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20490" windowHeight="7455" firstSheet="7" activeTab="9"/>
  </bookViews>
  <sheets>
    <sheet name="General information" sheetId="11" r:id="rId1"/>
    <sheet name="Summary Sheet" sheetId="12" r:id="rId2"/>
    <sheet name="INRASTRUCTURE DETAILS" sheetId="10" r:id="rId3"/>
    <sheet name="Detail of Consumers&amp;Consumption" sheetId="14" r:id="rId4"/>
    <sheet name="Form-Input energy Q2 23-24 " sheetId="13" r:id="rId5"/>
    <sheet name="SP" sheetId="5" state="hidden" r:id="rId6"/>
    <sheet name="A. Generation at Transmission" sheetId="3" r:id="rId7"/>
    <sheet name="B.Generation at Transmissio " sheetId="1" r:id="rId8"/>
    <sheet name="Details on Feeder Levels" sheetId="18" r:id="rId9"/>
    <sheet name="Division wise losses  " sheetId="17" r:id="rId10"/>
    <sheet name="ANNEXURE 1" sheetId="15" r:id="rId11"/>
    <sheet name="Sheet2" sheetId="7" state="hidden" r:id="rId12"/>
    <sheet name="Sheet3" sheetId="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0" localSheetId="6">[1]Sheet1!#REF!</definedName>
    <definedName name="\0" localSheetId="10">[1]Sheet1!#REF!</definedName>
    <definedName name="\0" localSheetId="7">[1]Sheet1!#REF!</definedName>
    <definedName name="\0" localSheetId="3">[1]Sheet1!#REF!</definedName>
    <definedName name="\0" localSheetId="9">[1]Sheet1!#REF!</definedName>
    <definedName name="\0" localSheetId="4">[1]Sheet1!#REF!</definedName>
    <definedName name="\0" localSheetId="0">[1]Sheet1!#REF!</definedName>
    <definedName name="\0" localSheetId="1">[1]Sheet1!#REF!</definedName>
    <definedName name="\0">[1]Sheet1!#REF!</definedName>
    <definedName name="\A" localSheetId="6">#REF!</definedName>
    <definedName name="\A" localSheetId="10">#REF!</definedName>
    <definedName name="\A" localSheetId="7">#REF!</definedName>
    <definedName name="\A" localSheetId="3">#REF!</definedName>
    <definedName name="\A" localSheetId="9">#REF!</definedName>
    <definedName name="\A" localSheetId="4">#REF!</definedName>
    <definedName name="\A" localSheetId="0">#REF!</definedName>
    <definedName name="\A" localSheetId="1">#REF!</definedName>
    <definedName name="\A">#REF!</definedName>
    <definedName name="\B" localSheetId="6">#REF!</definedName>
    <definedName name="\B" localSheetId="10">#REF!</definedName>
    <definedName name="\B" localSheetId="7">#REF!</definedName>
    <definedName name="\B" localSheetId="3">#REF!</definedName>
    <definedName name="\B" localSheetId="9">#REF!</definedName>
    <definedName name="\B" localSheetId="4">#REF!</definedName>
    <definedName name="\B" localSheetId="0">#REF!</definedName>
    <definedName name="\B" localSheetId="1">#REF!</definedName>
    <definedName name="\B">#REF!</definedName>
    <definedName name="\C" localSheetId="6">#REF!</definedName>
    <definedName name="\C" localSheetId="10">#REF!</definedName>
    <definedName name="\C" localSheetId="7">#REF!</definedName>
    <definedName name="\C" localSheetId="3">#REF!</definedName>
    <definedName name="\C" localSheetId="9">#REF!</definedName>
    <definedName name="\C" localSheetId="4">#REF!</definedName>
    <definedName name="\C" localSheetId="0">#REF!</definedName>
    <definedName name="\C" localSheetId="1">#REF!</definedName>
    <definedName name="\C">#REF!</definedName>
    <definedName name="\D" localSheetId="10">#REF!</definedName>
    <definedName name="\D" localSheetId="7">#REF!</definedName>
    <definedName name="\D" localSheetId="3">#REF!</definedName>
    <definedName name="\D" localSheetId="9">#REF!</definedName>
    <definedName name="\D" localSheetId="4">#REF!</definedName>
    <definedName name="\D" localSheetId="0">#REF!</definedName>
    <definedName name="\D" localSheetId="1">#REF!</definedName>
    <definedName name="\D">#REF!</definedName>
    <definedName name="\e" localSheetId="10">#REF!</definedName>
    <definedName name="\e" localSheetId="7">#REF!</definedName>
    <definedName name="\e" localSheetId="3">#REF!</definedName>
    <definedName name="\e" localSheetId="9">#REF!</definedName>
    <definedName name="\e" localSheetId="4">#REF!</definedName>
    <definedName name="\e" localSheetId="0">#REF!</definedName>
    <definedName name="\e" localSheetId="1">#REF!</definedName>
    <definedName name="\e">#REF!</definedName>
    <definedName name="\f" localSheetId="10">#REF!</definedName>
    <definedName name="\f" localSheetId="7">#REF!</definedName>
    <definedName name="\f" localSheetId="3">#REF!</definedName>
    <definedName name="\f" localSheetId="9">#REF!</definedName>
    <definedName name="\f" localSheetId="4">#REF!</definedName>
    <definedName name="\f" localSheetId="0">#REF!</definedName>
    <definedName name="\f" localSheetId="1">#REF!</definedName>
    <definedName name="\f">#REF!</definedName>
    <definedName name="\g" localSheetId="10">#REF!</definedName>
    <definedName name="\g" localSheetId="7">#REF!</definedName>
    <definedName name="\g" localSheetId="3">#REF!</definedName>
    <definedName name="\g" localSheetId="9">#REF!</definedName>
    <definedName name="\g" localSheetId="4">#REF!</definedName>
    <definedName name="\g" localSheetId="0">#REF!</definedName>
    <definedName name="\g" localSheetId="1">#REF!</definedName>
    <definedName name="\g">#REF!</definedName>
    <definedName name="\h" localSheetId="10">#REF!</definedName>
    <definedName name="\h" localSheetId="7">#REF!</definedName>
    <definedName name="\h" localSheetId="3">#REF!</definedName>
    <definedName name="\h" localSheetId="9">#REF!</definedName>
    <definedName name="\h" localSheetId="4">#REF!</definedName>
    <definedName name="\h" localSheetId="0">#REF!</definedName>
    <definedName name="\h" localSheetId="1">#REF!</definedName>
    <definedName name="\h">#REF!</definedName>
    <definedName name="\i" localSheetId="10">#REF!</definedName>
    <definedName name="\i" localSheetId="7">#REF!</definedName>
    <definedName name="\i" localSheetId="3">#REF!</definedName>
    <definedName name="\i" localSheetId="9">#REF!</definedName>
    <definedName name="\i" localSheetId="4">#REF!</definedName>
    <definedName name="\i" localSheetId="0">#REF!</definedName>
    <definedName name="\i" localSheetId="1">#REF!</definedName>
    <definedName name="\i">#REF!</definedName>
    <definedName name="\j" localSheetId="10">#REF!</definedName>
    <definedName name="\j" localSheetId="7">#REF!</definedName>
    <definedName name="\j" localSheetId="3">#REF!</definedName>
    <definedName name="\j" localSheetId="9">#REF!</definedName>
    <definedName name="\j" localSheetId="4">#REF!</definedName>
    <definedName name="\j" localSheetId="0">#REF!</definedName>
    <definedName name="\j" localSheetId="1">#REF!</definedName>
    <definedName name="\j">#REF!</definedName>
    <definedName name="\l" localSheetId="10">#REF!</definedName>
    <definedName name="\l" localSheetId="7">#REF!</definedName>
    <definedName name="\l" localSheetId="3">#REF!</definedName>
    <definedName name="\l" localSheetId="9">#REF!</definedName>
    <definedName name="\l" localSheetId="4">#REF!</definedName>
    <definedName name="\l" localSheetId="0">#REF!</definedName>
    <definedName name="\l" localSheetId="1">#REF!</definedName>
    <definedName name="\l">#REF!</definedName>
    <definedName name="\M" localSheetId="10">#REF!</definedName>
    <definedName name="\M" localSheetId="7">#REF!</definedName>
    <definedName name="\M" localSheetId="3">#REF!</definedName>
    <definedName name="\M" localSheetId="9">#REF!</definedName>
    <definedName name="\M" localSheetId="4">#REF!</definedName>
    <definedName name="\M" localSheetId="0">#REF!</definedName>
    <definedName name="\M" localSheetId="1">#REF!</definedName>
    <definedName name="\M">#REF!</definedName>
    <definedName name="\N" localSheetId="10">#REF!</definedName>
    <definedName name="\N" localSheetId="7">#REF!</definedName>
    <definedName name="\N" localSheetId="3">#REF!</definedName>
    <definedName name="\N" localSheetId="9">#REF!</definedName>
    <definedName name="\N" localSheetId="4">#REF!</definedName>
    <definedName name="\N" localSheetId="0">#REF!</definedName>
    <definedName name="\N" localSheetId="1">#REF!</definedName>
    <definedName name="\N">#REF!</definedName>
    <definedName name="\p" localSheetId="6">[1]Sheet1!#REF!</definedName>
    <definedName name="\p" localSheetId="10">[1]Sheet1!#REF!</definedName>
    <definedName name="\p" localSheetId="7">[1]Sheet1!#REF!</definedName>
    <definedName name="\p" localSheetId="3">[1]Sheet1!#REF!</definedName>
    <definedName name="\p" localSheetId="9">[1]Sheet1!#REF!</definedName>
    <definedName name="\p" localSheetId="4">[1]Sheet1!#REF!</definedName>
    <definedName name="\p" localSheetId="0">[1]Sheet1!#REF!</definedName>
    <definedName name="\p" localSheetId="1">[1]Sheet1!#REF!</definedName>
    <definedName name="\p">[1]Sheet1!#REF!</definedName>
    <definedName name="\q" localSheetId="6">#REF!</definedName>
    <definedName name="\q" localSheetId="10">#REF!</definedName>
    <definedName name="\q" localSheetId="7">#REF!</definedName>
    <definedName name="\q" localSheetId="3">#REF!</definedName>
    <definedName name="\q" localSheetId="9">#REF!</definedName>
    <definedName name="\q" localSheetId="4">#REF!</definedName>
    <definedName name="\q" localSheetId="0">#REF!</definedName>
    <definedName name="\q" localSheetId="1">#REF!</definedName>
    <definedName name="\q">#REF!</definedName>
    <definedName name="\R" localSheetId="6">#REF!</definedName>
    <definedName name="\R" localSheetId="10">#REF!</definedName>
    <definedName name="\R" localSheetId="7">#REF!</definedName>
    <definedName name="\R" localSheetId="3">#REF!</definedName>
    <definedName name="\R" localSheetId="9">#REF!</definedName>
    <definedName name="\R" localSheetId="4">#REF!</definedName>
    <definedName name="\R" localSheetId="0">#REF!</definedName>
    <definedName name="\R" localSheetId="1">#REF!</definedName>
    <definedName name="\R">#REF!</definedName>
    <definedName name="\s" localSheetId="6">#REF!</definedName>
    <definedName name="\s" localSheetId="10">#REF!</definedName>
    <definedName name="\s" localSheetId="7">#REF!</definedName>
    <definedName name="\s" localSheetId="3">#REF!</definedName>
    <definedName name="\s" localSheetId="9">#REF!</definedName>
    <definedName name="\s" localSheetId="4">#REF!</definedName>
    <definedName name="\s" localSheetId="0">#REF!</definedName>
    <definedName name="\s" localSheetId="1">#REF!</definedName>
    <definedName name="\s">#REF!</definedName>
    <definedName name="\t" localSheetId="10">#REF!</definedName>
    <definedName name="\t" localSheetId="7">#REF!</definedName>
    <definedName name="\t" localSheetId="3">#REF!</definedName>
    <definedName name="\t" localSheetId="9">#REF!</definedName>
    <definedName name="\t" localSheetId="4">#REF!</definedName>
    <definedName name="\t" localSheetId="0">#REF!</definedName>
    <definedName name="\t" localSheetId="1">#REF!</definedName>
    <definedName name="\t">#REF!</definedName>
    <definedName name="\U" localSheetId="10">#REF!</definedName>
    <definedName name="\U" localSheetId="7">#REF!</definedName>
    <definedName name="\U" localSheetId="3">#REF!</definedName>
    <definedName name="\U" localSheetId="9">#REF!</definedName>
    <definedName name="\U" localSheetId="4">#REF!</definedName>
    <definedName name="\U" localSheetId="0">#REF!</definedName>
    <definedName name="\U" localSheetId="1">#REF!</definedName>
    <definedName name="\U">#REF!</definedName>
    <definedName name="\V" localSheetId="10">#REF!</definedName>
    <definedName name="\V" localSheetId="7">#REF!</definedName>
    <definedName name="\V" localSheetId="3">#REF!</definedName>
    <definedName name="\V" localSheetId="9">#REF!</definedName>
    <definedName name="\V" localSheetId="4">#REF!</definedName>
    <definedName name="\V" localSheetId="0">#REF!</definedName>
    <definedName name="\V" localSheetId="1">#REF!</definedName>
    <definedName name="\V">#REF!</definedName>
    <definedName name="\w" localSheetId="10">#REF!</definedName>
    <definedName name="\w" localSheetId="7">#REF!</definedName>
    <definedName name="\w" localSheetId="3">#REF!</definedName>
    <definedName name="\w" localSheetId="9">#REF!</definedName>
    <definedName name="\w" localSheetId="4">#REF!</definedName>
    <definedName name="\w" localSheetId="0">#REF!</definedName>
    <definedName name="\w" localSheetId="1">#REF!</definedName>
    <definedName name="\w">#REF!</definedName>
    <definedName name="\Z" localSheetId="10">#REF!</definedName>
    <definedName name="\Z" localSheetId="7">#REF!</definedName>
    <definedName name="\Z" localSheetId="3">#REF!</definedName>
    <definedName name="\Z" localSheetId="9">#REF!</definedName>
    <definedName name="\Z" localSheetId="4">#REF!</definedName>
    <definedName name="\Z" localSheetId="0">#REF!</definedName>
    <definedName name="\Z" localSheetId="1">#REF!</definedName>
    <definedName name="\Z">#REF!</definedName>
    <definedName name="_____________________________________________jpl1" localSheetId="10" hidden="1">#REF!</definedName>
    <definedName name="_____________________________________________jpl1" localSheetId="7" hidden="1">#REF!</definedName>
    <definedName name="_____________________________________________jpl1" localSheetId="3" hidden="1">#REF!</definedName>
    <definedName name="_____________________________________________jpl1" localSheetId="8" hidden="1">#REF!</definedName>
    <definedName name="_____________________________________________jpl1" localSheetId="9" hidden="1">#REF!</definedName>
    <definedName name="_____________________________________________jpl1" localSheetId="4" hidden="1">#REF!</definedName>
    <definedName name="_____________________________________________jpl1" localSheetId="0" hidden="1">#REF!</definedName>
    <definedName name="_____________________________________________jpl1" localSheetId="1" hidden="1">#REF!</definedName>
    <definedName name="_____________________________________________jpl1" hidden="1">#REF!</definedName>
    <definedName name="___________________________________________jpl1" localSheetId="10" hidden="1">#REF!</definedName>
    <definedName name="___________________________________________jpl1" localSheetId="7" hidden="1">#REF!</definedName>
    <definedName name="___________________________________________jpl1" localSheetId="3" hidden="1">#REF!</definedName>
    <definedName name="___________________________________________jpl1" localSheetId="8" hidden="1">#REF!</definedName>
    <definedName name="___________________________________________jpl1" localSheetId="9" hidden="1">#REF!</definedName>
    <definedName name="___________________________________________jpl1" localSheetId="4" hidden="1">#REF!</definedName>
    <definedName name="___________________________________________jpl1" localSheetId="0" hidden="1">#REF!</definedName>
    <definedName name="___________________________________________jpl1" localSheetId="1" hidden="1">#REF!</definedName>
    <definedName name="___________________________________________jpl1" hidden="1">#REF!</definedName>
    <definedName name="_________________________________________jpl1" localSheetId="10" hidden="1">#REF!</definedName>
    <definedName name="_________________________________________jpl1" localSheetId="7" hidden="1">#REF!</definedName>
    <definedName name="_________________________________________jpl1" localSheetId="3" hidden="1">#REF!</definedName>
    <definedName name="_________________________________________jpl1" localSheetId="8" hidden="1">#REF!</definedName>
    <definedName name="_________________________________________jpl1" localSheetId="9" hidden="1">#REF!</definedName>
    <definedName name="_________________________________________jpl1" localSheetId="4" hidden="1">#REF!</definedName>
    <definedName name="_________________________________________jpl1" localSheetId="0" hidden="1">#REF!</definedName>
    <definedName name="_________________________________________jpl1" localSheetId="1" hidden="1">#REF!</definedName>
    <definedName name="_________________________________________jpl1" hidden="1">#REF!</definedName>
    <definedName name="_______________________________________jpl1" localSheetId="10" hidden="1">#REF!</definedName>
    <definedName name="_______________________________________jpl1" localSheetId="7" hidden="1">#REF!</definedName>
    <definedName name="_______________________________________jpl1" localSheetId="3" hidden="1">#REF!</definedName>
    <definedName name="_______________________________________jpl1" localSheetId="8" hidden="1">#REF!</definedName>
    <definedName name="_______________________________________jpl1" localSheetId="9" hidden="1">#REF!</definedName>
    <definedName name="_______________________________________jpl1" localSheetId="4" hidden="1">#REF!</definedName>
    <definedName name="_______________________________________jpl1" localSheetId="0" hidden="1">#REF!</definedName>
    <definedName name="_______________________________________jpl1" localSheetId="1" hidden="1">#REF!</definedName>
    <definedName name="_______________________________________jpl1" hidden="1">#REF!</definedName>
    <definedName name="_____________________________________jpl1" localSheetId="10" hidden="1">#REF!</definedName>
    <definedName name="_____________________________________jpl1" localSheetId="7" hidden="1">#REF!</definedName>
    <definedName name="_____________________________________jpl1" localSheetId="3" hidden="1">#REF!</definedName>
    <definedName name="_____________________________________jpl1" localSheetId="8" hidden="1">#REF!</definedName>
    <definedName name="_____________________________________jpl1" localSheetId="9" hidden="1">#REF!</definedName>
    <definedName name="_____________________________________jpl1" localSheetId="4" hidden="1">#REF!</definedName>
    <definedName name="_____________________________________jpl1" localSheetId="0" hidden="1">#REF!</definedName>
    <definedName name="_____________________________________jpl1" localSheetId="1" hidden="1">#REF!</definedName>
    <definedName name="_____________________________________jpl1" hidden="1">#REF!</definedName>
    <definedName name="___________________________________jpl1" localSheetId="10" hidden="1">#REF!</definedName>
    <definedName name="___________________________________jpl1" localSheetId="7" hidden="1">#REF!</definedName>
    <definedName name="___________________________________jpl1" localSheetId="3" hidden="1">#REF!</definedName>
    <definedName name="___________________________________jpl1" localSheetId="8" hidden="1">#REF!</definedName>
    <definedName name="___________________________________jpl1" localSheetId="9" hidden="1">#REF!</definedName>
    <definedName name="___________________________________jpl1" localSheetId="4" hidden="1">#REF!</definedName>
    <definedName name="___________________________________jpl1" localSheetId="0" hidden="1">#REF!</definedName>
    <definedName name="___________________________________jpl1" localSheetId="1" hidden="1">#REF!</definedName>
    <definedName name="___________________________________jpl1" hidden="1">#REF!</definedName>
    <definedName name="__________________________________jpl1" localSheetId="10" hidden="1">#REF!</definedName>
    <definedName name="__________________________________jpl1" localSheetId="7" hidden="1">#REF!</definedName>
    <definedName name="__________________________________jpl1" localSheetId="3" hidden="1">#REF!</definedName>
    <definedName name="__________________________________jpl1" localSheetId="8" hidden="1">#REF!</definedName>
    <definedName name="__________________________________jpl1" localSheetId="9" hidden="1">#REF!</definedName>
    <definedName name="__________________________________jpl1" localSheetId="4" hidden="1">#REF!</definedName>
    <definedName name="__________________________________jpl1" localSheetId="0" hidden="1">#REF!</definedName>
    <definedName name="__________________________________jpl1" localSheetId="1" hidden="1">#REF!</definedName>
    <definedName name="__________________________________jpl1" hidden="1">#REF!</definedName>
    <definedName name="________________________________jpl1" localSheetId="10" hidden="1">#REF!</definedName>
    <definedName name="________________________________jpl1" localSheetId="7" hidden="1">#REF!</definedName>
    <definedName name="________________________________jpl1" localSheetId="3" hidden="1">#REF!</definedName>
    <definedName name="________________________________jpl1" localSheetId="8" hidden="1">#REF!</definedName>
    <definedName name="________________________________jpl1" localSheetId="9" hidden="1">#REF!</definedName>
    <definedName name="________________________________jpl1" localSheetId="4" hidden="1">#REF!</definedName>
    <definedName name="________________________________jpl1" localSheetId="0" hidden="1">#REF!</definedName>
    <definedName name="________________________________jpl1" localSheetId="1" hidden="1">#REF!</definedName>
    <definedName name="________________________________jpl1" hidden="1">#REF!</definedName>
    <definedName name="______________________________jpl1" localSheetId="10" hidden="1">#REF!</definedName>
    <definedName name="______________________________jpl1" localSheetId="7" hidden="1">#REF!</definedName>
    <definedName name="______________________________jpl1" localSheetId="3" hidden="1">#REF!</definedName>
    <definedName name="______________________________jpl1" localSheetId="8" hidden="1">#REF!</definedName>
    <definedName name="______________________________jpl1" localSheetId="9" hidden="1">#REF!</definedName>
    <definedName name="______________________________jpl1" localSheetId="4" hidden="1">#REF!</definedName>
    <definedName name="______________________________jpl1" localSheetId="0" hidden="1">#REF!</definedName>
    <definedName name="______________________________jpl1" localSheetId="1" hidden="1">#REF!</definedName>
    <definedName name="______________________________jpl1" hidden="1">#REF!</definedName>
    <definedName name="______________________________S180" localSheetId="6">[2]S3_GRP_CA!#REF!</definedName>
    <definedName name="______________________________S180" localSheetId="10">[2]S3_GRP_CA!#REF!</definedName>
    <definedName name="______________________________S180" localSheetId="7">[2]S3_GRP_CA!#REF!</definedName>
    <definedName name="______________________________S180" localSheetId="3">[2]S3_GRP_CA!#REF!</definedName>
    <definedName name="______________________________S180" localSheetId="9">[2]S3_GRP_CA!#REF!</definedName>
    <definedName name="______________________________S180" localSheetId="4">[2]S3_GRP_CA!#REF!</definedName>
    <definedName name="______________________________S180" localSheetId="0">[2]S3_GRP_CA!#REF!</definedName>
    <definedName name="______________________________S180" localSheetId="1">[2]S3_GRP_CA!#REF!</definedName>
    <definedName name="______________________________S180">[2]S3_GRP_CA!#REF!</definedName>
    <definedName name="______________________________usd3" localSheetId="6">'[3]cash budget'!#REF!</definedName>
    <definedName name="______________________________usd3" localSheetId="10">'[3]cash budget'!#REF!</definedName>
    <definedName name="______________________________usd3" localSheetId="7">'[3]cash budget'!#REF!</definedName>
    <definedName name="______________________________usd3" localSheetId="3">'[3]cash budget'!#REF!</definedName>
    <definedName name="______________________________usd3" localSheetId="9">'[3]cash budget'!#REF!</definedName>
    <definedName name="______________________________usd3" localSheetId="4">'[3]cash budget'!#REF!</definedName>
    <definedName name="______________________________usd3" localSheetId="0">'[3]cash budget'!#REF!</definedName>
    <definedName name="______________________________usd3" localSheetId="1">'[3]cash budget'!#REF!</definedName>
    <definedName name="______________________________usd3">'[3]cash budget'!#REF!</definedName>
    <definedName name="______________________________usd4" localSheetId="6">'[3]cash budget'!#REF!</definedName>
    <definedName name="______________________________usd4" localSheetId="10">'[3]cash budget'!#REF!</definedName>
    <definedName name="______________________________usd4" localSheetId="7">'[3]cash budget'!#REF!</definedName>
    <definedName name="______________________________usd4" localSheetId="3">'[3]cash budget'!#REF!</definedName>
    <definedName name="______________________________usd4" localSheetId="9">'[3]cash budget'!#REF!</definedName>
    <definedName name="______________________________usd4" localSheetId="4">'[3]cash budget'!#REF!</definedName>
    <definedName name="______________________________usd4" localSheetId="0">'[3]cash budget'!#REF!</definedName>
    <definedName name="______________________________usd4" localSheetId="1">'[3]cash budget'!#REF!</definedName>
    <definedName name="______________________________usd4">'[3]cash budget'!#REF!</definedName>
    <definedName name="_____________________________jpl1" localSheetId="6" hidden="1">#REF!</definedName>
    <definedName name="_____________________________jpl1" localSheetId="10" hidden="1">#REF!</definedName>
    <definedName name="_____________________________jpl1" localSheetId="7" hidden="1">#REF!</definedName>
    <definedName name="_____________________________jpl1" localSheetId="3" hidden="1">#REF!</definedName>
    <definedName name="_____________________________jpl1" localSheetId="8" hidden="1">#REF!</definedName>
    <definedName name="_____________________________jpl1" localSheetId="9" hidden="1">#REF!</definedName>
    <definedName name="_____________________________jpl1" localSheetId="4" hidden="1">#REF!</definedName>
    <definedName name="_____________________________jpl1" localSheetId="0" hidden="1">#REF!</definedName>
    <definedName name="_____________________________jpl1" localSheetId="1" hidden="1">#REF!</definedName>
    <definedName name="_____________________________jpl1" hidden="1">#REF!</definedName>
    <definedName name="_____________________________pp2" localSheetId="6">#REF!</definedName>
    <definedName name="_____________________________pp2" localSheetId="10">#REF!</definedName>
    <definedName name="_____________________________pp2" localSheetId="7">#REF!</definedName>
    <definedName name="_____________________________pp2" localSheetId="3">#REF!</definedName>
    <definedName name="_____________________________pp2" localSheetId="9">#REF!</definedName>
    <definedName name="_____________________________pp2" localSheetId="4">#REF!</definedName>
    <definedName name="_____________________________pp2" localSheetId="0">#REF!</definedName>
    <definedName name="_____________________________pp2" localSheetId="1">#REF!</definedName>
    <definedName name="_____________________________pp2">#REF!</definedName>
    <definedName name="_____________________________S180" localSheetId="6">[2]S3_GRP_CA!#REF!</definedName>
    <definedName name="_____________________________S180" localSheetId="10">[2]S3_GRP_CA!#REF!</definedName>
    <definedName name="_____________________________S180" localSheetId="7">[2]S3_GRP_CA!#REF!</definedName>
    <definedName name="_____________________________S180" localSheetId="3">[2]S3_GRP_CA!#REF!</definedName>
    <definedName name="_____________________________S180" localSheetId="9">[2]S3_GRP_CA!#REF!</definedName>
    <definedName name="_____________________________S180" localSheetId="4">[2]S3_GRP_CA!#REF!</definedName>
    <definedName name="_____________________________S180" localSheetId="0">[2]S3_GRP_CA!#REF!</definedName>
    <definedName name="_____________________________S180" localSheetId="1">[2]S3_GRP_CA!#REF!</definedName>
    <definedName name="_____________________________S180">[2]S3_GRP_CA!#REF!</definedName>
    <definedName name="_____________________________S6" localSheetId="6">[4]S5_CO_MA!#REF!</definedName>
    <definedName name="_____________________________S6" localSheetId="10">[4]S5_CO_MA!#REF!</definedName>
    <definedName name="_____________________________S6" localSheetId="7">[4]S5_CO_MA!#REF!</definedName>
    <definedName name="_____________________________S6" localSheetId="3">[4]S5_CO_MA!#REF!</definedName>
    <definedName name="_____________________________S6" localSheetId="9">[4]S5_CO_MA!#REF!</definedName>
    <definedName name="_____________________________S6" localSheetId="4">[4]S5_CO_MA!#REF!</definedName>
    <definedName name="_____________________________S6" localSheetId="0">[4]S5_CO_MA!#REF!</definedName>
    <definedName name="_____________________________S6" localSheetId="1">[4]S5_CO_MA!#REF!</definedName>
    <definedName name="_____________________________S6">[4]S5_CO_MA!#REF!</definedName>
    <definedName name="_____________________________usd1" localSheetId="6">'[3]cash budget'!#REF!</definedName>
    <definedName name="_____________________________usd1" localSheetId="10">'[3]cash budget'!#REF!</definedName>
    <definedName name="_____________________________usd1" localSheetId="7">'[3]cash budget'!#REF!</definedName>
    <definedName name="_____________________________usd1" localSheetId="3">'[3]cash budget'!#REF!</definedName>
    <definedName name="_____________________________usd1" localSheetId="9">'[3]cash budget'!#REF!</definedName>
    <definedName name="_____________________________usd1" localSheetId="4">'[3]cash budget'!#REF!</definedName>
    <definedName name="_____________________________usd1" localSheetId="0">'[3]cash budget'!#REF!</definedName>
    <definedName name="_____________________________usd1" localSheetId="1">'[3]cash budget'!#REF!</definedName>
    <definedName name="_____________________________usd1">'[3]cash budget'!#REF!</definedName>
    <definedName name="_____________________________usd2" localSheetId="6">'[3]cash budget'!#REF!</definedName>
    <definedName name="_____________________________usd2" localSheetId="10">'[3]cash budget'!#REF!</definedName>
    <definedName name="_____________________________usd2" localSheetId="7">'[3]cash budget'!#REF!</definedName>
    <definedName name="_____________________________usd2" localSheetId="3">'[3]cash budget'!#REF!</definedName>
    <definedName name="_____________________________usd2" localSheetId="9">'[3]cash budget'!#REF!</definedName>
    <definedName name="_____________________________usd2" localSheetId="4">'[3]cash budget'!#REF!</definedName>
    <definedName name="_____________________________usd2" localSheetId="0">'[3]cash budget'!#REF!</definedName>
    <definedName name="_____________________________usd2" localSheetId="1">'[3]cash budget'!#REF!</definedName>
    <definedName name="_____________________________usd2">'[3]cash budget'!#REF!</definedName>
    <definedName name="_____________________________usd3" localSheetId="6">'[3]cash budget'!#REF!</definedName>
    <definedName name="_____________________________usd3" localSheetId="10">'[3]cash budget'!#REF!</definedName>
    <definedName name="_____________________________usd3" localSheetId="7">'[3]cash budget'!#REF!</definedName>
    <definedName name="_____________________________usd3" localSheetId="3">'[3]cash budget'!#REF!</definedName>
    <definedName name="_____________________________usd3" localSheetId="9">'[3]cash budget'!#REF!</definedName>
    <definedName name="_____________________________usd3" localSheetId="4">'[3]cash budget'!#REF!</definedName>
    <definedName name="_____________________________usd3" localSheetId="0">'[3]cash budget'!#REF!</definedName>
    <definedName name="_____________________________usd3" localSheetId="1">'[3]cash budget'!#REF!</definedName>
    <definedName name="_____________________________usd3">'[3]cash budget'!#REF!</definedName>
    <definedName name="_____________________________usd4" localSheetId="10">'[3]cash budget'!#REF!</definedName>
    <definedName name="_____________________________usd4" localSheetId="7">'[3]cash budget'!#REF!</definedName>
    <definedName name="_____________________________usd4" localSheetId="3">'[3]cash budget'!#REF!</definedName>
    <definedName name="_____________________________usd4" localSheetId="9">'[3]cash budget'!#REF!</definedName>
    <definedName name="_____________________________usd4" localSheetId="4">'[3]cash budget'!#REF!</definedName>
    <definedName name="_____________________________usd4" localSheetId="0">'[3]cash budget'!#REF!</definedName>
    <definedName name="_____________________________usd4" localSheetId="1">'[3]cash budget'!#REF!</definedName>
    <definedName name="_____________________________usd4">'[3]cash budget'!#REF!</definedName>
    <definedName name="____________________________jpl1" localSheetId="6" hidden="1">#REF!</definedName>
    <definedName name="____________________________jpl1" localSheetId="10" hidden="1">#REF!</definedName>
    <definedName name="____________________________jpl1" localSheetId="7" hidden="1">#REF!</definedName>
    <definedName name="____________________________jpl1" localSheetId="3" hidden="1">#REF!</definedName>
    <definedName name="____________________________jpl1" localSheetId="8" hidden="1">#REF!</definedName>
    <definedName name="____________________________jpl1" localSheetId="9" hidden="1">#REF!</definedName>
    <definedName name="____________________________jpl1" localSheetId="4" hidden="1">#REF!</definedName>
    <definedName name="____________________________jpl1" localSheetId="0" hidden="1">#REF!</definedName>
    <definedName name="____________________________jpl1" localSheetId="1" hidden="1">#REF!</definedName>
    <definedName name="____________________________jpl1" hidden="1">#REF!</definedName>
    <definedName name="____________________________pp2" localSheetId="6">#REF!</definedName>
    <definedName name="____________________________pp2" localSheetId="10">#REF!</definedName>
    <definedName name="____________________________pp2" localSheetId="7">#REF!</definedName>
    <definedName name="____________________________pp2" localSheetId="3">#REF!</definedName>
    <definedName name="____________________________pp2" localSheetId="9">#REF!</definedName>
    <definedName name="____________________________pp2" localSheetId="4">#REF!</definedName>
    <definedName name="____________________________pp2" localSheetId="0">#REF!</definedName>
    <definedName name="____________________________pp2" localSheetId="1">#REF!</definedName>
    <definedName name="____________________________pp2">#REF!</definedName>
    <definedName name="____________________________S180" localSheetId="6">[2]S3_GRP_CA!#REF!</definedName>
    <definedName name="____________________________S180" localSheetId="10">[2]S3_GRP_CA!#REF!</definedName>
    <definedName name="____________________________S180" localSheetId="7">[2]S3_GRP_CA!#REF!</definedName>
    <definedName name="____________________________S180" localSheetId="3">[2]S3_GRP_CA!#REF!</definedName>
    <definedName name="____________________________S180" localSheetId="9">[2]S3_GRP_CA!#REF!</definedName>
    <definedName name="____________________________S180" localSheetId="4">[2]S3_GRP_CA!#REF!</definedName>
    <definedName name="____________________________S180" localSheetId="0">[2]S3_GRP_CA!#REF!</definedName>
    <definedName name="____________________________S180" localSheetId="1">[2]S3_GRP_CA!#REF!</definedName>
    <definedName name="____________________________S180">[2]S3_GRP_CA!#REF!</definedName>
    <definedName name="____________________________S6" localSheetId="6">[4]S5_CO_MA!#REF!</definedName>
    <definedName name="____________________________S6" localSheetId="10">[4]S5_CO_MA!#REF!</definedName>
    <definedName name="____________________________S6" localSheetId="7">[4]S5_CO_MA!#REF!</definedName>
    <definedName name="____________________________S6" localSheetId="3">[4]S5_CO_MA!#REF!</definedName>
    <definedName name="____________________________S6" localSheetId="9">[4]S5_CO_MA!#REF!</definedName>
    <definedName name="____________________________S6" localSheetId="4">[4]S5_CO_MA!#REF!</definedName>
    <definedName name="____________________________S6" localSheetId="0">[4]S5_CO_MA!#REF!</definedName>
    <definedName name="____________________________S6" localSheetId="1">[4]S5_CO_MA!#REF!</definedName>
    <definedName name="____________________________S6">[4]S5_CO_MA!#REF!</definedName>
    <definedName name="____________________________usd1" localSheetId="10">'[3]cash budget'!#REF!</definedName>
    <definedName name="____________________________usd1" localSheetId="7">'[3]cash budget'!#REF!</definedName>
    <definedName name="____________________________usd1" localSheetId="3">'[3]cash budget'!#REF!</definedName>
    <definedName name="____________________________usd1" localSheetId="9">'[3]cash budget'!#REF!</definedName>
    <definedName name="____________________________usd1" localSheetId="4">'[3]cash budget'!#REF!</definedName>
    <definedName name="____________________________usd1" localSheetId="0">'[3]cash budget'!#REF!</definedName>
    <definedName name="____________________________usd1" localSheetId="1">'[3]cash budget'!#REF!</definedName>
    <definedName name="____________________________usd1">'[3]cash budget'!#REF!</definedName>
    <definedName name="____________________________usd2" localSheetId="10">'[3]cash budget'!#REF!</definedName>
    <definedName name="____________________________usd2" localSheetId="7">'[3]cash budget'!#REF!</definedName>
    <definedName name="____________________________usd2" localSheetId="3">'[3]cash budget'!#REF!</definedName>
    <definedName name="____________________________usd2" localSheetId="9">'[3]cash budget'!#REF!</definedName>
    <definedName name="____________________________usd2" localSheetId="4">'[3]cash budget'!#REF!</definedName>
    <definedName name="____________________________usd2" localSheetId="0">'[3]cash budget'!#REF!</definedName>
    <definedName name="____________________________usd2" localSheetId="1">'[3]cash budget'!#REF!</definedName>
    <definedName name="____________________________usd2">'[3]cash budget'!#REF!</definedName>
    <definedName name="____________________________usd3" localSheetId="10">'[3]cash budget'!#REF!</definedName>
    <definedName name="____________________________usd3" localSheetId="7">'[3]cash budget'!#REF!</definedName>
    <definedName name="____________________________usd3" localSheetId="3">'[3]cash budget'!#REF!</definedName>
    <definedName name="____________________________usd3" localSheetId="9">'[3]cash budget'!#REF!</definedName>
    <definedName name="____________________________usd3" localSheetId="4">'[3]cash budget'!#REF!</definedName>
    <definedName name="____________________________usd3" localSheetId="0">'[3]cash budget'!#REF!</definedName>
    <definedName name="____________________________usd3" localSheetId="1">'[3]cash budget'!#REF!</definedName>
    <definedName name="____________________________usd3">'[3]cash budget'!#REF!</definedName>
    <definedName name="____________________________usd4" localSheetId="10">'[3]cash budget'!#REF!</definedName>
    <definedName name="____________________________usd4" localSheetId="7">'[3]cash budget'!#REF!</definedName>
    <definedName name="____________________________usd4" localSheetId="3">'[3]cash budget'!#REF!</definedName>
    <definedName name="____________________________usd4" localSheetId="9">'[3]cash budget'!#REF!</definedName>
    <definedName name="____________________________usd4" localSheetId="4">'[3]cash budget'!#REF!</definedName>
    <definedName name="____________________________usd4" localSheetId="0">'[3]cash budget'!#REF!</definedName>
    <definedName name="____________________________usd4" localSheetId="1">'[3]cash budget'!#REF!</definedName>
    <definedName name="____________________________usd4">'[3]cash budget'!#REF!</definedName>
    <definedName name="___________________________pp2" localSheetId="6">#REF!</definedName>
    <definedName name="___________________________pp2" localSheetId="10">#REF!</definedName>
    <definedName name="___________________________pp2" localSheetId="7">#REF!</definedName>
    <definedName name="___________________________pp2" localSheetId="3">#REF!</definedName>
    <definedName name="___________________________pp2" localSheetId="9">#REF!</definedName>
    <definedName name="___________________________pp2" localSheetId="4">#REF!</definedName>
    <definedName name="___________________________pp2" localSheetId="0">#REF!</definedName>
    <definedName name="___________________________pp2" localSheetId="1">#REF!</definedName>
    <definedName name="___________________________pp2">#REF!</definedName>
    <definedName name="___________________________S180" localSheetId="6">[2]S3_GRP_CA!#REF!</definedName>
    <definedName name="___________________________S180" localSheetId="10">[2]S3_GRP_CA!#REF!</definedName>
    <definedName name="___________________________S180" localSheetId="7">[2]S3_GRP_CA!#REF!</definedName>
    <definedName name="___________________________S180" localSheetId="3">[2]S3_GRP_CA!#REF!</definedName>
    <definedName name="___________________________S180" localSheetId="9">[2]S3_GRP_CA!#REF!</definedName>
    <definedName name="___________________________S180" localSheetId="4">[2]S3_GRP_CA!#REF!</definedName>
    <definedName name="___________________________S180" localSheetId="0">[2]S3_GRP_CA!#REF!</definedName>
    <definedName name="___________________________S180" localSheetId="1">[2]S3_GRP_CA!#REF!</definedName>
    <definedName name="___________________________S180">[2]S3_GRP_CA!#REF!</definedName>
    <definedName name="___________________________S6" localSheetId="10">[4]S5_CO_MA!#REF!</definedName>
    <definedName name="___________________________S6" localSheetId="7">[4]S5_CO_MA!#REF!</definedName>
    <definedName name="___________________________S6" localSheetId="3">[4]S5_CO_MA!#REF!</definedName>
    <definedName name="___________________________S6" localSheetId="9">[4]S5_CO_MA!#REF!</definedName>
    <definedName name="___________________________S6" localSheetId="4">[4]S5_CO_MA!#REF!</definedName>
    <definedName name="___________________________S6" localSheetId="0">[4]S5_CO_MA!#REF!</definedName>
    <definedName name="___________________________S6" localSheetId="1">[4]S5_CO_MA!#REF!</definedName>
    <definedName name="___________________________S6">[4]S5_CO_MA!#REF!</definedName>
    <definedName name="___________________________usd1" localSheetId="10">'[3]cash budget'!#REF!</definedName>
    <definedName name="___________________________usd1" localSheetId="7">'[3]cash budget'!#REF!</definedName>
    <definedName name="___________________________usd1" localSheetId="3">'[3]cash budget'!#REF!</definedName>
    <definedName name="___________________________usd1" localSheetId="9">'[3]cash budget'!#REF!</definedName>
    <definedName name="___________________________usd1" localSheetId="4">'[3]cash budget'!#REF!</definedName>
    <definedName name="___________________________usd1" localSheetId="0">'[3]cash budget'!#REF!</definedName>
    <definedName name="___________________________usd1" localSheetId="1">'[3]cash budget'!#REF!</definedName>
    <definedName name="___________________________usd1">'[3]cash budget'!#REF!</definedName>
    <definedName name="___________________________usd2" localSheetId="10">'[3]cash budget'!#REF!</definedName>
    <definedName name="___________________________usd2" localSheetId="7">'[3]cash budget'!#REF!</definedName>
    <definedName name="___________________________usd2" localSheetId="3">'[3]cash budget'!#REF!</definedName>
    <definedName name="___________________________usd2" localSheetId="9">'[3]cash budget'!#REF!</definedName>
    <definedName name="___________________________usd2" localSheetId="4">'[3]cash budget'!#REF!</definedName>
    <definedName name="___________________________usd2" localSheetId="0">'[3]cash budget'!#REF!</definedName>
    <definedName name="___________________________usd2" localSheetId="1">'[3]cash budget'!#REF!</definedName>
    <definedName name="___________________________usd2">'[3]cash budget'!#REF!</definedName>
    <definedName name="___________________________usd3" localSheetId="10">'[3]cash budget'!#REF!</definedName>
    <definedName name="___________________________usd3" localSheetId="7">'[3]cash budget'!#REF!</definedName>
    <definedName name="___________________________usd3" localSheetId="3">'[3]cash budget'!#REF!</definedName>
    <definedName name="___________________________usd3" localSheetId="9">'[3]cash budget'!#REF!</definedName>
    <definedName name="___________________________usd3" localSheetId="4">'[3]cash budget'!#REF!</definedName>
    <definedName name="___________________________usd3" localSheetId="0">'[3]cash budget'!#REF!</definedName>
    <definedName name="___________________________usd3" localSheetId="1">'[3]cash budget'!#REF!</definedName>
    <definedName name="___________________________usd3">'[3]cash budget'!#REF!</definedName>
    <definedName name="___________________________usd4" localSheetId="10">'[3]cash budget'!#REF!</definedName>
    <definedName name="___________________________usd4" localSheetId="7">'[3]cash budget'!#REF!</definedName>
    <definedName name="___________________________usd4" localSheetId="3">'[3]cash budget'!#REF!</definedName>
    <definedName name="___________________________usd4" localSheetId="9">'[3]cash budget'!#REF!</definedName>
    <definedName name="___________________________usd4" localSheetId="4">'[3]cash budget'!#REF!</definedName>
    <definedName name="___________________________usd4" localSheetId="0">'[3]cash budget'!#REF!</definedName>
    <definedName name="___________________________usd4" localSheetId="1">'[3]cash budget'!#REF!</definedName>
    <definedName name="___________________________usd4">'[3]cash budget'!#REF!</definedName>
    <definedName name="__________________________jpl1" localSheetId="6" hidden="1">#REF!</definedName>
    <definedName name="__________________________jpl1" localSheetId="10" hidden="1">#REF!</definedName>
    <definedName name="__________________________jpl1" localSheetId="7" hidden="1">#REF!</definedName>
    <definedName name="__________________________jpl1" localSheetId="3" hidden="1">#REF!</definedName>
    <definedName name="__________________________jpl1" localSheetId="8" hidden="1">#REF!</definedName>
    <definedName name="__________________________jpl1" localSheetId="9" hidden="1">#REF!</definedName>
    <definedName name="__________________________jpl1" localSheetId="4" hidden="1">#REF!</definedName>
    <definedName name="__________________________jpl1" localSheetId="0" hidden="1">#REF!</definedName>
    <definedName name="__________________________jpl1" localSheetId="1" hidden="1">#REF!</definedName>
    <definedName name="__________________________jpl1" hidden="1">#REF!</definedName>
    <definedName name="__________________________pp2" localSheetId="6">#REF!</definedName>
    <definedName name="__________________________pp2" localSheetId="10">#REF!</definedName>
    <definedName name="__________________________pp2" localSheetId="7">#REF!</definedName>
    <definedName name="__________________________pp2" localSheetId="3">#REF!</definedName>
    <definedName name="__________________________pp2" localSheetId="9">#REF!</definedName>
    <definedName name="__________________________pp2" localSheetId="4">#REF!</definedName>
    <definedName name="__________________________pp2" localSheetId="0">#REF!</definedName>
    <definedName name="__________________________pp2" localSheetId="1">#REF!</definedName>
    <definedName name="__________________________pp2">#REF!</definedName>
    <definedName name="__________________________S180" localSheetId="6">[2]S3_GRP_CA!#REF!</definedName>
    <definedName name="__________________________S180" localSheetId="10">[2]S3_GRP_CA!#REF!</definedName>
    <definedName name="__________________________S180" localSheetId="7">[2]S3_GRP_CA!#REF!</definedName>
    <definedName name="__________________________S180" localSheetId="3">[2]S3_GRP_CA!#REF!</definedName>
    <definedName name="__________________________S180" localSheetId="9">[2]S3_GRP_CA!#REF!</definedName>
    <definedName name="__________________________S180" localSheetId="4">[2]S3_GRP_CA!#REF!</definedName>
    <definedName name="__________________________S180" localSheetId="0">[2]S3_GRP_CA!#REF!</definedName>
    <definedName name="__________________________S180" localSheetId="1">[2]S3_GRP_CA!#REF!</definedName>
    <definedName name="__________________________S180">[2]S3_GRP_CA!#REF!</definedName>
    <definedName name="__________________________S6" localSheetId="6">[4]S5_CO_MA!#REF!</definedName>
    <definedName name="__________________________S6" localSheetId="10">[4]S5_CO_MA!#REF!</definedName>
    <definedName name="__________________________S6" localSheetId="7">[4]S5_CO_MA!#REF!</definedName>
    <definedName name="__________________________S6" localSheetId="3">[4]S5_CO_MA!#REF!</definedName>
    <definedName name="__________________________S6" localSheetId="9">[4]S5_CO_MA!#REF!</definedName>
    <definedName name="__________________________S6" localSheetId="4">[4]S5_CO_MA!#REF!</definedName>
    <definedName name="__________________________S6" localSheetId="0">[4]S5_CO_MA!#REF!</definedName>
    <definedName name="__________________________S6" localSheetId="1">[4]S5_CO_MA!#REF!</definedName>
    <definedName name="__________________________S6">[4]S5_CO_MA!#REF!</definedName>
    <definedName name="__________________________usd3" localSheetId="10">'[3]cash budget'!#REF!</definedName>
    <definedName name="__________________________usd3" localSheetId="7">'[3]cash budget'!#REF!</definedName>
    <definedName name="__________________________usd3" localSheetId="3">'[3]cash budget'!#REF!</definedName>
    <definedName name="__________________________usd3" localSheetId="9">'[3]cash budget'!#REF!</definedName>
    <definedName name="__________________________usd3" localSheetId="4">'[3]cash budget'!#REF!</definedName>
    <definedName name="__________________________usd3" localSheetId="0">'[3]cash budget'!#REF!</definedName>
    <definedName name="__________________________usd3" localSheetId="1">'[3]cash budget'!#REF!</definedName>
    <definedName name="__________________________usd3">'[3]cash budget'!#REF!</definedName>
    <definedName name="__________________________usd4" localSheetId="10">'[3]cash budget'!#REF!</definedName>
    <definedName name="__________________________usd4" localSheetId="7">'[3]cash budget'!#REF!</definedName>
    <definedName name="__________________________usd4" localSheetId="3">'[3]cash budget'!#REF!</definedName>
    <definedName name="__________________________usd4" localSheetId="9">'[3]cash budget'!#REF!</definedName>
    <definedName name="__________________________usd4" localSheetId="4">'[3]cash budget'!#REF!</definedName>
    <definedName name="__________________________usd4" localSheetId="0">'[3]cash budget'!#REF!</definedName>
    <definedName name="__________________________usd4" localSheetId="1">'[3]cash budget'!#REF!</definedName>
    <definedName name="__________________________usd4">'[3]cash budget'!#REF!</definedName>
    <definedName name="_________________________pp2" localSheetId="6">#REF!</definedName>
    <definedName name="_________________________pp2" localSheetId="10">#REF!</definedName>
    <definedName name="_________________________pp2" localSheetId="7">#REF!</definedName>
    <definedName name="_________________________pp2" localSheetId="3">#REF!</definedName>
    <definedName name="_________________________pp2" localSheetId="9">#REF!</definedName>
    <definedName name="_________________________pp2" localSheetId="4">#REF!</definedName>
    <definedName name="_________________________pp2" localSheetId="0">#REF!</definedName>
    <definedName name="_________________________pp2" localSheetId="1">#REF!</definedName>
    <definedName name="_________________________pp2">#REF!</definedName>
    <definedName name="_________________________S180" localSheetId="6">[2]S3_GRP_CA!#REF!</definedName>
    <definedName name="_________________________S180" localSheetId="10">[2]S3_GRP_CA!#REF!</definedName>
    <definedName name="_________________________S180" localSheetId="7">[2]S3_GRP_CA!#REF!</definedName>
    <definedName name="_________________________S180" localSheetId="3">[2]S3_GRP_CA!#REF!</definedName>
    <definedName name="_________________________S180" localSheetId="9">[2]S3_GRP_CA!#REF!</definedName>
    <definedName name="_________________________S180" localSheetId="4">[2]S3_GRP_CA!#REF!</definedName>
    <definedName name="_________________________S180" localSheetId="0">[2]S3_GRP_CA!#REF!</definedName>
    <definedName name="_________________________S180" localSheetId="1">[2]S3_GRP_CA!#REF!</definedName>
    <definedName name="_________________________S180">[2]S3_GRP_CA!#REF!</definedName>
    <definedName name="_________________________S6" localSheetId="10">[4]S5_CO_MA!#REF!</definedName>
    <definedName name="_________________________S6" localSheetId="7">[4]S5_CO_MA!#REF!</definedName>
    <definedName name="_________________________S6" localSheetId="3">[4]S5_CO_MA!#REF!</definedName>
    <definedName name="_________________________S6" localSheetId="9">[4]S5_CO_MA!#REF!</definedName>
    <definedName name="_________________________S6" localSheetId="4">[4]S5_CO_MA!#REF!</definedName>
    <definedName name="_________________________S6" localSheetId="0">[4]S5_CO_MA!#REF!</definedName>
    <definedName name="_________________________S6" localSheetId="1">[4]S5_CO_MA!#REF!</definedName>
    <definedName name="_________________________S6">[4]S5_CO_MA!#REF!</definedName>
    <definedName name="_________________________usd1" localSheetId="10">'[3]cash budget'!#REF!</definedName>
    <definedName name="_________________________usd1" localSheetId="7">'[3]cash budget'!#REF!</definedName>
    <definedName name="_________________________usd1" localSheetId="3">'[3]cash budget'!#REF!</definedName>
    <definedName name="_________________________usd1" localSheetId="9">'[3]cash budget'!#REF!</definedName>
    <definedName name="_________________________usd1" localSheetId="4">'[3]cash budget'!#REF!</definedName>
    <definedName name="_________________________usd1" localSheetId="0">'[3]cash budget'!#REF!</definedName>
    <definedName name="_________________________usd1" localSheetId="1">'[3]cash budget'!#REF!</definedName>
    <definedName name="_________________________usd1">'[3]cash budget'!#REF!</definedName>
    <definedName name="_________________________usd2" localSheetId="10">'[3]cash budget'!#REF!</definedName>
    <definedName name="_________________________usd2" localSheetId="7">'[3]cash budget'!#REF!</definedName>
    <definedName name="_________________________usd2" localSheetId="3">'[3]cash budget'!#REF!</definedName>
    <definedName name="_________________________usd2" localSheetId="9">'[3]cash budget'!#REF!</definedName>
    <definedName name="_________________________usd2" localSheetId="4">'[3]cash budget'!#REF!</definedName>
    <definedName name="_________________________usd2" localSheetId="0">'[3]cash budget'!#REF!</definedName>
    <definedName name="_________________________usd2" localSheetId="1">'[3]cash budget'!#REF!</definedName>
    <definedName name="_________________________usd2">'[3]cash budget'!#REF!</definedName>
    <definedName name="_________________________usd3" localSheetId="10">'[3]cash budget'!#REF!</definedName>
    <definedName name="_________________________usd3" localSheetId="7">'[3]cash budget'!#REF!</definedName>
    <definedName name="_________________________usd3" localSheetId="3">'[3]cash budget'!#REF!</definedName>
    <definedName name="_________________________usd3" localSheetId="9">'[3]cash budget'!#REF!</definedName>
    <definedName name="_________________________usd3" localSheetId="4">'[3]cash budget'!#REF!</definedName>
    <definedName name="_________________________usd3" localSheetId="0">'[3]cash budget'!#REF!</definedName>
    <definedName name="_________________________usd3" localSheetId="1">'[3]cash budget'!#REF!</definedName>
    <definedName name="_________________________usd3">'[3]cash budget'!#REF!</definedName>
    <definedName name="_________________________usd4" localSheetId="10">'[3]cash budget'!#REF!</definedName>
    <definedName name="_________________________usd4" localSheetId="7">'[3]cash budget'!#REF!</definedName>
    <definedName name="_________________________usd4" localSheetId="3">'[3]cash budget'!#REF!</definedName>
    <definedName name="_________________________usd4" localSheetId="9">'[3]cash budget'!#REF!</definedName>
    <definedName name="_________________________usd4" localSheetId="4">'[3]cash budget'!#REF!</definedName>
    <definedName name="_________________________usd4" localSheetId="0">'[3]cash budget'!#REF!</definedName>
    <definedName name="_________________________usd4" localSheetId="1">'[3]cash budget'!#REF!</definedName>
    <definedName name="_________________________usd4">'[3]cash budget'!#REF!</definedName>
    <definedName name="________________________jpl1" localSheetId="6" hidden="1">#REF!</definedName>
    <definedName name="________________________jpl1" localSheetId="10" hidden="1">#REF!</definedName>
    <definedName name="________________________jpl1" localSheetId="7" hidden="1">#REF!</definedName>
    <definedName name="________________________jpl1" localSheetId="3" hidden="1">#REF!</definedName>
    <definedName name="________________________jpl1" localSheetId="8" hidden="1">#REF!</definedName>
    <definedName name="________________________jpl1" localSheetId="9" hidden="1">#REF!</definedName>
    <definedName name="________________________jpl1" localSheetId="4" hidden="1">#REF!</definedName>
    <definedName name="________________________jpl1" localSheetId="0" hidden="1">#REF!</definedName>
    <definedName name="________________________jpl1" localSheetId="1" hidden="1">#REF!</definedName>
    <definedName name="________________________jpl1" hidden="1">#REF!</definedName>
    <definedName name="________________________pp2" localSheetId="6">#REF!</definedName>
    <definedName name="________________________pp2" localSheetId="10">#REF!</definedName>
    <definedName name="________________________pp2" localSheetId="7">#REF!</definedName>
    <definedName name="________________________pp2" localSheetId="3">#REF!</definedName>
    <definedName name="________________________pp2" localSheetId="9">#REF!</definedName>
    <definedName name="________________________pp2" localSheetId="4">#REF!</definedName>
    <definedName name="________________________pp2" localSheetId="0">#REF!</definedName>
    <definedName name="________________________pp2" localSheetId="1">#REF!</definedName>
    <definedName name="________________________pp2">#REF!</definedName>
    <definedName name="________________________S180" localSheetId="6">[2]S3_GRP_CA!#REF!</definedName>
    <definedName name="________________________S180" localSheetId="10">[2]S3_GRP_CA!#REF!</definedName>
    <definedName name="________________________S180" localSheetId="7">[2]S3_GRP_CA!#REF!</definedName>
    <definedName name="________________________S180" localSheetId="3">[2]S3_GRP_CA!#REF!</definedName>
    <definedName name="________________________S180" localSheetId="9">[2]S3_GRP_CA!#REF!</definedName>
    <definedName name="________________________S180" localSheetId="4">[2]S3_GRP_CA!#REF!</definedName>
    <definedName name="________________________S180" localSheetId="0">[2]S3_GRP_CA!#REF!</definedName>
    <definedName name="________________________S180" localSheetId="1">[2]S3_GRP_CA!#REF!</definedName>
    <definedName name="________________________S180">[2]S3_GRP_CA!#REF!</definedName>
    <definedName name="________________________usd1" localSheetId="6">'[3]cash budget'!#REF!</definedName>
    <definedName name="________________________usd1" localSheetId="10">'[3]cash budget'!#REF!</definedName>
    <definedName name="________________________usd1" localSheetId="7">'[3]cash budget'!#REF!</definedName>
    <definedName name="________________________usd1" localSheetId="3">'[3]cash budget'!#REF!</definedName>
    <definedName name="________________________usd1" localSheetId="9">'[3]cash budget'!#REF!</definedName>
    <definedName name="________________________usd1" localSheetId="4">'[3]cash budget'!#REF!</definedName>
    <definedName name="________________________usd1" localSheetId="0">'[3]cash budget'!#REF!</definedName>
    <definedName name="________________________usd1" localSheetId="1">'[3]cash budget'!#REF!</definedName>
    <definedName name="________________________usd1">'[3]cash budget'!#REF!</definedName>
    <definedName name="________________________usd2" localSheetId="10">'[3]cash budget'!#REF!</definedName>
    <definedName name="________________________usd2" localSheetId="7">'[3]cash budget'!#REF!</definedName>
    <definedName name="________________________usd2" localSheetId="3">'[3]cash budget'!#REF!</definedName>
    <definedName name="________________________usd2" localSheetId="9">'[3]cash budget'!#REF!</definedName>
    <definedName name="________________________usd2" localSheetId="4">'[3]cash budget'!#REF!</definedName>
    <definedName name="________________________usd2" localSheetId="0">'[3]cash budget'!#REF!</definedName>
    <definedName name="________________________usd2" localSheetId="1">'[3]cash budget'!#REF!</definedName>
    <definedName name="________________________usd2">'[3]cash budget'!#REF!</definedName>
    <definedName name="________________________usd3" localSheetId="10">'[3]cash budget'!#REF!</definedName>
    <definedName name="________________________usd3" localSheetId="7">'[3]cash budget'!#REF!</definedName>
    <definedName name="________________________usd3" localSheetId="3">'[3]cash budget'!#REF!</definedName>
    <definedName name="________________________usd3" localSheetId="9">'[3]cash budget'!#REF!</definedName>
    <definedName name="________________________usd3" localSheetId="4">'[3]cash budget'!#REF!</definedName>
    <definedName name="________________________usd3" localSheetId="0">'[3]cash budget'!#REF!</definedName>
    <definedName name="________________________usd3" localSheetId="1">'[3]cash budget'!#REF!</definedName>
    <definedName name="________________________usd3">'[3]cash budget'!#REF!</definedName>
    <definedName name="________________________usd4" localSheetId="10">'[3]cash budget'!#REF!</definedName>
    <definedName name="________________________usd4" localSheetId="7">'[3]cash budget'!#REF!</definedName>
    <definedName name="________________________usd4" localSheetId="3">'[3]cash budget'!#REF!</definedName>
    <definedName name="________________________usd4" localSheetId="9">'[3]cash budget'!#REF!</definedName>
    <definedName name="________________________usd4" localSheetId="4">'[3]cash budget'!#REF!</definedName>
    <definedName name="________________________usd4" localSheetId="0">'[3]cash budget'!#REF!</definedName>
    <definedName name="________________________usd4" localSheetId="1">'[3]cash budget'!#REF!</definedName>
    <definedName name="________________________usd4">'[3]cash budget'!#REF!</definedName>
    <definedName name="_______________________pp2" localSheetId="6">#REF!</definedName>
    <definedName name="_______________________pp2" localSheetId="10">#REF!</definedName>
    <definedName name="_______________________pp2" localSheetId="7">#REF!</definedName>
    <definedName name="_______________________pp2" localSheetId="3">#REF!</definedName>
    <definedName name="_______________________pp2" localSheetId="9">#REF!</definedName>
    <definedName name="_______________________pp2" localSheetId="4">#REF!</definedName>
    <definedName name="_______________________pp2" localSheetId="0">#REF!</definedName>
    <definedName name="_______________________pp2" localSheetId="1">#REF!</definedName>
    <definedName name="_______________________pp2">#REF!</definedName>
    <definedName name="_______________________S180" localSheetId="6">[2]S3_GRP_CA!#REF!</definedName>
    <definedName name="_______________________S180" localSheetId="10">[2]S3_GRP_CA!#REF!</definedName>
    <definedName name="_______________________S180" localSheetId="7">[2]S3_GRP_CA!#REF!</definedName>
    <definedName name="_______________________S180" localSheetId="3">[2]S3_GRP_CA!#REF!</definedName>
    <definedName name="_______________________S180" localSheetId="9">[2]S3_GRP_CA!#REF!</definedName>
    <definedName name="_______________________S180" localSheetId="4">[2]S3_GRP_CA!#REF!</definedName>
    <definedName name="_______________________S180" localSheetId="0">[2]S3_GRP_CA!#REF!</definedName>
    <definedName name="_______________________S180" localSheetId="1">[2]S3_GRP_CA!#REF!</definedName>
    <definedName name="_______________________S180">[2]S3_GRP_CA!#REF!</definedName>
    <definedName name="_______________________S6" localSheetId="10">[4]S5_CO_MA!#REF!</definedName>
    <definedName name="_______________________S6" localSheetId="7">[4]S5_CO_MA!#REF!</definedName>
    <definedName name="_______________________S6" localSheetId="3">[4]S5_CO_MA!#REF!</definedName>
    <definedName name="_______________________S6" localSheetId="9">[4]S5_CO_MA!#REF!</definedName>
    <definedName name="_______________________S6" localSheetId="4">[4]S5_CO_MA!#REF!</definedName>
    <definedName name="_______________________S6" localSheetId="0">[4]S5_CO_MA!#REF!</definedName>
    <definedName name="_______________________S6" localSheetId="1">[4]S5_CO_MA!#REF!</definedName>
    <definedName name="_______________________S6">[4]S5_CO_MA!#REF!</definedName>
    <definedName name="_______________________usd1" localSheetId="10">'[3]cash budget'!#REF!</definedName>
    <definedName name="_______________________usd1" localSheetId="7">'[3]cash budget'!#REF!</definedName>
    <definedName name="_______________________usd1" localSheetId="3">'[3]cash budget'!#REF!</definedName>
    <definedName name="_______________________usd1" localSheetId="9">'[3]cash budget'!#REF!</definedName>
    <definedName name="_______________________usd1" localSheetId="4">'[3]cash budget'!#REF!</definedName>
    <definedName name="_______________________usd1" localSheetId="0">'[3]cash budget'!#REF!</definedName>
    <definedName name="_______________________usd1" localSheetId="1">'[3]cash budget'!#REF!</definedName>
    <definedName name="_______________________usd1">'[3]cash budget'!#REF!</definedName>
    <definedName name="_______________________usd2" localSheetId="10">'[3]cash budget'!#REF!</definedName>
    <definedName name="_______________________usd2" localSheetId="7">'[3]cash budget'!#REF!</definedName>
    <definedName name="_______________________usd2" localSheetId="3">'[3]cash budget'!#REF!</definedName>
    <definedName name="_______________________usd2" localSheetId="9">'[3]cash budget'!#REF!</definedName>
    <definedName name="_______________________usd2" localSheetId="4">'[3]cash budget'!#REF!</definedName>
    <definedName name="_______________________usd2" localSheetId="0">'[3]cash budget'!#REF!</definedName>
    <definedName name="_______________________usd2" localSheetId="1">'[3]cash budget'!#REF!</definedName>
    <definedName name="_______________________usd2">'[3]cash budget'!#REF!</definedName>
    <definedName name="_______________________usd3" localSheetId="10">'[3]cash budget'!#REF!</definedName>
    <definedName name="_______________________usd3" localSheetId="7">'[3]cash budget'!#REF!</definedName>
    <definedName name="_______________________usd3" localSheetId="3">'[3]cash budget'!#REF!</definedName>
    <definedName name="_______________________usd3" localSheetId="9">'[3]cash budget'!#REF!</definedName>
    <definedName name="_______________________usd3" localSheetId="4">'[3]cash budget'!#REF!</definedName>
    <definedName name="_______________________usd3" localSheetId="0">'[3]cash budget'!#REF!</definedName>
    <definedName name="_______________________usd3" localSheetId="1">'[3]cash budget'!#REF!</definedName>
    <definedName name="_______________________usd3">'[3]cash budget'!#REF!</definedName>
    <definedName name="_______________________usd4" localSheetId="10">'[3]cash budget'!#REF!</definedName>
    <definedName name="_______________________usd4" localSheetId="7">'[3]cash budget'!#REF!</definedName>
    <definedName name="_______________________usd4" localSheetId="3">'[3]cash budget'!#REF!</definedName>
    <definedName name="_______________________usd4" localSheetId="9">'[3]cash budget'!#REF!</definedName>
    <definedName name="_______________________usd4" localSheetId="4">'[3]cash budget'!#REF!</definedName>
    <definedName name="_______________________usd4" localSheetId="0">'[3]cash budget'!#REF!</definedName>
    <definedName name="_______________________usd4" localSheetId="1">'[3]cash budget'!#REF!</definedName>
    <definedName name="_______________________usd4">'[3]cash budget'!#REF!</definedName>
    <definedName name="______________________Apr02" localSheetId="10">[5]Newabstract!#REF!</definedName>
    <definedName name="______________________Apr02" localSheetId="7">[5]Newabstract!#REF!</definedName>
    <definedName name="______________________Apr02" localSheetId="3">[5]Newabstract!#REF!</definedName>
    <definedName name="______________________Apr02" localSheetId="9">[5]Newabstract!#REF!</definedName>
    <definedName name="______________________Apr02" localSheetId="4">[5]Newabstract!#REF!</definedName>
    <definedName name="______________________Apr02" localSheetId="0">[5]Newabstract!#REF!</definedName>
    <definedName name="______________________Apr02" localSheetId="1">[5]Newabstract!#REF!</definedName>
    <definedName name="______________________Apr02">[5]Newabstract!#REF!</definedName>
    <definedName name="______________________Apr03" localSheetId="10">[5]Newabstract!#REF!</definedName>
    <definedName name="______________________Apr03" localSheetId="7">[5]Newabstract!#REF!</definedName>
    <definedName name="______________________Apr03" localSheetId="3">[5]Newabstract!#REF!</definedName>
    <definedName name="______________________Apr03" localSheetId="9">[5]Newabstract!#REF!</definedName>
    <definedName name="______________________Apr03" localSheetId="4">[5]Newabstract!#REF!</definedName>
    <definedName name="______________________Apr03" localSheetId="0">[5]Newabstract!#REF!</definedName>
    <definedName name="______________________Apr03" localSheetId="1">[5]Newabstract!#REF!</definedName>
    <definedName name="______________________Apr03">[5]Newabstract!#REF!</definedName>
    <definedName name="______________________Apr04" localSheetId="10">[5]Newabstract!#REF!</definedName>
    <definedName name="______________________Apr04" localSheetId="7">[5]Newabstract!#REF!</definedName>
    <definedName name="______________________Apr04" localSheetId="3">[5]Newabstract!#REF!</definedName>
    <definedName name="______________________Apr04" localSheetId="9">[5]Newabstract!#REF!</definedName>
    <definedName name="______________________Apr04" localSheetId="4">[5]Newabstract!#REF!</definedName>
    <definedName name="______________________Apr04" localSheetId="0">[5]Newabstract!#REF!</definedName>
    <definedName name="______________________Apr04" localSheetId="1">[5]Newabstract!#REF!</definedName>
    <definedName name="______________________Apr04">[5]Newabstract!#REF!</definedName>
    <definedName name="______________________Apr05" localSheetId="10">[5]Newabstract!#REF!</definedName>
    <definedName name="______________________Apr05" localSheetId="7">[5]Newabstract!#REF!</definedName>
    <definedName name="______________________Apr05" localSheetId="3">[5]Newabstract!#REF!</definedName>
    <definedName name="______________________Apr05" localSheetId="9">[5]Newabstract!#REF!</definedName>
    <definedName name="______________________Apr05" localSheetId="4">[5]Newabstract!#REF!</definedName>
    <definedName name="______________________Apr05" localSheetId="0">[5]Newabstract!#REF!</definedName>
    <definedName name="______________________Apr05" localSheetId="1">[5]Newabstract!#REF!</definedName>
    <definedName name="______________________Apr05">[5]Newabstract!#REF!</definedName>
    <definedName name="______________________Apr06" localSheetId="10">[5]Newabstract!#REF!</definedName>
    <definedName name="______________________Apr06" localSheetId="7">[5]Newabstract!#REF!</definedName>
    <definedName name="______________________Apr06" localSheetId="3">[5]Newabstract!#REF!</definedName>
    <definedName name="______________________Apr06" localSheetId="9">[5]Newabstract!#REF!</definedName>
    <definedName name="______________________Apr06" localSheetId="4">[5]Newabstract!#REF!</definedName>
    <definedName name="______________________Apr06" localSheetId="0">[5]Newabstract!#REF!</definedName>
    <definedName name="______________________Apr06" localSheetId="1">[5]Newabstract!#REF!</definedName>
    <definedName name="______________________Apr06">[5]Newabstract!#REF!</definedName>
    <definedName name="______________________Apr07" localSheetId="10">[5]Newabstract!#REF!</definedName>
    <definedName name="______________________Apr07" localSheetId="7">[5]Newabstract!#REF!</definedName>
    <definedName name="______________________Apr07" localSheetId="3">[5]Newabstract!#REF!</definedName>
    <definedName name="______________________Apr07" localSheetId="9">[5]Newabstract!#REF!</definedName>
    <definedName name="______________________Apr07" localSheetId="4">[5]Newabstract!#REF!</definedName>
    <definedName name="______________________Apr07" localSheetId="0">[5]Newabstract!#REF!</definedName>
    <definedName name="______________________Apr07" localSheetId="1">[5]Newabstract!#REF!</definedName>
    <definedName name="______________________Apr07">[5]Newabstract!#REF!</definedName>
    <definedName name="______________________Apr08" localSheetId="10">[5]Newabstract!#REF!</definedName>
    <definedName name="______________________Apr08" localSheetId="7">[5]Newabstract!#REF!</definedName>
    <definedName name="______________________Apr08" localSheetId="3">[5]Newabstract!#REF!</definedName>
    <definedName name="______________________Apr08" localSheetId="9">[5]Newabstract!#REF!</definedName>
    <definedName name="______________________Apr08" localSheetId="4">[5]Newabstract!#REF!</definedName>
    <definedName name="______________________Apr08" localSheetId="0">[5]Newabstract!#REF!</definedName>
    <definedName name="______________________Apr08" localSheetId="1">[5]Newabstract!#REF!</definedName>
    <definedName name="______________________Apr08">[5]Newabstract!#REF!</definedName>
    <definedName name="______________________Apr09" localSheetId="10">[5]Newabstract!#REF!</definedName>
    <definedName name="______________________Apr09" localSheetId="7">[5]Newabstract!#REF!</definedName>
    <definedName name="______________________Apr09" localSheetId="3">[5]Newabstract!#REF!</definedName>
    <definedName name="______________________Apr09" localSheetId="9">[5]Newabstract!#REF!</definedName>
    <definedName name="______________________Apr09" localSheetId="4">[5]Newabstract!#REF!</definedName>
    <definedName name="______________________Apr09" localSheetId="0">[5]Newabstract!#REF!</definedName>
    <definedName name="______________________Apr09" localSheetId="1">[5]Newabstract!#REF!</definedName>
    <definedName name="______________________Apr09">[5]Newabstract!#REF!</definedName>
    <definedName name="______________________Apr10" localSheetId="10">[5]Newabstract!#REF!</definedName>
    <definedName name="______________________Apr10" localSheetId="7">[5]Newabstract!#REF!</definedName>
    <definedName name="______________________Apr10" localSheetId="3">[5]Newabstract!#REF!</definedName>
    <definedName name="______________________Apr10" localSheetId="9">[5]Newabstract!#REF!</definedName>
    <definedName name="______________________Apr10" localSheetId="4">[5]Newabstract!#REF!</definedName>
    <definedName name="______________________Apr10" localSheetId="0">[5]Newabstract!#REF!</definedName>
    <definedName name="______________________Apr10" localSheetId="1">[5]Newabstract!#REF!</definedName>
    <definedName name="______________________Apr10">[5]Newabstract!#REF!</definedName>
    <definedName name="______________________Apr11" localSheetId="10">[5]Newabstract!#REF!</definedName>
    <definedName name="______________________Apr11" localSheetId="7">[5]Newabstract!#REF!</definedName>
    <definedName name="______________________Apr11" localSheetId="3">[5]Newabstract!#REF!</definedName>
    <definedName name="______________________Apr11" localSheetId="9">[5]Newabstract!#REF!</definedName>
    <definedName name="______________________Apr11" localSheetId="4">[5]Newabstract!#REF!</definedName>
    <definedName name="______________________Apr11" localSheetId="0">[5]Newabstract!#REF!</definedName>
    <definedName name="______________________Apr11" localSheetId="1">[5]Newabstract!#REF!</definedName>
    <definedName name="______________________Apr11">[5]Newabstract!#REF!</definedName>
    <definedName name="______________________Apr13" localSheetId="10">[5]Newabstract!#REF!</definedName>
    <definedName name="______________________Apr13" localSheetId="7">[5]Newabstract!#REF!</definedName>
    <definedName name="______________________Apr13" localSheetId="3">[5]Newabstract!#REF!</definedName>
    <definedName name="______________________Apr13" localSheetId="9">[5]Newabstract!#REF!</definedName>
    <definedName name="______________________Apr13" localSheetId="4">[5]Newabstract!#REF!</definedName>
    <definedName name="______________________Apr13" localSheetId="0">[5]Newabstract!#REF!</definedName>
    <definedName name="______________________Apr13" localSheetId="1">[5]Newabstract!#REF!</definedName>
    <definedName name="______________________Apr13">[5]Newabstract!#REF!</definedName>
    <definedName name="______________________Apr14" localSheetId="10">[5]Newabstract!#REF!</definedName>
    <definedName name="______________________Apr14" localSheetId="7">[5]Newabstract!#REF!</definedName>
    <definedName name="______________________Apr14" localSheetId="3">[5]Newabstract!#REF!</definedName>
    <definedName name="______________________Apr14" localSheetId="9">[5]Newabstract!#REF!</definedName>
    <definedName name="______________________Apr14" localSheetId="4">[5]Newabstract!#REF!</definedName>
    <definedName name="______________________Apr14" localSheetId="0">[5]Newabstract!#REF!</definedName>
    <definedName name="______________________Apr14" localSheetId="1">[5]Newabstract!#REF!</definedName>
    <definedName name="______________________Apr14">[5]Newabstract!#REF!</definedName>
    <definedName name="______________________Apr15" localSheetId="10">[5]Newabstract!#REF!</definedName>
    <definedName name="______________________Apr15" localSheetId="7">[5]Newabstract!#REF!</definedName>
    <definedName name="______________________Apr15" localSheetId="3">[5]Newabstract!#REF!</definedName>
    <definedName name="______________________Apr15" localSheetId="9">[5]Newabstract!#REF!</definedName>
    <definedName name="______________________Apr15" localSheetId="4">[5]Newabstract!#REF!</definedName>
    <definedName name="______________________Apr15" localSheetId="0">[5]Newabstract!#REF!</definedName>
    <definedName name="______________________Apr15" localSheetId="1">[5]Newabstract!#REF!</definedName>
    <definedName name="______________________Apr15">[5]Newabstract!#REF!</definedName>
    <definedName name="______________________Apr16" localSheetId="10">[5]Newabstract!#REF!</definedName>
    <definedName name="______________________Apr16" localSheetId="7">[5]Newabstract!#REF!</definedName>
    <definedName name="______________________Apr16" localSheetId="3">[5]Newabstract!#REF!</definedName>
    <definedName name="______________________Apr16" localSheetId="9">[5]Newabstract!#REF!</definedName>
    <definedName name="______________________Apr16" localSheetId="4">[5]Newabstract!#REF!</definedName>
    <definedName name="______________________Apr16" localSheetId="0">[5]Newabstract!#REF!</definedName>
    <definedName name="______________________Apr16" localSheetId="1">[5]Newabstract!#REF!</definedName>
    <definedName name="______________________Apr16">[5]Newabstract!#REF!</definedName>
    <definedName name="______________________Apr17" localSheetId="10">[5]Newabstract!#REF!</definedName>
    <definedName name="______________________Apr17" localSheetId="7">[5]Newabstract!#REF!</definedName>
    <definedName name="______________________Apr17" localSheetId="3">[5]Newabstract!#REF!</definedName>
    <definedName name="______________________Apr17" localSheetId="9">[5]Newabstract!#REF!</definedName>
    <definedName name="______________________Apr17" localSheetId="4">[5]Newabstract!#REF!</definedName>
    <definedName name="______________________Apr17" localSheetId="0">[5]Newabstract!#REF!</definedName>
    <definedName name="______________________Apr17" localSheetId="1">[5]Newabstract!#REF!</definedName>
    <definedName name="______________________Apr17">[5]Newabstract!#REF!</definedName>
    <definedName name="______________________Apr20" localSheetId="10">[5]Newabstract!#REF!</definedName>
    <definedName name="______________________Apr20" localSheetId="7">[5]Newabstract!#REF!</definedName>
    <definedName name="______________________Apr20" localSheetId="3">[5]Newabstract!#REF!</definedName>
    <definedName name="______________________Apr20" localSheetId="9">[5]Newabstract!#REF!</definedName>
    <definedName name="______________________Apr20" localSheetId="4">[5]Newabstract!#REF!</definedName>
    <definedName name="______________________Apr20" localSheetId="0">[5]Newabstract!#REF!</definedName>
    <definedName name="______________________Apr20" localSheetId="1">[5]Newabstract!#REF!</definedName>
    <definedName name="______________________Apr20">[5]Newabstract!#REF!</definedName>
    <definedName name="______________________Apr21" localSheetId="10">[5]Newabstract!#REF!</definedName>
    <definedName name="______________________Apr21" localSheetId="7">[5]Newabstract!#REF!</definedName>
    <definedName name="______________________Apr21" localSheetId="3">[5]Newabstract!#REF!</definedName>
    <definedName name="______________________Apr21" localSheetId="9">[5]Newabstract!#REF!</definedName>
    <definedName name="______________________Apr21" localSheetId="4">[5]Newabstract!#REF!</definedName>
    <definedName name="______________________Apr21" localSheetId="0">[5]Newabstract!#REF!</definedName>
    <definedName name="______________________Apr21" localSheetId="1">[5]Newabstract!#REF!</definedName>
    <definedName name="______________________Apr21">[5]Newabstract!#REF!</definedName>
    <definedName name="______________________Apr22" localSheetId="10">[5]Newabstract!#REF!</definedName>
    <definedName name="______________________Apr22" localSheetId="7">[5]Newabstract!#REF!</definedName>
    <definedName name="______________________Apr22" localSheetId="3">[5]Newabstract!#REF!</definedName>
    <definedName name="______________________Apr22" localSheetId="9">[5]Newabstract!#REF!</definedName>
    <definedName name="______________________Apr22" localSheetId="4">[5]Newabstract!#REF!</definedName>
    <definedName name="______________________Apr22" localSheetId="0">[5]Newabstract!#REF!</definedName>
    <definedName name="______________________Apr22" localSheetId="1">[5]Newabstract!#REF!</definedName>
    <definedName name="______________________Apr22">[5]Newabstract!#REF!</definedName>
    <definedName name="______________________Apr23" localSheetId="10">[5]Newabstract!#REF!</definedName>
    <definedName name="______________________Apr23" localSheetId="7">[5]Newabstract!#REF!</definedName>
    <definedName name="______________________Apr23" localSheetId="3">[5]Newabstract!#REF!</definedName>
    <definedName name="______________________Apr23" localSheetId="9">[5]Newabstract!#REF!</definedName>
    <definedName name="______________________Apr23" localSheetId="4">[5]Newabstract!#REF!</definedName>
    <definedName name="______________________Apr23" localSheetId="0">[5]Newabstract!#REF!</definedName>
    <definedName name="______________________Apr23" localSheetId="1">[5]Newabstract!#REF!</definedName>
    <definedName name="______________________Apr23">[5]Newabstract!#REF!</definedName>
    <definedName name="______________________Apr24" localSheetId="10">[5]Newabstract!#REF!</definedName>
    <definedName name="______________________Apr24" localSheetId="7">[5]Newabstract!#REF!</definedName>
    <definedName name="______________________Apr24" localSheetId="3">[5]Newabstract!#REF!</definedName>
    <definedName name="______________________Apr24" localSheetId="9">[5]Newabstract!#REF!</definedName>
    <definedName name="______________________Apr24" localSheetId="4">[5]Newabstract!#REF!</definedName>
    <definedName name="______________________Apr24" localSheetId="0">[5]Newabstract!#REF!</definedName>
    <definedName name="______________________Apr24" localSheetId="1">[5]Newabstract!#REF!</definedName>
    <definedName name="______________________Apr24">[5]Newabstract!#REF!</definedName>
    <definedName name="______________________Apr27" localSheetId="10">[5]Newabstract!#REF!</definedName>
    <definedName name="______________________Apr27" localSheetId="7">[5]Newabstract!#REF!</definedName>
    <definedName name="______________________Apr27" localSheetId="3">[5]Newabstract!#REF!</definedName>
    <definedName name="______________________Apr27" localSheetId="9">[5]Newabstract!#REF!</definedName>
    <definedName name="______________________Apr27" localSheetId="4">[5]Newabstract!#REF!</definedName>
    <definedName name="______________________Apr27" localSheetId="0">[5]Newabstract!#REF!</definedName>
    <definedName name="______________________Apr27" localSheetId="1">[5]Newabstract!#REF!</definedName>
    <definedName name="______________________Apr27">[5]Newabstract!#REF!</definedName>
    <definedName name="______________________Apr28" localSheetId="10">[5]Newabstract!#REF!</definedName>
    <definedName name="______________________Apr28" localSheetId="7">[5]Newabstract!#REF!</definedName>
    <definedName name="______________________Apr28" localSheetId="3">[5]Newabstract!#REF!</definedName>
    <definedName name="______________________Apr28" localSheetId="9">[5]Newabstract!#REF!</definedName>
    <definedName name="______________________Apr28" localSheetId="4">[5]Newabstract!#REF!</definedName>
    <definedName name="______________________Apr28" localSheetId="0">[5]Newabstract!#REF!</definedName>
    <definedName name="______________________Apr28" localSheetId="1">[5]Newabstract!#REF!</definedName>
    <definedName name="______________________Apr28">[5]Newabstract!#REF!</definedName>
    <definedName name="______________________Apr29" localSheetId="10">[5]Newabstract!#REF!</definedName>
    <definedName name="______________________Apr29" localSheetId="7">[5]Newabstract!#REF!</definedName>
    <definedName name="______________________Apr29" localSheetId="3">[5]Newabstract!#REF!</definedName>
    <definedName name="______________________Apr29" localSheetId="9">[5]Newabstract!#REF!</definedName>
    <definedName name="______________________Apr29" localSheetId="4">[5]Newabstract!#REF!</definedName>
    <definedName name="______________________Apr29" localSheetId="0">[5]Newabstract!#REF!</definedName>
    <definedName name="______________________Apr29" localSheetId="1">[5]Newabstract!#REF!</definedName>
    <definedName name="______________________Apr29">[5]Newabstract!#REF!</definedName>
    <definedName name="______________________Apr30" localSheetId="10">[5]Newabstract!#REF!</definedName>
    <definedName name="______________________Apr30" localSheetId="7">[5]Newabstract!#REF!</definedName>
    <definedName name="______________________Apr30" localSheetId="3">[5]Newabstract!#REF!</definedName>
    <definedName name="______________________Apr30" localSheetId="9">[5]Newabstract!#REF!</definedName>
    <definedName name="______________________Apr30" localSheetId="4">[5]Newabstract!#REF!</definedName>
    <definedName name="______________________Apr30" localSheetId="0">[5]Newabstract!#REF!</definedName>
    <definedName name="______________________Apr30" localSheetId="1">[5]Newabstract!#REF!</definedName>
    <definedName name="______________________Apr30">[5]Newabstract!#REF!</definedName>
    <definedName name="______________________DAT12" localSheetId="10">[6]Sheet1!#REF!</definedName>
    <definedName name="______________________DAT12" localSheetId="7">[6]Sheet1!#REF!</definedName>
    <definedName name="______________________DAT12" localSheetId="3">[6]Sheet1!#REF!</definedName>
    <definedName name="______________________DAT12" localSheetId="9">[6]Sheet1!#REF!</definedName>
    <definedName name="______________________DAT12" localSheetId="4">[6]Sheet1!#REF!</definedName>
    <definedName name="______________________DAT12" localSheetId="0">[6]Sheet1!#REF!</definedName>
    <definedName name="______________________DAT12" localSheetId="1">[6]Sheet1!#REF!</definedName>
    <definedName name="______________________DAT12">[6]Sheet1!#REF!</definedName>
    <definedName name="______________________DAT13" localSheetId="10">[6]Sheet1!#REF!</definedName>
    <definedName name="______________________DAT13" localSheetId="7">[6]Sheet1!#REF!</definedName>
    <definedName name="______________________DAT13" localSheetId="3">[6]Sheet1!#REF!</definedName>
    <definedName name="______________________DAT13" localSheetId="9">[6]Sheet1!#REF!</definedName>
    <definedName name="______________________DAT13" localSheetId="4">[6]Sheet1!#REF!</definedName>
    <definedName name="______________________DAT13" localSheetId="0">[6]Sheet1!#REF!</definedName>
    <definedName name="______________________DAT13" localSheetId="1">[6]Sheet1!#REF!</definedName>
    <definedName name="______________________DAT13">[6]Sheet1!#REF!</definedName>
    <definedName name="______________________DAT15" localSheetId="10">[6]Sheet1!#REF!</definedName>
    <definedName name="______________________DAT15" localSheetId="7">[6]Sheet1!#REF!</definedName>
    <definedName name="______________________DAT15" localSheetId="3">[6]Sheet1!#REF!</definedName>
    <definedName name="______________________DAT15" localSheetId="9">[6]Sheet1!#REF!</definedName>
    <definedName name="______________________DAT15" localSheetId="4">[6]Sheet1!#REF!</definedName>
    <definedName name="______________________DAT15" localSheetId="0">[6]Sheet1!#REF!</definedName>
    <definedName name="______________________DAT15" localSheetId="1">[6]Sheet1!#REF!</definedName>
    <definedName name="______________________DAT15">[6]Sheet1!#REF!</definedName>
    <definedName name="______________________DAT16" localSheetId="10">[6]Sheet1!#REF!</definedName>
    <definedName name="______________________DAT16" localSheetId="7">[6]Sheet1!#REF!</definedName>
    <definedName name="______________________DAT16" localSheetId="3">[6]Sheet1!#REF!</definedName>
    <definedName name="______________________DAT16" localSheetId="9">[6]Sheet1!#REF!</definedName>
    <definedName name="______________________DAT16" localSheetId="4">[6]Sheet1!#REF!</definedName>
    <definedName name="______________________DAT16" localSheetId="0">[6]Sheet1!#REF!</definedName>
    <definedName name="______________________DAT16" localSheetId="1">[6]Sheet1!#REF!</definedName>
    <definedName name="______________________DAT16">[6]Sheet1!#REF!</definedName>
    <definedName name="______________________DAT17" localSheetId="10">[6]Sheet1!#REF!</definedName>
    <definedName name="______________________DAT17" localSheetId="7">[6]Sheet1!#REF!</definedName>
    <definedName name="______________________DAT17" localSheetId="3">[6]Sheet1!#REF!</definedName>
    <definedName name="______________________DAT17" localSheetId="9">[6]Sheet1!#REF!</definedName>
    <definedName name="______________________DAT17" localSheetId="4">[6]Sheet1!#REF!</definedName>
    <definedName name="______________________DAT17" localSheetId="0">[6]Sheet1!#REF!</definedName>
    <definedName name="______________________DAT17" localSheetId="1">[6]Sheet1!#REF!</definedName>
    <definedName name="______________________DAT17">[6]Sheet1!#REF!</definedName>
    <definedName name="______________________DAT18" localSheetId="10">[6]Sheet1!#REF!</definedName>
    <definedName name="______________________DAT18" localSheetId="7">[6]Sheet1!#REF!</definedName>
    <definedName name="______________________DAT18" localSheetId="3">[6]Sheet1!#REF!</definedName>
    <definedName name="______________________DAT18" localSheetId="9">[6]Sheet1!#REF!</definedName>
    <definedName name="______________________DAT18" localSheetId="4">[6]Sheet1!#REF!</definedName>
    <definedName name="______________________DAT18" localSheetId="0">[6]Sheet1!#REF!</definedName>
    <definedName name="______________________DAT18" localSheetId="1">[6]Sheet1!#REF!</definedName>
    <definedName name="______________________DAT18">[6]Sheet1!#REF!</definedName>
    <definedName name="______________________DAT19" localSheetId="10">[6]Sheet1!#REF!</definedName>
    <definedName name="______________________DAT19" localSheetId="7">[6]Sheet1!#REF!</definedName>
    <definedName name="______________________DAT19" localSheetId="3">[6]Sheet1!#REF!</definedName>
    <definedName name="______________________DAT19" localSheetId="9">[6]Sheet1!#REF!</definedName>
    <definedName name="______________________DAT19" localSheetId="4">[6]Sheet1!#REF!</definedName>
    <definedName name="______________________DAT19" localSheetId="0">[6]Sheet1!#REF!</definedName>
    <definedName name="______________________DAT19" localSheetId="1">[6]Sheet1!#REF!</definedName>
    <definedName name="______________________DAT19">[6]Sheet1!#REF!</definedName>
    <definedName name="______________________dd1" localSheetId="6" hidden="1">{"pl_t&amp;d",#N/A,FALSE,"p&amp;l_t&amp;D_01_02 (2)"}</definedName>
    <definedName name="______________________dd1" localSheetId="10" hidden="1">{"pl_t&amp;d",#N/A,FALSE,"p&amp;l_t&amp;D_01_02 (2)"}</definedName>
    <definedName name="______________________dd1" localSheetId="7" hidden="1">{"pl_t&amp;d",#N/A,FALSE,"p&amp;l_t&amp;D_01_02 (2)"}</definedName>
    <definedName name="______________________dd1" localSheetId="3" hidden="1">{"pl_t&amp;d",#N/A,FALSE,"p&amp;l_t&amp;D_01_02 (2)"}</definedName>
    <definedName name="______________________dd1" localSheetId="8" hidden="1">{"pl_t&amp;d",#N/A,FALSE,"p&amp;l_t&amp;D_01_02 (2)"}</definedName>
    <definedName name="______________________dd1" localSheetId="9" hidden="1">{"pl_t&amp;d",#N/A,FALSE,"p&amp;l_t&amp;D_01_02 (2)"}</definedName>
    <definedName name="______________________dd1" localSheetId="4" hidden="1">{"pl_t&amp;d",#N/A,FALSE,"p&amp;l_t&amp;D_01_02 (2)"}</definedName>
    <definedName name="______________________dd1" localSheetId="0" hidden="1">{"pl_t&amp;d",#N/A,FALSE,"p&amp;l_t&amp;D_01_02 (2)"}</definedName>
    <definedName name="______________________dd1" localSheetId="1" hidden="1">{"pl_t&amp;d",#N/A,FALSE,"p&amp;l_t&amp;D_01_02 (2)"}</definedName>
    <definedName name="______________________dd1" hidden="1">{"pl_t&amp;d",#N/A,FALSE,"p&amp;l_t&amp;D_01_02 (2)"}</definedName>
    <definedName name="______________________dem2" localSheetId="6" hidden="1">{"pl_t&amp;d",#N/A,FALSE,"p&amp;l_t&amp;D_01_02 (2)"}</definedName>
    <definedName name="______________________dem2" localSheetId="10" hidden="1">{"pl_t&amp;d",#N/A,FALSE,"p&amp;l_t&amp;D_01_02 (2)"}</definedName>
    <definedName name="______________________dem2" localSheetId="7" hidden="1">{"pl_t&amp;d",#N/A,FALSE,"p&amp;l_t&amp;D_01_02 (2)"}</definedName>
    <definedName name="______________________dem2" localSheetId="3" hidden="1">{"pl_t&amp;d",#N/A,FALSE,"p&amp;l_t&amp;D_01_02 (2)"}</definedName>
    <definedName name="______________________dem2" localSheetId="8" hidden="1">{"pl_t&amp;d",#N/A,FALSE,"p&amp;l_t&amp;D_01_02 (2)"}</definedName>
    <definedName name="______________________dem2" localSheetId="9" hidden="1">{"pl_t&amp;d",#N/A,FALSE,"p&amp;l_t&amp;D_01_02 (2)"}</definedName>
    <definedName name="______________________dem2" localSheetId="4" hidden="1">{"pl_t&amp;d",#N/A,FALSE,"p&amp;l_t&amp;D_01_02 (2)"}</definedName>
    <definedName name="______________________dem2" localSheetId="0" hidden="1">{"pl_t&amp;d",#N/A,FALSE,"p&amp;l_t&amp;D_01_02 (2)"}</definedName>
    <definedName name="______________________dem2" localSheetId="1" hidden="1">{"pl_t&amp;d",#N/A,FALSE,"p&amp;l_t&amp;D_01_02 (2)"}</definedName>
    <definedName name="______________________dem2" hidden="1">{"pl_t&amp;d",#N/A,FALSE,"p&amp;l_t&amp;D_01_02 (2)"}</definedName>
    <definedName name="______________________dem3" localSheetId="6" hidden="1">{"pl_t&amp;d",#N/A,FALSE,"p&amp;l_t&amp;D_01_02 (2)"}</definedName>
    <definedName name="______________________dem3" localSheetId="10" hidden="1">{"pl_t&amp;d",#N/A,FALSE,"p&amp;l_t&amp;D_01_02 (2)"}</definedName>
    <definedName name="______________________dem3" localSheetId="7" hidden="1">{"pl_t&amp;d",#N/A,FALSE,"p&amp;l_t&amp;D_01_02 (2)"}</definedName>
    <definedName name="______________________dem3" localSheetId="3" hidden="1">{"pl_t&amp;d",#N/A,FALSE,"p&amp;l_t&amp;D_01_02 (2)"}</definedName>
    <definedName name="______________________dem3" localSheetId="8" hidden="1">{"pl_t&amp;d",#N/A,FALSE,"p&amp;l_t&amp;D_01_02 (2)"}</definedName>
    <definedName name="______________________dem3" localSheetId="9" hidden="1">{"pl_t&amp;d",#N/A,FALSE,"p&amp;l_t&amp;D_01_02 (2)"}</definedName>
    <definedName name="______________________dem3" localSheetId="4" hidden="1">{"pl_t&amp;d",#N/A,FALSE,"p&amp;l_t&amp;D_01_02 (2)"}</definedName>
    <definedName name="______________________dem3" localSheetId="0" hidden="1">{"pl_t&amp;d",#N/A,FALSE,"p&amp;l_t&amp;D_01_02 (2)"}</definedName>
    <definedName name="______________________dem3" localSheetId="1" hidden="1">{"pl_t&amp;d",#N/A,FALSE,"p&amp;l_t&amp;D_01_02 (2)"}</definedName>
    <definedName name="______________________dem3" hidden="1">{"pl_t&amp;d",#N/A,FALSE,"p&amp;l_t&amp;D_01_02 (2)"}</definedName>
    <definedName name="______________________den8" localSheetId="6" hidden="1">{"pl_t&amp;d",#N/A,FALSE,"p&amp;l_t&amp;D_01_02 (2)"}</definedName>
    <definedName name="______________________den8" localSheetId="10" hidden="1">{"pl_t&amp;d",#N/A,FALSE,"p&amp;l_t&amp;D_01_02 (2)"}</definedName>
    <definedName name="______________________den8" localSheetId="7" hidden="1">{"pl_t&amp;d",#N/A,FALSE,"p&amp;l_t&amp;D_01_02 (2)"}</definedName>
    <definedName name="______________________den8" localSheetId="3" hidden="1">{"pl_t&amp;d",#N/A,FALSE,"p&amp;l_t&amp;D_01_02 (2)"}</definedName>
    <definedName name="______________________den8" localSheetId="8" hidden="1">{"pl_t&amp;d",#N/A,FALSE,"p&amp;l_t&amp;D_01_02 (2)"}</definedName>
    <definedName name="______________________den8" localSheetId="9" hidden="1">{"pl_t&amp;d",#N/A,FALSE,"p&amp;l_t&amp;D_01_02 (2)"}</definedName>
    <definedName name="______________________den8" localSheetId="4" hidden="1">{"pl_t&amp;d",#N/A,FALSE,"p&amp;l_t&amp;D_01_02 (2)"}</definedName>
    <definedName name="______________________den8" localSheetId="0" hidden="1">{"pl_t&amp;d",#N/A,FALSE,"p&amp;l_t&amp;D_01_02 (2)"}</definedName>
    <definedName name="______________________den8" localSheetId="1" hidden="1">{"pl_t&amp;d",#N/A,FALSE,"p&amp;l_t&amp;D_01_02 (2)"}</definedName>
    <definedName name="______________________den8" hidden="1">{"pl_t&amp;d",#N/A,FALSE,"p&amp;l_t&amp;D_01_02 (2)"}</definedName>
    <definedName name="______________________Mar06" localSheetId="10">[5]Newabstract!#REF!</definedName>
    <definedName name="______________________Mar06" localSheetId="7">[5]Newabstract!#REF!</definedName>
    <definedName name="______________________Mar06" localSheetId="3">[5]Newabstract!#REF!</definedName>
    <definedName name="______________________Mar06" localSheetId="9">[5]Newabstract!#REF!</definedName>
    <definedName name="______________________Mar06" localSheetId="4">[5]Newabstract!#REF!</definedName>
    <definedName name="______________________Mar06" localSheetId="0">[5]Newabstract!#REF!</definedName>
    <definedName name="______________________Mar06" localSheetId="1">[5]Newabstract!#REF!</definedName>
    <definedName name="______________________Mar06">[5]Newabstract!#REF!</definedName>
    <definedName name="______________________Mar09" localSheetId="10">[5]Newabstract!#REF!</definedName>
    <definedName name="______________________Mar09" localSheetId="7">[5]Newabstract!#REF!</definedName>
    <definedName name="______________________Mar09" localSheetId="3">[5]Newabstract!#REF!</definedName>
    <definedName name="______________________Mar09" localSheetId="9">[5]Newabstract!#REF!</definedName>
    <definedName name="______________________Mar09" localSheetId="4">[5]Newabstract!#REF!</definedName>
    <definedName name="______________________Mar09" localSheetId="0">[5]Newabstract!#REF!</definedName>
    <definedName name="______________________Mar09" localSheetId="1">[5]Newabstract!#REF!</definedName>
    <definedName name="______________________Mar09">[5]Newabstract!#REF!</definedName>
    <definedName name="______________________Mar10" localSheetId="10">[5]Newabstract!#REF!</definedName>
    <definedName name="______________________Mar10" localSheetId="7">[5]Newabstract!#REF!</definedName>
    <definedName name="______________________Mar10" localSheetId="3">[5]Newabstract!#REF!</definedName>
    <definedName name="______________________Mar10" localSheetId="9">[5]Newabstract!#REF!</definedName>
    <definedName name="______________________Mar10" localSheetId="4">[5]Newabstract!#REF!</definedName>
    <definedName name="______________________Mar10" localSheetId="0">[5]Newabstract!#REF!</definedName>
    <definedName name="______________________Mar10" localSheetId="1">[5]Newabstract!#REF!</definedName>
    <definedName name="______________________Mar10">[5]Newabstract!#REF!</definedName>
    <definedName name="______________________Mar11" localSheetId="10">[5]Newabstract!#REF!</definedName>
    <definedName name="______________________Mar11" localSheetId="7">[5]Newabstract!#REF!</definedName>
    <definedName name="______________________Mar11" localSheetId="3">[5]Newabstract!#REF!</definedName>
    <definedName name="______________________Mar11" localSheetId="9">[5]Newabstract!#REF!</definedName>
    <definedName name="______________________Mar11" localSheetId="4">[5]Newabstract!#REF!</definedName>
    <definedName name="______________________Mar11" localSheetId="0">[5]Newabstract!#REF!</definedName>
    <definedName name="______________________Mar11" localSheetId="1">[5]Newabstract!#REF!</definedName>
    <definedName name="______________________Mar11">[5]Newabstract!#REF!</definedName>
    <definedName name="______________________Mar12" localSheetId="10">[5]Newabstract!#REF!</definedName>
    <definedName name="______________________Mar12" localSheetId="7">[5]Newabstract!#REF!</definedName>
    <definedName name="______________________Mar12" localSheetId="3">[5]Newabstract!#REF!</definedName>
    <definedName name="______________________Mar12" localSheetId="9">[5]Newabstract!#REF!</definedName>
    <definedName name="______________________Mar12" localSheetId="4">[5]Newabstract!#REF!</definedName>
    <definedName name="______________________Mar12" localSheetId="0">[5]Newabstract!#REF!</definedName>
    <definedName name="______________________Mar12" localSheetId="1">[5]Newabstract!#REF!</definedName>
    <definedName name="______________________Mar12">[5]Newabstract!#REF!</definedName>
    <definedName name="______________________Mar13" localSheetId="10">[5]Newabstract!#REF!</definedName>
    <definedName name="______________________Mar13" localSheetId="7">[5]Newabstract!#REF!</definedName>
    <definedName name="______________________Mar13" localSheetId="3">[5]Newabstract!#REF!</definedName>
    <definedName name="______________________Mar13" localSheetId="9">[5]Newabstract!#REF!</definedName>
    <definedName name="______________________Mar13" localSheetId="4">[5]Newabstract!#REF!</definedName>
    <definedName name="______________________Mar13" localSheetId="0">[5]Newabstract!#REF!</definedName>
    <definedName name="______________________Mar13" localSheetId="1">[5]Newabstract!#REF!</definedName>
    <definedName name="______________________Mar13">[5]Newabstract!#REF!</definedName>
    <definedName name="______________________Mar16" localSheetId="10">[5]Newabstract!#REF!</definedName>
    <definedName name="______________________Mar16" localSheetId="7">[5]Newabstract!#REF!</definedName>
    <definedName name="______________________Mar16" localSheetId="3">[5]Newabstract!#REF!</definedName>
    <definedName name="______________________Mar16" localSheetId="9">[5]Newabstract!#REF!</definedName>
    <definedName name="______________________Mar16" localSheetId="4">[5]Newabstract!#REF!</definedName>
    <definedName name="______________________Mar16" localSheetId="0">[5]Newabstract!#REF!</definedName>
    <definedName name="______________________Mar16" localSheetId="1">[5]Newabstract!#REF!</definedName>
    <definedName name="______________________Mar16">[5]Newabstract!#REF!</definedName>
    <definedName name="______________________Mar17" localSheetId="10">[5]Newabstract!#REF!</definedName>
    <definedName name="______________________Mar17" localSheetId="7">[5]Newabstract!#REF!</definedName>
    <definedName name="______________________Mar17" localSheetId="3">[5]Newabstract!#REF!</definedName>
    <definedName name="______________________Mar17" localSheetId="9">[5]Newabstract!#REF!</definedName>
    <definedName name="______________________Mar17" localSheetId="4">[5]Newabstract!#REF!</definedName>
    <definedName name="______________________Mar17" localSheetId="0">[5]Newabstract!#REF!</definedName>
    <definedName name="______________________Mar17" localSheetId="1">[5]Newabstract!#REF!</definedName>
    <definedName name="______________________Mar17">[5]Newabstract!#REF!</definedName>
    <definedName name="______________________Mar18" localSheetId="10">[5]Newabstract!#REF!</definedName>
    <definedName name="______________________Mar18" localSheetId="7">[5]Newabstract!#REF!</definedName>
    <definedName name="______________________Mar18" localSheetId="3">[5]Newabstract!#REF!</definedName>
    <definedName name="______________________Mar18" localSheetId="9">[5]Newabstract!#REF!</definedName>
    <definedName name="______________________Mar18" localSheetId="4">[5]Newabstract!#REF!</definedName>
    <definedName name="______________________Mar18" localSheetId="0">[5]Newabstract!#REF!</definedName>
    <definedName name="______________________Mar18" localSheetId="1">[5]Newabstract!#REF!</definedName>
    <definedName name="______________________Mar18">[5]Newabstract!#REF!</definedName>
    <definedName name="______________________Mar19" localSheetId="10">[5]Newabstract!#REF!</definedName>
    <definedName name="______________________Mar19" localSheetId="7">[5]Newabstract!#REF!</definedName>
    <definedName name="______________________Mar19" localSheetId="3">[5]Newabstract!#REF!</definedName>
    <definedName name="______________________Mar19" localSheetId="9">[5]Newabstract!#REF!</definedName>
    <definedName name="______________________Mar19" localSheetId="4">[5]Newabstract!#REF!</definedName>
    <definedName name="______________________Mar19" localSheetId="0">[5]Newabstract!#REF!</definedName>
    <definedName name="______________________Mar19" localSheetId="1">[5]Newabstract!#REF!</definedName>
    <definedName name="______________________Mar19">[5]Newabstract!#REF!</definedName>
    <definedName name="______________________Mar20" localSheetId="10">[5]Newabstract!#REF!</definedName>
    <definedName name="______________________Mar20" localSheetId="7">[5]Newabstract!#REF!</definedName>
    <definedName name="______________________Mar20" localSheetId="3">[5]Newabstract!#REF!</definedName>
    <definedName name="______________________Mar20" localSheetId="9">[5]Newabstract!#REF!</definedName>
    <definedName name="______________________Mar20" localSheetId="4">[5]Newabstract!#REF!</definedName>
    <definedName name="______________________Mar20" localSheetId="0">[5]Newabstract!#REF!</definedName>
    <definedName name="______________________Mar20" localSheetId="1">[5]Newabstract!#REF!</definedName>
    <definedName name="______________________Mar20">[5]Newabstract!#REF!</definedName>
    <definedName name="______________________Mar23" localSheetId="10">[5]Newabstract!#REF!</definedName>
    <definedName name="______________________Mar23" localSheetId="7">[5]Newabstract!#REF!</definedName>
    <definedName name="______________________Mar23" localSheetId="3">[5]Newabstract!#REF!</definedName>
    <definedName name="______________________Mar23" localSheetId="9">[5]Newabstract!#REF!</definedName>
    <definedName name="______________________Mar23" localSheetId="4">[5]Newabstract!#REF!</definedName>
    <definedName name="______________________Mar23" localSheetId="0">[5]Newabstract!#REF!</definedName>
    <definedName name="______________________Mar23" localSheetId="1">[5]Newabstract!#REF!</definedName>
    <definedName name="______________________Mar23">[5]Newabstract!#REF!</definedName>
    <definedName name="______________________Mar24" localSheetId="10">[5]Newabstract!#REF!</definedName>
    <definedName name="______________________Mar24" localSheetId="7">[5]Newabstract!#REF!</definedName>
    <definedName name="______________________Mar24" localSheetId="3">[5]Newabstract!#REF!</definedName>
    <definedName name="______________________Mar24" localSheetId="9">[5]Newabstract!#REF!</definedName>
    <definedName name="______________________Mar24" localSheetId="4">[5]Newabstract!#REF!</definedName>
    <definedName name="______________________Mar24" localSheetId="0">[5]Newabstract!#REF!</definedName>
    <definedName name="______________________Mar24" localSheetId="1">[5]Newabstract!#REF!</definedName>
    <definedName name="______________________Mar24">[5]Newabstract!#REF!</definedName>
    <definedName name="______________________Mar25" localSheetId="10">[5]Newabstract!#REF!</definedName>
    <definedName name="______________________Mar25" localSheetId="7">[5]Newabstract!#REF!</definedName>
    <definedName name="______________________Mar25" localSheetId="3">[5]Newabstract!#REF!</definedName>
    <definedName name="______________________Mar25" localSheetId="9">[5]Newabstract!#REF!</definedName>
    <definedName name="______________________Mar25" localSheetId="4">[5]Newabstract!#REF!</definedName>
    <definedName name="______________________Mar25" localSheetId="0">[5]Newabstract!#REF!</definedName>
    <definedName name="______________________Mar25" localSheetId="1">[5]Newabstract!#REF!</definedName>
    <definedName name="______________________Mar25">[5]Newabstract!#REF!</definedName>
    <definedName name="______________________Mar26" localSheetId="10">[5]Newabstract!#REF!</definedName>
    <definedName name="______________________Mar26" localSheetId="7">[5]Newabstract!#REF!</definedName>
    <definedName name="______________________Mar26" localSheetId="3">[5]Newabstract!#REF!</definedName>
    <definedName name="______________________Mar26" localSheetId="9">[5]Newabstract!#REF!</definedName>
    <definedName name="______________________Mar26" localSheetId="4">[5]Newabstract!#REF!</definedName>
    <definedName name="______________________Mar26" localSheetId="0">[5]Newabstract!#REF!</definedName>
    <definedName name="______________________Mar26" localSheetId="1">[5]Newabstract!#REF!</definedName>
    <definedName name="______________________Mar26">[5]Newabstract!#REF!</definedName>
    <definedName name="______________________Mar27" localSheetId="10">[5]Newabstract!#REF!</definedName>
    <definedName name="______________________Mar27" localSheetId="7">[5]Newabstract!#REF!</definedName>
    <definedName name="______________________Mar27" localSheetId="3">[5]Newabstract!#REF!</definedName>
    <definedName name="______________________Mar27" localSheetId="9">[5]Newabstract!#REF!</definedName>
    <definedName name="______________________Mar27" localSheetId="4">[5]Newabstract!#REF!</definedName>
    <definedName name="______________________Mar27" localSheetId="0">[5]Newabstract!#REF!</definedName>
    <definedName name="______________________Mar27" localSheetId="1">[5]Newabstract!#REF!</definedName>
    <definedName name="______________________Mar27">[5]Newabstract!#REF!</definedName>
    <definedName name="______________________Mar28" localSheetId="10">[5]Newabstract!#REF!</definedName>
    <definedName name="______________________Mar28" localSheetId="7">[5]Newabstract!#REF!</definedName>
    <definedName name="______________________Mar28" localSheetId="3">[5]Newabstract!#REF!</definedName>
    <definedName name="______________________Mar28" localSheetId="9">[5]Newabstract!#REF!</definedName>
    <definedName name="______________________Mar28" localSheetId="4">[5]Newabstract!#REF!</definedName>
    <definedName name="______________________Mar28" localSheetId="0">[5]Newabstract!#REF!</definedName>
    <definedName name="______________________Mar28" localSheetId="1">[5]Newabstract!#REF!</definedName>
    <definedName name="______________________Mar28">[5]Newabstract!#REF!</definedName>
    <definedName name="______________________Mar30" localSheetId="10">[5]Newabstract!#REF!</definedName>
    <definedName name="______________________Mar30" localSheetId="7">[5]Newabstract!#REF!</definedName>
    <definedName name="______________________Mar30" localSheetId="3">[5]Newabstract!#REF!</definedName>
    <definedName name="______________________Mar30" localSheetId="9">[5]Newabstract!#REF!</definedName>
    <definedName name="______________________Mar30" localSheetId="4">[5]Newabstract!#REF!</definedName>
    <definedName name="______________________Mar30" localSheetId="0">[5]Newabstract!#REF!</definedName>
    <definedName name="______________________Mar30" localSheetId="1">[5]Newabstract!#REF!</definedName>
    <definedName name="______________________Mar30">[5]Newabstract!#REF!</definedName>
    <definedName name="______________________Mar31" localSheetId="10">[5]Newabstract!#REF!</definedName>
    <definedName name="______________________Mar31" localSheetId="7">[5]Newabstract!#REF!</definedName>
    <definedName name="______________________Mar31" localSheetId="3">[5]Newabstract!#REF!</definedName>
    <definedName name="______________________Mar31" localSheetId="9">[5]Newabstract!#REF!</definedName>
    <definedName name="______________________Mar31" localSheetId="4">[5]Newabstract!#REF!</definedName>
    <definedName name="______________________Mar31" localSheetId="0">[5]Newabstract!#REF!</definedName>
    <definedName name="______________________Mar31" localSheetId="1">[5]Newabstract!#REF!</definedName>
    <definedName name="______________________Mar31">[5]Newabstract!#REF!</definedName>
    <definedName name="______________________s1" localSheetId="6" hidden="1">{"pl_t&amp;d",#N/A,FALSE,"p&amp;l_t&amp;D_01_02 (2)"}</definedName>
    <definedName name="______________________s1" localSheetId="10" hidden="1">{"pl_t&amp;d",#N/A,FALSE,"p&amp;l_t&amp;D_01_02 (2)"}</definedName>
    <definedName name="______________________s1" localSheetId="7" hidden="1">{"pl_t&amp;d",#N/A,FALSE,"p&amp;l_t&amp;D_01_02 (2)"}</definedName>
    <definedName name="______________________s1" localSheetId="3" hidden="1">{"pl_t&amp;d",#N/A,FALSE,"p&amp;l_t&amp;D_01_02 (2)"}</definedName>
    <definedName name="______________________s1" localSheetId="8" hidden="1">{"pl_t&amp;d",#N/A,FALSE,"p&amp;l_t&amp;D_01_02 (2)"}</definedName>
    <definedName name="______________________s1" localSheetId="9" hidden="1">{"pl_t&amp;d",#N/A,FALSE,"p&amp;l_t&amp;D_01_02 (2)"}</definedName>
    <definedName name="______________________s1" localSheetId="4" hidden="1">{"pl_t&amp;d",#N/A,FALSE,"p&amp;l_t&amp;D_01_02 (2)"}</definedName>
    <definedName name="______________________s1" localSheetId="0" hidden="1">{"pl_t&amp;d",#N/A,FALSE,"p&amp;l_t&amp;D_01_02 (2)"}</definedName>
    <definedName name="______________________s1" localSheetId="1" hidden="1">{"pl_t&amp;d",#N/A,FALSE,"p&amp;l_t&amp;D_01_02 (2)"}</definedName>
    <definedName name="______________________s1" hidden="1">{"pl_t&amp;d",#N/A,FALSE,"p&amp;l_t&amp;D_01_02 (2)"}</definedName>
    <definedName name="______________________S180" localSheetId="10">[2]S3_GRP_CA!#REF!</definedName>
    <definedName name="______________________S180" localSheetId="7">[2]S3_GRP_CA!#REF!</definedName>
    <definedName name="______________________S180" localSheetId="3">[2]S3_GRP_CA!#REF!</definedName>
    <definedName name="______________________S180" localSheetId="9">[2]S3_GRP_CA!#REF!</definedName>
    <definedName name="______________________S180" localSheetId="4">[2]S3_GRP_CA!#REF!</definedName>
    <definedName name="______________________S180" localSheetId="0">[2]S3_GRP_CA!#REF!</definedName>
    <definedName name="______________________S180" localSheetId="1">[2]S3_GRP_CA!#REF!</definedName>
    <definedName name="______________________S180">[2]S3_GRP_CA!#REF!</definedName>
    <definedName name="______________________S6" localSheetId="10">[4]S5_CO_MA!#REF!</definedName>
    <definedName name="______________________S6" localSheetId="7">[4]S5_CO_MA!#REF!</definedName>
    <definedName name="______________________S6" localSheetId="3">[4]S5_CO_MA!#REF!</definedName>
    <definedName name="______________________S6" localSheetId="9">[4]S5_CO_MA!#REF!</definedName>
    <definedName name="______________________S6" localSheetId="4">[4]S5_CO_MA!#REF!</definedName>
    <definedName name="______________________S6" localSheetId="0">[4]S5_CO_MA!#REF!</definedName>
    <definedName name="______________________S6" localSheetId="1">[4]S5_CO_MA!#REF!</definedName>
    <definedName name="______________________S6">[4]S5_CO_MA!#REF!</definedName>
    <definedName name="______________________usd1" localSheetId="10">'[3]cash budget'!#REF!</definedName>
    <definedName name="______________________usd1" localSheetId="7">'[3]cash budget'!#REF!</definedName>
    <definedName name="______________________usd1" localSheetId="3">'[3]cash budget'!#REF!</definedName>
    <definedName name="______________________usd1" localSheetId="9">'[3]cash budget'!#REF!</definedName>
    <definedName name="______________________usd1" localSheetId="4">'[3]cash budget'!#REF!</definedName>
    <definedName name="______________________usd1" localSheetId="0">'[3]cash budget'!#REF!</definedName>
    <definedName name="______________________usd1" localSheetId="1">'[3]cash budget'!#REF!</definedName>
    <definedName name="______________________usd1">'[3]cash budget'!#REF!</definedName>
    <definedName name="______________________usd2" localSheetId="10">'[3]cash budget'!#REF!</definedName>
    <definedName name="______________________usd2" localSheetId="7">'[3]cash budget'!#REF!</definedName>
    <definedName name="______________________usd2" localSheetId="3">'[3]cash budget'!#REF!</definedName>
    <definedName name="______________________usd2" localSheetId="9">'[3]cash budget'!#REF!</definedName>
    <definedName name="______________________usd2" localSheetId="4">'[3]cash budget'!#REF!</definedName>
    <definedName name="______________________usd2" localSheetId="0">'[3]cash budget'!#REF!</definedName>
    <definedName name="______________________usd2" localSheetId="1">'[3]cash budget'!#REF!</definedName>
    <definedName name="______________________usd2">'[3]cash budget'!#REF!</definedName>
    <definedName name="______________________usd3" localSheetId="10">'[3]cash budget'!#REF!</definedName>
    <definedName name="______________________usd3" localSheetId="7">'[3]cash budget'!#REF!</definedName>
    <definedName name="______________________usd3" localSheetId="3">'[3]cash budget'!#REF!</definedName>
    <definedName name="______________________usd3" localSheetId="9">'[3]cash budget'!#REF!</definedName>
    <definedName name="______________________usd3" localSheetId="4">'[3]cash budget'!#REF!</definedName>
    <definedName name="______________________usd3" localSheetId="0">'[3]cash budget'!#REF!</definedName>
    <definedName name="______________________usd3" localSheetId="1">'[3]cash budget'!#REF!</definedName>
    <definedName name="______________________usd3">'[3]cash budget'!#REF!</definedName>
    <definedName name="______________________usd4" localSheetId="10">'[3]cash budget'!#REF!</definedName>
    <definedName name="______________________usd4" localSheetId="7">'[3]cash budget'!#REF!</definedName>
    <definedName name="______________________usd4" localSheetId="3">'[3]cash budget'!#REF!</definedName>
    <definedName name="______________________usd4" localSheetId="9">'[3]cash budget'!#REF!</definedName>
    <definedName name="______________________usd4" localSheetId="4">'[3]cash budget'!#REF!</definedName>
    <definedName name="______________________usd4" localSheetId="0">'[3]cash budget'!#REF!</definedName>
    <definedName name="______________________usd4" localSheetId="1">'[3]cash budget'!#REF!</definedName>
    <definedName name="______________________usd4">'[3]cash budget'!#REF!</definedName>
    <definedName name="_____________________A1000000" localSheetId="6">#REF!</definedName>
    <definedName name="_____________________A1000000" localSheetId="10">#REF!</definedName>
    <definedName name="_____________________A1000000" localSheetId="7">#REF!</definedName>
    <definedName name="_____________________A1000000" localSheetId="3">#REF!</definedName>
    <definedName name="_____________________A1000000" localSheetId="9">#REF!</definedName>
    <definedName name="_____________________A1000000" localSheetId="4">#REF!</definedName>
    <definedName name="_____________________A1000000" localSheetId="0">#REF!</definedName>
    <definedName name="_____________________A1000000" localSheetId="1">#REF!</definedName>
    <definedName name="_____________________A1000000">#REF!</definedName>
    <definedName name="_____________________Apr02" localSheetId="6">[5]Newabstract!#REF!</definedName>
    <definedName name="_____________________Apr02" localSheetId="10">[5]Newabstract!#REF!</definedName>
    <definedName name="_____________________Apr02" localSheetId="7">[5]Newabstract!#REF!</definedName>
    <definedName name="_____________________Apr02" localSheetId="3">[5]Newabstract!#REF!</definedName>
    <definedName name="_____________________Apr02" localSheetId="9">[5]Newabstract!#REF!</definedName>
    <definedName name="_____________________Apr02" localSheetId="4">[5]Newabstract!#REF!</definedName>
    <definedName name="_____________________Apr02" localSheetId="0">[5]Newabstract!#REF!</definedName>
    <definedName name="_____________________Apr02" localSheetId="1">[5]Newabstract!#REF!</definedName>
    <definedName name="_____________________Apr02">[5]Newabstract!#REF!</definedName>
    <definedName name="_____________________Apr03" localSheetId="10">[5]Newabstract!#REF!</definedName>
    <definedName name="_____________________Apr03" localSheetId="7">[5]Newabstract!#REF!</definedName>
    <definedName name="_____________________Apr03" localSheetId="3">[5]Newabstract!#REF!</definedName>
    <definedName name="_____________________Apr03" localSheetId="9">[5]Newabstract!#REF!</definedName>
    <definedName name="_____________________Apr03" localSheetId="4">[5]Newabstract!#REF!</definedName>
    <definedName name="_____________________Apr03" localSheetId="0">[5]Newabstract!#REF!</definedName>
    <definedName name="_____________________Apr03" localSheetId="1">[5]Newabstract!#REF!</definedName>
    <definedName name="_____________________Apr03">[5]Newabstract!#REF!</definedName>
    <definedName name="_____________________Apr04" localSheetId="10">[5]Newabstract!#REF!</definedName>
    <definedName name="_____________________Apr04" localSheetId="7">[5]Newabstract!#REF!</definedName>
    <definedName name="_____________________Apr04" localSheetId="3">[5]Newabstract!#REF!</definedName>
    <definedName name="_____________________Apr04" localSheetId="9">[5]Newabstract!#REF!</definedName>
    <definedName name="_____________________Apr04" localSheetId="4">[5]Newabstract!#REF!</definedName>
    <definedName name="_____________________Apr04" localSheetId="0">[5]Newabstract!#REF!</definedName>
    <definedName name="_____________________Apr04" localSheetId="1">[5]Newabstract!#REF!</definedName>
    <definedName name="_____________________Apr04">[5]Newabstract!#REF!</definedName>
    <definedName name="_____________________Apr05" localSheetId="10">[5]Newabstract!#REF!</definedName>
    <definedName name="_____________________Apr05" localSheetId="7">[5]Newabstract!#REF!</definedName>
    <definedName name="_____________________Apr05" localSheetId="3">[5]Newabstract!#REF!</definedName>
    <definedName name="_____________________Apr05" localSheetId="9">[5]Newabstract!#REF!</definedName>
    <definedName name="_____________________Apr05" localSheetId="4">[5]Newabstract!#REF!</definedName>
    <definedName name="_____________________Apr05" localSheetId="0">[5]Newabstract!#REF!</definedName>
    <definedName name="_____________________Apr05" localSheetId="1">[5]Newabstract!#REF!</definedName>
    <definedName name="_____________________Apr05">[5]Newabstract!#REF!</definedName>
    <definedName name="_____________________Apr06" localSheetId="10">[5]Newabstract!#REF!</definedName>
    <definedName name="_____________________Apr06" localSheetId="7">[5]Newabstract!#REF!</definedName>
    <definedName name="_____________________Apr06" localSheetId="3">[5]Newabstract!#REF!</definedName>
    <definedName name="_____________________Apr06" localSheetId="9">[5]Newabstract!#REF!</definedName>
    <definedName name="_____________________Apr06" localSheetId="4">[5]Newabstract!#REF!</definedName>
    <definedName name="_____________________Apr06" localSheetId="0">[5]Newabstract!#REF!</definedName>
    <definedName name="_____________________Apr06" localSheetId="1">[5]Newabstract!#REF!</definedName>
    <definedName name="_____________________Apr06">[5]Newabstract!#REF!</definedName>
    <definedName name="_____________________Apr07" localSheetId="10">[5]Newabstract!#REF!</definedName>
    <definedName name="_____________________Apr07" localSheetId="7">[5]Newabstract!#REF!</definedName>
    <definedName name="_____________________Apr07" localSheetId="3">[5]Newabstract!#REF!</definedName>
    <definedName name="_____________________Apr07" localSheetId="9">[5]Newabstract!#REF!</definedName>
    <definedName name="_____________________Apr07" localSheetId="4">[5]Newabstract!#REF!</definedName>
    <definedName name="_____________________Apr07" localSheetId="0">[5]Newabstract!#REF!</definedName>
    <definedName name="_____________________Apr07" localSheetId="1">[5]Newabstract!#REF!</definedName>
    <definedName name="_____________________Apr07">[5]Newabstract!#REF!</definedName>
    <definedName name="_____________________Apr08" localSheetId="10">[5]Newabstract!#REF!</definedName>
    <definedName name="_____________________Apr08" localSheetId="7">[5]Newabstract!#REF!</definedName>
    <definedName name="_____________________Apr08" localSheetId="3">[5]Newabstract!#REF!</definedName>
    <definedName name="_____________________Apr08" localSheetId="9">[5]Newabstract!#REF!</definedName>
    <definedName name="_____________________Apr08" localSheetId="4">[5]Newabstract!#REF!</definedName>
    <definedName name="_____________________Apr08" localSheetId="0">[5]Newabstract!#REF!</definedName>
    <definedName name="_____________________Apr08" localSheetId="1">[5]Newabstract!#REF!</definedName>
    <definedName name="_____________________Apr08">[5]Newabstract!#REF!</definedName>
    <definedName name="_____________________Apr09" localSheetId="10">[5]Newabstract!#REF!</definedName>
    <definedName name="_____________________Apr09" localSheetId="7">[5]Newabstract!#REF!</definedName>
    <definedName name="_____________________Apr09" localSheetId="3">[5]Newabstract!#REF!</definedName>
    <definedName name="_____________________Apr09" localSheetId="9">[5]Newabstract!#REF!</definedName>
    <definedName name="_____________________Apr09" localSheetId="4">[5]Newabstract!#REF!</definedName>
    <definedName name="_____________________Apr09" localSheetId="0">[5]Newabstract!#REF!</definedName>
    <definedName name="_____________________Apr09" localSheetId="1">[5]Newabstract!#REF!</definedName>
    <definedName name="_____________________Apr09">[5]Newabstract!#REF!</definedName>
    <definedName name="_____________________Apr10" localSheetId="10">[5]Newabstract!#REF!</definedName>
    <definedName name="_____________________Apr10" localSheetId="7">[5]Newabstract!#REF!</definedName>
    <definedName name="_____________________Apr10" localSheetId="3">[5]Newabstract!#REF!</definedName>
    <definedName name="_____________________Apr10" localSheetId="9">[5]Newabstract!#REF!</definedName>
    <definedName name="_____________________Apr10" localSheetId="4">[5]Newabstract!#REF!</definedName>
    <definedName name="_____________________Apr10" localSheetId="0">[5]Newabstract!#REF!</definedName>
    <definedName name="_____________________Apr10" localSheetId="1">[5]Newabstract!#REF!</definedName>
    <definedName name="_____________________Apr10">[5]Newabstract!#REF!</definedName>
    <definedName name="_____________________Apr11" localSheetId="10">[5]Newabstract!#REF!</definedName>
    <definedName name="_____________________Apr11" localSheetId="7">[5]Newabstract!#REF!</definedName>
    <definedName name="_____________________Apr11" localSheetId="3">[5]Newabstract!#REF!</definedName>
    <definedName name="_____________________Apr11" localSheetId="9">[5]Newabstract!#REF!</definedName>
    <definedName name="_____________________Apr11" localSheetId="4">[5]Newabstract!#REF!</definedName>
    <definedName name="_____________________Apr11" localSheetId="0">[5]Newabstract!#REF!</definedName>
    <definedName name="_____________________Apr11" localSheetId="1">[5]Newabstract!#REF!</definedName>
    <definedName name="_____________________Apr11">[5]Newabstract!#REF!</definedName>
    <definedName name="_____________________Apr13" localSheetId="10">[5]Newabstract!#REF!</definedName>
    <definedName name="_____________________Apr13" localSheetId="7">[5]Newabstract!#REF!</definedName>
    <definedName name="_____________________Apr13" localSheetId="3">[5]Newabstract!#REF!</definedName>
    <definedName name="_____________________Apr13" localSheetId="9">[5]Newabstract!#REF!</definedName>
    <definedName name="_____________________Apr13" localSheetId="4">[5]Newabstract!#REF!</definedName>
    <definedName name="_____________________Apr13" localSheetId="0">[5]Newabstract!#REF!</definedName>
    <definedName name="_____________________Apr13" localSheetId="1">[5]Newabstract!#REF!</definedName>
    <definedName name="_____________________Apr13">[5]Newabstract!#REF!</definedName>
    <definedName name="_____________________Apr14" localSheetId="10">[5]Newabstract!#REF!</definedName>
    <definedName name="_____________________Apr14" localSheetId="7">[5]Newabstract!#REF!</definedName>
    <definedName name="_____________________Apr14" localSheetId="3">[5]Newabstract!#REF!</definedName>
    <definedName name="_____________________Apr14" localSheetId="9">[5]Newabstract!#REF!</definedName>
    <definedName name="_____________________Apr14" localSheetId="4">[5]Newabstract!#REF!</definedName>
    <definedName name="_____________________Apr14" localSheetId="0">[5]Newabstract!#REF!</definedName>
    <definedName name="_____________________Apr14" localSheetId="1">[5]Newabstract!#REF!</definedName>
    <definedName name="_____________________Apr14">[5]Newabstract!#REF!</definedName>
    <definedName name="_____________________Apr15" localSheetId="10">[5]Newabstract!#REF!</definedName>
    <definedName name="_____________________Apr15" localSheetId="7">[5]Newabstract!#REF!</definedName>
    <definedName name="_____________________Apr15" localSheetId="3">[5]Newabstract!#REF!</definedName>
    <definedName name="_____________________Apr15" localSheetId="9">[5]Newabstract!#REF!</definedName>
    <definedName name="_____________________Apr15" localSheetId="4">[5]Newabstract!#REF!</definedName>
    <definedName name="_____________________Apr15" localSheetId="0">[5]Newabstract!#REF!</definedName>
    <definedName name="_____________________Apr15" localSheetId="1">[5]Newabstract!#REF!</definedName>
    <definedName name="_____________________Apr15">[5]Newabstract!#REF!</definedName>
    <definedName name="_____________________Apr16" localSheetId="10">[5]Newabstract!#REF!</definedName>
    <definedName name="_____________________Apr16" localSheetId="7">[5]Newabstract!#REF!</definedName>
    <definedName name="_____________________Apr16" localSheetId="3">[5]Newabstract!#REF!</definedName>
    <definedName name="_____________________Apr16" localSheetId="9">[5]Newabstract!#REF!</definedName>
    <definedName name="_____________________Apr16" localSheetId="4">[5]Newabstract!#REF!</definedName>
    <definedName name="_____________________Apr16" localSheetId="0">[5]Newabstract!#REF!</definedName>
    <definedName name="_____________________Apr16" localSheetId="1">[5]Newabstract!#REF!</definedName>
    <definedName name="_____________________Apr16">[5]Newabstract!#REF!</definedName>
    <definedName name="_____________________Apr17" localSheetId="10">[5]Newabstract!#REF!</definedName>
    <definedName name="_____________________Apr17" localSheetId="7">[5]Newabstract!#REF!</definedName>
    <definedName name="_____________________Apr17" localSheetId="3">[5]Newabstract!#REF!</definedName>
    <definedName name="_____________________Apr17" localSheetId="9">[5]Newabstract!#REF!</definedName>
    <definedName name="_____________________Apr17" localSheetId="4">[5]Newabstract!#REF!</definedName>
    <definedName name="_____________________Apr17" localSheetId="0">[5]Newabstract!#REF!</definedName>
    <definedName name="_____________________Apr17" localSheetId="1">[5]Newabstract!#REF!</definedName>
    <definedName name="_____________________Apr17">[5]Newabstract!#REF!</definedName>
    <definedName name="_____________________Apr20" localSheetId="10">[5]Newabstract!#REF!</definedName>
    <definedName name="_____________________Apr20" localSheetId="7">[5]Newabstract!#REF!</definedName>
    <definedName name="_____________________Apr20" localSheetId="3">[5]Newabstract!#REF!</definedName>
    <definedName name="_____________________Apr20" localSheetId="9">[5]Newabstract!#REF!</definedName>
    <definedName name="_____________________Apr20" localSheetId="4">[5]Newabstract!#REF!</definedName>
    <definedName name="_____________________Apr20" localSheetId="0">[5]Newabstract!#REF!</definedName>
    <definedName name="_____________________Apr20" localSheetId="1">[5]Newabstract!#REF!</definedName>
    <definedName name="_____________________Apr20">[5]Newabstract!#REF!</definedName>
    <definedName name="_____________________Apr21" localSheetId="10">[5]Newabstract!#REF!</definedName>
    <definedName name="_____________________Apr21" localSheetId="7">[5]Newabstract!#REF!</definedName>
    <definedName name="_____________________Apr21" localSheetId="3">[5]Newabstract!#REF!</definedName>
    <definedName name="_____________________Apr21" localSheetId="9">[5]Newabstract!#REF!</definedName>
    <definedName name="_____________________Apr21" localSheetId="4">[5]Newabstract!#REF!</definedName>
    <definedName name="_____________________Apr21" localSheetId="0">[5]Newabstract!#REF!</definedName>
    <definedName name="_____________________Apr21" localSheetId="1">[5]Newabstract!#REF!</definedName>
    <definedName name="_____________________Apr21">[5]Newabstract!#REF!</definedName>
    <definedName name="_____________________Apr22" localSheetId="10">[5]Newabstract!#REF!</definedName>
    <definedName name="_____________________Apr22" localSheetId="7">[5]Newabstract!#REF!</definedName>
    <definedName name="_____________________Apr22" localSheetId="3">[5]Newabstract!#REF!</definedName>
    <definedName name="_____________________Apr22" localSheetId="9">[5]Newabstract!#REF!</definedName>
    <definedName name="_____________________Apr22" localSheetId="4">[5]Newabstract!#REF!</definedName>
    <definedName name="_____________________Apr22" localSheetId="0">[5]Newabstract!#REF!</definedName>
    <definedName name="_____________________Apr22" localSheetId="1">[5]Newabstract!#REF!</definedName>
    <definedName name="_____________________Apr22">[5]Newabstract!#REF!</definedName>
    <definedName name="_____________________Apr23" localSheetId="10">[5]Newabstract!#REF!</definedName>
    <definedName name="_____________________Apr23" localSheetId="7">[5]Newabstract!#REF!</definedName>
    <definedName name="_____________________Apr23" localSheetId="3">[5]Newabstract!#REF!</definedName>
    <definedName name="_____________________Apr23" localSheetId="9">[5]Newabstract!#REF!</definedName>
    <definedName name="_____________________Apr23" localSheetId="4">[5]Newabstract!#REF!</definedName>
    <definedName name="_____________________Apr23" localSheetId="0">[5]Newabstract!#REF!</definedName>
    <definedName name="_____________________Apr23" localSheetId="1">[5]Newabstract!#REF!</definedName>
    <definedName name="_____________________Apr23">[5]Newabstract!#REF!</definedName>
    <definedName name="_____________________Apr24" localSheetId="10">[5]Newabstract!#REF!</definedName>
    <definedName name="_____________________Apr24" localSheetId="7">[5]Newabstract!#REF!</definedName>
    <definedName name="_____________________Apr24" localSheetId="3">[5]Newabstract!#REF!</definedName>
    <definedName name="_____________________Apr24" localSheetId="9">[5]Newabstract!#REF!</definedName>
    <definedName name="_____________________Apr24" localSheetId="4">[5]Newabstract!#REF!</definedName>
    <definedName name="_____________________Apr24" localSheetId="0">[5]Newabstract!#REF!</definedName>
    <definedName name="_____________________Apr24" localSheetId="1">[5]Newabstract!#REF!</definedName>
    <definedName name="_____________________Apr24">[5]Newabstract!#REF!</definedName>
    <definedName name="_____________________Apr27" localSheetId="10">[5]Newabstract!#REF!</definedName>
    <definedName name="_____________________Apr27" localSheetId="7">[5]Newabstract!#REF!</definedName>
    <definedName name="_____________________Apr27" localSheetId="3">[5]Newabstract!#REF!</definedName>
    <definedName name="_____________________Apr27" localSheetId="9">[5]Newabstract!#REF!</definedName>
    <definedName name="_____________________Apr27" localSheetId="4">[5]Newabstract!#REF!</definedName>
    <definedName name="_____________________Apr27" localSheetId="0">[5]Newabstract!#REF!</definedName>
    <definedName name="_____________________Apr27" localSheetId="1">[5]Newabstract!#REF!</definedName>
    <definedName name="_____________________Apr27">[5]Newabstract!#REF!</definedName>
    <definedName name="_____________________Apr28" localSheetId="10">[5]Newabstract!#REF!</definedName>
    <definedName name="_____________________Apr28" localSheetId="7">[5]Newabstract!#REF!</definedName>
    <definedName name="_____________________Apr28" localSheetId="3">[5]Newabstract!#REF!</definedName>
    <definedName name="_____________________Apr28" localSheetId="9">[5]Newabstract!#REF!</definedName>
    <definedName name="_____________________Apr28" localSheetId="4">[5]Newabstract!#REF!</definedName>
    <definedName name="_____________________Apr28" localSheetId="0">[5]Newabstract!#REF!</definedName>
    <definedName name="_____________________Apr28" localSheetId="1">[5]Newabstract!#REF!</definedName>
    <definedName name="_____________________Apr28">[5]Newabstract!#REF!</definedName>
    <definedName name="_____________________Apr29" localSheetId="10">[5]Newabstract!#REF!</definedName>
    <definedName name="_____________________Apr29" localSheetId="7">[5]Newabstract!#REF!</definedName>
    <definedName name="_____________________Apr29" localSheetId="3">[5]Newabstract!#REF!</definedName>
    <definedName name="_____________________Apr29" localSheetId="9">[5]Newabstract!#REF!</definedName>
    <definedName name="_____________________Apr29" localSheetId="4">[5]Newabstract!#REF!</definedName>
    <definedName name="_____________________Apr29" localSheetId="0">[5]Newabstract!#REF!</definedName>
    <definedName name="_____________________Apr29" localSheetId="1">[5]Newabstract!#REF!</definedName>
    <definedName name="_____________________Apr29">[5]Newabstract!#REF!</definedName>
    <definedName name="_____________________Apr30" localSheetId="10">[5]Newabstract!#REF!</definedName>
    <definedName name="_____________________Apr30" localSheetId="7">[5]Newabstract!#REF!</definedName>
    <definedName name="_____________________Apr30" localSheetId="3">[5]Newabstract!#REF!</definedName>
    <definedName name="_____________________Apr30" localSheetId="9">[5]Newabstract!#REF!</definedName>
    <definedName name="_____________________Apr30" localSheetId="4">[5]Newabstract!#REF!</definedName>
    <definedName name="_____________________Apr30" localSheetId="0">[5]Newabstract!#REF!</definedName>
    <definedName name="_____________________Apr30" localSheetId="1">[5]Newabstract!#REF!</definedName>
    <definedName name="_____________________Apr30">[5]Newabstract!#REF!</definedName>
    <definedName name="_____________________BSD1" localSheetId="6">#REF!</definedName>
    <definedName name="_____________________BSD1" localSheetId="10">#REF!</definedName>
    <definedName name="_____________________BSD1" localSheetId="7">#REF!</definedName>
    <definedName name="_____________________BSD1" localSheetId="3">#REF!</definedName>
    <definedName name="_____________________BSD1" localSheetId="9">#REF!</definedName>
    <definedName name="_____________________BSD1" localSheetId="4">#REF!</definedName>
    <definedName name="_____________________BSD1" localSheetId="0">#REF!</definedName>
    <definedName name="_____________________BSD1" localSheetId="1">#REF!</definedName>
    <definedName name="_____________________BSD1">#REF!</definedName>
    <definedName name="_____________________BSD2" localSheetId="6">#REF!</definedName>
    <definedName name="_____________________BSD2" localSheetId="10">#REF!</definedName>
    <definedName name="_____________________BSD2" localSheetId="7">#REF!</definedName>
    <definedName name="_____________________BSD2" localSheetId="3">#REF!</definedName>
    <definedName name="_____________________BSD2" localSheetId="9">#REF!</definedName>
    <definedName name="_____________________BSD2" localSheetId="4">#REF!</definedName>
    <definedName name="_____________________BSD2" localSheetId="0">#REF!</definedName>
    <definedName name="_____________________BSD2" localSheetId="1">#REF!</definedName>
    <definedName name="_____________________BSD2">#REF!</definedName>
    <definedName name="_____________________DAT12" localSheetId="6">[6]Sheet1!#REF!</definedName>
    <definedName name="_____________________DAT12" localSheetId="10">[6]Sheet1!#REF!</definedName>
    <definedName name="_____________________DAT12" localSheetId="7">[6]Sheet1!#REF!</definedName>
    <definedName name="_____________________DAT12" localSheetId="3">[6]Sheet1!#REF!</definedName>
    <definedName name="_____________________DAT12" localSheetId="9">[6]Sheet1!#REF!</definedName>
    <definedName name="_____________________DAT12" localSheetId="4">[6]Sheet1!#REF!</definedName>
    <definedName name="_____________________DAT12" localSheetId="0">[6]Sheet1!#REF!</definedName>
    <definedName name="_____________________DAT12" localSheetId="1">[6]Sheet1!#REF!</definedName>
    <definedName name="_____________________DAT12">[6]Sheet1!#REF!</definedName>
    <definedName name="_____________________DAT13" localSheetId="6">[6]Sheet1!#REF!</definedName>
    <definedName name="_____________________DAT13" localSheetId="10">[6]Sheet1!#REF!</definedName>
    <definedName name="_____________________DAT13" localSheetId="7">[6]Sheet1!#REF!</definedName>
    <definedName name="_____________________DAT13" localSheetId="3">[6]Sheet1!#REF!</definedName>
    <definedName name="_____________________DAT13" localSheetId="9">[6]Sheet1!#REF!</definedName>
    <definedName name="_____________________DAT13" localSheetId="4">[6]Sheet1!#REF!</definedName>
    <definedName name="_____________________DAT13" localSheetId="0">[6]Sheet1!#REF!</definedName>
    <definedName name="_____________________DAT13" localSheetId="1">[6]Sheet1!#REF!</definedName>
    <definedName name="_____________________DAT13">[6]Sheet1!#REF!</definedName>
    <definedName name="_____________________DAT15" localSheetId="10">[6]Sheet1!#REF!</definedName>
    <definedName name="_____________________DAT15" localSheetId="7">[6]Sheet1!#REF!</definedName>
    <definedName name="_____________________DAT15" localSheetId="3">[6]Sheet1!#REF!</definedName>
    <definedName name="_____________________DAT15" localSheetId="9">[6]Sheet1!#REF!</definedName>
    <definedName name="_____________________DAT15" localSheetId="4">[6]Sheet1!#REF!</definedName>
    <definedName name="_____________________DAT15" localSheetId="0">[6]Sheet1!#REF!</definedName>
    <definedName name="_____________________DAT15" localSheetId="1">[6]Sheet1!#REF!</definedName>
    <definedName name="_____________________DAT15">[6]Sheet1!#REF!</definedName>
    <definedName name="_____________________DAT16" localSheetId="10">[6]Sheet1!#REF!</definedName>
    <definedName name="_____________________DAT16" localSheetId="7">[6]Sheet1!#REF!</definedName>
    <definedName name="_____________________DAT16" localSheetId="3">[6]Sheet1!#REF!</definedName>
    <definedName name="_____________________DAT16" localSheetId="9">[6]Sheet1!#REF!</definedName>
    <definedName name="_____________________DAT16" localSheetId="4">[6]Sheet1!#REF!</definedName>
    <definedName name="_____________________DAT16" localSheetId="0">[6]Sheet1!#REF!</definedName>
    <definedName name="_____________________DAT16" localSheetId="1">[6]Sheet1!#REF!</definedName>
    <definedName name="_____________________DAT16">[6]Sheet1!#REF!</definedName>
    <definedName name="_____________________DAT17" localSheetId="10">[6]Sheet1!#REF!</definedName>
    <definedName name="_____________________DAT17" localSheetId="7">[6]Sheet1!#REF!</definedName>
    <definedName name="_____________________DAT17" localSheetId="3">[6]Sheet1!#REF!</definedName>
    <definedName name="_____________________DAT17" localSheetId="9">[6]Sheet1!#REF!</definedName>
    <definedName name="_____________________DAT17" localSheetId="4">[6]Sheet1!#REF!</definedName>
    <definedName name="_____________________DAT17" localSheetId="0">[6]Sheet1!#REF!</definedName>
    <definedName name="_____________________DAT17" localSheetId="1">[6]Sheet1!#REF!</definedName>
    <definedName name="_____________________DAT17">[6]Sheet1!#REF!</definedName>
    <definedName name="_____________________DAT18" localSheetId="10">[6]Sheet1!#REF!</definedName>
    <definedName name="_____________________DAT18" localSheetId="7">[6]Sheet1!#REF!</definedName>
    <definedName name="_____________________DAT18" localSheetId="3">[6]Sheet1!#REF!</definedName>
    <definedName name="_____________________DAT18" localSheetId="9">[6]Sheet1!#REF!</definedName>
    <definedName name="_____________________DAT18" localSheetId="4">[6]Sheet1!#REF!</definedName>
    <definedName name="_____________________DAT18" localSheetId="0">[6]Sheet1!#REF!</definedName>
    <definedName name="_____________________DAT18" localSheetId="1">[6]Sheet1!#REF!</definedName>
    <definedName name="_____________________DAT18">[6]Sheet1!#REF!</definedName>
    <definedName name="_____________________DAT19" localSheetId="10">[6]Sheet1!#REF!</definedName>
    <definedName name="_____________________DAT19" localSheetId="7">[6]Sheet1!#REF!</definedName>
    <definedName name="_____________________DAT19" localSheetId="3">[6]Sheet1!#REF!</definedName>
    <definedName name="_____________________DAT19" localSheetId="9">[6]Sheet1!#REF!</definedName>
    <definedName name="_____________________DAT19" localSheetId="4">[6]Sheet1!#REF!</definedName>
    <definedName name="_____________________DAT19" localSheetId="0">[6]Sheet1!#REF!</definedName>
    <definedName name="_____________________DAT19" localSheetId="1">[6]Sheet1!#REF!</definedName>
    <definedName name="_____________________DAT19">[6]Sheet1!#REF!</definedName>
    <definedName name="_____________________dd1" localSheetId="6" hidden="1">{"pl_t&amp;d",#N/A,FALSE,"p&amp;l_t&amp;D_01_02 (2)"}</definedName>
    <definedName name="_____________________dd1" localSheetId="10" hidden="1">{"pl_t&amp;d",#N/A,FALSE,"p&amp;l_t&amp;D_01_02 (2)"}</definedName>
    <definedName name="_____________________dd1" localSheetId="7" hidden="1">{"pl_t&amp;d",#N/A,FALSE,"p&amp;l_t&amp;D_01_02 (2)"}</definedName>
    <definedName name="_____________________dd1" localSheetId="3" hidden="1">{"pl_t&amp;d",#N/A,FALSE,"p&amp;l_t&amp;D_01_02 (2)"}</definedName>
    <definedName name="_____________________dd1" localSheetId="8" hidden="1">{"pl_t&amp;d",#N/A,FALSE,"p&amp;l_t&amp;D_01_02 (2)"}</definedName>
    <definedName name="_____________________dd1" localSheetId="9" hidden="1">{"pl_t&amp;d",#N/A,FALSE,"p&amp;l_t&amp;D_01_02 (2)"}</definedName>
    <definedName name="_____________________dd1" localSheetId="4" hidden="1">{"pl_t&amp;d",#N/A,FALSE,"p&amp;l_t&amp;D_01_02 (2)"}</definedName>
    <definedName name="_____________________dd1" localSheetId="0" hidden="1">{"pl_t&amp;d",#N/A,FALSE,"p&amp;l_t&amp;D_01_02 (2)"}</definedName>
    <definedName name="_____________________dd1" localSheetId="1" hidden="1">{"pl_t&amp;d",#N/A,FALSE,"p&amp;l_t&amp;D_01_02 (2)"}</definedName>
    <definedName name="_____________________dd1" hidden="1">{"pl_t&amp;d",#N/A,FALSE,"p&amp;l_t&amp;D_01_02 (2)"}</definedName>
    <definedName name="_____________________dem2" localSheetId="6" hidden="1">{"pl_t&amp;d",#N/A,FALSE,"p&amp;l_t&amp;D_01_02 (2)"}</definedName>
    <definedName name="_____________________dem2" localSheetId="10" hidden="1">{"pl_t&amp;d",#N/A,FALSE,"p&amp;l_t&amp;D_01_02 (2)"}</definedName>
    <definedName name="_____________________dem2" localSheetId="7" hidden="1">{"pl_t&amp;d",#N/A,FALSE,"p&amp;l_t&amp;D_01_02 (2)"}</definedName>
    <definedName name="_____________________dem2" localSheetId="3" hidden="1">{"pl_t&amp;d",#N/A,FALSE,"p&amp;l_t&amp;D_01_02 (2)"}</definedName>
    <definedName name="_____________________dem2" localSheetId="8" hidden="1">{"pl_t&amp;d",#N/A,FALSE,"p&amp;l_t&amp;D_01_02 (2)"}</definedName>
    <definedName name="_____________________dem2" localSheetId="9" hidden="1">{"pl_t&amp;d",#N/A,FALSE,"p&amp;l_t&amp;D_01_02 (2)"}</definedName>
    <definedName name="_____________________dem2" localSheetId="4" hidden="1">{"pl_t&amp;d",#N/A,FALSE,"p&amp;l_t&amp;D_01_02 (2)"}</definedName>
    <definedName name="_____________________dem2" localSheetId="0" hidden="1">{"pl_t&amp;d",#N/A,FALSE,"p&amp;l_t&amp;D_01_02 (2)"}</definedName>
    <definedName name="_____________________dem2" localSheetId="1" hidden="1">{"pl_t&amp;d",#N/A,FALSE,"p&amp;l_t&amp;D_01_02 (2)"}</definedName>
    <definedName name="_____________________dem2" hidden="1">{"pl_t&amp;d",#N/A,FALSE,"p&amp;l_t&amp;D_01_02 (2)"}</definedName>
    <definedName name="_____________________dem3" localSheetId="6" hidden="1">{"pl_t&amp;d",#N/A,FALSE,"p&amp;l_t&amp;D_01_02 (2)"}</definedName>
    <definedName name="_____________________dem3" localSheetId="10" hidden="1">{"pl_t&amp;d",#N/A,FALSE,"p&amp;l_t&amp;D_01_02 (2)"}</definedName>
    <definedName name="_____________________dem3" localSheetId="7" hidden="1">{"pl_t&amp;d",#N/A,FALSE,"p&amp;l_t&amp;D_01_02 (2)"}</definedName>
    <definedName name="_____________________dem3" localSheetId="3" hidden="1">{"pl_t&amp;d",#N/A,FALSE,"p&amp;l_t&amp;D_01_02 (2)"}</definedName>
    <definedName name="_____________________dem3" localSheetId="8" hidden="1">{"pl_t&amp;d",#N/A,FALSE,"p&amp;l_t&amp;D_01_02 (2)"}</definedName>
    <definedName name="_____________________dem3" localSheetId="9" hidden="1">{"pl_t&amp;d",#N/A,FALSE,"p&amp;l_t&amp;D_01_02 (2)"}</definedName>
    <definedName name="_____________________dem3" localSheetId="4" hidden="1">{"pl_t&amp;d",#N/A,FALSE,"p&amp;l_t&amp;D_01_02 (2)"}</definedName>
    <definedName name="_____________________dem3" localSheetId="0" hidden="1">{"pl_t&amp;d",#N/A,FALSE,"p&amp;l_t&amp;D_01_02 (2)"}</definedName>
    <definedName name="_____________________dem3" localSheetId="1" hidden="1">{"pl_t&amp;d",#N/A,FALSE,"p&amp;l_t&amp;D_01_02 (2)"}</definedName>
    <definedName name="_____________________dem3" hidden="1">{"pl_t&amp;d",#N/A,FALSE,"p&amp;l_t&amp;D_01_02 (2)"}</definedName>
    <definedName name="_____________________den8" localSheetId="6" hidden="1">{"pl_t&amp;d",#N/A,FALSE,"p&amp;l_t&amp;D_01_02 (2)"}</definedName>
    <definedName name="_____________________den8" localSheetId="10" hidden="1">{"pl_t&amp;d",#N/A,FALSE,"p&amp;l_t&amp;D_01_02 (2)"}</definedName>
    <definedName name="_____________________den8" localSheetId="7" hidden="1">{"pl_t&amp;d",#N/A,FALSE,"p&amp;l_t&amp;D_01_02 (2)"}</definedName>
    <definedName name="_____________________den8" localSheetId="3" hidden="1">{"pl_t&amp;d",#N/A,FALSE,"p&amp;l_t&amp;D_01_02 (2)"}</definedName>
    <definedName name="_____________________den8" localSheetId="8" hidden="1">{"pl_t&amp;d",#N/A,FALSE,"p&amp;l_t&amp;D_01_02 (2)"}</definedName>
    <definedName name="_____________________den8" localSheetId="9" hidden="1">{"pl_t&amp;d",#N/A,FALSE,"p&amp;l_t&amp;D_01_02 (2)"}</definedName>
    <definedName name="_____________________den8" localSheetId="4" hidden="1">{"pl_t&amp;d",#N/A,FALSE,"p&amp;l_t&amp;D_01_02 (2)"}</definedName>
    <definedName name="_____________________den8" localSheetId="0" hidden="1">{"pl_t&amp;d",#N/A,FALSE,"p&amp;l_t&amp;D_01_02 (2)"}</definedName>
    <definedName name="_____________________den8" localSheetId="1" hidden="1">{"pl_t&amp;d",#N/A,FALSE,"p&amp;l_t&amp;D_01_02 (2)"}</definedName>
    <definedName name="_____________________den8" hidden="1">{"pl_t&amp;d",#N/A,FALSE,"p&amp;l_t&amp;D_01_02 (2)"}</definedName>
    <definedName name="_____________________IED1" localSheetId="6">#REF!</definedName>
    <definedName name="_____________________IED1" localSheetId="10">#REF!</definedName>
    <definedName name="_____________________IED1" localSheetId="7">#REF!</definedName>
    <definedName name="_____________________IED1" localSheetId="3">#REF!</definedName>
    <definedName name="_____________________IED1" localSheetId="9">#REF!</definedName>
    <definedName name="_____________________IED1" localSheetId="4">#REF!</definedName>
    <definedName name="_____________________IED1" localSheetId="0">#REF!</definedName>
    <definedName name="_____________________IED1" localSheetId="1">#REF!</definedName>
    <definedName name="_____________________IED1">#REF!</definedName>
    <definedName name="_____________________IED2" localSheetId="6">#REF!</definedName>
    <definedName name="_____________________IED2" localSheetId="10">#REF!</definedName>
    <definedName name="_____________________IED2" localSheetId="7">#REF!</definedName>
    <definedName name="_____________________IED2" localSheetId="3">#REF!</definedName>
    <definedName name="_____________________IED2" localSheetId="9">#REF!</definedName>
    <definedName name="_____________________IED2" localSheetId="4">#REF!</definedName>
    <definedName name="_____________________IED2" localSheetId="0">#REF!</definedName>
    <definedName name="_____________________IED2" localSheetId="1">#REF!</definedName>
    <definedName name="_____________________IED2">#REF!</definedName>
    <definedName name="_____________________jpl1" localSheetId="6" hidden="1">#REF!</definedName>
    <definedName name="_____________________jpl1" localSheetId="10" hidden="1">#REF!</definedName>
    <definedName name="_____________________jpl1" localSheetId="7" hidden="1">#REF!</definedName>
    <definedName name="_____________________jpl1" localSheetId="3" hidden="1">#REF!</definedName>
    <definedName name="_____________________jpl1" localSheetId="8" hidden="1">#REF!</definedName>
    <definedName name="_____________________jpl1" localSheetId="9" hidden="1">#REF!</definedName>
    <definedName name="_____________________jpl1" localSheetId="4" hidden="1">#REF!</definedName>
    <definedName name="_____________________jpl1" localSheetId="0" hidden="1">#REF!</definedName>
    <definedName name="_____________________jpl1" localSheetId="1" hidden="1">#REF!</definedName>
    <definedName name="_____________________jpl1" hidden="1">#REF!</definedName>
    <definedName name="_____________________Mar06" localSheetId="6">[5]Newabstract!#REF!</definedName>
    <definedName name="_____________________Mar06" localSheetId="10">[5]Newabstract!#REF!</definedName>
    <definedName name="_____________________Mar06" localSheetId="7">[5]Newabstract!#REF!</definedName>
    <definedName name="_____________________Mar06" localSheetId="3">[5]Newabstract!#REF!</definedName>
    <definedName name="_____________________Mar06" localSheetId="9">[5]Newabstract!#REF!</definedName>
    <definedName name="_____________________Mar06" localSheetId="4">[5]Newabstract!#REF!</definedName>
    <definedName name="_____________________Mar06" localSheetId="0">[5]Newabstract!#REF!</definedName>
    <definedName name="_____________________Mar06" localSheetId="1">[5]Newabstract!#REF!</definedName>
    <definedName name="_____________________Mar06">[5]Newabstract!#REF!</definedName>
    <definedName name="_____________________Mar09" localSheetId="6">[5]Newabstract!#REF!</definedName>
    <definedName name="_____________________Mar09" localSheetId="10">[5]Newabstract!#REF!</definedName>
    <definedName name="_____________________Mar09" localSheetId="7">[5]Newabstract!#REF!</definedName>
    <definedName name="_____________________Mar09" localSheetId="3">[5]Newabstract!#REF!</definedName>
    <definedName name="_____________________Mar09" localSheetId="9">[5]Newabstract!#REF!</definedName>
    <definedName name="_____________________Mar09" localSheetId="4">[5]Newabstract!#REF!</definedName>
    <definedName name="_____________________Mar09" localSheetId="0">[5]Newabstract!#REF!</definedName>
    <definedName name="_____________________Mar09" localSheetId="1">[5]Newabstract!#REF!</definedName>
    <definedName name="_____________________Mar09">[5]Newabstract!#REF!</definedName>
    <definedName name="_____________________Mar10" localSheetId="6">[5]Newabstract!#REF!</definedName>
    <definedName name="_____________________Mar10" localSheetId="10">[5]Newabstract!#REF!</definedName>
    <definedName name="_____________________Mar10" localSheetId="7">[5]Newabstract!#REF!</definedName>
    <definedName name="_____________________Mar10" localSheetId="3">[5]Newabstract!#REF!</definedName>
    <definedName name="_____________________Mar10" localSheetId="9">[5]Newabstract!#REF!</definedName>
    <definedName name="_____________________Mar10" localSheetId="4">[5]Newabstract!#REF!</definedName>
    <definedName name="_____________________Mar10" localSheetId="0">[5]Newabstract!#REF!</definedName>
    <definedName name="_____________________Mar10" localSheetId="1">[5]Newabstract!#REF!</definedName>
    <definedName name="_____________________Mar10">[5]Newabstract!#REF!</definedName>
    <definedName name="_____________________Mar11" localSheetId="6">[5]Newabstract!#REF!</definedName>
    <definedName name="_____________________Mar11" localSheetId="10">[5]Newabstract!#REF!</definedName>
    <definedName name="_____________________Mar11" localSheetId="7">[5]Newabstract!#REF!</definedName>
    <definedName name="_____________________Mar11" localSheetId="3">[5]Newabstract!#REF!</definedName>
    <definedName name="_____________________Mar11" localSheetId="9">[5]Newabstract!#REF!</definedName>
    <definedName name="_____________________Mar11" localSheetId="4">[5]Newabstract!#REF!</definedName>
    <definedName name="_____________________Mar11" localSheetId="0">[5]Newabstract!#REF!</definedName>
    <definedName name="_____________________Mar11" localSheetId="1">[5]Newabstract!#REF!</definedName>
    <definedName name="_____________________Mar11">[5]Newabstract!#REF!</definedName>
    <definedName name="_____________________Mar12" localSheetId="10">[5]Newabstract!#REF!</definedName>
    <definedName name="_____________________Mar12" localSheetId="7">[5]Newabstract!#REF!</definedName>
    <definedName name="_____________________Mar12" localSheetId="3">[5]Newabstract!#REF!</definedName>
    <definedName name="_____________________Mar12" localSheetId="9">[5]Newabstract!#REF!</definedName>
    <definedName name="_____________________Mar12" localSheetId="4">[5]Newabstract!#REF!</definedName>
    <definedName name="_____________________Mar12" localSheetId="0">[5]Newabstract!#REF!</definedName>
    <definedName name="_____________________Mar12" localSheetId="1">[5]Newabstract!#REF!</definedName>
    <definedName name="_____________________Mar12">[5]Newabstract!#REF!</definedName>
    <definedName name="_____________________Mar13" localSheetId="10">[5]Newabstract!#REF!</definedName>
    <definedName name="_____________________Mar13" localSheetId="7">[5]Newabstract!#REF!</definedName>
    <definedName name="_____________________Mar13" localSheetId="3">[5]Newabstract!#REF!</definedName>
    <definedName name="_____________________Mar13" localSheetId="9">[5]Newabstract!#REF!</definedName>
    <definedName name="_____________________Mar13" localSheetId="4">[5]Newabstract!#REF!</definedName>
    <definedName name="_____________________Mar13" localSheetId="0">[5]Newabstract!#REF!</definedName>
    <definedName name="_____________________Mar13" localSheetId="1">[5]Newabstract!#REF!</definedName>
    <definedName name="_____________________Mar13">[5]Newabstract!#REF!</definedName>
    <definedName name="_____________________Mar16" localSheetId="10">[5]Newabstract!#REF!</definedName>
    <definedName name="_____________________Mar16" localSheetId="7">[5]Newabstract!#REF!</definedName>
    <definedName name="_____________________Mar16" localSheetId="3">[5]Newabstract!#REF!</definedName>
    <definedName name="_____________________Mar16" localSheetId="9">[5]Newabstract!#REF!</definedName>
    <definedName name="_____________________Mar16" localSheetId="4">[5]Newabstract!#REF!</definedName>
    <definedName name="_____________________Mar16" localSheetId="0">[5]Newabstract!#REF!</definedName>
    <definedName name="_____________________Mar16" localSheetId="1">[5]Newabstract!#REF!</definedName>
    <definedName name="_____________________Mar16">[5]Newabstract!#REF!</definedName>
    <definedName name="_____________________Mar17" localSheetId="10">[5]Newabstract!#REF!</definedName>
    <definedName name="_____________________Mar17" localSheetId="7">[5]Newabstract!#REF!</definedName>
    <definedName name="_____________________Mar17" localSheetId="3">[5]Newabstract!#REF!</definedName>
    <definedName name="_____________________Mar17" localSheetId="9">[5]Newabstract!#REF!</definedName>
    <definedName name="_____________________Mar17" localSheetId="4">[5]Newabstract!#REF!</definedName>
    <definedName name="_____________________Mar17" localSheetId="0">[5]Newabstract!#REF!</definedName>
    <definedName name="_____________________Mar17" localSheetId="1">[5]Newabstract!#REF!</definedName>
    <definedName name="_____________________Mar17">[5]Newabstract!#REF!</definedName>
    <definedName name="_____________________Mar18" localSheetId="10">[5]Newabstract!#REF!</definedName>
    <definedName name="_____________________Mar18" localSheetId="7">[5]Newabstract!#REF!</definedName>
    <definedName name="_____________________Mar18" localSheetId="3">[5]Newabstract!#REF!</definedName>
    <definedName name="_____________________Mar18" localSheetId="9">[5]Newabstract!#REF!</definedName>
    <definedName name="_____________________Mar18" localSheetId="4">[5]Newabstract!#REF!</definedName>
    <definedName name="_____________________Mar18" localSheetId="0">[5]Newabstract!#REF!</definedName>
    <definedName name="_____________________Mar18" localSheetId="1">[5]Newabstract!#REF!</definedName>
    <definedName name="_____________________Mar18">[5]Newabstract!#REF!</definedName>
    <definedName name="_____________________Mar19" localSheetId="10">[5]Newabstract!#REF!</definedName>
    <definedName name="_____________________Mar19" localSheetId="7">[5]Newabstract!#REF!</definedName>
    <definedName name="_____________________Mar19" localSheetId="3">[5]Newabstract!#REF!</definedName>
    <definedName name="_____________________Mar19" localSheetId="9">[5]Newabstract!#REF!</definedName>
    <definedName name="_____________________Mar19" localSheetId="4">[5]Newabstract!#REF!</definedName>
    <definedName name="_____________________Mar19" localSheetId="0">[5]Newabstract!#REF!</definedName>
    <definedName name="_____________________Mar19" localSheetId="1">[5]Newabstract!#REF!</definedName>
    <definedName name="_____________________Mar19">[5]Newabstract!#REF!</definedName>
    <definedName name="_____________________Mar20" localSheetId="10">[5]Newabstract!#REF!</definedName>
    <definedName name="_____________________Mar20" localSheetId="7">[5]Newabstract!#REF!</definedName>
    <definedName name="_____________________Mar20" localSheetId="3">[5]Newabstract!#REF!</definedName>
    <definedName name="_____________________Mar20" localSheetId="9">[5]Newabstract!#REF!</definedName>
    <definedName name="_____________________Mar20" localSheetId="4">[5]Newabstract!#REF!</definedName>
    <definedName name="_____________________Mar20" localSheetId="0">[5]Newabstract!#REF!</definedName>
    <definedName name="_____________________Mar20" localSheetId="1">[5]Newabstract!#REF!</definedName>
    <definedName name="_____________________Mar20">[5]Newabstract!#REF!</definedName>
    <definedName name="_____________________Mar23" localSheetId="10">[5]Newabstract!#REF!</definedName>
    <definedName name="_____________________Mar23" localSheetId="7">[5]Newabstract!#REF!</definedName>
    <definedName name="_____________________Mar23" localSheetId="3">[5]Newabstract!#REF!</definedName>
    <definedName name="_____________________Mar23" localSheetId="9">[5]Newabstract!#REF!</definedName>
    <definedName name="_____________________Mar23" localSheetId="4">[5]Newabstract!#REF!</definedName>
    <definedName name="_____________________Mar23" localSheetId="0">[5]Newabstract!#REF!</definedName>
    <definedName name="_____________________Mar23" localSheetId="1">[5]Newabstract!#REF!</definedName>
    <definedName name="_____________________Mar23">[5]Newabstract!#REF!</definedName>
    <definedName name="_____________________Mar24" localSheetId="10">[5]Newabstract!#REF!</definedName>
    <definedName name="_____________________Mar24" localSheetId="7">[5]Newabstract!#REF!</definedName>
    <definedName name="_____________________Mar24" localSheetId="3">[5]Newabstract!#REF!</definedName>
    <definedName name="_____________________Mar24" localSheetId="9">[5]Newabstract!#REF!</definedName>
    <definedName name="_____________________Mar24" localSheetId="4">[5]Newabstract!#REF!</definedName>
    <definedName name="_____________________Mar24" localSheetId="0">[5]Newabstract!#REF!</definedName>
    <definedName name="_____________________Mar24" localSheetId="1">[5]Newabstract!#REF!</definedName>
    <definedName name="_____________________Mar24">[5]Newabstract!#REF!</definedName>
    <definedName name="_____________________Mar25" localSheetId="10">[5]Newabstract!#REF!</definedName>
    <definedName name="_____________________Mar25" localSheetId="7">[5]Newabstract!#REF!</definedName>
    <definedName name="_____________________Mar25" localSheetId="3">[5]Newabstract!#REF!</definedName>
    <definedName name="_____________________Mar25" localSheetId="9">[5]Newabstract!#REF!</definedName>
    <definedName name="_____________________Mar25" localSheetId="4">[5]Newabstract!#REF!</definedName>
    <definedName name="_____________________Mar25" localSheetId="0">[5]Newabstract!#REF!</definedName>
    <definedName name="_____________________Mar25" localSheetId="1">[5]Newabstract!#REF!</definedName>
    <definedName name="_____________________Mar25">[5]Newabstract!#REF!</definedName>
    <definedName name="_____________________Mar26" localSheetId="10">[5]Newabstract!#REF!</definedName>
    <definedName name="_____________________Mar26" localSheetId="7">[5]Newabstract!#REF!</definedName>
    <definedName name="_____________________Mar26" localSheetId="3">[5]Newabstract!#REF!</definedName>
    <definedName name="_____________________Mar26" localSheetId="9">[5]Newabstract!#REF!</definedName>
    <definedName name="_____________________Mar26" localSheetId="4">[5]Newabstract!#REF!</definedName>
    <definedName name="_____________________Mar26" localSheetId="0">[5]Newabstract!#REF!</definedName>
    <definedName name="_____________________Mar26" localSheetId="1">[5]Newabstract!#REF!</definedName>
    <definedName name="_____________________Mar26">[5]Newabstract!#REF!</definedName>
    <definedName name="_____________________Mar27" localSheetId="10">[5]Newabstract!#REF!</definedName>
    <definedName name="_____________________Mar27" localSheetId="7">[5]Newabstract!#REF!</definedName>
    <definedName name="_____________________Mar27" localSheetId="3">[5]Newabstract!#REF!</definedName>
    <definedName name="_____________________Mar27" localSheetId="9">[5]Newabstract!#REF!</definedName>
    <definedName name="_____________________Mar27" localSheetId="4">[5]Newabstract!#REF!</definedName>
    <definedName name="_____________________Mar27" localSheetId="0">[5]Newabstract!#REF!</definedName>
    <definedName name="_____________________Mar27" localSheetId="1">[5]Newabstract!#REF!</definedName>
    <definedName name="_____________________Mar27">[5]Newabstract!#REF!</definedName>
    <definedName name="_____________________Mar28" localSheetId="10">[5]Newabstract!#REF!</definedName>
    <definedName name="_____________________Mar28" localSheetId="7">[5]Newabstract!#REF!</definedName>
    <definedName name="_____________________Mar28" localSheetId="3">[5]Newabstract!#REF!</definedName>
    <definedName name="_____________________Mar28" localSheetId="9">[5]Newabstract!#REF!</definedName>
    <definedName name="_____________________Mar28" localSheetId="4">[5]Newabstract!#REF!</definedName>
    <definedName name="_____________________Mar28" localSheetId="0">[5]Newabstract!#REF!</definedName>
    <definedName name="_____________________Mar28" localSheetId="1">[5]Newabstract!#REF!</definedName>
    <definedName name="_____________________Mar28">[5]Newabstract!#REF!</definedName>
    <definedName name="_____________________Mar30" localSheetId="10">[5]Newabstract!#REF!</definedName>
    <definedName name="_____________________Mar30" localSheetId="7">[5]Newabstract!#REF!</definedName>
    <definedName name="_____________________Mar30" localSheetId="3">[5]Newabstract!#REF!</definedName>
    <definedName name="_____________________Mar30" localSheetId="9">[5]Newabstract!#REF!</definedName>
    <definedName name="_____________________Mar30" localSheetId="4">[5]Newabstract!#REF!</definedName>
    <definedName name="_____________________Mar30" localSheetId="0">[5]Newabstract!#REF!</definedName>
    <definedName name="_____________________Mar30" localSheetId="1">[5]Newabstract!#REF!</definedName>
    <definedName name="_____________________Mar30">[5]Newabstract!#REF!</definedName>
    <definedName name="_____________________Mar31" localSheetId="10">[5]Newabstract!#REF!</definedName>
    <definedName name="_____________________Mar31" localSheetId="7">[5]Newabstract!#REF!</definedName>
    <definedName name="_____________________Mar31" localSheetId="3">[5]Newabstract!#REF!</definedName>
    <definedName name="_____________________Mar31" localSheetId="9">[5]Newabstract!#REF!</definedName>
    <definedName name="_____________________Mar31" localSheetId="4">[5]Newabstract!#REF!</definedName>
    <definedName name="_____________________Mar31" localSheetId="0">[5]Newabstract!#REF!</definedName>
    <definedName name="_____________________Mar31" localSheetId="1">[5]Newabstract!#REF!</definedName>
    <definedName name="_____________________Mar31">[5]Newabstract!#REF!</definedName>
    <definedName name="_____________________pp2" localSheetId="6">#REF!</definedName>
    <definedName name="_____________________pp2" localSheetId="10">#REF!</definedName>
    <definedName name="_____________________pp2" localSheetId="7">#REF!</definedName>
    <definedName name="_____________________pp2" localSheetId="3">#REF!</definedName>
    <definedName name="_____________________pp2" localSheetId="9">#REF!</definedName>
    <definedName name="_____________________pp2" localSheetId="4">#REF!</definedName>
    <definedName name="_____________________pp2" localSheetId="0">#REF!</definedName>
    <definedName name="_____________________pp2" localSheetId="1">#REF!</definedName>
    <definedName name="_____________________pp2">#REF!</definedName>
    <definedName name="_____________________s1" localSheetId="6" hidden="1">{"pl_t&amp;d",#N/A,FALSE,"p&amp;l_t&amp;D_01_02 (2)"}</definedName>
    <definedName name="_____________________s1" localSheetId="10" hidden="1">{"pl_t&amp;d",#N/A,FALSE,"p&amp;l_t&amp;D_01_02 (2)"}</definedName>
    <definedName name="_____________________s1" localSheetId="7" hidden="1">{"pl_t&amp;d",#N/A,FALSE,"p&amp;l_t&amp;D_01_02 (2)"}</definedName>
    <definedName name="_____________________s1" localSheetId="3" hidden="1">{"pl_t&amp;d",#N/A,FALSE,"p&amp;l_t&amp;D_01_02 (2)"}</definedName>
    <definedName name="_____________________s1" localSheetId="8" hidden="1">{"pl_t&amp;d",#N/A,FALSE,"p&amp;l_t&amp;D_01_02 (2)"}</definedName>
    <definedName name="_____________________s1" localSheetId="9" hidden="1">{"pl_t&amp;d",#N/A,FALSE,"p&amp;l_t&amp;D_01_02 (2)"}</definedName>
    <definedName name="_____________________s1" localSheetId="4" hidden="1">{"pl_t&amp;d",#N/A,FALSE,"p&amp;l_t&amp;D_01_02 (2)"}</definedName>
    <definedName name="_____________________s1" localSheetId="0" hidden="1">{"pl_t&amp;d",#N/A,FALSE,"p&amp;l_t&amp;D_01_02 (2)"}</definedName>
    <definedName name="_____________________s1" localSheetId="1" hidden="1">{"pl_t&amp;d",#N/A,FALSE,"p&amp;l_t&amp;D_01_02 (2)"}</definedName>
    <definedName name="_____________________s1" hidden="1">{"pl_t&amp;d",#N/A,FALSE,"p&amp;l_t&amp;D_01_02 (2)"}</definedName>
    <definedName name="_____________________S180" localSheetId="6">[2]S3_GRP_CA!#REF!</definedName>
    <definedName name="_____________________S180" localSheetId="10">[2]S3_GRP_CA!#REF!</definedName>
    <definedName name="_____________________S180" localSheetId="7">[2]S3_GRP_CA!#REF!</definedName>
    <definedName name="_____________________S180" localSheetId="3">[2]S3_GRP_CA!#REF!</definedName>
    <definedName name="_____________________S180" localSheetId="9">[2]S3_GRP_CA!#REF!</definedName>
    <definedName name="_____________________S180" localSheetId="4">[2]S3_GRP_CA!#REF!</definedName>
    <definedName name="_____________________S180" localSheetId="0">[2]S3_GRP_CA!#REF!</definedName>
    <definedName name="_____________________S180" localSheetId="1">[2]S3_GRP_CA!#REF!</definedName>
    <definedName name="_____________________S180">[2]S3_GRP_CA!#REF!</definedName>
    <definedName name="_____________________S6" localSheetId="10">[4]S5_CO_MA!#REF!</definedName>
    <definedName name="_____________________S6" localSheetId="7">[4]S5_CO_MA!#REF!</definedName>
    <definedName name="_____________________S6" localSheetId="3">[4]S5_CO_MA!#REF!</definedName>
    <definedName name="_____________________S6" localSheetId="9">[4]S5_CO_MA!#REF!</definedName>
    <definedName name="_____________________S6" localSheetId="4">[4]S5_CO_MA!#REF!</definedName>
    <definedName name="_____________________S6" localSheetId="0">[4]S5_CO_MA!#REF!</definedName>
    <definedName name="_____________________S6" localSheetId="1">[4]S5_CO_MA!#REF!</definedName>
    <definedName name="_____________________S6">[4]S5_CO_MA!#REF!</definedName>
    <definedName name="_____________________usd1" localSheetId="10">'[3]cash budget'!#REF!</definedName>
    <definedName name="_____________________usd1" localSheetId="7">'[3]cash budget'!#REF!</definedName>
    <definedName name="_____________________usd1" localSheetId="3">'[3]cash budget'!#REF!</definedName>
    <definedName name="_____________________usd1" localSheetId="9">'[3]cash budget'!#REF!</definedName>
    <definedName name="_____________________usd1" localSheetId="4">'[3]cash budget'!#REF!</definedName>
    <definedName name="_____________________usd1" localSheetId="0">'[3]cash budget'!#REF!</definedName>
    <definedName name="_____________________usd1" localSheetId="1">'[3]cash budget'!#REF!</definedName>
    <definedName name="_____________________usd1">'[3]cash budget'!#REF!</definedName>
    <definedName name="_____________________usd2" localSheetId="10">'[3]cash budget'!#REF!</definedName>
    <definedName name="_____________________usd2" localSheetId="7">'[3]cash budget'!#REF!</definedName>
    <definedName name="_____________________usd2" localSheetId="3">'[3]cash budget'!#REF!</definedName>
    <definedName name="_____________________usd2" localSheetId="9">'[3]cash budget'!#REF!</definedName>
    <definedName name="_____________________usd2" localSheetId="4">'[3]cash budget'!#REF!</definedName>
    <definedName name="_____________________usd2" localSheetId="0">'[3]cash budget'!#REF!</definedName>
    <definedName name="_____________________usd2" localSheetId="1">'[3]cash budget'!#REF!</definedName>
    <definedName name="_____________________usd2">'[3]cash budget'!#REF!</definedName>
    <definedName name="_____________________usd3" localSheetId="10">'[3]cash budget'!#REF!</definedName>
    <definedName name="_____________________usd3" localSheetId="7">'[3]cash budget'!#REF!</definedName>
    <definedName name="_____________________usd3" localSheetId="3">'[3]cash budget'!#REF!</definedName>
    <definedName name="_____________________usd3" localSheetId="9">'[3]cash budget'!#REF!</definedName>
    <definedName name="_____________________usd3" localSheetId="4">'[3]cash budget'!#REF!</definedName>
    <definedName name="_____________________usd3" localSheetId="0">'[3]cash budget'!#REF!</definedName>
    <definedName name="_____________________usd3" localSheetId="1">'[3]cash budget'!#REF!</definedName>
    <definedName name="_____________________usd3">'[3]cash budget'!#REF!</definedName>
    <definedName name="_____________________usd4" localSheetId="10">'[3]cash budget'!#REF!</definedName>
    <definedName name="_____________________usd4" localSheetId="7">'[3]cash budget'!#REF!</definedName>
    <definedName name="_____________________usd4" localSheetId="3">'[3]cash budget'!#REF!</definedName>
    <definedName name="_____________________usd4" localSheetId="9">'[3]cash budget'!#REF!</definedName>
    <definedName name="_____________________usd4" localSheetId="4">'[3]cash budget'!#REF!</definedName>
    <definedName name="_____________________usd4" localSheetId="0">'[3]cash budget'!#REF!</definedName>
    <definedName name="_____________________usd4" localSheetId="1">'[3]cash budget'!#REF!</definedName>
    <definedName name="_____________________usd4">'[3]cash budget'!#REF!</definedName>
    <definedName name="____________________A1000000" localSheetId="6">#REF!</definedName>
    <definedName name="____________________A1000000" localSheetId="10">#REF!</definedName>
    <definedName name="____________________A1000000" localSheetId="7">#REF!</definedName>
    <definedName name="____________________A1000000" localSheetId="3">#REF!</definedName>
    <definedName name="____________________A1000000" localSheetId="9">#REF!</definedName>
    <definedName name="____________________A1000000" localSheetId="4">#REF!</definedName>
    <definedName name="____________________A1000000" localSheetId="0">#REF!</definedName>
    <definedName name="____________________A1000000" localSheetId="1">#REF!</definedName>
    <definedName name="____________________A1000000">#REF!</definedName>
    <definedName name="____________________aa1" localSheetId="6" hidden="1">{"pl_t&amp;d",#N/A,FALSE,"p&amp;l_t&amp;D_01_02 (2)"}</definedName>
    <definedName name="____________________aa1" localSheetId="10" hidden="1">{"pl_t&amp;d",#N/A,FALSE,"p&amp;l_t&amp;D_01_02 (2)"}</definedName>
    <definedName name="____________________aa1" localSheetId="7" hidden="1">{"pl_t&amp;d",#N/A,FALSE,"p&amp;l_t&amp;D_01_02 (2)"}</definedName>
    <definedName name="____________________aa1" localSheetId="3" hidden="1">{"pl_t&amp;d",#N/A,FALSE,"p&amp;l_t&amp;D_01_02 (2)"}</definedName>
    <definedName name="____________________aa1" localSheetId="8" hidden="1">{"pl_t&amp;d",#N/A,FALSE,"p&amp;l_t&amp;D_01_02 (2)"}</definedName>
    <definedName name="____________________aa1" localSheetId="9" hidden="1">{"pl_t&amp;d",#N/A,FALSE,"p&amp;l_t&amp;D_01_02 (2)"}</definedName>
    <definedName name="____________________aa1" localSheetId="4" hidden="1">{"pl_t&amp;d",#N/A,FALSE,"p&amp;l_t&amp;D_01_02 (2)"}</definedName>
    <definedName name="____________________aa1" localSheetId="0" hidden="1">{"pl_t&amp;d",#N/A,FALSE,"p&amp;l_t&amp;D_01_02 (2)"}</definedName>
    <definedName name="____________________aa1" localSheetId="1" hidden="1">{"pl_t&amp;d",#N/A,FALSE,"p&amp;l_t&amp;D_01_02 (2)"}</definedName>
    <definedName name="____________________aa1" hidden="1">{"pl_t&amp;d",#N/A,FALSE,"p&amp;l_t&amp;D_01_02 (2)"}</definedName>
    <definedName name="____________________B1" localSheetId="6" hidden="1">{"pl_t&amp;d",#N/A,FALSE,"p&amp;l_t&amp;D_01_02 (2)"}</definedName>
    <definedName name="____________________B1" localSheetId="10" hidden="1">{"pl_t&amp;d",#N/A,FALSE,"p&amp;l_t&amp;D_01_02 (2)"}</definedName>
    <definedName name="____________________B1" localSheetId="7" hidden="1">{"pl_t&amp;d",#N/A,FALSE,"p&amp;l_t&amp;D_01_02 (2)"}</definedName>
    <definedName name="____________________B1" localSheetId="3" hidden="1">{"pl_t&amp;d",#N/A,FALSE,"p&amp;l_t&amp;D_01_02 (2)"}</definedName>
    <definedName name="____________________B1" localSheetId="8" hidden="1">{"pl_t&amp;d",#N/A,FALSE,"p&amp;l_t&amp;D_01_02 (2)"}</definedName>
    <definedName name="____________________B1" localSheetId="9" hidden="1">{"pl_t&amp;d",#N/A,FALSE,"p&amp;l_t&amp;D_01_02 (2)"}</definedName>
    <definedName name="____________________B1" localSheetId="4" hidden="1">{"pl_t&amp;d",#N/A,FALSE,"p&amp;l_t&amp;D_01_02 (2)"}</definedName>
    <definedName name="____________________B1" localSheetId="0" hidden="1">{"pl_t&amp;d",#N/A,FALSE,"p&amp;l_t&amp;D_01_02 (2)"}</definedName>
    <definedName name="____________________B1" localSheetId="1" hidden="1">{"pl_t&amp;d",#N/A,FALSE,"p&amp;l_t&amp;D_01_02 (2)"}</definedName>
    <definedName name="____________________B1" hidden="1">{"pl_t&amp;d",#N/A,FALSE,"p&amp;l_t&amp;D_01_02 (2)"}</definedName>
    <definedName name="____________________BSD1" localSheetId="6">#REF!</definedName>
    <definedName name="____________________BSD1" localSheetId="10">#REF!</definedName>
    <definedName name="____________________BSD1" localSheetId="7">#REF!</definedName>
    <definedName name="____________________BSD1" localSheetId="3">#REF!</definedName>
    <definedName name="____________________BSD1" localSheetId="9">#REF!</definedName>
    <definedName name="____________________BSD1" localSheetId="4">#REF!</definedName>
    <definedName name="____________________BSD1" localSheetId="0">#REF!</definedName>
    <definedName name="____________________BSD1" localSheetId="1">#REF!</definedName>
    <definedName name="____________________BSD1">#REF!</definedName>
    <definedName name="____________________BSD2" localSheetId="6">#REF!</definedName>
    <definedName name="____________________BSD2" localSheetId="10">#REF!</definedName>
    <definedName name="____________________BSD2" localSheetId="7">#REF!</definedName>
    <definedName name="____________________BSD2" localSheetId="3">#REF!</definedName>
    <definedName name="____________________BSD2" localSheetId="9">#REF!</definedName>
    <definedName name="____________________BSD2" localSheetId="4">#REF!</definedName>
    <definedName name="____________________BSD2" localSheetId="0">#REF!</definedName>
    <definedName name="____________________BSD2" localSheetId="1">#REF!</definedName>
    <definedName name="____________________BSD2">#REF!</definedName>
    <definedName name="____________________IED1" localSheetId="6">#REF!</definedName>
    <definedName name="____________________IED1" localSheetId="10">#REF!</definedName>
    <definedName name="____________________IED1" localSheetId="7">#REF!</definedName>
    <definedName name="____________________IED1" localSheetId="3">#REF!</definedName>
    <definedName name="____________________IED1" localSheetId="9">#REF!</definedName>
    <definedName name="____________________IED1" localSheetId="4">#REF!</definedName>
    <definedName name="____________________IED1" localSheetId="0">#REF!</definedName>
    <definedName name="____________________IED1" localSheetId="1">#REF!</definedName>
    <definedName name="____________________IED1">#REF!</definedName>
    <definedName name="____________________IED2" localSheetId="10">#REF!</definedName>
    <definedName name="____________________IED2" localSheetId="7">#REF!</definedName>
    <definedName name="____________________IED2" localSheetId="3">#REF!</definedName>
    <definedName name="____________________IED2" localSheetId="9">#REF!</definedName>
    <definedName name="____________________IED2" localSheetId="4">#REF!</definedName>
    <definedName name="____________________IED2" localSheetId="0">#REF!</definedName>
    <definedName name="____________________IED2" localSheetId="1">#REF!</definedName>
    <definedName name="____________________IED2">#REF!</definedName>
    <definedName name="____________________j3" localSheetId="6" hidden="1">{"pl_t&amp;d",#N/A,FALSE,"p&amp;l_t&amp;D_01_02 (2)"}</definedName>
    <definedName name="____________________j3" localSheetId="10" hidden="1">{"pl_t&amp;d",#N/A,FALSE,"p&amp;l_t&amp;D_01_02 (2)"}</definedName>
    <definedName name="____________________j3" localSheetId="7" hidden="1">{"pl_t&amp;d",#N/A,FALSE,"p&amp;l_t&amp;D_01_02 (2)"}</definedName>
    <definedName name="____________________j3" localSheetId="3" hidden="1">{"pl_t&amp;d",#N/A,FALSE,"p&amp;l_t&amp;D_01_02 (2)"}</definedName>
    <definedName name="____________________j3" localSheetId="8" hidden="1">{"pl_t&amp;d",#N/A,FALSE,"p&amp;l_t&amp;D_01_02 (2)"}</definedName>
    <definedName name="____________________j3" localSheetId="9" hidden="1">{"pl_t&amp;d",#N/A,FALSE,"p&amp;l_t&amp;D_01_02 (2)"}</definedName>
    <definedName name="____________________j3" localSheetId="4" hidden="1">{"pl_t&amp;d",#N/A,FALSE,"p&amp;l_t&amp;D_01_02 (2)"}</definedName>
    <definedName name="____________________j3" localSheetId="0" hidden="1">{"pl_t&amp;d",#N/A,FALSE,"p&amp;l_t&amp;D_01_02 (2)"}</definedName>
    <definedName name="____________________j3" localSheetId="1" hidden="1">{"pl_t&amp;d",#N/A,FALSE,"p&amp;l_t&amp;D_01_02 (2)"}</definedName>
    <definedName name="____________________j3" hidden="1">{"pl_t&amp;d",#N/A,FALSE,"p&amp;l_t&amp;D_01_02 (2)"}</definedName>
    <definedName name="____________________j4" localSheetId="6" hidden="1">{"pl_t&amp;d",#N/A,FALSE,"p&amp;l_t&amp;D_01_02 (2)"}</definedName>
    <definedName name="____________________j4" localSheetId="10" hidden="1">{"pl_t&amp;d",#N/A,FALSE,"p&amp;l_t&amp;D_01_02 (2)"}</definedName>
    <definedName name="____________________j4" localSheetId="7" hidden="1">{"pl_t&amp;d",#N/A,FALSE,"p&amp;l_t&amp;D_01_02 (2)"}</definedName>
    <definedName name="____________________j4" localSheetId="3" hidden="1">{"pl_t&amp;d",#N/A,FALSE,"p&amp;l_t&amp;D_01_02 (2)"}</definedName>
    <definedName name="____________________j4" localSheetId="8" hidden="1">{"pl_t&amp;d",#N/A,FALSE,"p&amp;l_t&amp;D_01_02 (2)"}</definedName>
    <definedName name="____________________j4" localSheetId="9" hidden="1">{"pl_t&amp;d",#N/A,FALSE,"p&amp;l_t&amp;D_01_02 (2)"}</definedName>
    <definedName name="____________________j4" localSheetId="4" hidden="1">{"pl_t&amp;d",#N/A,FALSE,"p&amp;l_t&amp;D_01_02 (2)"}</definedName>
    <definedName name="____________________j4" localSheetId="0" hidden="1">{"pl_t&amp;d",#N/A,FALSE,"p&amp;l_t&amp;D_01_02 (2)"}</definedName>
    <definedName name="____________________j4" localSheetId="1" hidden="1">{"pl_t&amp;d",#N/A,FALSE,"p&amp;l_t&amp;D_01_02 (2)"}</definedName>
    <definedName name="____________________j4" hidden="1">{"pl_t&amp;d",#N/A,FALSE,"p&amp;l_t&amp;D_01_02 (2)"}</definedName>
    <definedName name="____________________j5" localSheetId="6" hidden="1">{"pl_t&amp;d",#N/A,FALSE,"p&amp;l_t&amp;D_01_02 (2)"}</definedName>
    <definedName name="____________________j5" localSheetId="10" hidden="1">{"pl_t&amp;d",#N/A,FALSE,"p&amp;l_t&amp;D_01_02 (2)"}</definedName>
    <definedName name="____________________j5" localSheetId="7" hidden="1">{"pl_t&amp;d",#N/A,FALSE,"p&amp;l_t&amp;D_01_02 (2)"}</definedName>
    <definedName name="____________________j5" localSheetId="3" hidden="1">{"pl_t&amp;d",#N/A,FALSE,"p&amp;l_t&amp;D_01_02 (2)"}</definedName>
    <definedName name="____________________j5" localSheetId="8" hidden="1">{"pl_t&amp;d",#N/A,FALSE,"p&amp;l_t&amp;D_01_02 (2)"}</definedName>
    <definedName name="____________________j5" localSheetId="9" hidden="1">{"pl_t&amp;d",#N/A,FALSE,"p&amp;l_t&amp;D_01_02 (2)"}</definedName>
    <definedName name="____________________j5" localSheetId="4" hidden="1">{"pl_t&amp;d",#N/A,FALSE,"p&amp;l_t&amp;D_01_02 (2)"}</definedName>
    <definedName name="____________________j5" localSheetId="0" hidden="1">{"pl_t&amp;d",#N/A,FALSE,"p&amp;l_t&amp;D_01_02 (2)"}</definedName>
    <definedName name="____________________j5" localSheetId="1" hidden="1">{"pl_t&amp;d",#N/A,FALSE,"p&amp;l_t&amp;D_01_02 (2)"}</definedName>
    <definedName name="____________________j5" hidden="1">{"pl_t&amp;d",#N/A,FALSE,"p&amp;l_t&amp;D_01_02 (2)"}</definedName>
    <definedName name="____________________jpl1" localSheetId="6" hidden="1">#REF!</definedName>
    <definedName name="____________________jpl1" localSheetId="10" hidden="1">#REF!</definedName>
    <definedName name="____________________jpl1" localSheetId="7" hidden="1">#REF!</definedName>
    <definedName name="____________________jpl1" localSheetId="3" hidden="1">#REF!</definedName>
    <definedName name="____________________jpl1" localSheetId="8" hidden="1">#REF!</definedName>
    <definedName name="____________________jpl1" localSheetId="9" hidden="1">#REF!</definedName>
    <definedName name="____________________jpl1" localSheetId="4" hidden="1">#REF!</definedName>
    <definedName name="____________________jpl1" localSheetId="0" hidden="1">#REF!</definedName>
    <definedName name="____________________jpl1" localSheetId="1" hidden="1">#REF!</definedName>
    <definedName name="____________________jpl1" hidden="1">#REF!</definedName>
    <definedName name="____________________k1" localSheetId="6" hidden="1">{"pl_t&amp;d",#N/A,FALSE,"p&amp;l_t&amp;D_01_02 (2)"}</definedName>
    <definedName name="____________________k1" localSheetId="10" hidden="1">{"pl_t&amp;d",#N/A,FALSE,"p&amp;l_t&amp;D_01_02 (2)"}</definedName>
    <definedName name="____________________k1" localSheetId="7" hidden="1">{"pl_t&amp;d",#N/A,FALSE,"p&amp;l_t&amp;D_01_02 (2)"}</definedName>
    <definedName name="____________________k1" localSheetId="3" hidden="1">{"pl_t&amp;d",#N/A,FALSE,"p&amp;l_t&amp;D_01_02 (2)"}</definedName>
    <definedName name="____________________k1" localSheetId="8" hidden="1">{"pl_t&amp;d",#N/A,FALSE,"p&amp;l_t&amp;D_01_02 (2)"}</definedName>
    <definedName name="____________________k1" localSheetId="9" hidden="1">{"pl_t&amp;d",#N/A,FALSE,"p&amp;l_t&amp;D_01_02 (2)"}</definedName>
    <definedName name="____________________k1" localSheetId="4" hidden="1">{"pl_t&amp;d",#N/A,FALSE,"p&amp;l_t&amp;D_01_02 (2)"}</definedName>
    <definedName name="____________________k1" localSheetId="0" hidden="1">{"pl_t&amp;d",#N/A,FALSE,"p&amp;l_t&amp;D_01_02 (2)"}</definedName>
    <definedName name="____________________k1" localSheetId="1" hidden="1">{"pl_t&amp;d",#N/A,FALSE,"p&amp;l_t&amp;D_01_02 (2)"}</definedName>
    <definedName name="____________________k1" hidden="1">{"pl_t&amp;d",#N/A,FALSE,"p&amp;l_t&amp;D_01_02 (2)"}</definedName>
    <definedName name="_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_no1" localSheetId="6" hidden="1">{"pl_t&amp;d",#N/A,FALSE,"p&amp;l_t&amp;D_01_02 (2)"}</definedName>
    <definedName name="____________________no1" localSheetId="10" hidden="1">{"pl_t&amp;d",#N/A,FALSE,"p&amp;l_t&amp;D_01_02 (2)"}</definedName>
    <definedName name="____________________no1" localSheetId="7" hidden="1">{"pl_t&amp;d",#N/A,FALSE,"p&amp;l_t&amp;D_01_02 (2)"}</definedName>
    <definedName name="____________________no1" localSheetId="3" hidden="1">{"pl_t&amp;d",#N/A,FALSE,"p&amp;l_t&amp;D_01_02 (2)"}</definedName>
    <definedName name="____________________no1" localSheetId="8" hidden="1">{"pl_t&amp;d",#N/A,FALSE,"p&amp;l_t&amp;D_01_02 (2)"}</definedName>
    <definedName name="____________________no1" localSheetId="9" hidden="1">{"pl_t&amp;d",#N/A,FALSE,"p&amp;l_t&amp;D_01_02 (2)"}</definedName>
    <definedName name="____________________no1" localSheetId="4" hidden="1">{"pl_t&amp;d",#N/A,FALSE,"p&amp;l_t&amp;D_01_02 (2)"}</definedName>
    <definedName name="____________________no1" localSheetId="0" hidden="1">{"pl_t&amp;d",#N/A,FALSE,"p&amp;l_t&amp;D_01_02 (2)"}</definedName>
    <definedName name="____________________no1" localSheetId="1" hidden="1">{"pl_t&amp;d",#N/A,FALSE,"p&amp;l_t&amp;D_01_02 (2)"}</definedName>
    <definedName name="____________________no1" hidden="1">{"pl_t&amp;d",#N/A,FALSE,"p&amp;l_t&amp;D_01_02 (2)"}</definedName>
    <definedName name="____________________not1" localSheetId="6" hidden="1">{"pl_t&amp;d",#N/A,FALSE,"p&amp;l_t&amp;D_01_02 (2)"}</definedName>
    <definedName name="____________________not1" localSheetId="10" hidden="1">{"pl_t&amp;d",#N/A,FALSE,"p&amp;l_t&amp;D_01_02 (2)"}</definedName>
    <definedName name="____________________not1" localSheetId="7" hidden="1">{"pl_t&amp;d",#N/A,FALSE,"p&amp;l_t&amp;D_01_02 (2)"}</definedName>
    <definedName name="____________________not1" localSheetId="3" hidden="1">{"pl_t&amp;d",#N/A,FALSE,"p&amp;l_t&amp;D_01_02 (2)"}</definedName>
    <definedName name="____________________not1" localSheetId="8" hidden="1">{"pl_t&amp;d",#N/A,FALSE,"p&amp;l_t&amp;D_01_02 (2)"}</definedName>
    <definedName name="____________________not1" localSheetId="9" hidden="1">{"pl_t&amp;d",#N/A,FALSE,"p&amp;l_t&amp;D_01_02 (2)"}</definedName>
    <definedName name="____________________not1" localSheetId="4" hidden="1">{"pl_t&amp;d",#N/A,FALSE,"p&amp;l_t&amp;D_01_02 (2)"}</definedName>
    <definedName name="____________________not1" localSheetId="0" hidden="1">{"pl_t&amp;d",#N/A,FALSE,"p&amp;l_t&amp;D_01_02 (2)"}</definedName>
    <definedName name="____________________not1" localSheetId="1" hidden="1">{"pl_t&amp;d",#N/A,FALSE,"p&amp;l_t&amp;D_01_02 (2)"}</definedName>
    <definedName name="____________________not1" hidden="1">{"pl_t&amp;d",#N/A,FALSE,"p&amp;l_t&amp;D_01_02 (2)"}</definedName>
    <definedName name="____________________p1" localSheetId="6" hidden="1">{"pl_t&amp;d",#N/A,FALSE,"p&amp;l_t&amp;D_01_02 (2)"}</definedName>
    <definedName name="____________________p1" localSheetId="10" hidden="1">{"pl_t&amp;d",#N/A,FALSE,"p&amp;l_t&amp;D_01_02 (2)"}</definedName>
    <definedName name="____________________p1" localSheetId="7" hidden="1">{"pl_t&amp;d",#N/A,FALSE,"p&amp;l_t&amp;D_01_02 (2)"}</definedName>
    <definedName name="____________________p1" localSheetId="3" hidden="1">{"pl_t&amp;d",#N/A,FALSE,"p&amp;l_t&amp;D_01_02 (2)"}</definedName>
    <definedName name="____________________p1" localSheetId="8" hidden="1">{"pl_t&amp;d",#N/A,FALSE,"p&amp;l_t&amp;D_01_02 (2)"}</definedName>
    <definedName name="____________________p1" localSheetId="9" hidden="1">{"pl_t&amp;d",#N/A,FALSE,"p&amp;l_t&amp;D_01_02 (2)"}</definedName>
    <definedName name="____________________p1" localSheetId="4" hidden="1">{"pl_t&amp;d",#N/A,FALSE,"p&amp;l_t&amp;D_01_02 (2)"}</definedName>
    <definedName name="____________________p1" localSheetId="0" hidden="1">{"pl_t&amp;d",#N/A,FALSE,"p&amp;l_t&amp;D_01_02 (2)"}</definedName>
    <definedName name="____________________p1" localSheetId="1" hidden="1">{"pl_t&amp;d",#N/A,FALSE,"p&amp;l_t&amp;D_01_02 (2)"}</definedName>
    <definedName name="____________________p1" hidden="1">{"pl_t&amp;d",#N/A,FALSE,"p&amp;l_t&amp;D_01_02 (2)"}</definedName>
    <definedName name="____________________p2" localSheetId="6" hidden="1">{"pl_td_01_02",#N/A,FALSE,"p&amp;l_t&amp;D_01_02 (2)"}</definedName>
    <definedName name="____________________p2" localSheetId="10" hidden="1">{"pl_td_01_02",#N/A,FALSE,"p&amp;l_t&amp;D_01_02 (2)"}</definedName>
    <definedName name="____________________p2" localSheetId="7" hidden="1">{"pl_td_01_02",#N/A,FALSE,"p&amp;l_t&amp;D_01_02 (2)"}</definedName>
    <definedName name="____________________p2" localSheetId="3" hidden="1">{"pl_td_01_02",#N/A,FALSE,"p&amp;l_t&amp;D_01_02 (2)"}</definedName>
    <definedName name="____________________p2" localSheetId="8" hidden="1">{"pl_td_01_02",#N/A,FALSE,"p&amp;l_t&amp;D_01_02 (2)"}</definedName>
    <definedName name="____________________p2" localSheetId="9" hidden="1">{"pl_td_01_02",#N/A,FALSE,"p&amp;l_t&amp;D_01_02 (2)"}</definedName>
    <definedName name="____________________p2" localSheetId="4" hidden="1">{"pl_td_01_02",#N/A,FALSE,"p&amp;l_t&amp;D_01_02 (2)"}</definedName>
    <definedName name="____________________p2" localSheetId="0" hidden="1">{"pl_td_01_02",#N/A,FALSE,"p&amp;l_t&amp;D_01_02 (2)"}</definedName>
    <definedName name="____________________p2" localSheetId="1" hidden="1">{"pl_td_01_02",#N/A,FALSE,"p&amp;l_t&amp;D_01_02 (2)"}</definedName>
    <definedName name="____________________p2" hidden="1">{"pl_td_01_02",#N/A,FALSE,"p&amp;l_t&amp;D_01_02 (2)"}</definedName>
    <definedName name="____________________p3" localSheetId="6" hidden="1">{"pl_t&amp;d",#N/A,FALSE,"p&amp;l_t&amp;D_01_02 (2)"}</definedName>
    <definedName name="____________________p3" localSheetId="10" hidden="1">{"pl_t&amp;d",#N/A,FALSE,"p&amp;l_t&amp;D_01_02 (2)"}</definedName>
    <definedName name="____________________p3" localSheetId="7" hidden="1">{"pl_t&amp;d",#N/A,FALSE,"p&amp;l_t&amp;D_01_02 (2)"}</definedName>
    <definedName name="____________________p3" localSheetId="3" hidden="1">{"pl_t&amp;d",#N/A,FALSE,"p&amp;l_t&amp;D_01_02 (2)"}</definedName>
    <definedName name="____________________p3" localSheetId="8" hidden="1">{"pl_t&amp;d",#N/A,FALSE,"p&amp;l_t&amp;D_01_02 (2)"}</definedName>
    <definedName name="____________________p3" localSheetId="9" hidden="1">{"pl_t&amp;d",#N/A,FALSE,"p&amp;l_t&amp;D_01_02 (2)"}</definedName>
    <definedName name="____________________p3" localSheetId="4" hidden="1">{"pl_t&amp;d",#N/A,FALSE,"p&amp;l_t&amp;D_01_02 (2)"}</definedName>
    <definedName name="____________________p3" localSheetId="0" hidden="1">{"pl_t&amp;d",#N/A,FALSE,"p&amp;l_t&amp;D_01_02 (2)"}</definedName>
    <definedName name="____________________p3" localSheetId="1" hidden="1">{"pl_t&amp;d",#N/A,FALSE,"p&amp;l_t&amp;D_01_02 (2)"}</definedName>
    <definedName name="____________________p3" hidden="1">{"pl_t&amp;d",#N/A,FALSE,"p&amp;l_t&amp;D_01_02 (2)"}</definedName>
    <definedName name="____________________p4" localSheetId="6" hidden="1">{"pl_t&amp;d",#N/A,FALSE,"p&amp;l_t&amp;D_01_02 (2)"}</definedName>
    <definedName name="____________________p4" localSheetId="10" hidden="1">{"pl_t&amp;d",#N/A,FALSE,"p&amp;l_t&amp;D_01_02 (2)"}</definedName>
    <definedName name="____________________p4" localSheetId="7" hidden="1">{"pl_t&amp;d",#N/A,FALSE,"p&amp;l_t&amp;D_01_02 (2)"}</definedName>
    <definedName name="____________________p4" localSheetId="3" hidden="1">{"pl_t&amp;d",#N/A,FALSE,"p&amp;l_t&amp;D_01_02 (2)"}</definedName>
    <definedName name="____________________p4" localSheetId="8" hidden="1">{"pl_t&amp;d",#N/A,FALSE,"p&amp;l_t&amp;D_01_02 (2)"}</definedName>
    <definedName name="____________________p4" localSheetId="9" hidden="1">{"pl_t&amp;d",#N/A,FALSE,"p&amp;l_t&amp;D_01_02 (2)"}</definedName>
    <definedName name="____________________p4" localSheetId="4" hidden="1">{"pl_t&amp;d",#N/A,FALSE,"p&amp;l_t&amp;D_01_02 (2)"}</definedName>
    <definedName name="____________________p4" localSheetId="0" hidden="1">{"pl_t&amp;d",#N/A,FALSE,"p&amp;l_t&amp;D_01_02 (2)"}</definedName>
    <definedName name="____________________p4" localSheetId="1" hidden="1">{"pl_t&amp;d",#N/A,FALSE,"p&amp;l_t&amp;D_01_02 (2)"}</definedName>
    <definedName name="____________________p4" hidden="1">{"pl_t&amp;d",#N/A,FALSE,"p&amp;l_t&amp;D_01_02 (2)"}</definedName>
    <definedName name="____________________pp2" localSheetId="6">#REF!</definedName>
    <definedName name="____________________pp2" localSheetId="10">#REF!</definedName>
    <definedName name="____________________pp2" localSheetId="7">#REF!</definedName>
    <definedName name="____________________pp2" localSheetId="3">#REF!</definedName>
    <definedName name="____________________pp2" localSheetId="9">#REF!</definedName>
    <definedName name="____________________pp2" localSheetId="4">#REF!</definedName>
    <definedName name="____________________pp2" localSheetId="0">#REF!</definedName>
    <definedName name="____________________pp2" localSheetId="1">#REF!</definedName>
    <definedName name="____________________pp2">#REF!</definedName>
    <definedName name="____________________q2" localSheetId="6" hidden="1">{"pl_t&amp;d",#N/A,FALSE,"p&amp;l_t&amp;D_01_02 (2)"}</definedName>
    <definedName name="____________________q2" localSheetId="10" hidden="1">{"pl_t&amp;d",#N/A,FALSE,"p&amp;l_t&amp;D_01_02 (2)"}</definedName>
    <definedName name="____________________q2" localSheetId="7" hidden="1">{"pl_t&amp;d",#N/A,FALSE,"p&amp;l_t&amp;D_01_02 (2)"}</definedName>
    <definedName name="____________________q2" localSheetId="3" hidden="1">{"pl_t&amp;d",#N/A,FALSE,"p&amp;l_t&amp;D_01_02 (2)"}</definedName>
    <definedName name="____________________q2" localSheetId="8" hidden="1">{"pl_t&amp;d",#N/A,FALSE,"p&amp;l_t&amp;D_01_02 (2)"}</definedName>
    <definedName name="____________________q2" localSheetId="9" hidden="1">{"pl_t&amp;d",#N/A,FALSE,"p&amp;l_t&amp;D_01_02 (2)"}</definedName>
    <definedName name="____________________q2" localSheetId="4" hidden="1">{"pl_t&amp;d",#N/A,FALSE,"p&amp;l_t&amp;D_01_02 (2)"}</definedName>
    <definedName name="____________________q2" localSheetId="0" hidden="1">{"pl_t&amp;d",#N/A,FALSE,"p&amp;l_t&amp;D_01_02 (2)"}</definedName>
    <definedName name="____________________q2" localSheetId="1" hidden="1">{"pl_t&amp;d",#N/A,FALSE,"p&amp;l_t&amp;D_01_02 (2)"}</definedName>
    <definedName name="____________________q2" hidden="1">{"pl_t&amp;d",#N/A,FALSE,"p&amp;l_t&amp;D_01_02 (2)"}</definedName>
    <definedName name="____________________q3" localSheetId="6" hidden="1">{"pl_t&amp;d",#N/A,FALSE,"p&amp;l_t&amp;D_01_02 (2)"}</definedName>
    <definedName name="____________________q3" localSheetId="10" hidden="1">{"pl_t&amp;d",#N/A,FALSE,"p&amp;l_t&amp;D_01_02 (2)"}</definedName>
    <definedName name="____________________q3" localSheetId="7" hidden="1">{"pl_t&amp;d",#N/A,FALSE,"p&amp;l_t&amp;D_01_02 (2)"}</definedName>
    <definedName name="____________________q3" localSheetId="3" hidden="1">{"pl_t&amp;d",#N/A,FALSE,"p&amp;l_t&amp;D_01_02 (2)"}</definedName>
    <definedName name="____________________q3" localSheetId="8" hidden="1">{"pl_t&amp;d",#N/A,FALSE,"p&amp;l_t&amp;D_01_02 (2)"}</definedName>
    <definedName name="____________________q3" localSheetId="9" hidden="1">{"pl_t&amp;d",#N/A,FALSE,"p&amp;l_t&amp;D_01_02 (2)"}</definedName>
    <definedName name="____________________q3" localSheetId="4" hidden="1">{"pl_t&amp;d",#N/A,FALSE,"p&amp;l_t&amp;D_01_02 (2)"}</definedName>
    <definedName name="____________________q3" localSheetId="0" hidden="1">{"pl_t&amp;d",#N/A,FALSE,"p&amp;l_t&amp;D_01_02 (2)"}</definedName>
    <definedName name="____________________q3" localSheetId="1" hidden="1">{"pl_t&amp;d",#N/A,FALSE,"p&amp;l_t&amp;D_01_02 (2)"}</definedName>
    <definedName name="____________________q3" hidden="1">{"pl_t&amp;d",#N/A,FALSE,"p&amp;l_t&amp;D_01_02 (2)"}</definedName>
    <definedName name="____________________S180" localSheetId="6">[2]S3_GRP_CA!#REF!</definedName>
    <definedName name="____________________S180" localSheetId="10">[2]S3_GRP_CA!#REF!</definedName>
    <definedName name="____________________S180" localSheetId="7">[2]S3_GRP_CA!#REF!</definedName>
    <definedName name="____________________S180" localSheetId="3">[2]S3_GRP_CA!#REF!</definedName>
    <definedName name="____________________S180" localSheetId="9">[2]S3_GRP_CA!#REF!</definedName>
    <definedName name="____________________S180" localSheetId="4">[2]S3_GRP_CA!#REF!</definedName>
    <definedName name="____________________S180" localSheetId="0">[2]S3_GRP_CA!#REF!</definedName>
    <definedName name="____________________S180" localSheetId="1">[2]S3_GRP_CA!#REF!</definedName>
    <definedName name="____________________S180">[2]S3_GRP_CA!#REF!</definedName>
    <definedName name="____________________s2" localSheetId="6" hidden="1">{"pl_t&amp;d",#N/A,FALSE,"p&amp;l_t&amp;D_01_02 (2)"}</definedName>
    <definedName name="____________________s2" localSheetId="10" hidden="1">{"pl_t&amp;d",#N/A,FALSE,"p&amp;l_t&amp;D_01_02 (2)"}</definedName>
    <definedName name="____________________s2" localSheetId="7" hidden="1">{"pl_t&amp;d",#N/A,FALSE,"p&amp;l_t&amp;D_01_02 (2)"}</definedName>
    <definedName name="____________________s2" localSheetId="3" hidden="1">{"pl_t&amp;d",#N/A,FALSE,"p&amp;l_t&amp;D_01_02 (2)"}</definedName>
    <definedName name="____________________s2" localSheetId="8" hidden="1">{"pl_t&amp;d",#N/A,FALSE,"p&amp;l_t&amp;D_01_02 (2)"}</definedName>
    <definedName name="____________________s2" localSheetId="9" hidden="1">{"pl_t&amp;d",#N/A,FALSE,"p&amp;l_t&amp;D_01_02 (2)"}</definedName>
    <definedName name="____________________s2" localSheetId="4" hidden="1">{"pl_t&amp;d",#N/A,FALSE,"p&amp;l_t&amp;D_01_02 (2)"}</definedName>
    <definedName name="____________________s2" localSheetId="0" hidden="1">{"pl_t&amp;d",#N/A,FALSE,"p&amp;l_t&amp;D_01_02 (2)"}</definedName>
    <definedName name="____________________s2" localSheetId="1" hidden="1">{"pl_t&amp;d",#N/A,FALSE,"p&amp;l_t&amp;D_01_02 (2)"}</definedName>
    <definedName name="____________________s2" hidden="1">{"pl_t&amp;d",#N/A,FALSE,"p&amp;l_t&amp;D_01_02 (2)"}</definedName>
    <definedName name="____________________S6" localSheetId="10">[4]S5_CO_MA!#REF!</definedName>
    <definedName name="____________________S6" localSheetId="7">[4]S5_CO_MA!#REF!</definedName>
    <definedName name="____________________S6" localSheetId="3">[4]S5_CO_MA!#REF!</definedName>
    <definedName name="____________________S6" localSheetId="9">[4]S5_CO_MA!#REF!</definedName>
    <definedName name="____________________S6" localSheetId="4">[4]S5_CO_MA!#REF!</definedName>
    <definedName name="____________________S6" localSheetId="0">[4]S5_CO_MA!#REF!</definedName>
    <definedName name="____________________S6" localSheetId="1">[4]S5_CO_MA!#REF!</definedName>
    <definedName name="____________________S6">[4]S5_CO_MA!#REF!</definedName>
    <definedName name="____________________usd1" localSheetId="10">'[3]cash budget'!#REF!</definedName>
    <definedName name="____________________usd1" localSheetId="7">'[3]cash budget'!#REF!</definedName>
    <definedName name="____________________usd1" localSheetId="3">'[3]cash budget'!#REF!</definedName>
    <definedName name="____________________usd1" localSheetId="9">'[3]cash budget'!#REF!</definedName>
    <definedName name="____________________usd1" localSheetId="4">'[3]cash budget'!#REF!</definedName>
    <definedName name="____________________usd1" localSheetId="0">'[3]cash budget'!#REF!</definedName>
    <definedName name="____________________usd1" localSheetId="1">'[3]cash budget'!#REF!</definedName>
    <definedName name="____________________usd1">'[3]cash budget'!#REF!</definedName>
    <definedName name="____________________usd2" localSheetId="10">'[3]cash budget'!#REF!</definedName>
    <definedName name="____________________usd2" localSheetId="7">'[3]cash budget'!#REF!</definedName>
    <definedName name="____________________usd2" localSheetId="3">'[3]cash budget'!#REF!</definedName>
    <definedName name="____________________usd2" localSheetId="9">'[3]cash budget'!#REF!</definedName>
    <definedName name="____________________usd2" localSheetId="4">'[3]cash budget'!#REF!</definedName>
    <definedName name="____________________usd2" localSheetId="0">'[3]cash budget'!#REF!</definedName>
    <definedName name="____________________usd2" localSheetId="1">'[3]cash budget'!#REF!</definedName>
    <definedName name="____________________usd2">'[3]cash budget'!#REF!</definedName>
    <definedName name="____________________usd3" localSheetId="10">'[3]cash budget'!#REF!</definedName>
    <definedName name="____________________usd3" localSheetId="7">'[3]cash budget'!#REF!</definedName>
    <definedName name="____________________usd3" localSheetId="3">'[3]cash budget'!#REF!</definedName>
    <definedName name="____________________usd3" localSheetId="9">'[3]cash budget'!#REF!</definedName>
    <definedName name="____________________usd3" localSheetId="4">'[3]cash budget'!#REF!</definedName>
    <definedName name="____________________usd3" localSheetId="0">'[3]cash budget'!#REF!</definedName>
    <definedName name="____________________usd3" localSheetId="1">'[3]cash budget'!#REF!</definedName>
    <definedName name="____________________usd3">'[3]cash budget'!#REF!</definedName>
    <definedName name="____________________usd4" localSheetId="10">'[3]cash budget'!#REF!</definedName>
    <definedName name="____________________usd4" localSheetId="7">'[3]cash budget'!#REF!</definedName>
    <definedName name="____________________usd4" localSheetId="3">'[3]cash budget'!#REF!</definedName>
    <definedName name="____________________usd4" localSheetId="9">'[3]cash budget'!#REF!</definedName>
    <definedName name="____________________usd4" localSheetId="4">'[3]cash budget'!#REF!</definedName>
    <definedName name="____________________usd4" localSheetId="0">'[3]cash budget'!#REF!</definedName>
    <definedName name="____________________usd4" localSheetId="1">'[3]cash budget'!#REF!</definedName>
    <definedName name="____________________usd4">'[3]cash budget'!#REF!</definedName>
    <definedName name="___________________A1000000" localSheetId="6">#REF!</definedName>
    <definedName name="___________________A1000000" localSheetId="10">#REF!</definedName>
    <definedName name="___________________A1000000" localSheetId="7">#REF!</definedName>
    <definedName name="___________________A1000000" localSheetId="3">#REF!</definedName>
    <definedName name="___________________A1000000" localSheetId="9">#REF!</definedName>
    <definedName name="___________________A1000000" localSheetId="4">#REF!</definedName>
    <definedName name="___________________A1000000" localSheetId="0">#REF!</definedName>
    <definedName name="___________________A1000000" localSheetId="1">#REF!</definedName>
    <definedName name="___________________A1000000">#REF!</definedName>
    <definedName name="___________________a3" localSheetId="6" hidden="1">{"pl_t&amp;d",#N/A,FALSE,"p&amp;l_t&amp;D_01_02 (2)"}</definedName>
    <definedName name="___________________a3" localSheetId="10" hidden="1">{"pl_t&amp;d",#N/A,FALSE,"p&amp;l_t&amp;D_01_02 (2)"}</definedName>
    <definedName name="___________________a3" localSheetId="7" hidden="1">{"pl_t&amp;d",#N/A,FALSE,"p&amp;l_t&amp;D_01_02 (2)"}</definedName>
    <definedName name="___________________a3" localSheetId="3" hidden="1">{"pl_t&amp;d",#N/A,FALSE,"p&amp;l_t&amp;D_01_02 (2)"}</definedName>
    <definedName name="___________________a3" localSheetId="8" hidden="1">{"pl_t&amp;d",#N/A,FALSE,"p&amp;l_t&amp;D_01_02 (2)"}</definedName>
    <definedName name="___________________a3" localSheetId="9" hidden="1">{"pl_t&amp;d",#N/A,FALSE,"p&amp;l_t&amp;D_01_02 (2)"}</definedName>
    <definedName name="___________________a3" localSheetId="4" hidden="1">{"pl_t&amp;d",#N/A,FALSE,"p&amp;l_t&amp;D_01_02 (2)"}</definedName>
    <definedName name="___________________a3" localSheetId="0" hidden="1">{"pl_t&amp;d",#N/A,FALSE,"p&amp;l_t&amp;D_01_02 (2)"}</definedName>
    <definedName name="___________________a3" localSheetId="1" hidden="1">{"pl_t&amp;d",#N/A,FALSE,"p&amp;l_t&amp;D_01_02 (2)"}</definedName>
    <definedName name="___________________a3" hidden="1">{"pl_t&amp;d",#N/A,FALSE,"p&amp;l_t&amp;D_01_02 (2)"}</definedName>
    <definedName name="___________________aa1" localSheetId="6" hidden="1">{"pl_t&amp;d",#N/A,FALSE,"p&amp;l_t&amp;D_01_02 (2)"}</definedName>
    <definedName name="___________________aa1" localSheetId="10" hidden="1">{"pl_t&amp;d",#N/A,FALSE,"p&amp;l_t&amp;D_01_02 (2)"}</definedName>
    <definedName name="___________________aa1" localSheetId="7" hidden="1">{"pl_t&amp;d",#N/A,FALSE,"p&amp;l_t&amp;D_01_02 (2)"}</definedName>
    <definedName name="___________________aa1" localSheetId="3" hidden="1">{"pl_t&amp;d",#N/A,FALSE,"p&amp;l_t&amp;D_01_02 (2)"}</definedName>
    <definedName name="___________________aa1" localSheetId="8" hidden="1">{"pl_t&amp;d",#N/A,FALSE,"p&amp;l_t&amp;D_01_02 (2)"}</definedName>
    <definedName name="___________________aa1" localSheetId="9" hidden="1">{"pl_t&amp;d",#N/A,FALSE,"p&amp;l_t&amp;D_01_02 (2)"}</definedName>
    <definedName name="___________________aa1" localSheetId="4" hidden="1">{"pl_t&amp;d",#N/A,FALSE,"p&amp;l_t&amp;D_01_02 (2)"}</definedName>
    <definedName name="___________________aa1" localSheetId="0" hidden="1">{"pl_t&amp;d",#N/A,FALSE,"p&amp;l_t&amp;D_01_02 (2)"}</definedName>
    <definedName name="___________________aa1" localSheetId="1" hidden="1">{"pl_t&amp;d",#N/A,FALSE,"p&amp;l_t&amp;D_01_02 (2)"}</definedName>
    <definedName name="___________________aa1" hidden="1">{"pl_t&amp;d",#N/A,FALSE,"p&amp;l_t&amp;D_01_02 (2)"}</definedName>
    <definedName name="___________________Apr02" localSheetId="6">[5]Newabstract!#REF!</definedName>
    <definedName name="___________________Apr02" localSheetId="10">[5]Newabstract!#REF!</definedName>
    <definedName name="___________________Apr02" localSheetId="7">[5]Newabstract!#REF!</definedName>
    <definedName name="___________________Apr02" localSheetId="3">[5]Newabstract!#REF!</definedName>
    <definedName name="___________________Apr02" localSheetId="9">[5]Newabstract!#REF!</definedName>
    <definedName name="___________________Apr02" localSheetId="4">[5]Newabstract!#REF!</definedName>
    <definedName name="___________________Apr02" localSheetId="0">[5]Newabstract!#REF!</definedName>
    <definedName name="___________________Apr02" localSheetId="1">[5]Newabstract!#REF!</definedName>
    <definedName name="___________________Apr02">[5]Newabstract!#REF!</definedName>
    <definedName name="___________________Apr03" localSheetId="10">[5]Newabstract!#REF!</definedName>
    <definedName name="___________________Apr03" localSheetId="7">[5]Newabstract!#REF!</definedName>
    <definedName name="___________________Apr03" localSheetId="3">[5]Newabstract!#REF!</definedName>
    <definedName name="___________________Apr03" localSheetId="9">[5]Newabstract!#REF!</definedName>
    <definedName name="___________________Apr03" localSheetId="4">[5]Newabstract!#REF!</definedName>
    <definedName name="___________________Apr03" localSheetId="0">[5]Newabstract!#REF!</definedName>
    <definedName name="___________________Apr03" localSheetId="1">[5]Newabstract!#REF!</definedName>
    <definedName name="___________________Apr03">[5]Newabstract!#REF!</definedName>
    <definedName name="___________________Apr04" localSheetId="10">[5]Newabstract!#REF!</definedName>
    <definedName name="___________________Apr04" localSheetId="7">[5]Newabstract!#REF!</definedName>
    <definedName name="___________________Apr04" localSheetId="3">[5]Newabstract!#REF!</definedName>
    <definedName name="___________________Apr04" localSheetId="9">[5]Newabstract!#REF!</definedName>
    <definedName name="___________________Apr04" localSheetId="4">[5]Newabstract!#REF!</definedName>
    <definedName name="___________________Apr04" localSheetId="0">[5]Newabstract!#REF!</definedName>
    <definedName name="___________________Apr04" localSheetId="1">[5]Newabstract!#REF!</definedName>
    <definedName name="___________________Apr04">[5]Newabstract!#REF!</definedName>
    <definedName name="___________________Apr05" localSheetId="10">[5]Newabstract!#REF!</definedName>
    <definedName name="___________________Apr05" localSheetId="7">[5]Newabstract!#REF!</definedName>
    <definedName name="___________________Apr05" localSheetId="3">[5]Newabstract!#REF!</definedName>
    <definedName name="___________________Apr05" localSheetId="9">[5]Newabstract!#REF!</definedName>
    <definedName name="___________________Apr05" localSheetId="4">[5]Newabstract!#REF!</definedName>
    <definedName name="___________________Apr05" localSheetId="0">[5]Newabstract!#REF!</definedName>
    <definedName name="___________________Apr05" localSheetId="1">[5]Newabstract!#REF!</definedName>
    <definedName name="___________________Apr05">[5]Newabstract!#REF!</definedName>
    <definedName name="___________________Apr06" localSheetId="10">[5]Newabstract!#REF!</definedName>
    <definedName name="___________________Apr06" localSheetId="7">[5]Newabstract!#REF!</definedName>
    <definedName name="___________________Apr06" localSheetId="3">[5]Newabstract!#REF!</definedName>
    <definedName name="___________________Apr06" localSheetId="9">[5]Newabstract!#REF!</definedName>
    <definedName name="___________________Apr06" localSheetId="4">[5]Newabstract!#REF!</definedName>
    <definedName name="___________________Apr06" localSheetId="0">[5]Newabstract!#REF!</definedName>
    <definedName name="___________________Apr06" localSheetId="1">[5]Newabstract!#REF!</definedName>
    <definedName name="___________________Apr06">[5]Newabstract!#REF!</definedName>
    <definedName name="___________________Apr07" localSheetId="10">[5]Newabstract!#REF!</definedName>
    <definedName name="___________________Apr07" localSheetId="7">[5]Newabstract!#REF!</definedName>
    <definedName name="___________________Apr07" localSheetId="3">[5]Newabstract!#REF!</definedName>
    <definedName name="___________________Apr07" localSheetId="9">[5]Newabstract!#REF!</definedName>
    <definedName name="___________________Apr07" localSheetId="4">[5]Newabstract!#REF!</definedName>
    <definedName name="___________________Apr07" localSheetId="0">[5]Newabstract!#REF!</definedName>
    <definedName name="___________________Apr07" localSheetId="1">[5]Newabstract!#REF!</definedName>
    <definedName name="___________________Apr07">[5]Newabstract!#REF!</definedName>
    <definedName name="___________________Apr08" localSheetId="10">[5]Newabstract!#REF!</definedName>
    <definedName name="___________________Apr08" localSheetId="7">[5]Newabstract!#REF!</definedName>
    <definedName name="___________________Apr08" localSheetId="3">[5]Newabstract!#REF!</definedName>
    <definedName name="___________________Apr08" localSheetId="9">[5]Newabstract!#REF!</definedName>
    <definedName name="___________________Apr08" localSheetId="4">[5]Newabstract!#REF!</definedName>
    <definedName name="___________________Apr08" localSheetId="0">[5]Newabstract!#REF!</definedName>
    <definedName name="___________________Apr08" localSheetId="1">[5]Newabstract!#REF!</definedName>
    <definedName name="___________________Apr08">[5]Newabstract!#REF!</definedName>
    <definedName name="___________________Apr09" localSheetId="10">[5]Newabstract!#REF!</definedName>
    <definedName name="___________________Apr09" localSheetId="7">[5]Newabstract!#REF!</definedName>
    <definedName name="___________________Apr09" localSheetId="3">[5]Newabstract!#REF!</definedName>
    <definedName name="___________________Apr09" localSheetId="9">[5]Newabstract!#REF!</definedName>
    <definedName name="___________________Apr09" localSheetId="4">[5]Newabstract!#REF!</definedName>
    <definedName name="___________________Apr09" localSheetId="0">[5]Newabstract!#REF!</definedName>
    <definedName name="___________________Apr09" localSheetId="1">[5]Newabstract!#REF!</definedName>
    <definedName name="___________________Apr09">[5]Newabstract!#REF!</definedName>
    <definedName name="___________________Apr10" localSheetId="10">[5]Newabstract!#REF!</definedName>
    <definedName name="___________________Apr10" localSheetId="7">[5]Newabstract!#REF!</definedName>
    <definedName name="___________________Apr10" localSheetId="3">[5]Newabstract!#REF!</definedName>
    <definedName name="___________________Apr10" localSheetId="9">[5]Newabstract!#REF!</definedName>
    <definedName name="___________________Apr10" localSheetId="4">[5]Newabstract!#REF!</definedName>
    <definedName name="___________________Apr10" localSheetId="0">[5]Newabstract!#REF!</definedName>
    <definedName name="___________________Apr10" localSheetId="1">[5]Newabstract!#REF!</definedName>
    <definedName name="___________________Apr10">[5]Newabstract!#REF!</definedName>
    <definedName name="___________________Apr11" localSheetId="10">[5]Newabstract!#REF!</definedName>
    <definedName name="___________________Apr11" localSheetId="7">[5]Newabstract!#REF!</definedName>
    <definedName name="___________________Apr11" localSheetId="3">[5]Newabstract!#REF!</definedName>
    <definedName name="___________________Apr11" localSheetId="9">[5]Newabstract!#REF!</definedName>
    <definedName name="___________________Apr11" localSheetId="4">[5]Newabstract!#REF!</definedName>
    <definedName name="___________________Apr11" localSheetId="0">[5]Newabstract!#REF!</definedName>
    <definedName name="___________________Apr11" localSheetId="1">[5]Newabstract!#REF!</definedName>
    <definedName name="___________________Apr11">[5]Newabstract!#REF!</definedName>
    <definedName name="___________________Apr13" localSheetId="10">[5]Newabstract!#REF!</definedName>
    <definedName name="___________________Apr13" localSheetId="7">[5]Newabstract!#REF!</definedName>
    <definedName name="___________________Apr13" localSheetId="3">[5]Newabstract!#REF!</definedName>
    <definedName name="___________________Apr13" localSheetId="9">[5]Newabstract!#REF!</definedName>
    <definedName name="___________________Apr13" localSheetId="4">[5]Newabstract!#REF!</definedName>
    <definedName name="___________________Apr13" localSheetId="0">[5]Newabstract!#REF!</definedName>
    <definedName name="___________________Apr13" localSheetId="1">[5]Newabstract!#REF!</definedName>
    <definedName name="___________________Apr13">[5]Newabstract!#REF!</definedName>
    <definedName name="___________________Apr14" localSheetId="10">[5]Newabstract!#REF!</definedName>
    <definedName name="___________________Apr14" localSheetId="7">[5]Newabstract!#REF!</definedName>
    <definedName name="___________________Apr14" localSheetId="3">[5]Newabstract!#REF!</definedName>
    <definedName name="___________________Apr14" localSheetId="9">[5]Newabstract!#REF!</definedName>
    <definedName name="___________________Apr14" localSheetId="4">[5]Newabstract!#REF!</definedName>
    <definedName name="___________________Apr14" localSheetId="0">[5]Newabstract!#REF!</definedName>
    <definedName name="___________________Apr14" localSheetId="1">[5]Newabstract!#REF!</definedName>
    <definedName name="___________________Apr14">[5]Newabstract!#REF!</definedName>
    <definedName name="___________________Apr15" localSheetId="10">[5]Newabstract!#REF!</definedName>
    <definedName name="___________________Apr15" localSheetId="7">[5]Newabstract!#REF!</definedName>
    <definedName name="___________________Apr15" localSheetId="3">[5]Newabstract!#REF!</definedName>
    <definedName name="___________________Apr15" localSheetId="9">[5]Newabstract!#REF!</definedName>
    <definedName name="___________________Apr15" localSheetId="4">[5]Newabstract!#REF!</definedName>
    <definedName name="___________________Apr15" localSheetId="0">[5]Newabstract!#REF!</definedName>
    <definedName name="___________________Apr15" localSheetId="1">[5]Newabstract!#REF!</definedName>
    <definedName name="___________________Apr15">[5]Newabstract!#REF!</definedName>
    <definedName name="___________________Apr16" localSheetId="10">[5]Newabstract!#REF!</definedName>
    <definedName name="___________________Apr16" localSheetId="7">[5]Newabstract!#REF!</definedName>
    <definedName name="___________________Apr16" localSheetId="3">[5]Newabstract!#REF!</definedName>
    <definedName name="___________________Apr16" localSheetId="9">[5]Newabstract!#REF!</definedName>
    <definedName name="___________________Apr16" localSheetId="4">[5]Newabstract!#REF!</definedName>
    <definedName name="___________________Apr16" localSheetId="0">[5]Newabstract!#REF!</definedName>
    <definedName name="___________________Apr16" localSheetId="1">[5]Newabstract!#REF!</definedName>
    <definedName name="___________________Apr16">[5]Newabstract!#REF!</definedName>
    <definedName name="___________________Apr17" localSheetId="10">[5]Newabstract!#REF!</definedName>
    <definedName name="___________________Apr17" localSheetId="7">[5]Newabstract!#REF!</definedName>
    <definedName name="___________________Apr17" localSheetId="3">[5]Newabstract!#REF!</definedName>
    <definedName name="___________________Apr17" localSheetId="9">[5]Newabstract!#REF!</definedName>
    <definedName name="___________________Apr17" localSheetId="4">[5]Newabstract!#REF!</definedName>
    <definedName name="___________________Apr17" localSheetId="0">[5]Newabstract!#REF!</definedName>
    <definedName name="___________________Apr17" localSheetId="1">[5]Newabstract!#REF!</definedName>
    <definedName name="___________________Apr17">[5]Newabstract!#REF!</definedName>
    <definedName name="___________________Apr20" localSheetId="10">[5]Newabstract!#REF!</definedName>
    <definedName name="___________________Apr20" localSheetId="7">[5]Newabstract!#REF!</definedName>
    <definedName name="___________________Apr20" localSheetId="3">[5]Newabstract!#REF!</definedName>
    <definedName name="___________________Apr20" localSheetId="9">[5]Newabstract!#REF!</definedName>
    <definedName name="___________________Apr20" localSheetId="4">[5]Newabstract!#REF!</definedName>
    <definedName name="___________________Apr20" localSheetId="0">[5]Newabstract!#REF!</definedName>
    <definedName name="___________________Apr20" localSheetId="1">[5]Newabstract!#REF!</definedName>
    <definedName name="___________________Apr20">[5]Newabstract!#REF!</definedName>
    <definedName name="___________________Apr21" localSheetId="10">[5]Newabstract!#REF!</definedName>
    <definedName name="___________________Apr21" localSheetId="7">[5]Newabstract!#REF!</definedName>
    <definedName name="___________________Apr21" localSheetId="3">[5]Newabstract!#REF!</definedName>
    <definedName name="___________________Apr21" localSheetId="9">[5]Newabstract!#REF!</definedName>
    <definedName name="___________________Apr21" localSheetId="4">[5]Newabstract!#REF!</definedName>
    <definedName name="___________________Apr21" localSheetId="0">[5]Newabstract!#REF!</definedName>
    <definedName name="___________________Apr21" localSheetId="1">[5]Newabstract!#REF!</definedName>
    <definedName name="___________________Apr21">[5]Newabstract!#REF!</definedName>
    <definedName name="___________________Apr22" localSheetId="10">[5]Newabstract!#REF!</definedName>
    <definedName name="___________________Apr22" localSheetId="7">[5]Newabstract!#REF!</definedName>
    <definedName name="___________________Apr22" localSheetId="3">[5]Newabstract!#REF!</definedName>
    <definedName name="___________________Apr22" localSheetId="9">[5]Newabstract!#REF!</definedName>
    <definedName name="___________________Apr22" localSheetId="4">[5]Newabstract!#REF!</definedName>
    <definedName name="___________________Apr22" localSheetId="0">[5]Newabstract!#REF!</definedName>
    <definedName name="___________________Apr22" localSheetId="1">[5]Newabstract!#REF!</definedName>
    <definedName name="___________________Apr22">[5]Newabstract!#REF!</definedName>
    <definedName name="___________________Apr23" localSheetId="10">[5]Newabstract!#REF!</definedName>
    <definedName name="___________________Apr23" localSheetId="7">[5]Newabstract!#REF!</definedName>
    <definedName name="___________________Apr23" localSheetId="3">[5]Newabstract!#REF!</definedName>
    <definedName name="___________________Apr23" localSheetId="9">[5]Newabstract!#REF!</definedName>
    <definedName name="___________________Apr23" localSheetId="4">[5]Newabstract!#REF!</definedName>
    <definedName name="___________________Apr23" localSheetId="0">[5]Newabstract!#REF!</definedName>
    <definedName name="___________________Apr23" localSheetId="1">[5]Newabstract!#REF!</definedName>
    <definedName name="___________________Apr23">[5]Newabstract!#REF!</definedName>
    <definedName name="___________________Apr24" localSheetId="10">[5]Newabstract!#REF!</definedName>
    <definedName name="___________________Apr24" localSheetId="7">[5]Newabstract!#REF!</definedName>
    <definedName name="___________________Apr24" localSheetId="3">[5]Newabstract!#REF!</definedName>
    <definedName name="___________________Apr24" localSheetId="9">[5]Newabstract!#REF!</definedName>
    <definedName name="___________________Apr24" localSheetId="4">[5]Newabstract!#REF!</definedName>
    <definedName name="___________________Apr24" localSheetId="0">[5]Newabstract!#REF!</definedName>
    <definedName name="___________________Apr24" localSheetId="1">[5]Newabstract!#REF!</definedName>
    <definedName name="___________________Apr24">[5]Newabstract!#REF!</definedName>
    <definedName name="___________________Apr27" localSheetId="10">[5]Newabstract!#REF!</definedName>
    <definedName name="___________________Apr27" localSheetId="7">[5]Newabstract!#REF!</definedName>
    <definedName name="___________________Apr27" localSheetId="3">[5]Newabstract!#REF!</definedName>
    <definedName name="___________________Apr27" localSheetId="9">[5]Newabstract!#REF!</definedName>
    <definedName name="___________________Apr27" localSheetId="4">[5]Newabstract!#REF!</definedName>
    <definedName name="___________________Apr27" localSheetId="0">[5]Newabstract!#REF!</definedName>
    <definedName name="___________________Apr27" localSheetId="1">[5]Newabstract!#REF!</definedName>
    <definedName name="___________________Apr27">[5]Newabstract!#REF!</definedName>
    <definedName name="___________________Apr28" localSheetId="10">[5]Newabstract!#REF!</definedName>
    <definedName name="___________________Apr28" localSheetId="7">[5]Newabstract!#REF!</definedName>
    <definedName name="___________________Apr28" localSheetId="3">[5]Newabstract!#REF!</definedName>
    <definedName name="___________________Apr28" localSheetId="9">[5]Newabstract!#REF!</definedName>
    <definedName name="___________________Apr28" localSheetId="4">[5]Newabstract!#REF!</definedName>
    <definedName name="___________________Apr28" localSheetId="0">[5]Newabstract!#REF!</definedName>
    <definedName name="___________________Apr28" localSheetId="1">[5]Newabstract!#REF!</definedName>
    <definedName name="___________________Apr28">[5]Newabstract!#REF!</definedName>
    <definedName name="___________________Apr29" localSheetId="10">[5]Newabstract!#REF!</definedName>
    <definedName name="___________________Apr29" localSheetId="7">[5]Newabstract!#REF!</definedName>
    <definedName name="___________________Apr29" localSheetId="3">[5]Newabstract!#REF!</definedName>
    <definedName name="___________________Apr29" localSheetId="9">[5]Newabstract!#REF!</definedName>
    <definedName name="___________________Apr29" localSheetId="4">[5]Newabstract!#REF!</definedName>
    <definedName name="___________________Apr29" localSheetId="0">[5]Newabstract!#REF!</definedName>
    <definedName name="___________________Apr29" localSheetId="1">[5]Newabstract!#REF!</definedName>
    <definedName name="___________________Apr29">[5]Newabstract!#REF!</definedName>
    <definedName name="___________________Apr30" localSheetId="10">[5]Newabstract!#REF!</definedName>
    <definedName name="___________________Apr30" localSheetId="7">[5]Newabstract!#REF!</definedName>
    <definedName name="___________________Apr30" localSheetId="3">[5]Newabstract!#REF!</definedName>
    <definedName name="___________________Apr30" localSheetId="9">[5]Newabstract!#REF!</definedName>
    <definedName name="___________________Apr30" localSheetId="4">[5]Newabstract!#REF!</definedName>
    <definedName name="___________________Apr30" localSheetId="0">[5]Newabstract!#REF!</definedName>
    <definedName name="___________________Apr30" localSheetId="1">[5]Newabstract!#REF!</definedName>
    <definedName name="___________________Apr30">[5]Newabstract!#REF!</definedName>
    <definedName name="___________________B1" localSheetId="6" hidden="1">{"pl_t&amp;d",#N/A,FALSE,"p&amp;l_t&amp;D_01_02 (2)"}</definedName>
    <definedName name="___________________B1" localSheetId="10" hidden="1">{"pl_t&amp;d",#N/A,FALSE,"p&amp;l_t&amp;D_01_02 (2)"}</definedName>
    <definedName name="___________________B1" localSheetId="7" hidden="1">{"pl_t&amp;d",#N/A,FALSE,"p&amp;l_t&amp;D_01_02 (2)"}</definedName>
    <definedName name="___________________B1" localSheetId="3" hidden="1">{"pl_t&amp;d",#N/A,FALSE,"p&amp;l_t&amp;D_01_02 (2)"}</definedName>
    <definedName name="___________________B1" localSheetId="8" hidden="1">{"pl_t&amp;d",#N/A,FALSE,"p&amp;l_t&amp;D_01_02 (2)"}</definedName>
    <definedName name="___________________B1" localSheetId="9" hidden="1">{"pl_t&amp;d",#N/A,FALSE,"p&amp;l_t&amp;D_01_02 (2)"}</definedName>
    <definedName name="___________________B1" localSheetId="4" hidden="1">{"pl_t&amp;d",#N/A,FALSE,"p&amp;l_t&amp;D_01_02 (2)"}</definedName>
    <definedName name="___________________B1" localSheetId="0" hidden="1">{"pl_t&amp;d",#N/A,FALSE,"p&amp;l_t&amp;D_01_02 (2)"}</definedName>
    <definedName name="___________________B1" localSheetId="1" hidden="1">{"pl_t&amp;d",#N/A,FALSE,"p&amp;l_t&amp;D_01_02 (2)"}</definedName>
    <definedName name="___________________B1" hidden="1">{"pl_t&amp;d",#N/A,FALSE,"p&amp;l_t&amp;D_01_02 (2)"}</definedName>
    <definedName name="___________________BSD1" localSheetId="6">#REF!</definedName>
    <definedName name="___________________BSD1" localSheetId="10">#REF!</definedName>
    <definedName name="___________________BSD1" localSheetId="7">#REF!</definedName>
    <definedName name="___________________BSD1" localSheetId="3">#REF!</definedName>
    <definedName name="___________________BSD1" localSheetId="9">#REF!</definedName>
    <definedName name="___________________BSD1" localSheetId="4">#REF!</definedName>
    <definedName name="___________________BSD1" localSheetId="0">#REF!</definedName>
    <definedName name="___________________BSD1" localSheetId="1">#REF!</definedName>
    <definedName name="___________________BSD1">#REF!</definedName>
    <definedName name="___________________BSD2" localSheetId="6">#REF!</definedName>
    <definedName name="___________________BSD2" localSheetId="10">#REF!</definedName>
    <definedName name="___________________BSD2" localSheetId="7">#REF!</definedName>
    <definedName name="___________________BSD2" localSheetId="3">#REF!</definedName>
    <definedName name="___________________BSD2" localSheetId="9">#REF!</definedName>
    <definedName name="___________________BSD2" localSheetId="4">#REF!</definedName>
    <definedName name="___________________BSD2" localSheetId="0">#REF!</definedName>
    <definedName name="___________________BSD2" localSheetId="1">#REF!</definedName>
    <definedName name="___________________BSD2">#REF!</definedName>
    <definedName name="___________________DAT12" localSheetId="6">[6]Sheet1!#REF!</definedName>
    <definedName name="___________________DAT12" localSheetId="10">[6]Sheet1!#REF!</definedName>
    <definedName name="___________________DAT12" localSheetId="7">[6]Sheet1!#REF!</definedName>
    <definedName name="___________________DAT12" localSheetId="3">[6]Sheet1!#REF!</definedName>
    <definedName name="___________________DAT12" localSheetId="9">[6]Sheet1!#REF!</definedName>
    <definedName name="___________________DAT12" localSheetId="4">[6]Sheet1!#REF!</definedName>
    <definedName name="___________________DAT12" localSheetId="0">[6]Sheet1!#REF!</definedName>
    <definedName name="___________________DAT12" localSheetId="1">[6]Sheet1!#REF!</definedName>
    <definedName name="___________________DAT12">[6]Sheet1!#REF!</definedName>
    <definedName name="___________________DAT13" localSheetId="6">[6]Sheet1!#REF!</definedName>
    <definedName name="___________________DAT13" localSheetId="10">[6]Sheet1!#REF!</definedName>
    <definedName name="___________________DAT13" localSheetId="7">[6]Sheet1!#REF!</definedName>
    <definedName name="___________________DAT13" localSheetId="3">[6]Sheet1!#REF!</definedName>
    <definedName name="___________________DAT13" localSheetId="9">[6]Sheet1!#REF!</definedName>
    <definedName name="___________________DAT13" localSheetId="4">[6]Sheet1!#REF!</definedName>
    <definedName name="___________________DAT13" localSheetId="0">[6]Sheet1!#REF!</definedName>
    <definedName name="___________________DAT13" localSheetId="1">[6]Sheet1!#REF!</definedName>
    <definedName name="___________________DAT13">[6]Sheet1!#REF!</definedName>
    <definedName name="___________________DAT15" localSheetId="10">[6]Sheet1!#REF!</definedName>
    <definedName name="___________________DAT15" localSheetId="7">[6]Sheet1!#REF!</definedName>
    <definedName name="___________________DAT15" localSheetId="3">[6]Sheet1!#REF!</definedName>
    <definedName name="___________________DAT15" localSheetId="9">[6]Sheet1!#REF!</definedName>
    <definedName name="___________________DAT15" localSheetId="4">[6]Sheet1!#REF!</definedName>
    <definedName name="___________________DAT15" localSheetId="0">[6]Sheet1!#REF!</definedName>
    <definedName name="___________________DAT15" localSheetId="1">[6]Sheet1!#REF!</definedName>
    <definedName name="___________________DAT15">[6]Sheet1!#REF!</definedName>
    <definedName name="___________________DAT16" localSheetId="10">[6]Sheet1!#REF!</definedName>
    <definedName name="___________________DAT16" localSheetId="7">[6]Sheet1!#REF!</definedName>
    <definedName name="___________________DAT16" localSheetId="3">[6]Sheet1!#REF!</definedName>
    <definedName name="___________________DAT16" localSheetId="9">[6]Sheet1!#REF!</definedName>
    <definedName name="___________________DAT16" localSheetId="4">[6]Sheet1!#REF!</definedName>
    <definedName name="___________________DAT16" localSheetId="0">[6]Sheet1!#REF!</definedName>
    <definedName name="___________________DAT16" localSheetId="1">[6]Sheet1!#REF!</definedName>
    <definedName name="___________________DAT16">[6]Sheet1!#REF!</definedName>
    <definedName name="___________________DAT17" localSheetId="10">[6]Sheet1!#REF!</definedName>
    <definedName name="___________________DAT17" localSheetId="7">[6]Sheet1!#REF!</definedName>
    <definedName name="___________________DAT17" localSheetId="3">[6]Sheet1!#REF!</definedName>
    <definedName name="___________________DAT17" localSheetId="9">[6]Sheet1!#REF!</definedName>
    <definedName name="___________________DAT17" localSheetId="4">[6]Sheet1!#REF!</definedName>
    <definedName name="___________________DAT17" localSheetId="0">[6]Sheet1!#REF!</definedName>
    <definedName name="___________________DAT17" localSheetId="1">[6]Sheet1!#REF!</definedName>
    <definedName name="___________________DAT17">[6]Sheet1!#REF!</definedName>
    <definedName name="___________________DAT18" localSheetId="10">[6]Sheet1!#REF!</definedName>
    <definedName name="___________________DAT18" localSheetId="7">[6]Sheet1!#REF!</definedName>
    <definedName name="___________________DAT18" localSheetId="3">[6]Sheet1!#REF!</definedName>
    <definedName name="___________________DAT18" localSheetId="9">[6]Sheet1!#REF!</definedName>
    <definedName name="___________________DAT18" localSheetId="4">[6]Sheet1!#REF!</definedName>
    <definedName name="___________________DAT18" localSheetId="0">[6]Sheet1!#REF!</definedName>
    <definedName name="___________________DAT18" localSheetId="1">[6]Sheet1!#REF!</definedName>
    <definedName name="___________________DAT18">[6]Sheet1!#REF!</definedName>
    <definedName name="___________________DAT19" localSheetId="10">[6]Sheet1!#REF!</definedName>
    <definedName name="___________________DAT19" localSheetId="7">[6]Sheet1!#REF!</definedName>
    <definedName name="___________________DAT19" localSheetId="3">[6]Sheet1!#REF!</definedName>
    <definedName name="___________________DAT19" localSheetId="9">[6]Sheet1!#REF!</definedName>
    <definedName name="___________________DAT19" localSheetId="4">[6]Sheet1!#REF!</definedName>
    <definedName name="___________________DAT19" localSheetId="0">[6]Sheet1!#REF!</definedName>
    <definedName name="___________________DAT19" localSheetId="1">[6]Sheet1!#REF!</definedName>
    <definedName name="___________________DAT19">[6]Sheet1!#REF!</definedName>
    <definedName name="___________________dd1" localSheetId="6" hidden="1">{"pl_t&amp;d",#N/A,FALSE,"p&amp;l_t&amp;D_01_02 (2)"}</definedName>
    <definedName name="___________________dd1" localSheetId="10" hidden="1">{"pl_t&amp;d",#N/A,FALSE,"p&amp;l_t&amp;D_01_02 (2)"}</definedName>
    <definedName name="___________________dd1" localSheetId="7" hidden="1">{"pl_t&amp;d",#N/A,FALSE,"p&amp;l_t&amp;D_01_02 (2)"}</definedName>
    <definedName name="___________________dd1" localSheetId="3" hidden="1">{"pl_t&amp;d",#N/A,FALSE,"p&amp;l_t&amp;D_01_02 (2)"}</definedName>
    <definedName name="___________________dd1" localSheetId="8" hidden="1">{"pl_t&amp;d",#N/A,FALSE,"p&amp;l_t&amp;D_01_02 (2)"}</definedName>
    <definedName name="___________________dd1" localSheetId="9" hidden="1">{"pl_t&amp;d",#N/A,FALSE,"p&amp;l_t&amp;D_01_02 (2)"}</definedName>
    <definedName name="___________________dd1" localSheetId="4" hidden="1">{"pl_t&amp;d",#N/A,FALSE,"p&amp;l_t&amp;D_01_02 (2)"}</definedName>
    <definedName name="___________________dd1" localSheetId="0" hidden="1">{"pl_t&amp;d",#N/A,FALSE,"p&amp;l_t&amp;D_01_02 (2)"}</definedName>
    <definedName name="___________________dd1" localSheetId="1" hidden="1">{"pl_t&amp;d",#N/A,FALSE,"p&amp;l_t&amp;D_01_02 (2)"}</definedName>
    <definedName name="___________________dd1" hidden="1">{"pl_t&amp;d",#N/A,FALSE,"p&amp;l_t&amp;D_01_02 (2)"}</definedName>
    <definedName name="___________________dem2" localSheetId="6" hidden="1">{"pl_t&amp;d",#N/A,FALSE,"p&amp;l_t&amp;D_01_02 (2)"}</definedName>
    <definedName name="___________________dem2" localSheetId="10" hidden="1">{"pl_t&amp;d",#N/A,FALSE,"p&amp;l_t&amp;D_01_02 (2)"}</definedName>
    <definedName name="___________________dem2" localSheetId="7" hidden="1">{"pl_t&amp;d",#N/A,FALSE,"p&amp;l_t&amp;D_01_02 (2)"}</definedName>
    <definedName name="___________________dem2" localSheetId="3" hidden="1">{"pl_t&amp;d",#N/A,FALSE,"p&amp;l_t&amp;D_01_02 (2)"}</definedName>
    <definedName name="___________________dem2" localSheetId="8" hidden="1">{"pl_t&amp;d",#N/A,FALSE,"p&amp;l_t&amp;D_01_02 (2)"}</definedName>
    <definedName name="___________________dem2" localSheetId="9" hidden="1">{"pl_t&amp;d",#N/A,FALSE,"p&amp;l_t&amp;D_01_02 (2)"}</definedName>
    <definedName name="___________________dem2" localSheetId="4" hidden="1">{"pl_t&amp;d",#N/A,FALSE,"p&amp;l_t&amp;D_01_02 (2)"}</definedName>
    <definedName name="___________________dem2" localSheetId="0" hidden="1">{"pl_t&amp;d",#N/A,FALSE,"p&amp;l_t&amp;D_01_02 (2)"}</definedName>
    <definedName name="___________________dem2" localSheetId="1" hidden="1">{"pl_t&amp;d",#N/A,FALSE,"p&amp;l_t&amp;D_01_02 (2)"}</definedName>
    <definedName name="___________________dem2" hidden="1">{"pl_t&amp;d",#N/A,FALSE,"p&amp;l_t&amp;D_01_02 (2)"}</definedName>
    <definedName name="___________________dem3" localSheetId="6" hidden="1">{"pl_t&amp;d",#N/A,FALSE,"p&amp;l_t&amp;D_01_02 (2)"}</definedName>
    <definedName name="___________________dem3" localSheetId="10" hidden="1">{"pl_t&amp;d",#N/A,FALSE,"p&amp;l_t&amp;D_01_02 (2)"}</definedName>
    <definedName name="___________________dem3" localSheetId="7" hidden="1">{"pl_t&amp;d",#N/A,FALSE,"p&amp;l_t&amp;D_01_02 (2)"}</definedName>
    <definedName name="___________________dem3" localSheetId="3" hidden="1">{"pl_t&amp;d",#N/A,FALSE,"p&amp;l_t&amp;D_01_02 (2)"}</definedName>
    <definedName name="___________________dem3" localSheetId="8" hidden="1">{"pl_t&amp;d",#N/A,FALSE,"p&amp;l_t&amp;D_01_02 (2)"}</definedName>
    <definedName name="___________________dem3" localSheetId="9" hidden="1">{"pl_t&amp;d",#N/A,FALSE,"p&amp;l_t&amp;D_01_02 (2)"}</definedName>
    <definedName name="___________________dem3" localSheetId="4" hidden="1">{"pl_t&amp;d",#N/A,FALSE,"p&amp;l_t&amp;D_01_02 (2)"}</definedName>
    <definedName name="___________________dem3" localSheetId="0" hidden="1">{"pl_t&amp;d",#N/A,FALSE,"p&amp;l_t&amp;D_01_02 (2)"}</definedName>
    <definedName name="___________________dem3" localSheetId="1" hidden="1">{"pl_t&amp;d",#N/A,FALSE,"p&amp;l_t&amp;D_01_02 (2)"}</definedName>
    <definedName name="___________________dem3" hidden="1">{"pl_t&amp;d",#N/A,FALSE,"p&amp;l_t&amp;D_01_02 (2)"}</definedName>
    <definedName name="___________________den8" localSheetId="6" hidden="1">{"pl_t&amp;d",#N/A,FALSE,"p&amp;l_t&amp;D_01_02 (2)"}</definedName>
    <definedName name="___________________den8" localSheetId="10" hidden="1">{"pl_t&amp;d",#N/A,FALSE,"p&amp;l_t&amp;D_01_02 (2)"}</definedName>
    <definedName name="___________________den8" localSheetId="7" hidden="1">{"pl_t&amp;d",#N/A,FALSE,"p&amp;l_t&amp;D_01_02 (2)"}</definedName>
    <definedName name="___________________den8" localSheetId="3" hidden="1">{"pl_t&amp;d",#N/A,FALSE,"p&amp;l_t&amp;D_01_02 (2)"}</definedName>
    <definedName name="___________________den8" localSheetId="8" hidden="1">{"pl_t&amp;d",#N/A,FALSE,"p&amp;l_t&amp;D_01_02 (2)"}</definedName>
    <definedName name="___________________den8" localSheetId="9" hidden="1">{"pl_t&amp;d",#N/A,FALSE,"p&amp;l_t&amp;D_01_02 (2)"}</definedName>
    <definedName name="___________________den8" localSheetId="4" hidden="1">{"pl_t&amp;d",#N/A,FALSE,"p&amp;l_t&amp;D_01_02 (2)"}</definedName>
    <definedName name="___________________den8" localSheetId="0" hidden="1">{"pl_t&amp;d",#N/A,FALSE,"p&amp;l_t&amp;D_01_02 (2)"}</definedName>
    <definedName name="___________________den8" localSheetId="1" hidden="1">{"pl_t&amp;d",#N/A,FALSE,"p&amp;l_t&amp;D_01_02 (2)"}</definedName>
    <definedName name="___________________den8" hidden="1">{"pl_t&amp;d",#N/A,FALSE,"p&amp;l_t&amp;D_01_02 (2)"}</definedName>
    <definedName name="___________________fin2" localSheetId="6" hidden="1">{"pl_t&amp;d",#N/A,FALSE,"p&amp;l_t&amp;D_01_02 (2)"}</definedName>
    <definedName name="___________________fin2" localSheetId="10" hidden="1">{"pl_t&amp;d",#N/A,FALSE,"p&amp;l_t&amp;D_01_02 (2)"}</definedName>
    <definedName name="___________________fin2" localSheetId="7" hidden="1">{"pl_t&amp;d",#N/A,FALSE,"p&amp;l_t&amp;D_01_02 (2)"}</definedName>
    <definedName name="___________________fin2" localSheetId="3" hidden="1">{"pl_t&amp;d",#N/A,FALSE,"p&amp;l_t&amp;D_01_02 (2)"}</definedName>
    <definedName name="___________________fin2" localSheetId="8" hidden="1">{"pl_t&amp;d",#N/A,FALSE,"p&amp;l_t&amp;D_01_02 (2)"}</definedName>
    <definedName name="___________________fin2" localSheetId="9" hidden="1">{"pl_t&amp;d",#N/A,FALSE,"p&amp;l_t&amp;D_01_02 (2)"}</definedName>
    <definedName name="___________________fin2" localSheetId="4" hidden="1">{"pl_t&amp;d",#N/A,FALSE,"p&amp;l_t&amp;D_01_02 (2)"}</definedName>
    <definedName name="___________________fin2" localSheetId="0" hidden="1">{"pl_t&amp;d",#N/A,FALSE,"p&amp;l_t&amp;D_01_02 (2)"}</definedName>
    <definedName name="___________________fin2" localSheetId="1" hidden="1">{"pl_t&amp;d",#N/A,FALSE,"p&amp;l_t&amp;D_01_02 (2)"}</definedName>
    <definedName name="___________________fin2" hidden="1">{"pl_t&amp;d",#N/A,FALSE,"p&amp;l_t&amp;D_01_02 (2)"}</definedName>
    <definedName name="___________________for5" localSheetId="6" hidden="1">{"pl_t&amp;d",#N/A,FALSE,"p&amp;l_t&amp;D_01_02 (2)"}</definedName>
    <definedName name="___________________for5" localSheetId="10" hidden="1">{"pl_t&amp;d",#N/A,FALSE,"p&amp;l_t&amp;D_01_02 (2)"}</definedName>
    <definedName name="___________________for5" localSheetId="7" hidden="1">{"pl_t&amp;d",#N/A,FALSE,"p&amp;l_t&amp;D_01_02 (2)"}</definedName>
    <definedName name="___________________for5" localSheetId="3" hidden="1">{"pl_t&amp;d",#N/A,FALSE,"p&amp;l_t&amp;D_01_02 (2)"}</definedName>
    <definedName name="___________________for5" localSheetId="8" hidden="1">{"pl_t&amp;d",#N/A,FALSE,"p&amp;l_t&amp;D_01_02 (2)"}</definedName>
    <definedName name="___________________for5" localSheetId="9" hidden="1">{"pl_t&amp;d",#N/A,FALSE,"p&amp;l_t&amp;D_01_02 (2)"}</definedName>
    <definedName name="___________________for5" localSheetId="4" hidden="1">{"pl_t&amp;d",#N/A,FALSE,"p&amp;l_t&amp;D_01_02 (2)"}</definedName>
    <definedName name="___________________for5" localSheetId="0" hidden="1">{"pl_t&amp;d",#N/A,FALSE,"p&amp;l_t&amp;D_01_02 (2)"}</definedName>
    <definedName name="___________________for5" localSheetId="1" hidden="1">{"pl_t&amp;d",#N/A,FALSE,"p&amp;l_t&amp;D_01_02 (2)"}</definedName>
    <definedName name="___________________for5" hidden="1">{"pl_t&amp;d",#N/A,FALSE,"p&amp;l_t&amp;D_01_02 (2)"}</definedName>
    <definedName name="___________________IED1" localSheetId="6">#REF!</definedName>
    <definedName name="___________________IED1" localSheetId="10">#REF!</definedName>
    <definedName name="___________________IED1" localSheetId="7">#REF!</definedName>
    <definedName name="___________________IED1" localSheetId="3">#REF!</definedName>
    <definedName name="___________________IED1" localSheetId="9">#REF!</definedName>
    <definedName name="___________________IED1" localSheetId="4">#REF!</definedName>
    <definedName name="___________________IED1" localSheetId="0">#REF!</definedName>
    <definedName name="___________________IED1" localSheetId="1">#REF!</definedName>
    <definedName name="___________________IED1">#REF!</definedName>
    <definedName name="___________________IED2" localSheetId="6">#REF!</definedName>
    <definedName name="___________________IED2" localSheetId="10">#REF!</definedName>
    <definedName name="___________________IED2" localSheetId="7">#REF!</definedName>
    <definedName name="___________________IED2" localSheetId="3">#REF!</definedName>
    <definedName name="___________________IED2" localSheetId="9">#REF!</definedName>
    <definedName name="___________________IED2" localSheetId="4">#REF!</definedName>
    <definedName name="___________________IED2" localSheetId="0">#REF!</definedName>
    <definedName name="___________________IED2" localSheetId="1">#REF!</definedName>
    <definedName name="___________________IED2">#REF!</definedName>
    <definedName name="___________________j3" localSheetId="6" hidden="1">{"pl_t&amp;d",#N/A,FALSE,"p&amp;l_t&amp;D_01_02 (2)"}</definedName>
    <definedName name="___________________j3" localSheetId="10" hidden="1">{"pl_t&amp;d",#N/A,FALSE,"p&amp;l_t&amp;D_01_02 (2)"}</definedName>
    <definedName name="___________________j3" localSheetId="7" hidden="1">{"pl_t&amp;d",#N/A,FALSE,"p&amp;l_t&amp;D_01_02 (2)"}</definedName>
    <definedName name="___________________j3" localSheetId="3" hidden="1">{"pl_t&amp;d",#N/A,FALSE,"p&amp;l_t&amp;D_01_02 (2)"}</definedName>
    <definedName name="___________________j3" localSheetId="8" hidden="1">{"pl_t&amp;d",#N/A,FALSE,"p&amp;l_t&amp;D_01_02 (2)"}</definedName>
    <definedName name="___________________j3" localSheetId="9" hidden="1">{"pl_t&amp;d",#N/A,FALSE,"p&amp;l_t&amp;D_01_02 (2)"}</definedName>
    <definedName name="___________________j3" localSheetId="4" hidden="1">{"pl_t&amp;d",#N/A,FALSE,"p&amp;l_t&amp;D_01_02 (2)"}</definedName>
    <definedName name="___________________j3" localSheetId="0" hidden="1">{"pl_t&amp;d",#N/A,FALSE,"p&amp;l_t&amp;D_01_02 (2)"}</definedName>
    <definedName name="___________________j3" localSheetId="1" hidden="1">{"pl_t&amp;d",#N/A,FALSE,"p&amp;l_t&amp;D_01_02 (2)"}</definedName>
    <definedName name="___________________j3" hidden="1">{"pl_t&amp;d",#N/A,FALSE,"p&amp;l_t&amp;D_01_02 (2)"}</definedName>
    <definedName name="___________________j4" localSheetId="6" hidden="1">{"pl_t&amp;d",#N/A,FALSE,"p&amp;l_t&amp;D_01_02 (2)"}</definedName>
    <definedName name="___________________j4" localSheetId="10" hidden="1">{"pl_t&amp;d",#N/A,FALSE,"p&amp;l_t&amp;D_01_02 (2)"}</definedName>
    <definedName name="___________________j4" localSheetId="7" hidden="1">{"pl_t&amp;d",#N/A,FALSE,"p&amp;l_t&amp;D_01_02 (2)"}</definedName>
    <definedName name="___________________j4" localSheetId="3" hidden="1">{"pl_t&amp;d",#N/A,FALSE,"p&amp;l_t&amp;D_01_02 (2)"}</definedName>
    <definedName name="___________________j4" localSheetId="8" hidden="1">{"pl_t&amp;d",#N/A,FALSE,"p&amp;l_t&amp;D_01_02 (2)"}</definedName>
    <definedName name="___________________j4" localSheetId="9" hidden="1">{"pl_t&amp;d",#N/A,FALSE,"p&amp;l_t&amp;D_01_02 (2)"}</definedName>
    <definedName name="___________________j4" localSheetId="4" hidden="1">{"pl_t&amp;d",#N/A,FALSE,"p&amp;l_t&amp;D_01_02 (2)"}</definedName>
    <definedName name="___________________j4" localSheetId="0" hidden="1">{"pl_t&amp;d",#N/A,FALSE,"p&amp;l_t&amp;D_01_02 (2)"}</definedName>
    <definedName name="___________________j4" localSheetId="1" hidden="1">{"pl_t&amp;d",#N/A,FALSE,"p&amp;l_t&amp;D_01_02 (2)"}</definedName>
    <definedName name="___________________j4" hidden="1">{"pl_t&amp;d",#N/A,FALSE,"p&amp;l_t&amp;D_01_02 (2)"}</definedName>
    <definedName name="___________________j5" localSheetId="6" hidden="1">{"pl_t&amp;d",#N/A,FALSE,"p&amp;l_t&amp;D_01_02 (2)"}</definedName>
    <definedName name="___________________j5" localSheetId="10" hidden="1">{"pl_t&amp;d",#N/A,FALSE,"p&amp;l_t&amp;D_01_02 (2)"}</definedName>
    <definedName name="___________________j5" localSheetId="7" hidden="1">{"pl_t&amp;d",#N/A,FALSE,"p&amp;l_t&amp;D_01_02 (2)"}</definedName>
    <definedName name="___________________j5" localSheetId="3" hidden="1">{"pl_t&amp;d",#N/A,FALSE,"p&amp;l_t&amp;D_01_02 (2)"}</definedName>
    <definedName name="___________________j5" localSheetId="8" hidden="1">{"pl_t&amp;d",#N/A,FALSE,"p&amp;l_t&amp;D_01_02 (2)"}</definedName>
    <definedName name="___________________j5" localSheetId="9" hidden="1">{"pl_t&amp;d",#N/A,FALSE,"p&amp;l_t&amp;D_01_02 (2)"}</definedName>
    <definedName name="___________________j5" localSheetId="4" hidden="1">{"pl_t&amp;d",#N/A,FALSE,"p&amp;l_t&amp;D_01_02 (2)"}</definedName>
    <definedName name="___________________j5" localSheetId="0" hidden="1">{"pl_t&amp;d",#N/A,FALSE,"p&amp;l_t&amp;D_01_02 (2)"}</definedName>
    <definedName name="___________________j5" localSheetId="1" hidden="1">{"pl_t&amp;d",#N/A,FALSE,"p&amp;l_t&amp;D_01_02 (2)"}</definedName>
    <definedName name="___________________j5" hidden="1">{"pl_t&amp;d",#N/A,FALSE,"p&amp;l_t&amp;D_01_02 (2)"}</definedName>
    <definedName name="_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_jpl1" localSheetId="6" hidden="1">#REF!</definedName>
    <definedName name="___________________jpl1" localSheetId="10" hidden="1">#REF!</definedName>
    <definedName name="___________________jpl1" localSheetId="7" hidden="1">#REF!</definedName>
    <definedName name="___________________jpl1" localSheetId="3" hidden="1">#REF!</definedName>
    <definedName name="___________________jpl1" localSheetId="8" hidden="1">#REF!</definedName>
    <definedName name="___________________jpl1" localSheetId="9" hidden="1">#REF!</definedName>
    <definedName name="___________________jpl1" localSheetId="4" hidden="1">#REF!</definedName>
    <definedName name="___________________jpl1" localSheetId="0" hidden="1">#REF!</definedName>
    <definedName name="___________________jpl1" localSheetId="1" hidden="1">#REF!</definedName>
    <definedName name="___________________jpl1" hidden="1">#REF!</definedName>
    <definedName name="___________________k1" localSheetId="6" hidden="1">{"pl_t&amp;d",#N/A,FALSE,"p&amp;l_t&amp;D_01_02 (2)"}</definedName>
    <definedName name="___________________k1" localSheetId="10" hidden="1">{"pl_t&amp;d",#N/A,FALSE,"p&amp;l_t&amp;D_01_02 (2)"}</definedName>
    <definedName name="___________________k1" localSheetId="7" hidden="1">{"pl_t&amp;d",#N/A,FALSE,"p&amp;l_t&amp;D_01_02 (2)"}</definedName>
    <definedName name="___________________k1" localSheetId="3" hidden="1">{"pl_t&amp;d",#N/A,FALSE,"p&amp;l_t&amp;D_01_02 (2)"}</definedName>
    <definedName name="___________________k1" localSheetId="8" hidden="1">{"pl_t&amp;d",#N/A,FALSE,"p&amp;l_t&amp;D_01_02 (2)"}</definedName>
    <definedName name="___________________k1" localSheetId="9" hidden="1">{"pl_t&amp;d",#N/A,FALSE,"p&amp;l_t&amp;D_01_02 (2)"}</definedName>
    <definedName name="___________________k1" localSheetId="4" hidden="1">{"pl_t&amp;d",#N/A,FALSE,"p&amp;l_t&amp;D_01_02 (2)"}</definedName>
    <definedName name="___________________k1" localSheetId="0" hidden="1">{"pl_t&amp;d",#N/A,FALSE,"p&amp;l_t&amp;D_01_02 (2)"}</definedName>
    <definedName name="___________________k1" localSheetId="1" hidden="1">{"pl_t&amp;d",#N/A,FALSE,"p&amp;l_t&amp;D_01_02 (2)"}</definedName>
    <definedName name="___________________k1" hidden="1">{"pl_t&amp;d",#N/A,FALSE,"p&amp;l_t&amp;D_01_02 (2)"}</definedName>
    <definedName name="___________________Mar06" localSheetId="6">[5]Newabstract!#REF!</definedName>
    <definedName name="___________________Mar06" localSheetId="10">[5]Newabstract!#REF!</definedName>
    <definedName name="___________________Mar06" localSheetId="7">[5]Newabstract!#REF!</definedName>
    <definedName name="___________________Mar06" localSheetId="3">[5]Newabstract!#REF!</definedName>
    <definedName name="___________________Mar06" localSheetId="9">[5]Newabstract!#REF!</definedName>
    <definedName name="___________________Mar06" localSheetId="4">[5]Newabstract!#REF!</definedName>
    <definedName name="___________________Mar06" localSheetId="0">[5]Newabstract!#REF!</definedName>
    <definedName name="___________________Mar06" localSheetId="1">[5]Newabstract!#REF!</definedName>
    <definedName name="___________________Mar06">[5]Newabstract!#REF!</definedName>
    <definedName name="___________________Mar09" localSheetId="10">[5]Newabstract!#REF!</definedName>
    <definedName name="___________________Mar09" localSheetId="7">[5]Newabstract!#REF!</definedName>
    <definedName name="___________________Mar09" localSheetId="3">[5]Newabstract!#REF!</definedName>
    <definedName name="___________________Mar09" localSheetId="9">[5]Newabstract!#REF!</definedName>
    <definedName name="___________________Mar09" localSheetId="4">[5]Newabstract!#REF!</definedName>
    <definedName name="___________________Mar09" localSheetId="0">[5]Newabstract!#REF!</definedName>
    <definedName name="___________________Mar09" localSheetId="1">[5]Newabstract!#REF!</definedName>
    <definedName name="___________________Mar09">[5]Newabstract!#REF!</definedName>
    <definedName name="___________________Mar10" localSheetId="10">[5]Newabstract!#REF!</definedName>
    <definedName name="___________________Mar10" localSheetId="7">[5]Newabstract!#REF!</definedName>
    <definedName name="___________________Mar10" localSheetId="3">[5]Newabstract!#REF!</definedName>
    <definedName name="___________________Mar10" localSheetId="9">[5]Newabstract!#REF!</definedName>
    <definedName name="___________________Mar10" localSheetId="4">[5]Newabstract!#REF!</definedName>
    <definedName name="___________________Mar10" localSheetId="0">[5]Newabstract!#REF!</definedName>
    <definedName name="___________________Mar10" localSheetId="1">[5]Newabstract!#REF!</definedName>
    <definedName name="___________________Mar10">[5]Newabstract!#REF!</definedName>
    <definedName name="___________________Mar11" localSheetId="10">[5]Newabstract!#REF!</definedName>
    <definedName name="___________________Mar11" localSheetId="7">[5]Newabstract!#REF!</definedName>
    <definedName name="___________________Mar11" localSheetId="3">[5]Newabstract!#REF!</definedName>
    <definedName name="___________________Mar11" localSheetId="9">[5]Newabstract!#REF!</definedName>
    <definedName name="___________________Mar11" localSheetId="4">[5]Newabstract!#REF!</definedName>
    <definedName name="___________________Mar11" localSheetId="0">[5]Newabstract!#REF!</definedName>
    <definedName name="___________________Mar11" localSheetId="1">[5]Newabstract!#REF!</definedName>
    <definedName name="___________________Mar11">[5]Newabstract!#REF!</definedName>
    <definedName name="___________________Mar12" localSheetId="10">[5]Newabstract!#REF!</definedName>
    <definedName name="___________________Mar12" localSheetId="7">[5]Newabstract!#REF!</definedName>
    <definedName name="___________________Mar12" localSheetId="3">[5]Newabstract!#REF!</definedName>
    <definedName name="___________________Mar12" localSheetId="9">[5]Newabstract!#REF!</definedName>
    <definedName name="___________________Mar12" localSheetId="4">[5]Newabstract!#REF!</definedName>
    <definedName name="___________________Mar12" localSheetId="0">[5]Newabstract!#REF!</definedName>
    <definedName name="___________________Mar12" localSheetId="1">[5]Newabstract!#REF!</definedName>
    <definedName name="___________________Mar12">[5]Newabstract!#REF!</definedName>
    <definedName name="___________________Mar13" localSheetId="10">[5]Newabstract!#REF!</definedName>
    <definedName name="___________________Mar13" localSheetId="7">[5]Newabstract!#REF!</definedName>
    <definedName name="___________________Mar13" localSheetId="3">[5]Newabstract!#REF!</definedName>
    <definedName name="___________________Mar13" localSheetId="9">[5]Newabstract!#REF!</definedName>
    <definedName name="___________________Mar13" localSheetId="4">[5]Newabstract!#REF!</definedName>
    <definedName name="___________________Mar13" localSheetId="0">[5]Newabstract!#REF!</definedName>
    <definedName name="___________________Mar13" localSheetId="1">[5]Newabstract!#REF!</definedName>
    <definedName name="___________________Mar13">[5]Newabstract!#REF!</definedName>
    <definedName name="___________________Mar16" localSheetId="10">[5]Newabstract!#REF!</definedName>
    <definedName name="___________________Mar16" localSheetId="7">[5]Newabstract!#REF!</definedName>
    <definedName name="___________________Mar16" localSheetId="3">[5]Newabstract!#REF!</definedName>
    <definedName name="___________________Mar16" localSheetId="9">[5]Newabstract!#REF!</definedName>
    <definedName name="___________________Mar16" localSheetId="4">[5]Newabstract!#REF!</definedName>
    <definedName name="___________________Mar16" localSheetId="0">[5]Newabstract!#REF!</definedName>
    <definedName name="___________________Mar16" localSheetId="1">[5]Newabstract!#REF!</definedName>
    <definedName name="___________________Mar16">[5]Newabstract!#REF!</definedName>
    <definedName name="___________________Mar17" localSheetId="10">[5]Newabstract!#REF!</definedName>
    <definedName name="___________________Mar17" localSheetId="7">[5]Newabstract!#REF!</definedName>
    <definedName name="___________________Mar17" localSheetId="3">[5]Newabstract!#REF!</definedName>
    <definedName name="___________________Mar17" localSheetId="9">[5]Newabstract!#REF!</definedName>
    <definedName name="___________________Mar17" localSheetId="4">[5]Newabstract!#REF!</definedName>
    <definedName name="___________________Mar17" localSheetId="0">[5]Newabstract!#REF!</definedName>
    <definedName name="___________________Mar17" localSheetId="1">[5]Newabstract!#REF!</definedName>
    <definedName name="___________________Mar17">[5]Newabstract!#REF!</definedName>
    <definedName name="___________________Mar18" localSheetId="10">[5]Newabstract!#REF!</definedName>
    <definedName name="___________________Mar18" localSheetId="7">[5]Newabstract!#REF!</definedName>
    <definedName name="___________________Mar18" localSheetId="3">[5]Newabstract!#REF!</definedName>
    <definedName name="___________________Mar18" localSheetId="9">[5]Newabstract!#REF!</definedName>
    <definedName name="___________________Mar18" localSheetId="4">[5]Newabstract!#REF!</definedName>
    <definedName name="___________________Mar18" localSheetId="0">[5]Newabstract!#REF!</definedName>
    <definedName name="___________________Mar18" localSheetId="1">[5]Newabstract!#REF!</definedName>
    <definedName name="___________________Mar18">[5]Newabstract!#REF!</definedName>
    <definedName name="___________________Mar19" localSheetId="10">[5]Newabstract!#REF!</definedName>
    <definedName name="___________________Mar19" localSheetId="7">[5]Newabstract!#REF!</definedName>
    <definedName name="___________________Mar19" localSheetId="3">[5]Newabstract!#REF!</definedName>
    <definedName name="___________________Mar19" localSheetId="9">[5]Newabstract!#REF!</definedName>
    <definedName name="___________________Mar19" localSheetId="4">[5]Newabstract!#REF!</definedName>
    <definedName name="___________________Mar19" localSheetId="0">[5]Newabstract!#REF!</definedName>
    <definedName name="___________________Mar19" localSheetId="1">[5]Newabstract!#REF!</definedName>
    <definedName name="___________________Mar19">[5]Newabstract!#REF!</definedName>
    <definedName name="___________________Mar20" localSheetId="10">[5]Newabstract!#REF!</definedName>
    <definedName name="___________________Mar20" localSheetId="7">[5]Newabstract!#REF!</definedName>
    <definedName name="___________________Mar20" localSheetId="3">[5]Newabstract!#REF!</definedName>
    <definedName name="___________________Mar20" localSheetId="9">[5]Newabstract!#REF!</definedName>
    <definedName name="___________________Mar20" localSheetId="4">[5]Newabstract!#REF!</definedName>
    <definedName name="___________________Mar20" localSheetId="0">[5]Newabstract!#REF!</definedName>
    <definedName name="___________________Mar20" localSheetId="1">[5]Newabstract!#REF!</definedName>
    <definedName name="___________________Mar20">[5]Newabstract!#REF!</definedName>
    <definedName name="___________________Mar23" localSheetId="10">[5]Newabstract!#REF!</definedName>
    <definedName name="___________________Mar23" localSheetId="7">[5]Newabstract!#REF!</definedName>
    <definedName name="___________________Mar23" localSheetId="3">[5]Newabstract!#REF!</definedName>
    <definedName name="___________________Mar23" localSheetId="9">[5]Newabstract!#REF!</definedName>
    <definedName name="___________________Mar23" localSheetId="4">[5]Newabstract!#REF!</definedName>
    <definedName name="___________________Mar23" localSheetId="0">[5]Newabstract!#REF!</definedName>
    <definedName name="___________________Mar23" localSheetId="1">[5]Newabstract!#REF!</definedName>
    <definedName name="___________________Mar23">[5]Newabstract!#REF!</definedName>
    <definedName name="___________________Mar24" localSheetId="10">[5]Newabstract!#REF!</definedName>
    <definedName name="___________________Mar24" localSheetId="7">[5]Newabstract!#REF!</definedName>
    <definedName name="___________________Mar24" localSheetId="3">[5]Newabstract!#REF!</definedName>
    <definedName name="___________________Mar24" localSheetId="9">[5]Newabstract!#REF!</definedName>
    <definedName name="___________________Mar24" localSheetId="4">[5]Newabstract!#REF!</definedName>
    <definedName name="___________________Mar24" localSheetId="0">[5]Newabstract!#REF!</definedName>
    <definedName name="___________________Mar24" localSheetId="1">[5]Newabstract!#REF!</definedName>
    <definedName name="___________________Mar24">[5]Newabstract!#REF!</definedName>
    <definedName name="___________________Mar25" localSheetId="10">[5]Newabstract!#REF!</definedName>
    <definedName name="___________________Mar25" localSheetId="7">[5]Newabstract!#REF!</definedName>
    <definedName name="___________________Mar25" localSheetId="3">[5]Newabstract!#REF!</definedName>
    <definedName name="___________________Mar25" localSheetId="9">[5]Newabstract!#REF!</definedName>
    <definedName name="___________________Mar25" localSheetId="4">[5]Newabstract!#REF!</definedName>
    <definedName name="___________________Mar25" localSheetId="0">[5]Newabstract!#REF!</definedName>
    <definedName name="___________________Mar25" localSheetId="1">[5]Newabstract!#REF!</definedName>
    <definedName name="___________________Mar25">[5]Newabstract!#REF!</definedName>
    <definedName name="___________________Mar26" localSheetId="10">[5]Newabstract!#REF!</definedName>
    <definedName name="___________________Mar26" localSheetId="7">[5]Newabstract!#REF!</definedName>
    <definedName name="___________________Mar26" localSheetId="3">[5]Newabstract!#REF!</definedName>
    <definedName name="___________________Mar26" localSheetId="9">[5]Newabstract!#REF!</definedName>
    <definedName name="___________________Mar26" localSheetId="4">[5]Newabstract!#REF!</definedName>
    <definedName name="___________________Mar26" localSheetId="0">[5]Newabstract!#REF!</definedName>
    <definedName name="___________________Mar26" localSheetId="1">[5]Newabstract!#REF!</definedName>
    <definedName name="___________________Mar26">[5]Newabstract!#REF!</definedName>
    <definedName name="___________________Mar27" localSheetId="10">[5]Newabstract!#REF!</definedName>
    <definedName name="___________________Mar27" localSheetId="7">[5]Newabstract!#REF!</definedName>
    <definedName name="___________________Mar27" localSheetId="3">[5]Newabstract!#REF!</definedName>
    <definedName name="___________________Mar27" localSheetId="9">[5]Newabstract!#REF!</definedName>
    <definedName name="___________________Mar27" localSheetId="4">[5]Newabstract!#REF!</definedName>
    <definedName name="___________________Mar27" localSheetId="0">[5]Newabstract!#REF!</definedName>
    <definedName name="___________________Mar27" localSheetId="1">[5]Newabstract!#REF!</definedName>
    <definedName name="___________________Mar27">[5]Newabstract!#REF!</definedName>
    <definedName name="___________________Mar28" localSheetId="10">[5]Newabstract!#REF!</definedName>
    <definedName name="___________________Mar28" localSheetId="7">[5]Newabstract!#REF!</definedName>
    <definedName name="___________________Mar28" localSheetId="3">[5]Newabstract!#REF!</definedName>
    <definedName name="___________________Mar28" localSheetId="9">[5]Newabstract!#REF!</definedName>
    <definedName name="___________________Mar28" localSheetId="4">[5]Newabstract!#REF!</definedName>
    <definedName name="___________________Mar28" localSheetId="0">[5]Newabstract!#REF!</definedName>
    <definedName name="___________________Mar28" localSheetId="1">[5]Newabstract!#REF!</definedName>
    <definedName name="___________________Mar28">[5]Newabstract!#REF!</definedName>
    <definedName name="___________________Mar30" localSheetId="10">[5]Newabstract!#REF!</definedName>
    <definedName name="___________________Mar30" localSheetId="7">[5]Newabstract!#REF!</definedName>
    <definedName name="___________________Mar30" localSheetId="3">[5]Newabstract!#REF!</definedName>
    <definedName name="___________________Mar30" localSheetId="9">[5]Newabstract!#REF!</definedName>
    <definedName name="___________________Mar30" localSheetId="4">[5]Newabstract!#REF!</definedName>
    <definedName name="___________________Mar30" localSheetId="0">[5]Newabstract!#REF!</definedName>
    <definedName name="___________________Mar30" localSheetId="1">[5]Newabstract!#REF!</definedName>
    <definedName name="___________________Mar30">[5]Newabstract!#REF!</definedName>
    <definedName name="___________________Mar31" localSheetId="10">[5]Newabstract!#REF!</definedName>
    <definedName name="___________________Mar31" localSheetId="7">[5]Newabstract!#REF!</definedName>
    <definedName name="___________________Mar31" localSheetId="3">[5]Newabstract!#REF!</definedName>
    <definedName name="___________________Mar31" localSheetId="9">[5]Newabstract!#REF!</definedName>
    <definedName name="___________________Mar31" localSheetId="4">[5]Newabstract!#REF!</definedName>
    <definedName name="___________________Mar31" localSheetId="0">[5]Newabstract!#REF!</definedName>
    <definedName name="___________________Mar31" localSheetId="1">[5]Newabstract!#REF!</definedName>
    <definedName name="___________________Mar31">[5]Newabstract!#REF!</definedName>
    <definedName name="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new1" localSheetId="6" hidden="1">{"pl_t&amp;d",#N/A,FALSE,"p&amp;l_t&amp;D_01_02 (2)"}</definedName>
    <definedName name="___________________new1" localSheetId="10" hidden="1">{"pl_t&amp;d",#N/A,FALSE,"p&amp;l_t&amp;D_01_02 (2)"}</definedName>
    <definedName name="___________________new1" localSheetId="7" hidden="1">{"pl_t&amp;d",#N/A,FALSE,"p&amp;l_t&amp;D_01_02 (2)"}</definedName>
    <definedName name="___________________new1" localSheetId="3" hidden="1">{"pl_t&amp;d",#N/A,FALSE,"p&amp;l_t&amp;D_01_02 (2)"}</definedName>
    <definedName name="___________________new1" localSheetId="8" hidden="1">{"pl_t&amp;d",#N/A,FALSE,"p&amp;l_t&amp;D_01_02 (2)"}</definedName>
    <definedName name="___________________new1" localSheetId="9" hidden="1">{"pl_t&amp;d",#N/A,FALSE,"p&amp;l_t&amp;D_01_02 (2)"}</definedName>
    <definedName name="___________________new1" localSheetId="4" hidden="1">{"pl_t&amp;d",#N/A,FALSE,"p&amp;l_t&amp;D_01_02 (2)"}</definedName>
    <definedName name="___________________new1" localSheetId="0" hidden="1">{"pl_t&amp;d",#N/A,FALSE,"p&amp;l_t&amp;D_01_02 (2)"}</definedName>
    <definedName name="___________________new1" localSheetId="1" hidden="1">{"pl_t&amp;d",#N/A,FALSE,"p&amp;l_t&amp;D_01_02 (2)"}</definedName>
    <definedName name="___________________new1" hidden="1">{"pl_t&amp;d",#N/A,FALSE,"p&amp;l_t&amp;D_01_02 (2)"}</definedName>
    <definedName name="___________________no1" localSheetId="6" hidden="1">{"pl_t&amp;d",#N/A,FALSE,"p&amp;l_t&amp;D_01_02 (2)"}</definedName>
    <definedName name="___________________no1" localSheetId="10" hidden="1">{"pl_t&amp;d",#N/A,FALSE,"p&amp;l_t&amp;D_01_02 (2)"}</definedName>
    <definedName name="___________________no1" localSheetId="7" hidden="1">{"pl_t&amp;d",#N/A,FALSE,"p&amp;l_t&amp;D_01_02 (2)"}</definedName>
    <definedName name="___________________no1" localSheetId="3" hidden="1">{"pl_t&amp;d",#N/A,FALSE,"p&amp;l_t&amp;D_01_02 (2)"}</definedName>
    <definedName name="___________________no1" localSheetId="8" hidden="1">{"pl_t&amp;d",#N/A,FALSE,"p&amp;l_t&amp;D_01_02 (2)"}</definedName>
    <definedName name="___________________no1" localSheetId="9" hidden="1">{"pl_t&amp;d",#N/A,FALSE,"p&amp;l_t&amp;D_01_02 (2)"}</definedName>
    <definedName name="___________________no1" localSheetId="4" hidden="1">{"pl_t&amp;d",#N/A,FALSE,"p&amp;l_t&amp;D_01_02 (2)"}</definedName>
    <definedName name="___________________no1" localSheetId="0" hidden="1">{"pl_t&amp;d",#N/A,FALSE,"p&amp;l_t&amp;D_01_02 (2)"}</definedName>
    <definedName name="___________________no1" localSheetId="1" hidden="1">{"pl_t&amp;d",#N/A,FALSE,"p&amp;l_t&amp;D_01_02 (2)"}</definedName>
    <definedName name="___________________no1" hidden="1">{"pl_t&amp;d",#N/A,FALSE,"p&amp;l_t&amp;D_01_02 (2)"}</definedName>
    <definedName name="___________________not1" localSheetId="6" hidden="1">{"pl_t&amp;d",#N/A,FALSE,"p&amp;l_t&amp;D_01_02 (2)"}</definedName>
    <definedName name="___________________not1" localSheetId="10" hidden="1">{"pl_t&amp;d",#N/A,FALSE,"p&amp;l_t&amp;D_01_02 (2)"}</definedName>
    <definedName name="___________________not1" localSheetId="7" hidden="1">{"pl_t&amp;d",#N/A,FALSE,"p&amp;l_t&amp;D_01_02 (2)"}</definedName>
    <definedName name="___________________not1" localSheetId="3" hidden="1">{"pl_t&amp;d",#N/A,FALSE,"p&amp;l_t&amp;D_01_02 (2)"}</definedName>
    <definedName name="___________________not1" localSheetId="8" hidden="1">{"pl_t&amp;d",#N/A,FALSE,"p&amp;l_t&amp;D_01_02 (2)"}</definedName>
    <definedName name="___________________not1" localSheetId="9" hidden="1">{"pl_t&amp;d",#N/A,FALSE,"p&amp;l_t&amp;D_01_02 (2)"}</definedName>
    <definedName name="___________________not1" localSheetId="4" hidden="1">{"pl_t&amp;d",#N/A,FALSE,"p&amp;l_t&amp;D_01_02 (2)"}</definedName>
    <definedName name="___________________not1" localSheetId="0" hidden="1">{"pl_t&amp;d",#N/A,FALSE,"p&amp;l_t&amp;D_01_02 (2)"}</definedName>
    <definedName name="___________________not1" localSheetId="1" hidden="1">{"pl_t&amp;d",#N/A,FALSE,"p&amp;l_t&amp;D_01_02 (2)"}</definedName>
    <definedName name="___________________not1" hidden="1">{"pl_t&amp;d",#N/A,FALSE,"p&amp;l_t&amp;D_01_02 (2)"}</definedName>
    <definedName name="___________________p1" localSheetId="6" hidden="1">{"pl_t&amp;d",#N/A,FALSE,"p&amp;l_t&amp;D_01_02 (2)"}</definedName>
    <definedName name="___________________p1" localSheetId="10" hidden="1">{"pl_t&amp;d",#N/A,FALSE,"p&amp;l_t&amp;D_01_02 (2)"}</definedName>
    <definedName name="___________________p1" localSheetId="7" hidden="1">{"pl_t&amp;d",#N/A,FALSE,"p&amp;l_t&amp;D_01_02 (2)"}</definedName>
    <definedName name="___________________p1" localSheetId="3" hidden="1">{"pl_t&amp;d",#N/A,FALSE,"p&amp;l_t&amp;D_01_02 (2)"}</definedName>
    <definedName name="___________________p1" localSheetId="8" hidden="1">{"pl_t&amp;d",#N/A,FALSE,"p&amp;l_t&amp;D_01_02 (2)"}</definedName>
    <definedName name="___________________p1" localSheetId="9" hidden="1">{"pl_t&amp;d",#N/A,FALSE,"p&amp;l_t&amp;D_01_02 (2)"}</definedName>
    <definedName name="___________________p1" localSheetId="4" hidden="1">{"pl_t&amp;d",#N/A,FALSE,"p&amp;l_t&amp;D_01_02 (2)"}</definedName>
    <definedName name="___________________p1" localSheetId="0" hidden="1">{"pl_t&amp;d",#N/A,FALSE,"p&amp;l_t&amp;D_01_02 (2)"}</definedName>
    <definedName name="___________________p1" localSheetId="1" hidden="1">{"pl_t&amp;d",#N/A,FALSE,"p&amp;l_t&amp;D_01_02 (2)"}</definedName>
    <definedName name="___________________p1" hidden="1">{"pl_t&amp;d",#N/A,FALSE,"p&amp;l_t&amp;D_01_02 (2)"}</definedName>
    <definedName name="___________________p2" localSheetId="6" hidden="1">{"pl_td_01_02",#N/A,FALSE,"p&amp;l_t&amp;D_01_02 (2)"}</definedName>
    <definedName name="___________________p2" localSheetId="10" hidden="1">{"pl_td_01_02",#N/A,FALSE,"p&amp;l_t&amp;D_01_02 (2)"}</definedName>
    <definedName name="___________________p2" localSheetId="7" hidden="1">{"pl_td_01_02",#N/A,FALSE,"p&amp;l_t&amp;D_01_02 (2)"}</definedName>
    <definedName name="___________________p2" localSheetId="3" hidden="1">{"pl_td_01_02",#N/A,FALSE,"p&amp;l_t&amp;D_01_02 (2)"}</definedName>
    <definedName name="___________________p2" localSheetId="8" hidden="1">{"pl_td_01_02",#N/A,FALSE,"p&amp;l_t&amp;D_01_02 (2)"}</definedName>
    <definedName name="___________________p2" localSheetId="9" hidden="1">{"pl_td_01_02",#N/A,FALSE,"p&amp;l_t&amp;D_01_02 (2)"}</definedName>
    <definedName name="___________________p2" localSheetId="4" hidden="1">{"pl_td_01_02",#N/A,FALSE,"p&amp;l_t&amp;D_01_02 (2)"}</definedName>
    <definedName name="___________________p2" localSheetId="0" hidden="1">{"pl_td_01_02",#N/A,FALSE,"p&amp;l_t&amp;D_01_02 (2)"}</definedName>
    <definedName name="___________________p2" localSheetId="1" hidden="1">{"pl_td_01_02",#N/A,FALSE,"p&amp;l_t&amp;D_01_02 (2)"}</definedName>
    <definedName name="___________________p2" hidden="1">{"pl_td_01_02",#N/A,FALSE,"p&amp;l_t&amp;D_01_02 (2)"}</definedName>
    <definedName name="___________________p3" localSheetId="6" hidden="1">{"pl_t&amp;d",#N/A,FALSE,"p&amp;l_t&amp;D_01_02 (2)"}</definedName>
    <definedName name="___________________p3" localSheetId="10" hidden="1">{"pl_t&amp;d",#N/A,FALSE,"p&amp;l_t&amp;D_01_02 (2)"}</definedName>
    <definedName name="___________________p3" localSheetId="7" hidden="1">{"pl_t&amp;d",#N/A,FALSE,"p&amp;l_t&amp;D_01_02 (2)"}</definedName>
    <definedName name="___________________p3" localSheetId="3" hidden="1">{"pl_t&amp;d",#N/A,FALSE,"p&amp;l_t&amp;D_01_02 (2)"}</definedName>
    <definedName name="___________________p3" localSheetId="8" hidden="1">{"pl_t&amp;d",#N/A,FALSE,"p&amp;l_t&amp;D_01_02 (2)"}</definedName>
    <definedName name="___________________p3" localSheetId="9" hidden="1">{"pl_t&amp;d",#N/A,FALSE,"p&amp;l_t&amp;D_01_02 (2)"}</definedName>
    <definedName name="___________________p3" localSheetId="4" hidden="1">{"pl_t&amp;d",#N/A,FALSE,"p&amp;l_t&amp;D_01_02 (2)"}</definedName>
    <definedName name="___________________p3" localSheetId="0" hidden="1">{"pl_t&amp;d",#N/A,FALSE,"p&amp;l_t&amp;D_01_02 (2)"}</definedName>
    <definedName name="___________________p3" localSheetId="1" hidden="1">{"pl_t&amp;d",#N/A,FALSE,"p&amp;l_t&amp;D_01_02 (2)"}</definedName>
    <definedName name="___________________p3" hidden="1">{"pl_t&amp;d",#N/A,FALSE,"p&amp;l_t&amp;D_01_02 (2)"}</definedName>
    <definedName name="___________________p4" localSheetId="6" hidden="1">{"pl_t&amp;d",#N/A,FALSE,"p&amp;l_t&amp;D_01_02 (2)"}</definedName>
    <definedName name="___________________p4" localSheetId="10" hidden="1">{"pl_t&amp;d",#N/A,FALSE,"p&amp;l_t&amp;D_01_02 (2)"}</definedName>
    <definedName name="___________________p4" localSheetId="7" hidden="1">{"pl_t&amp;d",#N/A,FALSE,"p&amp;l_t&amp;D_01_02 (2)"}</definedName>
    <definedName name="___________________p4" localSheetId="3" hidden="1">{"pl_t&amp;d",#N/A,FALSE,"p&amp;l_t&amp;D_01_02 (2)"}</definedName>
    <definedName name="___________________p4" localSheetId="8" hidden="1">{"pl_t&amp;d",#N/A,FALSE,"p&amp;l_t&amp;D_01_02 (2)"}</definedName>
    <definedName name="___________________p4" localSheetId="9" hidden="1">{"pl_t&amp;d",#N/A,FALSE,"p&amp;l_t&amp;D_01_02 (2)"}</definedName>
    <definedName name="___________________p4" localSheetId="4" hidden="1">{"pl_t&amp;d",#N/A,FALSE,"p&amp;l_t&amp;D_01_02 (2)"}</definedName>
    <definedName name="___________________p4" localSheetId="0" hidden="1">{"pl_t&amp;d",#N/A,FALSE,"p&amp;l_t&amp;D_01_02 (2)"}</definedName>
    <definedName name="___________________p4" localSheetId="1" hidden="1">{"pl_t&amp;d",#N/A,FALSE,"p&amp;l_t&amp;D_01_02 (2)"}</definedName>
    <definedName name="___________________p4" hidden="1">{"pl_t&amp;d",#N/A,FALSE,"p&amp;l_t&amp;D_01_02 (2)"}</definedName>
    <definedName name="___________________pp2" localSheetId="6">#REF!</definedName>
    <definedName name="___________________pp2" localSheetId="10">#REF!</definedName>
    <definedName name="___________________pp2" localSheetId="7">#REF!</definedName>
    <definedName name="___________________pp2" localSheetId="3">#REF!</definedName>
    <definedName name="___________________pp2" localSheetId="9">#REF!</definedName>
    <definedName name="___________________pp2" localSheetId="4">#REF!</definedName>
    <definedName name="___________________pp2" localSheetId="0">#REF!</definedName>
    <definedName name="___________________pp2" localSheetId="1">#REF!</definedName>
    <definedName name="___________________pp2">#REF!</definedName>
    <definedName name="___________________q2" localSheetId="6" hidden="1">{"pl_t&amp;d",#N/A,FALSE,"p&amp;l_t&amp;D_01_02 (2)"}</definedName>
    <definedName name="___________________q2" localSheetId="10" hidden="1">{"pl_t&amp;d",#N/A,FALSE,"p&amp;l_t&amp;D_01_02 (2)"}</definedName>
    <definedName name="___________________q2" localSheetId="7" hidden="1">{"pl_t&amp;d",#N/A,FALSE,"p&amp;l_t&amp;D_01_02 (2)"}</definedName>
    <definedName name="___________________q2" localSheetId="3" hidden="1">{"pl_t&amp;d",#N/A,FALSE,"p&amp;l_t&amp;D_01_02 (2)"}</definedName>
    <definedName name="___________________q2" localSheetId="8" hidden="1">{"pl_t&amp;d",#N/A,FALSE,"p&amp;l_t&amp;D_01_02 (2)"}</definedName>
    <definedName name="___________________q2" localSheetId="9" hidden="1">{"pl_t&amp;d",#N/A,FALSE,"p&amp;l_t&amp;D_01_02 (2)"}</definedName>
    <definedName name="___________________q2" localSheetId="4" hidden="1">{"pl_t&amp;d",#N/A,FALSE,"p&amp;l_t&amp;D_01_02 (2)"}</definedName>
    <definedName name="___________________q2" localSheetId="0" hidden="1">{"pl_t&amp;d",#N/A,FALSE,"p&amp;l_t&amp;D_01_02 (2)"}</definedName>
    <definedName name="___________________q2" localSheetId="1" hidden="1">{"pl_t&amp;d",#N/A,FALSE,"p&amp;l_t&amp;D_01_02 (2)"}</definedName>
    <definedName name="___________________q2" hidden="1">{"pl_t&amp;d",#N/A,FALSE,"p&amp;l_t&amp;D_01_02 (2)"}</definedName>
    <definedName name="___________________q3" localSheetId="6" hidden="1">{"pl_t&amp;d",#N/A,FALSE,"p&amp;l_t&amp;D_01_02 (2)"}</definedName>
    <definedName name="___________________q3" localSheetId="10" hidden="1">{"pl_t&amp;d",#N/A,FALSE,"p&amp;l_t&amp;D_01_02 (2)"}</definedName>
    <definedName name="___________________q3" localSheetId="7" hidden="1">{"pl_t&amp;d",#N/A,FALSE,"p&amp;l_t&amp;D_01_02 (2)"}</definedName>
    <definedName name="___________________q3" localSheetId="3" hidden="1">{"pl_t&amp;d",#N/A,FALSE,"p&amp;l_t&amp;D_01_02 (2)"}</definedName>
    <definedName name="___________________q3" localSheetId="8" hidden="1">{"pl_t&amp;d",#N/A,FALSE,"p&amp;l_t&amp;D_01_02 (2)"}</definedName>
    <definedName name="___________________q3" localSheetId="9" hidden="1">{"pl_t&amp;d",#N/A,FALSE,"p&amp;l_t&amp;D_01_02 (2)"}</definedName>
    <definedName name="___________________q3" localSheetId="4" hidden="1">{"pl_t&amp;d",#N/A,FALSE,"p&amp;l_t&amp;D_01_02 (2)"}</definedName>
    <definedName name="___________________q3" localSheetId="0" hidden="1">{"pl_t&amp;d",#N/A,FALSE,"p&amp;l_t&amp;D_01_02 (2)"}</definedName>
    <definedName name="___________________q3" localSheetId="1" hidden="1">{"pl_t&amp;d",#N/A,FALSE,"p&amp;l_t&amp;D_01_02 (2)"}</definedName>
    <definedName name="___________________q3" hidden="1">{"pl_t&amp;d",#N/A,FALSE,"p&amp;l_t&amp;D_01_02 (2)"}</definedName>
    <definedName name="___________________s1" localSheetId="6" hidden="1">{"pl_t&amp;d",#N/A,FALSE,"p&amp;l_t&amp;D_01_02 (2)"}</definedName>
    <definedName name="___________________s1" localSheetId="10" hidden="1">{"pl_t&amp;d",#N/A,FALSE,"p&amp;l_t&amp;D_01_02 (2)"}</definedName>
    <definedName name="___________________s1" localSheetId="7" hidden="1">{"pl_t&amp;d",#N/A,FALSE,"p&amp;l_t&amp;D_01_02 (2)"}</definedName>
    <definedName name="___________________s1" localSheetId="3" hidden="1">{"pl_t&amp;d",#N/A,FALSE,"p&amp;l_t&amp;D_01_02 (2)"}</definedName>
    <definedName name="___________________s1" localSheetId="8" hidden="1">{"pl_t&amp;d",#N/A,FALSE,"p&amp;l_t&amp;D_01_02 (2)"}</definedName>
    <definedName name="___________________s1" localSheetId="9" hidden="1">{"pl_t&amp;d",#N/A,FALSE,"p&amp;l_t&amp;D_01_02 (2)"}</definedName>
    <definedName name="___________________s1" localSheetId="4" hidden="1">{"pl_t&amp;d",#N/A,FALSE,"p&amp;l_t&amp;D_01_02 (2)"}</definedName>
    <definedName name="___________________s1" localSheetId="0" hidden="1">{"pl_t&amp;d",#N/A,FALSE,"p&amp;l_t&amp;D_01_02 (2)"}</definedName>
    <definedName name="___________________s1" localSheetId="1" hidden="1">{"pl_t&amp;d",#N/A,FALSE,"p&amp;l_t&amp;D_01_02 (2)"}</definedName>
    <definedName name="___________________s1" hidden="1">{"pl_t&amp;d",#N/A,FALSE,"p&amp;l_t&amp;D_01_02 (2)"}</definedName>
    <definedName name="___________________S180" localSheetId="6">[2]S3_GRP_CA!#REF!</definedName>
    <definedName name="___________________S180" localSheetId="10">[2]S3_GRP_CA!#REF!</definedName>
    <definedName name="___________________S180" localSheetId="7">[2]S3_GRP_CA!#REF!</definedName>
    <definedName name="___________________S180" localSheetId="3">[2]S3_GRP_CA!#REF!</definedName>
    <definedName name="___________________S180" localSheetId="9">[2]S3_GRP_CA!#REF!</definedName>
    <definedName name="___________________S180" localSheetId="4">[2]S3_GRP_CA!#REF!</definedName>
    <definedName name="___________________S180" localSheetId="0">[2]S3_GRP_CA!#REF!</definedName>
    <definedName name="___________________S180" localSheetId="1">[2]S3_GRP_CA!#REF!</definedName>
    <definedName name="___________________S180">[2]S3_GRP_CA!#REF!</definedName>
    <definedName name="___________________s2" localSheetId="6" hidden="1">{"pl_t&amp;d",#N/A,FALSE,"p&amp;l_t&amp;D_01_02 (2)"}</definedName>
    <definedName name="___________________s2" localSheetId="10" hidden="1">{"pl_t&amp;d",#N/A,FALSE,"p&amp;l_t&amp;D_01_02 (2)"}</definedName>
    <definedName name="___________________s2" localSheetId="7" hidden="1">{"pl_t&amp;d",#N/A,FALSE,"p&amp;l_t&amp;D_01_02 (2)"}</definedName>
    <definedName name="___________________s2" localSheetId="3" hidden="1">{"pl_t&amp;d",#N/A,FALSE,"p&amp;l_t&amp;D_01_02 (2)"}</definedName>
    <definedName name="___________________s2" localSheetId="8" hidden="1">{"pl_t&amp;d",#N/A,FALSE,"p&amp;l_t&amp;D_01_02 (2)"}</definedName>
    <definedName name="___________________s2" localSheetId="9" hidden="1">{"pl_t&amp;d",#N/A,FALSE,"p&amp;l_t&amp;D_01_02 (2)"}</definedName>
    <definedName name="___________________s2" localSheetId="4" hidden="1">{"pl_t&amp;d",#N/A,FALSE,"p&amp;l_t&amp;D_01_02 (2)"}</definedName>
    <definedName name="___________________s2" localSheetId="0" hidden="1">{"pl_t&amp;d",#N/A,FALSE,"p&amp;l_t&amp;D_01_02 (2)"}</definedName>
    <definedName name="___________________s2" localSheetId="1" hidden="1">{"pl_t&amp;d",#N/A,FALSE,"p&amp;l_t&amp;D_01_02 (2)"}</definedName>
    <definedName name="___________________s2" hidden="1">{"pl_t&amp;d",#N/A,FALSE,"p&amp;l_t&amp;D_01_02 (2)"}</definedName>
    <definedName name="___________________S6" localSheetId="10">[4]S5_CO_MA!#REF!</definedName>
    <definedName name="___________________S6" localSheetId="7">[4]S5_CO_MA!#REF!</definedName>
    <definedName name="___________________S6" localSheetId="3">[4]S5_CO_MA!#REF!</definedName>
    <definedName name="___________________S6" localSheetId="9">[4]S5_CO_MA!#REF!</definedName>
    <definedName name="___________________S6" localSheetId="4">[4]S5_CO_MA!#REF!</definedName>
    <definedName name="___________________S6" localSheetId="0">[4]S5_CO_MA!#REF!</definedName>
    <definedName name="___________________S6" localSheetId="1">[4]S5_CO_MA!#REF!</definedName>
    <definedName name="___________________S6">[4]S5_CO_MA!#REF!</definedName>
    <definedName name="___________________SL1" localSheetId="10">[7]Salient1!#REF!</definedName>
    <definedName name="___________________SL1" localSheetId="7">[7]Salient1!#REF!</definedName>
    <definedName name="___________________SL1" localSheetId="3">[7]Salient1!#REF!</definedName>
    <definedName name="___________________SL1" localSheetId="9">[7]Salient1!#REF!</definedName>
    <definedName name="___________________SL1" localSheetId="4">[7]Salient1!#REF!</definedName>
    <definedName name="___________________SL1" localSheetId="0">[7]Salient1!#REF!</definedName>
    <definedName name="___________________SL1" localSheetId="1">[7]Salient1!#REF!</definedName>
    <definedName name="___________________SL1">[7]Salient1!#REF!</definedName>
    <definedName name="___________________SL2" localSheetId="10">[7]Salient1!#REF!</definedName>
    <definedName name="___________________SL2" localSheetId="7">[7]Salient1!#REF!</definedName>
    <definedName name="___________________SL2" localSheetId="3">[7]Salient1!#REF!</definedName>
    <definedName name="___________________SL2" localSheetId="9">[7]Salient1!#REF!</definedName>
    <definedName name="___________________SL2" localSheetId="4">[7]Salient1!#REF!</definedName>
    <definedName name="___________________SL2" localSheetId="0">[7]Salient1!#REF!</definedName>
    <definedName name="___________________SL2" localSheetId="1">[7]Salient1!#REF!</definedName>
    <definedName name="___________________SL2">[7]Salient1!#REF!</definedName>
    <definedName name="___________________SL3" localSheetId="10">[7]Salient1!#REF!</definedName>
    <definedName name="___________________SL3" localSheetId="7">[7]Salient1!#REF!</definedName>
    <definedName name="___________________SL3" localSheetId="3">[7]Salient1!#REF!</definedName>
    <definedName name="___________________SL3" localSheetId="9">[7]Salient1!#REF!</definedName>
    <definedName name="___________________SL3" localSheetId="4">[7]Salient1!#REF!</definedName>
    <definedName name="___________________SL3" localSheetId="0">[7]Salient1!#REF!</definedName>
    <definedName name="___________________SL3" localSheetId="1">[7]Salient1!#REF!</definedName>
    <definedName name="___________________SL3">[7]Salient1!#REF!</definedName>
    <definedName name="___________________ss1" localSheetId="6" hidden="1">{"pl_t&amp;d",#N/A,FALSE,"p&amp;l_t&amp;D_01_02 (2)"}</definedName>
    <definedName name="___________________ss1" localSheetId="10" hidden="1">{"pl_t&amp;d",#N/A,FALSE,"p&amp;l_t&amp;D_01_02 (2)"}</definedName>
    <definedName name="___________________ss1" localSheetId="7" hidden="1">{"pl_t&amp;d",#N/A,FALSE,"p&amp;l_t&amp;D_01_02 (2)"}</definedName>
    <definedName name="___________________ss1" localSheetId="3" hidden="1">{"pl_t&amp;d",#N/A,FALSE,"p&amp;l_t&amp;D_01_02 (2)"}</definedName>
    <definedName name="___________________ss1" localSheetId="8" hidden="1">{"pl_t&amp;d",#N/A,FALSE,"p&amp;l_t&amp;D_01_02 (2)"}</definedName>
    <definedName name="___________________ss1" localSheetId="9" hidden="1">{"pl_t&amp;d",#N/A,FALSE,"p&amp;l_t&amp;D_01_02 (2)"}</definedName>
    <definedName name="___________________ss1" localSheetId="4" hidden="1">{"pl_t&amp;d",#N/A,FALSE,"p&amp;l_t&amp;D_01_02 (2)"}</definedName>
    <definedName name="___________________ss1" localSheetId="0" hidden="1">{"pl_t&amp;d",#N/A,FALSE,"p&amp;l_t&amp;D_01_02 (2)"}</definedName>
    <definedName name="___________________ss1" localSheetId="1" hidden="1">{"pl_t&amp;d",#N/A,FALSE,"p&amp;l_t&amp;D_01_02 (2)"}</definedName>
    <definedName name="___________________ss1" hidden="1">{"pl_t&amp;d",#N/A,FALSE,"p&amp;l_t&amp;D_01_02 (2)"}</definedName>
    <definedName name="___________________usd1" localSheetId="10">'[3]cash budget'!#REF!</definedName>
    <definedName name="___________________usd1" localSheetId="7">'[3]cash budget'!#REF!</definedName>
    <definedName name="___________________usd1" localSheetId="3">'[3]cash budget'!#REF!</definedName>
    <definedName name="___________________usd1" localSheetId="9">'[3]cash budget'!#REF!</definedName>
    <definedName name="___________________usd1" localSheetId="4">'[3]cash budget'!#REF!</definedName>
    <definedName name="___________________usd1" localSheetId="0">'[3]cash budget'!#REF!</definedName>
    <definedName name="___________________usd1" localSheetId="1">'[3]cash budget'!#REF!</definedName>
    <definedName name="___________________usd1">'[3]cash budget'!#REF!</definedName>
    <definedName name="___________________usd2" localSheetId="10">'[3]cash budget'!#REF!</definedName>
    <definedName name="___________________usd2" localSheetId="7">'[3]cash budget'!#REF!</definedName>
    <definedName name="___________________usd2" localSheetId="3">'[3]cash budget'!#REF!</definedName>
    <definedName name="___________________usd2" localSheetId="9">'[3]cash budget'!#REF!</definedName>
    <definedName name="___________________usd2" localSheetId="4">'[3]cash budget'!#REF!</definedName>
    <definedName name="___________________usd2" localSheetId="0">'[3]cash budget'!#REF!</definedName>
    <definedName name="___________________usd2" localSheetId="1">'[3]cash budget'!#REF!</definedName>
    <definedName name="___________________usd2">'[3]cash budget'!#REF!</definedName>
    <definedName name="___________________usd3" localSheetId="10">'[3]cash budget'!#REF!</definedName>
    <definedName name="___________________usd3" localSheetId="7">'[3]cash budget'!#REF!</definedName>
    <definedName name="___________________usd3" localSheetId="3">'[3]cash budget'!#REF!</definedName>
    <definedName name="___________________usd3" localSheetId="9">'[3]cash budget'!#REF!</definedName>
    <definedName name="___________________usd3" localSheetId="4">'[3]cash budget'!#REF!</definedName>
    <definedName name="___________________usd3" localSheetId="0">'[3]cash budget'!#REF!</definedName>
    <definedName name="___________________usd3" localSheetId="1">'[3]cash budget'!#REF!</definedName>
    <definedName name="___________________usd3">'[3]cash budget'!#REF!</definedName>
    <definedName name="___________________usd4" localSheetId="10">'[3]cash budget'!#REF!</definedName>
    <definedName name="___________________usd4" localSheetId="7">'[3]cash budget'!#REF!</definedName>
    <definedName name="___________________usd4" localSheetId="3">'[3]cash budget'!#REF!</definedName>
    <definedName name="___________________usd4" localSheetId="9">'[3]cash budget'!#REF!</definedName>
    <definedName name="___________________usd4" localSheetId="4">'[3]cash budget'!#REF!</definedName>
    <definedName name="___________________usd4" localSheetId="0">'[3]cash budget'!#REF!</definedName>
    <definedName name="___________________usd4" localSheetId="1">'[3]cash budget'!#REF!</definedName>
    <definedName name="___________________usd4">'[3]cash budget'!#REF!</definedName>
    <definedName name="__________________A1000000" localSheetId="6">#REF!</definedName>
    <definedName name="__________________A1000000" localSheetId="10">#REF!</definedName>
    <definedName name="__________________A1000000" localSheetId="7">#REF!</definedName>
    <definedName name="__________________A1000000" localSheetId="3">#REF!</definedName>
    <definedName name="__________________A1000000" localSheetId="9">#REF!</definedName>
    <definedName name="__________________A1000000" localSheetId="4">#REF!</definedName>
    <definedName name="__________________A1000000" localSheetId="0">#REF!</definedName>
    <definedName name="__________________A1000000" localSheetId="1">#REF!</definedName>
    <definedName name="__________________A1000000">#REF!</definedName>
    <definedName name="__________________a3" localSheetId="6" hidden="1">{"pl_t&amp;d",#N/A,FALSE,"p&amp;l_t&amp;D_01_02 (2)"}</definedName>
    <definedName name="__________________a3" localSheetId="10" hidden="1">{"pl_t&amp;d",#N/A,FALSE,"p&amp;l_t&amp;D_01_02 (2)"}</definedName>
    <definedName name="__________________a3" localSheetId="7" hidden="1">{"pl_t&amp;d",#N/A,FALSE,"p&amp;l_t&amp;D_01_02 (2)"}</definedName>
    <definedName name="__________________a3" localSheetId="3" hidden="1">{"pl_t&amp;d",#N/A,FALSE,"p&amp;l_t&amp;D_01_02 (2)"}</definedName>
    <definedName name="__________________a3" localSheetId="8" hidden="1">{"pl_t&amp;d",#N/A,FALSE,"p&amp;l_t&amp;D_01_02 (2)"}</definedName>
    <definedName name="__________________a3" localSheetId="9" hidden="1">{"pl_t&amp;d",#N/A,FALSE,"p&amp;l_t&amp;D_01_02 (2)"}</definedName>
    <definedName name="__________________a3" localSheetId="4" hidden="1">{"pl_t&amp;d",#N/A,FALSE,"p&amp;l_t&amp;D_01_02 (2)"}</definedName>
    <definedName name="__________________a3" localSheetId="0" hidden="1">{"pl_t&amp;d",#N/A,FALSE,"p&amp;l_t&amp;D_01_02 (2)"}</definedName>
    <definedName name="__________________a3" localSheetId="1" hidden="1">{"pl_t&amp;d",#N/A,FALSE,"p&amp;l_t&amp;D_01_02 (2)"}</definedName>
    <definedName name="__________________a3" hidden="1">{"pl_t&amp;d",#N/A,FALSE,"p&amp;l_t&amp;D_01_02 (2)"}</definedName>
    <definedName name="__________________A342542" localSheetId="6">#REF!</definedName>
    <definedName name="__________________A342542" localSheetId="10">#REF!</definedName>
    <definedName name="__________________A342542" localSheetId="7">#REF!</definedName>
    <definedName name="__________________A342542" localSheetId="3">#REF!</definedName>
    <definedName name="__________________A342542" localSheetId="9">#REF!</definedName>
    <definedName name="__________________A342542" localSheetId="4">#REF!</definedName>
    <definedName name="__________________A342542" localSheetId="0">#REF!</definedName>
    <definedName name="__________________A342542" localSheetId="1">#REF!</definedName>
    <definedName name="__________________A342542">#REF!</definedName>
    <definedName name="__________________A920720" localSheetId="6">#REF!</definedName>
    <definedName name="__________________A920720" localSheetId="10">#REF!</definedName>
    <definedName name="__________________A920720" localSheetId="7">#REF!</definedName>
    <definedName name="__________________A920720" localSheetId="3">#REF!</definedName>
    <definedName name="__________________A920720" localSheetId="9">#REF!</definedName>
    <definedName name="__________________A920720" localSheetId="4">#REF!</definedName>
    <definedName name="__________________A920720" localSheetId="0">#REF!</definedName>
    <definedName name="__________________A920720" localSheetId="1">#REF!</definedName>
    <definedName name="__________________A920720">#REF!</definedName>
    <definedName name="__________________Apr02" localSheetId="6">[5]Newabstract!#REF!</definedName>
    <definedName name="__________________Apr02" localSheetId="10">[5]Newabstract!#REF!</definedName>
    <definedName name="__________________Apr02" localSheetId="7">[5]Newabstract!#REF!</definedName>
    <definedName name="__________________Apr02" localSheetId="3">[5]Newabstract!#REF!</definedName>
    <definedName name="__________________Apr02" localSheetId="9">[5]Newabstract!#REF!</definedName>
    <definedName name="__________________Apr02" localSheetId="4">[5]Newabstract!#REF!</definedName>
    <definedName name="__________________Apr02" localSheetId="0">[5]Newabstract!#REF!</definedName>
    <definedName name="__________________Apr02" localSheetId="1">[5]Newabstract!#REF!</definedName>
    <definedName name="__________________Apr02">[5]Newabstract!#REF!</definedName>
    <definedName name="__________________Apr03" localSheetId="6">[5]Newabstract!#REF!</definedName>
    <definedName name="__________________Apr03" localSheetId="10">[5]Newabstract!#REF!</definedName>
    <definedName name="__________________Apr03" localSheetId="7">[5]Newabstract!#REF!</definedName>
    <definedName name="__________________Apr03" localSheetId="3">[5]Newabstract!#REF!</definedName>
    <definedName name="__________________Apr03" localSheetId="9">[5]Newabstract!#REF!</definedName>
    <definedName name="__________________Apr03" localSheetId="4">[5]Newabstract!#REF!</definedName>
    <definedName name="__________________Apr03" localSheetId="0">[5]Newabstract!#REF!</definedName>
    <definedName name="__________________Apr03" localSheetId="1">[5]Newabstract!#REF!</definedName>
    <definedName name="__________________Apr03">[5]Newabstract!#REF!</definedName>
    <definedName name="__________________Apr04" localSheetId="10">[5]Newabstract!#REF!</definedName>
    <definedName name="__________________Apr04" localSheetId="7">[5]Newabstract!#REF!</definedName>
    <definedName name="__________________Apr04" localSheetId="3">[5]Newabstract!#REF!</definedName>
    <definedName name="__________________Apr04" localSheetId="9">[5]Newabstract!#REF!</definedName>
    <definedName name="__________________Apr04" localSheetId="4">[5]Newabstract!#REF!</definedName>
    <definedName name="__________________Apr04" localSheetId="0">[5]Newabstract!#REF!</definedName>
    <definedName name="__________________Apr04" localSheetId="1">[5]Newabstract!#REF!</definedName>
    <definedName name="__________________Apr04">[5]Newabstract!#REF!</definedName>
    <definedName name="__________________Apr05" localSheetId="10">[5]Newabstract!#REF!</definedName>
    <definedName name="__________________Apr05" localSheetId="7">[5]Newabstract!#REF!</definedName>
    <definedName name="__________________Apr05" localSheetId="3">[5]Newabstract!#REF!</definedName>
    <definedName name="__________________Apr05" localSheetId="9">[5]Newabstract!#REF!</definedName>
    <definedName name="__________________Apr05" localSheetId="4">[5]Newabstract!#REF!</definedName>
    <definedName name="__________________Apr05" localSheetId="0">[5]Newabstract!#REF!</definedName>
    <definedName name="__________________Apr05" localSheetId="1">[5]Newabstract!#REF!</definedName>
    <definedName name="__________________Apr05">[5]Newabstract!#REF!</definedName>
    <definedName name="__________________Apr06" localSheetId="10">[5]Newabstract!#REF!</definedName>
    <definedName name="__________________Apr06" localSheetId="7">[5]Newabstract!#REF!</definedName>
    <definedName name="__________________Apr06" localSheetId="3">[5]Newabstract!#REF!</definedName>
    <definedName name="__________________Apr06" localSheetId="9">[5]Newabstract!#REF!</definedName>
    <definedName name="__________________Apr06" localSheetId="4">[5]Newabstract!#REF!</definedName>
    <definedName name="__________________Apr06" localSheetId="0">[5]Newabstract!#REF!</definedName>
    <definedName name="__________________Apr06" localSheetId="1">[5]Newabstract!#REF!</definedName>
    <definedName name="__________________Apr06">[5]Newabstract!#REF!</definedName>
    <definedName name="__________________Apr07" localSheetId="10">[5]Newabstract!#REF!</definedName>
    <definedName name="__________________Apr07" localSheetId="7">[5]Newabstract!#REF!</definedName>
    <definedName name="__________________Apr07" localSheetId="3">[5]Newabstract!#REF!</definedName>
    <definedName name="__________________Apr07" localSheetId="9">[5]Newabstract!#REF!</definedName>
    <definedName name="__________________Apr07" localSheetId="4">[5]Newabstract!#REF!</definedName>
    <definedName name="__________________Apr07" localSheetId="0">[5]Newabstract!#REF!</definedName>
    <definedName name="__________________Apr07" localSheetId="1">[5]Newabstract!#REF!</definedName>
    <definedName name="__________________Apr07">[5]Newabstract!#REF!</definedName>
    <definedName name="__________________Apr08" localSheetId="10">[5]Newabstract!#REF!</definedName>
    <definedName name="__________________Apr08" localSheetId="7">[5]Newabstract!#REF!</definedName>
    <definedName name="__________________Apr08" localSheetId="3">[5]Newabstract!#REF!</definedName>
    <definedName name="__________________Apr08" localSheetId="9">[5]Newabstract!#REF!</definedName>
    <definedName name="__________________Apr08" localSheetId="4">[5]Newabstract!#REF!</definedName>
    <definedName name="__________________Apr08" localSheetId="0">[5]Newabstract!#REF!</definedName>
    <definedName name="__________________Apr08" localSheetId="1">[5]Newabstract!#REF!</definedName>
    <definedName name="__________________Apr08">[5]Newabstract!#REF!</definedName>
    <definedName name="__________________Apr09" localSheetId="10">[5]Newabstract!#REF!</definedName>
    <definedName name="__________________Apr09" localSheetId="7">[5]Newabstract!#REF!</definedName>
    <definedName name="__________________Apr09" localSheetId="3">[5]Newabstract!#REF!</definedName>
    <definedName name="__________________Apr09" localSheetId="9">[5]Newabstract!#REF!</definedName>
    <definedName name="__________________Apr09" localSheetId="4">[5]Newabstract!#REF!</definedName>
    <definedName name="__________________Apr09" localSheetId="0">[5]Newabstract!#REF!</definedName>
    <definedName name="__________________Apr09" localSheetId="1">[5]Newabstract!#REF!</definedName>
    <definedName name="__________________Apr09">[5]Newabstract!#REF!</definedName>
    <definedName name="__________________Apr10" localSheetId="10">[5]Newabstract!#REF!</definedName>
    <definedName name="__________________Apr10" localSheetId="7">[5]Newabstract!#REF!</definedName>
    <definedName name="__________________Apr10" localSheetId="3">[5]Newabstract!#REF!</definedName>
    <definedName name="__________________Apr10" localSheetId="9">[5]Newabstract!#REF!</definedName>
    <definedName name="__________________Apr10" localSheetId="4">[5]Newabstract!#REF!</definedName>
    <definedName name="__________________Apr10" localSheetId="0">[5]Newabstract!#REF!</definedName>
    <definedName name="__________________Apr10" localSheetId="1">[5]Newabstract!#REF!</definedName>
    <definedName name="__________________Apr10">[5]Newabstract!#REF!</definedName>
    <definedName name="__________________Apr11" localSheetId="10">[5]Newabstract!#REF!</definedName>
    <definedName name="__________________Apr11" localSheetId="7">[5]Newabstract!#REF!</definedName>
    <definedName name="__________________Apr11" localSheetId="3">[5]Newabstract!#REF!</definedName>
    <definedName name="__________________Apr11" localSheetId="9">[5]Newabstract!#REF!</definedName>
    <definedName name="__________________Apr11" localSheetId="4">[5]Newabstract!#REF!</definedName>
    <definedName name="__________________Apr11" localSheetId="0">[5]Newabstract!#REF!</definedName>
    <definedName name="__________________Apr11" localSheetId="1">[5]Newabstract!#REF!</definedName>
    <definedName name="__________________Apr11">[5]Newabstract!#REF!</definedName>
    <definedName name="__________________Apr13" localSheetId="10">[5]Newabstract!#REF!</definedName>
    <definedName name="__________________Apr13" localSheetId="7">[5]Newabstract!#REF!</definedName>
    <definedName name="__________________Apr13" localSheetId="3">[5]Newabstract!#REF!</definedName>
    <definedName name="__________________Apr13" localSheetId="9">[5]Newabstract!#REF!</definedName>
    <definedName name="__________________Apr13" localSheetId="4">[5]Newabstract!#REF!</definedName>
    <definedName name="__________________Apr13" localSheetId="0">[5]Newabstract!#REF!</definedName>
    <definedName name="__________________Apr13" localSheetId="1">[5]Newabstract!#REF!</definedName>
    <definedName name="__________________Apr13">[5]Newabstract!#REF!</definedName>
    <definedName name="__________________Apr14" localSheetId="10">[5]Newabstract!#REF!</definedName>
    <definedName name="__________________Apr14" localSheetId="7">[5]Newabstract!#REF!</definedName>
    <definedName name="__________________Apr14" localSheetId="3">[5]Newabstract!#REF!</definedName>
    <definedName name="__________________Apr14" localSheetId="9">[5]Newabstract!#REF!</definedName>
    <definedName name="__________________Apr14" localSheetId="4">[5]Newabstract!#REF!</definedName>
    <definedName name="__________________Apr14" localSheetId="0">[5]Newabstract!#REF!</definedName>
    <definedName name="__________________Apr14" localSheetId="1">[5]Newabstract!#REF!</definedName>
    <definedName name="__________________Apr14">[5]Newabstract!#REF!</definedName>
    <definedName name="__________________Apr15" localSheetId="10">[5]Newabstract!#REF!</definedName>
    <definedName name="__________________Apr15" localSheetId="7">[5]Newabstract!#REF!</definedName>
    <definedName name="__________________Apr15" localSheetId="3">[5]Newabstract!#REF!</definedName>
    <definedName name="__________________Apr15" localSheetId="9">[5]Newabstract!#REF!</definedName>
    <definedName name="__________________Apr15" localSheetId="4">[5]Newabstract!#REF!</definedName>
    <definedName name="__________________Apr15" localSheetId="0">[5]Newabstract!#REF!</definedName>
    <definedName name="__________________Apr15" localSheetId="1">[5]Newabstract!#REF!</definedName>
    <definedName name="__________________Apr15">[5]Newabstract!#REF!</definedName>
    <definedName name="__________________Apr16" localSheetId="10">[5]Newabstract!#REF!</definedName>
    <definedName name="__________________Apr16" localSheetId="7">[5]Newabstract!#REF!</definedName>
    <definedName name="__________________Apr16" localSheetId="3">[5]Newabstract!#REF!</definedName>
    <definedName name="__________________Apr16" localSheetId="9">[5]Newabstract!#REF!</definedName>
    <definedName name="__________________Apr16" localSheetId="4">[5]Newabstract!#REF!</definedName>
    <definedName name="__________________Apr16" localSheetId="0">[5]Newabstract!#REF!</definedName>
    <definedName name="__________________Apr16" localSheetId="1">[5]Newabstract!#REF!</definedName>
    <definedName name="__________________Apr16">[5]Newabstract!#REF!</definedName>
    <definedName name="__________________Apr17" localSheetId="10">[5]Newabstract!#REF!</definedName>
    <definedName name="__________________Apr17" localSheetId="7">[5]Newabstract!#REF!</definedName>
    <definedName name="__________________Apr17" localSheetId="3">[5]Newabstract!#REF!</definedName>
    <definedName name="__________________Apr17" localSheetId="9">[5]Newabstract!#REF!</definedName>
    <definedName name="__________________Apr17" localSheetId="4">[5]Newabstract!#REF!</definedName>
    <definedName name="__________________Apr17" localSheetId="0">[5]Newabstract!#REF!</definedName>
    <definedName name="__________________Apr17" localSheetId="1">[5]Newabstract!#REF!</definedName>
    <definedName name="__________________Apr17">[5]Newabstract!#REF!</definedName>
    <definedName name="__________________Apr20" localSheetId="10">[5]Newabstract!#REF!</definedName>
    <definedName name="__________________Apr20" localSheetId="7">[5]Newabstract!#REF!</definedName>
    <definedName name="__________________Apr20" localSheetId="3">[5]Newabstract!#REF!</definedName>
    <definedName name="__________________Apr20" localSheetId="9">[5]Newabstract!#REF!</definedName>
    <definedName name="__________________Apr20" localSheetId="4">[5]Newabstract!#REF!</definedName>
    <definedName name="__________________Apr20" localSheetId="0">[5]Newabstract!#REF!</definedName>
    <definedName name="__________________Apr20" localSheetId="1">[5]Newabstract!#REF!</definedName>
    <definedName name="__________________Apr20">[5]Newabstract!#REF!</definedName>
    <definedName name="__________________Apr21" localSheetId="10">[5]Newabstract!#REF!</definedName>
    <definedName name="__________________Apr21" localSheetId="7">[5]Newabstract!#REF!</definedName>
    <definedName name="__________________Apr21" localSheetId="3">[5]Newabstract!#REF!</definedName>
    <definedName name="__________________Apr21" localSheetId="9">[5]Newabstract!#REF!</definedName>
    <definedName name="__________________Apr21" localSheetId="4">[5]Newabstract!#REF!</definedName>
    <definedName name="__________________Apr21" localSheetId="0">[5]Newabstract!#REF!</definedName>
    <definedName name="__________________Apr21" localSheetId="1">[5]Newabstract!#REF!</definedName>
    <definedName name="__________________Apr21">[5]Newabstract!#REF!</definedName>
    <definedName name="__________________Apr22" localSheetId="10">[5]Newabstract!#REF!</definedName>
    <definedName name="__________________Apr22" localSheetId="7">[5]Newabstract!#REF!</definedName>
    <definedName name="__________________Apr22" localSheetId="3">[5]Newabstract!#REF!</definedName>
    <definedName name="__________________Apr22" localSheetId="9">[5]Newabstract!#REF!</definedName>
    <definedName name="__________________Apr22" localSheetId="4">[5]Newabstract!#REF!</definedName>
    <definedName name="__________________Apr22" localSheetId="0">[5]Newabstract!#REF!</definedName>
    <definedName name="__________________Apr22" localSheetId="1">[5]Newabstract!#REF!</definedName>
    <definedName name="__________________Apr22">[5]Newabstract!#REF!</definedName>
    <definedName name="__________________Apr23" localSheetId="10">[5]Newabstract!#REF!</definedName>
    <definedName name="__________________Apr23" localSheetId="7">[5]Newabstract!#REF!</definedName>
    <definedName name="__________________Apr23" localSheetId="3">[5]Newabstract!#REF!</definedName>
    <definedName name="__________________Apr23" localSheetId="9">[5]Newabstract!#REF!</definedName>
    <definedName name="__________________Apr23" localSheetId="4">[5]Newabstract!#REF!</definedName>
    <definedName name="__________________Apr23" localSheetId="0">[5]Newabstract!#REF!</definedName>
    <definedName name="__________________Apr23" localSheetId="1">[5]Newabstract!#REF!</definedName>
    <definedName name="__________________Apr23">[5]Newabstract!#REF!</definedName>
    <definedName name="__________________Apr24" localSheetId="10">[5]Newabstract!#REF!</definedName>
    <definedName name="__________________Apr24" localSheetId="7">[5]Newabstract!#REF!</definedName>
    <definedName name="__________________Apr24" localSheetId="3">[5]Newabstract!#REF!</definedName>
    <definedName name="__________________Apr24" localSheetId="9">[5]Newabstract!#REF!</definedName>
    <definedName name="__________________Apr24" localSheetId="4">[5]Newabstract!#REF!</definedName>
    <definedName name="__________________Apr24" localSheetId="0">[5]Newabstract!#REF!</definedName>
    <definedName name="__________________Apr24" localSheetId="1">[5]Newabstract!#REF!</definedName>
    <definedName name="__________________Apr24">[5]Newabstract!#REF!</definedName>
    <definedName name="__________________Apr27" localSheetId="10">[5]Newabstract!#REF!</definedName>
    <definedName name="__________________Apr27" localSheetId="7">[5]Newabstract!#REF!</definedName>
    <definedName name="__________________Apr27" localSheetId="3">[5]Newabstract!#REF!</definedName>
    <definedName name="__________________Apr27" localSheetId="9">[5]Newabstract!#REF!</definedName>
    <definedName name="__________________Apr27" localSheetId="4">[5]Newabstract!#REF!</definedName>
    <definedName name="__________________Apr27" localSheetId="0">[5]Newabstract!#REF!</definedName>
    <definedName name="__________________Apr27" localSheetId="1">[5]Newabstract!#REF!</definedName>
    <definedName name="__________________Apr27">[5]Newabstract!#REF!</definedName>
    <definedName name="__________________Apr28" localSheetId="10">[5]Newabstract!#REF!</definedName>
    <definedName name="__________________Apr28" localSheetId="7">[5]Newabstract!#REF!</definedName>
    <definedName name="__________________Apr28" localSheetId="3">[5]Newabstract!#REF!</definedName>
    <definedName name="__________________Apr28" localSheetId="9">[5]Newabstract!#REF!</definedName>
    <definedName name="__________________Apr28" localSheetId="4">[5]Newabstract!#REF!</definedName>
    <definedName name="__________________Apr28" localSheetId="0">[5]Newabstract!#REF!</definedName>
    <definedName name="__________________Apr28" localSheetId="1">[5]Newabstract!#REF!</definedName>
    <definedName name="__________________Apr28">[5]Newabstract!#REF!</definedName>
    <definedName name="__________________Apr29" localSheetId="10">[5]Newabstract!#REF!</definedName>
    <definedName name="__________________Apr29" localSheetId="7">[5]Newabstract!#REF!</definedName>
    <definedName name="__________________Apr29" localSheetId="3">[5]Newabstract!#REF!</definedName>
    <definedName name="__________________Apr29" localSheetId="9">[5]Newabstract!#REF!</definedName>
    <definedName name="__________________Apr29" localSheetId="4">[5]Newabstract!#REF!</definedName>
    <definedName name="__________________Apr29" localSheetId="0">[5]Newabstract!#REF!</definedName>
    <definedName name="__________________Apr29" localSheetId="1">[5]Newabstract!#REF!</definedName>
    <definedName name="__________________Apr29">[5]Newabstract!#REF!</definedName>
    <definedName name="__________________Apr30" localSheetId="10">[5]Newabstract!#REF!</definedName>
    <definedName name="__________________Apr30" localSheetId="7">[5]Newabstract!#REF!</definedName>
    <definedName name="__________________Apr30" localSheetId="3">[5]Newabstract!#REF!</definedName>
    <definedName name="__________________Apr30" localSheetId="9">[5]Newabstract!#REF!</definedName>
    <definedName name="__________________Apr30" localSheetId="4">[5]Newabstract!#REF!</definedName>
    <definedName name="__________________Apr30" localSheetId="0">[5]Newabstract!#REF!</definedName>
    <definedName name="__________________Apr30" localSheetId="1">[5]Newabstract!#REF!</definedName>
    <definedName name="__________________Apr30">[5]Newabstract!#REF!</definedName>
    <definedName name="__________________BSD1" localSheetId="6">#REF!</definedName>
    <definedName name="__________________BSD1" localSheetId="10">#REF!</definedName>
    <definedName name="__________________BSD1" localSheetId="7">#REF!</definedName>
    <definedName name="__________________BSD1" localSheetId="3">#REF!</definedName>
    <definedName name="__________________BSD1" localSheetId="9">#REF!</definedName>
    <definedName name="__________________BSD1" localSheetId="4">#REF!</definedName>
    <definedName name="__________________BSD1" localSheetId="0">#REF!</definedName>
    <definedName name="__________________BSD1" localSheetId="1">#REF!</definedName>
    <definedName name="__________________BSD1">#REF!</definedName>
    <definedName name="__________________BSD2" localSheetId="6">#REF!</definedName>
    <definedName name="__________________BSD2" localSheetId="10">#REF!</definedName>
    <definedName name="__________________BSD2" localSheetId="7">#REF!</definedName>
    <definedName name="__________________BSD2" localSheetId="3">#REF!</definedName>
    <definedName name="__________________BSD2" localSheetId="9">#REF!</definedName>
    <definedName name="__________________BSD2" localSheetId="4">#REF!</definedName>
    <definedName name="__________________BSD2" localSheetId="0">#REF!</definedName>
    <definedName name="__________________BSD2" localSheetId="1">#REF!</definedName>
    <definedName name="__________________BSD2">#REF!</definedName>
    <definedName name="__________________DAT12" localSheetId="6">[6]Sheet1!#REF!</definedName>
    <definedName name="__________________DAT12" localSheetId="10">[6]Sheet1!#REF!</definedName>
    <definedName name="__________________DAT12" localSheetId="7">[6]Sheet1!#REF!</definedName>
    <definedName name="__________________DAT12" localSheetId="3">[6]Sheet1!#REF!</definedName>
    <definedName name="__________________DAT12" localSheetId="9">[6]Sheet1!#REF!</definedName>
    <definedName name="__________________DAT12" localSheetId="4">[6]Sheet1!#REF!</definedName>
    <definedName name="__________________DAT12" localSheetId="0">[6]Sheet1!#REF!</definedName>
    <definedName name="__________________DAT12" localSheetId="1">[6]Sheet1!#REF!</definedName>
    <definedName name="__________________DAT12">[6]Sheet1!#REF!</definedName>
    <definedName name="__________________DAT13" localSheetId="6">[6]Sheet1!#REF!</definedName>
    <definedName name="__________________DAT13" localSheetId="10">[6]Sheet1!#REF!</definedName>
    <definedName name="__________________DAT13" localSheetId="7">[6]Sheet1!#REF!</definedName>
    <definedName name="__________________DAT13" localSheetId="3">[6]Sheet1!#REF!</definedName>
    <definedName name="__________________DAT13" localSheetId="9">[6]Sheet1!#REF!</definedName>
    <definedName name="__________________DAT13" localSheetId="4">[6]Sheet1!#REF!</definedName>
    <definedName name="__________________DAT13" localSheetId="0">[6]Sheet1!#REF!</definedName>
    <definedName name="__________________DAT13" localSheetId="1">[6]Sheet1!#REF!</definedName>
    <definedName name="__________________DAT13">[6]Sheet1!#REF!</definedName>
    <definedName name="__________________DAT15" localSheetId="10">[6]Sheet1!#REF!</definedName>
    <definedName name="__________________DAT15" localSheetId="7">[6]Sheet1!#REF!</definedName>
    <definedName name="__________________DAT15" localSheetId="3">[6]Sheet1!#REF!</definedName>
    <definedName name="__________________DAT15" localSheetId="9">[6]Sheet1!#REF!</definedName>
    <definedName name="__________________DAT15" localSheetId="4">[6]Sheet1!#REF!</definedName>
    <definedName name="__________________DAT15" localSheetId="0">[6]Sheet1!#REF!</definedName>
    <definedName name="__________________DAT15" localSheetId="1">[6]Sheet1!#REF!</definedName>
    <definedName name="__________________DAT15">[6]Sheet1!#REF!</definedName>
    <definedName name="__________________DAT16" localSheetId="10">[6]Sheet1!#REF!</definedName>
    <definedName name="__________________DAT16" localSheetId="7">[6]Sheet1!#REF!</definedName>
    <definedName name="__________________DAT16" localSheetId="3">[6]Sheet1!#REF!</definedName>
    <definedName name="__________________DAT16" localSheetId="9">[6]Sheet1!#REF!</definedName>
    <definedName name="__________________DAT16" localSheetId="4">[6]Sheet1!#REF!</definedName>
    <definedName name="__________________DAT16" localSheetId="0">[6]Sheet1!#REF!</definedName>
    <definedName name="__________________DAT16" localSheetId="1">[6]Sheet1!#REF!</definedName>
    <definedName name="__________________DAT16">[6]Sheet1!#REF!</definedName>
    <definedName name="__________________DAT17" localSheetId="10">[6]Sheet1!#REF!</definedName>
    <definedName name="__________________DAT17" localSheetId="7">[6]Sheet1!#REF!</definedName>
    <definedName name="__________________DAT17" localSheetId="3">[6]Sheet1!#REF!</definedName>
    <definedName name="__________________DAT17" localSheetId="9">[6]Sheet1!#REF!</definedName>
    <definedName name="__________________DAT17" localSheetId="4">[6]Sheet1!#REF!</definedName>
    <definedName name="__________________DAT17" localSheetId="0">[6]Sheet1!#REF!</definedName>
    <definedName name="__________________DAT17" localSheetId="1">[6]Sheet1!#REF!</definedName>
    <definedName name="__________________DAT17">[6]Sheet1!#REF!</definedName>
    <definedName name="__________________DAT18" localSheetId="10">[6]Sheet1!#REF!</definedName>
    <definedName name="__________________DAT18" localSheetId="7">[6]Sheet1!#REF!</definedName>
    <definedName name="__________________DAT18" localSheetId="3">[6]Sheet1!#REF!</definedName>
    <definedName name="__________________DAT18" localSheetId="9">[6]Sheet1!#REF!</definedName>
    <definedName name="__________________DAT18" localSheetId="4">[6]Sheet1!#REF!</definedName>
    <definedName name="__________________DAT18" localSheetId="0">[6]Sheet1!#REF!</definedName>
    <definedName name="__________________DAT18" localSheetId="1">[6]Sheet1!#REF!</definedName>
    <definedName name="__________________DAT18">[6]Sheet1!#REF!</definedName>
    <definedName name="__________________DAT19" localSheetId="10">[6]Sheet1!#REF!</definedName>
    <definedName name="__________________DAT19" localSheetId="7">[6]Sheet1!#REF!</definedName>
    <definedName name="__________________DAT19" localSheetId="3">[6]Sheet1!#REF!</definedName>
    <definedName name="__________________DAT19" localSheetId="9">[6]Sheet1!#REF!</definedName>
    <definedName name="__________________DAT19" localSheetId="4">[6]Sheet1!#REF!</definedName>
    <definedName name="__________________DAT19" localSheetId="0">[6]Sheet1!#REF!</definedName>
    <definedName name="__________________DAT19" localSheetId="1">[6]Sheet1!#REF!</definedName>
    <definedName name="__________________DAT19">[6]Sheet1!#REF!</definedName>
    <definedName name="__________________dd1" localSheetId="6" hidden="1">{"pl_t&amp;d",#N/A,FALSE,"p&amp;l_t&amp;D_01_02 (2)"}</definedName>
    <definedName name="__________________dd1" localSheetId="10" hidden="1">{"pl_t&amp;d",#N/A,FALSE,"p&amp;l_t&amp;D_01_02 (2)"}</definedName>
    <definedName name="__________________dd1" localSheetId="7" hidden="1">{"pl_t&amp;d",#N/A,FALSE,"p&amp;l_t&amp;D_01_02 (2)"}</definedName>
    <definedName name="__________________dd1" localSheetId="3" hidden="1">{"pl_t&amp;d",#N/A,FALSE,"p&amp;l_t&amp;D_01_02 (2)"}</definedName>
    <definedName name="__________________dd1" localSheetId="8" hidden="1">{"pl_t&amp;d",#N/A,FALSE,"p&amp;l_t&amp;D_01_02 (2)"}</definedName>
    <definedName name="__________________dd1" localSheetId="9" hidden="1">{"pl_t&amp;d",#N/A,FALSE,"p&amp;l_t&amp;D_01_02 (2)"}</definedName>
    <definedName name="__________________dd1" localSheetId="4" hidden="1">{"pl_t&amp;d",#N/A,FALSE,"p&amp;l_t&amp;D_01_02 (2)"}</definedName>
    <definedName name="__________________dd1" localSheetId="0" hidden="1">{"pl_t&amp;d",#N/A,FALSE,"p&amp;l_t&amp;D_01_02 (2)"}</definedName>
    <definedName name="__________________dd1" localSheetId="1" hidden="1">{"pl_t&amp;d",#N/A,FALSE,"p&amp;l_t&amp;D_01_02 (2)"}</definedName>
    <definedName name="__________________dd1" hidden="1">{"pl_t&amp;d",#N/A,FALSE,"p&amp;l_t&amp;D_01_02 (2)"}</definedName>
    <definedName name="__________________dem2" localSheetId="6" hidden="1">{"pl_t&amp;d",#N/A,FALSE,"p&amp;l_t&amp;D_01_02 (2)"}</definedName>
    <definedName name="__________________dem2" localSheetId="10" hidden="1">{"pl_t&amp;d",#N/A,FALSE,"p&amp;l_t&amp;D_01_02 (2)"}</definedName>
    <definedName name="__________________dem2" localSheetId="7" hidden="1">{"pl_t&amp;d",#N/A,FALSE,"p&amp;l_t&amp;D_01_02 (2)"}</definedName>
    <definedName name="__________________dem2" localSheetId="3" hidden="1">{"pl_t&amp;d",#N/A,FALSE,"p&amp;l_t&amp;D_01_02 (2)"}</definedName>
    <definedName name="__________________dem2" localSheetId="8" hidden="1">{"pl_t&amp;d",#N/A,FALSE,"p&amp;l_t&amp;D_01_02 (2)"}</definedName>
    <definedName name="__________________dem2" localSheetId="9" hidden="1">{"pl_t&amp;d",#N/A,FALSE,"p&amp;l_t&amp;D_01_02 (2)"}</definedName>
    <definedName name="__________________dem2" localSheetId="4" hidden="1">{"pl_t&amp;d",#N/A,FALSE,"p&amp;l_t&amp;D_01_02 (2)"}</definedName>
    <definedName name="__________________dem2" localSheetId="0" hidden="1">{"pl_t&amp;d",#N/A,FALSE,"p&amp;l_t&amp;D_01_02 (2)"}</definedName>
    <definedName name="__________________dem2" localSheetId="1" hidden="1">{"pl_t&amp;d",#N/A,FALSE,"p&amp;l_t&amp;D_01_02 (2)"}</definedName>
    <definedName name="__________________dem2" hidden="1">{"pl_t&amp;d",#N/A,FALSE,"p&amp;l_t&amp;D_01_02 (2)"}</definedName>
    <definedName name="__________________dem3" localSheetId="6" hidden="1">{"pl_t&amp;d",#N/A,FALSE,"p&amp;l_t&amp;D_01_02 (2)"}</definedName>
    <definedName name="__________________dem3" localSheetId="10" hidden="1">{"pl_t&amp;d",#N/A,FALSE,"p&amp;l_t&amp;D_01_02 (2)"}</definedName>
    <definedName name="__________________dem3" localSheetId="7" hidden="1">{"pl_t&amp;d",#N/A,FALSE,"p&amp;l_t&amp;D_01_02 (2)"}</definedName>
    <definedName name="__________________dem3" localSheetId="3" hidden="1">{"pl_t&amp;d",#N/A,FALSE,"p&amp;l_t&amp;D_01_02 (2)"}</definedName>
    <definedName name="__________________dem3" localSheetId="8" hidden="1">{"pl_t&amp;d",#N/A,FALSE,"p&amp;l_t&amp;D_01_02 (2)"}</definedName>
    <definedName name="__________________dem3" localSheetId="9" hidden="1">{"pl_t&amp;d",#N/A,FALSE,"p&amp;l_t&amp;D_01_02 (2)"}</definedName>
    <definedName name="__________________dem3" localSheetId="4" hidden="1">{"pl_t&amp;d",#N/A,FALSE,"p&amp;l_t&amp;D_01_02 (2)"}</definedName>
    <definedName name="__________________dem3" localSheetId="0" hidden="1">{"pl_t&amp;d",#N/A,FALSE,"p&amp;l_t&amp;D_01_02 (2)"}</definedName>
    <definedName name="__________________dem3" localSheetId="1" hidden="1">{"pl_t&amp;d",#N/A,FALSE,"p&amp;l_t&amp;D_01_02 (2)"}</definedName>
    <definedName name="__________________dem3" hidden="1">{"pl_t&amp;d",#N/A,FALSE,"p&amp;l_t&amp;D_01_02 (2)"}</definedName>
    <definedName name="__________________den8" localSheetId="6" hidden="1">{"pl_t&amp;d",#N/A,FALSE,"p&amp;l_t&amp;D_01_02 (2)"}</definedName>
    <definedName name="__________________den8" localSheetId="10" hidden="1">{"pl_t&amp;d",#N/A,FALSE,"p&amp;l_t&amp;D_01_02 (2)"}</definedName>
    <definedName name="__________________den8" localSheetId="7" hidden="1">{"pl_t&amp;d",#N/A,FALSE,"p&amp;l_t&amp;D_01_02 (2)"}</definedName>
    <definedName name="__________________den8" localSheetId="3" hidden="1">{"pl_t&amp;d",#N/A,FALSE,"p&amp;l_t&amp;D_01_02 (2)"}</definedName>
    <definedName name="__________________den8" localSheetId="8" hidden="1">{"pl_t&amp;d",#N/A,FALSE,"p&amp;l_t&amp;D_01_02 (2)"}</definedName>
    <definedName name="__________________den8" localSheetId="9" hidden="1">{"pl_t&amp;d",#N/A,FALSE,"p&amp;l_t&amp;D_01_02 (2)"}</definedName>
    <definedName name="__________________den8" localSheetId="4" hidden="1">{"pl_t&amp;d",#N/A,FALSE,"p&amp;l_t&amp;D_01_02 (2)"}</definedName>
    <definedName name="__________________den8" localSheetId="0" hidden="1">{"pl_t&amp;d",#N/A,FALSE,"p&amp;l_t&amp;D_01_02 (2)"}</definedName>
    <definedName name="__________________den8" localSheetId="1" hidden="1">{"pl_t&amp;d",#N/A,FALSE,"p&amp;l_t&amp;D_01_02 (2)"}</definedName>
    <definedName name="__________________den8" hidden="1">{"pl_t&amp;d",#N/A,FALSE,"p&amp;l_t&amp;D_01_02 (2)"}</definedName>
    <definedName name="__________________fin2" localSheetId="6" hidden="1">{"pl_t&amp;d",#N/A,FALSE,"p&amp;l_t&amp;D_01_02 (2)"}</definedName>
    <definedName name="__________________fin2" localSheetId="10" hidden="1">{"pl_t&amp;d",#N/A,FALSE,"p&amp;l_t&amp;D_01_02 (2)"}</definedName>
    <definedName name="__________________fin2" localSheetId="7" hidden="1">{"pl_t&amp;d",#N/A,FALSE,"p&amp;l_t&amp;D_01_02 (2)"}</definedName>
    <definedName name="__________________fin2" localSheetId="3" hidden="1">{"pl_t&amp;d",#N/A,FALSE,"p&amp;l_t&amp;D_01_02 (2)"}</definedName>
    <definedName name="__________________fin2" localSheetId="8" hidden="1">{"pl_t&amp;d",#N/A,FALSE,"p&amp;l_t&amp;D_01_02 (2)"}</definedName>
    <definedName name="__________________fin2" localSheetId="9" hidden="1">{"pl_t&amp;d",#N/A,FALSE,"p&amp;l_t&amp;D_01_02 (2)"}</definedName>
    <definedName name="__________________fin2" localSheetId="4" hidden="1">{"pl_t&amp;d",#N/A,FALSE,"p&amp;l_t&amp;D_01_02 (2)"}</definedName>
    <definedName name="__________________fin2" localSheetId="0" hidden="1">{"pl_t&amp;d",#N/A,FALSE,"p&amp;l_t&amp;D_01_02 (2)"}</definedName>
    <definedName name="__________________fin2" localSheetId="1" hidden="1">{"pl_t&amp;d",#N/A,FALSE,"p&amp;l_t&amp;D_01_02 (2)"}</definedName>
    <definedName name="__________________fin2" hidden="1">{"pl_t&amp;d",#N/A,FALSE,"p&amp;l_t&amp;D_01_02 (2)"}</definedName>
    <definedName name="__________________for5" localSheetId="6" hidden="1">{"pl_t&amp;d",#N/A,FALSE,"p&amp;l_t&amp;D_01_02 (2)"}</definedName>
    <definedName name="__________________for5" localSheetId="10" hidden="1">{"pl_t&amp;d",#N/A,FALSE,"p&amp;l_t&amp;D_01_02 (2)"}</definedName>
    <definedName name="__________________for5" localSheetId="7" hidden="1">{"pl_t&amp;d",#N/A,FALSE,"p&amp;l_t&amp;D_01_02 (2)"}</definedName>
    <definedName name="__________________for5" localSheetId="3" hidden="1">{"pl_t&amp;d",#N/A,FALSE,"p&amp;l_t&amp;D_01_02 (2)"}</definedName>
    <definedName name="__________________for5" localSheetId="8" hidden="1">{"pl_t&amp;d",#N/A,FALSE,"p&amp;l_t&amp;D_01_02 (2)"}</definedName>
    <definedName name="__________________for5" localSheetId="9" hidden="1">{"pl_t&amp;d",#N/A,FALSE,"p&amp;l_t&amp;D_01_02 (2)"}</definedName>
    <definedName name="__________________for5" localSheetId="4" hidden="1">{"pl_t&amp;d",#N/A,FALSE,"p&amp;l_t&amp;D_01_02 (2)"}</definedName>
    <definedName name="__________________for5" localSheetId="0" hidden="1">{"pl_t&amp;d",#N/A,FALSE,"p&amp;l_t&amp;D_01_02 (2)"}</definedName>
    <definedName name="__________________for5" localSheetId="1" hidden="1">{"pl_t&amp;d",#N/A,FALSE,"p&amp;l_t&amp;D_01_02 (2)"}</definedName>
    <definedName name="__________________for5" hidden="1">{"pl_t&amp;d",#N/A,FALSE,"p&amp;l_t&amp;D_01_02 (2)"}</definedName>
    <definedName name="__________________G1" localSheetId="6">#REF!</definedName>
    <definedName name="__________________G1" localSheetId="10">#REF!</definedName>
    <definedName name="__________________G1" localSheetId="7">#REF!</definedName>
    <definedName name="__________________G1" localSheetId="3">#REF!</definedName>
    <definedName name="__________________G1" localSheetId="9">#REF!</definedName>
    <definedName name="__________________G1" localSheetId="4">#REF!</definedName>
    <definedName name="__________________G1" localSheetId="0">#REF!</definedName>
    <definedName name="__________________G1" localSheetId="1">#REF!</definedName>
    <definedName name="__________________G1">#REF!</definedName>
    <definedName name="__________________IED1" localSheetId="6">#REF!</definedName>
    <definedName name="__________________IED1" localSheetId="10">#REF!</definedName>
    <definedName name="__________________IED1" localSheetId="7">#REF!</definedName>
    <definedName name="__________________IED1" localSheetId="3">#REF!</definedName>
    <definedName name="__________________IED1" localSheetId="9">#REF!</definedName>
    <definedName name="__________________IED1" localSheetId="4">#REF!</definedName>
    <definedName name="__________________IED1" localSheetId="0">#REF!</definedName>
    <definedName name="__________________IED1" localSheetId="1">#REF!</definedName>
    <definedName name="__________________IED1">#REF!</definedName>
    <definedName name="__________________IED2" localSheetId="6">#REF!</definedName>
    <definedName name="__________________IED2" localSheetId="10">#REF!</definedName>
    <definedName name="__________________IED2" localSheetId="7">#REF!</definedName>
    <definedName name="__________________IED2" localSheetId="3">#REF!</definedName>
    <definedName name="__________________IED2" localSheetId="9">#REF!</definedName>
    <definedName name="__________________IED2" localSheetId="4">#REF!</definedName>
    <definedName name="__________________IED2" localSheetId="0">#REF!</definedName>
    <definedName name="__________________IED2" localSheetId="1">#REF!</definedName>
    <definedName name="__________________IED2">#REF!</definedName>
    <definedName name="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Mar06" localSheetId="6">[5]Newabstract!#REF!</definedName>
    <definedName name="__________________Mar06" localSheetId="10">[5]Newabstract!#REF!</definedName>
    <definedName name="__________________Mar06" localSheetId="7">[5]Newabstract!#REF!</definedName>
    <definedName name="__________________Mar06" localSheetId="3">[5]Newabstract!#REF!</definedName>
    <definedName name="__________________Mar06" localSheetId="9">[5]Newabstract!#REF!</definedName>
    <definedName name="__________________Mar06" localSheetId="4">[5]Newabstract!#REF!</definedName>
    <definedName name="__________________Mar06" localSheetId="0">[5]Newabstract!#REF!</definedName>
    <definedName name="__________________Mar06" localSheetId="1">[5]Newabstract!#REF!</definedName>
    <definedName name="__________________Mar06">[5]Newabstract!#REF!</definedName>
    <definedName name="__________________Mar09" localSheetId="6">[5]Newabstract!#REF!</definedName>
    <definedName name="__________________Mar09" localSheetId="10">[5]Newabstract!#REF!</definedName>
    <definedName name="__________________Mar09" localSheetId="7">[5]Newabstract!#REF!</definedName>
    <definedName name="__________________Mar09" localSheetId="3">[5]Newabstract!#REF!</definedName>
    <definedName name="__________________Mar09" localSheetId="9">[5]Newabstract!#REF!</definedName>
    <definedName name="__________________Mar09" localSheetId="4">[5]Newabstract!#REF!</definedName>
    <definedName name="__________________Mar09" localSheetId="0">[5]Newabstract!#REF!</definedName>
    <definedName name="__________________Mar09" localSheetId="1">[5]Newabstract!#REF!</definedName>
    <definedName name="__________________Mar09">[5]Newabstract!#REF!</definedName>
    <definedName name="__________________Mar10" localSheetId="6">[5]Newabstract!#REF!</definedName>
    <definedName name="__________________Mar10" localSheetId="10">[5]Newabstract!#REF!</definedName>
    <definedName name="__________________Mar10" localSheetId="7">[5]Newabstract!#REF!</definedName>
    <definedName name="__________________Mar10" localSheetId="3">[5]Newabstract!#REF!</definedName>
    <definedName name="__________________Mar10" localSheetId="9">[5]Newabstract!#REF!</definedName>
    <definedName name="__________________Mar10" localSheetId="4">[5]Newabstract!#REF!</definedName>
    <definedName name="__________________Mar10" localSheetId="0">[5]Newabstract!#REF!</definedName>
    <definedName name="__________________Mar10" localSheetId="1">[5]Newabstract!#REF!</definedName>
    <definedName name="__________________Mar10">[5]Newabstract!#REF!</definedName>
    <definedName name="__________________Mar11" localSheetId="6">[5]Newabstract!#REF!</definedName>
    <definedName name="__________________Mar11" localSheetId="10">[5]Newabstract!#REF!</definedName>
    <definedName name="__________________Mar11" localSheetId="7">[5]Newabstract!#REF!</definedName>
    <definedName name="__________________Mar11" localSheetId="3">[5]Newabstract!#REF!</definedName>
    <definedName name="__________________Mar11" localSheetId="9">[5]Newabstract!#REF!</definedName>
    <definedName name="__________________Mar11" localSheetId="4">[5]Newabstract!#REF!</definedName>
    <definedName name="__________________Mar11" localSheetId="0">[5]Newabstract!#REF!</definedName>
    <definedName name="__________________Mar11" localSheetId="1">[5]Newabstract!#REF!</definedName>
    <definedName name="__________________Mar11">[5]Newabstract!#REF!</definedName>
    <definedName name="__________________Mar12" localSheetId="10">[5]Newabstract!#REF!</definedName>
    <definedName name="__________________Mar12" localSheetId="7">[5]Newabstract!#REF!</definedName>
    <definedName name="__________________Mar12" localSheetId="3">[5]Newabstract!#REF!</definedName>
    <definedName name="__________________Mar12" localSheetId="9">[5]Newabstract!#REF!</definedName>
    <definedName name="__________________Mar12" localSheetId="4">[5]Newabstract!#REF!</definedName>
    <definedName name="__________________Mar12" localSheetId="0">[5]Newabstract!#REF!</definedName>
    <definedName name="__________________Mar12" localSheetId="1">[5]Newabstract!#REF!</definedName>
    <definedName name="__________________Mar12">[5]Newabstract!#REF!</definedName>
    <definedName name="__________________Mar13" localSheetId="10">[5]Newabstract!#REF!</definedName>
    <definedName name="__________________Mar13" localSheetId="7">[5]Newabstract!#REF!</definedName>
    <definedName name="__________________Mar13" localSheetId="3">[5]Newabstract!#REF!</definedName>
    <definedName name="__________________Mar13" localSheetId="9">[5]Newabstract!#REF!</definedName>
    <definedName name="__________________Mar13" localSheetId="4">[5]Newabstract!#REF!</definedName>
    <definedName name="__________________Mar13" localSheetId="0">[5]Newabstract!#REF!</definedName>
    <definedName name="__________________Mar13" localSheetId="1">[5]Newabstract!#REF!</definedName>
    <definedName name="__________________Mar13">[5]Newabstract!#REF!</definedName>
    <definedName name="__________________Mar16" localSheetId="10">[5]Newabstract!#REF!</definedName>
    <definedName name="__________________Mar16" localSheetId="7">[5]Newabstract!#REF!</definedName>
    <definedName name="__________________Mar16" localSheetId="3">[5]Newabstract!#REF!</definedName>
    <definedName name="__________________Mar16" localSheetId="9">[5]Newabstract!#REF!</definedName>
    <definedName name="__________________Mar16" localSheetId="4">[5]Newabstract!#REF!</definedName>
    <definedName name="__________________Mar16" localSheetId="0">[5]Newabstract!#REF!</definedName>
    <definedName name="__________________Mar16" localSheetId="1">[5]Newabstract!#REF!</definedName>
    <definedName name="__________________Mar16">[5]Newabstract!#REF!</definedName>
    <definedName name="__________________Mar17" localSheetId="10">[5]Newabstract!#REF!</definedName>
    <definedName name="__________________Mar17" localSheetId="7">[5]Newabstract!#REF!</definedName>
    <definedName name="__________________Mar17" localSheetId="3">[5]Newabstract!#REF!</definedName>
    <definedName name="__________________Mar17" localSheetId="9">[5]Newabstract!#REF!</definedName>
    <definedName name="__________________Mar17" localSheetId="4">[5]Newabstract!#REF!</definedName>
    <definedName name="__________________Mar17" localSheetId="0">[5]Newabstract!#REF!</definedName>
    <definedName name="__________________Mar17" localSheetId="1">[5]Newabstract!#REF!</definedName>
    <definedName name="__________________Mar17">[5]Newabstract!#REF!</definedName>
    <definedName name="__________________Mar18" localSheetId="10">[5]Newabstract!#REF!</definedName>
    <definedName name="__________________Mar18" localSheetId="7">[5]Newabstract!#REF!</definedName>
    <definedName name="__________________Mar18" localSheetId="3">[5]Newabstract!#REF!</definedName>
    <definedName name="__________________Mar18" localSheetId="9">[5]Newabstract!#REF!</definedName>
    <definedName name="__________________Mar18" localSheetId="4">[5]Newabstract!#REF!</definedName>
    <definedName name="__________________Mar18" localSheetId="0">[5]Newabstract!#REF!</definedName>
    <definedName name="__________________Mar18" localSheetId="1">[5]Newabstract!#REF!</definedName>
    <definedName name="__________________Mar18">[5]Newabstract!#REF!</definedName>
    <definedName name="__________________Mar19" localSheetId="10">[5]Newabstract!#REF!</definedName>
    <definedName name="__________________Mar19" localSheetId="7">[5]Newabstract!#REF!</definedName>
    <definedName name="__________________Mar19" localSheetId="3">[5]Newabstract!#REF!</definedName>
    <definedName name="__________________Mar19" localSheetId="9">[5]Newabstract!#REF!</definedName>
    <definedName name="__________________Mar19" localSheetId="4">[5]Newabstract!#REF!</definedName>
    <definedName name="__________________Mar19" localSheetId="0">[5]Newabstract!#REF!</definedName>
    <definedName name="__________________Mar19" localSheetId="1">[5]Newabstract!#REF!</definedName>
    <definedName name="__________________Mar19">[5]Newabstract!#REF!</definedName>
    <definedName name="__________________Mar20" localSheetId="10">[5]Newabstract!#REF!</definedName>
    <definedName name="__________________Mar20" localSheetId="7">[5]Newabstract!#REF!</definedName>
    <definedName name="__________________Mar20" localSheetId="3">[5]Newabstract!#REF!</definedName>
    <definedName name="__________________Mar20" localSheetId="9">[5]Newabstract!#REF!</definedName>
    <definedName name="__________________Mar20" localSheetId="4">[5]Newabstract!#REF!</definedName>
    <definedName name="__________________Mar20" localSheetId="0">[5]Newabstract!#REF!</definedName>
    <definedName name="__________________Mar20" localSheetId="1">[5]Newabstract!#REF!</definedName>
    <definedName name="__________________Mar20">[5]Newabstract!#REF!</definedName>
    <definedName name="__________________Mar23" localSheetId="10">[5]Newabstract!#REF!</definedName>
    <definedName name="__________________Mar23" localSheetId="7">[5]Newabstract!#REF!</definedName>
    <definedName name="__________________Mar23" localSheetId="3">[5]Newabstract!#REF!</definedName>
    <definedName name="__________________Mar23" localSheetId="9">[5]Newabstract!#REF!</definedName>
    <definedName name="__________________Mar23" localSheetId="4">[5]Newabstract!#REF!</definedName>
    <definedName name="__________________Mar23" localSheetId="0">[5]Newabstract!#REF!</definedName>
    <definedName name="__________________Mar23" localSheetId="1">[5]Newabstract!#REF!</definedName>
    <definedName name="__________________Mar23">[5]Newabstract!#REF!</definedName>
    <definedName name="__________________Mar24" localSheetId="10">[5]Newabstract!#REF!</definedName>
    <definedName name="__________________Mar24" localSheetId="7">[5]Newabstract!#REF!</definedName>
    <definedName name="__________________Mar24" localSheetId="3">[5]Newabstract!#REF!</definedName>
    <definedName name="__________________Mar24" localSheetId="9">[5]Newabstract!#REF!</definedName>
    <definedName name="__________________Mar24" localSheetId="4">[5]Newabstract!#REF!</definedName>
    <definedName name="__________________Mar24" localSheetId="0">[5]Newabstract!#REF!</definedName>
    <definedName name="__________________Mar24" localSheetId="1">[5]Newabstract!#REF!</definedName>
    <definedName name="__________________Mar24">[5]Newabstract!#REF!</definedName>
    <definedName name="__________________Mar25" localSheetId="10">[5]Newabstract!#REF!</definedName>
    <definedName name="__________________Mar25" localSheetId="7">[5]Newabstract!#REF!</definedName>
    <definedName name="__________________Mar25" localSheetId="3">[5]Newabstract!#REF!</definedName>
    <definedName name="__________________Mar25" localSheetId="9">[5]Newabstract!#REF!</definedName>
    <definedName name="__________________Mar25" localSheetId="4">[5]Newabstract!#REF!</definedName>
    <definedName name="__________________Mar25" localSheetId="0">[5]Newabstract!#REF!</definedName>
    <definedName name="__________________Mar25" localSheetId="1">[5]Newabstract!#REF!</definedName>
    <definedName name="__________________Mar25">[5]Newabstract!#REF!</definedName>
    <definedName name="__________________Mar26" localSheetId="10">[5]Newabstract!#REF!</definedName>
    <definedName name="__________________Mar26" localSheetId="7">[5]Newabstract!#REF!</definedName>
    <definedName name="__________________Mar26" localSheetId="3">[5]Newabstract!#REF!</definedName>
    <definedName name="__________________Mar26" localSheetId="9">[5]Newabstract!#REF!</definedName>
    <definedName name="__________________Mar26" localSheetId="4">[5]Newabstract!#REF!</definedName>
    <definedName name="__________________Mar26" localSheetId="0">[5]Newabstract!#REF!</definedName>
    <definedName name="__________________Mar26" localSheetId="1">[5]Newabstract!#REF!</definedName>
    <definedName name="__________________Mar26">[5]Newabstract!#REF!</definedName>
    <definedName name="__________________Mar27" localSheetId="10">[5]Newabstract!#REF!</definedName>
    <definedName name="__________________Mar27" localSheetId="7">[5]Newabstract!#REF!</definedName>
    <definedName name="__________________Mar27" localSheetId="3">[5]Newabstract!#REF!</definedName>
    <definedName name="__________________Mar27" localSheetId="9">[5]Newabstract!#REF!</definedName>
    <definedName name="__________________Mar27" localSheetId="4">[5]Newabstract!#REF!</definedName>
    <definedName name="__________________Mar27" localSheetId="0">[5]Newabstract!#REF!</definedName>
    <definedName name="__________________Mar27" localSheetId="1">[5]Newabstract!#REF!</definedName>
    <definedName name="__________________Mar27">[5]Newabstract!#REF!</definedName>
    <definedName name="__________________Mar28" localSheetId="10">[5]Newabstract!#REF!</definedName>
    <definedName name="__________________Mar28" localSheetId="7">[5]Newabstract!#REF!</definedName>
    <definedName name="__________________Mar28" localSheetId="3">[5]Newabstract!#REF!</definedName>
    <definedName name="__________________Mar28" localSheetId="9">[5]Newabstract!#REF!</definedName>
    <definedName name="__________________Mar28" localSheetId="4">[5]Newabstract!#REF!</definedName>
    <definedName name="__________________Mar28" localSheetId="0">[5]Newabstract!#REF!</definedName>
    <definedName name="__________________Mar28" localSheetId="1">[5]Newabstract!#REF!</definedName>
    <definedName name="__________________Mar28">[5]Newabstract!#REF!</definedName>
    <definedName name="__________________Mar30" localSheetId="10">[5]Newabstract!#REF!</definedName>
    <definedName name="__________________Mar30" localSheetId="7">[5]Newabstract!#REF!</definedName>
    <definedName name="__________________Mar30" localSheetId="3">[5]Newabstract!#REF!</definedName>
    <definedName name="__________________Mar30" localSheetId="9">[5]Newabstract!#REF!</definedName>
    <definedName name="__________________Mar30" localSheetId="4">[5]Newabstract!#REF!</definedName>
    <definedName name="__________________Mar30" localSheetId="0">[5]Newabstract!#REF!</definedName>
    <definedName name="__________________Mar30" localSheetId="1">[5]Newabstract!#REF!</definedName>
    <definedName name="__________________Mar30">[5]Newabstract!#REF!</definedName>
    <definedName name="__________________Mar31" localSheetId="10">[5]Newabstract!#REF!</definedName>
    <definedName name="__________________Mar31" localSheetId="7">[5]Newabstract!#REF!</definedName>
    <definedName name="__________________Mar31" localSheetId="3">[5]Newabstract!#REF!</definedName>
    <definedName name="__________________Mar31" localSheetId="9">[5]Newabstract!#REF!</definedName>
    <definedName name="__________________Mar31" localSheetId="4">[5]Newabstract!#REF!</definedName>
    <definedName name="__________________Mar31" localSheetId="0">[5]Newabstract!#REF!</definedName>
    <definedName name="__________________Mar31" localSheetId="1">[5]Newabstract!#REF!</definedName>
    <definedName name="__________________Mar31">[5]Newabstract!#REF!</definedName>
    <definedName name="__________________new1" localSheetId="6" hidden="1">{"pl_t&amp;d",#N/A,FALSE,"p&amp;l_t&amp;D_01_02 (2)"}</definedName>
    <definedName name="__________________new1" localSheetId="10" hidden="1">{"pl_t&amp;d",#N/A,FALSE,"p&amp;l_t&amp;D_01_02 (2)"}</definedName>
    <definedName name="__________________new1" localSheetId="7" hidden="1">{"pl_t&amp;d",#N/A,FALSE,"p&amp;l_t&amp;D_01_02 (2)"}</definedName>
    <definedName name="__________________new1" localSheetId="3" hidden="1">{"pl_t&amp;d",#N/A,FALSE,"p&amp;l_t&amp;D_01_02 (2)"}</definedName>
    <definedName name="__________________new1" localSheetId="8" hidden="1">{"pl_t&amp;d",#N/A,FALSE,"p&amp;l_t&amp;D_01_02 (2)"}</definedName>
    <definedName name="__________________new1" localSheetId="9" hidden="1">{"pl_t&amp;d",#N/A,FALSE,"p&amp;l_t&amp;D_01_02 (2)"}</definedName>
    <definedName name="__________________new1" localSheetId="4" hidden="1">{"pl_t&amp;d",#N/A,FALSE,"p&amp;l_t&amp;D_01_02 (2)"}</definedName>
    <definedName name="__________________new1" localSheetId="0" hidden="1">{"pl_t&amp;d",#N/A,FALSE,"p&amp;l_t&amp;D_01_02 (2)"}</definedName>
    <definedName name="__________________new1" localSheetId="1" hidden="1">{"pl_t&amp;d",#N/A,FALSE,"p&amp;l_t&amp;D_01_02 (2)"}</definedName>
    <definedName name="__________________new1" hidden="1">{"pl_t&amp;d",#N/A,FALSE,"p&amp;l_t&amp;D_01_02 (2)"}</definedName>
    <definedName name="__________________pp2" localSheetId="6">#REF!</definedName>
    <definedName name="__________________pp2" localSheetId="10">#REF!</definedName>
    <definedName name="__________________pp2" localSheetId="7">#REF!</definedName>
    <definedName name="__________________pp2" localSheetId="3">#REF!</definedName>
    <definedName name="__________________pp2" localSheetId="9">#REF!</definedName>
    <definedName name="__________________pp2" localSheetId="4">#REF!</definedName>
    <definedName name="__________________pp2" localSheetId="0">#REF!</definedName>
    <definedName name="__________________pp2" localSheetId="1">#REF!</definedName>
    <definedName name="__________________pp2">#REF!</definedName>
    <definedName name="__________________s1" localSheetId="6" hidden="1">{"pl_t&amp;d",#N/A,FALSE,"p&amp;l_t&amp;D_01_02 (2)"}</definedName>
    <definedName name="__________________s1" localSheetId="10" hidden="1">{"pl_t&amp;d",#N/A,FALSE,"p&amp;l_t&amp;D_01_02 (2)"}</definedName>
    <definedName name="__________________s1" localSheetId="7" hidden="1">{"pl_t&amp;d",#N/A,FALSE,"p&amp;l_t&amp;D_01_02 (2)"}</definedName>
    <definedName name="__________________s1" localSheetId="3" hidden="1">{"pl_t&amp;d",#N/A,FALSE,"p&amp;l_t&amp;D_01_02 (2)"}</definedName>
    <definedName name="__________________s1" localSheetId="8" hidden="1">{"pl_t&amp;d",#N/A,FALSE,"p&amp;l_t&amp;D_01_02 (2)"}</definedName>
    <definedName name="__________________s1" localSheetId="9" hidden="1">{"pl_t&amp;d",#N/A,FALSE,"p&amp;l_t&amp;D_01_02 (2)"}</definedName>
    <definedName name="__________________s1" localSheetId="4" hidden="1">{"pl_t&amp;d",#N/A,FALSE,"p&amp;l_t&amp;D_01_02 (2)"}</definedName>
    <definedName name="__________________s1" localSheetId="0" hidden="1">{"pl_t&amp;d",#N/A,FALSE,"p&amp;l_t&amp;D_01_02 (2)"}</definedName>
    <definedName name="__________________s1" localSheetId="1" hidden="1">{"pl_t&amp;d",#N/A,FALSE,"p&amp;l_t&amp;D_01_02 (2)"}</definedName>
    <definedName name="__________________s1" hidden="1">{"pl_t&amp;d",#N/A,FALSE,"p&amp;l_t&amp;D_01_02 (2)"}</definedName>
    <definedName name="__________________S180" localSheetId="6">[2]S3_GRP_CA!#REF!</definedName>
    <definedName name="__________________S180" localSheetId="10">[2]S3_GRP_CA!#REF!</definedName>
    <definedName name="__________________S180" localSheetId="7">[2]S3_GRP_CA!#REF!</definedName>
    <definedName name="__________________S180" localSheetId="3">[2]S3_GRP_CA!#REF!</definedName>
    <definedName name="__________________S180" localSheetId="9">[2]S3_GRP_CA!#REF!</definedName>
    <definedName name="__________________S180" localSheetId="4">[2]S3_GRP_CA!#REF!</definedName>
    <definedName name="__________________S180" localSheetId="0">[2]S3_GRP_CA!#REF!</definedName>
    <definedName name="__________________S180" localSheetId="1">[2]S3_GRP_CA!#REF!</definedName>
    <definedName name="__________________S180">[2]S3_GRP_CA!#REF!</definedName>
    <definedName name="__________________S6" localSheetId="10">[4]S5_CO_MA!#REF!</definedName>
    <definedName name="__________________S6" localSheetId="7">[4]S5_CO_MA!#REF!</definedName>
    <definedName name="__________________S6" localSheetId="3">[4]S5_CO_MA!#REF!</definedName>
    <definedName name="__________________S6" localSheetId="9">[4]S5_CO_MA!#REF!</definedName>
    <definedName name="__________________S6" localSheetId="4">[4]S5_CO_MA!#REF!</definedName>
    <definedName name="__________________S6" localSheetId="0">[4]S5_CO_MA!#REF!</definedName>
    <definedName name="__________________S6" localSheetId="1">[4]S5_CO_MA!#REF!</definedName>
    <definedName name="__________________S6">[4]S5_CO_MA!#REF!</definedName>
    <definedName name="__________________SL1" localSheetId="10">[7]Salient1!#REF!</definedName>
    <definedName name="__________________SL1" localSheetId="7">[7]Salient1!#REF!</definedName>
    <definedName name="__________________SL1" localSheetId="3">[7]Salient1!#REF!</definedName>
    <definedName name="__________________SL1" localSheetId="9">[7]Salient1!#REF!</definedName>
    <definedName name="__________________SL1" localSheetId="4">[7]Salient1!#REF!</definedName>
    <definedName name="__________________SL1" localSheetId="0">[7]Salient1!#REF!</definedName>
    <definedName name="__________________SL1" localSheetId="1">[7]Salient1!#REF!</definedName>
    <definedName name="__________________SL1">[7]Salient1!#REF!</definedName>
    <definedName name="__________________SL2" localSheetId="10">[7]Salient1!#REF!</definedName>
    <definedName name="__________________SL2" localSheetId="7">[7]Salient1!#REF!</definedName>
    <definedName name="__________________SL2" localSheetId="3">[7]Salient1!#REF!</definedName>
    <definedName name="__________________SL2" localSheetId="9">[7]Salient1!#REF!</definedName>
    <definedName name="__________________SL2" localSheetId="4">[7]Salient1!#REF!</definedName>
    <definedName name="__________________SL2" localSheetId="0">[7]Salient1!#REF!</definedName>
    <definedName name="__________________SL2" localSheetId="1">[7]Salient1!#REF!</definedName>
    <definedName name="__________________SL2">[7]Salient1!#REF!</definedName>
    <definedName name="__________________SL3" localSheetId="10">[7]Salient1!#REF!</definedName>
    <definedName name="__________________SL3" localSheetId="7">[7]Salient1!#REF!</definedName>
    <definedName name="__________________SL3" localSheetId="3">[7]Salient1!#REF!</definedName>
    <definedName name="__________________SL3" localSheetId="9">[7]Salient1!#REF!</definedName>
    <definedName name="__________________SL3" localSheetId="4">[7]Salient1!#REF!</definedName>
    <definedName name="__________________SL3" localSheetId="0">[7]Salient1!#REF!</definedName>
    <definedName name="__________________SL3" localSheetId="1">[7]Salient1!#REF!</definedName>
    <definedName name="__________________SL3">[7]Salient1!#REF!</definedName>
    <definedName name="__________________ss1" localSheetId="6" hidden="1">{"pl_t&amp;d",#N/A,FALSE,"p&amp;l_t&amp;D_01_02 (2)"}</definedName>
    <definedName name="__________________ss1" localSheetId="10" hidden="1">{"pl_t&amp;d",#N/A,FALSE,"p&amp;l_t&amp;D_01_02 (2)"}</definedName>
    <definedName name="__________________ss1" localSheetId="7" hidden="1">{"pl_t&amp;d",#N/A,FALSE,"p&amp;l_t&amp;D_01_02 (2)"}</definedName>
    <definedName name="__________________ss1" localSheetId="3" hidden="1">{"pl_t&amp;d",#N/A,FALSE,"p&amp;l_t&amp;D_01_02 (2)"}</definedName>
    <definedName name="__________________ss1" localSheetId="8" hidden="1">{"pl_t&amp;d",#N/A,FALSE,"p&amp;l_t&amp;D_01_02 (2)"}</definedName>
    <definedName name="__________________ss1" localSheetId="9" hidden="1">{"pl_t&amp;d",#N/A,FALSE,"p&amp;l_t&amp;D_01_02 (2)"}</definedName>
    <definedName name="__________________ss1" localSheetId="4" hidden="1">{"pl_t&amp;d",#N/A,FALSE,"p&amp;l_t&amp;D_01_02 (2)"}</definedName>
    <definedName name="__________________ss1" localSheetId="0" hidden="1">{"pl_t&amp;d",#N/A,FALSE,"p&amp;l_t&amp;D_01_02 (2)"}</definedName>
    <definedName name="__________________ss1" localSheetId="1" hidden="1">{"pl_t&amp;d",#N/A,FALSE,"p&amp;l_t&amp;D_01_02 (2)"}</definedName>
    <definedName name="__________________ss1" hidden="1">{"pl_t&amp;d",#N/A,FALSE,"p&amp;l_t&amp;D_01_02 (2)"}</definedName>
    <definedName name="__________________usd1" localSheetId="10">'[3]cash budget'!#REF!</definedName>
    <definedName name="__________________usd1" localSheetId="7">'[3]cash budget'!#REF!</definedName>
    <definedName name="__________________usd1" localSheetId="3">'[3]cash budget'!#REF!</definedName>
    <definedName name="__________________usd1" localSheetId="9">'[3]cash budget'!#REF!</definedName>
    <definedName name="__________________usd1" localSheetId="4">'[3]cash budget'!#REF!</definedName>
    <definedName name="__________________usd1" localSheetId="0">'[3]cash budget'!#REF!</definedName>
    <definedName name="__________________usd1" localSheetId="1">'[3]cash budget'!#REF!</definedName>
    <definedName name="__________________usd1">'[3]cash budget'!#REF!</definedName>
    <definedName name="__________________usd2" localSheetId="10">'[3]cash budget'!#REF!</definedName>
    <definedName name="__________________usd2" localSheetId="7">'[3]cash budget'!#REF!</definedName>
    <definedName name="__________________usd2" localSheetId="3">'[3]cash budget'!#REF!</definedName>
    <definedName name="__________________usd2" localSheetId="9">'[3]cash budget'!#REF!</definedName>
    <definedName name="__________________usd2" localSheetId="4">'[3]cash budget'!#REF!</definedName>
    <definedName name="__________________usd2" localSheetId="0">'[3]cash budget'!#REF!</definedName>
    <definedName name="__________________usd2" localSheetId="1">'[3]cash budget'!#REF!</definedName>
    <definedName name="__________________usd2">'[3]cash budget'!#REF!</definedName>
    <definedName name="__________________usd3" localSheetId="10">'[3]cash budget'!#REF!</definedName>
    <definedName name="__________________usd3" localSheetId="7">'[3]cash budget'!#REF!</definedName>
    <definedName name="__________________usd3" localSheetId="3">'[3]cash budget'!#REF!</definedName>
    <definedName name="__________________usd3" localSheetId="9">'[3]cash budget'!#REF!</definedName>
    <definedName name="__________________usd3" localSheetId="4">'[3]cash budget'!#REF!</definedName>
    <definedName name="__________________usd3" localSheetId="0">'[3]cash budget'!#REF!</definedName>
    <definedName name="__________________usd3" localSheetId="1">'[3]cash budget'!#REF!</definedName>
    <definedName name="__________________usd3">'[3]cash budget'!#REF!</definedName>
    <definedName name="__________________usd4" localSheetId="10">'[3]cash budget'!#REF!</definedName>
    <definedName name="__________________usd4" localSheetId="7">'[3]cash budget'!#REF!</definedName>
    <definedName name="__________________usd4" localSheetId="3">'[3]cash budget'!#REF!</definedName>
    <definedName name="__________________usd4" localSheetId="9">'[3]cash budget'!#REF!</definedName>
    <definedName name="__________________usd4" localSheetId="4">'[3]cash budget'!#REF!</definedName>
    <definedName name="__________________usd4" localSheetId="0">'[3]cash budget'!#REF!</definedName>
    <definedName name="__________________usd4" localSheetId="1">'[3]cash budget'!#REF!</definedName>
    <definedName name="__________________usd4">'[3]cash budget'!#REF!</definedName>
    <definedName name="__________________xlnm._FilterDatabase_1" localSheetId="6">#REF!</definedName>
    <definedName name="__________________xlnm._FilterDatabase_1" localSheetId="10">#REF!</definedName>
    <definedName name="__________________xlnm._FilterDatabase_1" localSheetId="7">#REF!</definedName>
    <definedName name="__________________xlnm._FilterDatabase_1" localSheetId="3">#REF!</definedName>
    <definedName name="__________________xlnm._FilterDatabase_1" localSheetId="9">#REF!</definedName>
    <definedName name="__________________xlnm._FilterDatabase_1" localSheetId="4">#REF!</definedName>
    <definedName name="__________________xlnm._FilterDatabase_1" localSheetId="0">#REF!</definedName>
    <definedName name="__________________xlnm._FilterDatabase_1" localSheetId="1">#REF!</definedName>
    <definedName name="__________________xlnm._FilterDatabase_1">#REF!</definedName>
    <definedName name="_________________A1000000" localSheetId="6">#REF!</definedName>
    <definedName name="_________________A1000000" localSheetId="10">#REF!</definedName>
    <definedName name="_________________A1000000" localSheetId="7">#REF!</definedName>
    <definedName name="_________________A1000000" localSheetId="3">#REF!</definedName>
    <definedName name="_________________A1000000" localSheetId="9">#REF!</definedName>
    <definedName name="_________________A1000000" localSheetId="4">#REF!</definedName>
    <definedName name="_________________A1000000" localSheetId="0">#REF!</definedName>
    <definedName name="_________________A1000000" localSheetId="1">#REF!</definedName>
    <definedName name="_________________A1000000">#REF!</definedName>
    <definedName name="_________________A342542" localSheetId="6">#REF!</definedName>
    <definedName name="_________________A342542" localSheetId="10">#REF!</definedName>
    <definedName name="_________________A342542" localSheetId="7">#REF!</definedName>
    <definedName name="_________________A342542" localSheetId="3">#REF!</definedName>
    <definedName name="_________________A342542" localSheetId="9">#REF!</definedName>
    <definedName name="_________________A342542" localSheetId="4">#REF!</definedName>
    <definedName name="_________________A342542" localSheetId="0">#REF!</definedName>
    <definedName name="_________________A342542" localSheetId="1">#REF!</definedName>
    <definedName name="_________________A342542">#REF!</definedName>
    <definedName name="_________________A920720" localSheetId="10">#REF!</definedName>
    <definedName name="_________________A920720" localSheetId="7">#REF!</definedName>
    <definedName name="_________________A920720" localSheetId="3">#REF!</definedName>
    <definedName name="_________________A920720" localSheetId="9">#REF!</definedName>
    <definedName name="_________________A920720" localSheetId="4">#REF!</definedName>
    <definedName name="_________________A920720" localSheetId="0">#REF!</definedName>
    <definedName name="_________________A920720" localSheetId="1">#REF!</definedName>
    <definedName name="_________________A920720">#REF!</definedName>
    <definedName name="_________________aa1" localSheetId="6" hidden="1">{"pl_t&amp;d",#N/A,FALSE,"p&amp;l_t&amp;D_01_02 (2)"}</definedName>
    <definedName name="_________________aa1" localSheetId="10" hidden="1">{"pl_t&amp;d",#N/A,FALSE,"p&amp;l_t&amp;D_01_02 (2)"}</definedName>
    <definedName name="_________________aa1" localSheetId="7" hidden="1">{"pl_t&amp;d",#N/A,FALSE,"p&amp;l_t&amp;D_01_02 (2)"}</definedName>
    <definedName name="_________________aa1" localSheetId="3" hidden="1">{"pl_t&amp;d",#N/A,FALSE,"p&amp;l_t&amp;D_01_02 (2)"}</definedName>
    <definedName name="_________________aa1" localSheetId="8" hidden="1">{"pl_t&amp;d",#N/A,FALSE,"p&amp;l_t&amp;D_01_02 (2)"}</definedName>
    <definedName name="_________________aa1" localSheetId="9" hidden="1">{"pl_t&amp;d",#N/A,FALSE,"p&amp;l_t&amp;D_01_02 (2)"}</definedName>
    <definedName name="_________________aa1" localSheetId="4" hidden="1">{"pl_t&amp;d",#N/A,FALSE,"p&amp;l_t&amp;D_01_02 (2)"}</definedName>
    <definedName name="_________________aa1" localSheetId="0" hidden="1">{"pl_t&amp;d",#N/A,FALSE,"p&amp;l_t&amp;D_01_02 (2)"}</definedName>
    <definedName name="_________________aa1" localSheetId="1" hidden="1">{"pl_t&amp;d",#N/A,FALSE,"p&amp;l_t&amp;D_01_02 (2)"}</definedName>
    <definedName name="_________________aa1" hidden="1">{"pl_t&amp;d",#N/A,FALSE,"p&amp;l_t&amp;D_01_02 (2)"}</definedName>
    <definedName name="_________________Apr02" localSheetId="6">[5]Newabstract!#REF!</definedName>
    <definedName name="_________________Apr02" localSheetId="10">[5]Newabstract!#REF!</definedName>
    <definedName name="_________________Apr02" localSheetId="7">[5]Newabstract!#REF!</definedName>
    <definedName name="_________________Apr02" localSheetId="3">[5]Newabstract!#REF!</definedName>
    <definedName name="_________________Apr02" localSheetId="9">[5]Newabstract!#REF!</definedName>
    <definedName name="_________________Apr02" localSheetId="4">[5]Newabstract!#REF!</definedName>
    <definedName name="_________________Apr02" localSheetId="0">[5]Newabstract!#REF!</definedName>
    <definedName name="_________________Apr02" localSheetId="1">[5]Newabstract!#REF!</definedName>
    <definedName name="_________________Apr02">[5]Newabstract!#REF!</definedName>
    <definedName name="_________________Apr03" localSheetId="6">[5]Newabstract!#REF!</definedName>
    <definedName name="_________________Apr03" localSheetId="10">[5]Newabstract!#REF!</definedName>
    <definedName name="_________________Apr03" localSheetId="7">[5]Newabstract!#REF!</definedName>
    <definedName name="_________________Apr03" localSheetId="3">[5]Newabstract!#REF!</definedName>
    <definedName name="_________________Apr03" localSheetId="9">[5]Newabstract!#REF!</definedName>
    <definedName name="_________________Apr03" localSheetId="4">[5]Newabstract!#REF!</definedName>
    <definedName name="_________________Apr03" localSheetId="0">[5]Newabstract!#REF!</definedName>
    <definedName name="_________________Apr03" localSheetId="1">[5]Newabstract!#REF!</definedName>
    <definedName name="_________________Apr03">[5]Newabstract!#REF!</definedName>
    <definedName name="_________________Apr04" localSheetId="6">[5]Newabstract!#REF!</definedName>
    <definedName name="_________________Apr04" localSheetId="10">[5]Newabstract!#REF!</definedName>
    <definedName name="_________________Apr04" localSheetId="7">[5]Newabstract!#REF!</definedName>
    <definedName name="_________________Apr04" localSheetId="3">[5]Newabstract!#REF!</definedName>
    <definedName name="_________________Apr04" localSheetId="9">[5]Newabstract!#REF!</definedName>
    <definedName name="_________________Apr04" localSheetId="4">[5]Newabstract!#REF!</definedName>
    <definedName name="_________________Apr04" localSheetId="0">[5]Newabstract!#REF!</definedName>
    <definedName name="_________________Apr04" localSheetId="1">[5]Newabstract!#REF!</definedName>
    <definedName name="_________________Apr04">[5]Newabstract!#REF!</definedName>
    <definedName name="_________________Apr05" localSheetId="6">[5]Newabstract!#REF!</definedName>
    <definedName name="_________________Apr05" localSheetId="10">[5]Newabstract!#REF!</definedName>
    <definedName name="_________________Apr05" localSheetId="7">[5]Newabstract!#REF!</definedName>
    <definedName name="_________________Apr05" localSheetId="3">[5]Newabstract!#REF!</definedName>
    <definedName name="_________________Apr05" localSheetId="9">[5]Newabstract!#REF!</definedName>
    <definedName name="_________________Apr05" localSheetId="4">[5]Newabstract!#REF!</definedName>
    <definedName name="_________________Apr05" localSheetId="0">[5]Newabstract!#REF!</definedName>
    <definedName name="_________________Apr05" localSheetId="1">[5]Newabstract!#REF!</definedName>
    <definedName name="_________________Apr05">[5]Newabstract!#REF!</definedName>
    <definedName name="_________________Apr06" localSheetId="10">[5]Newabstract!#REF!</definedName>
    <definedName name="_________________Apr06" localSheetId="7">[5]Newabstract!#REF!</definedName>
    <definedName name="_________________Apr06" localSheetId="3">[5]Newabstract!#REF!</definedName>
    <definedName name="_________________Apr06" localSheetId="9">[5]Newabstract!#REF!</definedName>
    <definedName name="_________________Apr06" localSheetId="4">[5]Newabstract!#REF!</definedName>
    <definedName name="_________________Apr06" localSheetId="0">[5]Newabstract!#REF!</definedName>
    <definedName name="_________________Apr06" localSheetId="1">[5]Newabstract!#REF!</definedName>
    <definedName name="_________________Apr06">[5]Newabstract!#REF!</definedName>
    <definedName name="_________________Apr07" localSheetId="10">[5]Newabstract!#REF!</definedName>
    <definedName name="_________________Apr07" localSheetId="7">[5]Newabstract!#REF!</definedName>
    <definedName name="_________________Apr07" localSheetId="3">[5]Newabstract!#REF!</definedName>
    <definedName name="_________________Apr07" localSheetId="9">[5]Newabstract!#REF!</definedName>
    <definedName name="_________________Apr07" localSheetId="4">[5]Newabstract!#REF!</definedName>
    <definedName name="_________________Apr07" localSheetId="0">[5]Newabstract!#REF!</definedName>
    <definedName name="_________________Apr07" localSheetId="1">[5]Newabstract!#REF!</definedName>
    <definedName name="_________________Apr07">[5]Newabstract!#REF!</definedName>
    <definedName name="_________________Apr08" localSheetId="10">[5]Newabstract!#REF!</definedName>
    <definedName name="_________________Apr08" localSheetId="7">[5]Newabstract!#REF!</definedName>
    <definedName name="_________________Apr08" localSheetId="3">[5]Newabstract!#REF!</definedName>
    <definedName name="_________________Apr08" localSheetId="9">[5]Newabstract!#REF!</definedName>
    <definedName name="_________________Apr08" localSheetId="4">[5]Newabstract!#REF!</definedName>
    <definedName name="_________________Apr08" localSheetId="0">[5]Newabstract!#REF!</definedName>
    <definedName name="_________________Apr08" localSheetId="1">[5]Newabstract!#REF!</definedName>
    <definedName name="_________________Apr08">[5]Newabstract!#REF!</definedName>
    <definedName name="_________________Apr09" localSheetId="10">[5]Newabstract!#REF!</definedName>
    <definedName name="_________________Apr09" localSheetId="7">[5]Newabstract!#REF!</definedName>
    <definedName name="_________________Apr09" localSheetId="3">[5]Newabstract!#REF!</definedName>
    <definedName name="_________________Apr09" localSheetId="9">[5]Newabstract!#REF!</definedName>
    <definedName name="_________________Apr09" localSheetId="4">[5]Newabstract!#REF!</definedName>
    <definedName name="_________________Apr09" localSheetId="0">[5]Newabstract!#REF!</definedName>
    <definedName name="_________________Apr09" localSheetId="1">[5]Newabstract!#REF!</definedName>
    <definedName name="_________________Apr09">[5]Newabstract!#REF!</definedName>
    <definedName name="_________________Apr10" localSheetId="10">[5]Newabstract!#REF!</definedName>
    <definedName name="_________________Apr10" localSheetId="7">[5]Newabstract!#REF!</definedName>
    <definedName name="_________________Apr10" localSheetId="3">[5]Newabstract!#REF!</definedName>
    <definedName name="_________________Apr10" localSheetId="9">[5]Newabstract!#REF!</definedName>
    <definedName name="_________________Apr10" localSheetId="4">[5]Newabstract!#REF!</definedName>
    <definedName name="_________________Apr10" localSheetId="0">[5]Newabstract!#REF!</definedName>
    <definedName name="_________________Apr10" localSheetId="1">[5]Newabstract!#REF!</definedName>
    <definedName name="_________________Apr10">[5]Newabstract!#REF!</definedName>
    <definedName name="_________________Apr11" localSheetId="10">[5]Newabstract!#REF!</definedName>
    <definedName name="_________________Apr11" localSheetId="7">[5]Newabstract!#REF!</definedName>
    <definedName name="_________________Apr11" localSheetId="3">[5]Newabstract!#REF!</definedName>
    <definedName name="_________________Apr11" localSheetId="9">[5]Newabstract!#REF!</definedName>
    <definedName name="_________________Apr11" localSheetId="4">[5]Newabstract!#REF!</definedName>
    <definedName name="_________________Apr11" localSheetId="0">[5]Newabstract!#REF!</definedName>
    <definedName name="_________________Apr11" localSheetId="1">[5]Newabstract!#REF!</definedName>
    <definedName name="_________________Apr11">[5]Newabstract!#REF!</definedName>
    <definedName name="_________________Apr13" localSheetId="10">[5]Newabstract!#REF!</definedName>
    <definedName name="_________________Apr13" localSheetId="7">[5]Newabstract!#REF!</definedName>
    <definedName name="_________________Apr13" localSheetId="3">[5]Newabstract!#REF!</definedName>
    <definedName name="_________________Apr13" localSheetId="9">[5]Newabstract!#REF!</definedName>
    <definedName name="_________________Apr13" localSheetId="4">[5]Newabstract!#REF!</definedName>
    <definedName name="_________________Apr13" localSheetId="0">[5]Newabstract!#REF!</definedName>
    <definedName name="_________________Apr13" localSheetId="1">[5]Newabstract!#REF!</definedName>
    <definedName name="_________________Apr13">[5]Newabstract!#REF!</definedName>
    <definedName name="_________________Apr14" localSheetId="10">[5]Newabstract!#REF!</definedName>
    <definedName name="_________________Apr14" localSheetId="7">[5]Newabstract!#REF!</definedName>
    <definedName name="_________________Apr14" localSheetId="3">[5]Newabstract!#REF!</definedName>
    <definedName name="_________________Apr14" localSheetId="9">[5]Newabstract!#REF!</definedName>
    <definedName name="_________________Apr14" localSheetId="4">[5]Newabstract!#REF!</definedName>
    <definedName name="_________________Apr14" localSheetId="0">[5]Newabstract!#REF!</definedName>
    <definedName name="_________________Apr14" localSheetId="1">[5]Newabstract!#REF!</definedName>
    <definedName name="_________________Apr14">[5]Newabstract!#REF!</definedName>
    <definedName name="_________________Apr15" localSheetId="10">[5]Newabstract!#REF!</definedName>
    <definedName name="_________________Apr15" localSheetId="7">[5]Newabstract!#REF!</definedName>
    <definedName name="_________________Apr15" localSheetId="3">[5]Newabstract!#REF!</definedName>
    <definedName name="_________________Apr15" localSheetId="9">[5]Newabstract!#REF!</definedName>
    <definedName name="_________________Apr15" localSheetId="4">[5]Newabstract!#REF!</definedName>
    <definedName name="_________________Apr15" localSheetId="0">[5]Newabstract!#REF!</definedName>
    <definedName name="_________________Apr15" localSheetId="1">[5]Newabstract!#REF!</definedName>
    <definedName name="_________________Apr15">[5]Newabstract!#REF!</definedName>
    <definedName name="_________________Apr16" localSheetId="10">[5]Newabstract!#REF!</definedName>
    <definedName name="_________________Apr16" localSheetId="7">[5]Newabstract!#REF!</definedName>
    <definedName name="_________________Apr16" localSheetId="3">[5]Newabstract!#REF!</definedName>
    <definedName name="_________________Apr16" localSheetId="9">[5]Newabstract!#REF!</definedName>
    <definedName name="_________________Apr16" localSheetId="4">[5]Newabstract!#REF!</definedName>
    <definedName name="_________________Apr16" localSheetId="0">[5]Newabstract!#REF!</definedName>
    <definedName name="_________________Apr16" localSheetId="1">[5]Newabstract!#REF!</definedName>
    <definedName name="_________________Apr16">[5]Newabstract!#REF!</definedName>
    <definedName name="_________________Apr17" localSheetId="10">[5]Newabstract!#REF!</definedName>
    <definedName name="_________________Apr17" localSheetId="7">[5]Newabstract!#REF!</definedName>
    <definedName name="_________________Apr17" localSheetId="3">[5]Newabstract!#REF!</definedName>
    <definedName name="_________________Apr17" localSheetId="9">[5]Newabstract!#REF!</definedName>
    <definedName name="_________________Apr17" localSheetId="4">[5]Newabstract!#REF!</definedName>
    <definedName name="_________________Apr17" localSheetId="0">[5]Newabstract!#REF!</definedName>
    <definedName name="_________________Apr17" localSheetId="1">[5]Newabstract!#REF!</definedName>
    <definedName name="_________________Apr17">[5]Newabstract!#REF!</definedName>
    <definedName name="_________________Apr20" localSheetId="10">[5]Newabstract!#REF!</definedName>
    <definedName name="_________________Apr20" localSheetId="7">[5]Newabstract!#REF!</definedName>
    <definedName name="_________________Apr20" localSheetId="3">[5]Newabstract!#REF!</definedName>
    <definedName name="_________________Apr20" localSheetId="9">[5]Newabstract!#REF!</definedName>
    <definedName name="_________________Apr20" localSheetId="4">[5]Newabstract!#REF!</definedName>
    <definedName name="_________________Apr20" localSheetId="0">[5]Newabstract!#REF!</definedName>
    <definedName name="_________________Apr20" localSheetId="1">[5]Newabstract!#REF!</definedName>
    <definedName name="_________________Apr20">[5]Newabstract!#REF!</definedName>
    <definedName name="_________________Apr21" localSheetId="10">[5]Newabstract!#REF!</definedName>
    <definedName name="_________________Apr21" localSheetId="7">[5]Newabstract!#REF!</definedName>
    <definedName name="_________________Apr21" localSheetId="3">[5]Newabstract!#REF!</definedName>
    <definedName name="_________________Apr21" localSheetId="9">[5]Newabstract!#REF!</definedName>
    <definedName name="_________________Apr21" localSheetId="4">[5]Newabstract!#REF!</definedName>
    <definedName name="_________________Apr21" localSheetId="0">[5]Newabstract!#REF!</definedName>
    <definedName name="_________________Apr21" localSheetId="1">[5]Newabstract!#REF!</definedName>
    <definedName name="_________________Apr21">[5]Newabstract!#REF!</definedName>
    <definedName name="_________________Apr22" localSheetId="10">[5]Newabstract!#REF!</definedName>
    <definedName name="_________________Apr22" localSheetId="7">[5]Newabstract!#REF!</definedName>
    <definedName name="_________________Apr22" localSheetId="3">[5]Newabstract!#REF!</definedName>
    <definedName name="_________________Apr22" localSheetId="9">[5]Newabstract!#REF!</definedName>
    <definedName name="_________________Apr22" localSheetId="4">[5]Newabstract!#REF!</definedName>
    <definedName name="_________________Apr22" localSheetId="0">[5]Newabstract!#REF!</definedName>
    <definedName name="_________________Apr22" localSheetId="1">[5]Newabstract!#REF!</definedName>
    <definedName name="_________________Apr22">[5]Newabstract!#REF!</definedName>
    <definedName name="_________________Apr23" localSheetId="10">[5]Newabstract!#REF!</definedName>
    <definedName name="_________________Apr23" localSheetId="7">[5]Newabstract!#REF!</definedName>
    <definedName name="_________________Apr23" localSheetId="3">[5]Newabstract!#REF!</definedName>
    <definedName name="_________________Apr23" localSheetId="9">[5]Newabstract!#REF!</definedName>
    <definedName name="_________________Apr23" localSheetId="4">[5]Newabstract!#REF!</definedName>
    <definedName name="_________________Apr23" localSheetId="0">[5]Newabstract!#REF!</definedName>
    <definedName name="_________________Apr23" localSheetId="1">[5]Newabstract!#REF!</definedName>
    <definedName name="_________________Apr23">[5]Newabstract!#REF!</definedName>
    <definedName name="_________________Apr24" localSheetId="10">[5]Newabstract!#REF!</definedName>
    <definedName name="_________________Apr24" localSheetId="7">[5]Newabstract!#REF!</definedName>
    <definedName name="_________________Apr24" localSheetId="3">[5]Newabstract!#REF!</definedName>
    <definedName name="_________________Apr24" localSheetId="9">[5]Newabstract!#REF!</definedName>
    <definedName name="_________________Apr24" localSheetId="4">[5]Newabstract!#REF!</definedName>
    <definedName name="_________________Apr24" localSheetId="0">[5]Newabstract!#REF!</definedName>
    <definedName name="_________________Apr24" localSheetId="1">[5]Newabstract!#REF!</definedName>
    <definedName name="_________________Apr24">[5]Newabstract!#REF!</definedName>
    <definedName name="_________________Apr27" localSheetId="10">[5]Newabstract!#REF!</definedName>
    <definedName name="_________________Apr27" localSheetId="7">[5]Newabstract!#REF!</definedName>
    <definedName name="_________________Apr27" localSheetId="3">[5]Newabstract!#REF!</definedName>
    <definedName name="_________________Apr27" localSheetId="9">[5]Newabstract!#REF!</definedName>
    <definedName name="_________________Apr27" localSheetId="4">[5]Newabstract!#REF!</definedName>
    <definedName name="_________________Apr27" localSheetId="0">[5]Newabstract!#REF!</definedName>
    <definedName name="_________________Apr27" localSheetId="1">[5]Newabstract!#REF!</definedName>
    <definedName name="_________________Apr27">[5]Newabstract!#REF!</definedName>
    <definedName name="_________________Apr28" localSheetId="10">[5]Newabstract!#REF!</definedName>
    <definedName name="_________________Apr28" localSheetId="7">[5]Newabstract!#REF!</definedName>
    <definedName name="_________________Apr28" localSheetId="3">[5]Newabstract!#REF!</definedName>
    <definedName name="_________________Apr28" localSheetId="9">[5]Newabstract!#REF!</definedName>
    <definedName name="_________________Apr28" localSheetId="4">[5]Newabstract!#REF!</definedName>
    <definedName name="_________________Apr28" localSheetId="0">[5]Newabstract!#REF!</definedName>
    <definedName name="_________________Apr28" localSheetId="1">[5]Newabstract!#REF!</definedName>
    <definedName name="_________________Apr28">[5]Newabstract!#REF!</definedName>
    <definedName name="_________________Apr29" localSheetId="10">[5]Newabstract!#REF!</definedName>
    <definedName name="_________________Apr29" localSheetId="7">[5]Newabstract!#REF!</definedName>
    <definedName name="_________________Apr29" localSheetId="3">[5]Newabstract!#REF!</definedName>
    <definedName name="_________________Apr29" localSheetId="9">[5]Newabstract!#REF!</definedName>
    <definedName name="_________________Apr29" localSheetId="4">[5]Newabstract!#REF!</definedName>
    <definedName name="_________________Apr29" localSheetId="0">[5]Newabstract!#REF!</definedName>
    <definedName name="_________________Apr29" localSheetId="1">[5]Newabstract!#REF!</definedName>
    <definedName name="_________________Apr29">[5]Newabstract!#REF!</definedName>
    <definedName name="_________________Apr30" localSheetId="10">[5]Newabstract!#REF!</definedName>
    <definedName name="_________________Apr30" localSheetId="7">[5]Newabstract!#REF!</definedName>
    <definedName name="_________________Apr30" localSheetId="3">[5]Newabstract!#REF!</definedName>
    <definedName name="_________________Apr30" localSheetId="9">[5]Newabstract!#REF!</definedName>
    <definedName name="_________________Apr30" localSheetId="4">[5]Newabstract!#REF!</definedName>
    <definedName name="_________________Apr30" localSheetId="0">[5]Newabstract!#REF!</definedName>
    <definedName name="_________________Apr30" localSheetId="1">[5]Newabstract!#REF!</definedName>
    <definedName name="_________________Apr30">[5]Newabstract!#REF!</definedName>
    <definedName name="_________________B1" localSheetId="6" hidden="1">{"pl_t&amp;d",#N/A,FALSE,"p&amp;l_t&amp;D_01_02 (2)"}</definedName>
    <definedName name="_________________B1" localSheetId="10" hidden="1">{"pl_t&amp;d",#N/A,FALSE,"p&amp;l_t&amp;D_01_02 (2)"}</definedName>
    <definedName name="_________________B1" localSheetId="7" hidden="1">{"pl_t&amp;d",#N/A,FALSE,"p&amp;l_t&amp;D_01_02 (2)"}</definedName>
    <definedName name="_________________B1" localSheetId="3" hidden="1">{"pl_t&amp;d",#N/A,FALSE,"p&amp;l_t&amp;D_01_02 (2)"}</definedName>
    <definedName name="_________________B1" localSheetId="8" hidden="1">{"pl_t&amp;d",#N/A,FALSE,"p&amp;l_t&amp;D_01_02 (2)"}</definedName>
    <definedName name="_________________B1" localSheetId="9" hidden="1">{"pl_t&amp;d",#N/A,FALSE,"p&amp;l_t&amp;D_01_02 (2)"}</definedName>
    <definedName name="_________________B1" localSheetId="4" hidden="1">{"pl_t&amp;d",#N/A,FALSE,"p&amp;l_t&amp;D_01_02 (2)"}</definedName>
    <definedName name="_________________B1" localSheetId="0" hidden="1">{"pl_t&amp;d",#N/A,FALSE,"p&amp;l_t&amp;D_01_02 (2)"}</definedName>
    <definedName name="_________________B1" localSheetId="1" hidden="1">{"pl_t&amp;d",#N/A,FALSE,"p&amp;l_t&amp;D_01_02 (2)"}</definedName>
    <definedName name="_________________B1" hidden="1">{"pl_t&amp;d",#N/A,FALSE,"p&amp;l_t&amp;D_01_02 (2)"}</definedName>
    <definedName name="_________________BSD1" localSheetId="6">#REF!</definedName>
    <definedName name="_________________BSD1" localSheetId="10">#REF!</definedName>
    <definedName name="_________________BSD1" localSheetId="7">#REF!</definedName>
    <definedName name="_________________BSD1" localSheetId="3">#REF!</definedName>
    <definedName name="_________________BSD1" localSheetId="9">#REF!</definedName>
    <definedName name="_________________BSD1" localSheetId="4">#REF!</definedName>
    <definedName name="_________________BSD1" localSheetId="0">#REF!</definedName>
    <definedName name="_________________BSD1" localSheetId="1">#REF!</definedName>
    <definedName name="_________________BSD1">#REF!</definedName>
    <definedName name="_________________BSD2" localSheetId="6">#REF!</definedName>
    <definedName name="_________________BSD2" localSheetId="10">#REF!</definedName>
    <definedName name="_________________BSD2" localSheetId="7">#REF!</definedName>
    <definedName name="_________________BSD2" localSheetId="3">#REF!</definedName>
    <definedName name="_________________BSD2" localSheetId="9">#REF!</definedName>
    <definedName name="_________________BSD2" localSheetId="4">#REF!</definedName>
    <definedName name="_________________BSD2" localSheetId="0">#REF!</definedName>
    <definedName name="_________________BSD2" localSheetId="1">#REF!</definedName>
    <definedName name="_________________BSD2">#REF!</definedName>
    <definedName name="_________________DAT12" localSheetId="6">[6]Sheet1!#REF!</definedName>
    <definedName name="_________________DAT12" localSheetId="10">[6]Sheet1!#REF!</definedName>
    <definedName name="_________________DAT12" localSheetId="7">[6]Sheet1!#REF!</definedName>
    <definedName name="_________________DAT12" localSheetId="3">[6]Sheet1!#REF!</definedName>
    <definedName name="_________________DAT12" localSheetId="9">[6]Sheet1!#REF!</definedName>
    <definedName name="_________________DAT12" localSheetId="4">[6]Sheet1!#REF!</definedName>
    <definedName name="_________________DAT12" localSheetId="0">[6]Sheet1!#REF!</definedName>
    <definedName name="_________________DAT12" localSheetId="1">[6]Sheet1!#REF!</definedName>
    <definedName name="_________________DAT12">[6]Sheet1!#REF!</definedName>
    <definedName name="_________________DAT13" localSheetId="6">[6]Sheet1!#REF!</definedName>
    <definedName name="_________________DAT13" localSheetId="10">[6]Sheet1!#REF!</definedName>
    <definedName name="_________________DAT13" localSheetId="7">[6]Sheet1!#REF!</definedName>
    <definedName name="_________________DAT13" localSheetId="3">[6]Sheet1!#REF!</definedName>
    <definedName name="_________________DAT13" localSheetId="9">[6]Sheet1!#REF!</definedName>
    <definedName name="_________________DAT13" localSheetId="4">[6]Sheet1!#REF!</definedName>
    <definedName name="_________________DAT13" localSheetId="0">[6]Sheet1!#REF!</definedName>
    <definedName name="_________________DAT13" localSheetId="1">[6]Sheet1!#REF!</definedName>
    <definedName name="_________________DAT13">[6]Sheet1!#REF!</definedName>
    <definedName name="_________________DAT15" localSheetId="10">[6]Sheet1!#REF!</definedName>
    <definedName name="_________________DAT15" localSheetId="7">[6]Sheet1!#REF!</definedName>
    <definedName name="_________________DAT15" localSheetId="3">[6]Sheet1!#REF!</definedName>
    <definedName name="_________________DAT15" localSheetId="9">[6]Sheet1!#REF!</definedName>
    <definedName name="_________________DAT15" localSheetId="4">[6]Sheet1!#REF!</definedName>
    <definedName name="_________________DAT15" localSheetId="0">[6]Sheet1!#REF!</definedName>
    <definedName name="_________________DAT15" localSheetId="1">[6]Sheet1!#REF!</definedName>
    <definedName name="_________________DAT15">[6]Sheet1!#REF!</definedName>
    <definedName name="_________________DAT16" localSheetId="10">[6]Sheet1!#REF!</definedName>
    <definedName name="_________________DAT16" localSheetId="7">[6]Sheet1!#REF!</definedName>
    <definedName name="_________________DAT16" localSheetId="3">[6]Sheet1!#REF!</definedName>
    <definedName name="_________________DAT16" localSheetId="9">[6]Sheet1!#REF!</definedName>
    <definedName name="_________________DAT16" localSheetId="4">[6]Sheet1!#REF!</definedName>
    <definedName name="_________________DAT16" localSheetId="0">[6]Sheet1!#REF!</definedName>
    <definedName name="_________________DAT16" localSheetId="1">[6]Sheet1!#REF!</definedName>
    <definedName name="_________________DAT16">[6]Sheet1!#REF!</definedName>
    <definedName name="_________________DAT17" localSheetId="10">[6]Sheet1!#REF!</definedName>
    <definedName name="_________________DAT17" localSheetId="7">[6]Sheet1!#REF!</definedName>
    <definedName name="_________________DAT17" localSheetId="3">[6]Sheet1!#REF!</definedName>
    <definedName name="_________________DAT17" localSheetId="9">[6]Sheet1!#REF!</definedName>
    <definedName name="_________________DAT17" localSheetId="4">[6]Sheet1!#REF!</definedName>
    <definedName name="_________________DAT17" localSheetId="0">[6]Sheet1!#REF!</definedName>
    <definedName name="_________________DAT17" localSheetId="1">[6]Sheet1!#REF!</definedName>
    <definedName name="_________________DAT17">[6]Sheet1!#REF!</definedName>
    <definedName name="_________________DAT18" localSheetId="10">[6]Sheet1!#REF!</definedName>
    <definedName name="_________________DAT18" localSheetId="7">[6]Sheet1!#REF!</definedName>
    <definedName name="_________________DAT18" localSheetId="3">[6]Sheet1!#REF!</definedName>
    <definedName name="_________________DAT18" localSheetId="9">[6]Sheet1!#REF!</definedName>
    <definedName name="_________________DAT18" localSheetId="4">[6]Sheet1!#REF!</definedName>
    <definedName name="_________________DAT18" localSheetId="0">[6]Sheet1!#REF!</definedName>
    <definedName name="_________________DAT18" localSheetId="1">[6]Sheet1!#REF!</definedName>
    <definedName name="_________________DAT18">[6]Sheet1!#REF!</definedName>
    <definedName name="_________________DAT19" localSheetId="10">[6]Sheet1!#REF!</definedName>
    <definedName name="_________________DAT19" localSheetId="7">[6]Sheet1!#REF!</definedName>
    <definedName name="_________________DAT19" localSheetId="3">[6]Sheet1!#REF!</definedName>
    <definedName name="_________________DAT19" localSheetId="9">[6]Sheet1!#REF!</definedName>
    <definedName name="_________________DAT19" localSheetId="4">[6]Sheet1!#REF!</definedName>
    <definedName name="_________________DAT19" localSheetId="0">[6]Sheet1!#REF!</definedName>
    <definedName name="_________________DAT19" localSheetId="1">[6]Sheet1!#REF!</definedName>
    <definedName name="_________________DAT19">[6]Sheet1!#REF!</definedName>
    <definedName name="_________________dd1" localSheetId="6" hidden="1">{"pl_t&amp;d",#N/A,FALSE,"p&amp;l_t&amp;D_01_02 (2)"}</definedName>
    <definedName name="_________________dd1" localSheetId="10" hidden="1">{"pl_t&amp;d",#N/A,FALSE,"p&amp;l_t&amp;D_01_02 (2)"}</definedName>
    <definedName name="_________________dd1" localSheetId="7" hidden="1">{"pl_t&amp;d",#N/A,FALSE,"p&amp;l_t&amp;D_01_02 (2)"}</definedName>
    <definedName name="_________________dd1" localSheetId="3" hidden="1">{"pl_t&amp;d",#N/A,FALSE,"p&amp;l_t&amp;D_01_02 (2)"}</definedName>
    <definedName name="_________________dd1" localSheetId="8" hidden="1">{"pl_t&amp;d",#N/A,FALSE,"p&amp;l_t&amp;D_01_02 (2)"}</definedName>
    <definedName name="_________________dd1" localSheetId="9" hidden="1">{"pl_t&amp;d",#N/A,FALSE,"p&amp;l_t&amp;D_01_02 (2)"}</definedName>
    <definedName name="_________________dd1" localSheetId="4" hidden="1">{"pl_t&amp;d",#N/A,FALSE,"p&amp;l_t&amp;D_01_02 (2)"}</definedName>
    <definedName name="_________________dd1" localSheetId="0" hidden="1">{"pl_t&amp;d",#N/A,FALSE,"p&amp;l_t&amp;D_01_02 (2)"}</definedName>
    <definedName name="_________________dd1" localSheetId="1" hidden="1">{"pl_t&amp;d",#N/A,FALSE,"p&amp;l_t&amp;D_01_02 (2)"}</definedName>
    <definedName name="_________________dd1" hidden="1">{"pl_t&amp;d",#N/A,FALSE,"p&amp;l_t&amp;D_01_02 (2)"}</definedName>
    <definedName name="_________________dem2" localSheetId="6" hidden="1">{"pl_t&amp;d",#N/A,FALSE,"p&amp;l_t&amp;D_01_02 (2)"}</definedName>
    <definedName name="_________________dem2" localSheetId="10" hidden="1">{"pl_t&amp;d",#N/A,FALSE,"p&amp;l_t&amp;D_01_02 (2)"}</definedName>
    <definedName name="_________________dem2" localSheetId="7" hidden="1">{"pl_t&amp;d",#N/A,FALSE,"p&amp;l_t&amp;D_01_02 (2)"}</definedName>
    <definedName name="_________________dem2" localSheetId="3" hidden="1">{"pl_t&amp;d",#N/A,FALSE,"p&amp;l_t&amp;D_01_02 (2)"}</definedName>
    <definedName name="_________________dem2" localSheetId="8" hidden="1">{"pl_t&amp;d",#N/A,FALSE,"p&amp;l_t&amp;D_01_02 (2)"}</definedName>
    <definedName name="_________________dem2" localSheetId="9" hidden="1">{"pl_t&amp;d",#N/A,FALSE,"p&amp;l_t&amp;D_01_02 (2)"}</definedName>
    <definedName name="_________________dem2" localSheetId="4" hidden="1">{"pl_t&amp;d",#N/A,FALSE,"p&amp;l_t&amp;D_01_02 (2)"}</definedName>
    <definedName name="_________________dem2" localSheetId="0" hidden="1">{"pl_t&amp;d",#N/A,FALSE,"p&amp;l_t&amp;D_01_02 (2)"}</definedName>
    <definedName name="_________________dem2" localSheetId="1" hidden="1">{"pl_t&amp;d",#N/A,FALSE,"p&amp;l_t&amp;D_01_02 (2)"}</definedName>
    <definedName name="_________________dem2" hidden="1">{"pl_t&amp;d",#N/A,FALSE,"p&amp;l_t&amp;D_01_02 (2)"}</definedName>
    <definedName name="_________________dem3" localSheetId="6" hidden="1">{"pl_t&amp;d",#N/A,FALSE,"p&amp;l_t&amp;D_01_02 (2)"}</definedName>
    <definedName name="_________________dem3" localSheetId="10" hidden="1">{"pl_t&amp;d",#N/A,FALSE,"p&amp;l_t&amp;D_01_02 (2)"}</definedName>
    <definedName name="_________________dem3" localSheetId="7" hidden="1">{"pl_t&amp;d",#N/A,FALSE,"p&amp;l_t&amp;D_01_02 (2)"}</definedName>
    <definedName name="_________________dem3" localSheetId="3" hidden="1">{"pl_t&amp;d",#N/A,FALSE,"p&amp;l_t&amp;D_01_02 (2)"}</definedName>
    <definedName name="_________________dem3" localSheetId="8" hidden="1">{"pl_t&amp;d",#N/A,FALSE,"p&amp;l_t&amp;D_01_02 (2)"}</definedName>
    <definedName name="_________________dem3" localSheetId="9" hidden="1">{"pl_t&amp;d",#N/A,FALSE,"p&amp;l_t&amp;D_01_02 (2)"}</definedName>
    <definedName name="_________________dem3" localSheetId="4" hidden="1">{"pl_t&amp;d",#N/A,FALSE,"p&amp;l_t&amp;D_01_02 (2)"}</definedName>
    <definedName name="_________________dem3" localSheetId="0" hidden="1">{"pl_t&amp;d",#N/A,FALSE,"p&amp;l_t&amp;D_01_02 (2)"}</definedName>
    <definedName name="_________________dem3" localSheetId="1" hidden="1">{"pl_t&amp;d",#N/A,FALSE,"p&amp;l_t&amp;D_01_02 (2)"}</definedName>
    <definedName name="_________________dem3" hidden="1">{"pl_t&amp;d",#N/A,FALSE,"p&amp;l_t&amp;D_01_02 (2)"}</definedName>
    <definedName name="_________________den8" localSheetId="6" hidden="1">{"pl_t&amp;d",#N/A,FALSE,"p&amp;l_t&amp;D_01_02 (2)"}</definedName>
    <definedName name="_________________den8" localSheetId="10" hidden="1">{"pl_t&amp;d",#N/A,FALSE,"p&amp;l_t&amp;D_01_02 (2)"}</definedName>
    <definedName name="_________________den8" localSheetId="7" hidden="1">{"pl_t&amp;d",#N/A,FALSE,"p&amp;l_t&amp;D_01_02 (2)"}</definedName>
    <definedName name="_________________den8" localSheetId="3" hidden="1">{"pl_t&amp;d",#N/A,FALSE,"p&amp;l_t&amp;D_01_02 (2)"}</definedName>
    <definedName name="_________________den8" localSheetId="8" hidden="1">{"pl_t&amp;d",#N/A,FALSE,"p&amp;l_t&amp;D_01_02 (2)"}</definedName>
    <definedName name="_________________den8" localSheetId="9" hidden="1">{"pl_t&amp;d",#N/A,FALSE,"p&amp;l_t&amp;D_01_02 (2)"}</definedName>
    <definedName name="_________________den8" localSheetId="4" hidden="1">{"pl_t&amp;d",#N/A,FALSE,"p&amp;l_t&amp;D_01_02 (2)"}</definedName>
    <definedName name="_________________den8" localSheetId="0" hidden="1">{"pl_t&amp;d",#N/A,FALSE,"p&amp;l_t&amp;D_01_02 (2)"}</definedName>
    <definedName name="_________________den8" localSheetId="1" hidden="1">{"pl_t&amp;d",#N/A,FALSE,"p&amp;l_t&amp;D_01_02 (2)"}</definedName>
    <definedName name="_________________den8" hidden="1">{"pl_t&amp;d",#N/A,FALSE,"p&amp;l_t&amp;D_01_02 (2)"}</definedName>
    <definedName name="_________________G1" localSheetId="6">#REF!</definedName>
    <definedName name="_________________G1" localSheetId="10">#REF!</definedName>
    <definedName name="_________________G1" localSheetId="7">#REF!</definedName>
    <definedName name="_________________G1" localSheetId="3">#REF!</definedName>
    <definedName name="_________________G1" localSheetId="9">#REF!</definedName>
    <definedName name="_________________G1" localSheetId="4">#REF!</definedName>
    <definedName name="_________________G1" localSheetId="0">#REF!</definedName>
    <definedName name="_________________G1" localSheetId="1">#REF!</definedName>
    <definedName name="_________________G1">#REF!</definedName>
    <definedName name="_________________IED1" localSheetId="6">#REF!</definedName>
    <definedName name="_________________IED1" localSheetId="10">#REF!</definedName>
    <definedName name="_________________IED1" localSheetId="7">#REF!</definedName>
    <definedName name="_________________IED1" localSheetId="3">#REF!</definedName>
    <definedName name="_________________IED1" localSheetId="9">#REF!</definedName>
    <definedName name="_________________IED1" localSheetId="4">#REF!</definedName>
    <definedName name="_________________IED1" localSheetId="0">#REF!</definedName>
    <definedName name="_________________IED1" localSheetId="1">#REF!</definedName>
    <definedName name="_________________IED1">#REF!</definedName>
    <definedName name="_________________IED2" localSheetId="6">#REF!</definedName>
    <definedName name="_________________IED2" localSheetId="10">#REF!</definedName>
    <definedName name="_________________IED2" localSheetId="7">#REF!</definedName>
    <definedName name="_________________IED2" localSheetId="3">#REF!</definedName>
    <definedName name="_________________IED2" localSheetId="9">#REF!</definedName>
    <definedName name="_________________IED2" localSheetId="4">#REF!</definedName>
    <definedName name="_________________IED2" localSheetId="0">#REF!</definedName>
    <definedName name="_________________IED2" localSheetId="1">#REF!</definedName>
    <definedName name="_________________IED2">#REF!</definedName>
    <definedName name="_________________j3" localSheetId="6" hidden="1">{"pl_t&amp;d",#N/A,FALSE,"p&amp;l_t&amp;D_01_02 (2)"}</definedName>
    <definedName name="_________________j3" localSheetId="10" hidden="1">{"pl_t&amp;d",#N/A,FALSE,"p&amp;l_t&amp;D_01_02 (2)"}</definedName>
    <definedName name="_________________j3" localSheetId="7" hidden="1">{"pl_t&amp;d",#N/A,FALSE,"p&amp;l_t&amp;D_01_02 (2)"}</definedName>
    <definedName name="_________________j3" localSheetId="3" hidden="1">{"pl_t&amp;d",#N/A,FALSE,"p&amp;l_t&amp;D_01_02 (2)"}</definedName>
    <definedName name="_________________j3" localSheetId="8" hidden="1">{"pl_t&amp;d",#N/A,FALSE,"p&amp;l_t&amp;D_01_02 (2)"}</definedName>
    <definedName name="_________________j3" localSheetId="9" hidden="1">{"pl_t&amp;d",#N/A,FALSE,"p&amp;l_t&amp;D_01_02 (2)"}</definedName>
    <definedName name="_________________j3" localSheetId="4" hidden="1">{"pl_t&amp;d",#N/A,FALSE,"p&amp;l_t&amp;D_01_02 (2)"}</definedName>
    <definedName name="_________________j3" localSheetId="0" hidden="1">{"pl_t&amp;d",#N/A,FALSE,"p&amp;l_t&amp;D_01_02 (2)"}</definedName>
    <definedName name="_________________j3" localSheetId="1" hidden="1">{"pl_t&amp;d",#N/A,FALSE,"p&amp;l_t&amp;D_01_02 (2)"}</definedName>
    <definedName name="_________________j3" hidden="1">{"pl_t&amp;d",#N/A,FALSE,"p&amp;l_t&amp;D_01_02 (2)"}</definedName>
    <definedName name="_________________j4" localSheetId="6" hidden="1">{"pl_t&amp;d",#N/A,FALSE,"p&amp;l_t&amp;D_01_02 (2)"}</definedName>
    <definedName name="_________________j4" localSheetId="10" hidden="1">{"pl_t&amp;d",#N/A,FALSE,"p&amp;l_t&amp;D_01_02 (2)"}</definedName>
    <definedName name="_________________j4" localSheetId="7" hidden="1">{"pl_t&amp;d",#N/A,FALSE,"p&amp;l_t&amp;D_01_02 (2)"}</definedName>
    <definedName name="_________________j4" localSheetId="3" hidden="1">{"pl_t&amp;d",#N/A,FALSE,"p&amp;l_t&amp;D_01_02 (2)"}</definedName>
    <definedName name="_________________j4" localSheetId="8" hidden="1">{"pl_t&amp;d",#N/A,FALSE,"p&amp;l_t&amp;D_01_02 (2)"}</definedName>
    <definedName name="_________________j4" localSheetId="9" hidden="1">{"pl_t&amp;d",#N/A,FALSE,"p&amp;l_t&amp;D_01_02 (2)"}</definedName>
    <definedName name="_________________j4" localSheetId="4" hidden="1">{"pl_t&amp;d",#N/A,FALSE,"p&amp;l_t&amp;D_01_02 (2)"}</definedName>
    <definedName name="_________________j4" localSheetId="0" hidden="1">{"pl_t&amp;d",#N/A,FALSE,"p&amp;l_t&amp;D_01_02 (2)"}</definedName>
    <definedName name="_________________j4" localSheetId="1" hidden="1">{"pl_t&amp;d",#N/A,FALSE,"p&amp;l_t&amp;D_01_02 (2)"}</definedName>
    <definedName name="_________________j4" hidden="1">{"pl_t&amp;d",#N/A,FALSE,"p&amp;l_t&amp;D_01_02 (2)"}</definedName>
    <definedName name="_________________j5" localSheetId="6" hidden="1">{"pl_t&amp;d",#N/A,FALSE,"p&amp;l_t&amp;D_01_02 (2)"}</definedName>
    <definedName name="_________________j5" localSheetId="10" hidden="1">{"pl_t&amp;d",#N/A,FALSE,"p&amp;l_t&amp;D_01_02 (2)"}</definedName>
    <definedName name="_________________j5" localSheetId="7" hidden="1">{"pl_t&amp;d",#N/A,FALSE,"p&amp;l_t&amp;D_01_02 (2)"}</definedName>
    <definedName name="_________________j5" localSheetId="3" hidden="1">{"pl_t&amp;d",#N/A,FALSE,"p&amp;l_t&amp;D_01_02 (2)"}</definedName>
    <definedName name="_________________j5" localSheetId="8" hidden="1">{"pl_t&amp;d",#N/A,FALSE,"p&amp;l_t&amp;D_01_02 (2)"}</definedName>
    <definedName name="_________________j5" localSheetId="9" hidden="1">{"pl_t&amp;d",#N/A,FALSE,"p&amp;l_t&amp;D_01_02 (2)"}</definedName>
    <definedName name="_________________j5" localSheetId="4" hidden="1">{"pl_t&amp;d",#N/A,FALSE,"p&amp;l_t&amp;D_01_02 (2)"}</definedName>
    <definedName name="_________________j5" localSheetId="0" hidden="1">{"pl_t&amp;d",#N/A,FALSE,"p&amp;l_t&amp;D_01_02 (2)"}</definedName>
    <definedName name="_________________j5" localSheetId="1" hidden="1">{"pl_t&amp;d",#N/A,FALSE,"p&amp;l_t&amp;D_01_02 (2)"}</definedName>
    <definedName name="_________________j5" hidden="1">{"pl_t&amp;d",#N/A,FALSE,"p&amp;l_t&amp;D_01_02 (2)"}</definedName>
    <definedName name="_________________jpl1" localSheetId="6" hidden="1">#REF!</definedName>
    <definedName name="_________________jpl1" localSheetId="10" hidden="1">#REF!</definedName>
    <definedName name="_________________jpl1" localSheetId="7" hidden="1">#REF!</definedName>
    <definedName name="_________________jpl1" localSheetId="3" hidden="1">#REF!</definedName>
    <definedName name="_________________jpl1" localSheetId="8" hidden="1">#REF!</definedName>
    <definedName name="_________________jpl1" localSheetId="9" hidden="1">#REF!</definedName>
    <definedName name="_________________jpl1" localSheetId="4" hidden="1">#REF!</definedName>
    <definedName name="_________________jpl1" localSheetId="0" hidden="1">#REF!</definedName>
    <definedName name="_________________jpl1" localSheetId="1" hidden="1">#REF!</definedName>
    <definedName name="_________________jpl1" hidden="1">#REF!</definedName>
    <definedName name="_________________k1" localSheetId="6" hidden="1">{"pl_t&amp;d",#N/A,FALSE,"p&amp;l_t&amp;D_01_02 (2)"}</definedName>
    <definedName name="_________________k1" localSheetId="10" hidden="1">{"pl_t&amp;d",#N/A,FALSE,"p&amp;l_t&amp;D_01_02 (2)"}</definedName>
    <definedName name="_________________k1" localSheetId="7" hidden="1">{"pl_t&amp;d",#N/A,FALSE,"p&amp;l_t&amp;D_01_02 (2)"}</definedName>
    <definedName name="_________________k1" localSheetId="3" hidden="1">{"pl_t&amp;d",#N/A,FALSE,"p&amp;l_t&amp;D_01_02 (2)"}</definedName>
    <definedName name="_________________k1" localSheetId="8" hidden="1">{"pl_t&amp;d",#N/A,FALSE,"p&amp;l_t&amp;D_01_02 (2)"}</definedName>
    <definedName name="_________________k1" localSheetId="9" hidden="1">{"pl_t&amp;d",#N/A,FALSE,"p&amp;l_t&amp;D_01_02 (2)"}</definedName>
    <definedName name="_________________k1" localSheetId="4" hidden="1">{"pl_t&amp;d",#N/A,FALSE,"p&amp;l_t&amp;D_01_02 (2)"}</definedName>
    <definedName name="_________________k1" localSheetId="0" hidden="1">{"pl_t&amp;d",#N/A,FALSE,"p&amp;l_t&amp;D_01_02 (2)"}</definedName>
    <definedName name="_________________k1" localSheetId="1" hidden="1">{"pl_t&amp;d",#N/A,FALSE,"p&amp;l_t&amp;D_01_02 (2)"}</definedName>
    <definedName name="_________________k1" hidden="1">{"pl_t&amp;d",#N/A,FALSE,"p&amp;l_t&amp;D_01_02 (2)"}</definedName>
    <definedName name="_________________Mar06" localSheetId="6">[5]Newabstract!#REF!</definedName>
    <definedName name="_________________Mar06" localSheetId="10">[5]Newabstract!#REF!</definedName>
    <definedName name="_________________Mar06" localSheetId="7">[5]Newabstract!#REF!</definedName>
    <definedName name="_________________Mar06" localSheetId="3">[5]Newabstract!#REF!</definedName>
    <definedName name="_________________Mar06" localSheetId="9">[5]Newabstract!#REF!</definedName>
    <definedName name="_________________Mar06" localSheetId="4">[5]Newabstract!#REF!</definedName>
    <definedName name="_________________Mar06" localSheetId="0">[5]Newabstract!#REF!</definedName>
    <definedName name="_________________Mar06" localSheetId="1">[5]Newabstract!#REF!</definedName>
    <definedName name="_________________Mar06">[5]Newabstract!#REF!</definedName>
    <definedName name="_________________Mar09" localSheetId="10">[5]Newabstract!#REF!</definedName>
    <definedName name="_________________Mar09" localSheetId="7">[5]Newabstract!#REF!</definedName>
    <definedName name="_________________Mar09" localSheetId="3">[5]Newabstract!#REF!</definedName>
    <definedName name="_________________Mar09" localSheetId="9">[5]Newabstract!#REF!</definedName>
    <definedName name="_________________Mar09" localSheetId="4">[5]Newabstract!#REF!</definedName>
    <definedName name="_________________Mar09" localSheetId="0">[5]Newabstract!#REF!</definedName>
    <definedName name="_________________Mar09" localSheetId="1">[5]Newabstract!#REF!</definedName>
    <definedName name="_________________Mar09">[5]Newabstract!#REF!</definedName>
    <definedName name="_________________Mar10" localSheetId="10">[5]Newabstract!#REF!</definedName>
    <definedName name="_________________Mar10" localSheetId="7">[5]Newabstract!#REF!</definedName>
    <definedName name="_________________Mar10" localSheetId="3">[5]Newabstract!#REF!</definedName>
    <definedName name="_________________Mar10" localSheetId="9">[5]Newabstract!#REF!</definedName>
    <definedName name="_________________Mar10" localSheetId="4">[5]Newabstract!#REF!</definedName>
    <definedName name="_________________Mar10" localSheetId="0">[5]Newabstract!#REF!</definedName>
    <definedName name="_________________Mar10" localSheetId="1">[5]Newabstract!#REF!</definedName>
    <definedName name="_________________Mar10">[5]Newabstract!#REF!</definedName>
    <definedName name="_________________Mar11" localSheetId="10">[5]Newabstract!#REF!</definedName>
    <definedName name="_________________Mar11" localSheetId="7">[5]Newabstract!#REF!</definedName>
    <definedName name="_________________Mar11" localSheetId="3">[5]Newabstract!#REF!</definedName>
    <definedName name="_________________Mar11" localSheetId="9">[5]Newabstract!#REF!</definedName>
    <definedName name="_________________Mar11" localSheetId="4">[5]Newabstract!#REF!</definedName>
    <definedName name="_________________Mar11" localSheetId="0">[5]Newabstract!#REF!</definedName>
    <definedName name="_________________Mar11" localSheetId="1">[5]Newabstract!#REF!</definedName>
    <definedName name="_________________Mar11">[5]Newabstract!#REF!</definedName>
    <definedName name="_________________Mar12" localSheetId="10">[5]Newabstract!#REF!</definedName>
    <definedName name="_________________Mar12" localSheetId="7">[5]Newabstract!#REF!</definedName>
    <definedName name="_________________Mar12" localSheetId="3">[5]Newabstract!#REF!</definedName>
    <definedName name="_________________Mar12" localSheetId="9">[5]Newabstract!#REF!</definedName>
    <definedName name="_________________Mar12" localSheetId="4">[5]Newabstract!#REF!</definedName>
    <definedName name="_________________Mar12" localSheetId="0">[5]Newabstract!#REF!</definedName>
    <definedName name="_________________Mar12" localSheetId="1">[5]Newabstract!#REF!</definedName>
    <definedName name="_________________Mar12">[5]Newabstract!#REF!</definedName>
    <definedName name="_________________Mar13" localSheetId="10">[5]Newabstract!#REF!</definedName>
    <definedName name="_________________Mar13" localSheetId="7">[5]Newabstract!#REF!</definedName>
    <definedName name="_________________Mar13" localSheetId="3">[5]Newabstract!#REF!</definedName>
    <definedName name="_________________Mar13" localSheetId="9">[5]Newabstract!#REF!</definedName>
    <definedName name="_________________Mar13" localSheetId="4">[5]Newabstract!#REF!</definedName>
    <definedName name="_________________Mar13" localSheetId="0">[5]Newabstract!#REF!</definedName>
    <definedName name="_________________Mar13" localSheetId="1">[5]Newabstract!#REF!</definedName>
    <definedName name="_________________Mar13">[5]Newabstract!#REF!</definedName>
    <definedName name="_________________Mar16" localSheetId="10">[5]Newabstract!#REF!</definedName>
    <definedName name="_________________Mar16" localSheetId="7">[5]Newabstract!#REF!</definedName>
    <definedName name="_________________Mar16" localSheetId="3">[5]Newabstract!#REF!</definedName>
    <definedName name="_________________Mar16" localSheetId="9">[5]Newabstract!#REF!</definedName>
    <definedName name="_________________Mar16" localSheetId="4">[5]Newabstract!#REF!</definedName>
    <definedName name="_________________Mar16" localSheetId="0">[5]Newabstract!#REF!</definedName>
    <definedName name="_________________Mar16" localSheetId="1">[5]Newabstract!#REF!</definedName>
    <definedName name="_________________Mar16">[5]Newabstract!#REF!</definedName>
    <definedName name="_________________Mar17" localSheetId="10">[5]Newabstract!#REF!</definedName>
    <definedName name="_________________Mar17" localSheetId="7">[5]Newabstract!#REF!</definedName>
    <definedName name="_________________Mar17" localSheetId="3">[5]Newabstract!#REF!</definedName>
    <definedName name="_________________Mar17" localSheetId="9">[5]Newabstract!#REF!</definedName>
    <definedName name="_________________Mar17" localSheetId="4">[5]Newabstract!#REF!</definedName>
    <definedName name="_________________Mar17" localSheetId="0">[5]Newabstract!#REF!</definedName>
    <definedName name="_________________Mar17" localSheetId="1">[5]Newabstract!#REF!</definedName>
    <definedName name="_________________Mar17">[5]Newabstract!#REF!</definedName>
    <definedName name="_________________Mar18" localSheetId="10">[5]Newabstract!#REF!</definedName>
    <definedName name="_________________Mar18" localSheetId="7">[5]Newabstract!#REF!</definedName>
    <definedName name="_________________Mar18" localSheetId="3">[5]Newabstract!#REF!</definedName>
    <definedName name="_________________Mar18" localSheetId="9">[5]Newabstract!#REF!</definedName>
    <definedName name="_________________Mar18" localSheetId="4">[5]Newabstract!#REF!</definedName>
    <definedName name="_________________Mar18" localSheetId="0">[5]Newabstract!#REF!</definedName>
    <definedName name="_________________Mar18" localSheetId="1">[5]Newabstract!#REF!</definedName>
    <definedName name="_________________Mar18">[5]Newabstract!#REF!</definedName>
    <definedName name="_________________Mar19" localSheetId="10">[5]Newabstract!#REF!</definedName>
    <definedName name="_________________Mar19" localSheetId="7">[5]Newabstract!#REF!</definedName>
    <definedName name="_________________Mar19" localSheetId="3">[5]Newabstract!#REF!</definedName>
    <definedName name="_________________Mar19" localSheetId="9">[5]Newabstract!#REF!</definedName>
    <definedName name="_________________Mar19" localSheetId="4">[5]Newabstract!#REF!</definedName>
    <definedName name="_________________Mar19" localSheetId="0">[5]Newabstract!#REF!</definedName>
    <definedName name="_________________Mar19" localSheetId="1">[5]Newabstract!#REF!</definedName>
    <definedName name="_________________Mar19">[5]Newabstract!#REF!</definedName>
    <definedName name="_________________Mar20" localSheetId="10">[5]Newabstract!#REF!</definedName>
    <definedName name="_________________Mar20" localSheetId="7">[5]Newabstract!#REF!</definedName>
    <definedName name="_________________Mar20" localSheetId="3">[5]Newabstract!#REF!</definedName>
    <definedName name="_________________Mar20" localSheetId="9">[5]Newabstract!#REF!</definedName>
    <definedName name="_________________Mar20" localSheetId="4">[5]Newabstract!#REF!</definedName>
    <definedName name="_________________Mar20" localSheetId="0">[5]Newabstract!#REF!</definedName>
    <definedName name="_________________Mar20" localSheetId="1">[5]Newabstract!#REF!</definedName>
    <definedName name="_________________Mar20">[5]Newabstract!#REF!</definedName>
    <definedName name="_________________Mar23" localSheetId="10">[5]Newabstract!#REF!</definedName>
    <definedName name="_________________Mar23" localSheetId="7">[5]Newabstract!#REF!</definedName>
    <definedName name="_________________Mar23" localSheetId="3">[5]Newabstract!#REF!</definedName>
    <definedName name="_________________Mar23" localSheetId="9">[5]Newabstract!#REF!</definedName>
    <definedName name="_________________Mar23" localSheetId="4">[5]Newabstract!#REF!</definedName>
    <definedName name="_________________Mar23" localSheetId="0">[5]Newabstract!#REF!</definedName>
    <definedName name="_________________Mar23" localSheetId="1">[5]Newabstract!#REF!</definedName>
    <definedName name="_________________Mar23">[5]Newabstract!#REF!</definedName>
    <definedName name="_________________Mar24" localSheetId="10">[5]Newabstract!#REF!</definedName>
    <definedName name="_________________Mar24" localSheetId="7">[5]Newabstract!#REF!</definedName>
    <definedName name="_________________Mar24" localSheetId="3">[5]Newabstract!#REF!</definedName>
    <definedName name="_________________Mar24" localSheetId="9">[5]Newabstract!#REF!</definedName>
    <definedName name="_________________Mar24" localSheetId="4">[5]Newabstract!#REF!</definedName>
    <definedName name="_________________Mar24" localSheetId="0">[5]Newabstract!#REF!</definedName>
    <definedName name="_________________Mar24" localSheetId="1">[5]Newabstract!#REF!</definedName>
    <definedName name="_________________Mar24">[5]Newabstract!#REF!</definedName>
    <definedName name="_________________Mar25" localSheetId="10">[5]Newabstract!#REF!</definedName>
    <definedName name="_________________Mar25" localSheetId="7">[5]Newabstract!#REF!</definedName>
    <definedName name="_________________Mar25" localSheetId="3">[5]Newabstract!#REF!</definedName>
    <definedName name="_________________Mar25" localSheetId="9">[5]Newabstract!#REF!</definedName>
    <definedName name="_________________Mar25" localSheetId="4">[5]Newabstract!#REF!</definedName>
    <definedName name="_________________Mar25" localSheetId="0">[5]Newabstract!#REF!</definedName>
    <definedName name="_________________Mar25" localSheetId="1">[5]Newabstract!#REF!</definedName>
    <definedName name="_________________Mar25">[5]Newabstract!#REF!</definedName>
    <definedName name="_________________Mar26" localSheetId="10">[5]Newabstract!#REF!</definedName>
    <definedName name="_________________Mar26" localSheetId="7">[5]Newabstract!#REF!</definedName>
    <definedName name="_________________Mar26" localSheetId="3">[5]Newabstract!#REF!</definedName>
    <definedName name="_________________Mar26" localSheetId="9">[5]Newabstract!#REF!</definedName>
    <definedName name="_________________Mar26" localSheetId="4">[5]Newabstract!#REF!</definedName>
    <definedName name="_________________Mar26" localSheetId="0">[5]Newabstract!#REF!</definedName>
    <definedName name="_________________Mar26" localSheetId="1">[5]Newabstract!#REF!</definedName>
    <definedName name="_________________Mar26">[5]Newabstract!#REF!</definedName>
    <definedName name="_________________Mar27" localSheetId="10">[5]Newabstract!#REF!</definedName>
    <definedName name="_________________Mar27" localSheetId="7">[5]Newabstract!#REF!</definedName>
    <definedName name="_________________Mar27" localSheetId="3">[5]Newabstract!#REF!</definedName>
    <definedName name="_________________Mar27" localSheetId="9">[5]Newabstract!#REF!</definedName>
    <definedName name="_________________Mar27" localSheetId="4">[5]Newabstract!#REF!</definedName>
    <definedName name="_________________Mar27" localSheetId="0">[5]Newabstract!#REF!</definedName>
    <definedName name="_________________Mar27" localSheetId="1">[5]Newabstract!#REF!</definedName>
    <definedName name="_________________Mar27">[5]Newabstract!#REF!</definedName>
    <definedName name="_________________Mar28" localSheetId="10">[5]Newabstract!#REF!</definedName>
    <definedName name="_________________Mar28" localSheetId="7">[5]Newabstract!#REF!</definedName>
    <definedName name="_________________Mar28" localSheetId="3">[5]Newabstract!#REF!</definedName>
    <definedName name="_________________Mar28" localSheetId="9">[5]Newabstract!#REF!</definedName>
    <definedName name="_________________Mar28" localSheetId="4">[5]Newabstract!#REF!</definedName>
    <definedName name="_________________Mar28" localSheetId="0">[5]Newabstract!#REF!</definedName>
    <definedName name="_________________Mar28" localSheetId="1">[5]Newabstract!#REF!</definedName>
    <definedName name="_________________Mar28">[5]Newabstract!#REF!</definedName>
    <definedName name="_________________Mar30" localSheetId="10">[5]Newabstract!#REF!</definedName>
    <definedName name="_________________Mar30" localSheetId="7">[5]Newabstract!#REF!</definedName>
    <definedName name="_________________Mar30" localSheetId="3">[5]Newabstract!#REF!</definedName>
    <definedName name="_________________Mar30" localSheetId="9">[5]Newabstract!#REF!</definedName>
    <definedName name="_________________Mar30" localSheetId="4">[5]Newabstract!#REF!</definedName>
    <definedName name="_________________Mar30" localSheetId="0">[5]Newabstract!#REF!</definedName>
    <definedName name="_________________Mar30" localSheetId="1">[5]Newabstract!#REF!</definedName>
    <definedName name="_________________Mar30">[5]Newabstract!#REF!</definedName>
    <definedName name="_________________Mar31" localSheetId="10">[5]Newabstract!#REF!</definedName>
    <definedName name="_________________Mar31" localSheetId="7">[5]Newabstract!#REF!</definedName>
    <definedName name="_________________Mar31" localSheetId="3">[5]Newabstract!#REF!</definedName>
    <definedName name="_________________Mar31" localSheetId="9">[5]Newabstract!#REF!</definedName>
    <definedName name="_________________Mar31" localSheetId="4">[5]Newabstract!#REF!</definedName>
    <definedName name="_________________Mar31" localSheetId="0">[5]Newabstract!#REF!</definedName>
    <definedName name="_________________Mar31" localSheetId="1">[5]Newabstract!#REF!</definedName>
    <definedName name="_________________Mar31">[5]Newabstract!#REF!</definedName>
    <definedName name="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no1" localSheetId="6" hidden="1">{"pl_t&amp;d",#N/A,FALSE,"p&amp;l_t&amp;D_01_02 (2)"}</definedName>
    <definedName name="_________________no1" localSheetId="10" hidden="1">{"pl_t&amp;d",#N/A,FALSE,"p&amp;l_t&amp;D_01_02 (2)"}</definedName>
    <definedName name="_________________no1" localSheetId="7" hidden="1">{"pl_t&amp;d",#N/A,FALSE,"p&amp;l_t&amp;D_01_02 (2)"}</definedName>
    <definedName name="_________________no1" localSheetId="3" hidden="1">{"pl_t&amp;d",#N/A,FALSE,"p&amp;l_t&amp;D_01_02 (2)"}</definedName>
    <definedName name="_________________no1" localSheetId="8" hidden="1">{"pl_t&amp;d",#N/A,FALSE,"p&amp;l_t&amp;D_01_02 (2)"}</definedName>
    <definedName name="_________________no1" localSheetId="9" hidden="1">{"pl_t&amp;d",#N/A,FALSE,"p&amp;l_t&amp;D_01_02 (2)"}</definedName>
    <definedName name="_________________no1" localSheetId="4" hidden="1">{"pl_t&amp;d",#N/A,FALSE,"p&amp;l_t&amp;D_01_02 (2)"}</definedName>
    <definedName name="_________________no1" localSheetId="0" hidden="1">{"pl_t&amp;d",#N/A,FALSE,"p&amp;l_t&amp;D_01_02 (2)"}</definedName>
    <definedName name="_________________no1" localSheetId="1" hidden="1">{"pl_t&amp;d",#N/A,FALSE,"p&amp;l_t&amp;D_01_02 (2)"}</definedName>
    <definedName name="_________________no1" hidden="1">{"pl_t&amp;d",#N/A,FALSE,"p&amp;l_t&amp;D_01_02 (2)"}</definedName>
    <definedName name="_________________not1" localSheetId="6" hidden="1">{"pl_t&amp;d",#N/A,FALSE,"p&amp;l_t&amp;D_01_02 (2)"}</definedName>
    <definedName name="_________________not1" localSheetId="10" hidden="1">{"pl_t&amp;d",#N/A,FALSE,"p&amp;l_t&amp;D_01_02 (2)"}</definedName>
    <definedName name="_________________not1" localSheetId="7" hidden="1">{"pl_t&amp;d",#N/A,FALSE,"p&amp;l_t&amp;D_01_02 (2)"}</definedName>
    <definedName name="_________________not1" localSheetId="3" hidden="1">{"pl_t&amp;d",#N/A,FALSE,"p&amp;l_t&amp;D_01_02 (2)"}</definedName>
    <definedName name="_________________not1" localSheetId="8" hidden="1">{"pl_t&amp;d",#N/A,FALSE,"p&amp;l_t&amp;D_01_02 (2)"}</definedName>
    <definedName name="_________________not1" localSheetId="9" hidden="1">{"pl_t&amp;d",#N/A,FALSE,"p&amp;l_t&amp;D_01_02 (2)"}</definedName>
    <definedName name="_________________not1" localSheetId="4" hidden="1">{"pl_t&amp;d",#N/A,FALSE,"p&amp;l_t&amp;D_01_02 (2)"}</definedName>
    <definedName name="_________________not1" localSheetId="0" hidden="1">{"pl_t&amp;d",#N/A,FALSE,"p&amp;l_t&amp;D_01_02 (2)"}</definedName>
    <definedName name="_________________not1" localSheetId="1" hidden="1">{"pl_t&amp;d",#N/A,FALSE,"p&amp;l_t&amp;D_01_02 (2)"}</definedName>
    <definedName name="_________________not1" hidden="1">{"pl_t&amp;d",#N/A,FALSE,"p&amp;l_t&amp;D_01_02 (2)"}</definedName>
    <definedName name="_________________p1" localSheetId="6" hidden="1">{"pl_t&amp;d",#N/A,FALSE,"p&amp;l_t&amp;D_01_02 (2)"}</definedName>
    <definedName name="_________________p1" localSheetId="10" hidden="1">{"pl_t&amp;d",#N/A,FALSE,"p&amp;l_t&amp;D_01_02 (2)"}</definedName>
    <definedName name="_________________p1" localSheetId="7" hidden="1">{"pl_t&amp;d",#N/A,FALSE,"p&amp;l_t&amp;D_01_02 (2)"}</definedName>
    <definedName name="_________________p1" localSheetId="3" hidden="1">{"pl_t&amp;d",#N/A,FALSE,"p&amp;l_t&amp;D_01_02 (2)"}</definedName>
    <definedName name="_________________p1" localSheetId="8" hidden="1">{"pl_t&amp;d",#N/A,FALSE,"p&amp;l_t&amp;D_01_02 (2)"}</definedName>
    <definedName name="_________________p1" localSheetId="9" hidden="1">{"pl_t&amp;d",#N/A,FALSE,"p&amp;l_t&amp;D_01_02 (2)"}</definedName>
    <definedName name="_________________p1" localSheetId="4" hidden="1">{"pl_t&amp;d",#N/A,FALSE,"p&amp;l_t&amp;D_01_02 (2)"}</definedName>
    <definedName name="_________________p1" localSheetId="0" hidden="1">{"pl_t&amp;d",#N/A,FALSE,"p&amp;l_t&amp;D_01_02 (2)"}</definedName>
    <definedName name="_________________p1" localSheetId="1" hidden="1">{"pl_t&amp;d",#N/A,FALSE,"p&amp;l_t&amp;D_01_02 (2)"}</definedName>
    <definedName name="_________________p1" hidden="1">{"pl_t&amp;d",#N/A,FALSE,"p&amp;l_t&amp;D_01_02 (2)"}</definedName>
    <definedName name="_________________p2" localSheetId="6" hidden="1">{"pl_td_01_02",#N/A,FALSE,"p&amp;l_t&amp;D_01_02 (2)"}</definedName>
    <definedName name="_________________p2" localSheetId="10" hidden="1">{"pl_td_01_02",#N/A,FALSE,"p&amp;l_t&amp;D_01_02 (2)"}</definedName>
    <definedName name="_________________p2" localSheetId="7" hidden="1">{"pl_td_01_02",#N/A,FALSE,"p&amp;l_t&amp;D_01_02 (2)"}</definedName>
    <definedName name="_________________p2" localSheetId="3" hidden="1">{"pl_td_01_02",#N/A,FALSE,"p&amp;l_t&amp;D_01_02 (2)"}</definedName>
    <definedName name="_________________p2" localSheetId="8" hidden="1">{"pl_td_01_02",#N/A,FALSE,"p&amp;l_t&amp;D_01_02 (2)"}</definedName>
    <definedName name="_________________p2" localSheetId="9" hidden="1">{"pl_td_01_02",#N/A,FALSE,"p&amp;l_t&amp;D_01_02 (2)"}</definedName>
    <definedName name="_________________p2" localSheetId="4" hidden="1">{"pl_td_01_02",#N/A,FALSE,"p&amp;l_t&amp;D_01_02 (2)"}</definedName>
    <definedName name="_________________p2" localSheetId="0" hidden="1">{"pl_td_01_02",#N/A,FALSE,"p&amp;l_t&amp;D_01_02 (2)"}</definedName>
    <definedName name="_________________p2" localSheetId="1" hidden="1">{"pl_td_01_02",#N/A,FALSE,"p&amp;l_t&amp;D_01_02 (2)"}</definedName>
    <definedName name="_________________p2" hidden="1">{"pl_td_01_02",#N/A,FALSE,"p&amp;l_t&amp;D_01_02 (2)"}</definedName>
    <definedName name="_________________p3" localSheetId="6" hidden="1">{"pl_t&amp;d",#N/A,FALSE,"p&amp;l_t&amp;D_01_02 (2)"}</definedName>
    <definedName name="_________________p3" localSheetId="10" hidden="1">{"pl_t&amp;d",#N/A,FALSE,"p&amp;l_t&amp;D_01_02 (2)"}</definedName>
    <definedName name="_________________p3" localSheetId="7" hidden="1">{"pl_t&amp;d",#N/A,FALSE,"p&amp;l_t&amp;D_01_02 (2)"}</definedName>
    <definedName name="_________________p3" localSheetId="3" hidden="1">{"pl_t&amp;d",#N/A,FALSE,"p&amp;l_t&amp;D_01_02 (2)"}</definedName>
    <definedName name="_________________p3" localSheetId="8" hidden="1">{"pl_t&amp;d",#N/A,FALSE,"p&amp;l_t&amp;D_01_02 (2)"}</definedName>
    <definedName name="_________________p3" localSheetId="9" hidden="1">{"pl_t&amp;d",#N/A,FALSE,"p&amp;l_t&amp;D_01_02 (2)"}</definedName>
    <definedName name="_________________p3" localSheetId="4" hidden="1">{"pl_t&amp;d",#N/A,FALSE,"p&amp;l_t&amp;D_01_02 (2)"}</definedName>
    <definedName name="_________________p3" localSheetId="0" hidden="1">{"pl_t&amp;d",#N/A,FALSE,"p&amp;l_t&amp;D_01_02 (2)"}</definedName>
    <definedName name="_________________p3" localSheetId="1" hidden="1">{"pl_t&amp;d",#N/A,FALSE,"p&amp;l_t&amp;D_01_02 (2)"}</definedName>
    <definedName name="_________________p3" hidden="1">{"pl_t&amp;d",#N/A,FALSE,"p&amp;l_t&amp;D_01_02 (2)"}</definedName>
    <definedName name="_________________p4" localSheetId="6" hidden="1">{"pl_t&amp;d",#N/A,FALSE,"p&amp;l_t&amp;D_01_02 (2)"}</definedName>
    <definedName name="_________________p4" localSheetId="10" hidden="1">{"pl_t&amp;d",#N/A,FALSE,"p&amp;l_t&amp;D_01_02 (2)"}</definedName>
    <definedName name="_________________p4" localSheetId="7" hidden="1">{"pl_t&amp;d",#N/A,FALSE,"p&amp;l_t&amp;D_01_02 (2)"}</definedName>
    <definedName name="_________________p4" localSheetId="3" hidden="1">{"pl_t&amp;d",#N/A,FALSE,"p&amp;l_t&amp;D_01_02 (2)"}</definedName>
    <definedName name="_________________p4" localSheetId="8" hidden="1">{"pl_t&amp;d",#N/A,FALSE,"p&amp;l_t&amp;D_01_02 (2)"}</definedName>
    <definedName name="_________________p4" localSheetId="9" hidden="1">{"pl_t&amp;d",#N/A,FALSE,"p&amp;l_t&amp;D_01_02 (2)"}</definedName>
    <definedName name="_________________p4" localSheetId="4" hidden="1">{"pl_t&amp;d",#N/A,FALSE,"p&amp;l_t&amp;D_01_02 (2)"}</definedName>
    <definedName name="_________________p4" localSheetId="0" hidden="1">{"pl_t&amp;d",#N/A,FALSE,"p&amp;l_t&amp;D_01_02 (2)"}</definedName>
    <definedName name="_________________p4" localSheetId="1" hidden="1">{"pl_t&amp;d",#N/A,FALSE,"p&amp;l_t&amp;D_01_02 (2)"}</definedName>
    <definedName name="_________________p4" hidden="1">{"pl_t&amp;d",#N/A,FALSE,"p&amp;l_t&amp;D_01_02 (2)"}</definedName>
    <definedName name="_________________pp2" localSheetId="6">#REF!</definedName>
    <definedName name="_________________pp2" localSheetId="10">#REF!</definedName>
    <definedName name="_________________pp2" localSheetId="7">#REF!</definedName>
    <definedName name="_________________pp2" localSheetId="3">#REF!</definedName>
    <definedName name="_________________pp2" localSheetId="9">#REF!</definedName>
    <definedName name="_________________pp2" localSheetId="4">#REF!</definedName>
    <definedName name="_________________pp2" localSheetId="0">#REF!</definedName>
    <definedName name="_________________pp2" localSheetId="1">#REF!</definedName>
    <definedName name="_________________pp2">#REF!</definedName>
    <definedName name="_________________q2" localSheetId="6" hidden="1">{"pl_t&amp;d",#N/A,FALSE,"p&amp;l_t&amp;D_01_02 (2)"}</definedName>
    <definedName name="_________________q2" localSheetId="10" hidden="1">{"pl_t&amp;d",#N/A,FALSE,"p&amp;l_t&amp;D_01_02 (2)"}</definedName>
    <definedName name="_________________q2" localSheetId="7" hidden="1">{"pl_t&amp;d",#N/A,FALSE,"p&amp;l_t&amp;D_01_02 (2)"}</definedName>
    <definedName name="_________________q2" localSheetId="3" hidden="1">{"pl_t&amp;d",#N/A,FALSE,"p&amp;l_t&amp;D_01_02 (2)"}</definedName>
    <definedName name="_________________q2" localSheetId="8" hidden="1">{"pl_t&amp;d",#N/A,FALSE,"p&amp;l_t&amp;D_01_02 (2)"}</definedName>
    <definedName name="_________________q2" localSheetId="9" hidden="1">{"pl_t&amp;d",#N/A,FALSE,"p&amp;l_t&amp;D_01_02 (2)"}</definedName>
    <definedName name="_________________q2" localSheetId="4" hidden="1">{"pl_t&amp;d",#N/A,FALSE,"p&amp;l_t&amp;D_01_02 (2)"}</definedName>
    <definedName name="_________________q2" localSheetId="0" hidden="1">{"pl_t&amp;d",#N/A,FALSE,"p&amp;l_t&amp;D_01_02 (2)"}</definedName>
    <definedName name="_________________q2" localSheetId="1" hidden="1">{"pl_t&amp;d",#N/A,FALSE,"p&amp;l_t&amp;D_01_02 (2)"}</definedName>
    <definedName name="_________________q2" hidden="1">{"pl_t&amp;d",#N/A,FALSE,"p&amp;l_t&amp;D_01_02 (2)"}</definedName>
    <definedName name="_________________q3" localSheetId="6" hidden="1">{"pl_t&amp;d",#N/A,FALSE,"p&amp;l_t&amp;D_01_02 (2)"}</definedName>
    <definedName name="_________________q3" localSheetId="10" hidden="1">{"pl_t&amp;d",#N/A,FALSE,"p&amp;l_t&amp;D_01_02 (2)"}</definedName>
    <definedName name="_________________q3" localSheetId="7" hidden="1">{"pl_t&amp;d",#N/A,FALSE,"p&amp;l_t&amp;D_01_02 (2)"}</definedName>
    <definedName name="_________________q3" localSheetId="3" hidden="1">{"pl_t&amp;d",#N/A,FALSE,"p&amp;l_t&amp;D_01_02 (2)"}</definedName>
    <definedName name="_________________q3" localSheetId="8" hidden="1">{"pl_t&amp;d",#N/A,FALSE,"p&amp;l_t&amp;D_01_02 (2)"}</definedName>
    <definedName name="_________________q3" localSheetId="9" hidden="1">{"pl_t&amp;d",#N/A,FALSE,"p&amp;l_t&amp;D_01_02 (2)"}</definedName>
    <definedName name="_________________q3" localSheetId="4" hidden="1">{"pl_t&amp;d",#N/A,FALSE,"p&amp;l_t&amp;D_01_02 (2)"}</definedName>
    <definedName name="_________________q3" localSheetId="0" hidden="1">{"pl_t&amp;d",#N/A,FALSE,"p&amp;l_t&amp;D_01_02 (2)"}</definedName>
    <definedName name="_________________q3" localSheetId="1" hidden="1">{"pl_t&amp;d",#N/A,FALSE,"p&amp;l_t&amp;D_01_02 (2)"}</definedName>
    <definedName name="_________________q3" hidden="1">{"pl_t&amp;d",#N/A,FALSE,"p&amp;l_t&amp;D_01_02 (2)"}</definedName>
    <definedName name="_________________s1" localSheetId="6" hidden="1">{"pl_t&amp;d",#N/A,FALSE,"p&amp;l_t&amp;D_01_02 (2)"}</definedName>
    <definedName name="_________________s1" localSheetId="10" hidden="1">{"pl_t&amp;d",#N/A,FALSE,"p&amp;l_t&amp;D_01_02 (2)"}</definedName>
    <definedName name="_________________s1" localSheetId="7" hidden="1">{"pl_t&amp;d",#N/A,FALSE,"p&amp;l_t&amp;D_01_02 (2)"}</definedName>
    <definedName name="_________________s1" localSheetId="3" hidden="1">{"pl_t&amp;d",#N/A,FALSE,"p&amp;l_t&amp;D_01_02 (2)"}</definedName>
    <definedName name="_________________s1" localSheetId="8" hidden="1">{"pl_t&amp;d",#N/A,FALSE,"p&amp;l_t&amp;D_01_02 (2)"}</definedName>
    <definedName name="_________________s1" localSheetId="9" hidden="1">{"pl_t&amp;d",#N/A,FALSE,"p&amp;l_t&amp;D_01_02 (2)"}</definedName>
    <definedName name="_________________s1" localSheetId="4" hidden="1">{"pl_t&amp;d",#N/A,FALSE,"p&amp;l_t&amp;D_01_02 (2)"}</definedName>
    <definedName name="_________________s1" localSheetId="0" hidden="1">{"pl_t&amp;d",#N/A,FALSE,"p&amp;l_t&amp;D_01_02 (2)"}</definedName>
    <definedName name="_________________s1" localSheetId="1" hidden="1">{"pl_t&amp;d",#N/A,FALSE,"p&amp;l_t&amp;D_01_02 (2)"}</definedName>
    <definedName name="_________________s1" hidden="1">{"pl_t&amp;d",#N/A,FALSE,"p&amp;l_t&amp;D_01_02 (2)"}</definedName>
    <definedName name="_________________S180" localSheetId="6">[2]S3_GRP_CA!#REF!</definedName>
    <definedName name="_________________S180" localSheetId="10">[2]S3_GRP_CA!#REF!</definedName>
    <definedName name="_________________S180" localSheetId="7">[2]S3_GRP_CA!#REF!</definedName>
    <definedName name="_________________S180" localSheetId="3">[2]S3_GRP_CA!#REF!</definedName>
    <definedName name="_________________S180" localSheetId="9">[2]S3_GRP_CA!#REF!</definedName>
    <definedName name="_________________S180" localSheetId="4">[2]S3_GRP_CA!#REF!</definedName>
    <definedName name="_________________S180" localSheetId="0">[2]S3_GRP_CA!#REF!</definedName>
    <definedName name="_________________S180" localSheetId="1">[2]S3_GRP_CA!#REF!</definedName>
    <definedName name="_________________S180">[2]S3_GRP_CA!#REF!</definedName>
    <definedName name="_________________s2" localSheetId="6" hidden="1">{"pl_t&amp;d",#N/A,FALSE,"p&amp;l_t&amp;D_01_02 (2)"}</definedName>
    <definedName name="_________________s2" localSheetId="10" hidden="1">{"pl_t&amp;d",#N/A,FALSE,"p&amp;l_t&amp;D_01_02 (2)"}</definedName>
    <definedName name="_________________s2" localSheetId="7" hidden="1">{"pl_t&amp;d",#N/A,FALSE,"p&amp;l_t&amp;D_01_02 (2)"}</definedName>
    <definedName name="_________________s2" localSheetId="3" hidden="1">{"pl_t&amp;d",#N/A,FALSE,"p&amp;l_t&amp;D_01_02 (2)"}</definedName>
    <definedName name="_________________s2" localSheetId="8" hidden="1">{"pl_t&amp;d",#N/A,FALSE,"p&amp;l_t&amp;D_01_02 (2)"}</definedName>
    <definedName name="_________________s2" localSheetId="9" hidden="1">{"pl_t&amp;d",#N/A,FALSE,"p&amp;l_t&amp;D_01_02 (2)"}</definedName>
    <definedName name="_________________s2" localSheetId="4" hidden="1">{"pl_t&amp;d",#N/A,FALSE,"p&amp;l_t&amp;D_01_02 (2)"}</definedName>
    <definedName name="_________________s2" localSheetId="0" hidden="1">{"pl_t&amp;d",#N/A,FALSE,"p&amp;l_t&amp;D_01_02 (2)"}</definedName>
    <definedName name="_________________s2" localSheetId="1" hidden="1">{"pl_t&amp;d",#N/A,FALSE,"p&amp;l_t&amp;D_01_02 (2)"}</definedName>
    <definedName name="_________________s2" hidden="1">{"pl_t&amp;d",#N/A,FALSE,"p&amp;l_t&amp;D_01_02 (2)"}</definedName>
    <definedName name="_________________S6" localSheetId="10">[4]S5_CO_MA!#REF!</definedName>
    <definedName name="_________________S6" localSheetId="7">[4]S5_CO_MA!#REF!</definedName>
    <definedName name="_________________S6" localSheetId="3">[4]S5_CO_MA!#REF!</definedName>
    <definedName name="_________________S6" localSheetId="9">[4]S5_CO_MA!#REF!</definedName>
    <definedName name="_________________S6" localSheetId="4">[4]S5_CO_MA!#REF!</definedName>
    <definedName name="_________________S6" localSheetId="0">[4]S5_CO_MA!#REF!</definedName>
    <definedName name="_________________S6" localSheetId="1">[4]S5_CO_MA!#REF!</definedName>
    <definedName name="_________________S6">[4]S5_CO_MA!#REF!</definedName>
    <definedName name="_________________SPR1" localSheetId="6">#REF!</definedName>
    <definedName name="_________________SPR1" localSheetId="10">#REF!</definedName>
    <definedName name="_________________SPR1" localSheetId="7">#REF!</definedName>
    <definedName name="_________________SPR1" localSheetId="3">#REF!</definedName>
    <definedName name="_________________SPR1" localSheetId="9">#REF!</definedName>
    <definedName name="_________________SPR1" localSheetId="4">#REF!</definedName>
    <definedName name="_________________SPR1" localSheetId="0">#REF!</definedName>
    <definedName name="_________________SPR1" localSheetId="1">#REF!</definedName>
    <definedName name="_________________SPR1">#REF!</definedName>
    <definedName name="_________________spr2" localSheetId="6">#REF!</definedName>
    <definedName name="_________________spr2" localSheetId="10">#REF!</definedName>
    <definedName name="_________________spr2" localSheetId="7">#REF!</definedName>
    <definedName name="_________________spr2" localSheetId="3">#REF!</definedName>
    <definedName name="_________________spr2" localSheetId="9">#REF!</definedName>
    <definedName name="_________________spr2" localSheetId="4">#REF!</definedName>
    <definedName name="_________________spr2" localSheetId="0">#REF!</definedName>
    <definedName name="_________________spr2" localSheetId="1">#REF!</definedName>
    <definedName name="_________________spr2">#REF!</definedName>
    <definedName name="_________________usd1" localSheetId="6">'[3]cash budget'!#REF!</definedName>
    <definedName name="_________________usd1" localSheetId="10">'[3]cash budget'!#REF!</definedName>
    <definedName name="_________________usd1" localSheetId="7">'[3]cash budget'!#REF!</definedName>
    <definedName name="_________________usd1" localSheetId="3">'[3]cash budget'!#REF!</definedName>
    <definedName name="_________________usd1" localSheetId="9">'[3]cash budget'!#REF!</definedName>
    <definedName name="_________________usd1" localSheetId="4">'[3]cash budget'!#REF!</definedName>
    <definedName name="_________________usd1" localSheetId="0">'[3]cash budget'!#REF!</definedName>
    <definedName name="_________________usd1" localSheetId="1">'[3]cash budget'!#REF!</definedName>
    <definedName name="_________________usd1">'[3]cash budget'!#REF!</definedName>
    <definedName name="_________________usd2" localSheetId="6">'[3]cash budget'!#REF!</definedName>
    <definedName name="_________________usd2" localSheetId="10">'[3]cash budget'!#REF!</definedName>
    <definedName name="_________________usd2" localSheetId="7">'[3]cash budget'!#REF!</definedName>
    <definedName name="_________________usd2" localSheetId="3">'[3]cash budget'!#REF!</definedName>
    <definedName name="_________________usd2" localSheetId="9">'[3]cash budget'!#REF!</definedName>
    <definedName name="_________________usd2" localSheetId="4">'[3]cash budget'!#REF!</definedName>
    <definedName name="_________________usd2" localSheetId="0">'[3]cash budget'!#REF!</definedName>
    <definedName name="_________________usd2" localSheetId="1">'[3]cash budget'!#REF!</definedName>
    <definedName name="_________________usd2">'[3]cash budget'!#REF!</definedName>
    <definedName name="_________________usd3" localSheetId="10">'[3]cash budget'!#REF!</definedName>
    <definedName name="_________________usd3" localSheetId="7">'[3]cash budget'!#REF!</definedName>
    <definedName name="_________________usd3" localSheetId="3">'[3]cash budget'!#REF!</definedName>
    <definedName name="_________________usd3" localSheetId="9">'[3]cash budget'!#REF!</definedName>
    <definedName name="_________________usd3" localSheetId="4">'[3]cash budget'!#REF!</definedName>
    <definedName name="_________________usd3" localSheetId="0">'[3]cash budget'!#REF!</definedName>
    <definedName name="_________________usd3" localSheetId="1">'[3]cash budget'!#REF!</definedName>
    <definedName name="_________________usd3">'[3]cash budget'!#REF!</definedName>
    <definedName name="_________________usd4" localSheetId="10">'[3]cash budget'!#REF!</definedName>
    <definedName name="_________________usd4" localSheetId="7">'[3]cash budget'!#REF!</definedName>
    <definedName name="_________________usd4" localSheetId="3">'[3]cash budget'!#REF!</definedName>
    <definedName name="_________________usd4" localSheetId="9">'[3]cash budget'!#REF!</definedName>
    <definedName name="_________________usd4" localSheetId="4">'[3]cash budget'!#REF!</definedName>
    <definedName name="_________________usd4" localSheetId="0">'[3]cash budget'!#REF!</definedName>
    <definedName name="_________________usd4" localSheetId="1">'[3]cash budget'!#REF!</definedName>
    <definedName name="_________________usd4">'[3]cash budget'!#REF!</definedName>
    <definedName name="_________________xlnm._FilterDatabase_1" localSheetId="6">#REF!</definedName>
    <definedName name="_________________xlnm._FilterDatabase_1" localSheetId="10">#REF!</definedName>
    <definedName name="_________________xlnm._FilterDatabase_1" localSheetId="7">#REF!</definedName>
    <definedName name="_________________xlnm._FilterDatabase_1" localSheetId="3">#REF!</definedName>
    <definedName name="_________________xlnm._FilterDatabase_1" localSheetId="9">#REF!</definedName>
    <definedName name="_________________xlnm._FilterDatabase_1" localSheetId="4">#REF!</definedName>
    <definedName name="_________________xlnm._FilterDatabase_1" localSheetId="0">#REF!</definedName>
    <definedName name="_________________xlnm._FilterDatabase_1" localSheetId="1">#REF!</definedName>
    <definedName name="_________________xlnm._FilterDatabase_1">#REF!</definedName>
    <definedName name="________________A1000000" localSheetId="6">#REF!</definedName>
    <definedName name="________________A1000000" localSheetId="10">#REF!</definedName>
    <definedName name="________________A1000000" localSheetId="7">#REF!</definedName>
    <definedName name="________________A1000000" localSheetId="3">#REF!</definedName>
    <definedName name="________________A1000000" localSheetId="9">#REF!</definedName>
    <definedName name="________________A1000000" localSheetId="4">#REF!</definedName>
    <definedName name="________________A1000000" localSheetId="0">#REF!</definedName>
    <definedName name="________________A1000000" localSheetId="1">#REF!</definedName>
    <definedName name="________________A1000000">#REF!</definedName>
    <definedName name="________________a3" localSheetId="6" hidden="1">{"pl_t&amp;d",#N/A,FALSE,"p&amp;l_t&amp;D_01_02 (2)"}</definedName>
    <definedName name="________________a3" localSheetId="10" hidden="1">{"pl_t&amp;d",#N/A,FALSE,"p&amp;l_t&amp;D_01_02 (2)"}</definedName>
    <definedName name="________________a3" localSheetId="7" hidden="1">{"pl_t&amp;d",#N/A,FALSE,"p&amp;l_t&amp;D_01_02 (2)"}</definedName>
    <definedName name="________________a3" localSheetId="3" hidden="1">{"pl_t&amp;d",#N/A,FALSE,"p&amp;l_t&amp;D_01_02 (2)"}</definedName>
    <definedName name="________________a3" localSheetId="8" hidden="1">{"pl_t&amp;d",#N/A,FALSE,"p&amp;l_t&amp;D_01_02 (2)"}</definedName>
    <definedName name="________________a3" localSheetId="9" hidden="1">{"pl_t&amp;d",#N/A,FALSE,"p&amp;l_t&amp;D_01_02 (2)"}</definedName>
    <definedName name="________________a3" localSheetId="4" hidden="1">{"pl_t&amp;d",#N/A,FALSE,"p&amp;l_t&amp;D_01_02 (2)"}</definedName>
    <definedName name="________________a3" localSheetId="0" hidden="1">{"pl_t&amp;d",#N/A,FALSE,"p&amp;l_t&amp;D_01_02 (2)"}</definedName>
    <definedName name="________________a3" localSheetId="1" hidden="1">{"pl_t&amp;d",#N/A,FALSE,"p&amp;l_t&amp;D_01_02 (2)"}</definedName>
    <definedName name="________________a3" hidden="1">{"pl_t&amp;d",#N/A,FALSE,"p&amp;l_t&amp;D_01_02 (2)"}</definedName>
    <definedName name="________________A342542" localSheetId="6">#REF!</definedName>
    <definedName name="________________A342542" localSheetId="10">#REF!</definedName>
    <definedName name="________________A342542" localSheetId="7">#REF!</definedName>
    <definedName name="________________A342542" localSheetId="3">#REF!</definedName>
    <definedName name="________________A342542" localSheetId="9">#REF!</definedName>
    <definedName name="________________A342542" localSheetId="4">#REF!</definedName>
    <definedName name="________________A342542" localSheetId="0">#REF!</definedName>
    <definedName name="________________A342542" localSheetId="1">#REF!</definedName>
    <definedName name="________________A342542">#REF!</definedName>
    <definedName name="________________A920720" localSheetId="6">#REF!</definedName>
    <definedName name="________________A920720" localSheetId="10">#REF!</definedName>
    <definedName name="________________A920720" localSheetId="7">#REF!</definedName>
    <definedName name="________________A920720" localSheetId="3">#REF!</definedName>
    <definedName name="________________A920720" localSheetId="9">#REF!</definedName>
    <definedName name="________________A920720" localSheetId="4">#REF!</definedName>
    <definedName name="________________A920720" localSheetId="0">#REF!</definedName>
    <definedName name="________________A920720" localSheetId="1">#REF!</definedName>
    <definedName name="________________A920720">#REF!</definedName>
    <definedName name="________________aa1" localSheetId="6" hidden="1">{"pl_t&amp;d",#N/A,FALSE,"p&amp;l_t&amp;D_01_02 (2)"}</definedName>
    <definedName name="________________aa1" localSheetId="10" hidden="1">{"pl_t&amp;d",#N/A,FALSE,"p&amp;l_t&amp;D_01_02 (2)"}</definedName>
    <definedName name="________________aa1" localSheetId="7" hidden="1">{"pl_t&amp;d",#N/A,FALSE,"p&amp;l_t&amp;D_01_02 (2)"}</definedName>
    <definedName name="________________aa1" localSheetId="3" hidden="1">{"pl_t&amp;d",#N/A,FALSE,"p&amp;l_t&amp;D_01_02 (2)"}</definedName>
    <definedName name="________________aa1" localSheetId="8" hidden="1">{"pl_t&amp;d",#N/A,FALSE,"p&amp;l_t&amp;D_01_02 (2)"}</definedName>
    <definedName name="________________aa1" localSheetId="9" hidden="1">{"pl_t&amp;d",#N/A,FALSE,"p&amp;l_t&amp;D_01_02 (2)"}</definedName>
    <definedName name="________________aa1" localSheetId="4" hidden="1">{"pl_t&amp;d",#N/A,FALSE,"p&amp;l_t&amp;D_01_02 (2)"}</definedName>
    <definedName name="________________aa1" localSheetId="0" hidden="1">{"pl_t&amp;d",#N/A,FALSE,"p&amp;l_t&amp;D_01_02 (2)"}</definedName>
    <definedName name="________________aa1" localSheetId="1" hidden="1">{"pl_t&amp;d",#N/A,FALSE,"p&amp;l_t&amp;D_01_02 (2)"}</definedName>
    <definedName name="________________aa1" hidden="1">{"pl_t&amp;d",#N/A,FALSE,"p&amp;l_t&amp;D_01_02 (2)"}</definedName>
    <definedName name="________________Apr02" localSheetId="6">[5]Newabstract!#REF!</definedName>
    <definedName name="________________Apr02" localSheetId="10">[5]Newabstract!#REF!</definedName>
    <definedName name="________________Apr02" localSheetId="7">[5]Newabstract!#REF!</definedName>
    <definedName name="________________Apr02" localSheetId="3">[5]Newabstract!#REF!</definedName>
    <definedName name="________________Apr02" localSheetId="9">[5]Newabstract!#REF!</definedName>
    <definedName name="________________Apr02" localSheetId="4">[5]Newabstract!#REF!</definedName>
    <definedName name="________________Apr02" localSheetId="0">[5]Newabstract!#REF!</definedName>
    <definedName name="________________Apr02" localSheetId="1">[5]Newabstract!#REF!</definedName>
    <definedName name="________________Apr02">[5]Newabstract!#REF!</definedName>
    <definedName name="________________Apr03" localSheetId="10">[5]Newabstract!#REF!</definedName>
    <definedName name="________________Apr03" localSheetId="7">[5]Newabstract!#REF!</definedName>
    <definedName name="________________Apr03" localSheetId="3">[5]Newabstract!#REF!</definedName>
    <definedName name="________________Apr03" localSheetId="9">[5]Newabstract!#REF!</definedName>
    <definedName name="________________Apr03" localSheetId="4">[5]Newabstract!#REF!</definedName>
    <definedName name="________________Apr03" localSheetId="0">[5]Newabstract!#REF!</definedName>
    <definedName name="________________Apr03" localSheetId="1">[5]Newabstract!#REF!</definedName>
    <definedName name="________________Apr03">[5]Newabstract!#REF!</definedName>
    <definedName name="________________Apr04" localSheetId="10">[5]Newabstract!#REF!</definedName>
    <definedName name="________________Apr04" localSheetId="7">[5]Newabstract!#REF!</definedName>
    <definedName name="________________Apr04" localSheetId="3">[5]Newabstract!#REF!</definedName>
    <definedName name="________________Apr04" localSheetId="9">[5]Newabstract!#REF!</definedName>
    <definedName name="________________Apr04" localSheetId="4">[5]Newabstract!#REF!</definedName>
    <definedName name="________________Apr04" localSheetId="0">[5]Newabstract!#REF!</definedName>
    <definedName name="________________Apr04" localSheetId="1">[5]Newabstract!#REF!</definedName>
    <definedName name="________________Apr04">[5]Newabstract!#REF!</definedName>
    <definedName name="________________Apr05" localSheetId="10">[5]Newabstract!#REF!</definedName>
    <definedName name="________________Apr05" localSheetId="7">[5]Newabstract!#REF!</definedName>
    <definedName name="________________Apr05" localSheetId="3">[5]Newabstract!#REF!</definedName>
    <definedName name="________________Apr05" localSheetId="9">[5]Newabstract!#REF!</definedName>
    <definedName name="________________Apr05" localSheetId="4">[5]Newabstract!#REF!</definedName>
    <definedName name="________________Apr05" localSheetId="0">[5]Newabstract!#REF!</definedName>
    <definedName name="________________Apr05" localSheetId="1">[5]Newabstract!#REF!</definedName>
    <definedName name="________________Apr05">[5]Newabstract!#REF!</definedName>
    <definedName name="________________Apr06" localSheetId="10">[5]Newabstract!#REF!</definedName>
    <definedName name="________________Apr06" localSheetId="7">[5]Newabstract!#REF!</definedName>
    <definedName name="________________Apr06" localSheetId="3">[5]Newabstract!#REF!</definedName>
    <definedName name="________________Apr06" localSheetId="9">[5]Newabstract!#REF!</definedName>
    <definedName name="________________Apr06" localSheetId="4">[5]Newabstract!#REF!</definedName>
    <definedName name="________________Apr06" localSheetId="0">[5]Newabstract!#REF!</definedName>
    <definedName name="________________Apr06" localSheetId="1">[5]Newabstract!#REF!</definedName>
    <definedName name="________________Apr06">[5]Newabstract!#REF!</definedName>
    <definedName name="________________Apr07" localSheetId="10">[5]Newabstract!#REF!</definedName>
    <definedName name="________________Apr07" localSheetId="7">[5]Newabstract!#REF!</definedName>
    <definedName name="________________Apr07" localSheetId="3">[5]Newabstract!#REF!</definedName>
    <definedName name="________________Apr07" localSheetId="9">[5]Newabstract!#REF!</definedName>
    <definedName name="________________Apr07" localSheetId="4">[5]Newabstract!#REF!</definedName>
    <definedName name="________________Apr07" localSheetId="0">[5]Newabstract!#REF!</definedName>
    <definedName name="________________Apr07" localSheetId="1">[5]Newabstract!#REF!</definedName>
    <definedName name="________________Apr07">[5]Newabstract!#REF!</definedName>
    <definedName name="________________Apr08" localSheetId="10">[5]Newabstract!#REF!</definedName>
    <definedName name="________________Apr08" localSheetId="7">[5]Newabstract!#REF!</definedName>
    <definedName name="________________Apr08" localSheetId="3">[5]Newabstract!#REF!</definedName>
    <definedName name="________________Apr08" localSheetId="9">[5]Newabstract!#REF!</definedName>
    <definedName name="________________Apr08" localSheetId="4">[5]Newabstract!#REF!</definedName>
    <definedName name="________________Apr08" localSheetId="0">[5]Newabstract!#REF!</definedName>
    <definedName name="________________Apr08" localSheetId="1">[5]Newabstract!#REF!</definedName>
    <definedName name="________________Apr08">[5]Newabstract!#REF!</definedName>
    <definedName name="________________Apr09" localSheetId="10">[5]Newabstract!#REF!</definedName>
    <definedName name="________________Apr09" localSheetId="7">[5]Newabstract!#REF!</definedName>
    <definedName name="________________Apr09" localSheetId="3">[5]Newabstract!#REF!</definedName>
    <definedName name="________________Apr09" localSheetId="9">[5]Newabstract!#REF!</definedName>
    <definedName name="________________Apr09" localSheetId="4">[5]Newabstract!#REF!</definedName>
    <definedName name="________________Apr09" localSheetId="0">[5]Newabstract!#REF!</definedName>
    <definedName name="________________Apr09" localSheetId="1">[5]Newabstract!#REF!</definedName>
    <definedName name="________________Apr09">[5]Newabstract!#REF!</definedName>
    <definedName name="________________Apr10" localSheetId="10">[5]Newabstract!#REF!</definedName>
    <definedName name="________________Apr10" localSheetId="7">[5]Newabstract!#REF!</definedName>
    <definedName name="________________Apr10" localSheetId="3">[5]Newabstract!#REF!</definedName>
    <definedName name="________________Apr10" localSheetId="9">[5]Newabstract!#REF!</definedName>
    <definedName name="________________Apr10" localSheetId="4">[5]Newabstract!#REF!</definedName>
    <definedName name="________________Apr10" localSheetId="0">[5]Newabstract!#REF!</definedName>
    <definedName name="________________Apr10" localSheetId="1">[5]Newabstract!#REF!</definedName>
    <definedName name="________________Apr10">[5]Newabstract!#REF!</definedName>
    <definedName name="________________Apr11" localSheetId="10">[5]Newabstract!#REF!</definedName>
    <definedName name="________________Apr11" localSheetId="7">[5]Newabstract!#REF!</definedName>
    <definedName name="________________Apr11" localSheetId="3">[5]Newabstract!#REF!</definedName>
    <definedName name="________________Apr11" localSheetId="9">[5]Newabstract!#REF!</definedName>
    <definedName name="________________Apr11" localSheetId="4">[5]Newabstract!#REF!</definedName>
    <definedName name="________________Apr11" localSheetId="0">[5]Newabstract!#REF!</definedName>
    <definedName name="________________Apr11" localSheetId="1">[5]Newabstract!#REF!</definedName>
    <definedName name="________________Apr11">[5]Newabstract!#REF!</definedName>
    <definedName name="________________Apr13" localSheetId="10">[5]Newabstract!#REF!</definedName>
    <definedName name="________________Apr13" localSheetId="7">[5]Newabstract!#REF!</definedName>
    <definedName name="________________Apr13" localSheetId="3">[5]Newabstract!#REF!</definedName>
    <definedName name="________________Apr13" localSheetId="9">[5]Newabstract!#REF!</definedName>
    <definedName name="________________Apr13" localSheetId="4">[5]Newabstract!#REF!</definedName>
    <definedName name="________________Apr13" localSheetId="0">[5]Newabstract!#REF!</definedName>
    <definedName name="________________Apr13" localSheetId="1">[5]Newabstract!#REF!</definedName>
    <definedName name="________________Apr13">[5]Newabstract!#REF!</definedName>
    <definedName name="________________Apr14" localSheetId="10">[5]Newabstract!#REF!</definedName>
    <definedName name="________________Apr14" localSheetId="7">[5]Newabstract!#REF!</definedName>
    <definedName name="________________Apr14" localSheetId="3">[5]Newabstract!#REF!</definedName>
    <definedName name="________________Apr14" localSheetId="9">[5]Newabstract!#REF!</definedName>
    <definedName name="________________Apr14" localSheetId="4">[5]Newabstract!#REF!</definedName>
    <definedName name="________________Apr14" localSheetId="0">[5]Newabstract!#REF!</definedName>
    <definedName name="________________Apr14" localSheetId="1">[5]Newabstract!#REF!</definedName>
    <definedName name="________________Apr14">[5]Newabstract!#REF!</definedName>
    <definedName name="________________Apr15" localSheetId="10">[5]Newabstract!#REF!</definedName>
    <definedName name="________________Apr15" localSheetId="7">[5]Newabstract!#REF!</definedName>
    <definedName name="________________Apr15" localSheetId="3">[5]Newabstract!#REF!</definedName>
    <definedName name="________________Apr15" localSheetId="9">[5]Newabstract!#REF!</definedName>
    <definedName name="________________Apr15" localSheetId="4">[5]Newabstract!#REF!</definedName>
    <definedName name="________________Apr15" localSheetId="0">[5]Newabstract!#REF!</definedName>
    <definedName name="________________Apr15" localSheetId="1">[5]Newabstract!#REF!</definedName>
    <definedName name="________________Apr15">[5]Newabstract!#REF!</definedName>
    <definedName name="________________Apr16" localSheetId="10">[5]Newabstract!#REF!</definedName>
    <definedName name="________________Apr16" localSheetId="7">[5]Newabstract!#REF!</definedName>
    <definedName name="________________Apr16" localSheetId="3">[5]Newabstract!#REF!</definedName>
    <definedName name="________________Apr16" localSheetId="9">[5]Newabstract!#REF!</definedName>
    <definedName name="________________Apr16" localSheetId="4">[5]Newabstract!#REF!</definedName>
    <definedName name="________________Apr16" localSheetId="0">[5]Newabstract!#REF!</definedName>
    <definedName name="________________Apr16" localSheetId="1">[5]Newabstract!#REF!</definedName>
    <definedName name="________________Apr16">[5]Newabstract!#REF!</definedName>
    <definedName name="________________Apr17" localSheetId="10">[5]Newabstract!#REF!</definedName>
    <definedName name="________________Apr17" localSheetId="7">[5]Newabstract!#REF!</definedName>
    <definedName name="________________Apr17" localSheetId="3">[5]Newabstract!#REF!</definedName>
    <definedName name="________________Apr17" localSheetId="9">[5]Newabstract!#REF!</definedName>
    <definedName name="________________Apr17" localSheetId="4">[5]Newabstract!#REF!</definedName>
    <definedName name="________________Apr17" localSheetId="0">[5]Newabstract!#REF!</definedName>
    <definedName name="________________Apr17" localSheetId="1">[5]Newabstract!#REF!</definedName>
    <definedName name="________________Apr17">[5]Newabstract!#REF!</definedName>
    <definedName name="________________Apr20" localSheetId="10">[5]Newabstract!#REF!</definedName>
    <definedName name="________________Apr20" localSheetId="7">[5]Newabstract!#REF!</definedName>
    <definedName name="________________Apr20" localSheetId="3">[5]Newabstract!#REF!</definedName>
    <definedName name="________________Apr20" localSheetId="9">[5]Newabstract!#REF!</definedName>
    <definedName name="________________Apr20" localSheetId="4">[5]Newabstract!#REF!</definedName>
    <definedName name="________________Apr20" localSheetId="0">[5]Newabstract!#REF!</definedName>
    <definedName name="________________Apr20" localSheetId="1">[5]Newabstract!#REF!</definedName>
    <definedName name="________________Apr20">[5]Newabstract!#REF!</definedName>
    <definedName name="________________Apr21" localSheetId="10">[5]Newabstract!#REF!</definedName>
    <definedName name="________________Apr21" localSheetId="7">[5]Newabstract!#REF!</definedName>
    <definedName name="________________Apr21" localSheetId="3">[5]Newabstract!#REF!</definedName>
    <definedName name="________________Apr21" localSheetId="9">[5]Newabstract!#REF!</definedName>
    <definedName name="________________Apr21" localSheetId="4">[5]Newabstract!#REF!</definedName>
    <definedName name="________________Apr21" localSheetId="0">[5]Newabstract!#REF!</definedName>
    <definedName name="________________Apr21" localSheetId="1">[5]Newabstract!#REF!</definedName>
    <definedName name="________________Apr21">[5]Newabstract!#REF!</definedName>
    <definedName name="________________Apr22" localSheetId="10">[5]Newabstract!#REF!</definedName>
    <definedName name="________________Apr22" localSheetId="7">[5]Newabstract!#REF!</definedName>
    <definedName name="________________Apr22" localSheetId="3">[5]Newabstract!#REF!</definedName>
    <definedName name="________________Apr22" localSheetId="9">[5]Newabstract!#REF!</definedName>
    <definedName name="________________Apr22" localSheetId="4">[5]Newabstract!#REF!</definedName>
    <definedName name="________________Apr22" localSheetId="0">[5]Newabstract!#REF!</definedName>
    <definedName name="________________Apr22" localSheetId="1">[5]Newabstract!#REF!</definedName>
    <definedName name="________________Apr22">[5]Newabstract!#REF!</definedName>
    <definedName name="________________Apr23" localSheetId="10">[5]Newabstract!#REF!</definedName>
    <definedName name="________________Apr23" localSheetId="7">[5]Newabstract!#REF!</definedName>
    <definedName name="________________Apr23" localSheetId="3">[5]Newabstract!#REF!</definedName>
    <definedName name="________________Apr23" localSheetId="9">[5]Newabstract!#REF!</definedName>
    <definedName name="________________Apr23" localSheetId="4">[5]Newabstract!#REF!</definedName>
    <definedName name="________________Apr23" localSheetId="0">[5]Newabstract!#REF!</definedName>
    <definedName name="________________Apr23" localSheetId="1">[5]Newabstract!#REF!</definedName>
    <definedName name="________________Apr23">[5]Newabstract!#REF!</definedName>
    <definedName name="________________Apr24" localSheetId="10">[5]Newabstract!#REF!</definedName>
    <definedName name="________________Apr24" localSheetId="7">[5]Newabstract!#REF!</definedName>
    <definedName name="________________Apr24" localSheetId="3">[5]Newabstract!#REF!</definedName>
    <definedName name="________________Apr24" localSheetId="9">[5]Newabstract!#REF!</definedName>
    <definedName name="________________Apr24" localSheetId="4">[5]Newabstract!#REF!</definedName>
    <definedName name="________________Apr24" localSheetId="0">[5]Newabstract!#REF!</definedName>
    <definedName name="________________Apr24" localSheetId="1">[5]Newabstract!#REF!</definedName>
    <definedName name="________________Apr24">[5]Newabstract!#REF!</definedName>
    <definedName name="________________Apr27" localSheetId="10">[5]Newabstract!#REF!</definedName>
    <definedName name="________________Apr27" localSheetId="7">[5]Newabstract!#REF!</definedName>
    <definedName name="________________Apr27" localSheetId="3">[5]Newabstract!#REF!</definedName>
    <definedName name="________________Apr27" localSheetId="9">[5]Newabstract!#REF!</definedName>
    <definedName name="________________Apr27" localSheetId="4">[5]Newabstract!#REF!</definedName>
    <definedName name="________________Apr27" localSheetId="0">[5]Newabstract!#REF!</definedName>
    <definedName name="________________Apr27" localSheetId="1">[5]Newabstract!#REF!</definedName>
    <definedName name="________________Apr27">[5]Newabstract!#REF!</definedName>
    <definedName name="________________Apr28" localSheetId="10">[5]Newabstract!#REF!</definedName>
    <definedName name="________________Apr28" localSheetId="7">[5]Newabstract!#REF!</definedName>
    <definedName name="________________Apr28" localSheetId="3">[5]Newabstract!#REF!</definedName>
    <definedName name="________________Apr28" localSheetId="9">[5]Newabstract!#REF!</definedName>
    <definedName name="________________Apr28" localSheetId="4">[5]Newabstract!#REF!</definedName>
    <definedName name="________________Apr28" localSheetId="0">[5]Newabstract!#REF!</definedName>
    <definedName name="________________Apr28" localSheetId="1">[5]Newabstract!#REF!</definedName>
    <definedName name="________________Apr28">[5]Newabstract!#REF!</definedName>
    <definedName name="________________Apr29" localSheetId="10">[5]Newabstract!#REF!</definedName>
    <definedName name="________________Apr29" localSheetId="7">[5]Newabstract!#REF!</definedName>
    <definedName name="________________Apr29" localSheetId="3">[5]Newabstract!#REF!</definedName>
    <definedName name="________________Apr29" localSheetId="9">[5]Newabstract!#REF!</definedName>
    <definedName name="________________Apr29" localSheetId="4">[5]Newabstract!#REF!</definedName>
    <definedName name="________________Apr29" localSheetId="0">[5]Newabstract!#REF!</definedName>
    <definedName name="________________Apr29" localSheetId="1">[5]Newabstract!#REF!</definedName>
    <definedName name="________________Apr29">[5]Newabstract!#REF!</definedName>
    <definedName name="________________Apr30" localSheetId="10">[5]Newabstract!#REF!</definedName>
    <definedName name="________________Apr30" localSheetId="7">[5]Newabstract!#REF!</definedName>
    <definedName name="________________Apr30" localSheetId="3">[5]Newabstract!#REF!</definedName>
    <definedName name="________________Apr30" localSheetId="9">[5]Newabstract!#REF!</definedName>
    <definedName name="________________Apr30" localSheetId="4">[5]Newabstract!#REF!</definedName>
    <definedName name="________________Apr30" localSheetId="0">[5]Newabstract!#REF!</definedName>
    <definedName name="________________Apr30" localSheetId="1">[5]Newabstract!#REF!</definedName>
    <definedName name="________________Apr30">[5]Newabstract!#REF!</definedName>
    <definedName name="________________B1" localSheetId="6" hidden="1">{"pl_t&amp;d",#N/A,FALSE,"p&amp;l_t&amp;D_01_02 (2)"}</definedName>
    <definedName name="________________B1" localSheetId="10" hidden="1">{"pl_t&amp;d",#N/A,FALSE,"p&amp;l_t&amp;D_01_02 (2)"}</definedName>
    <definedName name="________________B1" localSheetId="7" hidden="1">{"pl_t&amp;d",#N/A,FALSE,"p&amp;l_t&amp;D_01_02 (2)"}</definedName>
    <definedName name="________________B1" localSheetId="3" hidden="1">{"pl_t&amp;d",#N/A,FALSE,"p&amp;l_t&amp;D_01_02 (2)"}</definedName>
    <definedName name="________________B1" localSheetId="8" hidden="1">{"pl_t&amp;d",#N/A,FALSE,"p&amp;l_t&amp;D_01_02 (2)"}</definedName>
    <definedName name="________________B1" localSheetId="9" hidden="1">{"pl_t&amp;d",#N/A,FALSE,"p&amp;l_t&amp;D_01_02 (2)"}</definedName>
    <definedName name="________________B1" localSheetId="4" hidden="1">{"pl_t&amp;d",#N/A,FALSE,"p&amp;l_t&amp;D_01_02 (2)"}</definedName>
    <definedName name="________________B1" localSheetId="0" hidden="1">{"pl_t&amp;d",#N/A,FALSE,"p&amp;l_t&amp;D_01_02 (2)"}</definedName>
    <definedName name="________________B1" localSheetId="1" hidden="1">{"pl_t&amp;d",#N/A,FALSE,"p&amp;l_t&amp;D_01_02 (2)"}</definedName>
    <definedName name="________________B1" hidden="1">{"pl_t&amp;d",#N/A,FALSE,"p&amp;l_t&amp;D_01_02 (2)"}</definedName>
    <definedName name="________________BSD1" localSheetId="6">#REF!</definedName>
    <definedName name="________________BSD1" localSheetId="10">#REF!</definedName>
    <definedName name="________________BSD1" localSheetId="7">#REF!</definedName>
    <definedName name="________________BSD1" localSheetId="3">#REF!</definedName>
    <definedName name="________________BSD1" localSheetId="9">#REF!</definedName>
    <definedName name="________________BSD1" localSheetId="4">#REF!</definedName>
    <definedName name="________________BSD1" localSheetId="0">#REF!</definedName>
    <definedName name="________________BSD1" localSheetId="1">#REF!</definedName>
    <definedName name="________________BSD1">#REF!</definedName>
    <definedName name="________________BSD2" localSheetId="6">#REF!</definedName>
    <definedName name="________________BSD2" localSheetId="10">#REF!</definedName>
    <definedName name="________________BSD2" localSheetId="7">#REF!</definedName>
    <definedName name="________________BSD2" localSheetId="3">#REF!</definedName>
    <definedName name="________________BSD2" localSheetId="9">#REF!</definedName>
    <definedName name="________________BSD2" localSheetId="4">#REF!</definedName>
    <definedName name="________________BSD2" localSheetId="0">#REF!</definedName>
    <definedName name="________________BSD2" localSheetId="1">#REF!</definedName>
    <definedName name="________________BSD2">#REF!</definedName>
    <definedName name="________________DAT12" localSheetId="6">[6]Sheet1!#REF!</definedName>
    <definedName name="________________DAT12" localSheetId="10">[6]Sheet1!#REF!</definedName>
    <definedName name="________________DAT12" localSheetId="7">[6]Sheet1!#REF!</definedName>
    <definedName name="________________DAT12" localSheetId="3">[6]Sheet1!#REF!</definedName>
    <definedName name="________________DAT12" localSheetId="9">[6]Sheet1!#REF!</definedName>
    <definedName name="________________DAT12" localSheetId="4">[6]Sheet1!#REF!</definedName>
    <definedName name="________________DAT12" localSheetId="0">[6]Sheet1!#REF!</definedName>
    <definedName name="________________DAT12" localSheetId="1">[6]Sheet1!#REF!</definedName>
    <definedName name="________________DAT12">[6]Sheet1!#REF!</definedName>
    <definedName name="________________DAT13" localSheetId="6">[6]Sheet1!#REF!</definedName>
    <definedName name="________________DAT13" localSheetId="10">[6]Sheet1!#REF!</definedName>
    <definedName name="________________DAT13" localSheetId="7">[6]Sheet1!#REF!</definedName>
    <definedName name="________________DAT13" localSheetId="3">[6]Sheet1!#REF!</definedName>
    <definedName name="________________DAT13" localSheetId="9">[6]Sheet1!#REF!</definedName>
    <definedName name="________________DAT13" localSheetId="4">[6]Sheet1!#REF!</definedName>
    <definedName name="________________DAT13" localSheetId="0">[6]Sheet1!#REF!</definedName>
    <definedName name="________________DAT13" localSheetId="1">[6]Sheet1!#REF!</definedName>
    <definedName name="________________DAT13">[6]Sheet1!#REF!</definedName>
    <definedName name="________________DAT15" localSheetId="10">[6]Sheet1!#REF!</definedName>
    <definedName name="________________DAT15" localSheetId="7">[6]Sheet1!#REF!</definedName>
    <definedName name="________________DAT15" localSheetId="3">[6]Sheet1!#REF!</definedName>
    <definedName name="________________DAT15" localSheetId="9">[6]Sheet1!#REF!</definedName>
    <definedName name="________________DAT15" localSheetId="4">[6]Sheet1!#REF!</definedName>
    <definedName name="________________DAT15" localSheetId="0">[6]Sheet1!#REF!</definedName>
    <definedName name="________________DAT15" localSheetId="1">[6]Sheet1!#REF!</definedName>
    <definedName name="________________DAT15">[6]Sheet1!#REF!</definedName>
    <definedName name="________________DAT16" localSheetId="10">[6]Sheet1!#REF!</definedName>
    <definedName name="________________DAT16" localSheetId="7">[6]Sheet1!#REF!</definedName>
    <definedName name="________________DAT16" localSheetId="3">[6]Sheet1!#REF!</definedName>
    <definedName name="________________DAT16" localSheetId="9">[6]Sheet1!#REF!</definedName>
    <definedName name="________________DAT16" localSheetId="4">[6]Sheet1!#REF!</definedName>
    <definedName name="________________DAT16" localSheetId="0">[6]Sheet1!#REF!</definedName>
    <definedName name="________________DAT16" localSheetId="1">[6]Sheet1!#REF!</definedName>
    <definedName name="________________DAT16">[6]Sheet1!#REF!</definedName>
    <definedName name="________________DAT17" localSheetId="10">[6]Sheet1!#REF!</definedName>
    <definedName name="________________DAT17" localSheetId="7">[6]Sheet1!#REF!</definedName>
    <definedName name="________________DAT17" localSheetId="3">[6]Sheet1!#REF!</definedName>
    <definedName name="________________DAT17" localSheetId="9">[6]Sheet1!#REF!</definedName>
    <definedName name="________________DAT17" localSheetId="4">[6]Sheet1!#REF!</definedName>
    <definedName name="________________DAT17" localSheetId="0">[6]Sheet1!#REF!</definedName>
    <definedName name="________________DAT17" localSheetId="1">[6]Sheet1!#REF!</definedName>
    <definedName name="________________DAT17">[6]Sheet1!#REF!</definedName>
    <definedName name="________________DAT18" localSheetId="10">[6]Sheet1!#REF!</definedName>
    <definedName name="________________DAT18" localSheetId="7">[6]Sheet1!#REF!</definedName>
    <definedName name="________________DAT18" localSheetId="3">[6]Sheet1!#REF!</definedName>
    <definedName name="________________DAT18" localSheetId="9">[6]Sheet1!#REF!</definedName>
    <definedName name="________________DAT18" localSheetId="4">[6]Sheet1!#REF!</definedName>
    <definedName name="________________DAT18" localSheetId="0">[6]Sheet1!#REF!</definedName>
    <definedName name="________________DAT18" localSheetId="1">[6]Sheet1!#REF!</definedName>
    <definedName name="________________DAT18">[6]Sheet1!#REF!</definedName>
    <definedName name="________________DAT19" localSheetId="10">[6]Sheet1!#REF!</definedName>
    <definedName name="________________DAT19" localSheetId="7">[6]Sheet1!#REF!</definedName>
    <definedName name="________________DAT19" localSheetId="3">[6]Sheet1!#REF!</definedName>
    <definedName name="________________DAT19" localSheetId="9">[6]Sheet1!#REF!</definedName>
    <definedName name="________________DAT19" localSheetId="4">[6]Sheet1!#REF!</definedName>
    <definedName name="________________DAT19" localSheetId="0">[6]Sheet1!#REF!</definedName>
    <definedName name="________________DAT19" localSheetId="1">[6]Sheet1!#REF!</definedName>
    <definedName name="________________DAT19">[6]Sheet1!#REF!</definedName>
    <definedName name="________________dd1" localSheetId="6" hidden="1">{"pl_t&amp;d",#N/A,FALSE,"p&amp;l_t&amp;D_01_02 (2)"}</definedName>
    <definedName name="________________dd1" localSheetId="10" hidden="1">{"pl_t&amp;d",#N/A,FALSE,"p&amp;l_t&amp;D_01_02 (2)"}</definedName>
    <definedName name="________________dd1" localSheetId="7" hidden="1">{"pl_t&amp;d",#N/A,FALSE,"p&amp;l_t&amp;D_01_02 (2)"}</definedName>
    <definedName name="________________dd1" localSheetId="3" hidden="1">{"pl_t&amp;d",#N/A,FALSE,"p&amp;l_t&amp;D_01_02 (2)"}</definedName>
    <definedName name="________________dd1" localSheetId="8" hidden="1">{"pl_t&amp;d",#N/A,FALSE,"p&amp;l_t&amp;D_01_02 (2)"}</definedName>
    <definedName name="________________dd1" localSheetId="9" hidden="1">{"pl_t&amp;d",#N/A,FALSE,"p&amp;l_t&amp;D_01_02 (2)"}</definedName>
    <definedName name="________________dd1" localSheetId="4" hidden="1">{"pl_t&amp;d",#N/A,FALSE,"p&amp;l_t&amp;D_01_02 (2)"}</definedName>
    <definedName name="________________dd1" localSheetId="0" hidden="1">{"pl_t&amp;d",#N/A,FALSE,"p&amp;l_t&amp;D_01_02 (2)"}</definedName>
    <definedName name="________________dd1" localSheetId="1" hidden="1">{"pl_t&amp;d",#N/A,FALSE,"p&amp;l_t&amp;D_01_02 (2)"}</definedName>
    <definedName name="________________dd1" hidden="1">{"pl_t&amp;d",#N/A,FALSE,"p&amp;l_t&amp;D_01_02 (2)"}</definedName>
    <definedName name="________________dem2" localSheetId="6" hidden="1">{"pl_t&amp;d",#N/A,FALSE,"p&amp;l_t&amp;D_01_02 (2)"}</definedName>
    <definedName name="________________dem2" localSheetId="10" hidden="1">{"pl_t&amp;d",#N/A,FALSE,"p&amp;l_t&amp;D_01_02 (2)"}</definedName>
    <definedName name="________________dem2" localSheetId="7" hidden="1">{"pl_t&amp;d",#N/A,FALSE,"p&amp;l_t&amp;D_01_02 (2)"}</definedName>
    <definedName name="________________dem2" localSheetId="3" hidden="1">{"pl_t&amp;d",#N/A,FALSE,"p&amp;l_t&amp;D_01_02 (2)"}</definedName>
    <definedName name="________________dem2" localSheetId="8" hidden="1">{"pl_t&amp;d",#N/A,FALSE,"p&amp;l_t&amp;D_01_02 (2)"}</definedName>
    <definedName name="________________dem2" localSheetId="9" hidden="1">{"pl_t&amp;d",#N/A,FALSE,"p&amp;l_t&amp;D_01_02 (2)"}</definedName>
    <definedName name="________________dem2" localSheetId="4" hidden="1">{"pl_t&amp;d",#N/A,FALSE,"p&amp;l_t&amp;D_01_02 (2)"}</definedName>
    <definedName name="________________dem2" localSheetId="0" hidden="1">{"pl_t&amp;d",#N/A,FALSE,"p&amp;l_t&amp;D_01_02 (2)"}</definedName>
    <definedName name="________________dem2" localSheetId="1" hidden="1">{"pl_t&amp;d",#N/A,FALSE,"p&amp;l_t&amp;D_01_02 (2)"}</definedName>
    <definedName name="________________dem2" hidden="1">{"pl_t&amp;d",#N/A,FALSE,"p&amp;l_t&amp;D_01_02 (2)"}</definedName>
    <definedName name="________________dem3" localSheetId="6" hidden="1">{"pl_t&amp;d",#N/A,FALSE,"p&amp;l_t&amp;D_01_02 (2)"}</definedName>
    <definedName name="________________dem3" localSheetId="10" hidden="1">{"pl_t&amp;d",#N/A,FALSE,"p&amp;l_t&amp;D_01_02 (2)"}</definedName>
    <definedName name="________________dem3" localSheetId="7" hidden="1">{"pl_t&amp;d",#N/A,FALSE,"p&amp;l_t&amp;D_01_02 (2)"}</definedName>
    <definedName name="________________dem3" localSheetId="3" hidden="1">{"pl_t&amp;d",#N/A,FALSE,"p&amp;l_t&amp;D_01_02 (2)"}</definedName>
    <definedName name="________________dem3" localSheetId="8" hidden="1">{"pl_t&amp;d",#N/A,FALSE,"p&amp;l_t&amp;D_01_02 (2)"}</definedName>
    <definedName name="________________dem3" localSheetId="9" hidden="1">{"pl_t&amp;d",#N/A,FALSE,"p&amp;l_t&amp;D_01_02 (2)"}</definedName>
    <definedName name="________________dem3" localSheetId="4" hidden="1">{"pl_t&amp;d",#N/A,FALSE,"p&amp;l_t&amp;D_01_02 (2)"}</definedName>
    <definedName name="________________dem3" localSheetId="0" hidden="1">{"pl_t&amp;d",#N/A,FALSE,"p&amp;l_t&amp;D_01_02 (2)"}</definedName>
    <definedName name="________________dem3" localSheetId="1" hidden="1">{"pl_t&amp;d",#N/A,FALSE,"p&amp;l_t&amp;D_01_02 (2)"}</definedName>
    <definedName name="________________dem3" hidden="1">{"pl_t&amp;d",#N/A,FALSE,"p&amp;l_t&amp;D_01_02 (2)"}</definedName>
    <definedName name="________________den8" localSheetId="6" hidden="1">{"pl_t&amp;d",#N/A,FALSE,"p&amp;l_t&amp;D_01_02 (2)"}</definedName>
    <definedName name="________________den8" localSheetId="10" hidden="1">{"pl_t&amp;d",#N/A,FALSE,"p&amp;l_t&amp;D_01_02 (2)"}</definedName>
    <definedName name="________________den8" localSheetId="7" hidden="1">{"pl_t&amp;d",#N/A,FALSE,"p&amp;l_t&amp;D_01_02 (2)"}</definedName>
    <definedName name="________________den8" localSheetId="3" hidden="1">{"pl_t&amp;d",#N/A,FALSE,"p&amp;l_t&amp;D_01_02 (2)"}</definedName>
    <definedName name="________________den8" localSheetId="8" hidden="1">{"pl_t&amp;d",#N/A,FALSE,"p&amp;l_t&amp;D_01_02 (2)"}</definedName>
    <definedName name="________________den8" localSheetId="9" hidden="1">{"pl_t&amp;d",#N/A,FALSE,"p&amp;l_t&amp;D_01_02 (2)"}</definedName>
    <definedName name="________________den8" localSheetId="4" hidden="1">{"pl_t&amp;d",#N/A,FALSE,"p&amp;l_t&amp;D_01_02 (2)"}</definedName>
    <definedName name="________________den8" localSheetId="0" hidden="1">{"pl_t&amp;d",#N/A,FALSE,"p&amp;l_t&amp;D_01_02 (2)"}</definedName>
    <definedName name="________________den8" localSheetId="1" hidden="1">{"pl_t&amp;d",#N/A,FALSE,"p&amp;l_t&amp;D_01_02 (2)"}</definedName>
    <definedName name="________________den8" hidden="1">{"pl_t&amp;d",#N/A,FALSE,"p&amp;l_t&amp;D_01_02 (2)"}</definedName>
    <definedName name="________________fin2" localSheetId="6" hidden="1">{"pl_t&amp;d",#N/A,FALSE,"p&amp;l_t&amp;D_01_02 (2)"}</definedName>
    <definedName name="________________fin2" localSheetId="10" hidden="1">{"pl_t&amp;d",#N/A,FALSE,"p&amp;l_t&amp;D_01_02 (2)"}</definedName>
    <definedName name="________________fin2" localSheetId="7" hidden="1">{"pl_t&amp;d",#N/A,FALSE,"p&amp;l_t&amp;D_01_02 (2)"}</definedName>
    <definedName name="________________fin2" localSheetId="3" hidden="1">{"pl_t&amp;d",#N/A,FALSE,"p&amp;l_t&amp;D_01_02 (2)"}</definedName>
    <definedName name="________________fin2" localSheetId="8" hidden="1">{"pl_t&amp;d",#N/A,FALSE,"p&amp;l_t&amp;D_01_02 (2)"}</definedName>
    <definedName name="________________fin2" localSheetId="9" hidden="1">{"pl_t&amp;d",#N/A,FALSE,"p&amp;l_t&amp;D_01_02 (2)"}</definedName>
    <definedName name="________________fin2" localSheetId="4" hidden="1">{"pl_t&amp;d",#N/A,FALSE,"p&amp;l_t&amp;D_01_02 (2)"}</definedName>
    <definedName name="________________fin2" localSheetId="0" hidden="1">{"pl_t&amp;d",#N/A,FALSE,"p&amp;l_t&amp;D_01_02 (2)"}</definedName>
    <definedName name="________________fin2" localSheetId="1" hidden="1">{"pl_t&amp;d",#N/A,FALSE,"p&amp;l_t&amp;D_01_02 (2)"}</definedName>
    <definedName name="________________fin2" hidden="1">{"pl_t&amp;d",#N/A,FALSE,"p&amp;l_t&amp;D_01_02 (2)"}</definedName>
    <definedName name="________________for5" localSheetId="6" hidden="1">{"pl_t&amp;d",#N/A,FALSE,"p&amp;l_t&amp;D_01_02 (2)"}</definedName>
    <definedName name="________________for5" localSheetId="10" hidden="1">{"pl_t&amp;d",#N/A,FALSE,"p&amp;l_t&amp;D_01_02 (2)"}</definedName>
    <definedName name="________________for5" localSheetId="7" hidden="1">{"pl_t&amp;d",#N/A,FALSE,"p&amp;l_t&amp;D_01_02 (2)"}</definedName>
    <definedName name="________________for5" localSheetId="3" hidden="1">{"pl_t&amp;d",#N/A,FALSE,"p&amp;l_t&amp;D_01_02 (2)"}</definedName>
    <definedName name="________________for5" localSheetId="8" hidden="1">{"pl_t&amp;d",#N/A,FALSE,"p&amp;l_t&amp;D_01_02 (2)"}</definedName>
    <definedName name="________________for5" localSheetId="9" hidden="1">{"pl_t&amp;d",#N/A,FALSE,"p&amp;l_t&amp;D_01_02 (2)"}</definedName>
    <definedName name="________________for5" localSheetId="4" hidden="1">{"pl_t&amp;d",#N/A,FALSE,"p&amp;l_t&amp;D_01_02 (2)"}</definedName>
    <definedName name="________________for5" localSheetId="0" hidden="1">{"pl_t&amp;d",#N/A,FALSE,"p&amp;l_t&amp;D_01_02 (2)"}</definedName>
    <definedName name="________________for5" localSheetId="1" hidden="1">{"pl_t&amp;d",#N/A,FALSE,"p&amp;l_t&amp;D_01_02 (2)"}</definedName>
    <definedName name="________________for5" hidden="1">{"pl_t&amp;d",#N/A,FALSE,"p&amp;l_t&amp;D_01_02 (2)"}</definedName>
    <definedName name="________________G1" localSheetId="6">#REF!</definedName>
    <definedName name="________________G1" localSheetId="10">#REF!</definedName>
    <definedName name="________________G1" localSheetId="7">#REF!</definedName>
    <definedName name="________________G1" localSheetId="3">#REF!</definedName>
    <definedName name="________________G1" localSheetId="9">#REF!</definedName>
    <definedName name="________________G1" localSheetId="4">#REF!</definedName>
    <definedName name="________________G1" localSheetId="0">#REF!</definedName>
    <definedName name="________________G1" localSheetId="1">#REF!</definedName>
    <definedName name="________________G1">#REF!</definedName>
    <definedName name="________________IED1" localSheetId="6">#REF!</definedName>
    <definedName name="________________IED1" localSheetId="10">#REF!</definedName>
    <definedName name="________________IED1" localSheetId="7">#REF!</definedName>
    <definedName name="________________IED1" localSheetId="3">#REF!</definedName>
    <definedName name="________________IED1" localSheetId="9">#REF!</definedName>
    <definedName name="________________IED1" localSheetId="4">#REF!</definedName>
    <definedName name="________________IED1" localSheetId="0">#REF!</definedName>
    <definedName name="________________IED1" localSheetId="1">#REF!</definedName>
    <definedName name="________________IED1">#REF!</definedName>
    <definedName name="________________IED2" localSheetId="6">#REF!</definedName>
    <definedName name="________________IED2" localSheetId="10">#REF!</definedName>
    <definedName name="________________IED2" localSheetId="7">#REF!</definedName>
    <definedName name="________________IED2" localSheetId="3">#REF!</definedName>
    <definedName name="________________IED2" localSheetId="9">#REF!</definedName>
    <definedName name="________________IED2" localSheetId="4">#REF!</definedName>
    <definedName name="________________IED2" localSheetId="0">#REF!</definedName>
    <definedName name="________________IED2" localSheetId="1">#REF!</definedName>
    <definedName name="________________IED2">#REF!</definedName>
    <definedName name="________________j3" localSheetId="6" hidden="1">{"pl_t&amp;d",#N/A,FALSE,"p&amp;l_t&amp;D_01_02 (2)"}</definedName>
    <definedName name="________________j3" localSheetId="10" hidden="1">{"pl_t&amp;d",#N/A,FALSE,"p&amp;l_t&amp;D_01_02 (2)"}</definedName>
    <definedName name="________________j3" localSheetId="7" hidden="1">{"pl_t&amp;d",#N/A,FALSE,"p&amp;l_t&amp;D_01_02 (2)"}</definedName>
    <definedName name="________________j3" localSheetId="3" hidden="1">{"pl_t&amp;d",#N/A,FALSE,"p&amp;l_t&amp;D_01_02 (2)"}</definedName>
    <definedName name="________________j3" localSheetId="8" hidden="1">{"pl_t&amp;d",#N/A,FALSE,"p&amp;l_t&amp;D_01_02 (2)"}</definedName>
    <definedName name="________________j3" localSheetId="9" hidden="1">{"pl_t&amp;d",#N/A,FALSE,"p&amp;l_t&amp;D_01_02 (2)"}</definedName>
    <definedName name="________________j3" localSheetId="4" hidden="1">{"pl_t&amp;d",#N/A,FALSE,"p&amp;l_t&amp;D_01_02 (2)"}</definedName>
    <definedName name="________________j3" localSheetId="0" hidden="1">{"pl_t&amp;d",#N/A,FALSE,"p&amp;l_t&amp;D_01_02 (2)"}</definedName>
    <definedName name="________________j3" localSheetId="1" hidden="1">{"pl_t&amp;d",#N/A,FALSE,"p&amp;l_t&amp;D_01_02 (2)"}</definedName>
    <definedName name="________________j3" hidden="1">{"pl_t&amp;d",#N/A,FALSE,"p&amp;l_t&amp;D_01_02 (2)"}</definedName>
    <definedName name="________________j4" localSheetId="6" hidden="1">{"pl_t&amp;d",#N/A,FALSE,"p&amp;l_t&amp;D_01_02 (2)"}</definedName>
    <definedName name="________________j4" localSheetId="10" hidden="1">{"pl_t&amp;d",#N/A,FALSE,"p&amp;l_t&amp;D_01_02 (2)"}</definedName>
    <definedName name="________________j4" localSheetId="7" hidden="1">{"pl_t&amp;d",#N/A,FALSE,"p&amp;l_t&amp;D_01_02 (2)"}</definedName>
    <definedName name="________________j4" localSheetId="3" hidden="1">{"pl_t&amp;d",#N/A,FALSE,"p&amp;l_t&amp;D_01_02 (2)"}</definedName>
    <definedName name="________________j4" localSheetId="8" hidden="1">{"pl_t&amp;d",#N/A,FALSE,"p&amp;l_t&amp;D_01_02 (2)"}</definedName>
    <definedName name="________________j4" localSheetId="9" hidden="1">{"pl_t&amp;d",#N/A,FALSE,"p&amp;l_t&amp;D_01_02 (2)"}</definedName>
    <definedName name="________________j4" localSheetId="4" hidden="1">{"pl_t&amp;d",#N/A,FALSE,"p&amp;l_t&amp;D_01_02 (2)"}</definedName>
    <definedName name="________________j4" localSheetId="0" hidden="1">{"pl_t&amp;d",#N/A,FALSE,"p&amp;l_t&amp;D_01_02 (2)"}</definedName>
    <definedName name="________________j4" localSheetId="1" hidden="1">{"pl_t&amp;d",#N/A,FALSE,"p&amp;l_t&amp;D_01_02 (2)"}</definedName>
    <definedName name="________________j4" hidden="1">{"pl_t&amp;d",#N/A,FALSE,"p&amp;l_t&amp;D_01_02 (2)"}</definedName>
    <definedName name="________________j5" localSheetId="6" hidden="1">{"pl_t&amp;d",#N/A,FALSE,"p&amp;l_t&amp;D_01_02 (2)"}</definedName>
    <definedName name="________________j5" localSheetId="10" hidden="1">{"pl_t&amp;d",#N/A,FALSE,"p&amp;l_t&amp;D_01_02 (2)"}</definedName>
    <definedName name="________________j5" localSheetId="7" hidden="1">{"pl_t&amp;d",#N/A,FALSE,"p&amp;l_t&amp;D_01_02 (2)"}</definedName>
    <definedName name="________________j5" localSheetId="3" hidden="1">{"pl_t&amp;d",#N/A,FALSE,"p&amp;l_t&amp;D_01_02 (2)"}</definedName>
    <definedName name="________________j5" localSheetId="8" hidden="1">{"pl_t&amp;d",#N/A,FALSE,"p&amp;l_t&amp;D_01_02 (2)"}</definedName>
    <definedName name="________________j5" localSheetId="9" hidden="1">{"pl_t&amp;d",#N/A,FALSE,"p&amp;l_t&amp;D_01_02 (2)"}</definedName>
    <definedName name="________________j5" localSheetId="4" hidden="1">{"pl_t&amp;d",#N/A,FALSE,"p&amp;l_t&amp;D_01_02 (2)"}</definedName>
    <definedName name="________________j5" localSheetId="0" hidden="1">{"pl_t&amp;d",#N/A,FALSE,"p&amp;l_t&amp;D_01_02 (2)"}</definedName>
    <definedName name="________________j5" localSheetId="1" hidden="1">{"pl_t&amp;d",#N/A,FALSE,"p&amp;l_t&amp;D_01_02 (2)"}</definedName>
    <definedName name="________________j5" hidden="1">{"pl_t&amp;d",#N/A,FALSE,"p&amp;l_t&amp;D_01_02 (2)"}</definedName>
    <definedName name="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jpl1" localSheetId="6" hidden="1">#REF!</definedName>
    <definedName name="________________jpl1" localSheetId="10" hidden="1">#REF!</definedName>
    <definedName name="________________jpl1" localSheetId="7" hidden="1">#REF!</definedName>
    <definedName name="________________jpl1" localSheetId="3" hidden="1">#REF!</definedName>
    <definedName name="________________jpl1" localSheetId="8" hidden="1">#REF!</definedName>
    <definedName name="________________jpl1" localSheetId="9" hidden="1">#REF!</definedName>
    <definedName name="________________jpl1" localSheetId="4" hidden="1">#REF!</definedName>
    <definedName name="________________jpl1" localSheetId="0" hidden="1">#REF!</definedName>
    <definedName name="________________jpl1" localSheetId="1" hidden="1">#REF!</definedName>
    <definedName name="________________jpl1" hidden="1">#REF!</definedName>
    <definedName name="________________k1" localSheetId="6" hidden="1">{"pl_t&amp;d",#N/A,FALSE,"p&amp;l_t&amp;D_01_02 (2)"}</definedName>
    <definedName name="________________k1" localSheetId="10" hidden="1">{"pl_t&amp;d",#N/A,FALSE,"p&amp;l_t&amp;D_01_02 (2)"}</definedName>
    <definedName name="________________k1" localSheetId="7" hidden="1">{"pl_t&amp;d",#N/A,FALSE,"p&amp;l_t&amp;D_01_02 (2)"}</definedName>
    <definedName name="________________k1" localSheetId="3" hidden="1">{"pl_t&amp;d",#N/A,FALSE,"p&amp;l_t&amp;D_01_02 (2)"}</definedName>
    <definedName name="________________k1" localSheetId="8" hidden="1">{"pl_t&amp;d",#N/A,FALSE,"p&amp;l_t&amp;D_01_02 (2)"}</definedName>
    <definedName name="________________k1" localSheetId="9" hidden="1">{"pl_t&amp;d",#N/A,FALSE,"p&amp;l_t&amp;D_01_02 (2)"}</definedName>
    <definedName name="________________k1" localSheetId="4" hidden="1">{"pl_t&amp;d",#N/A,FALSE,"p&amp;l_t&amp;D_01_02 (2)"}</definedName>
    <definedName name="________________k1" localSheetId="0" hidden="1">{"pl_t&amp;d",#N/A,FALSE,"p&amp;l_t&amp;D_01_02 (2)"}</definedName>
    <definedName name="________________k1" localSheetId="1" hidden="1">{"pl_t&amp;d",#N/A,FALSE,"p&amp;l_t&amp;D_01_02 (2)"}</definedName>
    <definedName name="________________k1" hidden="1">{"pl_t&amp;d",#N/A,FALSE,"p&amp;l_t&amp;D_01_02 (2)"}</definedName>
    <definedName name="________________Mar06" localSheetId="6">[5]Newabstract!#REF!</definedName>
    <definedName name="________________Mar06" localSheetId="10">[5]Newabstract!#REF!</definedName>
    <definedName name="________________Mar06" localSheetId="7">[5]Newabstract!#REF!</definedName>
    <definedName name="________________Mar06" localSheetId="3">[5]Newabstract!#REF!</definedName>
    <definedName name="________________Mar06" localSheetId="9">[5]Newabstract!#REF!</definedName>
    <definedName name="________________Mar06" localSheetId="4">[5]Newabstract!#REF!</definedName>
    <definedName name="________________Mar06" localSheetId="0">[5]Newabstract!#REF!</definedName>
    <definedName name="________________Mar06" localSheetId="1">[5]Newabstract!#REF!</definedName>
    <definedName name="________________Mar06">[5]Newabstract!#REF!</definedName>
    <definedName name="________________Mar09" localSheetId="10">[5]Newabstract!#REF!</definedName>
    <definedName name="________________Mar09" localSheetId="7">[5]Newabstract!#REF!</definedName>
    <definedName name="________________Mar09" localSheetId="3">[5]Newabstract!#REF!</definedName>
    <definedName name="________________Mar09" localSheetId="9">[5]Newabstract!#REF!</definedName>
    <definedName name="________________Mar09" localSheetId="4">[5]Newabstract!#REF!</definedName>
    <definedName name="________________Mar09" localSheetId="0">[5]Newabstract!#REF!</definedName>
    <definedName name="________________Mar09" localSheetId="1">[5]Newabstract!#REF!</definedName>
    <definedName name="________________Mar09">[5]Newabstract!#REF!</definedName>
    <definedName name="________________Mar10" localSheetId="10">[5]Newabstract!#REF!</definedName>
    <definedName name="________________Mar10" localSheetId="7">[5]Newabstract!#REF!</definedName>
    <definedName name="________________Mar10" localSheetId="3">[5]Newabstract!#REF!</definedName>
    <definedName name="________________Mar10" localSheetId="9">[5]Newabstract!#REF!</definedName>
    <definedName name="________________Mar10" localSheetId="4">[5]Newabstract!#REF!</definedName>
    <definedName name="________________Mar10" localSheetId="0">[5]Newabstract!#REF!</definedName>
    <definedName name="________________Mar10" localSheetId="1">[5]Newabstract!#REF!</definedName>
    <definedName name="________________Mar10">[5]Newabstract!#REF!</definedName>
    <definedName name="________________Mar11" localSheetId="10">[5]Newabstract!#REF!</definedName>
    <definedName name="________________Mar11" localSheetId="7">[5]Newabstract!#REF!</definedName>
    <definedName name="________________Mar11" localSheetId="3">[5]Newabstract!#REF!</definedName>
    <definedName name="________________Mar11" localSheetId="9">[5]Newabstract!#REF!</definedName>
    <definedName name="________________Mar11" localSheetId="4">[5]Newabstract!#REF!</definedName>
    <definedName name="________________Mar11" localSheetId="0">[5]Newabstract!#REF!</definedName>
    <definedName name="________________Mar11" localSheetId="1">[5]Newabstract!#REF!</definedName>
    <definedName name="________________Mar11">[5]Newabstract!#REF!</definedName>
    <definedName name="________________Mar12" localSheetId="10">[5]Newabstract!#REF!</definedName>
    <definedName name="________________Mar12" localSheetId="7">[5]Newabstract!#REF!</definedName>
    <definedName name="________________Mar12" localSheetId="3">[5]Newabstract!#REF!</definedName>
    <definedName name="________________Mar12" localSheetId="9">[5]Newabstract!#REF!</definedName>
    <definedName name="________________Mar12" localSheetId="4">[5]Newabstract!#REF!</definedName>
    <definedName name="________________Mar12" localSheetId="0">[5]Newabstract!#REF!</definedName>
    <definedName name="________________Mar12" localSheetId="1">[5]Newabstract!#REF!</definedName>
    <definedName name="________________Mar12">[5]Newabstract!#REF!</definedName>
    <definedName name="________________Mar13" localSheetId="10">[5]Newabstract!#REF!</definedName>
    <definedName name="________________Mar13" localSheetId="7">[5]Newabstract!#REF!</definedName>
    <definedName name="________________Mar13" localSheetId="3">[5]Newabstract!#REF!</definedName>
    <definedName name="________________Mar13" localSheetId="9">[5]Newabstract!#REF!</definedName>
    <definedName name="________________Mar13" localSheetId="4">[5]Newabstract!#REF!</definedName>
    <definedName name="________________Mar13" localSheetId="0">[5]Newabstract!#REF!</definedName>
    <definedName name="________________Mar13" localSheetId="1">[5]Newabstract!#REF!</definedName>
    <definedName name="________________Mar13">[5]Newabstract!#REF!</definedName>
    <definedName name="________________Mar16" localSheetId="10">[5]Newabstract!#REF!</definedName>
    <definedName name="________________Mar16" localSheetId="7">[5]Newabstract!#REF!</definedName>
    <definedName name="________________Mar16" localSheetId="3">[5]Newabstract!#REF!</definedName>
    <definedName name="________________Mar16" localSheetId="9">[5]Newabstract!#REF!</definedName>
    <definedName name="________________Mar16" localSheetId="4">[5]Newabstract!#REF!</definedName>
    <definedName name="________________Mar16" localSheetId="0">[5]Newabstract!#REF!</definedName>
    <definedName name="________________Mar16" localSheetId="1">[5]Newabstract!#REF!</definedName>
    <definedName name="________________Mar16">[5]Newabstract!#REF!</definedName>
    <definedName name="________________Mar17" localSheetId="10">[5]Newabstract!#REF!</definedName>
    <definedName name="________________Mar17" localSheetId="7">[5]Newabstract!#REF!</definedName>
    <definedName name="________________Mar17" localSheetId="3">[5]Newabstract!#REF!</definedName>
    <definedName name="________________Mar17" localSheetId="9">[5]Newabstract!#REF!</definedName>
    <definedName name="________________Mar17" localSheetId="4">[5]Newabstract!#REF!</definedName>
    <definedName name="________________Mar17" localSheetId="0">[5]Newabstract!#REF!</definedName>
    <definedName name="________________Mar17" localSheetId="1">[5]Newabstract!#REF!</definedName>
    <definedName name="________________Mar17">[5]Newabstract!#REF!</definedName>
    <definedName name="________________Mar18" localSheetId="10">[5]Newabstract!#REF!</definedName>
    <definedName name="________________Mar18" localSheetId="7">[5]Newabstract!#REF!</definedName>
    <definedName name="________________Mar18" localSheetId="3">[5]Newabstract!#REF!</definedName>
    <definedName name="________________Mar18" localSheetId="9">[5]Newabstract!#REF!</definedName>
    <definedName name="________________Mar18" localSheetId="4">[5]Newabstract!#REF!</definedName>
    <definedName name="________________Mar18" localSheetId="0">[5]Newabstract!#REF!</definedName>
    <definedName name="________________Mar18" localSheetId="1">[5]Newabstract!#REF!</definedName>
    <definedName name="________________Mar18">[5]Newabstract!#REF!</definedName>
    <definedName name="________________Mar19" localSheetId="10">[5]Newabstract!#REF!</definedName>
    <definedName name="________________Mar19" localSheetId="7">[5]Newabstract!#REF!</definedName>
    <definedName name="________________Mar19" localSheetId="3">[5]Newabstract!#REF!</definedName>
    <definedName name="________________Mar19" localSheetId="9">[5]Newabstract!#REF!</definedName>
    <definedName name="________________Mar19" localSheetId="4">[5]Newabstract!#REF!</definedName>
    <definedName name="________________Mar19" localSheetId="0">[5]Newabstract!#REF!</definedName>
    <definedName name="________________Mar19" localSheetId="1">[5]Newabstract!#REF!</definedName>
    <definedName name="________________Mar19">[5]Newabstract!#REF!</definedName>
    <definedName name="________________Mar20" localSheetId="10">[5]Newabstract!#REF!</definedName>
    <definedName name="________________Mar20" localSheetId="7">[5]Newabstract!#REF!</definedName>
    <definedName name="________________Mar20" localSheetId="3">[5]Newabstract!#REF!</definedName>
    <definedName name="________________Mar20" localSheetId="9">[5]Newabstract!#REF!</definedName>
    <definedName name="________________Mar20" localSheetId="4">[5]Newabstract!#REF!</definedName>
    <definedName name="________________Mar20" localSheetId="0">[5]Newabstract!#REF!</definedName>
    <definedName name="________________Mar20" localSheetId="1">[5]Newabstract!#REF!</definedName>
    <definedName name="________________Mar20">[5]Newabstract!#REF!</definedName>
    <definedName name="________________Mar23" localSheetId="10">[5]Newabstract!#REF!</definedName>
    <definedName name="________________Mar23" localSheetId="7">[5]Newabstract!#REF!</definedName>
    <definedName name="________________Mar23" localSheetId="3">[5]Newabstract!#REF!</definedName>
    <definedName name="________________Mar23" localSheetId="9">[5]Newabstract!#REF!</definedName>
    <definedName name="________________Mar23" localSheetId="4">[5]Newabstract!#REF!</definedName>
    <definedName name="________________Mar23" localSheetId="0">[5]Newabstract!#REF!</definedName>
    <definedName name="________________Mar23" localSheetId="1">[5]Newabstract!#REF!</definedName>
    <definedName name="________________Mar23">[5]Newabstract!#REF!</definedName>
    <definedName name="________________Mar24" localSheetId="10">[5]Newabstract!#REF!</definedName>
    <definedName name="________________Mar24" localSheetId="7">[5]Newabstract!#REF!</definedName>
    <definedName name="________________Mar24" localSheetId="3">[5]Newabstract!#REF!</definedName>
    <definedName name="________________Mar24" localSheetId="9">[5]Newabstract!#REF!</definedName>
    <definedName name="________________Mar24" localSheetId="4">[5]Newabstract!#REF!</definedName>
    <definedName name="________________Mar24" localSheetId="0">[5]Newabstract!#REF!</definedName>
    <definedName name="________________Mar24" localSheetId="1">[5]Newabstract!#REF!</definedName>
    <definedName name="________________Mar24">[5]Newabstract!#REF!</definedName>
    <definedName name="________________Mar25" localSheetId="10">[5]Newabstract!#REF!</definedName>
    <definedName name="________________Mar25" localSheetId="7">[5]Newabstract!#REF!</definedName>
    <definedName name="________________Mar25" localSheetId="3">[5]Newabstract!#REF!</definedName>
    <definedName name="________________Mar25" localSheetId="9">[5]Newabstract!#REF!</definedName>
    <definedName name="________________Mar25" localSheetId="4">[5]Newabstract!#REF!</definedName>
    <definedName name="________________Mar25" localSheetId="0">[5]Newabstract!#REF!</definedName>
    <definedName name="________________Mar25" localSheetId="1">[5]Newabstract!#REF!</definedName>
    <definedName name="________________Mar25">[5]Newabstract!#REF!</definedName>
    <definedName name="________________Mar26" localSheetId="10">[5]Newabstract!#REF!</definedName>
    <definedName name="________________Mar26" localSheetId="7">[5]Newabstract!#REF!</definedName>
    <definedName name="________________Mar26" localSheetId="3">[5]Newabstract!#REF!</definedName>
    <definedName name="________________Mar26" localSheetId="9">[5]Newabstract!#REF!</definedName>
    <definedName name="________________Mar26" localSheetId="4">[5]Newabstract!#REF!</definedName>
    <definedName name="________________Mar26" localSheetId="0">[5]Newabstract!#REF!</definedName>
    <definedName name="________________Mar26" localSheetId="1">[5]Newabstract!#REF!</definedName>
    <definedName name="________________Mar26">[5]Newabstract!#REF!</definedName>
    <definedName name="________________Mar27" localSheetId="10">[5]Newabstract!#REF!</definedName>
    <definedName name="________________Mar27" localSheetId="7">[5]Newabstract!#REF!</definedName>
    <definedName name="________________Mar27" localSheetId="3">[5]Newabstract!#REF!</definedName>
    <definedName name="________________Mar27" localSheetId="9">[5]Newabstract!#REF!</definedName>
    <definedName name="________________Mar27" localSheetId="4">[5]Newabstract!#REF!</definedName>
    <definedName name="________________Mar27" localSheetId="0">[5]Newabstract!#REF!</definedName>
    <definedName name="________________Mar27" localSheetId="1">[5]Newabstract!#REF!</definedName>
    <definedName name="________________Mar27">[5]Newabstract!#REF!</definedName>
    <definedName name="________________Mar28" localSheetId="10">[5]Newabstract!#REF!</definedName>
    <definedName name="________________Mar28" localSheetId="7">[5]Newabstract!#REF!</definedName>
    <definedName name="________________Mar28" localSheetId="3">[5]Newabstract!#REF!</definedName>
    <definedName name="________________Mar28" localSheetId="9">[5]Newabstract!#REF!</definedName>
    <definedName name="________________Mar28" localSheetId="4">[5]Newabstract!#REF!</definedName>
    <definedName name="________________Mar28" localSheetId="0">[5]Newabstract!#REF!</definedName>
    <definedName name="________________Mar28" localSheetId="1">[5]Newabstract!#REF!</definedName>
    <definedName name="________________Mar28">[5]Newabstract!#REF!</definedName>
    <definedName name="________________Mar30" localSheetId="10">[5]Newabstract!#REF!</definedName>
    <definedName name="________________Mar30" localSheetId="7">[5]Newabstract!#REF!</definedName>
    <definedName name="________________Mar30" localSheetId="3">[5]Newabstract!#REF!</definedName>
    <definedName name="________________Mar30" localSheetId="9">[5]Newabstract!#REF!</definedName>
    <definedName name="________________Mar30" localSheetId="4">[5]Newabstract!#REF!</definedName>
    <definedName name="________________Mar30" localSheetId="0">[5]Newabstract!#REF!</definedName>
    <definedName name="________________Mar30" localSheetId="1">[5]Newabstract!#REF!</definedName>
    <definedName name="________________Mar30">[5]Newabstract!#REF!</definedName>
    <definedName name="________________Mar31" localSheetId="10">[5]Newabstract!#REF!</definedName>
    <definedName name="________________Mar31" localSheetId="7">[5]Newabstract!#REF!</definedName>
    <definedName name="________________Mar31" localSheetId="3">[5]Newabstract!#REF!</definedName>
    <definedName name="________________Mar31" localSheetId="9">[5]Newabstract!#REF!</definedName>
    <definedName name="________________Mar31" localSheetId="4">[5]Newabstract!#REF!</definedName>
    <definedName name="________________Mar31" localSheetId="0">[5]Newabstract!#REF!</definedName>
    <definedName name="________________Mar31" localSheetId="1">[5]Newabstract!#REF!</definedName>
    <definedName name="________________Mar31">[5]Newabstract!#REF!</definedName>
    <definedName name="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new1" localSheetId="6" hidden="1">{"pl_t&amp;d",#N/A,FALSE,"p&amp;l_t&amp;D_01_02 (2)"}</definedName>
    <definedName name="________________new1" localSheetId="10" hidden="1">{"pl_t&amp;d",#N/A,FALSE,"p&amp;l_t&amp;D_01_02 (2)"}</definedName>
    <definedName name="________________new1" localSheetId="7" hidden="1">{"pl_t&amp;d",#N/A,FALSE,"p&amp;l_t&amp;D_01_02 (2)"}</definedName>
    <definedName name="________________new1" localSheetId="3" hidden="1">{"pl_t&amp;d",#N/A,FALSE,"p&amp;l_t&amp;D_01_02 (2)"}</definedName>
    <definedName name="________________new1" localSheetId="8" hidden="1">{"pl_t&amp;d",#N/A,FALSE,"p&amp;l_t&amp;D_01_02 (2)"}</definedName>
    <definedName name="________________new1" localSheetId="9" hidden="1">{"pl_t&amp;d",#N/A,FALSE,"p&amp;l_t&amp;D_01_02 (2)"}</definedName>
    <definedName name="________________new1" localSheetId="4" hidden="1">{"pl_t&amp;d",#N/A,FALSE,"p&amp;l_t&amp;D_01_02 (2)"}</definedName>
    <definedName name="________________new1" localSheetId="0" hidden="1">{"pl_t&amp;d",#N/A,FALSE,"p&amp;l_t&amp;D_01_02 (2)"}</definedName>
    <definedName name="________________new1" localSheetId="1" hidden="1">{"pl_t&amp;d",#N/A,FALSE,"p&amp;l_t&amp;D_01_02 (2)"}</definedName>
    <definedName name="________________new1" hidden="1">{"pl_t&amp;d",#N/A,FALSE,"p&amp;l_t&amp;D_01_02 (2)"}</definedName>
    <definedName name="________________no1" localSheetId="6" hidden="1">{"pl_t&amp;d",#N/A,FALSE,"p&amp;l_t&amp;D_01_02 (2)"}</definedName>
    <definedName name="________________no1" localSheetId="10" hidden="1">{"pl_t&amp;d",#N/A,FALSE,"p&amp;l_t&amp;D_01_02 (2)"}</definedName>
    <definedName name="________________no1" localSheetId="7" hidden="1">{"pl_t&amp;d",#N/A,FALSE,"p&amp;l_t&amp;D_01_02 (2)"}</definedName>
    <definedName name="________________no1" localSheetId="3" hidden="1">{"pl_t&amp;d",#N/A,FALSE,"p&amp;l_t&amp;D_01_02 (2)"}</definedName>
    <definedName name="________________no1" localSheetId="8" hidden="1">{"pl_t&amp;d",#N/A,FALSE,"p&amp;l_t&amp;D_01_02 (2)"}</definedName>
    <definedName name="________________no1" localSheetId="9" hidden="1">{"pl_t&amp;d",#N/A,FALSE,"p&amp;l_t&amp;D_01_02 (2)"}</definedName>
    <definedName name="________________no1" localSheetId="4" hidden="1">{"pl_t&amp;d",#N/A,FALSE,"p&amp;l_t&amp;D_01_02 (2)"}</definedName>
    <definedName name="________________no1" localSheetId="0" hidden="1">{"pl_t&amp;d",#N/A,FALSE,"p&amp;l_t&amp;D_01_02 (2)"}</definedName>
    <definedName name="________________no1" localSheetId="1" hidden="1">{"pl_t&amp;d",#N/A,FALSE,"p&amp;l_t&amp;D_01_02 (2)"}</definedName>
    <definedName name="________________no1" hidden="1">{"pl_t&amp;d",#N/A,FALSE,"p&amp;l_t&amp;D_01_02 (2)"}</definedName>
    <definedName name="________________not1" localSheetId="6" hidden="1">{"pl_t&amp;d",#N/A,FALSE,"p&amp;l_t&amp;D_01_02 (2)"}</definedName>
    <definedName name="________________not1" localSheetId="10" hidden="1">{"pl_t&amp;d",#N/A,FALSE,"p&amp;l_t&amp;D_01_02 (2)"}</definedName>
    <definedName name="________________not1" localSheetId="7" hidden="1">{"pl_t&amp;d",#N/A,FALSE,"p&amp;l_t&amp;D_01_02 (2)"}</definedName>
    <definedName name="________________not1" localSheetId="3" hidden="1">{"pl_t&amp;d",#N/A,FALSE,"p&amp;l_t&amp;D_01_02 (2)"}</definedName>
    <definedName name="________________not1" localSheetId="8" hidden="1">{"pl_t&amp;d",#N/A,FALSE,"p&amp;l_t&amp;D_01_02 (2)"}</definedName>
    <definedName name="________________not1" localSheetId="9" hidden="1">{"pl_t&amp;d",#N/A,FALSE,"p&amp;l_t&amp;D_01_02 (2)"}</definedName>
    <definedName name="________________not1" localSheetId="4" hidden="1">{"pl_t&amp;d",#N/A,FALSE,"p&amp;l_t&amp;D_01_02 (2)"}</definedName>
    <definedName name="________________not1" localSheetId="0" hidden="1">{"pl_t&amp;d",#N/A,FALSE,"p&amp;l_t&amp;D_01_02 (2)"}</definedName>
    <definedName name="________________not1" localSheetId="1" hidden="1">{"pl_t&amp;d",#N/A,FALSE,"p&amp;l_t&amp;D_01_02 (2)"}</definedName>
    <definedName name="________________not1" hidden="1">{"pl_t&amp;d",#N/A,FALSE,"p&amp;l_t&amp;D_01_02 (2)"}</definedName>
    <definedName name="________________p1" localSheetId="6" hidden="1">{"pl_t&amp;d",#N/A,FALSE,"p&amp;l_t&amp;D_01_02 (2)"}</definedName>
    <definedName name="________________p1" localSheetId="10" hidden="1">{"pl_t&amp;d",#N/A,FALSE,"p&amp;l_t&amp;D_01_02 (2)"}</definedName>
    <definedName name="________________p1" localSheetId="7" hidden="1">{"pl_t&amp;d",#N/A,FALSE,"p&amp;l_t&amp;D_01_02 (2)"}</definedName>
    <definedName name="________________p1" localSheetId="3" hidden="1">{"pl_t&amp;d",#N/A,FALSE,"p&amp;l_t&amp;D_01_02 (2)"}</definedName>
    <definedName name="________________p1" localSheetId="8" hidden="1">{"pl_t&amp;d",#N/A,FALSE,"p&amp;l_t&amp;D_01_02 (2)"}</definedName>
    <definedName name="________________p1" localSheetId="9" hidden="1">{"pl_t&amp;d",#N/A,FALSE,"p&amp;l_t&amp;D_01_02 (2)"}</definedName>
    <definedName name="________________p1" localSheetId="4" hidden="1">{"pl_t&amp;d",#N/A,FALSE,"p&amp;l_t&amp;D_01_02 (2)"}</definedName>
    <definedName name="________________p1" localSheetId="0" hidden="1">{"pl_t&amp;d",#N/A,FALSE,"p&amp;l_t&amp;D_01_02 (2)"}</definedName>
    <definedName name="________________p1" localSheetId="1" hidden="1">{"pl_t&amp;d",#N/A,FALSE,"p&amp;l_t&amp;D_01_02 (2)"}</definedName>
    <definedName name="________________p1" hidden="1">{"pl_t&amp;d",#N/A,FALSE,"p&amp;l_t&amp;D_01_02 (2)"}</definedName>
    <definedName name="________________p2" localSheetId="6" hidden="1">{"pl_td_01_02",#N/A,FALSE,"p&amp;l_t&amp;D_01_02 (2)"}</definedName>
    <definedName name="________________p2" localSheetId="10" hidden="1">{"pl_td_01_02",#N/A,FALSE,"p&amp;l_t&amp;D_01_02 (2)"}</definedName>
    <definedName name="________________p2" localSheetId="7" hidden="1">{"pl_td_01_02",#N/A,FALSE,"p&amp;l_t&amp;D_01_02 (2)"}</definedName>
    <definedName name="________________p2" localSheetId="3" hidden="1">{"pl_td_01_02",#N/A,FALSE,"p&amp;l_t&amp;D_01_02 (2)"}</definedName>
    <definedName name="________________p2" localSheetId="8" hidden="1">{"pl_td_01_02",#N/A,FALSE,"p&amp;l_t&amp;D_01_02 (2)"}</definedName>
    <definedName name="________________p2" localSheetId="9" hidden="1">{"pl_td_01_02",#N/A,FALSE,"p&amp;l_t&amp;D_01_02 (2)"}</definedName>
    <definedName name="________________p2" localSheetId="4" hidden="1">{"pl_td_01_02",#N/A,FALSE,"p&amp;l_t&amp;D_01_02 (2)"}</definedName>
    <definedName name="________________p2" localSheetId="0" hidden="1">{"pl_td_01_02",#N/A,FALSE,"p&amp;l_t&amp;D_01_02 (2)"}</definedName>
    <definedName name="________________p2" localSheetId="1" hidden="1">{"pl_td_01_02",#N/A,FALSE,"p&amp;l_t&amp;D_01_02 (2)"}</definedName>
    <definedName name="________________p2" hidden="1">{"pl_td_01_02",#N/A,FALSE,"p&amp;l_t&amp;D_01_02 (2)"}</definedName>
    <definedName name="________________p3" localSheetId="6" hidden="1">{"pl_t&amp;d",#N/A,FALSE,"p&amp;l_t&amp;D_01_02 (2)"}</definedName>
    <definedName name="________________p3" localSheetId="10" hidden="1">{"pl_t&amp;d",#N/A,FALSE,"p&amp;l_t&amp;D_01_02 (2)"}</definedName>
    <definedName name="________________p3" localSheetId="7" hidden="1">{"pl_t&amp;d",#N/A,FALSE,"p&amp;l_t&amp;D_01_02 (2)"}</definedName>
    <definedName name="________________p3" localSheetId="3" hidden="1">{"pl_t&amp;d",#N/A,FALSE,"p&amp;l_t&amp;D_01_02 (2)"}</definedName>
    <definedName name="________________p3" localSheetId="8" hidden="1">{"pl_t&amp;d",#N/A,FALSE,"p&amp;l_t&amp;D_01_02 (2)"}</definedName>
    <definedName name="________________p3" localSheetId="9" hidden="1">{"pl_t&amp;d",#N/A,FALSE,"p&amp;l_t&amp;D_01_02 (2)"}</definedName>
    <definedName name="________________p3" localSheetId="4" hidden="1">{"pl_t&amp;d",#N/A,FALSE,"p&amp;l_t&amp;D_01_02 (2)"}</definedName>
    <definedName name="________________p3" localSheetId="0" hidden="1">{"pl_t&amp;d",#N/A,FALSE,"p&amp;l_t&amp;D_01_02 (2)"}</definedName>
    <definedName name="________________p3" localSheetId="1" hidden="1">{"pl_t&amp;d",#N/A,FALSE,"p&amp;l_t&amp;D_01_02 (2)"}</definedName>
    <definedName name="________________p3" hidden="1">{"pl_t&amp;d",#N/A,FALSE,"p&amp;l_t&amp;D_01_02 (2)"}</definedName>
    <definedName name="________________p4" localSheetId="6" hidden="1">{"pl_t&amp;d",#N/A,FALSE,"p&amp;l_t&amp;D_01_02 (2)"}</definedName>
    <definedName name="________________p4" localSheetId="10" hidden="1">{"pl_t&amp;d",#N/A,FALSE,"p&amp;l_t&amp;D_01_02 (2)"}</definedName>
    <definedName name="________________p4" localSheetId="7" hidden="1">{"pl_t&amp;d",#N/A,FALSE,"p&amp;l_t&amp;D_01_02 (2)"}</definedName>
    <definedName name="________________p4" localSheetId="3" hidden="1">{"pl_t&amp;d",#N/A,FALSE,"p&amp;l_t&amp;D_01_02 (2)"}</definedName>
    <definedName name="________________p4" localSheetId="8" hidden="1">{"pl_t&amp;d",#N/A,FALSE,"p&amp;l_t&amp;D_01_02 (2)"}</definedName>
    <definedName name="________________p4" localSheetId="9" hidden="1">{"pl_t&amp;d",#N/A,FALSE,"p&amp;l_t&amp;D_01_02 (2)"}</definedName>
    <definedName name="________________p4" localSheetId="4" hidden="1">{"pl_t&amp;d",#N/A,FALSE,"p&amp;l_t&amp;D_01_02 (2)"}</definedName>
    <definedName name="________________p4" localSheetId="0" hidden="1">{"pl_t&amp;d",#N/A,FALSE,"p&amp;l_t&amp;D_01_02 (2)"}</definedName>
    <definedName name="________________p4" localSheetId="1" hidden="1">{"pl_t&amp;d",#N/A,FALSE,"p&amp;l_t&amp;D_01_02 (2)"}</definedName>
    <definedName name="________________p4" hidden="1">{"pl_t&amp;d",#N/A,FALSE,"p&amp;l_t&amp;D_01_02 (2)"}</definedName>
    <definedName name="________________pp2" localSheetId="6">#REF!</definedName>
    <definedName name="________________pp2" localSheetId="10">#REF!</definedName>
    <definedName name="________________pp2" localSheetId="7">#REF!</definedName>
    <definedName name="________________pp2" localSheetId="3">#REF!</definedName>
    <definedName name="________________pp2" localSheetId="9">#REF!</definedName>
    <definedName name="________________pp2" localSheetId="4">#REF!</definedName>
    <definedName name="________________pp2" localSheetId="0">#REF!</definedName>
    <definedName name="________________pp2" localSheetId="1">#REF!</definedName>
    <definedName name="________________pp2">#REF!</definedName>
    <definedName name="________________q2" localSheetId="6" hidden="1">{"pl_t&amp;d",#N/A,FALSE,"p&amp;l_t&amp;D_01_02 (2)"}</definedName>
    <definedName name="________________q2" localSheetId="10" hidden="1">{"pl_t&amp;d",#N/A,FALSE,"p&amp;l_t&amp;D_01_02 (2)"}</definedName>
    <definedName name="________________q2" localSheetId="7" hidden="1">{"pl_t&amp;d",#N/A,FALSE,"p&amp;l_t&amp;D_01_02 (2)"}</definedName>
    <definedName name="________________q2" localSheetId="3" hidden="1">{"pl_t&amp;d",#N/A,FALSE,"p&amp;l_t&amp;D_01_02 (2)"}</definedName>
    <definedName name="________________q2" localSheetId="8" hidden="1">{"pl_t&amp;d",#N/A,FALSE,"p&amp;l_t&amp;D_01_02 (2)"}</definedName>
    <definedName name="________________q2" localSheetId="9" hidden="1">{"pl_t&amp;d",#N/A,FALSE,"p&amp;l_t&amp;D_01_02 (2)"}</definedName>
    <definedName name="________________q2" localSheetId="4" hidden="1">{"pl_t&amp;d",#N/A,FALSE,"p&amp;l_t&amp;D_01_02 (2)"}</definedName>
    <definedName name="________________q2" localSheetId="0" hidden="1">{"pl_t&amp;d",#N/A,FALSE,"p&amp;l_t&amp;D_01_02 (2)"}</definedName>
    <definedName name="________________q2" localSheetId="1" hidden="1">{"pl_t&amp;d",#N/A,FALSE,"p&amp;l_t&amp;D_01_02 (2)"}</definedName>
    <definedName name="________________q2" hidden="1">{"pl_t&amp;d",#N/A,FALSE,"p&amp;l_t&amp;D_01_02 (2)"}</definedName>
    <definedName name="________________q3" localSheetId="6" hidden="1">{"pl_t&amp;d",#N/A,FALSE,"p&amp;l_t&amp;D_01_02 (2)"}</definedName>
    <definedName name="________________q3" localSheetId="10" hidden="1">{"pl_t&amp;d",#N/A,FALSE,"p&amp;l_t&amp;D_01_02 (2)"}</definedName>
    <definedName name="________________q3" localSheetId="7" hidden="1">{"pl_t&amp;d",#N/A,FALSE,"p&amp;l_t&amp;D_01_02 (2)"}</definedName>
    <definedName name="________________q3" localSheetId="3" hidden="1">{"pl_t&amp;d",#N/A,FALSE,"p&amp;l_t&amp;D_01_02 (2)"}</definedName>
    <definedName name="________________q3" localSheetId="8" hidden="1">{"pl_t&amp;d",#N/A,FALSE,"p&amp;l_t&amp;D_01_02 (2)"}</definedName>
    <definedName name="________________q3" localSheetId="9" hidden="1">{"pl_t&amp;d",#N/A,FALSE,"p&amp;l_t&amp;D_01_02 (2)"}</definedName>
    <definedName name="________________q3" localSheetId="4" hidden="1">{"pl_t&amp;d",#N/A,FALSE,"p&amp;l_t&amp;D_01_02 (2)"}</definedName>
    <definedName name="________________q3" localSheetId="0" hidden="1">{"pl_t&amp;d",#N/A,FALSE,"p&amp;l_t&amp;D_01_02 (2)"}</definedName>
    <definedName name="________________q3" localSheetId="1" hidden="1">{"pl_t&amp;d",#N/A,FALSE,"p&amp;l_t&amp;D_01_02 (2)"}</definedName>
    <definedName name="________________q3" hidden="1">{"pl_t&amp;d",#N/A,FALSE,"p&amp;l_t&amp;D_01_02 (2)"}</definedName>
    <definedName name="________________s1" localSheetId="6" hidden="1">{"pl_t&amp;d",#N/A,FALSE,"p&amp;l_t&amp;D_01_02 (2)"}</definedName>
    <definedName name="________________s1" localSheetId="10" hidden="1">{"pl_t&amp;d",#N/A,FALSE,"p&amp;l_t&amp;D_01_02 (2)"}</definedName>
    <definedName name="________________s1" localSheetId="7" hidden="1">{"pl_t&amp;d",#N/A,FALSE,"p&amp;l_t&amp;D_01_02 (2)"}</definedName>
    <definedName name="________________s1" localSheetId="3" hidden="1">{"pl_t&amp;d",#N/A,FALSE,"p&amp;l_t&amp;D_01_02 (2)"}</definedName>
    <definedName name="________________s1" localSheetId="8" hidden="1">{"pl_t&amp;d",#N/A,FALSE,"p&amp;l_t&amp;D_01_02 (2)"}</definedName>
    <definedName name="________________s1" localSheetId="9" hidden="1">{"pl_t&amp;d",#N/A,FALSE,"p&amp;l_t&amp;D_01_02 (2)"}</definedName>
    <definedName name="________________s1" localSheetId="4" hidden="1">{"pl_t&amp;d",#N/A,FALSE,"p&amp;l_t&amp;D_01_02 (2)"}</definedName>
    <definedName name="________________s1" localSheetId="0" hidden="1">{"pl_t&amp;d",#N/A,FALSE,"p&amp;l_t&amp;D_01_02 (2)"}</definedName>
    <definedName name="________________s1" localSheetId="1" hidden="1">{"pl_t&amp;d",#N/A,FALSE,"p&amp;l_t&amp;D_01_02 (2)"}</definedName>
    <definedName name="________________s1" hidden="1">{"pl_t&amp;d",#N/A,FALSE,"p&amp;l_t&amp;D_01_02 (2)"}</definedName>
    <definedName name="________________S180" localSheetId="6">[2]S3_GRP_CA!#REF!</definedName>
    <definedName name="________________S180" localSheetId="10">[2]S3_GRP_CA!#REF!</definedName>
    <definedName name="________________S180" localSheetId="7">[2]S3_GRP_CA!#REF!</definedName>
    <definedName name="________________S180" localSheetId="3">[2]S3_GRP_CA!#REF!</definedName>
    <definedName name="________________S180" localSheetId="9">[2]S3_GRP_CA!#REF!</definedName>
    <definedName name="________________S180" localSheetId="4">[2]S3_GRP_CA!#REF!</definedName>
    <definedName name="________________S180" localSheetId="0">[2]S3_GRP_CA!#REF!</definedName>
    <definedName name="________________S180" localSheetId="1">[2]S3_GRP_CA!#REF!</definedName>
    <definedName name="________________S180">[2]S3_GRP_CA!#REF!</definedName>
    <definedName name="________________s2" localSheetId="6" hidden="1">{"pl_t&amp;d",#N/A,FALSE,"p&amp;l_t&amp;D_01_02 (2)"}</definedName>
    <definedName name="________________s2" localSheetId="10" hidden="1">{"pl_t&amp;d",#N/A,FALSE,"p&amp;l_t&amp;D_01_02 (2)"}</definedName>
    <definedName name="________________s2" localSheetId="7" hidden="1">{"pl_t&amp;d",#N/A,FALSE,"p&amp;l_t&amp;D_01_02 (2)"}</definedName>
    <definedName name="________________s2" localSheetId="3" hidden="1">{"pl_t&amp;d",#N/A,FALSE,"p&amp;l_t&amp;D_01_02 (2)"}</definedName>
    <definedName name="________________s2" localSheetId="8" hidden="1">{"pl_t&amp;d",#N/A,FALSE,"p&amp;l_t&amp;D_01_02 (2)"}</definedName>
    <definedName name="________________s2" localSheetId="9" hidden="1">{"pl_t&amp;d",#N/A,FALSE,"p&amp;l_t&amp;D_01_02 (2)"}</definedName>
    <definedName name="________________s2" localSheetId="4" hidden="1">{"pl_t&amp;d",#N/A,FALSE,"p&amp;l_t&amp;D_01_02 (2)"}</definedName>
    <definedName name="________________s2" localSheetId="0" hidden="1">{"pl_t&amp;d",#N/A,FALSE,"p&amp;l_t&amp;D_01_02 (2)"}</definedName>
    <definedName name="________________s2" localSheetId="1" hidden="1">{"pl_t&amp;d",#N/A,FALSE,"p&amp;l_t&amp;D_01_02 (2)"}</definedName>
    <definedName name="________________s2" hidden="1">{"pl_t&amp;d",#N/A,FALSE,"p&amp;l_t&amp;D_01_02 (2)"}</definedName>
    <definedName name="________________S6" localSheetId="10">[4]S5_CO_MA!#REF!</definedName>
    <definedName name="________________S6" localSheetId="7">[4]S5_CO_MA!#REF!</definedName>
    <definedName name="________________S6" localSheetId="3">[4]S5_CO_MA!#REF!</definedName>
    <definedName name="________________S6" localSheetId="9">[4]S5_CO_MA!#REF!</definedName>
    <definedName name="________________S6" localSheetId="4">[4]S5_CO_MA!#REF!</definedName>
    <definedName name="________________S6" localSheetId="0">[4]S5_CO_MA!#REF!</definedName>
    <definedName name="________________S6" localSheetId="1">[4]S5_CO_MA!#REF!</definedName>
    <definedName name="________________S6">[4]S5_CO_MA!#REF!</definedName>
    <definedName name="________________SL1" localSheetId="10">[7]Salient1!#REF!</definedName>
    <definedName name="________________SL1" localSheetId="7">[7]Salient1!#REF!</definedName>
    <definedName name="________________SL1" localSheetId="3">[7]Salient1!#REF!</definedName>
    <definedName name="________________SL1" localSheetId="9">[7]Salient1!#REF!</definedName>
    <definedName name="________________SL1" localSheetId="4">[7]Salient1!#REF!</definedName>
    <definedName name="________________SL1" localSheetId="0">[7]Salient1!#REF!</definedName>
    <definedName name="________________SL1" localSheetId="1">[7]Salient1!#REF!</definedName>
    <definedName name="________________SL1">[7]Salient1!#REF!</definedName>
    <definedName name="________________SL2" localSheetId="10">[7]Salient1!#REF!</definedName>
    <definedName name="________________SL2" localSheetId="7">[7]Salient1!#REF!</definedName>
    <definedName name="________________SL2" localSheetId="3">[7]Salient1!#REF!</definedName>
    <definedName name="________________SL2" localSheetId="9">[7]Salient1!#REF!</definedName>
    <definedName name="________________SL2" localSheetId="4">[7]Salient1!#REF!</definedName>
    <definedName name="________________SL2" localSheetId="0">[7]Salient1!#REF!</definedName>
    <definedName name="________________SL2" localSheetId="1">[7]Salient1!#REF!</definedName>
    <definedName name="________________SL2">[7]Salient1!#REF!</definedName>
    <definedName name="________________SL3" localSheetId="10">[7]Salient1!#REF!</definedName>
    <definedName name="________________SL3" localSheetId="7">[7]Salient1!#REF!</definedName>
    <definedName name="________________SL3" localSheetId="3">[7]Salient1!#REF!</definedName>
    <definedName name="________________SL3" localSheetId="9">[7]Salient1!#REF!</definedName>
    <definedName name="________________SL3" localSheetId="4">[7]Salient1!#REF!</definedName>
    <definedName name="________________SL3" localSheetId="0">[7]Salient1!#REF!</definedName>
    <definedName name="________________SL3" localSheetId="1">[7]Salient1!#REF!</definedName>
    <definedName name="________________SL3">[7]Salient1!#REF!</definedName>
    <definedName name="________________SPR1" localSheetId="6">#REF!</definedName>
    <definedName name="________________SPR1" localSheetId="10">#REF!</definedName>
    <definedName name="________________SPR1" localSheetId="7">#REF!</definedName>
    <definedName name="________________SPR1" localSheetId="3">#REF!</definedName>
    <definedName name="________________SPR1" localSheetId="9">#REF!</definedName>
    <definedName name="________________SPR1" localSheetId="4">#REF!</definedName>
    <definedName name="________________SPR1" localSheetId="0">#REF!</definedName>
    <definedName name="________________SPR1" localSheetId="1">#REF!</definedName>
    <definedName name="________________SPR1">#REF!</definedName>
    <definedName name="________________spr2" localSheetId="6">#REF!</definedName>
    <definedName name="________________spr2" localSheetId="10">#REF!</definedName>
    <definedName name="________________spr2" localSheetId="7">#REF!</definedName>
    <definedName name="________________spr2" localSheetId="3">#REF!</definedName>
    <definedName name="________________spr2" localSheetId="9">#REF!</definedName>
    <definedName name="________________spr2" localSheetId="4">#REF!</definedName>
    <definedName name="________________spr2" localSheetId="0">#REF!</definedName>
    <definedName name="________________spr2" localSheetId="1">#REF!</definedName>
    <definedName name="________________spr2">#REF!</definedName>
    <definedName name="________________ss1" localSheetId="6" hidden="1">{"pl_t&amp;d",#N/A,FALSE,"p&amp;l_t&amp;D_01_02 (2)"}</definedName>
    <definedName name="________________ss1" localSheetId="10" hidden="1">{"pl_t&amp;d",#N/A,FALSE,"p&amp;l_t&amp;D_01_02 (2)"}</definedName>
    <definedName name="________________ss1" localSheetId="7" hidden="1">{"pl_t&amp;d",#N/A,FALSE,"p&amp;l_t&amp;D_01_02 (2)"}</definedName>
    <definedName name="________________ss1" localSheetId="3" hidden="1">{"pl_t&amp;d",#N/A,FALSE,"p&amp;l_t&amp;D_01_02 (2)"}</definedName>
    <definedName name="________________ss1" localSheetId="8" hidden="1">{"pl_t&amp;d",#N/A,FALSE,"p&amp;l_t&amp;D_01_02 (2)"}</definedName>
    <definedName name="________________ss1" localSheetId="9" hidden="1">{"pl_t&amp;d",#N/A,FALSE,"p&amp;l_t&amp;D_01_02 (2)"}</definedName>
    <definedName name="________________ss1" localSheetId="4" hidden="1">{"pl_t&amp;d",#N/A,FALSE,"p&amp;l_t&amp;D_01_02 (2)"}</definedName>
    <definedName name="________________ss1" localSheetId="0" hidden="1">{"pl_t&amp;d",#N/A,FALSE,"p&amp;l_t&amp;D_01_02 (2)"}</definedName>
    <definedName name="________________ss1" localSheetId="1" hidden="1">{"pl_t&amp;d",#N/A,FALSE,"p&amp;l_t&amp;D_01_02 (2)"}</definedName>
    <definedName name="________________ss1" hidden="1">{"pl_t&amp;d",#N/A,FALSE,"p&amp;l_t&amp;D_01_02 (2)"}</definedName>
    <definedName name="________________usd1" localSheetId="6">'[3]cash budget'!#REF!</definedName>
    <definedName name="________________usd1" localSheetId="10">'[3]cash budget'!#REF!</definedName>
    <definedName name="________________usd1" localSheetId="7">'[3]cash budget'!#REF!</definedName>
    <definedName name="________________usd1" localSheetId="3">'[3]cash budget'!#REF!</definedName>
    <definedName name="________________usd1" localSheetId="9">'[3]cash budget'!#REF!</definedName>
    <definedName name="________________usd1" localSheetId="4">'[3]cash budget'!#REF!</definedName>
    <definedName name="________________usd1" localSheetId="0">'[3]cash budget'!#REF!</definedName>
    <definedName name="________________usd1" localSheetId="1">'[3]cash budget'!#REF!</definedName>
    <definedName name="________________usd1">'[3]cash budget'!#REF!</definedName>
    <definedName name="________________usd2" localSheetId="10">'[3]cash budget'!#REF!</definedName>
    <definedName name="________________usd2" localSheetId="7">'[3]cash budget'!#REF!</definedName>
    <definedName name="________________usd2" localSheetId="3">'[3]cash budget'!#REF!</definedName>
    <definedName name="________________usd2" localSheetId="9">'[3]cash budget'!#REF!</definedName>
    <definedName name="________________usd2" localSheetId="4">'[3]cash budget'!#REF!</definedName>
    <definedName name="________________usd2" localSheetId="0">'[3]cash budget'!#REF!</definedName>
    <definedName name="________________usd2" localSheetId="1">'[3]cash budget'!#REF!</definedName>
    <definedName name="________________usd2">'[3]cash budget'!#REF!</definedName>
    <definedName name="________________usd3" localSheetId="10">'[3]cash budget'!#REF!</definedName>
    <definedName name="________________usd3" localSheetId="7">'[3]cash budget'!#REF!</definedName>
    <definedName name="________________usd3" localSheetId="3">'[3]cash budget'!#REF!</definedName>
    <definedName name="________________usd3" localSheetId="9">'[3]cash budget'!#REF!</definedName>
    <definedName name="________________usd3" localSheetId="4">'[3]cash budget'!#REF!</definedName>
    <definedName name="________________usd3" localSheetId="0">'[3]cash budget'!#REF!</definedName>
    <definedName name="________________usd3" localSheetId="1">'[3]cash budget'!#REF!</definedName>
    <definedName name="________________usd3">'[3]cash budget'!#REF!</definedName>
    <definedName name="________________usd4" localSheetId="10">'[3]cash budget'!#REF!</definedName>
    <definedName name="________________usd4" localSheetId="7">'[3]cash budget'!#REF!</definedName>
    <definedName name="________________usd4" localSheetId="3">'[3]cash budget'!#REF!</definedName>
    <definedName name="________________usd4" localSheetId="9">'[3]cash budget'!#REF!</definedName>
    <definedName name="________________usd4" localSheetId="4">'[3]cash budget'!#REF!</definedName>
    <definedName name="________________usd4" localSheetId="0">'[3]cash budget'!#REF!</definedName>
    <definedName name="________________usd4" localSheetId="1">'[3]cash budget'!#REF!</definedName>
    <definedName name="________________usd4">'[3]cash budget'!#REF!</definedName>
    <definedName name="________________xlnm._FilterDatabase_1" localSheetId="6">#REF!</definedName>
    <definedName name="________________xlnm._FilterDatabase_1" localSheetId="10">#REF!</definedName>
    <definedName name="________________xlnm._FilterDatabase_1" localSheetId="7">#REF!</definedName>
    <definedName name="________________xlnm._FilterDatabase_1" localSheetId="3">#REF!</definedName>
    <definedName name="________________xlnm._FilterDatabase_1" localSheetId="9">#REF!</definedName>
    <definedName name="________________xlnm._FilterDatabase_1" localSheetId="4">#REF!</definedName>
    <definedName name="________________xlnm._FilterDatabase_1" localSheetId="0">#REF!</definedName>
    <definedName name="________________xlnm._FilterDatabase_1" localSheetId="1">#REF!</definedName>
    <definedName name="________________xlnm._FilterDatabase_1">#REF!</definedName>
    <definedName name="_______________A1000000" localSheetId="6">#REF!</definedName>
    <definedName name="_______________A1000000" localSheetId="10">#REF!</definedName>
    <definedName name="_______________A1000000" localSheetId="7">#REF!</definedName>
    <definedName name="_______________A1000000" localSheetId="3">#REF!</definedName>
    <definedName name="_______________A1000000" localSheetId="9">#REF!</definedName>
    <definedName name="_______________A1000000" localSheetId="4">#REF!</definedName>
    <definedName name="_______________A1000000" localSheetId="0">#REF!</definedName>
    <definedName name="_______________A1000000" localSheetId="1">#REF!</definedName>
    <definedName name="_______________A1000000">#REF!</definedName>
    <definedName name="_______________a3" localSheetId="6" hidden="1">{"pl_t&amp;d",#N/A,FALSE,"p&amp;l_t&amp;D_01_02 (2)"}</definedName>
    <definedName name="_______________a3" localSheetId="10" hidden="1">{"pl_t&amp;d",#N/A,FALSE,"p&amp;l_t&amp;D_01_02 (2)"}</definedName>
    <definedName name="_______________a3" localSheetId="7" hidden="1">{"pl_t&amp;d",#N/A,FALSE,"p&amp;l_t&amp;D_01_02 (2)"}</definedName>
    <definedName name="_______________a3" localSheetId="3" hidden="1">{"pl_t&amp;d",#N/A,FALSE,"p&amp;l_t&amp;D_01_02 (2)"}</definedName>
    <definedName name="_______________a3" localSheetId="8" hidden="1">{"pl_t&amp;d",#N/A,FALSE,"p&amp;l_t&amp;D_01_02 (2)"}</definedName>
    <definedName name="_______________a3" localSheetId="9" hidden="1">{"pl_t&amp;d",#N/A,FALSE,"p&amp;l_t&amp;D_01_02 (2)"}</definedName>
    <definedName name="_______________a3" localSheetId="4" hidden="1">{"pl_t&amp;d",#N/A,FALSE,"p&amp;l_t&amp;D_01_02 (2)"}</definedName>
    <definedName name="_______________a3" localSheetId="0" hidden="1">{"pl_t&amp;d",#N/A,FALSE,"p&amp;l_t&amp;D_01_02 (2)"}</definedName>
    <definedName name="_______________a3" localSheetId="1" hidden="1">{"pl_t&amp;d",#N/A,FALSE,"p&amp;l_t&amp;D_01_02 (2)"}</definedName>
    <definedName name="_______________a3" hidden="1">{"pl_t&amp;d",#N/A,FALSE,"p&amp;l_t&amp;D_01_02 (2)"}</definedName>
    <definedName name="_______________A342542" localSheetId="6">#REF!</definedName>
    <definedName name="_______________A342542" localSheetId="10">#REF!</definedName>
    <definedName name="_______________A342542" localSheetId="7">#REF!</definedName>
    <definedName name="_______________A342542" localSheetId="3">#REF!</definedName>
    <definedName name="_______________A342542" localSheetId="9">#REF!</definedName>
    <definedName name="_______________A342542" localSheetId="4">#REF!</definedName>
    <definedName name="_______________A342542" localSheetId="0">#REF!</definedName>
    <definedName name="_______________A342542" localSheetId="1">#REF!</definedName>
    <definedName name="_______________A342542">#REF!</definedName>
    <definedName name="_______________A920720" localSheetId="6">#REF!</definedName>
    <definedName name="_______________A920720" localSheetId="10">#REF!</definedName>
    <definedName name="_______________A920720" localSheetId="7">#REF!</definedName>
    <definedName name="_______________A920720" localSheetId="3">#REF!</definedName>
    <definedName name="_______________A920720" localSheetId="9">#REF!</definedName>
    <definedName name="_______________A920720" localSheetId="4">#REF!</definedName>
    <definedName name="_______________A920720" localSheetId="0">#REF!</definedName>
    <definedName name="_______________A920720" localSheetId="1">#REF!</definedName>
    <definedName name="_______________A920720">#REF!</definedName>
    <definedName name="_______________aa1" localSheetId="6" hidden="1">{"pl_t&amp;d",#N/A,FALSE,"p&amp;l_t&amp;D_01_02 (2)"}</definedName>
    <definedName name="_______________aa1" localSheetId="10" hidden="1">{"pl_t&amp;d",#N/A,FALSE,"p&amp;l_t&amp;D_01_02 (2)"}</definedName>
    <definedName name="_______________aa1" localSheetId="7" hidden="1">{"pl_t&amp;d",#N/A,FALSE,"p&amp;l_t&amp;D_01_02 (2)"}</definedName>
    <definedName name="_______________aa1" localSheetId="3" hidden="1">{"pl_t&amp;d",#N/A,FALSE,"p&amp;l_t&amp;D_01_02 (2)"}</definedName>
    <definedName name="_______________aa1" localSheetId="8" hidden="1">{"pl_t&amp;d",#N/A,FALSE,"p&amp;l_t&amp;D_01_02 (2)"}</definedName>
    <definedName name="_______________aa1" localSheetId="9" hidden="1">{"pl_t&amp;d",#N/A,FALSE,"p&amp;l_t&amp;D_01_02 (2)"}</definedName>
    <definedName name="_______________aa1" localSheetId="4" hidden="1">{"pl_t&amp;d",#N/A,FALSE,"p&amp;l_t&amp;D_01_02 (2)"}</definedName>
    <definedName name="_______________aa1" localSheetId="0" hidden="1">{"pl_t&amp;d",#N/A,FALSE,"p&amp;l_t&amp;D_01_02 (2)"}</definedName>
    <definedName name="_______________aa1" localSheetId="1" hidden="1">{"pl_t&amp;d",#N/A,FALSE,"p&amp;l_t&amp;D_01_02 (2)"}</definedName>
    <definedName name="_______________aa1" hidden="1">{"pl_t&amp;d",#N/A,FALSE,"p&amp;l_t&amp;D_01_02 (2)"}</definedName>
    <definedName name="_______________Apr02" localSheetId="6">[5]Newabstract!#REF!</definedName>
    <definedName name="_______________Apr02" localSheetId="10">[5]Newabstract!#REF!</definedName>
    <definedName name="_______________Apr02" localSheetId="7">[5]Newabstract!#REF!</definedName>
    <definedName name="_______________Apr02" localSheetId="3">[5]Newabstract!#REF!</definedName>
    <definedName name="_______________Apr02" localSheetId="9">[5]Newabstract!#REF!</definedName>
    <definedName name="_______________Apr02" localSheetId="4">[5]Newabstract!#REF!</definedName>
    <definedName name="_______________Apr02" localSheetId="0">[5]Newabstract!#REF!</definedName>
    <definedName name="_______________Apr02" localSheetId="1">[5]Newabstract!#REF!</definedName>
    <definedName name="_______________Apr02">[5]Newabstract!#REF!</definedName>
    <definedName name="_______________Apr03" localSheetId="10">[5]Newabstract!#REF!</definedName>
    <definedName name="_______________Apr03" localSheetId="7">[5]Newabstract!#REF!</definedName>
    <definedName name="_______________Apr03" localSheetId="3">[5]Newabstract!#REF!</definedName>
    <definedName name="_______________Apr03" localSheetId="9">[5]Newabstract!#REF!</definedName>
    <definedName name="_______________Apr03" localSheetId="4">[5]Newabstract!#REF!</definedName>
    <definedName name="_______________Apr03" localSheetId="0">[5]Newabstract!#REF!</definedName>
    <definedName name="_______________Apr03" localSheetId="1">[5]Newabstract!#REF!</definedName>
    <definedName name="_______________Apr03">[5]Newabstract!#REF!</definedName>
    <definedName name="_______________Apr04" localSheetId="10">[5]Newabstract!#REF!</definedName>
    <definedName name="_______________Apr04" localSheetId="7">[5]Newabstract!#REF!</definedName>
    <definedName name="_______________Apr04" localSheetId="3">[5]Newabstract!#REF!</definedName>
    <definedName name="_______________Apr04" localSheetId="9">[5]Newabstract!#REF!</definedName>
    <definedName name="_______________Apr04" localSheetId="4">[5]Newabstract!#REF!</definedName>
    <definedName name="_______________Apr04" localSheetId="0">[5]Newabstract!#REF!</definedName>
    <definedName name="_______________Apr04" localSheetId="1">[5]Newabstract!#REF!</definedName>
    <definedName name="_______________Apr04">[5]Newabstract!#REF!</definedName>
    <definedName name="_______________Apr05" localSheetId="10">[5]Newabstract!#REF!</definedName>
    <definedName name="_______________Apr05" localSheetId="7">[5]Newabstract!#REF!</definedName>
    <definedName name="_______________Apr05" localSheetId="3">[5]Newabstract!#REF!</definedName>
    <definedName name="_______________Apr05" localSheetId="9">[5]Newabstract!#REF!</definedName>
    <definedName name="_______________Apr05" localSheetId="4">[5]Newabstract!#REF!</definedName>
    <definedName name="_______________Apr05" localSheetId="0">[5]Newabstract!#REF!</definedName>
    <definedName name="_______________Apr05" localSheetId="1">[5]Newabstract!#REF!</definedName>
    <definedName name="_______________Apr05">[5]Newabstract!#REF!</definedName>
    <definedName name="_______________Apr06" localSheetId="10">[5]Newabstract!#REF!</definedName>
    <definedName name="_______________Apr06" localSheetId="7">[5]Newabstract!#REF!</definedName>
    <definedName name="_______________Apr06" localSheetId="3">[5]Newabstract!#REF!</definedName>
    <definedName name="_______________Apr06" localSheetId="9">[5]Newabstract!#REF!</definedName>
    <definedName name="_______________Apr06" localSheetId="4">[5]Newabstract!#REF!</definedName>
    <definedName name="_______________Apr06" localSheetId="0">[5]Newabstract!#REF!</definedName>
    <definedName name="_______________Apr06" localSheetId="1">[5]Newabstract!#REF!</definedName>
    <definedName name="_______________Apr06">[5]Newabstract!#REF!</definedName>
    <definedName name="_______________Apr07" localSheetId="10">[5]Newabstract!#REF!</definedName>
    <definedName name="_______________Apr07" localSheetId="7">[5]Newabstract!#REF!</definedName>
    <definedName name="_______________Apr07" localSheetId="3">[5]Newabstract!#REF!</definedName>
    <definedName name="_______________Apr07" localSheetId="9">[5]Newabstract!#REF!</definedName>
    <definedName name="_______________Apr07" localSheetId="4">[5]Newabstract!#REF!</definedName>
    <definedName name="_______________Apr07" localSheetId="0">[5]Newabstract!#REF!</definedName>
    <definedName name="_______________Apr07" localSheetId="1">[5]Newabstract!#REF!</definedName>
    <definedName name="_______________Apr07">[5]Newabstract!#REF!</definedName>
    <definedName name="_______________Apr08" localSheetId="10">[5]Newabstract!#REF!</definedName>
    <definedName name="_______________Apr08" localSheetId="7">[5]Newabstract!#REF!</definedName>
    <definedName name="_______________Apr08" localSheetId="3">[5]Newabstract!#REF!</definedName>
    <definedName name="_______________Apr08" localSheetId="9">[5]Newabstract!#REF!</definedName>
    <definedName name="_______________Apr08" localSheetId="4">[5]Newabstract!#REF!</definedName>
    <definedName name="_______________Apr08" localSheetId="0">[5]Newabstract!#REF!</definedName>
    <definedName name="_______________Apr08" localSheetId="1">[5]Newabstract!#REF!</definedName>
    <definedName name="_______________Apr08">[5]Newabstract!#REF!</definedName>
    <definedName name="_______________Apr09" localSheetId="10">[5]Newabstract!#REF!</definedName>
    <definedName name="_______________Apr09" localSheetId="7">[5]Newabstract!#REF!</definedName>
    <definedName name="_______________Apr09" localSheetId="3">[5]Newabstract!#REF!</definedName>
    <definedName name="_______________Apr09" localSheetId="9">[5]Newabstract!#REF!</definedName>
    <definedName name="_______________Apr09" localSheetId="4">[5]Newabstract!#REF!</definedName>
    <definedName name="_______________Apr09" localSheetId="0">[5]Newabstract!#REF!</definedName>
    <definedName name="_______________Apr09" localSheetId="1">[5]Newabstract!#REF!</definedName>
    <definedName name="_______________Apr09">[5]Newabstract!#REF!</definedName>
    <definedName name="_______________Apr10" localSheetId="10">[5]Newabstract!#REF!</definedName>
    <definedName name="_______________Apr10" localSheetId="7">[5]Newabstract!#REF!</definedName>
    <definedName name="_______________Apr10" localSheetId="3">[5]Newabstract!#REF!</definedName>
    <definedName name="_______________Apr10" localSheetId="9">[5]Newabstract!#REF!</definedName>
    <definedName name="_______________Apr10" localSheetId="4">[5]Newabstract!#REF!</definedName>
    <definedName name="_______________Apr10" localSheetId="0">[5]Newabstract!#REF!</definedName>
    <definedName name="_______________Apr10" localSheetId="1">[5]Newabstract!#REF!</definedName>
    <definedName name="_______________Apr10">[5]Newabstract!#REF!</definedName>
    <definedName name="_______________Apr11" localSheetId="10">[5]Newabstract!#REF!</definedName>
    <definedName name="_______________Apr11" localSheetId="7">[5]Newabstract!#REF!</definedName>
    <definedName name="_______________Apr11" localSheetId="3">[5]Newabstract!#REF!</definedName>
    <definedName name="_______________Apr11" localSheetId="9">[5]Newabstract!#REF!</definedName>
    <definedName name="_______________Apr11" localSheetId="4">[5]Newabstract!#REF!</definedName>
    <definedName name="_______________Apr11" localSheetId="0">[5]Newabstract!#REF!</definedName>
    <definedName name="_______________Apr11" localSheetId="1">[5]Newabstract!#REF!</definedName>
    <definedName name="_______________Apr11">[5]Newabstract!#REF!</definedName>
    <definedName name="_______________Apr13" localSheetId="10">[5]Newabstract!#REF!</definedName>
    <definedName name="_______________Apr13" localSheetId="7">[5]Newabstract!#REF!</definedName>
    <definedName name="_______________Apr13" localSheetId="3">[5]Newabstract!#REF!</definedName>
    <definedName name="_______________Apr13" localSheetId="9">[5]Newabstract!#REF!</definedName>
    <definedName name="_______________Apr13" localSheetId="4">[5]Newabstract!#REF!</definedName>
    <definedName name="_______________Apr13" localSheetId="0">[5]Newabstract!#REF!</definedName>
    <definedName name="_______________Apr13" localSheetId="1">[5]Newabstract!#REF!</definedName>
    <definedName name="_______________Apr13">[5]Newabstract!#REF!</definedName>
    <definedName name="_______________Apr14" localSheetId="10">[5]Newabstract!#REF!</definedName>
    <definedName name="_______________Apr14" localSheetId="7">[5]Newabstract!#REF!</definedName>
    <definedName name="_______________Apr14" localSheetId="3">[5]Newabstract!#REF!</definedName>
    <definedName name="_______________Apr14" localSheetId="9">[5]Newabstract!#REF!</definedName>
    <definedName name="_______________Apr14" localSheetId="4">[5]Newabstract!#REF!</definedName>
    <definedName name="_______________Apr14" localSheetId="0">[5]Newabstract!#REF!</definedName>
    <definedName name="_______________Apr14" localSheetId="1">[5]Newabstract!#REF!</definedName>
    <definedName name="_______________Apr14">[5]Newabstract!#REF!</definedName>
    <definedName name="_______________Apr15" localSheetId="10">[5]Newabstract!#REF!</definedName>
    <definedName name="_______________Apr15" localSheetId="7">[5]Newabstract!#REF!</definedName>
    <definedName name="_______________Apr15" localSheetId="3">[5]Newabstract!#REF!</definedName>
    <definedName name="_______________Apr15" localSheetId="9">[5]Newabstract!#REF!</definedName>
    <definedName name="_______________Apr15" localSheetId="4">[5]Newabstract!#REF!</definedName>
    <definedName name="_______________Apr15" localSheetId="0">[5]Newabstract!#REF!</definedName>
    <definedName name="_______________Apr15" localSheetId="1">[5]Newabstract!#REF!</definedName>
    <definedName name="_______________Apr15">[5]Newabstract!#REF!</definedName>
    <definedName name="_______________Apr16" localSheetId="10">[5]Newabstract!#REF!</definedName>
    <definedName name="_______________Apr16" localSheetId="7">[5]Newabstract!#REF!</definedName>
    <definedName name="_______________Apr16" localSheetId="3">[5]Newabstract!#REF!</definedName>
    <definedName name="_______________Apr16" localSheetId="9">[5]Newabstract!#REF!</definedName>
    <definedName name="_______________Apr16" localSheetId="4">[5]Newabstract!#REF!</definedName>
    <definedName name="_______________Apr16" localSheetId="0">[5]Newabstract!#REF!</definedName>
    <definedName name="_______________Apr16" localSheetId="1">[5]Newabstract!#REF!</definedName>
    <definedName name="_______________Apr16">[5]Newabstract!#REF!</definedName>
    <definedName name="_______________Apr17" localSheetId="10">[5]Newabstract!#REF!</definedName>
    <definedName name="_______________Apr17" localSheetId="7">[5]Newabstract!#REF!</definedName>
    <definedName name="_______________Apr17" localSheetId="3">[5]Newabstract!#REF!</definedName>
    <definedName name="_______________Apr17" localSheetId="9">[5]Newabstract!#REF!</definedName>
    <definedName name="_______________Apr17" localSheetId="4">[5]Newabstract!#REF!</definedName>
    <definedName name="_______________Apr17" localSheetId="0">[5]Newabstract!#REF!</definedName>
    <definedName name="_______________Apr17" localSheetId="1">[5]Newabstract!#REF!</definedName>
    <definedName name="_______________Apr17">[5]Newabstract!#REF!</definedName>
    <definedName name="_______________Apr20" localSheetId="10">[5]Newabstract!#REF!</definedName>
    <definedName name="_______________Apr20" localSheetId="7">[5]Newabstract!#REF!</definedName>
    <definedName name="_______________Apr20" localSheetId="3">[5]Newabstract!#REF!</definedName>
    <definedName name="_______________Apr20" localSheetId="9">[5]Newabstract!#REF!</definedName>
    <definedName name="_______________Apr20" localSheetId="4">[5]Newabstract!#REF!</definedName>
    <definedName name="_______________Apr20" localSheetId="0">[5]Newabstract!#REF!</definedName>
    <definedName name="_______________Apr20" localSheetId="1">[5]Newabstract!#REF!</definedName>
    <definedName name="_______________Apr20">[5]Newabstract!#REF!</definedName>
    <definedName name="_______________Apr21" localSheetId="10">[5]Newabstract!#REF!</definedName>
    <definedName name="_______________Apr21" localSheetId="7">[5]Newabstract!#REF!</definedName>
    <definedName name="_______________Apr21" localSheetId="3">[5]Newabstract!#REF!</definedName>
    <definedName name="_______________Apr21" localSheetId="9">[5]Newabstract!#REF!</definedName>
    <definedName name="_______________Apr21" localSheetId="4">[5]Newabstract!#REF!</definedName>
    <definedName name="_______________Apr21" localSheetId="0">[5]Newabstract!#REF!</definedName>
    <definedName name="_______________Apr21" localSheetId="1">[5]Newabstract!#REF!</definedName>
    <definedName name="_______________Apr21">[5]Newabstract!#REF!</definedName>
    <definedName name="_______________Apr22" localSheetId="10">[5]Newabstract!#REF!</definedName>
    <definedName name="_______________Apr22" localSheetId="7">[5]Newabstract!#REF!</definedName>
    <definedName name="_______________Apr22" localSheetId="3">[5]Newabstract!#REF!</definedName>
    <definedName name="_______________Apr22" localSheetId="9">[5]Newabstract!#REF!</definedName>
    <definedName name="_______________Apr22" localSheetId="4">[5]Newabstract!#REF!</definedName>
    <definedName name="_______________Apr22" localSheetId="0">[5]Newabstract!#REF!</definedName>
    <definedName name="_______________Apr22" localSheetId="1">[5]Newabstract!#REF!</definedName>
    <definedName name="_______________Apr22">[5]Newabstract!#REF!</definedName>
    <definedName name="_______________Apr23" localSheetId="10">[5]Newabstract!#REF!</definedName>
    <definedName name="_______________Apr23" localSheetId="7">[5]Newabstract!#REF!</definedName>
    <definedName name="_______________Apr23" localSheetId="3">[5]Newabstract!#REF!</definedName>
    <definedName name="_______________Apr23" localSheetId="9">[5]Newabstract!#REF!</definedName>
    <definedName name="_______________Apr23" localSheetId="4">[5]Newabstract!#REF!</definedName>
    <definedName name="_______________Apr23" localSheetId="0">[5]Newabstract!#REF!</definedName>
    <definedName name="_______________Apr23" localSheetId="1">[5]Newabstract!#REF!</definedName>
    <definedName name="_______________Apr23">[5]Newabstract!#REF!</definedName>
    <definedName name="_______________Apr24" localSheetId="10">[5]Newabstract!#REF!</definedName>
    <definedName name="_______________Apr24" localSheetId="7">[5]Newabstract!#REF!</definedName>
    <definedName name="_______________Apr24" localSheetId="3">[5]Newabstract!#REF!</definedName>
    <definedName name="_______________Apr24" localSheetId="9">[5]Newabstract!#REF!</definedName>
    <definedName name="_______________Apr24" localSheetId="4">[5]Newabstract!#REF!</definedName>
    <definedName name="_______________Apr24" localSheetId="0">[5]Newabstract!#REF!</definedName>
    <definedName name="_______________Apr24" localSheetId="1">[5]Newabstract!#REF!</definedName>
    <definedName name="_______________Apr24">[5]Newabstract!#REF!</definedName>
    <definedName name="_______________Apr27" localSheetId="10">[5]Newabstract!#REF!</definedName>
    <definedName name="_______________Apr27" localSheetId="7">[5]Newabstract!#REF!</definedName>
    <definedName name="_______________Apr27" localSheetId="3">[5]Newabstract!#REF!</definedName>
    <definedName name="_______________Apr27" localSheetId="9">[5]Newabstract!#REF!</definedName>
    <definedName name="_______________Apr27" localSheetId="4">[5]Newabstract!#REF!</definedName>
    <definedName name="_______________Apr27" localSheetId="0">[5]Newabstract!#REF!</definedName>
    <definedName name="_______________Apr27" localSheetId="1">[5]Newabstract!#REF!</definedName>
    <definedName name="_______________Apr27">[5]Newabstract!#REF!</definedName>
    <definedName name="_______________Apr28" localSheetId="10">[5]Newabstract!#REF!</definedName>
    <definedName name="_______________Apr28" localSheetId="7">[5]Newabstract!#REF!</definedName>
    <definedName name="_______________Apr28" localSheetId="3">[5]Newabstract!#REF!</definedName>
    <definedName name="_______________Apr28" localSheetId="9">[5]Newabstract!#REF!</definedName>
    <definedName name="_______________Apr28" localSheetId="4">[5]Newabstract!#REF!</definedName>
    <definedName name="_______________Apr28" localSheetId="0">[5]Newabstract!#REF!</definedName>
    <definedName name="_______________Apr28" localSheetId="1">[5]Newabstract!#REF!</definedName>
    <definedName name="_______________Apr28">[5]Newabstract!#REF!</definedName>
    <definedName name="_______________Apr29" localSheetId="10">[5]Newabstract!#REF!</definedName>
    <definedName name="_______________Apr29" localSheetId="7">[5]Newabstract!#REF!</definedName>
    <definedName name="_______________Apr29" localSheetId="3">[5]Newabstract!#REF!</definedName>
    <definedName name="_______________Apr29" localSheetId="9">[5]Newabstract!#REF!</definedName>
    <definedName name="_______________Apr29" localSheetId="4">[5]Newabstract!#REF!</definedName>
    <definedName name="_______________Apr29" localSheetId="0">[5]Newabstract!#REF!</definedName>
    <definedName name="_______________Apr29" localSheetId="1">[5]Newabstract!#REF!</definedName>
    <definedName name="_______________Apr29">[5]Newabstract!#REF!</definedName>
    <definedName name="_______________Apr30" localSheetId="10">[5]Newabstract!#REF!</definedName>
    <definedName name="_______________Apr30" localSheetId="7">[5]Newabstract!#REF!</definedName>
    <definedName name="_______________Apr30" localSheetId="3">[5]Newabstract!#REF!</definedName>
    <definedName name="_______________Apr30" localSheetId="9">[5]Newabstract!#REF!</definedName>
    <definedName name="_______________Apr30" localSheetId="4">[5]Newabstract!#REF!</definedName>
    <definedName name="_______________Apr30" localSheetId="0">[5]Newabstract!#REF!</definedName>
    <definedName name="_______________Apr30" localSheetId="1">[5]Newabstract!#REF!</definedName>
    <definedName name="_______________Apr30">[5]Newabstract!#REF!</definedName>
    <definedName name="_______________B1" localSheetId="6" hidden="1">{"pl_t&amp;d",#N/A,FALSE,"p&amp;l_t&amp;D_01_02 (2)"}</definedName>
    <definedName name="_______________B1" localSheetId="10" hidden="1">{"pl_t&amp;d",#N/A,FALSE,"p&amp;l_t&amp;D_01_02 (2)"}</definedName>
    <definedName name="_______________B1" localSheetId="7" hidden="1">{"pl_t&amp;d",#N/A,FALSE,"p&amp;l_t&amp;D_01_02 (2)"}</definedName>
    <definedName name="_______________B1" localSheetId="3" hidden="1">{"pl_t&amp;d",#N/A,FALSE,"p&amp;l_t&amp;D_01_02 (2)"}</definedName>
    <definedName name="_______________B1" localSheetId="8" hidden="1">{"pl_t&amp;d",#N/A,FALSE,"p&amp;l_t&amp;D_01_02 (2)"}</definedName>
    <definedName name="_______________B1" localSheetId="9" hidden="1">{"pl_t&amp;d",#N/A,FALSE,"p&amp;l_t&amp;D_01_02 (2)"}</definedName>
    <definedName name="_______________B1" localSheetId="4" hidden="1">{"pl_t&amp;d",#N/A,FALSE,"p&amp;l_t&amp;D_01_02 (2)"}</definedName>
    <definedName name="_______________B1" localSheetId="0" hidden="1">{"pl_t&amp;d",#N/A,FALSE,"p&amp;l_t&amp;D_01_02 (2)"}</definedName>
    <definedName name="_______________B1" localSheetId="1" hidden="1">{"pl_t&amp;d",#N/A,FALSE,"p&amp;l_t&amp;D_01_02 (2)"}</definedName>
    <definedName name="_______________B1" hidden="1">{"pl_t&amp;d",#N/A,FALSE,"p&amp;l_t&amp;D_01_02 (2)"}</definedName>
    <definedName name="_______________BSD1" localSheetId="6">#REF!</definedName>
    <definedName name="_______________BSD1" localSheetId="10">#REF!</definedName>
    <definedName name="_______________BSD1" localSheetId="7">#REF!</definedName>
    <definedName name="_______________BSD1" localSheetId="3">#REF!</definedName>
    <definedName name="_______________BSD1" localSheetId="9">#REF!</definedName>
    <definedName name="_______________BSD1" localSheetId="4">#REF!</definedName>
    <definedName name="_______________BSD1" localSheetId="0">#REF!</definedName>
    <definedName name="_______________BSD1" localSheetId="1">#REF!</definedName>
    <definedName name="_______________BSD1">#REF!</definedName>
    <definedName name="_______________BSD2" localSheetId="6">#REF!</definedName>
    <definedName name="_______________BSD2" localSheetId="10">#REF!</definedName>
    <definedName name="_______________BSD2" localSheetId="7">#REF!</definedName>
    <definedName name="_______________BSD2" localSheetId="3">#REF!</definedName>
    <definedName name="_______________BSD2" localSheetId="9">#REF!</definedName>
    <definedName name="_______________BSD2" localSheetId="4">#REF!</definedName>
    <definedName name="_______________BSD2" localSheetId="0">#REF!</definedName>
    <definedName name="_______________BSD2" localSheetId="1">#REF!</definedName>
    <definedName name="_______________BSD2">#REF!</definedName>
    <definedName name="_______________DAT12" localSheetId="6">[6]Sheet1!#REF!</definedName>
    <definedName name="_______________DAT12" localSheetId="10">[6]Sheet1!#REF!</definedName>
    <definedName name="_______________DAT12" localSheetId="7">[6]Sheet1!#REF!</definedName>
    <definedName name="_______________DAT12" localSheetId="3">[6]Sheet1!#REF!</definedName>
    <definedName name="_______________DAT12" localSheetId="9">[6]Sheet1!#REF!</definedName>
    <definedName name="_______________DAT12" localSheetId="4">[6]Sheet1!#REF!</definedName>
    <definedName name="_______________DAT12" localSheetId="0">[6]Sheet1!#REF!</definedName>
    <definedName name="_______________DAT12" localSheetId="1">[6]Sheet1!#REF!</definedName>
    <definedName name="_______________DAT12">[6]Sheet1!#REF!</definedName>
    <definedName name="_______________DAT13" localSheetId="6">[6]Sheet1!#REF!</definedName>
    <definedName name="_______________DAT13" localSheetId="10">[6]Sheet1!#REF!</definedName>
    <definedName name="_______________DAT13" localSheetId="7">[6]Sheet1!#REF!</definedName>
    <definedName name="_______________DAT13" localSheetId="3">[6]Sheet1!#REF!</definedName>
    <definedName name="_______________DAT13" localSheetId="9">[6]Sheet1!#REF!</definedName>
    <definedName name="_______________DAT13" localSheetId="4">[6]Sheet1!#REF!</definedName>
    <definedName name="_______________DAT13" localSheetId="0">[6]Sheet1!#REF!</definedName>
    <definedName name="_______________DAT13" localSheetId="1">[6]Sheet1!#REF!</definedName>
    <definedName name="_______________DAT13">[6]Sheet1!#REF!</definedName>
    <definedName name="_______________DAT15" localSheetId="10">[6]Sheet1!#REF!</definedName>
    <definedName name="_______________DAT15" localSheetId="7">[6]Sheet1!#REF!</definedName>
    <definedName name="_______________DAT15" localSheetId="3">[6]Sheet1!#REF!</definedName>
    <definedName name="_______________DAT15" localSheetId="9">[6]Sheet1!#REF!</definedName>
    <definedName name="_______________DAT15" localSheetId="4">[6]Sheet1!#REF!</definedName>
    <definedName name="_______________DAT15" localSheetId="0">[6]Sheet1!#REF!</definedName>
    <definedName name="_______________DAT15" localSheetId="1">[6]Sheet1!#REF!</definedName>
    <definedName name="_______________DAT15">[6]Sheet1!#REF!</definedName>
    <definedName name="_______________DAT16" localSheetId="10">[6]Sheet1!#REF!</definedName>
    <definedName name="_______________DAT16" localSheetId="7">[6]Sheet1!#REF!</definedName>
    <definedName name="_______________DAT16" localSheetId="3">[6]Sheet1!#REF!</definedName>
    <definedName name="_______________DAT16" localSheetId="9">[6]Sheet1!#REF!</definedName>
    <definedName name="_______________DAT16" localSheetId="4">[6]Sheet1!#REF!</definedName>
    <definedName name="_______________DAT16" localSheetId="0">[6]Sheet1!#REF!</definedName>
    <definedName name="_______________DAT16" localSheetId="1">[6]Sheet1!#REF!</definedName>
    <definedName name="_______________DAT16">[6]Sheet1!#REF!</definedName>
    <definedName name="_______________DAT17" localSheetId="10">[6]Sheet1!#REF!</definedName>
    <definedName name="_______________DAT17" localSheetId="7">[6]Sheet1!#REF!</definedName>
    <definedName name="_______________DAT17" localSheetId="3">[6]Sheet1!#REF!</definedName>
    <definedName name="_______________DAT17" localSheetId="9">[6]Sheet1!#REF!</definedName>
    <definedName name="_______________DAT17" localSheetId="4">[6]Sheet1!#REF!</definedName>
    <definedName name="_______________DAT17" localSheetId="0">[6]Sheet1!#REF!</definedName>
    <definedName name="_______________DAT17" localSheetId="1">[6]Sheet1!#REF!</definedName>
    <definedName name="_______________DAT17">[6]Sheet1!#REF!</definedName>
    <definedName name="_______________DAT18" localSheetId="10">[6]Sheet1!#REF!</definedName>
    <definedName name="_______________DAT18" localSheetId="7">[6]Sheet1!#REF!</definedName>
    <definedName name="_______________DAT18" localSheetId="3">[6]Sheet1!#REF!</definedName>
    <definedName name="_______________DAT18" localSheetId="9">[6]Sheet1!#REF!</definedName>
    <definedName name="_______________DAT18" localSheetId="4">[6]Sheet1!#REF!</definedName>
    <definedName name="_______________DAT18" localSheetId="0">[6]Sheet1!#REF!</definedName>
    <definedName name="_______________DAT18" localSheetId="1">[6]Sheet1!#REF!</definedName>
    <definedName name="_______________DAT18">[6]Sheet1!#REF!</definedName>
    <definedName name="_______________DAT19" localSheetId="10">[6]Sheet1!#REF!</definedName>
    <definedName name="_______________DAT19" localSheetId="7">[6]Sheet1!#REF!</definedName>
    <definedName name="_______________DAT19" localSheetId="3">[6]Sheet1!#REF!</definedName>
    <definedName name="_______________DAT19" localSheetId="9">[6]Sheet1!#REF!</definedName>
    <definedName name="_______________DAT19" localSheetId="4">[6]Sheet1!#REF!</definedName>
    <definedName name="_______________DAT19" localSheetId="0">[6]Sheet1!#REF!</definedName>
    <definedName name="_______________DAT19" localSheetId="1">[6]Sheet1!#REF!</definedName>
    <definedName name="_______________DAT19">[6]Sheet1!#REF!</definedName>
    <definedName name="_______________dd1" localSheetId="6" hidden="1">{"pl_t&amp;d",#N/A,FALSE,"p&amp;l_t&amp;D_01_02 (2)"}</definedName>
    <definedName name="_______________dd1" localSheetId="10" hidden="1">{"pl_t&amp;d",#N/A,FALSE,"p&amp;l_t&amp;D_01_02 (2)"}</definedName>
    <definedName name="_______________dd1" localSheetId="7" hidden="1">{"pl_t&amp;d",#N/A,FALSE,"p&amp;l_t&amp;D_01_02 (2)"}</definedName>
    <definedName name="_______________dd1" localSheetId="3" hidden="1">{"pl_t&amp;d",#N/A,FALSE,"p&amp;l_t&amp;D_01_02 (2)"}</definedName>
    <definedName name="_______________dd1" localSheetId="8" hidden="1">{"pl_t&amp;d",#N/A,FALSE,"p&amp;l_t&amp;D_01_02 (2)"}</definedName>
    <definedName name="_______________dd1" localSheetId="9" hidden="1">{"pl_t&amp;d",#N/A,FALSE,"p&amp;l_t&amp;D_01_02 (2)"}</definedName>
    <definedName name="_______________dd1" localSheetId="4" hidden="1">{"pl_t&amp;d",#N/A,FALSE,"p&amp;l_t&amp;D_01_02 (2)"}</definedName>
    <definedName name="_______________dd1" localSheetId="0" hidden="1">{"pl_t&amp;d",#N/A,FALSE,"p&amp;l_t&amp;D_01_02 (2)"}</definedName>
    <definedName name="_______________dd1" localSheetId="1" hidden="1">{"pl_t&amp;d",#N/A,FALSE,"p&amp;l_t&amp;D_01_02 (2)"}</definedName>
    <definedName name="_______________dd1" hidden="1">{"pl_t&amp;d",#N/A,FALSE,"p&amp;l_t&amp;D_01_02 (2)"}</definedName>
    <definedName name="_______________dem2" localSheetId="6" hidden="1">{"pl_t&amp;d",#N/A,FALSE,"p&amp;l_t&amp;D_01_02 (2)"}</definedName>
    <definedName name="_______________dem2" localSheetId="10" hidden="1">{"pl_t&amp;d",#N/A,FALSE,"p&amp;l_t&amp;D_01_02 (2)"}</definedName>
    <definedName name="_______________dem2" localSheetId="7" hidden="1">{"pl_t&amp;d",#N/A,FALSE,"p&amp;l_t&amp;D_01_02 (2)"}</definedName>
    <definedName name="_______________dem2" localSheetId="3" hidden="1">{"pl_t&amp;d",#N/A,FALSE,"p&amp;l_t&amp;D_01_02 (2)"}</definedName>
    <definedName name="_______________dem2" localSheetId="8" hidden="1">{"pl_t&amp;d",#N/A,FALSE,"p&amp;l_t&amp;D_01_02 (2)"}</definedName>
    <definedName name="_______________dem2" localSheetId="9" hidden="1">{"pl_t&amp;d",#N/A,FALSE,"p&amp;l_t&amp;D_01_02 (2)"}</definedName>
    <definedName name="_______________dem2" localSheetId="4" hidden="1">{"pl_t&amp;d",#N/A,FALSE,"p&amp;l_t&amp;D_01_02 (2)"}</definedName>
    <definedName name="_______________dem2" localSheetId="0" hidden="1">{"pl_t&amp;d",#N/A,FALSE,"p&amp;l_t&amp;D_01_02 (2)"}</definedName>
    <definedName name="_______________dem2" localSheetId="1" hidden="1">{"pl_t&amp;d",#N/A,FALSE,"p&amp;l_t&amp;D_01_02 (2)"}</definedName>
    <definedName name="_______________dem2" hidden="1">{"pl_t&amp;d",#N/A,FALSE,"p&amp;l_t&amp;D_01_02 (2)"}</definedName>
    <definedName name="_______________dem3" localSheetId="6" hidden="1">{"pl_t&amp;d",#N/A,FALSE,"p&amp;l_t&amp;D_01_02 (2)"}</definedName>
    <definedName name="_______________dem3" localSheetId="10" hidden="1">{"pl_t&amp;d",#N/A,FALSE,"p&amp;l_t&amp;D_01_02 (2)"}</definedName>
    <definedName name="_______________dem3" localSheetId="7" hidden="1">{"pl_t&amp;d",#N/A,FALSE,"p&amp;l_t&amp;D_01_02 (2)"}</definedName>
    <definedName name="_______________dem3" localSheetId="3" hidden="1">{"pl_t&amp;d",#N/A,FALSE,"p&amp;l_t&amp;D_01_02 (2)"}</definedName>
    <definedName name="_______________dem3" localSheetId="8" hidden="1">{"pl_t&amp;d",#N/A,FALSE,"p&amp;l_t&amp;D_01_02 (2)"}</definedName>
    <definedName name="_______________dem3" localSheetId="9" hidden="1">{"pl_t&amp;d",#N/A,FALSE,"p&amp;l_t&amp;D_01_02 (2)"}</definedName>
    <definedName name="_______________dem3" localSheetId="4" hidden="1">{"pl_t&amp;d",#N/A,FALSE,"p&amp;l_t&amp;D_01_02 (2)"}</definedName>
    <definedName name="_______________dem3" localSheetId="0" hidden="1">{"pl_t&amp;d",#N/A,FALSE,"p&amp;l_t&amp;D_01_02 (2)"}</definedName>
    <definedName name="_______________dem3" localSheetId="1" hidden="1">{"pl_t&amp;d",#N/A,FALSE,"p&amp;l_t&amp;D_01_02 (2)"}</definedName>
    <definedName name="_______________dem3" hidden="1">{"pl_t&amp;d",#N/A,FALSE,"p&amp;l_t&amp;D_01_02 (2)"}</definedName>
    <definedName name="_______________den8" localSheetId="6" hidden="1">{"pl_t&amp;d",#N/A,FALSE,"p&amp;l_t&amp;D_01_02 (2)"}</definedName>
    <definedName name="_______________den8" localSheetId="10" hidden="1">{"pl_t&amp;d",#N/A,FALSE,"p&amp;l_t&amp;D_01_02 (2)"}</definedName>
    <definedName name="_______________den8" localSheetId="7" hidden="1">{"pl_t&amp;d",#N/A,FALSE,"p&amp;l_t&amp;D_01_02 (2)"}</definedName>
    <definedName name="_______________den8" localSheetId="3" hidden="1">{"pl_t&amp;d",#N/A,FALSE,"p&amp;l_t&amp;D_01_02 (2)"}</definedName>
    <definedName name="_______________den8" localSheetId="8" hidden="1">{"pl_t&amp;d",#N/A,FALSE,"p&amp;l_t&amp;D_01_02 (2)"}</definedName>
    <definedName name="_______________den8" localSheetId="9" hidden="1">{"pl_t&amp;d",#N/A,FALSE,"p&amp;l_t&amp;D_01_02 (2)"}</definedName>
    <definedName name="_______________den8" localSheetId="4" hidden="1">{"pl_t&amp;d",#N/A,FALSE,"p&amp;l_t&amp;D_01_02 (2)"}</definedName>
    <definedName name="_______________den8" localSheetId="0" hidden="1">{"pl_t&amp;d",#N/A,FALSE,"p&amp;l_t&amp;D_01_02 (2)"}</definedName>
    <definedName name="_______________den8" localSheetId="1" hidden="1">{"pl_t&amp;d",#N/A,FALSE,"p&amp;l_t&amp;D_01_02 (2)"}</definedName>
    <definedName name="_______________den8" hidden="1">{"pl_t&amp;d",#N/A,FALSE,"p&amp;l_t&amp;D_01_02 (2)"}</definedName>
    <definedName name="_______________fin2" localSheetId="6" hidden="1">{"pl_t&amp;d",#N/A,FALSE,"p&amp;l_t&amp;D_01_02 (2)"}</definedName>
    <definedName name="_______________fin2" localSheetId="10" hidden="1">{"pl_t&amp;d",#N/A,FALSE,"p&amp;l_t&amp;D_01_02 (2)"}</definedName>
    <definedName name="_______________fin2" localSheetId="7" hidden="1">{"pl_t&amp;d",#N/A,FALSE,"p&amp;l_t&amp;D_01_02 (2)"}</definedName>
    <definedName name="_______________fin2" localSheetId="3" hidden="1">{"pl_t&amp;d",#N/A,FALSE,"p&amp;l_t&amp;D_01_02 (2)"}</definedName>
    <definedName name="_______________fin2" localSheetId="8" hidden="1">{"pl_t&amp;d",#N/A,FALSE,"p&amp;l_t&amp;D_01_02 (2)"}</definedName>
    <definedName name="_______________fin2" localSheetId="9" hidden="1">{"pl_t&amp;d",#N/A,FALSE,"p&amp;l_t&amp;D_01_02 (2)"}</definedName>
    <definedName name="_______________fin2" localSheetId="4" hidden="1">{"pl_t&amp;d",#N/A,FALSE,"p&amp;l_t&amp;D_01_02 (2)"}</definedName>
    <definedName name="_______________fin2" localSheetId="0" hidden="1">{"pl_t&amp;d",#N/A,FALSE,"p&amp;l_t&amp;D_01_02 (2)"}</definedName>
    <definedName name="_______________fin2" localSheetId="1" hidden="1">{"pl_t&amp;d",#N/A,FALSE,"p&amp;l_t&amp;D_01_02 (2)"}</definedName>
    <definedName name="_______________fin2" hidden="1">{"pl_t&amp;d",#N/A,FALSE,"p&amp;l_t&amp;D_01_02 (2)"}</definedName>
    <definedName name="_______________for5" localSheetId="6" hidden="1">{"pl_t&amp;d",#N/A,FALSE,"p&amp;l_t&amp;D_01_02 (2)"}</definedName>
    <definedName name="_______________for5" localSheetId="10" hidden="1">{"pl_t&amp;d",#N/A,FALSE,"p&amp;l_t&amp;D_01_02 (2)"}</definedName>
    <definedName name="_______________for5" localSheetId="7" hidden="1">{"pl_t&amp;d",#N/A,FALSE,"p&amp;l_t&amp;D_01_02 (2)"}</definedName>
    <definedName name="_______________for5" localSheetId="3" hidden="1">{"pl_t&amp;d",#N/A,FALSE,"p&amp;l_t&amp;D_01_02 (2)"}</definedName>
    <definedName name="_______________for5" localSheetId="8" hidden="1">{"pl_t&amp;d",#N/A,FALSE,"p&amp;l_t&amp;D_01_02 (2)"}</definedName>
    <definedName name="_______________for5" localSheetId="9" hidden="1">{"pl_t&amp;d",#N/A,FALSE,"p&amp;l_t&amp;D_01_02 (2)"}</definedName>
    <definedName name="_______________for5" localSheetId="4" hidden="1">{"pl_t&amp;d",#N/A,FALSE,"p&amp;l_t&amp;D_01_02 (2)"}</definedName>
    <definedName name="_______________for5" localSheetId="0" hidden="1">{"pl_t&amp;d",#N/A,FALSE,"p&amp;l_t&amp;D_01_02 (2)"}</definedName>
    <definedName name="_______________for5" localSheetId="1" hidden="1">{"pl_t&amp;d",#N/A,FALSE,"p&amp;l_t&amp;D_01_02 (2)"}</definedName>
    <definedName name="_______________for5" hidden="1">{"pl_t&amp;d",#N/A,FALSE,"p&amp;l_t&amp;D_01_02 (2)"}</definedName>
    <definedName name="_______________G1" localSheetId="6">#REF!</definedName>
    <definedName name="_______________G1" localSheetId="10">#REF!</definedName>
    <definedName name="_______________G1" localSheetId="7">#REF!</definedName>
    <definedName name="_______________G1" localSheetId="3">#REF!</definedName>
    <definedName name="_______________G1" localSheetId="9">#REF!</definedName>
    <definedName name="_______________G1" localSheetId="4">#REF!</definedName>
    <definedName name="_______________G1" localSheetId="0">#REF!</definedName>
    <definedName name="_______________G1" localSheetId="1">#REF!</definedName>
    <definedName name="_______________G1">#REF!</definedName>
    <definedName name="_______________IED1" localSheetId="6">#REF!</definedName>
    <definedName name="_______________IED1" localSheetId="10">#REF!</definedName>
    <definedName name="_______________IED1" localSheetId="7">#REF!</definedName>
    <definedName name="_______________IED1" localSheetId="3">#REF!</definedName>
    <definedName name="_______________IED1" localSheetId="9">#REF!</definedName>
    <definedName name="_______________IED1" localSheetId="4">#REF!</definedName>
    <definedName name="_______________IED1" localSheetId="0">#REF!</definedName>
    <definedName name="_______________IED1" localSheetId="1">#REF!</definedName>
    <definedName name="_______________IED1">#REF!</definedName>
    <definedName name="_______________IED2" localSheetId="6">#REF!</definedName>
    <definedName name="_______________IED2" localSheetId="10">#REF!</definedName>
    <definedName name="_______________IED2" localSheetId="7">#REF!</definedName>
    <definedName name="_______________IED2" localSheetId="3">#REF!</definedName>
    <definedName name="_______________IED2" localSheetId="9">#REF!</definedName>
    <definedName name="_______________IED2" localSheetId="4">#REF!</definedName>
    <definedName name="_______________IED2" localSheetId="0">#REF!</definedName>
    <definedName name="_______________IED2" localSheetId="1">#REF!</definedName>
    <definedName name="_______________IED2">#REF!</definedName>
    <definedName name="_______________j3" localSheetId="6" hidden="1">{"pl_t&amp;d",#N/A,FALSE,"p&amp;l_t&amp;D_01_02 (2)"}</definedName>
    <definedName name="_______________j3" localSheetId="10" hidden="1">{"pl_t&amp;d",#N/A,FALSE,"p&amp;l_t&amp;D_01_02 (2)"}</definedName>
    <definedName name="_______________j3" localSheetId="7" hidden="1">{"pl_t&amp;d",#N/A,FALSE,"p&amp;l_t&amp;D_01_02 (2)"}</definedName>
    <definedName name="_______________j3" localSheetId="3" hidden="1">{"pl_t&amp;d",#N/A,FALSE,"p&amp;l_t&amp;D_01_02 (2)"}</definedName>
    <definedName name="_______________j3" localSheetId="8" hidden="1">{"pl_t&amp;d",#N/A,FALSE,"p&amp;l_t&amp;D_01_02 (2)"}</definedName>
    <definedName name="_______________j3" localSheetId="9" hidden="1">{"pl_t&amp;d",#N/A,FALSE,"p&amp;l_t&amp;D_01_02 (2)"}</definedName>
    <definedName name="_______________j3" localSheetId="4" hidden="1">{"pl_t&amp;d",#N/A,FALSE,"p&amp;l_t&amp;D_01_02 (2)"}</definedName>
    <definedName name="_______________j3" localSheetId="0" hidden="1">{"pl_t&amp;d",#N/A,FALSE,"p&amp;l_t&amp;D_01_02 (2)"}</definedName>
    <definedName name="_______________j3" localSheetId="1" hidden="1">{"pl_t&amp;d",#N/A,FALSE,"p&amp;l_t&amp;D_01_02 (2)"}</definedName>
    <definedName name="_______________j3" hidden="1">{"pl_t&amp;d",#N/A,FALSE,"p&amp;l_t&amp;D_01_02 (2)"}</definedName>
    <definedName name="_______________j4" localSheetId="6" hidden="1">{"pl_t&amp;d",#N/A,FALSE,"p&amp;l_t&amp;D_01_02 (2)"}</definedName>
    <definedName name="_______________j4" localSheetId="10" hidden="1">{"pl_t&amp;d",#N/A,FALSE,"p&amp;l_t&amp;D_01_02 (2)"}</definedName>
    <definedName name="_______________j4" localSheetId="7" hidden="1">{"pl_t&amp;d",#N/A,FALSE,"p&amp;l_t&amp;D_01_02 (2)"}</definedName>
    <definedName name="_______________j4" localSheetId="3" hidden="1">{"pl_t&amp;d",#N/A,FALSE,"p&amp;l_t&amp;D_01_02 (2)"}</definedName>
    <definedName name="_______________j4" localSheetId="8" hidden="1">{"pl_t&amp;d",#N/A,FALSE,"p&amp;l_t&amp;D_01_02 (2)"}</definedName>
    <definedName name="_______________j4" localSheetId="9" hidden="1">{"pl_t&amp;d",#N/A,FALSE,"p&amp;l_t&amp;D_01_02 (2)"}</definedName>
    <definedName name="_______________j4" localSheetId="4" hidden="1">{"pl_t&amp;d",#N/A,FALSE,"p&amp;l_t&amp;D_01_02 (2)"}</definedName>
    <definedName name="_______________j4" localSheetId="0" hidden="1">{"pl_t&amp;d",#N/A,FALSE,"p&amp;l_t&amp;D_01_02 (2)"}</definedName>
    <definedName name="_______________j4" localSheetId="1" hidden="1">{"pl_t&amp;d",#N/A,FALSE,"p&amp;l_t&amp;D_01_02 (2)"}</definedName>
    <definedName name="_______________j4" hidden="1">{"pl_t&amp;d",#N/A,FALSE,"p&amp;l_t&amp;D_01_02 (2)"}</definedName>
    <definedName name="_______________j5" localSheetId="6" hidden="1">{"pl_t&amp;d",#N/A,FALSE,"p&amp;l_t&amp;D_01_02 (2)"}</definedName>
    <definedName name="_______________j5" localSheetId="10" hidden="1">{"pl_t&amp;d",#N/A,FALSE,"p&amp;l_t&amp;D_01_02 (2)"}</definedName>
    <definedName name="_______________j5" localSheetId="7" hidden="1">{"pl_t&amp;d",#N/A,FALSE,"p&amp;l_t&amp;D_01_02 (2)"}</definedName>
    <definedName name="_______________j5" localSheetId="3" hidden="1">{"pl_t&amp;d",#N/A,FALSE,"p&amp;l_t&amp;D_01_02 (2)"}</definedName>
    <definedName name="_______________j5" localSheetId="8" hidden="1">{"pl_t&amp;d",#N/A,FALSE,"p&amp;l_t&amp;D_01_02 (2)"}</definedName>
    <definedName name="_______________j5" localSheetId="9" hidden="1">{"pl_t&amp;d",#N/A,FALSE,"p&amp;l_t&amp;D_01_02 (2)"}</definedName>
    <definedName name="_______________j5" localSheetId="4" hidden="1">{"pl_t&amp;d",#N/A,FALSE,"p&amp;l_t&amp;D_01_02 (2)"}</definedName>
    <definedName name="_______________j5" localSheetId="0" hidden="1">{"pl_t&amp;d",#N/A,FALSE,"p&amp;l_t&amp;D_01_02 (2)"}</definedName>
    <definedName name="_______________j5" localSheetId="1" hidden="1">{"pl_t&amp;d",#N/A,FALSE,"p&amp;l_t&amp;D_01_02 (2)"}</definedName>
    <definedName name="_______________j5" hidden="1">{"pl_t&amp;d",#N/A,FALSE,"p&amp;l_t&amp;D_01_02 (2)"}</definedName>
    <definedName name="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jpl1" localSheetId="6" hidden="1">#REF!</definedName>
    <definedName name="_______________jpl1" localSheetId="10" hidden="1">#REF!</definedName>
    <definedName name="_______________jpl1" localSheetId="7" hidden="1">#REF!</definedName>
    <definedName name="_______________jpl1" localSheetId="3" hidden="1">#REF!</definedName>
    <definedName name="_______________jpl1" localSheetId="8" hidden="1">#REF!</definedName>
    <definedName name="_______________jpl1" localSheetId="9" hidden="1">#REF!</definedName>
    <definedName name="_______________jpl1" localSheetId="4" hidden="1">#REF!</definedName>
    <definedName name="_______________jpl1" localSheetId="0" hidden="1">#REF!</definedName>
    <definedName name="_______________jpl1" localSheetId="1" hidden="1">#REF!</definedName>
    <definedName name="_______________jpl1" hidden="1">#REF!</definedName>
    <definedName name="_______________k1" localSheetId="6" hidden="1">{"pl_t&amp;d",#N/A,FALSE,"p&amp;l_t&amp;D_01_02 (2)"}</definedName>
    <definedName name="_______________k1" localSheetId="10" hidden="1">{"pl_t&amp;d",#N/A,FALSE,"p&amp;l_t&amp;D_01_02 (2)"}</definedName>
    <definedName name="_______________k1" localSheetId="7" hidden="1">{"pl_t&amp;d",#N/A,FALSE,"p&amp;l_t&amp;D_01_02 (2)"}</definedName>
    <definedName name="_______________k1" localSheetId="3" hidden="1">{"pl_t&amp;d",#N/A,FALSE,"p&amp;l_t&amp;D_01_02 (2)"}</definedName>
    <definedName name="_______________k1" localSheetId="8" hidden="1">{"pl_t&amp;d",#N/A,FALSE,"p&amp;l_t&amp;D_01_02 (2)"}</definedName>
    <definedName name="_______________k1" localSheetId="9" hidden="1">{"pl_t&amp;d",#N/A,FALSE,"p&amp;l_t&amp;D_01_02 (2)"}</definedName>
    <definedName name="_______________k1" localSheetId="4" hidden="1">{"pl_t&amp;d",#N/A,FALSE,"p&amp;l_t&amp;D_01_02 (2)"}</definedName>
    <definedName name="_______________k1" localSheetId="0" hidden="1">{"pl_t&amp;d",#N/A,FALSE,"p&amp;l_t&amp;D_01_02 (2)"}</definedName>
    <definedName name="_______________k1" localSheetId="1" hidden="1">{"pl_t&amp;d",#N/A,FALSE,"p&amp;l_t&amp;D_01_02 (2)"}</definedName>
    <definedName name="_______________k1" hidden="1">{"pl_t&amp;d",#N/A,FALSE,"p&amp;l_t&amp;D_01_02 (2)"}</definedName>
    <definedName name="_______________Mar06" localSheetId="6">[5]Newabstract!#REF!</definedName>
    <definedName name="_______________Mar06" localSheetId="10">[5]Newabstract!#REF!</definedName>
    <definedName name="_______________Mar06" localSheetId="7">[5]Newabstract!#REF!</definedName>
    <definedName name="_______________Mar06" localSheetId="3">[5]Newabstract!#REF!</definedName>
    <definedName name="_______________Mar06" localSheetId="9">[5]Newabstract!#REF!</definedName>
    <definedName name="_______________Mar06" localSheetId="4">[5]Newabstract!#REF!</definedName>
    <definedName name="_______________Mar06" localSheetId="0">[5]Newabstract!#REF!</definedName>
    <definedName name="_______________Mar06" localSheetId="1">[5]Newabstract!#REF!</definedName>
    <definedName name="_______________Mar06">[5]Newabstract!#REF!</definedName>
    <definedName name="_______________Mar09" localSheetId="10">[5]Newabstract!#REF!</definedName>
    <definedName name="_______________Mar09" localSheetId="7">[5]Newabstract!#REF!</definedName>
    <definedName name="_______________Mar09" localSheetId="3">[5]Newabstract!#REF!</definedName>
    <definedName name="_______________Mar09" localSheetId="9">[5]Newabstract!#REF!</definedName>
    <definedName name="_______________Mar09" localSheetId="4">[5]Newabstract!#REF!</definedName>
    <definedName name="_______________Mar09" localSheetId="0">[5]Newabstract!#REF!</definedName>
    <definedName name="_______________Mar09" localSheetId="1">[5]Newabstract!#REF!</definedName>
    <definedName name="_______________Mar09">[5]Newabstract!#REF!</definedName>
    <definedName name="_______________Mar10" localSheetId="10">[5]Newabstract!#REF!</definedName>
    <definedName name="_______________Mar10" localSheetId="7">[5]Newabstract!#REF!</definedName>
    <definedName name="_______________Mar10" localSheetId="3">[5]Newabstract!#REF!</definedName>
    <definedName name="_______________Mar10" localSheetId="9">[5]Newabstract!#REF!</definedName>
    <definedName name="_______________Mar10" localSheetId="4">[5]Newabstract!#REF!</definedName>
    <definedName name="_______________Mar10" localSheetId="0">[5]Newabstract!#REF!</definedName>
    <definedName name="_______________Mar10" localSheetId="1">[5]Newabstract!#REF!</definedName>
    <definedName name="_______________Mar10">[5]Newabstract!#REF!</definedName>
    <definedName name="_______________Mar11" localSheetId="10">[5]Newabstract!#REF!</definedName>
    <definedName name="_______________Mar11" localSheetId="7">[5]Newabstract!#REF!</definedName>
    <definedName name="_______________Mar11" localSheetId="3">[5]Newabstract!#REF!</definedName>
    <definedName name="_______________Mar11" localSheetId="9">[5]Newabstract!#REF!</definedName>
    <definedName name="_______________Mar11" localSheetId="4">[5]Newabstract!#REF!</definedName>
    <definedName name="_______________Mar11" localSheetId="0">[5]Newabstract!#REF!</definedName>
    <definedName name="_______________Mar11" localSheetId="1">[5]Newabstract!#REF!</definedName>
    <definedName name="_______________Mar11">[5]Newabstract!#REF!</definedName>
    <definedName name="_______________Mar12" localSheetId="10">[5]Newabstract!#REF!</definedName>
    <definedName name="_______________Mar12" localSheetId="7">[5]Newabstract!#REF!</definedName>
    <definedName name="_______________Mar12" localSheetId="3">[5]Newabstract!#REF!</definedName>
    <definedName name="_______________Mar12" localSheetId="9">[5]Newabstract!#REF!</definedName>
    <definedName name="_______________Mar12" localSheetId="4">[5]Newabstract!#REF!</definedName>
    <definedName name="_______________Mar12" localSheetId="0">[5]Newabstract!#REF!</definedName>
    <definedName name="_______________Mar12" localSheetId="1">[5]Newabstract!#REF!</definedName>
    <definedName name="_______________Mar12">[5]Newabstract!#REF!</definedName>
    <definedName name="_______________Mar13" localSheetId="10">[5]Newabstract!#REF!</definedName>
    <definedName name="_______________Mar13" localSheetId="7">[5]Newabstract!#REF!</definedName>
    <definedName name="_______________Mar13" localSheetId="3">[5]Newabstract!#REF!</definedName>
    <definedName name="_______________Mar13" localSheetId="9">[5]Newabstract!#REF!</definedName>
    <definedName name="_______________Mar13" localSheetId="4">[5]Newabstract!#REF!</definedName>
    <definedName name="_______________Mar13" localSheetId="0">[5]Newabstract!#REF!</definedName>
    <definedName name="_______________Mar13" localSheetId="1">[5]Newabstract!#REF!</definedName>
    <definedName name="_______________Mar13">[5]Newabstract!#REF!</definedName>
    <definedName name="_______________Mar16" localSheetId="10">[5]Newabstract!#REF!</definedName>
    <definedName name="_______________Mar16" localSheetId="7">[5]Newabstract!#REF!</definedName>
    <definedName name="_______________Mar16" localSheetId="3">[5]Newabstract!#REF!</definedName>
    <definedName name="_______________Mar16" localSheetId="9">[5]Newabstract!#REF!</definedName>
    <definedName name="_______________Mar16" localSheetId="4">[5]Newabstract!#REF!</definedName>
    <definedName name="_______________Mar16" localSheetId="0">[5]Newabstract!#REF!</definedName>
    <definedName name="_______________Mar16" localSheetId="1">[5]Newabstract!#REF!</definedName>
    <definedName name="_______________Mar16">[5]Newabstract!#REF!</definedName>
    <definedName name="_______________Mar17" localSheetId="10">[5]Newabstract!#REF!</definedName>
    <definedName name="_______________Mar17" localSheetId="7">[5]Newabstract!#REF!</definedName>
    <definedName name="_______________Mar17" localSheetId="3">[5]Newabstract!#REF!</definedName>
    <definedName name="_______________Mar17" localSheetId="9">[5]Newabstract!#REF!</definedName>
    <definedName name="_______________Mar17" localSheetId="4">[5]Newabstract!#REF!</definedName>
    <definedName name="_______________Mar17" localSheetId="0">[5]Newabstract!#REF!</definedName>
    <definedName name="_______________Mar17" localSheetId="1">[5]Newabstract!#REF!</definedName>
    <definedName name="_______________Mar17">[5]Newabstract!#REF!</definedName>
    <definedName name="_______________Mar18" localSheetId="10">[5]Newabstract!#REF!</definedName>
    <definedName name="_______________Mar18" localSheetId="7">[5]Newabstract!#REF!</definedName>
    <definedName name="_______________Mar18" localSheetId="3">[5]Newabstract!#REF!</definedName>
    <definedName name="_______________Mar18" localSheetId="9">[5]Newabstract!#REF!</definedName>
    <definedName name="_______________Mar18" localSheetId="4">[5]Newabstract!#REF!</definedName>
    <definedName name="_______________Mar18" localSheetId="0">[5]Newabstract!#REF!</definedName>
    <definedName name="_______________Mar18" localSheetId="1">[5]Newabstract!#REF!</definedName>
    <definedName name="_______________Mar18">[5]Newabstract!#REF!</definedName>
    <definedName name="_______________Mar19" localSheetId="10">[5]Newabstract!#REF!</definedName>
    <definedName name="_______________Mar19" localSheetId="7">[5]Newabstract!#REF!</definedName>
    <definedName name="_______________Mar19" localSheetId="3">[5]Newabstract!#REF!</definedName>
    <definedName name="_______________Mar19" localSheetId="9">[5]Newabstract!#REF!</definedName>
    <definedName name="_______________Mar19" localSheetId="4">[5]Newabstract!#REF!</definedName>
    <definedName name="_______________Mar19" localSheetId="0">[5]Newabstract!#REF!</definedName>
    <definedName name="_______________Mar19" localSheetId="1">[5]Newabstract!#REF!</definedName>
    <definedName name="_______________Mar19">[5]Newabstract!#REF!</definedName>
    <definedName name="_______________Mar20" localSheetId="10">[5]Newabstract!#REF!</definedName>
    <definedName name="_______________Mar20" localSheetId="7">[5]Newabstract!#REF!</definedName>
    <definedName name="_______________Mar20" localSheetId="3">[5]Newabstract!#REF!</definedName>
    <definedName name="_______________Mar20" localSheetId="9">[5]Newabstract!#REF!</definedName>
    <definedName name="_______________Mar20" localSheetId="4">[5]Newabstract!#REF!</definedName>
    <definedName name="_______________Mar20" localSheetId="0">[5]Newabstract!#REF!</definedName>
    <definedName name="_______________Mar20" localSheetId="1">[5]Newabstract!#REF!</definedName>
    <definedName name="_______________Mar20">[5]Newabstract!#REF!</definedName>
    <definedName name="_______________Mar23" localSheetId="10">[5]Newabstract!#REF!</definedName>
    <definedName name="_______________Mar23" localSheetId="7">[5]Newabstract!#REF!</definedName>
    <definedName name="_______________Mar23" localSheetId="3">[5]Newabstract!#REF!</definedName>
    <definedName name="_______________Mar23" localSheetId="9">[5]Newabstract!#REF!</definedName>
    <definedName name="_______________Mar23" localSheetId="4">[5]Newabstract!#REF!</definedName>
    <definedName name="_______________Mar23" localSheetId="0">[5]Newabstract!#REF!</definedName>
    <definedName name="_______________Mar23" localSheetId="1">[5]Newabstract!#REF!</definedName>
    <definedName name="_______________Mar23">[5]Newabstract!#REF!</definedName>
    <definedName name="_______________Mar24" localSheetId="10">[5]Newabstract!#REF!</definedName>
    <definedName name="_______________Mar24" localSheetId="7">[5]Newabstract!#REF!</definedName>
    <definedName name="_______________Mar24" localSheetId="3">[5]Newabstract!#REF!</definedName>
    <definedName name="_______________Mar24" localSheetId="9">[5]Newabstract!#REF!</definedName>
    <definedName name="_______________Mar24" localSheetId="4">[5]Newabstract!#REF!</definedName>
    <definedName name="_______________Mar24" localSheetId="0">[5]Newabstract!#REF!</definedName>
    <definedName name="_______________Mar24" localSheetId="1">[5]Newabstract!#REF!</definedName>
    <definedName name="_______________Mar24">[5]Newabstract!#REF!</definedName>
    <definedName name="_______________Mar25" localSheetId="10">[5]Newabstract!#REF!</definedName>
    <definedName name="_______________Mar25" localSheetId="7">[5]Newabstract!#REF!</definedName>
    <definedName name="_______________Mar25" localSheetId="3">[5]Newabstract!#REF!</definedName>
    <definedName name="_______________Mar25" localSheetId="9">[5]Newabstract!#REF!</definedName>
    <definedName name="_______________Mar25" localSheetId="4">[5]Newabstract!#REF!</definedName>
    <definedName name="_______________Mar25" localSheetId="0">[5]Newabstract!#REF!</definedName>
    <definedName name="_______________Mar25" localSheetId="1">[5]Newabstract!#REF!</definedName>
    <definedName name="_______________Mar25">[5]Newabstract!#REF!</definedName>
    <definedName name="_______________Mar26" localSheetId="10">[5]Newabstract!#REF!</definedName>
    <definedName name="_______________Mar26" localSheetId="7">[5]Newabstract!#REF!</definedName>
    <definedName name="_______________Mar26" localSheetId="3">[5]Newabstract!#REF!</definedName>
    <definedName name="_______________Mar26" localSheetId="9">[5]Newabstract!#REF!</definedName>
    <definedName name="_______________Mar26" localSheetId="4">[5]Newabstract!#REF!</definedName>
    <definedName name="_______________Mar26" localSheetId="0">[5]Newabstract!#REF!</definedName>
    <definedName name="_______________Mar26" localSheetId="1">[5]Newabstract!#REF!</definedName>
    <definedName name="_______________Mar26">[5]Newabstract!#REF!</definedName>
    <definedName name="_______________Mar27" localSheetId="10">[5]Newabstract!#REF!</definedName>
    <definedName name="_______________Mar27" localSheetId="7">[5]Newabstract!#REF!</definedName>
    <definedName name="_______________Mar27" localSheetId="3">[5]Newabstract!#REF!</definedName>
    <definedName name="_______________Mar27" localSheetId="9">[5]Newabstract!#REF!</definedName>
    <definedName name="_______________Mar27" localSheetId="4">[5]Newabstract!#REF!</definedName>
    <definedName name="_______________Mar27" localSheetId="0">[5]Newabstract!#REF!</definedName>
    <definedName name="_______________Mar27" localSheetId="1">[5]Newabstract!#REF!</definedName>
    <definedName name="_______________Mar27">[5]Newabstract!#REF!</definedName>
    <definedName name="_______________Mar28" localSheetId="10">[5]Newabstract!#REF!</definedName>
    <definedName name="_______________Mar28" localSheetId="7">[5]Newabstract!#REF!</definedName>
    <definedName name="_______________Mar28" localSheetId="3">[5]Newabstract!#REF!</definedName>
    <definedName name="_______________Mar28" localSheetId="9">[5]Newabstract!#REF!</definedName>
    <definedName name="_______________Mar28" localSheetId="4">[5]Newabstract!#REF!</definedName>
    <definedName name="_______________Mar28" localSheetId="0">[5]Newabstract!#REF!</definedName>
    <definedName name="_______________Mar28" localSheetId="1">[5]Newabstract!#REF!</definedName>
    <definedName name="_______________Mar28">[5]Newabstract!#REF!</definedName>
    <definedName name="_______________Mar30" localSheetId="10">[5]Newabstract!#REF!</definedName>
    <definedName name="_______________Mar30" localSheetId="7">[5]Newabstract!#REF!</definedName>
    <definedName name="_______________Mar30" localSheetId="3">[5]Newabstract!#REF!</definedName>
    <definedName name="_______________Mar30" localSheetId="9">[5]Newabstract!#REF!</definedName>
    <definedName name="_______________Mar30" localSheetId="4">[5]Newabstract!#REF!</definedName>
    <definedName name="_______________Mar30" localSheetId="0">[5]Newabstract!#REF!</definedName>
    <definedName name="_______________Mar30" localSheetId="1">[5]Newabstract!#REF!</definedName>
    <definedName name="_______________Mar30">[5]Newabstract!#REF!</definedName>
    <definedName name="_______________Mar31" localSheetId="10">[5]Newabstract!#REF!</definedName>
    <definedName name="_______________Mar31" localSheetId="7">[5]Newabstract!#REF!</definedName>
    <definedName name="_______________Mar31" localSheetId="3">[5]Newabstract!#REF!</definedName>
    <definedName name="_______________Mar31" localSheetId="9">[5]Newabstract!#REF!</definedName>
    <definedName name="_______________Mar31" localSheetId="4">[5]Newabstract!#REF!</definedName>
    <definedName name="_______________Mar31" localSheetId="0">[5]Newabstract!#REF!</definedName>
    <definedName name="_______________Mar31" localSheetId="1">[5]Newabstract!#REF!</definedName>
    <definedName name="_______________Mar31">[5]Newabstract!#REF!</definedName>
    <definedName name="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new1" localSheetId="6" hidden="1">{"pl_t&amp;d",#N/A,FALSE,"p&amp;l_t&amp;D_01_02 (2)"}</definedName>
    <definedName name="_______________new1" localSheetId="10" hidden="1">{"pl_t&amp;d",#N/A,FALSE,"p&amp;l_t&amp;D_01_02 (2)"}</definedName>
    <definedName name="_______________new1" localSheetId="7" hidden="1">{"pl_t&amp;d",#N/A,FALSE,"p&amp;l_t&amp;D_01_02 (2)"}</definedName>
    <definedName name="_______________new1" localSheetId="3" hidden="1">{"pl_t&amp;d",#N/A,FALSE,"p&amp;l_t&amp;D_01_02 (2)"}</definedName>
    <definedName name="_______________new1" localSheetId="8" hidden="1">{"pl_t&amp;d",#N/A,FALSE,"p&amp;l_t&amp;D_01_02 (2)"}</definedName>
    <definedName name="_______________new1" localSheetId="9" hidden="1">{"pl_t&amp;d",#N/A,FALSE,"p&amp;l_t&amp;D_01_02 (2)"}</definedName>
    <definedName name="_______________new1" localSheetId="4" hidden="1">{"pl_t&amp;d",#N/A,FALSE,"p&amp;l_t&amp;D_01_02 (2)"}</definedName>
    <definedName name="_______________new1" localSheetId="0" hidden="1">{"pl_t&amp;d",#N/A,FALSE,"p&amp;l_t&amp;D_01_02 (2)"}</definedName>
    <definedName name="_______________new1" localSheetId="1" hidden="1">{"pl_t&amp;d",#N/A,FALSE,"p&amp;l_t&amp;D_01_02 (2)"}</definedName>
    <definedName name="_______________new1" hidden="1">{"pl_t&amp;d",#N/A,FALSE,"p&amp;l_t&amp;D_01_02 (2)"}</definedName>
    <definedName name="_______________no1" localSheetId="6" hidden="1">{"pl_t&amp;d",#N/A,FALSE,"p&amp;l_t&amp;D_01_02 (2)"}</definedName>
    <definedName name="_______________no1" localSheetId="10" hidden="1">{"pl_t&amp;d",#N/A,FALSE,"p&amp;l_t&amp;D_01_02 (2)"}</definedName>
    <definedName name="_______________no1" localSheetId="7" hidden="1">{"pl_t&amp;d",#N/A,FALSE,"p&amp;l_t&amp;D_01_02 (2)"}</definedName>
    <definedName name="_______________no1" localSheetId="3" hidden="1">{"pl_t&amp;d",#N/A,FALSE,"p&amp;l_t&amp;D_01_02 (2)"}</definedName>
    <definedName name="_______________no1" localSheetId="8" hidden="1">{"pl_t&amp;d",#N/A,FALSE,"p&amp;l_t&amp;D_01_02 (2)"}</definedName>
    <definedName name="_______________no1" localSheetId="9" hidden="1">{"pl_t&amp;d",#N/A,FALSE,"p&amp;l_t&amp;D_01_02 (2)"}</definedName>
    <definedName name="_______________no1" localSheetId="4" hidden="1">{"pl_t&amp;d",#N/A,FALSE,"p&amp;l_t&amp;D_01_02 (2)"}</definedName>
    <definedName name="_______________no1" localSheetId="0" hidden="1">{"pl_t&amp;d",#N/A,FALSE,"p&amp;l_t&amp;D_01_02 (2)"}</definedName>
    <definedName name="_______________no1" localSheetId="1" hidden="1">{"pl_t&amp;d",#N/A,FALSE,"p&amp;l_t&amp;D_01_02 (2)"}</definedName>
    <definedName name="_______________no1" hidden="1">{"pl_t&amp;d",#N/A,FALSE,"p&amp;l_t&amp;D_01_02 (2)"}</definedName>
    <definedName name="_______________not1" localSheetId="6" hidden="1">{"pl_t&amp;d",#N/A,FALSE,"p&amp;l_t&amp;D_01_02 (2)"}</definedName>
    <definedName name="_______________not1" localSheetId="10" hidden="1">{"pl_t&amp;d",#N/A,FALSE,"p&amp;l_t&amp;D_01_02 (2)"}</definedName>
    <definedName name="_______________not1" localSheetId="7" hidden="1">{"pl_t&amp;d",#N/A,FALSE,"p&amp;l_t&amp;D_01_02 (2)"}</definedName>
    <definedName name="_______________not1" localSheetId="3" hidden="1">{"pl_t&amp;d",#N/A,FALSE,"p&amp;l_t&amp;D_01_02 (2)"}</definedName>
    <definedName name="_______________not1" localSheetId="8" hidden="1">{"pl_t&amp;d",#N/A,FALSE,"p&amp;l_t&amp;D_01_02 (2)"}</definedName>
    <definedName name="_______________not1" localSheetId="9" hidden="1">{"pl_t&amp;d",#N/A,FALSE,"p&amp;l_t&amp;D_01_02 (2)"}</definedName>
    <definedName name="_______________not1" localSheetId="4" hidden="1">{"pl_t&amp;d",#N/A,FALSE,"p&amp;l_t&amp;D_01_02 (2)"}</definedName>
    <definedName name="_______________not1" localSheetId="0" hidden="1">{"pl_t&amp;d",#N/A,FALSE,"p&amp;l_t&amp;D_01_02 (2)"}</definedName>
    <definedName name="_______________not1" localSheetId="1" hidden="1">{"pl_t&amp;d",#N/A,FALSE,"p&amp;l_t&amp;D_01_02 (2)"}</definedName>
    <definedName name="_______________not1" hidden="1">{"pl_t&amp;d",#N/A,FALSE,"p&amp;l_t&amp;D_01_02 (2)"}</definedName>
    <definedName name="_______________p1" localSheetId="6" hidden="1">{"pl_t&amp;d",#N/A,FALSE,"p&amp;l_t&amp;D_01_02 (2)"}</definedName>
    <definedName name="_______________p1" localSheetId="10" hidden="1">{"pl_t&amp;d",#N/A,FALSE,"p&amp;l_t&amp;D_01_02 (2)"}</definedName>
    <definedName name="_______________p1" localSheetId="7" hidden="1">{"pl_t&amp;d",#N/A,FALSE,"p&amp;l_t&amp;D_01_02 (2)"}</definedName>
    <definedName name="_______________p1" localSheetId="3" hidden="1">{"pl_t&amp;d",#N/A,FALSE,"p&amp;l_t&amp;D_01_02 (2)"}</definedName>
    <definedName name="_______________p1" localSheetId="8" hidden="1">{"pl_t&amp;d",#N/A,FALSE,"p&amp;l_t&amp;D_01_02 (2)"}</definedName>
    <definedName name="_______________p1" localSheetId="9" hidden="1">{"pl_t&amp;d",#N/A,FALSE,"p&amp;l_t&amp;D_01_02 (2)"}</definedName>
    <definedName name="_______________p1" localSheetId="4" hidden="1">{"pl_t&amp;d",#N/A,FALSE,"p&amp;l_t&amp;D_01_02 (2)"}</definedName>
    <definedName name="_______________p1" localSheetId="0" hidden="1">{"pl_t&amp;d",#N/A,FALSE,"p&amp;l_t&amp;D_01_02 (2)"}</definedName>
    <definedName name="_______________p1" localSheetId="1" hidden="1">{"pl_t&amp;d",#N/A,FALSE,"p&amp;l_t&amp;D_01_02 (2)"}</definedName>
    <definedName name="_______________p1" hidden="1">{"pl_t&amp;d",#N/A,FALSE,"p&amp;l_t&amp;D_01_02 (2)"}</definedName>
    <definedName name="_______________p2" localSheetId="6" hidden="1">{"pl_td_01_02",#N/A,FALSE,"p&amp;l_t&amp;D_01_02 (2)"}</definedName>
    <definedName name="_______________p2" localSheetId="10" hidden="1">{"pl_td_01_02",#N/A,FALSE,"p&amp;l_t&amp;D_01_02 (2)"}</definedName>
    <definedName name="_______________p2" localSheetId="7" hidden="1">{"pl_td_01_02",#N/A,FALSE,"p&amp;l_t&amp;D_01_02 (2)"}</definedName>
    <definedName name="_______________p2" localSheetId="3" hidden="1">{"pl_td_01_02",#N/A,FALSE,"p&amp;l_t&amp;D_01_02 (2)"}</definedName>
    <definedName name="_______________p2" localSheetId="8" hidden="1">{"pl_td_01_02",#N/A,FALSE,"p&amp;l_t&amp;D_01_02 (2)"}</definedName>
    <definedName name="_______________p2" localSheetId="9" hidden="1">{"pl_td_01_02",#N/A,FALSE,"p&amp;l_t&amp;D_01_02 (2)"}</definedName>
    <definedName name="_______________p2" localSheetId="4" hidden="1">{"pl_td_01_02",#N/A,FALSE,"p&amp;l_t&amp;D_01_02 (2)"}</definedName>
    <definedName name="_______________p2" localSheetId="0" hidden="1">{"pl_td_01_02",#N/A,FALSE,"p&amp;l_t&amp;D_01_02 (2)"}</definedName>
    <definedName name="_______________p2" localSheetId="1" hidden="1">{"pl_td_01_02",#N/A,FALSE,"p&amp;l_t&amp;D_01_02 (2)"}</definedName>
    <definedName name="_______________p2" hidden="1">{"pl_td_01_02",#N/A,FALSE,"p&amp;l_t&amp;D_01_02 (2)"}</definedName>
    <definedName name="_______________p3" localSheetId="6" hidden="1">{"pl_t&amp;d",#N/A,FALSE,"p&amp;l_t&amp;D_01_02 (2)"}</definedName>
    <definedName name="_______________p3" localSheetId="10" hidden="1">{"pl_t&amp;d",#N/A,FALSE,"p&amp;l_t&amp;D_01_02 (2)"}</definedName>
    <definedName name="_______________p3" localSheetId="7" hidden="1">{"pl_t&amp;d",#N/A,FALSE,"p&amp;l_t&amp;D_01_02 (2)"}</definedName>
    <definedName name="_______________p3" localSheetId="3" hidden="1">{"pl_t&amp;d",#N/A,FALSE,"p&amp;l_t&amp;D_01_02 (2)"}</definedName>
    <definedName name="_______________p3" localSheetId="8" hidden="1">{"pl_t&amp;d",#N/A,FALSE,"p&amp;l_t&amp;D_01_02 (2)"}</definedName>
    <definedName name="_______________p3" localSheetId="9" hidden="1">{"pl_t&amp;d",#N/A,FALSE,"p&amp;l_t&amp;D_01_02 (2)"}</definedName>
    <definedName name="_______________p3" localSheetId="4" hidden="1">{"pl_t&amp;d",#N/A,FALSE,"p&amp;l_t&amp;D_01_02 (2)"}</definedName>
    <definedName name="_______________p3" localSheetId="0" hidden="1">{"pl_t&amp;d",#N/A,FALSE,"p&amp;l_t&amp;D_01_02 (2)"}</definedName>
    <definedName name="_______________p3" localSheetId="1" hidden="1">{"pl_t&amp;d",#N/A,FALSE,"p&amp;l_t&amp;D_01_02 (2)"}</definedName>
    <definedName name="_______________p3" hidden="1">{"pl_t&amp;d",#N/A,FALSE,"p&amp;l_t&amp;D_01_02 (2)"}</definedName>
    <definedName name="_______________p4" localSheetId="6" hidden="1">{"pl_t&amp;d",#N/A,FALSE,"p&amp;l_t&amp;D_01_02 (2)"}</definedName>
    <definedName name="_______________p4" localSheetId="10" hidden="1">{"pl_t&amp;d",#N/A,FALSE,"p&amp;l_t&amp;D_01_02 (2)"}</definedName>
    <definedName name="_______________p4" localSheetId="7" hidden="1">{"pl_t&amp;d",#N/A,FALSE,"p&amp;l_t&amp;D_01_02 (2)"}</definedName>
    <definedName name="_______________p4" localSheetId="3" hidden="1">{"pl_t&amp;d",#N/A,FALSE,"p&amp;l_t&amp;D_01_02 (2)"}</definedName>
    <definedName name="_______________p4" localSheetId="8" hidden="1">{"pl_t&amp;d",#N/A,FALSE,"p&amp;l_t&amp;D_01_02 (2)"}</definedName>
    <definedName name="_______________p4" localSheetId="9" hidden="1">{"pl_t&amp;d",#N/A,FALSE,"p&amp;l_t&amp;D_01_02 (2)"}</definedName>
    <definedName name="_______________p4" localSheetId="4" hidden="1">{"pl_t&amp;d",#N/A,FALSE,"p&amp;l_t&amp;D_01_02 (2)"}</definedName>
    <definedName name="_______________p4" localSheetId="0" hidden="1">{"pl_t&amp;d",#N/A,FALSE,"p&amp;l_t&amp;D_01_02 (2)"}</definedName>
    <definedName name="_______________p4" localSheetId="1" hidden="1">{"pl_t&amp;d",#N/A,FALSE,"p&amp;l_t&amp;D_01_02 (2)"}</definedName>
    <definedName name="_______________p4" hidden="1">{"pl_t&amp;d",#N/A,FALSE,"p&amp;l_t&amp;D_01_02 (2)"}</definedName>
    <definedName name="_______________pp2" localSheetId="6">#REF!</definedName>
    <definedName name="_______________pp2" localSheetId="10">#REF!</definedName>
    <definedName name="_______________pp2" localSheetId="7">#REF!</definedName>
    <definedName name="_______________pp2" localSheetId="3">#REF!</definedName>
    <definedName name="_______________pp2" localSheetId="9">#REF!</definedName>
    <definedName name="_______________pp2" localSheetId="4">#REF!</definedName>
    <definedName name="_______________pp2" localSheetId="0">#REF!</definedName>
    <definedName name="_______________pp2" localSheetId="1">#REF!</definedName>
    <definedName name="_______________pp2">#REF!</definedName>
    <definedName name="_______________q2" localSheetId="6" hidden="1">{"pl_t&amp;d",#N/A,FALSE,"p&amp;l_t&amp;D_01_02 (2)"}</definedName>
    <definedName name="_______________q2" localSheetId="10" hidden="1">{"pl_t&amp;d",#N/A,FALSE,"p&amp;l_t&amp;D_01_02 (2)"}</definedName>
    <definedName name="_______________q2" localSheetId="7" hidden="1">{"pl_t&amp;d",#N/A,FALSE,"p&amp;l_t&amp;D_01_02 (2)"}</definedName>
    <definedName name="_______________q2" localSheetId="3" hidden="1">{"pl_t&amp;d",#N/A,FALSE,"p&amp;l_t&amp;D_01_02 (2)"}</definedName>
    <definedName name="_______________q2" localSheetId="8" hidden="1">{"pl_t&amp;d",#N/A,FALSE,"p&amp;l_t&amp;D_01_02 (2)"}</definedName>
    <definedName name="_______________q2" localSheetId="9" hidden="1">{"pl_t&amp;d",#N/A,FALSE,"p&amp;l_t&amp;D_01_02 (2)"}</definedName>
    <definedName name="_______________q2" localSheetId="4" hidden="1">{"pl_t&amp;d",#N/A,FALSE,"p&amp;l_t&amp;D_01_02 (2)"}</definedName>
    <definedName name="_______________q2" localSheetId="0" hidden="1">{"pl_t&amp;d",#N/A,FALSE,"p&amp;l_t&amp;D_01_02 (2)"}</definedName>
    <definedName name="_______________q2" localSheetId="1" hidden="1">{"pl_t&amp;d",#N/A,FALSE,"p&amp;l_t&amp;D_01_02 (2)"}</definedName>
    <definedName name="_______________q2" hidden="1">{"pl_t&amp;d",#N/A,FALSE,"p&amp;l_t&amp;D_01_02 (2)"}</definedName>
    <definedName name="_______________q3" localSheetId="6" hidden="1">{"pl_t&amp;d",#N/A,FALSE,"p&amp;l_t&amp;D_01_02 (2)"}</definedName>
    <definedName name="_______________q3" localSheetId="10" hidden="1">{"pl_t&amp;d",#N/A,FALSE,"p&amp;l_t&amp;D_01_02 (2)"}</definedName>
    <definedName name="_______________q3" localSheetId="7" hidden="1">{"pl_t&amp;d",#N/A,FALSE,"p&amp;l_t&amp;D_01_02 (2)"}</definedName>
    <definedName name="_______________q3" localSheetId="3" hidden="1">{"pl_t&amp;d",#N/A,FALSE,"p&amp;l_t&amp;D_01_02 (2)"}</definedName>
    <definedName name="_______________q3" localSheetId="8" hidden="1">{"pl_t&amp;d",#N/A,FALSE,"p&amp;l_t&amp;D_01_02 (2)"}</definedName>
    <definedName name="_______________q3" localSheetId="9" hidden="1">{"pl_t&amp;d",#N/A,FALSE,"p&amp;l_t&amp;D_01_02 (2)"}</definedName>
    <definedName name="_______________q3" localSheetId="4" hidden="1">{"pl_t&amp;d",#N/A,FALSE,"p&amp;l_t&amp;D_01_02 (2)"}</definedName>
    <definedName name="_______________q3" localSheetId="0" hidden="1">{"pl_t&amp;d",#N/A,FALSE,"p&amp;l_t&amp;D_01_02 (2)"}</definedName>
    <definedName name="_______________q3" localSheetId="1" hidden="1">{"pl_t&amp;d",#N/A,FALSE,"p&amp;l_t&amp;D_01_02 (2)"}</definedName>
    <definedName name="_______________q3" hidden="1">{"pl_t&amp;d",#N/A,FALSE,"p&amp;l_t&amp;D_01_02 (2)"}</definedName>
    <definedName name="_______________s1" localSheetId="6" hidden="1">{"pl_t&amp;d",#N/A,FALSE,"p&amp;l_t&amp;D_01_02 (2)"}</definedName>
    <definedName name="_______________s1" localSheetId="10" hidden="1">{"pl_t&amp;d",#N/A,FALSE,"p&amp;l_t&amp;D_01_02 (2)"}</definedName>
    <definedName name="_______________s1" localSheetId="7" hidden="1">{"pl_t&amp;d",#N/A,FALSE,"p&amp;l_t&amp;D_01_02 (2)"}</definedName>
    <definedName name="_______________s1" localSheetId="3" hidden="1">{"pl_t&amp;d",#N/A,FALSE,"p&amp;l_t&amp;D_01_02 (2)"}</definedName>
    <definedName name="_______________s1" localSheetId="8" hidden="1">{"pl_t&amp;d",#N/A,FALSE,"p&amp;l_t&amp;D_01_02 (2)"}</definedName>
    <definedName name="_______________s1" localSheetId="9" hidden="1">{"pl_t&amp;d",#N/A,FALSE,"p&amp;l_t&amp;D_01_02 (2)"}</definedName>
    <definedName name="_______________s1" localSheetId="4" hidden="1">{"pl_t&amp;d",#N/A,FALSE,"p&amp;l_t&amp;D_01_02 (2)"}</definedName>
    <definedName name="_______________s1" localSheetId="0" hidden="1">{"pl_t&amp;d",#N/A,FALSE,"p&amp;l_t&amp;D_01_02 (2)"}</definedName>
    <definedName name="_______________s1" localSheetId="1" hidden="1">{"pl_t&amp;d",#N/A,FALSE,"p&amp;l_t&amp;D_01_02 (2)"}</definedName>
    <definedName name="_______________s1" hidden="1">{"pl_t&amp;d",#N/A,FALSE,"p&amp;l_t&amp;D_01_02 (2)"}</definedName>
    <definedName name="_______________S180" localSheetId="6">[2]S3_GRP_CA!#REF!</definedName>
    <definedName name="_______________S180" localSheetId="10">[2]S3_GRP_CA!#REF!</definedName>
    <definedName name="_______________S180" localSheetId="7">[2]S3_GRP_CA!#REF!</definedName>
    <definedName name="_______________S180" localSheetId="3">[2]S3_GRP_CA!#REF!</definedName>
    <definedName name="_______________S180" localSheetId="9">[2]S3_GRP_CA!#REF!</definedName>
    <definedName name="_______________S180" localSheetId="4">[2]S3_GRP_CA!#REF!</definedName>
    <definedName name="_______________S180" localSheetId="0">[2]S3_GRP_CA!#REF!</definedName>
    <definedName name="_______________S180" localSheetId="1">[2]S3_GRP_CA!#REF!</definedName>
    <definedName name="_______________S180">[2]S3_GRP_CA!#REF!</definedName>
    <definedName name="_______________s2" localSheetId="6" hidden="1">{"pl_t&amp;d",#N/A,FALSE,"p&amp;l_t&amp;D_01_02 (2)"}</definedName>
    <definedName name="_______________s2" localSheetId="10" hidden="1">{"pl_t&amp;d",#N/A,FALSE,"p&amp;l_t&amp;D_01_02 (2)"}</definedName>
    <definedName name="_______________s2" localSheetId="7" hidden="1">{"pl_t&amp;d",#N/A,FALSE,"p&amp;l_t&amp;D_01_02 (2)"}</definedName>
    <definedName name="_______________s2" localSheetId="3" hidden="1">{"pl_t&amp;d",#N/A,FALSE,"p&amp;l_t&amp;D_01_02 (2)"}</definedName>
    <definedName name="_______________s2" localSheetId="8" hidden="1">{"pl_t&amp;d",#N/A,FALSE,"p&amp;l_t&amp;D_01_02 (2)"}</definedName>
    <definedName name="_______________s2" localSheetId="9" hidden="1">{"pl_t&amp;d",#N/A,FALSE,"p&amp;l_t&amp;D_01_02 (2)"}</definedName>
    <definedName name="_______________s2" localSheetId="4" hidden="1">{"pl_t&amp;d",#N/A,FALSE,"p&amp;l_t&amp;D_01_02 (2)"}</definedName>
    <definedName name="_______________s2" localSheetId="0" hidden="1">{"pl_t&amp;d",#N/A,FALSE,"p&amp;l_t&amp;D_01_02 (2)"}</definedName>
    <definedName name="_______________s2" localSheetId="1" hidden="1">{"pl_t&amp;d",#N/A,FALSE,"p&amp;l_t&amp;D_01_02 (2)"}</definedName>
    <definedName name="_______________s2" hidden="1">{"pl_t&amp;d",#N/A,FALSE,"p&amp;l_t&amp;D_01_02 (2)"}</definedName>
    <definedName name="_______________S6" localSheetId="10">[4]S5_CO_MA!#REF!</definedName>
    <definedName name="_______________S6" localSheetId="7">[4]S5_CO_MA!#REF!</definedName>
    <definedName name="_______________S6" localSheetId="3">[4]S5_CO_MA!#REF!</definedName>
    <definedName name="_______________S6" localSheetId="9">[4]S5_CO_MA!#REF!</definedName>
    <definedName name="_______________S6" localSheetId="4">[4]S5_CO_MA!#REF!</definedName>
    <definedName name="_______________S6" localSheetId="0">[4]S5_CO_MA!#REF!</definedName>
    <definedName name="_______________S6" localSheetId="1">[4]S5_CO_MA!#REF!</definedName>
    <definedName name="_______________S6">[4]S5_CO_MA!#REF!</definedName>
    <definedName name="_______________SL1" localSheetId="10">[7]Salient1!#REF!</definedName>
    <definedName name="_______________SL1" localSheetId="7">[7]Salient1!#REF!</definedName>
    <definedName name="_______________SL1" localSheetId="3">[7]Salient1!#REF!</definedName>
    <definedName name="_______________SL1" localSheetId="9">[7]Salient1!#REF!</definedName>
    <definedName name="_______________SL1" localSheetId="4">[7]Salient1!#REF!</definedName>
    <definedName name="_______________SL1" localSheetId="0">[7]Salient1!#REF!</definedName>
    <definedName name="_______________SL1" localSheetId="1">[7]Salient1!#REF!</definedName>
    <definedName name="_______________SL1">[7]Salient1!#REF!</definedName>
    <definedName name="_______________SL2" localSheetId="10">[7]Salient1!#REF!</definedName>
    <definedName name="_______________SL2" localSheetId="7">[7]Salient1!#REF!</definedName>
    <definedName name="_______________SL2" localSheetId="3">[7]Salient1!#REF!</definedName>
    <definedName name="_______________SL2" localSheetId="9">[7]Salient1!#REF!</definedName>
    <definedName name="_______________SL2" localSheetId="4">[7]Salient1!#REF!</definedName>
    <definedName name="_______________SL2" localSheetId="0">[7]Salient1!#REF!</definedName>
    <definedName name="_______________SL2" localSheetId="1">[7]Salient1!#REF!</definedName>
    <definedName name="_______________SL2">[7]Salient1!#REF!</definedName>
    <definedName name="_______________SL3" localSheetId="10">[7]Salient1!#REF!</definedName>
    <definedName name="_______________SL3" localSheetId="7">[7]Salient1!#REF!</definedName>
    <definedName name="_______________SL3" localSheetId="3">[7]Salient1!#REF!</definedName>
    <definedName name="_______________SL3" localSheetId="9">[7]Salient1!#REF!</definedName>
    <definedName name="_______________SL3" localSheetId="4">[7]Salient1!#REF!</definedName>
    <definedName name="_______________SL3" localSheetId="0">[7]Salient1!#REF!</definedName>
    <definedName name="_______________SL3" localSheetId="1">[7]Salient1!#REF!</definedName>
    <definedName name="_______________SL3">[7]Salient1!#REF!</definedName>
    <definedName name="_______________SPR1" localSheetId="6">#REF!</definedName>
    <definedName name="_______________SPR1" localSheetId="10">#REF!</definedName>
    <definedName name="_______________SPR1" localSheetId="7">#REF!</definedName>
    <definedName name="_______________SPR1" localSheetId="3">#REF!</definedName>
    <definedName name="_______________SPR1" localSheetId="9">#REF!</definedName>
    <definedName name="_______________SPR1" localSheetId="4">#REF!</definedName>
    <definedName name="_______________SPR1" localSheetId="0">#REF!</definedName>
    <definedName name="_______________SPR1" localSheetId="1">#REF!</definedName>
    <definedName name="_______________SPR1">#REF!</definedName>
    <definedName name="_______________spr2" localSheetId="6">#REF!</definedName>
    <definedName name="_______________spr2" localSheetId="10">#REF!</definedName>
    <definedName name="_______________spr2" localSheetId="7">#REF!</definedName>
    <definedName name="_______________spr2" localSheetId="3">#REF!</definedName>
    <definedName name="_______________spr2" localSheetId="9">#REF!</definedName>
    <definedName name="_______________spr2" localSheetId="4">#REF!</definedName>
    <definedName name="_______________spr2" localSheetId="0">#REF!</definedName>
    <definedName name="_______________spr2" localSheetId="1">#REF!</definedName>
    <definedName name="_______________spr2">#REF!</definedName>
    <definedName name="_______________ss1" localSheetId="6" hidden="1">{"pl_t&amp;d",#N/A,FALSE,"p&amp;l_t&amp;D_01_02 (2)"}</definedName>
    <definedName name="_______________ss1" localSheetId="10" hidden="1">{"pl_t&amp;d",#N/A,FALSE,"p&amp;l_t&amp;D_01_02 (2)"}</definedName>
    <definedName name="_______________ss1" localSheetId="7" hidden="1">{"pl_t&amp;d",#N/A,FALSE,"p&amp;l_t&amp;D_01_02 (2)"}</definedName>
    <definedName name="_______________ss1" localSheetId="3" hidden="1">{"pl_t&amp;d",#N/A,FALSE,"p&amp;l_t&amp;D_01_02 (2)"}</definedName>
    <definedName name="_______________ss1" localSheetId="8" hidden="1">{"pl_t&amp;d",#N/A,FALSE,"p&amp;l_t&amp;D_01_02 (2)"}</definedName>
    <definedName name="_______________ss1" localSheetId="9" hidden="1">{"pl_t&amp;d",#N/A,FALSE,"p&amp;l_t&amp;D_01_02 (2)"}</definedName>
    <definedName name="_______________ss1" localSheetId="4" hidden="1">{"pl_t&amp;d",#N/A,FALSE,"p&amp;l_t&amp;D_01_02 (2)"}</definedName>
    <definedName name="_______________ss1" localSheetId="0" hidden="1">{"pl_t&amp;d",#N/A,FALSE,"p&amp;l_t&amp;D_01_02 (2)"}</definedName>
    <definedName name="_______________ss1" localSheetId="1" hidden="1">{"pl_t&amp;d",#N/A,FALSE,"p&amp;l_t&amp;D_01_02 (2)"}</definedName>
    <definedName name="_______________ss1" hidden="1">{"pl_t&amp;d",#N/A,FALSE,"p&amp;l_t&amp;D_01_02 (2)"}</definedName>
    <definedName name="_______________usd1" localSheetId="6">'[3]cash budget'!#REF!</definedName>
    <definedName name="_______________usd1" localSheetId="10">'[3]cash budget'!#REF!</definedName>
    <definedName name="_______________usd1" localSheetId="7">'[3]cash budget'!#REF!</definedName>
    <definedName name="_______________usd1" localSheetId="3">'[3]cash budget'!#REF!</definedName>
    <definedName name="_______________usd1" localSheetId="9">'[3]cash budget'!#REF!</definedName>
    <definedName name="_______________usd1" localSheetId="4">'[3]cash budget'!#REF!</definedName>
    <definedName name="_______________usd1" localSheetId="0">'[3]cash budget'!#REF!</definedName>
    <definedName name="_______________usd1" localSheetId="1">'[3]cash budget'!#REF!</definedName>
    <definedName name="_______________usd1">'[3]cash budget'!#REF!</definedName>
    <definedName name="_______________usd2" localSheetId="10">'[3]cash budget'!#REF!</definedName>
    <definedName name="_______________usd2" localSheetId="7">'[3]cash budget'!#REF!</definedName>
    <definedName name="_______________usd2" localSheetId="3">'[3]cash budget'!#REF!</definedName>
    <definedName name="_______________usd2" localSheetId="9">'[3]cash budget'!#REF!</definedName>
    <definedName name="_______________usd2" localSheetId="4">'[3]cash budget'!#REF!</definedName>
    <definedName name="_______________usd2" localSheetId="0">'[3]cash budget'!#REF!</definedName>
    <definedName name="_______________usd2" localSheetId="1">'[3]cash budget'!#REF!</definedName>
    <definedName name="_______________usd2">'[3]cash budget'!#REF!</definedName>
    <definedName name="_______________usd3" localSheetId="10">'[3]cash budget'!#REF!</definedName>
    <definedName name="_______________usd3" localSheetId="7">'[3]cash budget'!#REF!</definedName>
    <definedName name="_______________usd3" localSheetId="3">'[3]cash budget'!#REF!</definedName>
    <definedName name="_______________usd3" localSheetId="9">'[3]cash budget'!#REF!</definedName>
    <definedName name="_______________usd3" localSheetId="4">'[3]cash budget'!#REF!</definedName>
    <definedName name="_______________usd3" localSheetId="0">'[3]cash budget'!#REF!</definedName>
    <definedName name="_______________usd3" localSheetId="1">'[3]cash budget'!#REF!</definedName>
    <definedName name="_______________usd3">'[3]cash budget'!#REF!</definedName>
    <definedName name="_______________usd4" localSheetId="10">'[3]cash budget'!#REF!</definedName>
    <definedName name="_______________usd4" localSheetId="7">'[3]cash budget'!#REF!</definedName>
    <definedName name="_______________usd4" localSheetId="3">'[3]cash budget'!#REF!</definedName>
    <definedName name="_______________usd4" localSheetId="9">'[3]cash budget'!#REF!</definedName>
    <definedName name="_______________usd4" localSheetId="4">'[3]cash budget'!#REF!</definedName>
    <definedName name="_______________usd4" localSheetId="0">'[3]cash budget'!#REF!</definedName>
    <definedName name="_______________usd4" localSheetId="1">'[3]cash budget'!#REF!</definedName>
    <definedName name="_______________usd4">'[3]cash budget'!#REF!</definedName>
    <definedName name="_______________xlnm._FilterDatabase_1" localSheetId="6">#REF!</definedName>
    <definedName name="_______________xlnm._FilterDatabase_1" localSheetId="10">#REF!</definedName>
    <definedName name="_______________xlnm._FilterDatabase_1" localSheetId="7">#REF!</definedName>
    <definedName name="_______________xlnm._FilterDatabase_1" localSheetId="3">#REF!</definedName>
    <definedName name="_______________xlnm._FilterDatabase_1" localSheetId="9">#REF!</definedName>
    <definedName name="_______________xlnm._FilterDatabase_1" localSheetId="4">#REF!</definedName>
    <definedName name="_______________xlnm._FilterDatabase_1" localSheetId="0">#REF!</definedName>
    <definedName name="_______________xlnm._FilterDatabase_1" localSheetId="1">#REF!</definedName>
    <definedName name="_______________xlnm._FilterDatabase_1">#REF!</definedName>
    <definedName name="_______________xlnm.Database">"#REF!"</definedName>
    <definedName name="_______________xlnm.Print_Area">"#REF!"</definedName>
    <definedName name="_______________xlnm.Print_Titles">"#REF!"</definedName>
    <definedName name="______________A1000000" localSheetId="6">#REF!</definedName>
    <definedName name="______________A1000000" localSheetId="10">#REF!</definedName>
    <definedName name="______________A1000000" localSheetId="7">#REF!</definedName>
    <definedName name="______________A1000000" localSheetId="3">#REF!</definedName>
    <definedName name="______________A1000000" localSheetId="9">#REF!</definedName>
    <definedName name="______________A1000000" localSheetId="4">#REF!</definedName>
    <definedName name="______________A1000000" localSheetId="0">#REF!</definedName>
    <definedName name="______________A1000000" localSheetId="1">#REF!</definedName>
    <definedName name="______________A1000000">#REF!</definedName>
    <definedName name="______________a3" localSheetId="6" hidden="1">{"pl_t&amp;d",#N/A,FALSE,"p&amp;l_t&amp;D_01_02 (2)"}</definedName>
    <definedName name="______________a3" localSheetId="10" hidden="1">{"pl_t&amp;d",#N/A,FALSE,"p&amp;l_t&amp;D_01_02 (2)"}</definedName>
    <definedName name="______________a3" localSheetId="7" hidden="1">{"pl_t&amp;d",#N/A,FALSE,"p&amp;l_t&amp;D_01_02 (2)"}</definedName>
    <definedName name="______________a3" localSheetId="3" hidden="1">{"pl_t&amp;d",#N/A,FALSE,"p&amp;l_t&amp;D_01_02 (2)"}</definedName>
    <definedName name="______________a3" localSheetId="8" hidden="1">{"pl_t&amp;d",#N/A,FALSE,"p&amp;l_t&amp;D_01_02 (2)"}</definedName>
    <definedName name="______________a3" localSheetId="9" hidden="1">{"pl_t&amp;d",#N/A,FALSE,"p&amp;l_t&amp;D_01_02 (2)"}</definedName>
    <definedName name="______________a3" localSheetId="4" hidden="1">{"pl_t&amp;d",#N/A,FALSE,"p&amp;l_t&amp;D_01_02 (2)"}</definedName>
    <definedName name="______________a3" localSheetId="0" hidden="1">{"pl_t&amp;d",#N/A,FALSE,"p&amp;l_t&amp;D_01_02 (2)"}</definedName>
    <definedName name="______________a3" localSheetId="1" hidden="1">{"pl_t&amp;d",#N/A,FALSE,"p&amp;l_t&amp;D_01_02 (2)"}</definedName>
    <definedName name="______________a3" hidden="1">{"pl_t&amp;d",#N/A,FALSE,"p&amp;l_t&amp;D_01_02 (2)"}</definedName>
    <definedName name="______________A342542" localSheetId="6">#REF!</definedName>
    <definedName name="______________A342542" localSheetId="10">#REF!</definedName>
    <definedName name="______________A342542" localSheetId="7">#REF!</definedName>
    <definedName name="______________A342542" localSheetId="3">#REF!</definedName>
    <definedName name="______________A342542" localSheetId="9">#REF!</definedName>
    <definedName name="______________A342542" localSheetId="4">#REF!</definedName>
    <definedName name="______________A342542" localSheetId="0">#REF!</definedName>
    <definedName name="______________A342542" localSheetId="1">#REF!</definedName>
    <definedName name="______________A342542">#REF!</definedName>
    <definedName name="______________A920720" localSheetId="6">#REF!</definedName>
    <definedName name="______________A920720" localSheetId="10">#REF!</definedName>
    <definedName name="______________A920720" localSheetId="7">#REF!</definedName>
    <definedName name="______________A920720" localSheetId="3">#REF!</definedName>
    <definedName name="______________A920720" localSheetId="9">#REF!</definedName>
    <definedName name="______________A920720" localSheetId="4">#REF!</definedName>
    <definedName name="______________A920720" localSheetId="0">#REF!</definedName>
    <definedName name="______________A920720" localSheetId="1">#REF!</definedName>
    <definedName name="______________A920720">#REF!</definedName>
    <definedName name="______________aa1" localSheetId="6" hidden="1">{"pl_t&amp;d",#N/A,FALSE,"p&amp;l_t&amp;D_01_02 (2)"}</definedName>
    <definedName name="______________aa1" localSheetId="10" hidden="1">{"pl_t&amp;d",#N/A,FALSE,"p&amp;l_t&amp;D_01_02 (2)"}</definedName>
    <definedName name="______________aa1" localSheetId="7" hidden="1">{"pl_t&amp;d",#N/A,FALSE,"p&amp;l_t&amp;D_01_02 (2)"}</definedName>
    <definedName name="______________aa1" localSheetId="3" hidden="1">{"pl_t&amp;d",#N/A,FALSE,"p&amp;l_t&amp;D_01_02 (2)"}</definedName>
    <definedName name="______________aa1" localSheetId="8" hidden="1">{"pl_t&amp;d",#N/A,FALSE,"p&amp;l_t&amp;D_01_02 (2)"}</definedName>
    <definedName name="______________aa1" localSheetId="9" hidden="1">{"pl_t&amp;d",#N/A,FALSE,"p&amp;l_t&amp;D_01_02 (2)"}</definedName>
    <definedName name="______________aa1" localSheetId="4" hidden="1">{"pl_t&amp;d",#N/A,FALSE,"p&amp;l_t&amp;D_01_02 (2)"}</definedName>
    <definedName name="______________aa1" localSheetId="0" hidden="1">{"pl_t&amp;d",#N/A,FALSE,"p&amp;l_t&amp;D_01_02 (2)"}</definedName>
    <definedName name="______________aa1" localSheetId="1" hidden="1">{"pl_t&amp;d",#N/A,FALSE,"p&amp;l_t&amp;D_01_02 (2)"}</definedName>
    <definedName name="______________aa1" hidden="1">{"pl_t&amp;d",#N/A,FALSE,"p&amp;l_t&amp;D_01_02 (2)"}</definedName>
    <definedName name="______________Apr02" localSheetId="6">[5]Newabstract!#REF!</definedName>
    <definedName name="______________Apr02" localSheetId="10">[5]Newabstract!#REF!</definedName>
    <definedName name="______________Apr02" localSheetId="7">[5]Newabstract!#REF!</definedName>
    <definedName name="______________Apr02" localSheetId="3">[5]Newabstract!#REF!</definedName>
    <definedName name="______________Apr02" localSheetId="9">[5]Newabstract!#REF!</definedName>
    <definedName name="______________Apr02" localSheetId="4">[5]Newabstract!#REF!</definedName>
    <definedName name="______________Apr02" localSheetId="0">[5]Newabstract!#REF!</definedName>
    <definedName name="______________Apr02" localSheetId="1">[5]Newabstract!#REF!</definedName>
    <definedName name="______________Apr02">[5]Newabstract!#REF!</definedName>
    <definedName name="______________Apr03" localSheetId="6">[5]Newabstract!#REF!</definedName>
    <definedName name="______________Apr03" localSheetId="10">[5]Newabstract!#REF!</definedName>
    <definedName name="______________Apr03" localSheetId="7">[5]Newabstract!#REF!</definedName>
    <definedName name="______________Apr03" localSheetId="3">[5]Newabstract!#REF!</definedName>
    <definedName name="______________Apr03" localSheetId="9">[5]Newabstract!#REF!</definedName>
    <definedName name="______________Apr03" localSheetId="4">[5]Newabstract!#REF!</definedName>
    <definedName name="______________Apr03" localSheetId="0">[5]Newabstract!#REF!</definedName>
    <definedName name="______________Apr03" localSheetId="1">[5]Newabstract!#REF!</definedName>
    <definedName name="______________Apr03">[5]Newabstract!#REF!</definedName>
    <definedName name="______________Apr04" localSheetId="6">[5]Newabstract!#REF!</definedName>
    <definedName name="______________Apr04" localSheetId="10">[5]Newabstract!#REF!</definedName>
    <definedName name="______________Apr04" localSheetId="7">[5]Newabstract!#REF!</definedName>
    <definedName name="______________Apr04" localSheetId="3">[5]Newabstract!#REF!</definedName>
    <definedName name="______________Apr04" localSheetId="9">[5]Newabstract!#REF!</definedName>
    <definedName name="______________Apr04" localSheetId="4">[5]Newabstract!#REF!</definedName>
    <definedName name="______________Apr04" localSheetId="0">[5]Newabstract!#REF!</definedName>
    <definedName name="______________Apr04" localSheetId="1">[5]Newabstract!#REF!</definedName>
    <definedName name="______________Apr04">[5]Newabstract!#REF!</definedName>
    <definedName name="______________Apr05" localSheetId="6">[5]Newabstract!#REF!</definedName>
    <definedName name="______________Apr05" localSheetId="10">[5]Newabstract!#REF!</definedName>
    <definedName name="______________Apr05" localSheetId="7">[5]Newabstract!#REF!</definedName>
    <definedName name="______________Apr05" localSheetId="3">[5]Newabstract!#REF!</definedName>
    <definedName name="______________Apr05" localSheetId="9">[5]Newabstract!#REF!</definedName>
    <definedName name="______________Apr05" localSheetId="4">[5]Newabstract!#REF!</definedName>
    <definedName name="______________Apr05" localSheetId="0">[5]Newabstract!#REF!</definedName>
    <definedName name="______________Apr05" localSheetId="1">[5]Newabstract!#REF!</definedName>
    <definedName name="______________Apr05">[5]Newabstract!#REF!</definedName>
    <definedName name="______________Apr06" localSheetId="6">[5]Newabstract!#REF!</definedName>
    <definedName name="______________Apr06" localSheetId="10">[5]Newabstract!#REF!</definedName>
    <definedName name="______________Apr06" localSheetId="7">[5]Newabstract!#REF!</definedName>
    <definedName name="______________Apr06" localSheetId="3">[5]Newabstract!#REF!</definedName>
    <definedName name="______________Apr06" localSheetId="9">[5]Newabstract!#REF!</definedName>
    <definedName name="______________Apr06" localSheetId="4">[5]Newabstract!#REF!</definedName>
    <definedName name="______________Apr06" localSheetId="0">[5]Newabstract!#REF!</definedName>
    <definedName name="______________Apr06" localSheetId="1">[5]Newabstract!#REF!</definedName>
    <definedName name="______________Apr06">[5]Newabstract!#REF!</definedName>
    <definedName name="______________Apr07" localSheetId="10">[5]Newabstract!#REF!</definedName>
    <definedName name="______________Apr07" localSheetId="7">[5]Newabstract!#REF!</definedName>
    <definedName name="______________Apr07" localSheetId="3">[5]Newabstract!#REF!</definedName>
    <definedName name="______________Apr07" localSheetId="9">[5]Newabstract!#REF!</definedName>
    <definedName name="______________Apr07" localSheetId="4">[5]Newabstract!#REF!</definedName>
    <definedName name="______________Apr07" localSheetId="0">[5]Newabstract!#REF!</definedName>
    <definedName name="______________Apr07" localSheetId="1">[5]Newabstract!#REF!</definedName>
    <definedName name="______________Apr07">[5]Newabstract!#REF!</definedName>
    <definedName name="______________Apr08" localSheetId="10">[5]Newabstract!#REF!</definedName>
    <definedName name="______________Apr08" localSheetId="7">[5]Newabstract!#REF!</definedName>
    <definedName name="______________Apr08" localSheetId="3">[5]Newabstract!#REF!</definedName>
    <definedName name="______________Apr08" localSheetId="9">[5]Newabstract!#REF!</definedName>
    <definedName name="______________Apr08" localSheetId="4">[5]Newabstract!#REF!</definedName>
    <definedName name="______________Apr08" localSheetId="0">[5]Newabstract!#REF!</definedName>
    <definedName name="______________Apr08" localSheetId="1">[5]Newabstract!#REF!</definedName>
    <definedName name="______________Apr08">[5]Newabstract!#REF!</definedName>
    <definedName name="______________Apr09" localSheetId="10">[5]Newabstract!#REF!</definedName>
    <definedName name="______________Apr09" localSheetId="7">[5]Newabstract!#REF!</definedName>
    <definedName name="______________Apr09" localSheetId="3">[5]Newabstract!#REF!</definedName>
    <definedName name="______________Apr09" localSheetId="9">[5]Newabstract!#REF!</definedName>
    <definedName name="______________Apr09" localSheetId="4">[5]Newabstract!#REF!</definedName>
    <definedName name="______________Apr09" localSheetId="0">[5]Newabstract!#REF!</definedName>
    <definedName name="______________Apr09" localSheetId="1">[5]Newabstract!#REF!</definedName>
    <definedName name="______________Apr09">[5]Newabstract!#REF!</definedName>
    <definedName name="______________Apr10" localSheetId="10">[5]Newabstract!#REF!</definedName>
    <definedName name="______________Apr10" localSheetId="7">[5]Newabstract!#REF!</definedName>
    <definedName name="______________Apr10" localSheetId="3">[5]Newabstract!#REF!</definedName>
    <definedName name="______________Apr10" localSheetId="9">[5]Newabstract!#REF!</definedName>
    <definedName name="______________Apr10" localSheetId="4">[5]Newabstract!#REF!</definedName>
    <definedName name="______________Apr10" localSheetId="0">[5]Newabstract!#REF!</definedName>
    <definedName name="______________Apr10" localSheetId="1">[5]Newabstract!#REF!</definedName>
    <definedName name="______________Apr10">[5]Newabstract!#REF!</definedName>
    <definedName name="______________Apr11" localSheetId="10">[5]Newabstract!#REF!</definedName>
    <definedName name="______________Apr11" localSheetId="7">[5]Newabstract!#REF!</definedName>
    <definedName name="______________Apr11" localSheetId="3">[5]Newabstract!#REF!</definedName>
    <definedName name="______________Apr11" localSheetId="9">[5]Newabstract!#REF!</definedName>
    <definedName name="______________Apr11" localSheetId="4">[5]Newabstract!#REF!</definedName>
    <definedName name="______________Apr11" localSheetId="0">[5]Newabstract!#REF!</definedName>
    <definedName name="______________Apr11" localSheetId="1">[5]Newabstract!#REF!</definedName>
    <definedName name="______________Apr11">[5]Newabstract!#REF!</definedName>
    <definedName name="______________Apr13" localSheetId="10">[5]Newabstract!#REF!</definedName>
    <definedName name="______________Apr13" localSheetId="7">[5]Newabstract!#REF!</definedName>
    <definedName name="______________Apr13" localSheetId="3">[5]Newabstract!#REF!</definedName>
    <definedName name="______________Apr13" localSheetId="9">[5]Newabstract!#REF!</definedName>
    <definedName name="______________Apr13" localSheetId="4">[5]Newabstract!#REF!</definedName>
    <definedName name="______________Apr13" localSheetId="0">[5]Newabstract!#REF!</definedName>
    <definedName name="______________Apr13" localSheetId="1">[5]Newabstract!#REF!</definedName>
    <definedName name="______________Apr13">[5]Newabstract!#REF!</definedName>
    <definedName name="______________Apr14" localSheetId="10">[5]Newabstract!#REF!</definedName>
    <definedName name="______________Apr14" localSheetId="7">[5]Newabstract!#REF!</definedName>
    <definedName name="______________Apr14" localSheetId="3">[5]Newabstract!#REF!</definedName>
    <definedName name="______________Apr14" localSheetId="9">[5]Newabstract!#REF!</definedName>
    <definedName name="______________Apr14" localSheetId="4">[5]Newabstract!#REF!</definedName>
    <definedName name="______________Apr14" localSheetId="0">[5]Newabstract!#REF!</definedName>
    <definedName name="______________Apr14" localSheetId="1">[5]Newabstract!#REF!</definedName>
    <definedName name="______________Apr14">[5]Newabstract!#REF!</definedName>
    <definedName name="______________Apr15" localSheetId="10">[5]Newabstract!#REF!</definedName>
    <definedName name="______________Apr15" localSheetId="7">[5]Newabstract!#REF!</definedName>
    <definedName name="______________Apr15" localSheetId="3">[5]Newabstract!#REF!</definedName>
    <definedName name="______________Apr15" localSheetId="9">[5]Newabstract!#REF!</definedName>
    <definedName name="______________Apr15" localSheetId="4">[5]Newabstract!#REF!</definedName>
    <definedName name="______________Apr15" localSheetId="0">[5]Newabstract!#REF!</definedName>
    <definedName name="______________Apr15" localSheetId="1">[5]Newabstract!#REF!</definedName>
    <definedName name="______________Apr15">[5]Newabstract!#REF!</definedName>
    <definedName name="______________Apr16" localSheetId="10">[5]Newabstract!#REF!</definedName>
    <definedName name="______________Apr16" localSheetId="7">[5]Newabstract!#REF!</definedName>
    <definedName name="______________Apr16" localSheetId="3">[5]Newabstract!#REF!</definedName>
    <definedName name="______________Apr16" localSheetId="9">[5]Newabstract!#REF!</definedName>
    <definedName name="______________Apr16" localSheetId="4">[5]Newabstract!#REF!</definedName>
    <definedName name="______________Apr16" localSheetId="0">[5]Newabstract!#REF!</definedName>
    <definedName name="______________Apr16" localSheetId="1">[5]Newabstract!#REF!</definedName>
    <definedName name="______________Apr16">[5]Newabstract!#REF!</definedName>
    <definedName name="______________Apr17" localSheetId="10">[5]Newabstract!#REF!</definedName>
    <definedName name="______________Apr17" localSheetId="7">[5]Newabstract!#REF!</definedName>
    <definedName name="______________Apr17" localSheetId="3">[5]Newabstract!#REF!</definedName>
    <definedName name="______________Apr17" localSheetId="9">[5]Newabstract!#REF!</definedName>
    <definedName name="______________Apr17" localSheetId="4">[5]Newabstract!#REF!</definedName>
    <definedName name="______________Apr17" localSheetId="0">[5]Newabstract!#REF!</definedName>
    <definedName name="______________Apr17" localSheetId="1">[5]Newabstract!#REF!</definedName>
    <definedName name="______________Apr17">[5]Newabstract!#REF!</definedName>
    <definedName name="______________Apr20" localSheetId="10">[5]Newabstract!#REF!</definedName>
    <definedName name="______________Apr20" localSheetId="7">[5]Newabstract!#REF!</definedName>
    <definedName name="______________Apr20" localSheetId="3">[5]Newabstract!#REF!</definedName>
    <definedName name="______________Apr20" localSheetId="9">[5]Newabstract!#REF!</definedName>
    <definedName name="______________Apr20" localSheetId="4">[5]Newabstract!#REF!</definedName>
    <definedName name="______________Apr20" localSheetId="0">[5]Newabstract!#REF!</definedName>
    <definedName name="______________Apr20" localSheetId="1">[5]Newabstract!#REF!</definedName>
    <definedName name="______________Apr20">[5]Newabstract!#REF!</definedName>
    <definedName name="______________Apr21" localSheetId="10">[5]Newabstract!#REF!</definedName>
    <definedName name="______________Apr21" localSheetId="7">[5]Newabstract!#REF!</definedName>
    <definedName name="______________Apr21" localSheetId="3">[5]Newabstract!#REF!</definedName>
    <definedName name="______________Apr21" localSheetId="9">[5]Newabstract!#REF!</definedName>
    <definedName name="______________Apr21" localSheetId="4">[5]Newabstract!#REF!</definedName>
    <definedName name="______________Apr21" localSheetId="0">[5]Newabstract!#REF!</definedName>
    <definedName name="______________Apr21" localSheetId="1">[5]Newabstract!#REF!</definedName>
    <definedName name="______________Apr21">[5]Newabstract!#REF!</definedName>
    <definedName name="______________Apr22" localSheetId="10">[5]Newabstract!#REF!</definedName>
    <definedName name="______________Apr22" localSheetId="7">[5]Newabstract!#REF!</definedName>
    <definedName name="______________Apr22" localSheetId="3">[5]Newabstract!#REF!</definedName>
    <definedName name="______________Apr22" localSheetId="9">[5]Newabstract!#REF!</definedName>
    <definedName name="______________Apr22" localSheetId="4">[5]Newabstract!#REF!</definedName>
    <definedName name="______________Apr22" localSheetId="0">[5]Newabstract!#REF!</definedName>
    <definedName name="______________Apr22" localSheetId="1">[5]Newabstract!#REF!</definedName>
    <definedName name="______________Apr22">[5]Newabstract!#REF!</definedName>
    <definedName name="______________Apr23" localSheetId="10">[5]Newabstract!#REF!</definedName>
    <definedName name="______________Apr23" localSheetId="7">[5]Newabstract!#REF!</definedName>
    <definedName name="______________Apr23" localSheetId="3">[5]Newabstract!#REF!</definedName>
    <definedName name="______________Apr23" localSheetId="9">[5]Newabstract!#REF!</definedName>
    <definedName name="______________Apr23" localSheetId="4">[5]Newabstract!#REF!</definedName>
    <definedName name="______________Apr23" localSheetId="0">[5]Newabstract!#REF!</definedName>
    <definedName name="______________Apr23" localSheetId="1">[5]Newabstract!#REF!</definedName>
    <definedName name="______________Apr23">[5]Newabstract!#REF!</definedName>
    <definedName name="______________Apr24" localSheetId="10">[5]Newabstract!#REF!</definedName>
    <definedName name="______________Apr24" localSheetId="7">[5]Newabstract!#REF!</definedName>
    <definedName name="______________Apr24" localSheetId="3">[5]Newabstract!#REF!</definedName>
    <definedName name="______________Apr24" localSheetId="9">[5]Newabstract!#REF!</definedName>
    <definedName name="______________Apr24" localSheetId="4">[5]Newabstract!#REF!</definedName>
    <definedName name="______________Apr24" localSheetId="0">[5]Newabstract!#REF!</definedName>
    <definedName name="______________Apr24" localSheetId="1">[5]Newabstract!#REF!</definedName>
    <definedName name="______________Apr24">[5]Newabstract!#REF!</definedName>
    <definedName name="______________Apr27" localSheetId="10">[5]Newabstract!#REF!</definedName>
    <definedName name="______________Apr27" localSheetId="7">[5]Newabstract!#REF!</definedName>
    <definedName name="______________Apr27" localSheetId="3">[5]Newabstract!#REF!</definedName>
    <definedName name="______________Apr27" localSheetId="9">[5]Newabstract!#REF!</definedName>
    <definedName name="______________Apr27" localSheetId="4">[5]Newabstract!#REF!</definedName>
    <definedName name="______________Apr27" localSheetId="0">[5]Newabstract!#REF!</definedName>
    <definedName name="______________Apr27" localSheetId="1">[5]Newabstract!#REF!</definedName>
    <definedName name="______________Apr27">[5]Newabstract!#REF!</definedName>
    <definedName name="______________Apr28" localSheetId="10">[5]Newabstract!#REF!</definedName>
    <definedName name="______________Apr28" localSheetId="7">[5]Newabstract!#REF!</definedName>
    <definedName name="______________Apr28" localSheetId="3">[5]Newabstract!#REF!</definedName>
    <definedName name="______________Apr28" localSheetId="9">[5]Newabstract!#REF!</definedName>
    <definedName name="______________Apr28" localSheetId="4">[5]Newabstract!#REF!</definedName>
    <definedName name="______________Apr28" localSheetId="0">[5]Newabstract!#REF!</definedName>
    <definedName name="______________Apr28" localSheetId="1">[5]Newabstract!#REF!</definedName>
    <definedName name="______________Apr28">[5]Newabstract!#REF!</definedName>
    <definedName name="______________Apr29" localSheetId="10">[5]Newabstract!#REF!</definedName>
    <definedName name="______________Apr29" localSheetId="7">[5]Newabstract!#REF!</definedName>
    <definedName name="______________Apr29" localSheetId="3">[5]Newabstract!#REF!</definedName>
    <definedName name="______________Apr29" localSheetId="9">[5]Newabstract!#REF!</definedName>
    <definedName name="______________Apr29" localSheetId="4">[5]Newabstract!#REF!</definedName>
    <definedName name="______________Apr29" localSheetId="0">[5]Newabstract!#REF!</definedName>
    <definedName name="______________Apr29" localSheetId="1">[5]Newabstract!#REF!</definedName>
    <definedName name="______________Apr29">[5]Newabstract!#REF!</definedName>
    <definedName name="______________Apr30" localSheetId="10">[5]Newabstract!#REF!</definedName>
    <definedName name="______________Apr30" localSheetId="7">[5]Newabstract!#REF!</definedName>
    <definedName name="______________Apr30" localSheetId="3">[5]Newabstract!#REF!</definedName>
    <definedName name="______________Apr30" localSheetId="9">[5]Newabstract!#REF!</definedName>
    <definedName name="______________Apr30" localSheetId="4">[5]Newabstract!#REF!</definedName>
    <definedName name="______________Apr30" localSheetId="0">[5]Newabstract!#REF!</definedName>
    <definedName name="______________Apr30" localSheetId="1">[5]Newabstract!#REF!</definedName>
    <definedName name="______________Apr30">[5]Newabstract!#REF!</definedName>
    <definedName name="______________B1" localSheetId="6" hidden="1">{"pl_t&amp;d",#N/A,FALSE,"p&amp;l_t&amp;D_01_02 (2)"}</definedName>
    <definedName name="______________B1" localSheetId="10" hidden="1">{"pl_t&amp;d",#N/A,FALSE,"p&amp;l_t&amp;D_01_02 (2)"}</definedName>
    <definedName name="______________B1" localSheetId="7" hidden="1">{"pl_t&amp;d",#N/A,FALSE,"p&amp;l_t&amp;D_01_02 (2)"}</definedName>
    <definedName name="______________B1" localSheetId="3" hidden="1">{"pl_t&amp;d",#N/A,FALSE,"p&amp;l_t&amp;D_01_02 (2)"}</definedName>
    <definedName name="______________B1" localSheetId="8" hidden="1">{"pl_t&amp;d",#N/A,FALSE,"p&amp;l_t&amp;D_01_02 (2)"}</definedName>
    <definedName name="______________B1" localSheetId="9" hidden="1">{"pl_t&amp;d",#N/A,FALSE,"p&amp;l_t&amp;D_01_02 (2)"}</definedName>
    <definedName name="______________B1" localSheetId="4" hidden="1">{"pl_t&amp;d",#N/A,FALSE,"p&amp;l_t&amp;D_01_02 (2)"}</definedName>
    <definedName name="______________B1" localSheetId="0" hidden="1">{"pl_t&amp;d",#N/A,FALSE,"p&amp;l_t&amp;D_01_02 (2)"}</definedName>
    <definedName name="______________B1" localSheetId="1" hidden="1">{"pl_t&amp;d",#N/A,FALSE,"p&amp;l_t&amp;D_01_02 (2)"}</definedName>
    <definedName name="______________B1" hidden="1">{"pl_t&amp;d",#N/A,FALSE,"p&amp;l_t&amp;D_01_02 (2)"}</definedName>
    <definedName name="______________BSD1" localSheetId="6">#REF!</definedName>
    <definedName name="______________BSD1" localSheetId="10">#REF!</definedName>
    <definedName name="______________BSD1" localSheetId="7">#REF!</definedName>
    <definedName name="______________BSD1" localSheetId="3">#REF!</definedName>
    <definedName name="______________BSD1" localSheetId="9">#REF!</definedName>
    <definedName name="______________BSD1" localSheetId="4">#REF!</definedName>
    <definedName name="______________BSD1" localSheetId="0">#REF!</definedName>
    <definedName name="______________BSD1" localSheetId="1">#REF!</definedName>
    <definedName name="______________BSD1">#REF!</definedName>
    <definedName name="______________BSD2" localSheetId="6">#REF!</definedName>
    <definedName name="______________BSD2" localSheetId="10">#REF!</definedName>
    <definedName name="______________BSD2" localSheetId="7">#REF!</definedName>
    <definedName name="______________BSD2" localSheetId="3">#REF!</definedName>
    <definedName name="______________BSD2" localSheetId="9">#REF!</definedName>
    <definedName name="______________BSD2" localSheetId="4">#REF!</definedName>
    <definedName name="______________BSD2" localSheetId="0">#REF!</definedName>
    <definedName name="______________BSD2" localSheetId="1">#REF!</definedName>
    <definedName name="______________BSD2">#REF!</definedName>
    <definedName name="______________DAT12" localSheetId="6">[6]Sheet1!#REF!</definedName>
    <definedName name="______________DAT12" localSheetId="10">[6]Sheet1!#REF!</definedName>
    <definedName name="______________DAT12" localSheetId="7">[6]Sheet1!#REF!</definedName>
    <definedName name="______________DAT12" localSheetId="3">[6]Sheet1!#REF!</definedName>
    <definedName name="______________DAT12" localSheetId="9">[6]Sheet1!#REF!</definedName>
    <definedName name="______________DAT12" localSheetId="4">[6]Sheet1!#REF!</definedName>
    <definedName name="______________DAT12" localSheetId="0">[6]Sheet1!#REF!</definedName>
    <definedName name="______________DAT12" localSheetId="1">[6]Sheet1!#REF!</definedName>
    <definedName name="______________DAT12">[6]Sheet1!#REF!</definedName>
    <definedName name="______________DAT13" localSheetId="6">[6]Sheet1!#REF!</definedName>
    <definedName name="______________DAT13" localSheetId="10">[6]Sheet1!#REF!</definedName>
    <definedName name="______________DAT13" localSheetId="7">[6]Sheet1!#REF!</definedName>
    <definedName name="______________DAT13" localSheetId="3">[6]Sheet1!#REF!</definedName>
    <definedName name="______________DAT13" localSheetId="9">[6]Sheet1!#REF!</definedName>
    <definedName name="______________DAT13" localSheetId="4">[6]Sheet1!#REF!</definedName>
    <definedName name="______________DAT13" localSheetId="0">[6]Sheet1!#REF!</definedName>
    <definedName name="______________DAT13" localSheetId="1">[6]Sheet1!#REF!</definedName>
    <definedName name="______________DAT13">[6]Sheet1!#REF!</definedName>
    <definedName name="______________DAT15" localSheetId="6">[6]Sheet1!#REF!</definedName>
    <definedName name="______________DAT15" localSheetId="10">[6]Sheet1!#REF!</definedName>
    <definedName name="______________DAT15" localSheetId="7">[6]Sheet1!#REF!</definedName>
    <definedName name="______________DAT15" localSheetId="3">[6]Sheet1!#REF!</definedName>
    <definedName name="______________DAT15" localSheetId="9">[6]Sheet1!#REF!</definedName>
    <definedName name="______________DAT15" localSheetId="4">[6]Sheet1!#REF!</definedName>
    <definedName name="______________DAT15" localSheetId="0">[6]Sheet1!#REF!</definedName>
    <definedName name="______________DAT15" localSheetId="1">[6]Sheet1!#REF!</definedName>
    <definedName name="______________DAT15">[6]Sheet1!#REF!</definedName>
    <definedName name="______________DAT16" localSheetId="6">[6]Sheet1!#REF!</definedName>
    <definedName name="______________DAT16" localSheetId="10">[6]Sheet1!#REF!</definedName>
    <definedName name="______________DAT16" localSheetId="7">[6]Sheet1!#REF!</definedName>
    <definedName name="______________DAT16" localSheetId="3">[6]Sheet1!#REF!</definedName>
    <definedName name="______________DAT16" localSheetId="9">[6]Sheet1!#REF!</definedName>
    <definedName name="______________DAT16" localSheetId="4">[6]Sheet1!#REF!</definedName>
    <definedName name="______________DAT16" localSheetId="0">[6]Sheet1!#REF!</definedName>
    <definedName name="______________DAT16" localSheetId="1">[6]Sheet1!#REF!</definedName>
    <definedName name="______________DAT16">[6]Sheet1!#REF!</definedName>
    <definedName name="______________DAT17" localSheetId="6">[6]Sheet1!#REF!</definedName>
    <definedName name="______________DAT17" localSheetId="10">[6]Sheet1!#REF!</definedName>
    <definedName name="______________DAT17" localSheetId="7">[6]Sheet1!#REF!</definedName>
    <definedName name="______________DAT17" localSheetId="3">[6]Sheet1!#REF!</definedName>
    <definedName name="______________DAT17" localSheetId="9">[6]Sheet1!#REF!</definedName>
    <definedName name="______________DAT17" localSheetId="4">[6]Sheet1!#REF!</definedName>
    <definedName name="______________DAT17" localSheetId="0">[6]Sheet1!#REF!</definedName>
    <definedName name="______________DAT17" localSheetId="1">[6]Sheet1!#REF!</definedName>
    <definedName name="______________DAT17">[6]Sheet1!#REF!</definedName>
    <definedName name="______________DAT18" localSheetId="10">[6]Sheet1!#REF!</definedName>
    <definedName name="______________DAT18" localSheetId="7">[6]Sheet1!#REF!</definedName>
    <definedName name="______________DAT18" localSheetId="3">[6]Sheet1!#REF!</definedName>
    <definedName name="______________DAT18" localSheetId="9">[6]Sheet1!#REF!</definedName>
    <definedName name="______________DAT18" localSheetId="4">[6]Sheet1!#REF!</definedName>
    <definedName name="______________DAT18" localSheetId="0">[6]Sheet1!#REF!</definedName>
    <definedName name="______________DAT18" localSheetId="1">[6]Sheet1!#REF!</definedName>
    <definedName name="______________DAT18">[6]Sheet1!#REF!</definedName>
    <definedName name="______________DAT19" localSheetId="10">[6]Sheet1!#REF!</definedName>
    <definedName name="______________DAT19" localSheetId="7">[6]Sheet1!#REF!</definedName>
    <definedName name="______________DAT19" localSheetId="3">[6]Sheet1!#REF!</definedName>
    <definedName name="______________DAT19" localSheetId="9">[6]Sheet1!#REF!</definedName>
    <definedName name="______________DAT19" localSheetId="4">[6]Sheet1!#REF!</definedName>
    <definedName name="______________DAT19" localSheetId="0">[6]Sheet1!#REF!</definedName>
    <definedName name="______________DAT19" localSheetId="1">[6]Sheet1!#REF!</definedName>
    <definedName name="______________DAT19">[6]Sheet1!#REF!</definedName>
    <definedName name="______________dd1" localSheetId="6" hidden="1">{"pl_t&amp;d",#N/A,FALSE,"p&amp;l_t&amp;D_01_02 (2)"}</definedName>
    <definedName name="______________dd1" localSheetId="10" hidden="1">{"pl_t&amp;d",#N/A,FALSE,"p&amp;l_t&amp;D_01_02 (2)"}</definedName>
    <definedName name="______________dd1" localSheetId="7" hidden="1">{"pl_t&amp;d",#N/A,FALSE,"p&amp;l_t&amp;D_01_02 (2)"}</definedName>
    <definedName name="______________dd1" localSheetId="3" hidden="1">{"pl_t&amp;d",#N/A,FALSE,"p&amp;l_t&amp;D_01_02 (2)"}</definedName>
    <definedName name="______________dd1" localSheetId="8" hidden="1">{"pl_t&amp;d",#N/A,FALSE,"p&amp;l_t&amp;D_01_02 (2)"}</definedName>
    <definedName name="______________dd1" localSheetId="9" hidden="1">{"pl_t&amp;d",#N/A,FALSE,"p&amp;l_t&amp;D_01_02 (2)"}</definedName>
    <definedName name="______________dd1" localSheetId="4" hidden="1">{"pl_t&amp;d",#N/A,FALSE,"p&amp;l_t&amp;D_01_02 (2)"}</definedName>
    <definedName name="______________dd1" localSheetId="0" hidden="1">{"pl_t&amp;d",#N/A,FALSE,"p&amp;l_t&amp;D_01_02 (2)"}</definedName>
    <definedName name="______________dd1" localSheetId="1" hidden="1">{"pl_t&amp;d",#N/A,FALSE,"p&amp;l_t&amp;D_01_02 (2)"}</definedName>
    <definedName name="______________dd1" hidden="1">{"pl_t&amp;d",#N/A,FALSE,"p&amp;l_t&amp;D_01_02 (2)"}</definedName>
    <definedName name="______________dem2" localSheetId="6" hidden="1">{"pl_t&amp;d",#N/A,FALSE,"p&amp;l_t&amp;D_01_02 (2)"}</definedName>
    <definedName name="______________dem2" localSheetId="10" hidden="1">{"pl_t&amp;d",#N/A,FALSE,"p&amp;l_t&amp;D_01_02 (2)"}</definedName>
    <definedName name="______________dem2" localSheetId="7" hidden="1">{"pl_t&amp;d",#N/A,FALSE,"p&amp;l_t&amp;D_01_02 (2)"}</definedName>
    <definedName name="______________dem2" localSheetId="3" hidden="1">{"pl_t&amp;d",#N/A,FALSE,"p&amp;l_t&amp;D_01_02 (2)"}</definedName>
    <definedName name="______________dem2" localSheetId="8" hidden="1">{"pl_t&amp;d",#N/A,FALSE,"p&amp;l_t&amp;D_01_02 (2)"}</definedName>
    <definedName name="______________dem2" localSheetId="9" hidden="1">{"pl_t&amp;d",#N/A,FALSE,"p&amp;l_t&amp;D_01_02 (2)"}</definedName>
    <definedName name="______________dem2" localSheetId="4" hidden="1">{"pl_t&amp;d",#N/A,FALSE,"p&amp;l_t&amp;D_01_02 (2)"}</definedName>
    <definedName name="______________dem2" localSheetId="0" hidden="1">{"pl_t&amp;d",#N/A,FALSE,"p&amp;l_t&amp;D_01_02 (2)"}</definedName>
    <definedName name="______________dem2" localSheetId="1" hidden="1">{"pl_t&amp;d",#N/A,FALSE,"p&amp;l_t&amp;D_01_02 (2)"}</definedName>
    <definedName name="______________dem2" hidden="1">{"pl_t&amp;d",#N/A,FALSE,"p&amp;l_t&amp;D_01_02 (2)"}</definedName>
    <definedName name="______________dem3" localSheetId="6" hidden="1">{"pl_t&amp;d",#N/A,FALSE,"p&amp;l_t&amp;D_01_02 (2)"}</definedName>
    <definedName name="______________dem3" localSheetId="10" hidden="1">{"pl_t&amp;d",#N/A,FALSE,"p&amp;l_t&amp;D_01_02 (2)"}</definedName>
    <definedName name="______________dem3" localSheetId="7" hidden="1">{"pl_t&amp;d",#N/A,FALSE,"p&amp;l_t&amp;D_01_02 (2)"}</definedName>
    <definedName name="______________dem3" localSheetId="3" hidden="1">{"pl_t&amp;d",#N/A,FALSE,"p&amp;l_t&amp;D_01_02 (2)"}</definedName>
    <definedName name="______________dem3" localSheetId="8" hidden="1">{"pl_t&amp;d",#N/A,FALSE,"p&amp;l_t&amp;D_01_02 (2)"}</definedName>
    <definedName name="______________dem3" localSheetId="9" hidden="1">{"pl_t&amp;d",#N/A,FALSE,"p&amp;l_t&amp;D_01_02 (2)"}</definedName>
    <definedName name="______________dem3" localSheetId="4" hidden="1">{"pl_t&amp;d",#N/A,FALSE,"p&amp;l_t&amp;D_01_02 (2)"}</definedName>
    <definedName name="______________dem3" localSheetId="0" hidden="1">{"pl_t&amp;d",#N/A,FALSE,"p&amp;l_t&amp;D_01_02 (2)"}</definedName>
    <definedName name="______________dem3" localSheetId="1" hidden="1">{"pl_t&amp;d",#N/A,FALSE,"p&amp;l_t&amp;D_01_02 (2)"}</definedName>
    <definedName name="______________dem3" hidden="1">{"pl_t&amp;d",#N/A,FALSE,"p&amp;l_t&amp;D_01_02 (2)"}</definedName>
    <definedName name="______________den8" localSheetId="6" hidden="1">{"pl_t&amp;d",#N/A,FALSE,"p&amp;l_t&amp;D_01_02 (2)"}</definedName>
    <definedName name="______________den8" localSheetId="10" hidden="1">{"pl_t&amp;d",#N/A,FALSE,"p&amp;l_t&amp;D_01_02 (2)"}</definedName>
    <definedName name="______________den8" localSheetId="7" hidden="1">{"pl_t&amp;d",#N/A,FALSE,"p&amp;l_t&amp;D_01_02 (2)"}</definedName>
    <definedName name="______________den8" localSheetId="3" hidden="1">{"pl_t&amp;d",#N/A,FALSE,"p&amp;l_t&amp;D_01_02 (2)"}</definedName>
    <definedName name="______________den8" localSheetId="8" hidden="1">{"pl_t&amp;d",#N/A,FALSE,"p&amp;l_t&amp;D_01_02 (2)"}</definedName>
    <definedName name="______________den8" localSheetId="9" hidden="1">{"pl_t&amp;d",#N/A,FALSE,"p&amp;l_t&amp;D_01_02 (2)"}</definedName>
    <definedName name="______________den8" localSheetId="4" hidden="1">{"pl_t&amp;d",#N/A,FALSE,"p&amp;l_t&amp;D_01_02 (2)"}</definedName>
    <definedName name="______________den8" localSheetId="0" hidden="1">{"pl_t&amp;d",#N/A,FALSE,"p&amp;l_t&amp;D_01_02 (2)"}</definedName>
    <definedName name="______________den8" localSheetId="1" hidden="1">{"pl_t&amp;d",#N/A,FALSE,"p&amp;l_t&amp;D_01_02 (2)"}</definedName>
    <definedName name="______________den8" hidden="1">{"pl_t&amp;d",#N/A,FALSE,"p&amp;l_t&amp;D_01_02 (2)"}</definedName>
    <definedName name="______________fin2" localSheetId="6" hidden="1">{"pl_t&amp;d",#N/A,FALSE,"p&amp;l_t&amp;D_01_02 (2)"}</definedName>
    <definedName name="______________fin2" localSheetId="10" hidden="1">{"pl_t&amp;d",#N/A,FALSE,"p&amp;l_t&amp;D_01_02 (2)"}</definedName>
    <definedName name="______________fin2" localSheetId="7" hidden="1">{"pl_t&amp;d",#N/A,FALSE,"p&amp;l_t&amp;D_01_02 (2)"}</definedName>
    <definedName name="______________fin2" localSheetId="3" hidden="1">{"pl_t&amp;d",#N/A,FALSE,"p&amp;l_t&amp;D_01_02 (2)"}</definedName>
    <definedName name="______________fin2" localSheetId="8" hidden="1">{"pl_t&amp;d",#N/A,FALSE,"p&amp;l_t&amp;D_01_02 (2)"}</definedName>
    <definedName name="______________fin2" localSheetId="9" hidden="1">{"pl_t&amp;d",#N/A,FALSE,"p&amp;l_t&amp;D_01_02 (2)"}</definedName>
    <definedName name="______________fin2" localSheetId="4" hidden="1">{"pl_t&amp;d",#N/A,FALSE,"p&amp;l_t&amp;D_01_02 (2)"}</definedName>
    <definedName name="______________fin2" localSheetId="0" hidden="1">{"pl_t&amp;d",#N/A,FALSE,"p&amp;l_t&amp;D_01_02 (2)"}</definedName>
    <definedName name="______________fin2" localSheetId="1" hidden="1">{"pl_t&amp;d",#N/A,FALSE,"p&amp;l_t&amp;D_01_02 (2)"}</definedName>
    <definedName name="______________fin2" hidden="1">{"pl_t&amp;d",#N/A,FALSE,"p&amp;l_t&amp;D_01_02 (2)"}</definedName>
    <definedName name="______________for5" localSheetId="6" hidden="1">{"pl_t&amp;d",#N/A,FALSE,"p&amp;l_t&amp;D_01_02 (2)"}</definedName>
    <definedName name="______________for5" localSheetId="10" hidden="1">{"pl_t&amp;d",#N/A,FALSE,"p&amp;l_t&amp;D_01_02 (2)"}</definedName>
    <definedName name="______________for5" localSheetId="7" hidden="1">{"pl_t&amp;d",#N/A,FALSE,"p&amp;l_t&amp;D_01_02 (2)"}</definedName>
    <definedName name="______________for5" localSheetId="3" hidden="1">{"pl_t&amp;d",#N/A,FALSE,"p&amp;l_t&amp;D_01_02 (2)"}</definedName>
    <definedName name="______________for5" localSheetId="8" hidden="1">{"pl_t&amp;d",#N/A,FALSE,"p&amp;l_t&amp;D_01_02 (2)"}</definedName>
    <definedName name="______________for5" localSheetId="9" hidden="1">{"pl_t&amp;d",#N/A,FALSE,"p&amp;l_t&amp;D_01_02 (2)"}</definedName>
    <definedName name="______________for5" localSheetId="4" hidden="1">{"pl_t&amp;d",#N/A,FALSE,"p&amp;l_t&amp;D_01_02 (2)"}</definedName>
    <definedName name="______________for5" localSheetId="0" hidden="1">{"pl_t&amp;d",#N/A,FALSE,"p&amp;l_t&amp;D_01_02 (2)"}</definedName>
    <definedName name="______________for5" localSheetId="1" hidden="1">{"pl_t&amp;d",#N/A,FALSE,"p&amp;l_t&amp;D_01_02 (2)"}</definedName>
    <definedName name="______________for5" hidden="1">{"pl_t&amp;d",#N/A,FALSE,"p&amp;l_t&amp;D_01_02 (2)"}</definedName>
    <definedName name="______________G1" localSheetId="6">#REF!</definedName>
    <definedName name="______________G1" localSheetId="10">#REF!</definedName>
    <definedName name="______________G1" localSheetId="7">#REF!</definedName>
    <definedName name="______________G1" localSheetId="3">#REF!</definedName>
    <definedName name="______________G1" localSheetId="9">#REF!</definedName>
    <definedName name="______________G1" localSheetId="4">#REF!</definedName>
    <definedName name="______________G1" localSheetId="0">#REF!</definedName>
    <definedName name="______________G1" localSheetId="1">#REF!</definedName>
    <definedName name="______________G1">#REF!</definedName>
    <definedName name="______________IED1" localSheetId="6">#REF!</definedName>
    <definedName name="______________IED1" localSheetId="10">#REF!</definedName>
    <definedName name="______________IED1" localSheetId="7">#REF!</definedName>
    <definedName name="______________IED1" localSheetId="3">#REF!</definedName>
    <definedName name="______________IED1" localSheetId="9">#REF!</definedName>
    <definedName name="______________IED1" localSheetId="4">#REF!</definedName>
    <definedName name="______________IED1" localSheetId="0">#REF!</definedName>
    <definedName name="______________IED1" localSheetId="1">#REF!</definedName>
    <definedName name="______________IED1">#REF!</definedName>
    <definedName name="______________IED2" localSheetId="6">#REF!</definedName>
    <definedName name="______________IED2" localSheetId="10">#REF!</definedName>
    <definedName name="______________IED2" localSheetId="7">#REF!</definedName>
    <definedName name="______________IED2" localSheetId="3">#REF!</definedName>
    <definedName name="______________IED2" localSheetId="9">#REF!</definedName>
    <definedName name="______________IED2" localSheetId="4">#REF!</definedName>
    <definedName name="______________IED2" localSheetId="0">#REF!</definedName>
    <definedName name="______________IED2" localSheetId="1">#REF!</definedName>
    <definedName name="______________IED2">#REF!</definedName>
    <definedName name="______________j3" localSheetId="6" hidden="1">{"pl_t&amp;d",#N/A,FALSE,"p&amp;l_t&amp;D_01_02 (2)"}</definedName>
    <definedName name="______________j3" localSheetId="10" hidden="1">{"pl_t&amp;d",#N/A,FALSE,"p&amp;l_t&amp;D_01_02 (2)"}</definedName>
    <definedName name="______________j3" localSheetId="7" hidden="1">{"pl_t&amp;d",#N/A,FALSE,"p&amp;l_t&amp;D_01_02 (2)"}</definedName>
    <definedName name="______________j3" localSheetId="3" hidden="1">{"pl_t&amp;d",#N/A,FALSE,"p&amp;l_t&amp;D_01_02 (2)"}</definedName>
    <definedName name="______________j3" localSheetId="8" hidden="1">{"pl_t&amp;d",#N/A,FALSE,"p&amp;l_t&amp;D_01_02 (2)"}</definedName>
    <definedName name="______________j3" localSheetId="9" hidden="1">{"pl_t&amp;d",#N/A,FALSE,"p&amp;l_t&amp;D_01_02 (2)"}</definedName>
    <definedName name="______________j3" localSheetId="4" hidden="1">{"pl_t&amp;d",#N/A,FALSE,"p&amp;l_t&amp;D_01_02 (2)"}</definedName>
    <definedName name="______________j3" localSheetId="0" hidden="1">{"pl_t&amp;d",#N/A,FALSE,"p&amp;l_t&amp;D_01_02 (2)"}</definedName>
    <definedName name="______________j3" localSheetId="1" hidden="1">{"pl_t&amp;d",#N/A,FALSE,"p&amp;l_t&amp;D_01_02 (2)"}</definedName>
    <definedName name="______________j3" hidden="1">{"pl_t&amp;d",#N/A,FALSE,"p&amp;l_t&amp;D_01_02 (2)"}</definedName>
    <definedName name="______________j4" localSheetId="6" hidden="1">{"pl_t&amp;d",#N/A,FALSE,"p&amp;l_t&amp;D_01_02 (2)"}</definedName>
    <definedName name="______________j4" localSheetId="10" hidden="1">{"pl_t&amp;d",#N/A,FALSE,"p&amp;l_t&amp;D_01_02 (2)"}</definedName>
    <definedName name="______________j4" localSheetId="7" hidden="1">{"pl_t&amp;d",#N/A,FALSE,"p&amp;l_t&amp;D_01_02 (2)"}</definedName>
    <definedName name="______________j4" localSheetId="3" hidden="1">{"pl_t&amp;d",#N/A,FALSE,"p&amp;l_t&amp;D_01_02 (2)"}</definedName>
    <definedName name="______________j4" localSheetId="8" hidden="1">{"pl_t&amp;d",#N/A,FALSE,"p&amp;l_t&amp;D_01_02 (2)"}</definedName>
    <definedName name="______________j4" localSheetId="9" hidden="1">{"pl_t&amp;d",#N/A,FALSE,"p&amp;l_t&amp;D_01_02 (2)"}</definedName>
    <definedName name="______________j4" localSheetId="4" hidden="1">{"pl_t&amp;d",#N/A,FALSE,"p&amp;l_t&amp;D_01_02 (2)"}</definedName>
    <definedName name="______________j4" localSheetId="0" hidden="1">{"pl_t&amp;d",#N/A,FALSE,"p&amp;l_t&amp;D_01_02 (2)"}</definedName>
    <definedName name="______________j4" localSheetId="1" hidden="1">{"pl_t&amp;d",#N/A,FALSE,"p&amp;l_t&amp;D_01_02 (2)"}</definedName>
    <definedName name="______________j4" hidden="1">{"pl_t&amp;d",#N/A,FALSE,"p&amp;l_t&amp;D_01_02 (2)"}</definedName>
    <definedName name="______________j5" localSheetId="6" hidden="1">{"pl_t&amp;d",#N/A,FALSE,"p&amp;l_t&amp;D_01_02 (2)"}</definedName>
    <definedName name="______________j5" localSheetId="10" hidden="1">{"pl_t&amp;d",#N/A,FALSE,"p&amp;l_t&amp;D_01_02 (2)"}</definedName>
    <definedName name="______________j5" localSheetId="7" hidden="1">{"pl_t&amp;d",#N/A,FALSE,"p&amp;l_t&amp;D_01_02 (2)"}</definedName>
    <definedName name="______________j5" localSheetId="3" hidden="1">{"pl_t&amp;d",#N/A,FALSE,"p&amp;l_t&amp;D_01_02 (2)"}</definedName>
    <definedName name="______________j5" localSheetId="8" hidden="1">{"pl_t&amp;d",#N/A,FALSE,"p&amp;l_t&amp;D_01_02 (2)"}</definedName>
    <definedName name="______________j5" localSheetId="9" hidden="1">{"pl_t&amp;d",#N/A,FALSE,"p&amp;l_t&amp;D_01_02 (2)"}</definedName>
    <definedName name="______________j5" localSheetId="4" hidden="1">{"pl_t&amp;d",#N/A,FALSE,"p&amp;l_t&amp;D_01_02 (2)"}</definedName>
    <definedName name="______________j5" localSheetId="0" hidden="1">{"pl_t&amp;d",#N/A,FALSE,"p&amp;l_t&amp;D_01_02 (2)"}</definedName>
    <definedName name="______________j5" localSheetId="1" hidden="1">{"pl_t&amp;d",#N/A,FALSE,"p&amp;l_t&amp;D_01_02 (2)"}</definedName>
    <definedName name="______________j5" hidden="1">{"pl_t&amp;d",#N/A,FALSE,"p&amp;l_t&amp;D_01_02 (2)"}</definedName>
    <definedName name="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jpl1" localSheetId="6" hidden="1">#REF!</definedName>
    <definedName name="______________jpl1" localSheetId="10" hidden="1">#REF!</definedName>
    <definedName name="______________jpl1" localSheetId="7" hidden="1">#REF!</definedName>
    <definedName name="______________jpl1" localSheetId="3" hidden="1">#REF!</definedName>
    <definedName name="______________jpl1" localSheetId="8" hidden="1">#REF!</definedName>
    <definedName name="______________jpl1" localSheetId="9" hidden="1">#REF!</definedName>
    <definedName name="______________jpl1" localSheetId="4" hidden="1">#REF!</definedName>
    <definedName name="______________jpl1" localSheetId="0" hidden="1">#REF!</definedName>
    <definedName name="______________jpl1" localSheetId="1" hidden="1">#REF!</definedName>
    <definedName name="______________jpl1" hidden="1">#REF!</definedName>
    <definedName name="______________k1" localSheetId="6" hidden="1">{"pl_t&amp;d",#N/A,FALSE,"p&amp;l_t&amp;D_01_02 (2)"}</definedName>
    <definedName name="______________k1" localSheetId="10" hidden="1">{"pl_t&amp;d",#N/A,FALSE,"p&amp;l_t&amp;D_01_02 (2)"}</definedName>
    <definedName name="______________k1" localSheetId="7" hidden="1">{"pl_t&amp;d",#N/A,FALSE,"p&amp;l_t&amp;D_01_02 (2)"}</definedName>
    <definedName name="______________k1" localSheetId="3" hidden="1">{"pl_t&amp;d",#N/A,FALSE,"p&amp;l_t&amp;D_01_02 (2)"}</definedName>
    <definedName name="______________k1" localSheetId="8" hidden="1">{"pl_t&amp;d",#N/A,FALSE,"p&amp;l_t&amp;D_01_02 (2)"}</definedName>
    <definedName name="______________k1" localSheetId="9" hidden="1">{"pl_t&amp;d",#N/A,FALSE,"p&amp;l_t&amp;D_01_02 (2)"}</definedName>
    <definedName name="______________k1" localSheetId="4" hidden="1">{"pl_t&amp;d",#N/A,FALSE,"p&amp;l_t&amp;D_01_02 (2)"}</definedName>
    <definedName name="______________k1" localSheetId="0" hidden="1">{"pl_t&amp;d",#N/A,FALSE,"p&amp;l_t&amp;D_01_02 (2)"}</definedName>
    <definedName name="______________k1" localSheetId="1" hidden="1">{"pl_t&amp;d",#N/A,FALSE,"p&amp;l_t&amp;D_01_02 (2)"}</definedName>
    <definedName name="______________k1" hidden="1">{"pl_t&amp;d",#N/A,FALSE,"p&amp;l_t&amp;D_01_02 (2)"}</definedName>
    <definedName name="______________Mar06" localSheetId="6">[5]Newabstract!#REF!</definedName>
    <definedName name="______________Mar06" localSheetId="10">[5]Newabstract!#REF!</definedName>
    <definedName name="______________Mar06" localSheetId="7">[5]Newabstract!#REF!</definedName>
    <definedName name="______________Mar06" localSheetId="3">[5]Newabstract!#REF!</definedName>
    <definedName name="______________Mar06" localSheetId="9">[5]Newabstract!#REF!</definedName>
    <definedName name="______________Mar06" localSheetId="4">[5]Newabstract!#REF!</definedName>
    <definedName name="______________Mar06" localSheetId="0">[5]Newabstract!#REF!</definedName>
    <definedName name="______________Mar06" localSheetId="1">[5]Newabstract!#REF!</definedName>
    <definedName name="______________Mar06">[5]Newabstract!#REF!</definedName>
    <definedName name="______________Mar09" localSheetId="6">[5]Newabstract!#REF!</definedName>
    <definedName name="______________Mar09" localSheetId="10">[5]Newabstract!#REF!</definedName>
    <definedName name="______________Mar09" localSheetId="7">[5]Newabstract!#REF!</definedName>
    <definedName name="______________Mar09" localSheetId="3">[5]Newabstract!#REF!</definedName>
    <definedName name="______________Mar09" localSheetId="9">[5]Newabstract!#REF!</definedName>
    <definedName name="______________Mar09" localSheetId="4">[5]Newabstract!#REF!</definedName>
    <definedName name="______________Mar09" localSheetId="0">[5]Newabstract!#REF!</definedName>
    <definedName name="______________Mar09" localSheetId="1">[5]Newabstract!#REF!</definedName>
    <definedName name="______________Mar09">[5]Newabstract!#REF!</definedName>
    <definedName name="______________Mar10" localSheetId="6">[5]Newabstract!#REF!</definedName>
    <definedName name="______________Mar10" localSheetId="10">[5]Newabstract!#REF!</definedName>
    <definedName name="______________Mar10" localSheetId="7">[5]Newabstract!#REF!</definedName>
    <definedName name="______________Mar10" localSheetId="3">[5]Newabstract!#REF!</definedName>
    <definedName name="______________Mar10" localSheetId="9">[5]Newabstract!#REF!</definedName>
    <definedName name="______________Mar10" localSheetId="4">[5]Newabstract!#REF!</definedName>
    <definedName name="______________Mar10" localSheetId="0">[5]Newabstract!#REF!</definedName>
    <definedName name="______________Mar10" localSheetId="1">[5]Newabstract!#REF!</definedName>
    <definedName name="______________Mar10">[5]Newabstract!#REF!</definedName>
    <definedName name="______________Mar11" localSheetId="6">[5]Newabstract!#REF!</definedName>
    <definedName name="______________Mar11" localSheetId="10">[5]Newabstract!#REF!</definedName>
    <definedName name="______________Mar11" localSheetId="7">[5]Newabstract!#REF!</definedName>
    <definedName name="______________Mar11" localSheetId="3">[5]Newabstract!#REF!</definedName>
    <definedName name="______________Mar11" localSheetId="9">[5]Newabstract!#REF!</definedName>
    <definedName name="______________Mar11" localSheetId="4">[5]Newabstract!#REF!</definedName>
    <definedName name="______________Mar11" localSheetId="0">[5]Newabstract!#REF!</definedName>
    <definedName name="______________Mar11" localSheetId="1">[5]Newabstract!#REF!</definedName>
    <definedName name="______________Mar11">[5]Newabstract!#REF!</definedName>
    <definedName name="______________Mar12" localSheetId="6">[5]Newabstract!#REF!</definedName>
    <definedName name="______________Mar12" localSheetId="10">[5]Newabstract!#REF!</definedName>
    <definedName name="______________Mar12" localSheetId="7">[5]Newabstract!#REF!</definedName>
    <definedName name="______________Mar12" localSheetId="3">[5]Newabstract!#REF!</definedName>
    <definedName name="______________Mar12" localSheetId="9">[5]Newabstract!#REF!</definedName>
    <definedName name="______________Mar12" localSheetId="4">[5]Newabstract!#REF!</definedName>
    <definedName name="______________Mar12" localSheetId="0">[5]Newabstract!#REF!</definedName>
    <definedName name="______________Mar12" localSheetId="1">[5]Newabstract!#REF!</definedName>
    <definedName name="______________Mar12">[5]Newabstract!#REF!</definedName>
    <definedName name="______________Mar13" localSheetId="10">[5]Newabstract!#REF!</definedName>
    <definedName name="______________Mar13" localSheetId="7">[5]Newabstract!#REF!</definedName>
    <definedName name="______________Mar13" localSheetId="3">[5]Newabstract!#REF!</definedName>
    <definedName name="______________Mar13" localSheetId="9">[5]Newabstract!#REF!</definedName>
    <definedName name="______________Mar13" localSheetId="4">[5]Newabstract!#REF!</definedName>
    <definedName name="______________Mar13" localSheetId="0">[5]Newabstract!#REF!</definedName>
    <definedName name="______________Mar13" localSheetId="1">[5]Newabstract!#REF!</definedName>
    <definedName name="______________Mar13">[5]Newabstract!#REF!</definedName>
    <definedName name="______________Mar16" localSheetId="10">[5]Newabstract!#REF!</definedName>
    <definedName name="______________Mar16" localSheetId="7">[5]Newabstract!#REF!</definedName>
    <definedName name="______________Mar16" localSheetId="3">[5]Newabstract!#REF!</definedName>
    <definedName name="______________Mar16" localSheetId="9">[5]Newabstract!#REF!</definedName>
    <definedName name="______________Mar16" localSheetId="4">[5]Newabstract!#REF!</definedName>
    <definedName name="______________Mar16" localSheetId="0">[5]Newabstract!#REF!</definedName>
    <definedName name="______________Mar16" localSheetId="1">[5]Newabstract!#REF!</definedName>
    <definedName name="______________Mar16">[5]Newabstract!#REF!</definedName>
    <definedName name="______________Mar17" localSheetId="10">[5]Newabstract!#REF!</definedName>
    <definedName name="______________Mar17" localSheetId="7">[5]Newabstract!#REF!</definedName>
    <definedName name="______________Mar17" localSheetId="3">[5]Newabstract!#REF!</definedName>
    <definedName name="______________Mar17" localSheetId="9">[5]Newabstract!#REF!</definedName>
    <definedName name="______________Mar17" localSheetId="4">[5]Newabstract!#REF!</definedName>
    <definedName name="______________Mar17" localSheetId="0">[5]Newabstract!#REF!</definedName>
    <definedName name="______________Mar17" localSheetId="1">[5]Newabstract!#REF!</definedName>
    <definedName name="______________Mar17">[5]Newabstract!#REF!</definedName>
    <definedName name="______________Mar18" localSheetId="10">[5]Newabstract!#REF!</definedName>
    <definedName name="______________Mar18" localSheetId="7">[5]Newabstract!#REF!</definedName>
    <definedName name="______________Mar18" localSheetId="3">[5]Newabstract!#REF!</definedName>
    <definedName name="______________Mar18" localSheetId="9">[5]Newabstract!#REF!</definedName>
    <definedName name="______________Mar18" localSheetId="4">[5]Newabstract!#REF!</definedName>
    <definedName name="______________Mar18" localSheetId="0">[5]Newabstract!#REF!</definedName>
    <definedName name="______________Mar18" localSheetId="1">[5]Newabstract!#REF!</definedName>
    <definedName name="______________Mar18">[5]Newabstract!#REF!</definedName>
    <definedName name="______________Mar19" localSheetId="10">[5]Newabstract!#REF!</definedName>
    <definedName name="______________Mar19" localSheetId="7">[5]Newabstract!#REF!</definedName>
    <definedName name="______________Mar19" localSheetId="3">[5]Newabstract!#REF!</definedName>
    <definedName name="______________Mar19" localSheetId="9">[5]Newabstract!#REF!</definedName>
    <definedName name="______________Mar19" localSheetId="4">[5]Newabstract!#REF!</definedName>
    <definedName name="______________Mar19" localSheetId="0">[5]Newabstract!#REF!</definedName>
    <definedName name="______________Mar19" localSheetId="1">[5]Newabstract!#REF!</definedName>
    <definedName name="______________Mar19">[5]Newabstract!#REF!</definedName>
    <definedName name="______________Mar20" localSheetId="10">[5]Newabstract!#REF!</definedName>
    <definedName name="______________Mar20" localSheetId="7">[5]Newabstract!#REF!</definedName>
    <definedName name="______________Mar20" localSheetId="3">[5]Newabstract!#REF!</definedName>
    <definedName name="______________Mar20" localSheetId="9">[5]Newabstract!#REF!</definedName>
    <definedName name="______________Mar20" localSheetId="4">[5]Newabstract!#REF!</definedName>
    <definedName name="______________Mar20" localSheetId="0">[5]Newabstract!#REF!</definedName>
    <definedName name="______________Mar20" localSheetId="1">[5]Newabstract!#REF!</definedName>
    <definedName name="______________Mar20">[5]Newabstract!#REF!</definedName>
    <definedName name="______________Mar23" localSheetId="10">[5]Newabstract!#REF!</definedName>
    <definedName name="______________Mar23" localSheetId="7">[5]Newabstract!#REF!</definedName>
    <definedName name="______________Mar23" localSheetId="3">[5]Newabstract!#REF!</definedName>
    <definedName name="______________Mar23" localSheetId="9">[5]Newabstract!#REF!</definedName>
    <definedName name="______________Mar23" localSheetId="4">[5]Newabstract!#REF!</definedName>
    <definedName name="______________Mar23" localSheetId="0">[5]Newabstract!#REF!</definedName>
    <definedName name="______________Mar23" localSheetId="1">[5]Newabstract!#REF!</definedName>
    <definedName name="______________Mar23">[5]Newabstract!#REF!</definedName>
    <definedName name="______________Mar24" localSheetId="10">[5]Newabstract!#REF!</definedName>
    <definedName name="______________Mar24" localSheetId="7">[5]Newabstract!#REF!</definedName>
    <definedName name="______________Mar24" localSheetId="3">[5]Newabstract!#REF!</definedName>
    <definedName name="______________Mar24" localSheetId="9">[5]Newabstract!#REF!</definedName>
    <definedName name="______________Mar24" localSheetId="4">[5]Newabstract!#REF!</definedName>
    <definedName name="______________Mar24" localSheetId="0">[5]Newabstract!#REF!</definedName>
    <definedName name="______________Mar24" localSheetId="1">[5]Newabstract!#REF!</definedName>
    <definedName name="______________Mar24">[5]Newabstract!#REF!</definedName>
    <definedName name="______________Mar25" localSheetId="10">[5]Newabstract!#REF!</definedName>
    <definedName name="______________Mar25" localSheetId="7">[5]Newabstract!#REF!</definedName>
    <definedName name="______________Mar25" localSheetId="3">[5]Newabstract!#REF!</definedName>
    <definedName name="______________Mar25" localSheetId="9">[5]Newabstract!#REF!</definedName>
    <definedName name="______________Mar25" localSheetId="4">[5]Newabstract!#REF!</definedName>
    <definedName name="______________Mar25" localSheetId="0">[5]Newabstract!#REF!</definedName>
    <definedName name="______________Mar25" localSheetId="1">[5]Newabstract!#REF!</definedName>
    <definedName name="______________Mar25">[5]Newabstract!#REF!</definedName>
    <definedName name="______________Mar26" localSheetId="10">[5]Newabstract!#REF!</definedName>
    <definedName name="______________Mar26" localSheetId="7">[5]Newabstract!#REF!</definedName>
    <definedName name="______________Mar26" localSheetId="3">[5]Newabstract!#REF!</definedName>
    <definedName name="______________Mar26" localSheetId="9">[5]Newabstract!#REF!</definedName>
    <definedName name="______________Mar26" localSheetId="4">[5]Newabstract!#REF!</definedName>
    <definedName name="______________Mar26" localSheetId="0">[5]Newabstract!#REF!</definedName>
    <definedName name="______________Mar26" localSheetId="1">[5]Newabstract!#REF!</definedName>
    <definedName name="______________Mar26">[5]Newabstract!#REF!</definedName>
    <definedName name="______________Mar27" localSheetId="10">[5]Newabstract!#REF!</definedName>
    <definedName name="______________Mar27" localSheetId="7">[5]Newabstract!#REF!</definedName>
    <definedName name="______________Mar27" localSheetId="3">[5]Newabstract!#REF!</definedName>
    <definedName name="______________Mar27" localSheetId="9">[5]Newabstract!#REF!</definedName>
    <definedName name="______________Mar27" localSheetId="4">[5]Newabstract!#REF!</definedName>
    <definedName name="______________Mar27" localSheetId="0">[5]Newabstract!#REF!</definedName>
    <definedName name="______________Mar27" localSheetId="1">[5]Newabstract!#REF!</definedName>
    <definedName name="______________Mar27">[5]Newabstract!#REF!</definedName>
    <definedName name="______________Mar28" localSheetId="10">[5]Newabstract!#REF!</definedName>
    <definedName name="______________Mar28" localSheetId="7">[5]Newabstract!#REF!</definedName>
    <definedName name="______________Mar28" localSheetId="3">[5]Newabstract!#REF!</definedName>
    <definedName name="______________Mar28" localSheetId="9">[5]Newabstract!#REF!</definedName>
    <definedName name="______________Mar28" localSheetId="4">[5]Newabstract!#REF!</definedName>
    <definedName name="______________Mar28" localSheetId="0">[5]Newabstract!#REF!</definedName>
    <definedName name="______________Mar28" localSheetId="1">[5]Newabstract!#REF!</definedName>
    <definedName name="______________Mar28">[5]Newabstract!#REF!</definedName>
    <definedName name="______________Mar30" localSheetId="10">[5]Newabstract!#REF!</definedName>
    <definedName name="______________Mar30" localSheetId="7">[5]Newabstract!#REF!</definedName>
    <definedName name="______________Mar30" localSheetId="3">[5]Newabstract!#REF!</definedName>
    <definedName name="______________Mar30" localSheetId="9">[5]Newabstract!#REF!</definedName>
    <definedName name="______________Mar30" localSheetId="4">[5]Newabstract!#REF!</definedName>
    <definedName name="______________Mar30" localSheetId="0">[5]Newabstract!#REF!</definedName>
    <definedName name="______________Mar30" localSheetId="1">[5]Newabstract!#REF!</definedName>
    <definedName name="______________Mar30">[5]Newabstract!#REF!</definedName>
    <definedName name="______________Mar31" localSheetId="10">[5]Newabstract!#REF!</definedName>
    <definedName name="______________Mar31" localSheetId="7">[5]Newabstract!#REF!</definedName>
    <definedName name="______________Mar31" localSheetId="3">[5]Newabstract!#REF!</definedName>
    <definedName name="______________Mar31" localSheetId="9">[5]Newabstract!#REF!</definedName>
    <definedName name="______________Mar31" localSheetId="4">[5]Newabstract!#REF!</definedName>
    <definedName name="______________Mar31" localSheetId="0">[5]Newabstract!#REF!</definedName>
    <definedName name="______________Mar31" localSheetId="1">[5]Newabstract!#REF!</definedName>
    <definedName name="______________Mar31">[5]Newabstract!#REF!</definedName>
    <definedName name="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new1" localSheetId="6" hidden="1">{"pl_t&amp;d",#N/A,FALSE,"p&amp;l_t&amp;D_01_02 (2)"}</definedName>
    <definedName name="______________new1" localSheetId="10" hidden="1">{"pl_t&amp;d",#N/A,FALSE,"p&amp;l_t&amp;D_01_02 (2)"}</definedName>
    <definedName name="______________new1" localSheetId="7" hidden="1">{"pl_t&amp;d",#N/A,FALSE,"p&amp;l_t&amp;D_01_02 (2)"}</definedName>
    <definedName name="______________new1" localSheetId="3" hidden="1">{"pl_t&amp;d",#N/A,FALSE,"p&amp;l_t&amp;D_01_02 (2)"}</definedName>
    <definedName name="______________new1" localSheetId="8" hidden="1">{"pl_t&amp;d",#N/A,FALSE,"p&amp;l_t&amp;D_01_02 (2)"}</definedName>
    <definedName name="______________new1" localSheetId="9" hidden="1">{"pl_t&amp;d",#N/A,FALSE,"p&amp;l_t&amp;D_01_02 (2)"}</definedName>
    <definedName name="______________new1" localSheetId="4" hidden="1">{"pl_t&amp;d",#N/A,FALSE,"p&amp;l_t&amp;D_01_02 (2)"}</definedName>
    <definedName name="______________new1" localSheetId="0" hidden="1">{"pl_t&amp;d",#N/A,FALSE,"p&amp;l_t&amp;D_01_02 (2)"}</definedName>
    <definedName name="______________new1" localSheetId="1" hidden="1">{"pl_t&amp;d",#N/A,FALSE,"p&amp;l_t&amp;D_01_02 (2)"}</definedName>
    <definedName name="______________new1" hidden="1">{"pl_t&amp;d",#N/A,FALSE,"p&amp;l_t&amp;D_01_02 (2)"}</definedName>
    <definedName name="______________no1" localSheetId="6" hidden="1">{"pl_t&amp;d",#N/A,FALSE,"p&amp;l_t&amp;D_01_02 (2)"}</definedName>
    <definedName name="______________no1" localSheetId="10" hidden="1">{"pl_t&amp;d",#N/A,FALSE,"p&amp;l_t&amp;D_01_02 (2)"}</definedName>
    <definedName name="______________no1" localSheetId="7" hidden="1">{"pl_t&amp;d",#N/A,FALSE,"p&amp;l_t&amp;D_01_02 (2)"}</definedName>
    <definedName name="______________no1" localSheetId="3" hidden="1">{"pl_t&amp;d",#N/A,FALSE,"p&amp;l_t&amp;D_01_02 (2)"}</definedName>
    <definedName name="______________no1" localSheetId="8" hidden="1">{"pl_t&amp;d",#N/A,FALSE,"p&amp;l_t&amp;D_01_02 (2)"}</definedName>
    <definedName name="______________no1" localSheetId="9" hidden="1">{"pl_t&amp;d",#N/A,FALSE,"p&amp;l_t&amp;D_01_02 (2)"}</definedName>
    <definedName name="______________no1" localSheetId="4" hidden="1">{"pl_t&amp;d",#N/A,FALSE,"p&amp;l_t&amp;D_01_02 (2)"}</definedName>
    <definedName name="______________no1" localSheetId="0" hidden="1">{"pl_t&amp;d",#N/A,FALSE,"p&amp;l_t&amp;D_01_02 (2)"}</definedName>
    <definedName name="______________no1" localSheetId="1" hidden="1">{"pl_t&amp;d",#N/A,FALSE,"p&amp;l_t&amp;D_01_02 (2)"}</definedName>
    <definedName name="______________no1" hidden="1">{"pl_t&amp;d",#N/A,FALSE,"p&amp;l_t&amp;D_01_02 (2)"}</definedName>
    <definedName name="______________not1" localSheetId="6" hidden="1">{"pl_t&amp;d",#N/A,FALSE,"p&amp;l_t&amp;D_01_02 (2)"}</definedName>
    <definedName name="______________not1" localSheetId="10" hidden="1">{"pl_t&amp;d",#N/A,FALSE,"p&amp;l_t&amp;D_01_02 (2)"}</definedName>
    <definedName name="______________not1" localSheetId="7" hidden="1">{"pl_t&amp;d",#N/A,FALSE,"p&amp;l_t&amp;D_01_02 (2)"}</definedName>
    <definedName name="______________not1" localSheetId="3" hidden="1">{"pl_t&amp;d",#N/A,FALSE,"p&amp;l_t&amp;D_01_02 (2)"}</definedName>
    <definedName name="______________not1" localSheetId="8" hidden="1">{"pl_t&amp;d",#N/A,FALSE,"p&amp;l_t&amp;D_01_02 (2)"}</definedName>
    <definedName name="______________not1" localSheetId="9" hidden="1">{"pl_t&amp;d",#N/A,FALSE,"p&amp;l_t&amp;D_01_02 (2)"}</definedName>
    <definedName name="______________not1" localSheetId="4" hidden="1">{"pl_t&amp;d",#N/A,FALSE,"p&amp;l_t&amp;D_01_02 (2)"}</definedName>
    <definedName name="______________not1" localSheetId="0" hidden="1">{"pl_t&amp;d",#N/A,FALSE,"p&amp;l_t&amp;D_01_02 (2)"}</definedName>
    <definedName name="______________not1" localSheetId="1" hidden="1">{"pl_t&amp;d",#N/A,FALSE,"p&amp;l_t&amp;D_01_02 (2)"}</definedName>
    <definedName name="______________not1" hidden="1">{"pl_t&amp;d",#N/A,FALSE,"p&amp;l_t&amp;D_01_02 (2)"}</definedName>
    <definedName name="______________p1" localSheetId="6" hidden="1">{"pl_t&amp;d",#N/A,FALSE,"p&amp;l_t&amp;D_01_02 (2)"}</definedName>
    <definedName name="______________p1" localSheetId="10" hidden="1">{"pl_t&amp;d",#N/A,FALSE,"p&amp;l_t&amp;D_01_02 (2)"}</definedName>
    <definedName name="______________p1" localSheetId="7" hidden="1">{"pl_t&amp;d",#N/A,FALSE,"p&amp;l_t&amp;D_01_02 (2)"}</definedName>
    <definedName name="______________p1" localSheetId="3" hidden="1">{"pl_t&amp;d",#N/A,FALSE,"p&amp;l_t&amp;D_01_02 (2)"}</definedName>
    <definedName name="______________p1" localSheetId="8" hidden="1">{"pl_t&amp;d",#N/A,FALSE,"p&amp;l_t&amp;D_01_02 (2)"}</definedName>
    <definedName name="______________p1" localSheetId="9" hidden="1">{"pl_t&amp;d",#N/A,FALSE,"p&amp;l_t&amp;D_01_02 (2)"}</definedName>
    <definedName name="______________p1" localSheetId="4" hidden="1">{"pl_t&amp;d",#N/A,FALSE,"p&amp;l_t&amp;D_01_02 (2)"}</definedName>
    <definedName name="______________p1" localSheetId="0" hidden="1">{"pl_t&amp;d",#N/A,FALSE,"p&amp;l_t&amp;D_01_02 (2)"}</definedName>
    <definedName name="______________p1" localSheetId="1" hidden="1">{"pl_t&amp;d",#N/A,FALSE,"p&amp;l_t&amp;D_01_02 (2)"}</definedName>
    <definedName name="______________p1" hidden="1">{"pl_t&amp;d",#N/A,FALSE,"p&amp;l_t&amp;D_01_02 (2)"}</definedName>
    <definedName name="______________p2" localSheetId="6" hidden="1">{"pl_td_01_02",#N/A,FALSE,"p&amp;l_t&amp;D_01_02 (2)"}</definedName>
    <definedName name="______________p2" localSheetId="10" hidden="1">{"pl_td_01_02",#N/A,FALSE,"p&amp;l_t&amp;D_01_02 (2)"}</definedName>
    <definedName name="______________p2" localSheetId="7" hidden="1">{"pl_td_01_02",#N/A,FALSE,"p&amp;l_t&amp;D_01_02 (2)"}</definedName>
    <definedName name="______________p2" localSheetId="3" hidden="1">{"pl_td_01_02",#N/A,FALSE,"p&amp;l_t&amp;D_01_02 (2)"}</definedName>
    <definedName name="______________p2" localSheetId="8" hidden="1">{"pl_td_01_02",#N/A,FALSE,"p&amp;l_t&amp;D_01_02 (2)"}</definedName>
    <definedName name="______________p2" localSheetId="9" hidden="1">{"pl_td_01_02",#N/A,FALSE,"p&amp;l_t&amp;D_01_02 (2)"}</definedName>
    <definedName name="______________p2" localSheetId="4" hidden="1">{"pl_td_01_02",#N/A,FALSE,"p&amp;l_t&amp;D_01_02 (2)"}</definedName>
    <definedName name="______________p2" localSheetId="0" hidden="1">{"pl_td_01_02",#N/A,FALSE,"p&amp;l_t&amp;D_01_02 (2)"}</definedName>
    <definedName name="______________p2" localSheetId="1" hidden="1">{"pl_td_01_02",#N/A,FALSE,"p&amp;l_t&amp;D_01_02 (2)"}</definedName>
    <definedName name="______________p2" hidden="1">{"pl_td_01_02",#N/A,FALSE,"p&amp;l_t&amp;D_01_02 (2)"}</definedName>
    <definedName name="______________p3" localSheetId="6" hidden="1">{"pl_t&amp;d",#N/A,FALSE,"p&amp;l_t&amp;D_01_02 (2)"}</definedName>
    <definedName name="______________p3" localSheetId="10" hidden="1">{"pl_t&amp;d",#N/A,FALSE,"p&amp;l_t&amp;D_01_02 (2)"}</definedName>
    <definedName name="______________p3" localSheetId="7" hidden="1">{"pl_t&amp;d",#N/A,FALSE,"p&amp;l_t&amp;D_01_02 (2)"}</definedName>
    <definedName name="______________p3" localSheetId="3" hidden="1">{"pl_t&amp;d",#N/A,FALSE,"p&amp;l_t&amp;D_01_02 (2)"}</definedName>
    <definedName name="______________p3" localSheetId="8" hidden="1">{"pl_t&amp;d",#N/A,FALSE,"p&amp;l_t&amp;D_01_02 (2)"}</definedName>
    <definedName name="______________p3" localSheetId="9" hidden="1">{"pl_t&amp;d",#N/A,FALSE,"p&amp;l_t&amp;D_01_02 (2)"}</definedName>
    <definedName name="______________p3" localSheetId="4" hidden="1">{"pl_t&amp;d",#N/A,FALSE,"p&amp;l_t&amp;D_01_02 (2)"}</definedName>
    <definedName name="______________p3" localSheetId="0" hidden="1">{"pl_t&amp;d",#N/A,FALSE,"p&amp;l_t&amp;D_01_02 (2)"}</definedName>
    <definedName name="______________p3" localSheetId="1" hidden="1">{"pl_t&amp;d",#N/A,FALSE,"p&amp;l_t&amp;D_01_02 (2)"}</definedName>
    <definedName name="______________p3" hidden="1">{"pl_t&amp;d",#N/A,FALSE,"p&amp;l_t&amp;D_01_02 (2)"}</definedName>
    <definedName name="______________p4" localSheetId="6" hidden="1">{"pl_t&amp;d",#N/A,FALSE,"p&amp;l_t&amp;D_01_02 (2)"}</definedName>
    <definedName name="______________p4" localSheetId="10" hidden="1">{"pl_t&amp;d",#N/A,FALSE,"p&amp;l_t&amp;D_01_02 (2)"}</definedName>
    <definedName name="______________p4" localSheetId="7" hidden="1">{"pl_t&amp;d",#N/A,FALSE,"p&amp;l_t&amp;D_01_02 (2)"}</definedName>
    <definedName name="______________p4" localSheetId="3" hidden="1">{"pl_t&amp;d",#N/A,FALSE,"p&amp;l_t&amp;D_01_02 (2)"}</definedName>
    <definedName name="______________p4" localSheetId="8" hidden="1">{"pl_t&amp;d",#N/A,FALSE,"p&amp;l_t&amp;D_01_02 (2)"}</definedName>
    <definedName name="______________p4" localSheetId="9" hidden="1">{"pl_t&amp;d",#N/A,FALSE,"p&amp;l_t&amp;D_01_02 (2)"}</definedName>
    <definedName name="______________p4" localSheetId="4" hidden="1">{"pl_t&amp;d",#N/A,FALSE,"p&amp;l_t&amp;D_01_02 (2)"}</definedName>
    <definedName name="______________p4" localSheetId="0" hidden="1">{"pl_t&amp;d",#N/A,FALSE,"p&amp;l_t&amp;D_01_02 (2)"}</definedName>
    <definedName name="______________p4" localSheetId="1" hidden="1">{"pl_t&amp;d",#N/A,FALSE,"p&amp;l_t&amp;D_01_02 (2)"}</definedName>
    <definedName name="______________p4" hidden="1">{"pl_t&amp;d",#N/A,FALSE,"p&amp;l_t&amp;D_01_02 (2)"}</definedName>
    <definedName name="______________pp2" localSheetId="6">#REF!</definedName>
    <definedName name="______________pp2" localSheetId="10">#REF!</definedName>
    <definedName name="______________pp2" localSheetId="7">#REF!</definedName>
    <definedName name="______________pp2" localSheetId="3">#REF!</definedName>
    <definedName name="______________pp2" localSheetId="9">#REF!</definedName>
    <definedName name="______________pp2" localSheetId="4">#REF!</definedName>
    <definedName name="______________pp2" localSheetId="0">#REF!</definedName>
    <definedName name="______________pp2" localSheetId="1">#REF!</definedName>
    <definedName name="______________pp2">#REF!</definedName>
    <definedName name="______________q2" localSheetId="6" hidden="1">{"pl_t&amp;d",#N/A,FALSE,"p&amp;l_t&amp;D_01_02 (2)"}</definedName>
    <definedName name="______________q2" localSheetId="10" hidden="1">{"pl_t&amp;d",#N/A,FALSE,"p&amp;l_t&amp;D_01_02 (2)"}</definedName>
    <definedName name="______________q2" localSheetId="7" hidden="1">{"pl_t&amp;d",#N/A,FALSE,"p&amp;l_t&amp;D_01_02 (2)"}</definedName>
    <definedName name="______________q2" localSheetId="3" hidden="1">{"pl_t&amp;d",#N/A,FALSE,"p&amp;l_t&amp;D_01_02 (2)"}</definedName>
    <definedName name="______________q2" localSheetId="8" hidden="1">{"pl_t&amp;d",#N/A,FALSE,"p&amp;l_t&amp;D_01_02 (2)"}</definedName>
    <definedName name="______________q2" localSheetId="9" hidden="1">{"pl_t&amp;d",#N/A,FALSE,"p&amp;l_t&amp;D_01_02 (2)"}</definedName>
    <definedName name="______________q2" localSheetId="4" hidden="1">{"pl_t&amp;d",#N/A,FALSE,"p&amp;l_t&amp;D_01_02 (2)"}</definedName>
    <definedName name="______________q2" localSheetId="0" hidden="1">{"pl_t&amp;d",#N/A,FALSE,"p&amp;l_t&amp;D_01_02 (2)"}</definedName>
    <definedName name="______________q2" localSheetId="1" hidden="1">{"pl_t&amp;d",#N/A,FALSE,"p&amp;l_t&amp;D_01_02 (2)"}</definedName>
    <definedName name="______________q2" hidden="1">{"pl_t&amp;d",#N/A,FALSE,"p&amp;l_t&amp;D_01_02 (2)"}</definedName>
    <definedName name="______________q3" localSheetId="6" hidden="1">{"pl_t&amp;d",#N/A,FALSE,"p&amp;l_t&amp;D_01_02 (2)"}</definedName>
    <definedName name="______________q3" localSheetId="10" hidden="1">{"pl_t&amp;d",#N/A,FALSE,"p&amp;l_t&amp;D_01_02 (2)"}</definedName>
    <definedName name="______________q3" localSheetId="7" hidden="1">{"pl_t&amp;d",#N/A,FALSE,"p&amp;l_t&amp;D_01_02 (2)"}</definedName>
    <definedName name="______________q3" localSheetId="3" hidden="1">{"pl_t&amp;d",#N/A,FALSE,"p&amp;l_t&amp;D_01_02 (2)"}</definedName>
    <definedName name="______________q3" localSheetId="8" hidden="1">{"pl_t&amp;d",#N/A,FALSE,"p&amp;l_t&amp;D_01_02 (2)"}</definedName>
    <definedName name="______________q3" localSheetId="9" hidden="1">{"pl_t&amp;d",#N/A,FALSE,"p&amp;l_t&amp;D_01_02 (2)"}</definedName>
    <definedName name="______________q3" localSheetId="4" hidden="1">{"pl_t&amp;d",#N/A,FALSE,"p&amp;l_t&amp;D_01_02 (2)"}</definedName>
    <definedName name="______________q3" localSheetId="0" hidden="1">{"pl_t&amp;d",#N/A,FALSE,"p&amp;l_t&amp;D_01_02 (2)"}</definedName>
    <definedName name="______________q3" localSheetId="1" hidden="1">{"pl_t&amp;d",#N/A,FALSE,"p&amp;l_t&amp;D_01_02 (2)"}</definedName>
    <definedName name="______________q3" hidden="1">{"pl_t&amp;d",#N/A,FALSE,"p&amp;l_t&amp;D_01_02 (2)"}</definedName>
    <definedName name="______________s1" localSheetId="6" hidden="1">{"pl_t&amp;d",#N/A,FALSE,"p&amp;l_t&amp;D_01_02 (2)"}</definedName>
    <definedName name="______________s1" localSheetId="10" hidden="1">{"pl_t&amp;d",#N/A,FALSE,"p&amp;l_t&amp;D_01_02 (2)"}</definedName>
    <definedName name="______________s1" localSheetId="7" hidden="1">{"pl_t&amp;d",#N/A,FALSE,"p&amp;l_t&amp;D_01_02 (2)"}</definedName>
    <definedName name="______________s1" localSheetId="3" hidden="1">{"pl_t&amp;d",#N/A,FALSE,"p&amp;l_t&amp;D_01_02 (2)"}</definedName>
    <definedName name="______________s1" localSheetId="8" hidden="1">{"pl_t&amp;d",#N/A,FALSE,"p&amp;l_t&amp;D_01_02 (2)"}</definedName>
    <definedName name="______________s1" localSheetId="9" hidden="1">{"pl_t&amp;d",#N/A,FALSE,"p&amp;l_t&amp;D_01_02 (2)"}</definedName>
    <definedName name="______________s1" localSheetId="4" hidden="1">{"pl_t&amp;d",#N/A,FALSE,"p&amp;l_t&amp;D_01_02 (2)"}</definedName>
    <definedName name="______________s1" localSheetId="0" hidden="1">{"pl_t&amp;d",#N/A,FALSE,"p&amp;l_t&amp;D_01_02 (2)"}</definedName>
    <definedName name="______________s1" localSheetId="1" hidden="1">{"pl_t&amp;d",#N/A,FALSE,"p&amp;l_t&amp;D_01_02 (2)"}</definedName>
    <definedName name="______________s1" hidden="1">{"pl_t&amp;d",#N/A,FALSE,"p&amp;l_t&amp;D_01_02 (2)"}</definedName>
    <definedName name="______________S180" localSheetId="6">[2]S3_GRP_CA!#REF!</definedName>
    <definedName name="______________S180" localSheetId="10">[2]S3_GRP_CA!#REF!</definedName>
    <definedName name="______________S180" localSheetId="7">[2]S3_GRP_CA!#REF!</definedName>
    <definedName name="______________S180" localSheetId="3">[2]S3_GRP_CA!#REF!</definedName>
    <definedName name="______________S180" localSheetId="9">[2]S3_GRP_CA!#REF!</definedName>
    <definedName name="______________S180" localSheetId="4">[2]S3_GRP_CA!#REF!</definedName>
    <definedName name="______________S180" localSheetId="0">[2]S3_GRP_CA!#REF!</definedName>
    <definedName name="______________S180" localSheetId="1">[2]S3_GRP_CA!#REF!</definedName>
    <definedName name="______________S180">[2]S3_GRP_CA!#REF!</definedName>
    <definedName name="______________s2" localSheetId="6" hidden="1">{"pl_t&amp;d",#N/A,FALSE,"p&amp;l_t&amp;D_01_02 (2)"}</definedName>
    <definedName name="______________s2" localSheetId="10" hidden="1">{"pl_t&amp;d",#N/A,FALSE,"p&amp;l_t&amp;D_01_02 (2)"}</definedName>
    <definedName name="______________s2" localSheetId="7" hidden="1">{"pl_t&amp;d",#N/A,FALSE,"p&amp;l_t&amp;D_01_02 (2)"}</definedName>
    <definedName name="______________s2" localSheetId="3" hidden="1">{"pl_t&amp;d",#N/A,FALSE,"p&amp;l_t&amp;D_01_02 (2)"}</definedName>
    <definedName name="______________s2" localSheetId="8" hidden="1">{"pl_t&amp;d",#N/A,FALSE,"p&amp;l_t&amp;D_01_02 (2)"}</definedName>
    <definedName name="______________s2" localSheetId="9" hidden="1">{"pl_t&amp;d",#N/A,FALSE,"p&amp;l_t&amp;D_01_02 (2)"}</definedName>
    <definedName name="______________s2" localSheetId="4" hidden="1">{"pl_t&amp;d",#N/A,FALSE,"p&amp;l_t&amp;D_01_02 (2)"}</definedName>
    <definedName name="______________s2" localSheetId="0" hidden="1">{"pl_t&amp;d",#N/A,FALSE,"p&amp;l_t&amp;D_01_02 (2)"}</definedName>
    <definedName name="______________s2" localSheetId="1" hidden="1">{"pl_t&amp;d",#N/A,FALSE,"p&amp;l_t&amp;D_01_02 (2)"}</definedName>
    <definedName name="______________s2" hidden="1">{"pl_t&amp;d",#N/A,FALSE,"p&amp;l_t&amp;D_01_02 (2)"}</definedName>
    <definedName name="______________S6" localSheetId="6">[4]S5_CO_MA!#REF!</definedName>
    <definedName name="______________S6" localSheetId="10">[4]S5_CO_MA!#REF!</definedName>
    <definedName name="______________S6" localSheetId="7">[4]S5_CO_MA!#REF!</definedName>
    <definedName name="______________S6" localSheetId="3">[4]S5_CO_MA!#REF!</definedName>
    <definedName name="______________S6" localSheetId="9">[4]S5_CO_MA!#REF!</definedName>
    <definedName name="______________S6" localSheetId="4">[4]S5_CO_MA!#REF!</definedName>
    <definedName name="______________S6" localSheetId="0">[4]S5_CO_MA!#REF!</definedName>
    <definedName name="______________S6" localSheetId="1">[4]S5_CO_MA!#REF!</definedName>
    <definedName name="______________S6">[4]S5_CO_MA!#REF!</definedName>
    <definedName name="______________SL1" localSheetId="6">[7]Salient1!#REF!</definedName>
    <definedName name="______________SL1" localSheetId="10">[7]Salient1!#REF!</definedName>
    <definedName name="______________SL1" localSheetId="7">[7]Salient1!#REF!</definedName>
    <definedName name="______________SL1" localSheetId="3">[7]Salient1!#REF!</definedName>
    <definedName name="______________SL1" localSheetId="9">[7]Salient1!#REF!</definedName>
    <definedName name="______________SL1" localSheetId="4">[7]Salient1!#REF!</definedName>
    <definedName name="______________SL1" localSheetId="0">[7]Salient1!#REF!</definedName>
    <definedName name="______________SL1" localSheetId="1">[7]Salient1!#REF!</definedName>
    <definedName name="______________SL1">[7]Salient1!#REF!</definedName>
    <definedName name="______________SL2" localSheetId="6">[7]Salient1!#REF!</definedName>
    <definedName name="______________SL2" localSheetId="10">[7]Salient1!#REF!</definedName>
    <definedName name="______________SL2" localSheetId="7">[7]Salient1!#REF!</definedName>
    <definedName name="______________SL2" localSheetId="3">[7]Salient1!#REF!</definedName>
    <definedName name="______________SL2" localSheetId="9">[7]Salient1!#REF!</definedName>
    <definedName name="______________SL2" localSheetId="4">[7]Salient1!#REF!</definedName>
    <definedName name="______________SL2" localSheetId="0">[7]Salient1!#REF!</definedName>
    <definedName name="______________SL2" localSheetId="1">[7]Salient1!#REF!</definedName>
    <definedName name="______________SL2">[7]Salient1!#REF!</definedName>
    <definedName name="______________SL3" localSheetId="6">[7]Salient1!#REF!</definedName>
    <definedName name="______________SL3" localSheetId="10">[7]Salient1!#REF!</definedName>
    <definedName name="______________SL3" localSheetId="7">[7]Salient1!#REF!</definedName>
    <definedName name="______________SL3" localSheetId="3">[7]Salient1!#REF!</definedName>
    <definedName name="______________SL3" localSheetId="9">[7]Salient1!#REF!</definedName>
    <definedName name="______________SL3" localSheetId="4">[7]Salient1!#REF!</definedName>
    <definedName name="______________SL3" localSheetId="0">[7]Salient1!#REF!</definedName>
    <definedName name="______________SL3" localSheetId="1">[7]Salient1!#REF!</definedName>
    <definedName name="______________SL3">[7]Salient1!#REF!</definedName>
    <definedName name="______________SPR1" localSheetId="6">#REF!</definedName>
    <definedName name="______________SPR1" localSheetId="10">#REF!</definedName>
    <definedName name="______________SPR1" localSheetId="7">#REF!</definedName>
    <definedName name="______________SPR1" localSheetId="3">#REF!</definedName>
    <definedName name="______________SPR1" localSheetId="9">#REF!</definedName>
    <definedName name="______________SPR1" localSheetId="4">#REF!</definedName>
    <definedName name="______________SPR1" localSheetId="0">#REF!</definedName>
    <definedName name="______________SPR1" localSheetId="1">#REF!</definedName>
    <definedName name="______________SPR1">#REF!</definedName>
    <definedName name="______________spr2" localSheetId="6">#REF!</definedName>
    <definedName name="______________spr2" localSheetId="10">#REF!</definedName>
    <definedName name="______________spr2" localSheetId="7">#REF!</definedName>
    <definedName name="______________spr2" localSheetId="3">#REF!</definedName>
    <definedName name="______________spr2" localSheetId="9">#REF!</definedName>
    <definedName name="______________spr2" localSheetId="4">#REF!</definedName>
    <definedName name="______________spr2" localSheetId="0">#REF!</definedName>
    <definedName name="______________spr2" localSheetId="1">#REF!</definedName>
    <definedName name="______________spr2">#REF!</definedName>
    <definedName name="______________ss1" localSheetId="6" hidden="1">{"pl_t&amp;d",#N/A,FALSE,"p&amp;l_t&amp;D_01_02 (2)"}</definedName>
    <definedName name="______________ss1" localSheetId="10" hidden="1">{"pl_t&amp;d",#N/A,FALSE,"p&amp;l_t&amp;D_01_02 (2)"}</definedName>
    <definedName name="______________ss1" localSheetId="7" hidden="1">{"pl_t&amp;d",#N/A,FALSE,"p&amp;l_t&amp;D_01_02 (2)"}</definedName>
    <definedName name="______________ss1" localSheetId="3" hidden="1">{"pl_t&amp;d",#N/A,FALSE,"p&amp;l_t&amp;D_01_02 (2)"}</definedName>
    <definedName name="______________ss1" localSheetId="8" hidden="1">{"pl_t&amp;d",#N/A,FALSE,"p&amp;l_t&amp;D_01_02 (2)"}</definedName>
    <definedName name="______________ss1" localSheetId="9" hidden="1">{"pl_t&amp;d",#N/A,FALSE,"p&amp;l_t&amp;D_01_02 (2)"}</definedName>
    <definedName name="______________ss1" localSheetId="4" hidden="1">{"pl_t&amp;d",#N/A,FALSE,"p&amp;l_t&amp;D_01_02 (2)"}</definedName>
    <definedName name="______________ss1" localSheetId="0" hidden="1">{"pl_t&amp;d",#N/A,FALSE,"p&amp;l_t&amp;D_01_02 (2)"}</definedName>
    <definedName name="______________ss1" localSheetId="1" hidden="1">{"pl_t&amp;d",#N/A,FALSE,"p&amp;l_t&amp;D_01_02 (2)"}</definedName>
    <definedName name="______________ss1" hidden="1">{"pl_t&amp;d",#N/A,FALSE,"p&amp;l_t&amp;D_01_02 (2)"}</definedName>
    <definedName name="______________usd1" localSheetId="6">'[3]cash budget'!#REF!</definedName>
    <definedName name="______________usd1" localSheetId="10">'[3]cash budget'!#REF!</definedName>
    <definedName name="______________usd1" localSheetId="7">'[3]cash budget'!#REF!</definedName>
    <definedName name="______________usd1" localSheetId="3">'[3]cash budget'!#REF!</definedName>
    <definedName name="______________usd1" localSheetId="9">'[3]cash budget'!#REF!</definedName>
    <definedName name="______________usd1" localSheetId="4">'[3]cash budget'!#REF!</definedName>
    <definedName name="______________usd1" localSheetId="0">'[3]cash budget'!#REF!</definedName>
    <definedName name="______________usd1" localSheetId="1">'[3]cash budget'!#REF!</definedName>
    <definedName name="______________usd1">'[3]cash budget'!#REF!</definedName>
    <definedName name="______________usd2" localSheetId="6">'[3]cash budget'!#REF!</definedName>
    <definedName name="______________usd2" localSheetId="10">'[3]cash budget'!#REF!</definedName>
    <definedName name="______________usd2" localSheetId="7">'[3]cash budget'!#REF!</definedName>
    <definedName name="______________usd2" localSheetId="3">'[3]cash budget'!#REF!</definedName>
    <definedName name="______________usd2" localSheetId="9">'[3]cash budget'!#REF!</definedName>
    <definedName name="______________usd2" localSheetId="4">'[3]cash budget'!#REF!</definedName>
    <definedName name="______________usd2" localSheetId="0">'[3]cash budget'!#REF!</definedName>
    <definedName name="______________usd2" localSheetId="1">'[3]cash budget'!#REF!</definedName>
    <definedName name="______________usd2">'[3]cash budget'!#REF!</definedName>
    <definedName name="______________usd3" localSheetId="6">'[3]cash budget'!#REF!</definedName>
    <definedName name="______________usd3" localSheetId="10">'[3]cash budget'!#REF!</definedName>
    <definedName name="______________usd3" localSheetId="7">'[3]cash budget'!#REF!</definedName>
    <definedName name="______________usd3" localSheetId="3">'[3]cash budget'!#REF!</definedName>
    <definedName name="______________usd3" localSheetId="9">'[3]cash budget'!#REF!</definedName>
    <definedName name="______________usd3" localSheetId="4">'[3]cash budget'!#REF!</definedName>
    <definedName name="______________usd3" localSheetId="0">'[3]cash budget'!#REF!</definedName>
    <definedName name="______________usd3" localSheetId="1">'[3]cash budget'!#REF!</definedName>
    <definedName name="______________usd3">'[3]cash budget'!#REF!</definedName>
    <definedName name="______________usd4" localSheetId="6">'[3]cash budget'!#REF!</definedName>
    <definedName name="______________usd4" localSheetId="10">'[3]cash budget'!#REF!</definedName>
    <definedName name="______________usd4" localSheetId="7">'[3]cash budget'!#REF!</definedName>
    <definedName name="______________usd4" localSheetId="3">'[3]cash budget'!#REF!</definedName>
    <definedName name="______________usd4" localSheetId="9">'[3]cash budget'!#REF!</definedName>
    <definedName name="______________usd4" localSheetId="4">'[3]cash budget'!#REF!</definedName>
    <definedName name="______________usd4" localSheetId="0">'[3]cash budget'!#REF!</definedName>
    <definedName name="______________usd4" localSheetId="1">'[3]cash budget'!#REF!</definedName>
    <definedName name="______________usd4">'[3]cash budget'!#REF!</definedName>
    <definedName name="______________xlnm._FilterDatabase_1" localSheetId="6">#REF!</definedName>
    <definedName name="______________xlnm._FilterDatabase_1" localSheetId="10">#REF!</definedName>
    <definedName name="______________xlnm._FilterDatabase_1" localSheetId="7">#REF!</definedName>
    <definedName name="______________xlnm._FilterDatabase_1" localSheetId="3">#REF!</definedName>
    <definedName name="______________xlnm._FilterDatabase_1" localSheetId="9">#REF!</definedName>
    <definedName name="______________xlnm._FilterDatabase_1" localSheetId="4">#REF!</definedName>
    <definedName name="______________xlnm._FilterDatabase_1" localSheetId="0">#REF!</definedName>
    <definedName name="______________xlnm._FilterDatabase_1" localSheetId="1">#REF!</definedName>
    <definedName name="______________xlnm._FilterDatabase_1">#REF!</definedName>
    <definedName name="______________xlnm.Database">"#REF!"</definedName>
    <definedName name="______________xlnm.Print_Area">"#REF!"</definedName>
    <definedName name="______________xlnm.Print_Titles">"#REF!"</definedName>
    <definedName name="_____________A1000000" localSheetId="6">#REF!</definedName>
    <definedName name="_____________A1000000" localSheetId="10">#REF!</definedName>
    <definedName name="_____________A1000000" localSheetId="7">#REF!</definedName>
    <definedName name="_____________A1000000" localSheetId="3">#REF!</definedName>
    <definedName name="_____________A1000000" localSheetId="9">#REF!</definedName>
    <definedName name="_____________A1000000" localSheetId="4">#REF!</definedName>
    <definedName name="_____________A1000000" localSheetId="0">#REF!</definedName>
    <definedName name="_____________A1000000" localSheetId="1">#REF!</definedName>
    <definedName name="_____________A1000000">#REF!</definedName>
    <definedName name="_____________a3" localSheetId="6" hidden="1">{"pl_t&amp;d",#N/A,FALSE,"p&amp;l_t&amp;D_01_02 (2)"}</definedName>
    <definedName name="_____________a3" localSheetId="10" hidden="1">{"pl_t&amp;d",#N/A,FALSE,"p&amp;l_t&amp;D_01_02 (2)"}</definedName>
    <definedName name="_____________a3" localSheetId="7" hidden="1">{"pl_t&amp;d",#N/A,FALSE,"p&amp;l_t&amp;D_01_02 (2)"}</definedName>
    <definedName name="_____________a3" localSheetId="3" hidden="1">{"pl_t&amp;d",#N/A,FALSE,"p&amp;l_t&amp;D_01_02 (2)"}</definedName>
    <definedName name="_____________a3" localSheetId="8" hidden="1">{"pl_t&amp;d",#N/A,FALSE,"p&amp;l_t&amp;D_01_02 (2)"}</definedName>
    <definedName name="_____________a3" localSheetId="9" hidden="1">{"pl_t&amp;d",#N/A,FALSE,"p&amp;l_t&amp;D_01_02 (2)"}</definedName>
    <definedName name="_____________a3" localSheetId="4" hidden="1">{"pl_t&amp;d",#N/A,FALSE,"p&amp;l_t&amp;D_01_02 (2)"}</definedName>
    <definedName name="_____________a3" localSheetId="0" hidden="1">{"pl_t&amp;d",#N/A,FALSE,"p&amp;l_t&amp;D_01_02 (2)"}</definedName>
    <definedName name="_____________a3" localSheetId="1" hidden="1">{"pl_t&amp;d",#N/A,FALSE,"p&amp;l_t&amp;D_01_02 (2)"}</definedName>
    <definedName name="_____________a3" hidden="1">{"pl_t&amp;d",#N/A,FALSE,"p&amp;l_t&amp;D_01_02 (2)"}</definedName>
    <definedName name="_____________A342542" localSheetId="6">#REF!</definedName>
    <definedName name="_____________A342542" localSheetId="10">#REF!</definedName>
    <definedName name="_____________A342542" localSheetId="7">#REF!</definedName>
    <definedName name="_____________A342542" localSheetId="3">#REF!</definedName>
    <definedName name="_____________A342542" localSheetId="9">#REF!</definedName>
    <definedName name="_____________A342542" localSheetId="4">#REF!</definedName>
    <definedName name="_____________A342542" localSheetId="0">#REF!</definedName>
    <definedName name="_____________A342542" localSheetId="1">#REF!</definedName>
    <definedName name="_____________A342542">#REF!</definedName>
    <definedName name="_____________A920720" localSheetId="6">#REF!</definedName>
    <definedName name="_____________A920720" localSheetId="10">#REF!</definedName>
    <definedName name="_____________A920720" localSheetId="7">#REF!</definedName>
    <definedName name="_____________A920720" localSheetId="3">#REF!</definedName>
    <definedName name="_____________A920720" localSheetId="9">#REF!</definedName>
    <definedName name="_____________A920720" localSheetId="4">#REF!</definedName>
    <definedName name="_____________A920720" localSheetId="0">#REF!</definedName>
    <definedName name="_____________A920720" localSheetId="1">#REF!</definedName>
    <definedName name="_____________A920720">#REF!</definedName>
    <definedName name="_____________aa1" localSheetId="6" hidden="1">{"pl_t&amp;d",#N/A,FALSE,"p&amp;l_t&amp;D_01_02 (2)"}</definedName>
    <definedName name="_____________aa1" localSheetId="10" hidden="1">{"pl_t&amp;d",#N/A,FALSE,"p&amp;l_t&amp;D_01_02 (2)"}</definedName>
    <definedName name="_____________aa1" localSheetId="7" hidden="1">{"pl_t&amp;d",#N/A,FALSE,"p&amp;l_t&amp;D_01_02 (2)"}</definedName>
    <definedName name="_____________aa1" localSheetId="3" hidden="1">{"pl_t&amp;d",#N/A,FALSE,"p&amp;l_t&amp;D_01_02 (2)"}</definedName>
    <definedName name="_____________aa1" localSheetId="8" hidden="1">{"pl_t&amp;d",#N/A,FALSE,"p&amp;l_t&amp;D_01_02 (2)"}</definedName>
    <definedName name="_____________aa1" localSheetId="9" hidden="1">{"pl_t&amp;d",#N/A,FALSE,"p&amp;l_t&amp;D_01_02 (2)"}</definedName>
    <definedName name="_____________aa1" localSheetId="4" hidden="1">{"pl_t&amp;d",#N/A,FALSE,"p&amp;l_t&amp;D_01_02 (2)"}</definedName>
    <definedName name="_____________aa1" localSheetId="0" hidden="1">{"pl_t&amp;d",#N/A,FALSE,"p&amp;l_t&amp;D_01_02 (2)"}</definedName>
    <definedName name="_____________aa1" localSheetId="1" hidden="1">{"pl_t&amp;d",#N/A,FALSE,"p&amp;l_t&amp;D_01_02 (2)"}</definedName>
    <definedName name="_____________aa1" hidden="1">{"pl_t&amp;d",#N/A,FALSE,"p&amp;l_t&amp;D_01_02 (2)"}</definedName>
    <definedName name="_____________Apr02" localSheetId="6">[5]Newabstract!#REF!</definedName>
    <definedName name="_____________Apr02" localSheetId="10">[5]Newabstract!#REF!</definedName>
    <definedName name="_____________Apr02" localSheetId="7">[5]Newabstract!#REF!</definedName>
    <definedName name="_____________Apr02" localSheetId="3">[5]Newabstract!#REF!</definedName>
    <definedName name="_____________Apr02" localSheetId="9">[5]Newabstract!#REF!</definedName>
    <definedName name="_____________Apr02" localSheetId="4">[5]Newabstract!#REF!</definedName>
    <definedName name="_____________Apr02" localSheetId="0">[5]Newabstract!#REF!</definedName>
    <definedName name="_____________Apr02" localSheetId="1">[5]Newabstract!#REF!</definedName>
    <definedName name="_____________Apr02">[5]Newabstract!#REF!</definedName>
    <definedName name="_____________Apr03" localSheetId="6">[5]Newabstract!#REF!</definedName>
    <definedName name="_____________Apr03" localSheetId="10">[5]Newabstract!#REF!</definedName>
    <definedName name="_____________Apr03" localSheetId="7">[5]Newabstract!#REF!</definedName>
    <definedName name="_____________Apr03" localSheetId="3">[5]Newabstract!#REF!</definedName>
    <definedName name="_____________Apr03" localSheetId="9">[5]Newabstract!#REF!</definedName>
    <definedName name="_____________Apr03" localSheetId="4">[5]Newabstract!#REF!</definedName>
    <definedName name="_____________Apr03" localSheetId="0">[5]Newabstract!#REF!</definedName>
    <definedName name="_____________Apr03" localSheetId="1">[5]Newabstract!#REF!</definedName>
    <definedName name="_____________Apr03">[5]Newabstract!#REF!</definedName>
    <definedName name="_____________Apr04" localSheetId="6">[5]Newabstract!#REF!</definedName>
    <definedName name="_____________Apr04" localSheetId="10">[5]Newabstract!#REF!</definedName>
    <definedName name="_____________Apr04" localSheetId="7">[5]Newabstract!#REF!</definedName>
    <definedName name="_____________Apr04" localSheetId="3">[5]Newabstract!#REF!</definedName>
    <definedName name="_____________Apr04" localSheetId="9">[5]Newabstract!#REF!</definedName>
    <definedName name="_____________Apr04" localSheetId="4">[5]Newabstract!#REF!</definedName>
    <definedName name="_____________Apr04" localSheetId="0">[5]Newabstract!#REF!</definedName>
    <definedName name="_____________Apr04" localSheetId="1">[5]Newabstract!#REF!</definedName>
    <definedName name="_____________Apr04">[5]Newabstract!#REF!</definedName>
    <definedName name="_____________Apr05" localSheetId="6">[5]Newabstract!#REF!</definedName>
    <definedName name="_____________Apr05" localSheetId="10">[5]Newabstract!#REF!</definedName>
    <definedName name="_____________Apr05" localSheetId="7">[5]Newabstract!#REF!</definedName>
    <definedName name="_____________Apr05" localSheetId="3">[5]Newabstract!#REF!</definedName>
    <definedName name="_____________Apr05" localSheetId="9">[5]Newabstract!#REF!</definedName>
    <definedName name="_____________Apr05" localSheetId="4">[5]Newabstract!#REF!</definedName>
    <definedName name="_____________Apr05" localSheetId="0">[5]Newabstract!#REF!</definedName>
    <definedName name="_____________Apr05" localSheetId="1">[5]Newabstract!#REF!</definedName>
    <definedName name="_____________Apr05">[5]Newabstract!#REF!</definedName>
    <definedName name="_____________Apr06" localSheetId="6">[5]Newabstract!#REF!</definedName>
    <definedName name="_____________Apr06" localSheetId="10">[5]Newabstract!#REF!</definedName>
    <definedName name="_____________Apr06" localSheetId="7">[5]Newabstract!#REF!</definedName>
    <definedName name="_____________Apr06" localSheetId="3">[5]Newabstract!#REF!</definedName>
    <definedName name="_____________Apr06" localSheetId="9">[5]Newabstract!#REF!</definedName>
    <definedName name="_____________Apr06" localSheetId="4">[5]Newabstract!#REF!</definedName>
    <definedName name="_____________Apr06" localSheetId="0">[5]Newabstract!#REF!</definedName>
    <definedName name="_____________Apr06" localSheetId="1">[5]Newabstract!#REF!</definedName>
    <definedName name="_____________Apr06">[5]Newabstract!#REF!</definedName>
    <definedName name="_____________Apr07" localSheetId="10">[5]Newabstract!#REF!</definedName>
    <definedName name="_____________Apr07" localSheetId="7">[5]Newabstract!#REF!</definedName>
    <definedName name="_____________Apr07" localSheetId="3">[5]Newabstract!#REF!</definedName>
    <definedName name="_____________Apr07" localSheetId="9">[5]Newabstract!#REF!</definedName>
    <definedName name="_____________Apr07" localSheetId="4">[5]Newabstract!#REF!</definedName>
    <definedName name="_____________Apr07" localSheetId="0">[5]Newabstract!#REF!</definedName>
    <definedName name="_____________Apr07" localSheetId="1">[5]Newabstract!#REF!</definedName>
    <definedName name="_____________Apr07">[5]Newabstract!#REF!</definedName>
    <definedName name="_____________Apr08" localSheetId="10">[5]Newabstract!#REF!</definedName>
    <definedName name="_____________Apr08" localSheetId="7">[5]Newabstract!#REF!</definedName>
    <definedName name="_____________Apr08" localSheetId="3">[5]Newabstract!#REF!</definedName>
    <definedName name="_____________Apr08" localSheetId="9">[5]Newabstract!#REF!</definedName>
    <definedName name="_____________Apr08" localSheetId="4">[5]Newabstract!#REF!</definedName>
    <definedName name="_____________Apr08" localSheetId="0">[5]Newabstract!#REF!</definedName>
    <definedName name="_____________Apr08" localSheetId="1">[5]Newabstract!#REF!</definedName>
    <definedName name="_____________Apr08">[5]Newabstract!#REF!</definedName>
    <definedName name="_____________Apr09" localSheetId="10">[5]Newabstract!#REF!</definedName>
    <definedName name="_____________Apr09" localSheetId="7">[5]Newabstract!#REF!</definedName>
    <definedName name="_____________Apr09" localSheetId="3">[5]Newabstract!#REF!</definedName>
    <definedName name="_____________Apr09" localSheetId="9">[5]Newabstract!#REF!</definedName>
    <definedName name="_____________Apr09" localSheetId="4">[5]Newabstract!#REF!</definedName>
    <definedName name="_____________Apr09" localSheetId="0">[5]Newabstract!#REF!</definedName>
    <definedName name="_____________Apr09" localSheetId="1">[5]Newabstract!#REF!</definedName>
    <definedName name="_____________Apr09">[5]Newabstract!#REF!</definedName>
    <definedName name="_____________Apr10" localSheetId="10">[5]Newabstract!#REF!</definedName>
    <definedName name="_____________Apr10" localSheetId="7">[5]Newabstract!#REF!</definedName>
    <definedName name="_____________Apr10" localSheetId="3">[5]Newabstract!#REF!</definedName>
    <definedName name="_____________Apr10" localSheetId="9">[5]Newabstract!#REF!</definedName>
    <definedName name="_____________Apr10" localSheetId="4">[5]Newabstract!#REF!</definedName>
    <definedName name="_____________Apr10" localSheetId="0">[5]Newabstract!#REF!</definedName>
    <definedName name="_____________Apr10" localSheetId="1">[5]Newabstract!#REF!</definedName>
    <definedName name="_____________Apr10">[5]Newabstract!#REF!</definedName>
    <definedName name="_____________Apr11" localSheetId="10">[5]Newabstract!#REF!</definedName>
    <definedName name="_____________Apr11" localSheetId="7">[5]Newabstract!#REF!</definedName>
    <definedName name="_____________Apr11" localSheetId="3">[5]Newabstract!#REF!</definedName>
    <definedName name="_____________Apr11" localSheetId="9">[5]Newabstract!#REF!</definedName>
    <definedName name="_____________Apr11" localSheetId="4">[5]Newabstract!#REF!</definedName>
    <definedName name="_____________Apr11" localSheetId="0">[5]Newabstract!#REF!</definedName>
    <definedName name="_____________Apr11" localSheetId="1">[5]Newabstract!#REF!</definedName>
    <definedName name="_____________Apr11">[5]Newabstract!#REF!</definedName>
    <definedName name="_____________Apr13" localSheetId="10">[5]Newabstract!#REF!</definedName>
    <definedName name="_____________Apr13" localSheetId="7">[5]Newabstract!#REF!</definedName>
    <definedName name="_____________Apr13" localSheetId="3">[5]Newabstract!#REF!</definedName>
    <definedName name="_____________Apr13" localSheetId="9">[5]Newabstract!#REF!</definedName>
    <definedName name="_____________Apr13" localSheetId="4">[5]Newabstract!#REF!</definedName>
    <definedName name="_____________Apr13" localSheetId="0">[5]Newabstract!#REF!</definedName>
    <definedName name="_____________Apr13" localSheetId="1">[5]Newabstract!#REF!</definedName>
    <definedName name="_____________Apr13">[5]Newabstract!#REF!</definedName>
    <definedName name="_____________Apr14" localSheetId="10">[5]Newabstract!#REF!</definedName>
    <definedName name="_____________Apr14" localSheetId="7">[5]Newabstract!#REF!</definedName>
    <definedName name="_____________Apr14" localSheetId="3">[5]Newabstract!#REF!</definedName>
    <definedName name="_____________Apr14" localSheetId="9">[5]Newabstract!#REF!</definedName>
    <definedName name="_____________Apr14" localSheetId="4">[5]Newabstract!#REF!</definedName>
    <definedName name="_____________Apr14" localSheetId="0">[5]Newabstract!#REF!</definedName>
    <definedName name="_____________Apr14" localSheetId="1">[5]Newabstract!#REF!</definedName>
    <definedName name="_____________Apr14">[5]Newabstract!#REF!</definedName>
    <definedName name="_____________Apr15" localSheetId="10">[5]Newabstract!#REF!</definedName>
    <definedName name="_____________Apr15" localSheetId="7">[5]Newabstract!#REF!</definedName>
    <definedName name="_____________Apr15" localSheetId="3">[5]Newabstract!#REF!</definedName>
    <definedName name="_____________Apr15" localSheetId="9">[5]Newabstract!#REF!</definedName>
    <definedName name="_____________Apr15" localSheetId="4">[5]Newabstract!#REF!</definedName>
    <definedName name="_____________Apr15" localSheetId="0">[5]Newabstract!#REF!</definedName>
    <definedName name="_____________Apr15" localSheetId="1">[5]Newabstract!#REF!</definedName>
    <definedName name="_____________Apr15">[5]Newabstract!#REF!</definedName>
    <definedName name="_____________Apr16" localSheetId="10">[5]Newabstract!#REF!</definedName>
    <definedName name="_____________Apr16" localSheetId="7">[5]Newabstract!#REF!</definedName>
    <definedName name="_____________Apr16" localSheetId="3">[5]Newabstract!#REF!</definedName>
    <definedName name="_____________Apr16" localSheetId="9">[5]Newabstract!#REF!</definedName>
    <definedName name="_____________Apr16" localSheetId="4">[5]Newabstract!#REF!</definedName>
    <definedName name="_____________Apr16" localSheetId="0">[5]Newabstract!#REF!</definedName>
    <definedName name="_____________Apr16" localSheetId="1">[5]Newabstract!#REF!</definedName>
    <definedName name="_____________Apr16">[5]Newabstract!#REF!</definedName>
    <definedName name="_____________Apr17" localSheetId="10">[5]Newabstract!#REF!</definedName>
    <definedName name="_____________Apr17" localSheetId="7">[5]Newabstract!#REF!</definedName>
    <definedName name="_____________Apr17" localSheetId="3">[5]Newabstract!#REF!</definedName>
    <definedName name="_____________Apr17" localSheetId="9">[5]Newabstract!#REF!</definedName>
    <definedName name="_____________Apr17" localSheetId="4">[5]Newabstract!#REF!</definedName>
    <definedName name="_____________Apr17" localSheetId="0">[5]Newabstract!#REF!</definedName>
    <definedName name="_____________Apr17" localSheetId="1">[5]Newabstract!#REF!</definedName>
    <definedName name="_____________Apr17">[5]Newabstract!#REF!</definedName>
    <definedName name="_____________Apr20" localSheetId="10">[5]Newabstract!#REF!</definedName>
    <definedName name="_____________Apr20" localSheetId="7">[5]Newabstract!#REF!</definedName>
    <definedName name="_____________Apr20" localSheetId="3">[5]Newabstract!#REF!</definedName>
    <definedName name="_____________Apr20" localSheetId="9">[5]Newabstract!#REF!</definedName>
    <definedName name="_____________Apr20" localSheetId="4">[5]Newabstract!#REF!</definedName>
    <definedName name="_____________Apr20" localSheetId="0">[5]Newabstract!#REF!</definedName>
    <definedName name="_____________Apr20" localSheetId="1">[5]Newabstract!#REF!</definedName>
    <definedName name="_____________Apr20">[5]Newabstract!#REF!</definedName>
    <definedName name="_____________Apr21" localSheetId="10">[5]Newabstract!#REF!</definedName>
    <definedName name="_____________Apr21" localSheetId="7">[5]Newabstract!#REF!</definedName>
    <definedName name="_____________Apr21" localSheetId="3">[5]Newabstract!#REF!</definedName>
    <definedName name="_____________Apr21" localSheetId="9">[5]Newabstract!#REF!</definedName>
    <definedName name="_____________Apr21" localSheetId="4">[5]Newabstract!#REF!</definedName>
    <definedName name="_____________Apr21" localSheetId="0">[5]Newabstract!#REF!</definedName>
    <definedName name="_____________Apr21" localSheetId="1">[5]Newabstract!#REF!</definedName>
    <definedName name="_____________Apr21">[5]Newabstract!#REF!</definedName>
    <definedName name="_____________Apr22" localSheetId="10">[5]Newabstract!#REF!</definedName>
    <definedName name="_____________Apr22" localSheetId="7">[5]Newabstract!#REF!</definedName>
    <definedName name="_____________Apr22" localSheetId="3">[5]Newabstract!#REF!</definedName>
    <definedName name="_____________Apr22" localSheetId="9">[5]Newabstract!#REF!</definedName>
    <definedName name="_____________Apr22" localSheetId="4">[5]Newabstract!#REF!</definedName>
    <definedName name="_____________Apr22" localSheetId="0">[5]Newabstract!#REF!</definedName>
    <definedName name="_____________Apr22" localSheetId="1">[5]Newabstract!#REF!</definedName>
    <definedName name="_____________Apr22">[5]Newabstract!#REF!</definedName>
    <definedName name="_____________Apr23" localSheetId="10">[5]Newabstract!#REF!</definedName>
    <definedName name="_____________Apr23" localSheetId="7">[5]Newabstract!#REF!</definedName>
    <definedName name="_____________Apr23" localSheetId="3">[5]Newabstract!#REF!</definedName>
    <definedName name="_____________Apr23" localSheetId="9">[5]Newabstract!#REF!</definedName>
    <definedName name="_____________Apr23" localSheetId="4">[5]Newabstract!#REF!</definedName>
    <definedName name="_____________Apr23" localSheetId="0">[5]Newabstract!#REF!</definedName>
    <definedName name="_____________Apr23" localSheetId="1">[5]Newabstract!#REF!</definedName>
    <definedName name="_____________Apr23">[5]Newabstract!#REF!</definedName>
    <definedName name="_____________Apr24" localSheetId="10">[5]Newabstract!#REF!</definedName>
    <definedName name="_____________Apr24" localSheetId="7">[5]Newabstract!#REF!</definedName>
    <definedName name="_____________Apr24" localSheetId="3">[5]Newabstract!#REF!</definedName>
    <definedName name="_____________Apr24" localSheetId="9">[5]Newabstract!#REF!</definedName>
    <definedName name="_____________Apr24" localSheetId="4">[5]Newabstract!#REF!</definedName>
    <definedName name="_____________Apr24" localSheetId="0">[5]Newabstract!#REF!</definedName>
    <definedName name="_____________Apr24" localSheetId="1">[5]Newabstract!#REF!</definedName>
    <definedName name="_____________Apr24">[5]Newabstract!#REF!</definedName>
    <definedName name="_____________Apr27" localSheetId="10">[5]Newabstract!#REF!</definedName>
    <definedName name="_____________Apr27" localSheetId="7">[5]Newabstract!#REF!</definedName>
    <definedName name="_____________Apr27" localSheetId="3">[5]Newabstract!#REF!</definedName>
    <definedName name="_____________Apr27" localSheetId="9">[5]Newabstract!#REF!</definedName>
    <definedName name="_____________Apr27" localSheetId="4">[5]Newabstract!#REF!</definedName>
    <definedName name="_____________Apr27" localSheetId="0">[5]Newabstract!#REF!</definedName>
    <definedName name="_____________Apr27" localSheetId="1">[5]Newabstract!#REF!</definedName>
    <definedName name="_____________Apr27">[5]Newabstract!#REF!</definedName>
    <definedName name="_____________Apr28" localSheetId="10">[5]Newabstract!#REF!</definedName>
    <definedName name="_____________Apr28" localSheetId="7">[5]Newabstract!#REF!</definedName>
    <definedName name="_____________Apr28" localSheetId="3">[5]Newabstract!#REF!</definedName>
    <definedName name="_____________Apr28" localSheetId="9">[5]Newabstract!#REF!</definedName>
    <definedName name="_____________Apr28" localSheetId="4">[5]Newabstract!#REF!</definedName>
    <definedName name="_____________Apr28" localSheetId="0">[5]Newabstract!#REF!</definedName>
    <definedName name="_____________Apr28" localSheetId="1">[5]Newabstract!#REF!</definedName>
    <definedName name="_____________Apr28">[5]Newabstract!#REF!</definedName>
    <definedName name="_____________Apr29" localSheetId="10">[5]Newabstract!#REF!</definedName>
    <definedName name="_____________Apr29" localSheetId="7">[5]Newabstract!#REF!</definedName>
    <definedName name="_____________Apr29" localSheetId="3">[5]Newabstract!#REF!</definedName>
    <definedName name="_____________Apr29" localSheetId="9">[5]Newabstract!#REF!</definedName>
    <definedName name="_____________Apr29" localSheetId="4">[5]Newabstract!#REF!</definedName>
    <definedName name="_____________Apr29" localSheetId="0">[5]Newabstract!#REF!</definedName>
    <definedName name="_____________Apr29" localSheetId="1">[5]Newabstract!#REF!</definedName>
    <definedName name="_____________Apr29">[5]Newabstract!#REF!</definedName>
    <definedName name="_____________Apr30" localSheetId="10">[5]Newabstract!#REF!</definedName>
    <definedName name="_____________Apr30" localSheetId="7">[5]Newabstract!#REF!</definedName>
    <definedName name="_____________Apr30" localSheetId="3">[5]Newabstract!#REF!</definedName>
    <definedName name="_____________Apr30" localSheetId="9">[5]Newabstract!#REF!</definedName>
    <definedName name="_____________Apr30" localSheetId="4">[5]Newabstract!#REF!</definedName>
    <definedName name="_____________Apr30" localSheetId="0">[5]Newabstract!#REF!</definedName>
    <definedName name="_____________Apr30" localSheetId="1">[5]Newabstract!#REF!</definedName>
    <definedName name="_____________Apr30">[5]Newabstract!#REF!</definedName>
    <definedName name="_____________B1" localSheetId="6" hidden="1">{"pl_t&amp;d",#N/A,FALSE,"p&amp;l_t&amp;D_01_02 (2)"}</definedName>
    <definedName name="_____________B1" localSheetId="10" hidden="1">{"pl_t&amp;d",#N/A,FALSE,"p&amp;l_t&amp;D_01_02 (2)"}</definedName>
    <definedName name="_____________B1" localSheetId="7" hidden="1">{"pl_t&amp;d",#N/A,FALSE,"p&amp;l_t&amp;D_01_02 (2)"}</definedName>
    <definedName name="_____________B1" localSheetId="3" hidden="1">{"pl_t&amp;d",#N/A,FALSE,"p&amp;l_t&amp;D_01_02 (2)"}</definedName>
    <definedName name="_____________B1" localSheetId="8" hidden="1">{"pl_t&amp;d",#N/A,FALSE,"p&amp;l_t&amp;D_01_02 (2)"}</definedName>
    <definedName name="_____________B1" localSheetId="9" hidden="1">{"pl_t&amp;d",#N/A,FALSE,"p&amp;l_t&amp;D_01_02 (2)"}</definedName>
    <definedName name="_____________B1" localSheetId="4" hidden="1">{"pl_t&amp;d",#N/A,FALSE,"p&amp;l_t&amp;D_01_02 (2)"}</definedName>
    <definedName name="_____________B1" localSheetId="0" hidden="1">{"pl_t&amp;d",#N/A,FALSE,"p&amp;l_t&amp;D_01_02 (2)"}</definedName>
    <definedName name="_____________B1" localSheetId="1" hidden="1">{"pl_t&amp;d",#N/A,FALSE,"p&amp;l_t&amp;D_01_02 (2)"}</definedName>
    <definedName name="_____________B1" hidden="1">{"pl_t&amp;d",#N/A,FALSE,"p&amp;l_t&amp;D_01_02 (2)"}</definedName>
    <definedName name="_____________BSD1" localSheetId="6">#REF!</definedName>
    <definedName name="_____________BSD1" localSheetId="10">#REF!</definedName>
    <definedName name="_____________BSD1" localSheetId="7">#REF!</definedName>
    <definedName name="_____________BSD1" localSheetId="3">#REF!</definedName>
    <definedName name="_____________BSD1" localSheetId="9">#REF!</definedName>
    <definedName name="_____________BSD1" localSheetId="4">#REF!</definedName>
    <definedName name="_____________BSD1" localSheetId="0">#REF!</definedName>
    <definedName name="_____________BSD1" localSheetId="1">#REF!</definedName>
    <definedName name="_____________BSD1">#REF!</definedName>
    <definedName name="_____________BSD2" localSheetId="6">#REF!</definedName>
    <definedName name="_____________BSD2" localSheetId="10">#REF!</definedName>
    <definedName name="_____________BSD2" localSheetId="7">#REF!</definedName>
    <definedName name="_____________BSD2" localSheetId="3">#REF!</definedName>
    <definedName name="_____________BSD2" localSheetId="9">#REF!</definedName>
    <definedName name="_____________BSD2" localSheetId="4">#REF!</definedName>
    <definedName name="_____________BSD2" localSheetId="0">#REF!</definedName>
    <definedName name="_____________BSD2" localSheetId="1">#REF!</definedName>
    <definedName name="_____________BSD2">#REF!</definedName>
    <definedName name="_____________DAT12" localSheetId="6">[6]Sheet1!#REF!</definedName>
    <definedName name="_____________DAT12" localSheetId="10">[6]Sheet1!#REF!</definedName>
    <definedName name="_____________DAT12" localSheetId="7">[6]Sheet1!#REF!</definedName>
    <definedName name="_____________DAT12" localSheetId="3">[6]Sheet1!#REF!</definedName>
    <definedName name="_____________DAT12" localSheetId="9">[6]Sheet1!#REF!</definedName>
    <definedName name="_____________DAT12" localSheetId="4">[6]Sheet1!#REF!</definedName>
    <definedName name="_____________DAT12" localSheetId="0">[6]Sheet1!#REF!</definedName>
    <definedName name="_____________DAT12" localSheetId="1">[6]Sheet1!#REF!</definedName>
    <definedName name="_____________DAT12">[6]Sheet1!#REF!</definedName>
    <definedName name="_____________DAT13" localSheetId="6">[6]Sheet1!#REF!</definedName>
    <definedName name="_____________DAT13" localSheetId="10">[6]Sheet1!#REF!</definedName>
    <definedName name="_____________DAT13" localSheetId="7">[6]Sheet1!#REF!</definedName>
    <definedName name="_____________DAT13" localSheetId="3">[6]Sheet1!#REF!</definedName>
    <definedName name="_____________DAT13" localSheetId="9">[6]Sheet1!#REF!</definedName>
    <definedName name="_____________DAT13" localSheetId="4">[6]Sheet1!#REF!</definedName>
    <definedName name="_____________DAT13" localSheetId="0">[6]Sheet1!#REF!</definedName>
    <definedName name="_____________DAT13" localSheetId="1">[6]Sheet1!#REF!</definedName>
    <definedName name="_____________DAT13">[6]Sheet1!#REF!</definedName>
    <definedName name="_____________DAT15" localSheetId="6">[6]Sheet1!#REF!</definedName>
    <definedName name="_____________DAT15" localSheetId="10">[6]Sheet1!#REF!</definedName>
    <definedName name="_____________DAT15" localSheetId="7">[6]Sheet1!#REF!</definedName>
    <definedName name="_____________DAT15" localSheetId="3">[6]Sheet1!#REF!</definedName>
    <definedName name="_____________DAT15" localSheetId="9">[6]Sheet1!#REF!</definedName>
    <definedName name="_____________DAT15" localSheetId="4">[6]Sheet1!#REF!</definedName>
    <definedName name="_____________DAT15" localSheetId="0">[6]Sheet1!#REF!</definedName>
    <definedName name="_____________DAT15" localSheetId="1">[6]Sheet1!#REF!</definedName>
    <definedName name="_____________DAT15">[6]Sheet1!#REF!</definedName>
    <definedName name="_____________DAT16" localSheetId="6">[6]Sheet1!#REF!</definedName>
    <definedName name="_____________DAT16" localSheetId="10">[6]Sheet1!#REF!</definedName>
    <definedName name="_____________DAT16" localSheetId="7">[6]Sheet1!#REF!</definedName>
    <definedName name="_____________DAT16" localSheetId="3">[6]Sheet1!#REF!</definedName>
    <definedName name="_____________DAT16" localSheetId="9">[6]Sheet1!#REF!</definedName>
    <definedName name="_____________DAT16" localSheetId="4">[6]Sheet1!#REF!</definedName>
    <definedName name="_____________DAT16" localSheetId="0">[6]Sheet1!#REF!</definedName>
    <definedName name="_____________DAT16" localSheetId="1">[6]Sheet1!#REF!</definedName>
    <definedName name="_____________DAT16">[6]Sheet1!#REF!</definedName>
    <definedName name="_____________DAT17" localSheetId="6">[6]Sheet1!#REF!</definedName>
    <definedName name="_____________DAT17" localSheetId="10">[6]Sheet1!#REF!</definedName>
    <definedName name="_____________DAT17" localSheetId="7">[6]Sheet1!#REF!</definedName>
    <definedName name="_____________DAT17" localSheetId="3">[6]Sheet1!#REF!</definedName>
    <definedName name="_____________DAT17" localSheetId="9">[6]Sheet1!#REF!</definedName>
    <definedName name="_____________DAT17" localSheetId="4">[6]Sheet1!#REF!</definedName>
    <definedName name="_____________DAT17" localSheetId="0">[6]Sheet1!#REF!</definedName>
    <definedName name="_____________DAT17" localSheetId="1">[6]Sheet1!#REF!</definedName>
    <definedName name="_____________DAT17">[6]Sheet1!#REF!</definedName>
    <definedName name="_____________DAT18" localSheetId="10">[6]Sheet1!#REF!</definedName>
    <definedName name="_____________DAT18" localSheetId="7">[6]Sheet1!#REF!</definedName>
    <definedName name="_____________DAT18" localSheetId="3">[6]Sheet1!#REF!</definedName>
    <definedName name="_____________DAT18" localSheetId="9">[6]Sheet1!#REF!</definedName>
    <definedName name="_____________DAT18" localSheetId="4">[6]Sheet1!#REF!</definedName>
    <definedName name="_____________DAT18" localSheetId="0">[6]Sheet1!#REF!</definedName>
    <definedName name="_____________DAT18" localSheetId="1">[6]Sheet1!#REF!</definedName>
    <definedName name="_____________DAT18">[6]Sheet1!#REF!</definedName>
    <definedName name="_____________DAT19" localSheetId="10">[6]Sheet1!#REF!</definedName>
    <definedName name="_____________DAT19" localSheetId="7">[6]Sheet1!#REF!</definedName>
    <definedName name="_____________DAT19" localSheetId="3">[6]Sheet1!#REF!</definedName>
    <definedName name="_____________DAT19" localSheetId="9">[6]Sheet1!#REF!</definedName>
    <definedName name="_____________DAT19" localSheetId="4">[6]Sheet1!#REF!</definedName>
    <definedName name="_____________DAT19" localSheetId="0">[6]Sheet1!#REF!</definedName>
    <definedName name="_____________DAT19" localSheetId="1">[6]Sheet1!#REF!</definedName>
    <definedName name="_____________DAT19">[6]Sheet1!#REF!</definedName>
    <definedName name="_____________dd1" localSheetId="6" hidden="1">{"pl_t&amp;d",#N/A,FALSE,"p&amp;l_t&amp;D_01_02 (2)"}</definedName>
    <definedName name="_____________dd1" localSheetId="10" hidden="1">{"pl_t&amp;d",#N/A,FALSE,"p&amp;l_t&amp;D_01_02 (2)"}</definedName>
    <definedName name="_____________dd1" localSheetId="7" hidden="1">{"pl_t&amp;d",#N/A,FALSE,"p&amp;l_t&amp;D_01_02 (2)"}</definedName>
    <definedName name="_____________dd1" localSheetId="3" hidden="1">{"pl_t&amp;d",#N/A,FALSE,"p&amp;l_t&amp;D_01_02 (2)"}</definedName>
    <definedName name="_____________dd1" localSheetId="8" hidden="1">{"pl_t&amp;d",#N/A,FALSE,"p&amp;l_t&amp;D_01_02 (2)"}</definedName>
    <definedName name="_____________dd1" localSheetId="9" hidden="1">{"pl_t&amp;d",#N/A,FALSE,"p&amp;l_t&amp;D_01_02 (2)"}</definedName>
    <definedName name="_____________dd1" localSheetId="4" hidden="1">{"pl_t&amp;d",#N/A,FALSE,"p&amp;l_t&amp;D_01_02 (2)"}</definedName>
    <definedName name="_____________dd1" localSheetId="0" hidden="1">{"pl_t&amp;d",#N/A,FALSE,"p&amp;l_t&amp;D_01_02 (2)"}</definedName>
    <definedName name="_____________dd1" localSheetId="1" hidden="1">{"pl_t&amp;d",#N/A,FALSE,"p&amp;l_t&amp;D_01_02 (2)"}</definedName>
    <definedName name="_____________dd1" hidden="1">{"pl_t&amp;d",#N/A,FALSE,"p&amp;l_t&amp;D_01_02 (2)"}</definedName>
    <definedName name="_____________dem2" localSheetId="6" hidden="1">{"pl_t&amp;d",#N/A,FALSE,"p&amp;l_t&amp;D_01_02 (2)"}</definedName>
    <definedName name="_____________dem2" localSheetId="10" hidden="1">{"pl_t&amp;d",#N/A,FALSE,"p&amp;l_t&amp;D_01_02 (2)"}</definedName>
    <definedName name="_____________dem2" localSheetId="7" hidden="1">{"pl_t&amp;d",#N/A,FALSE,"p&amp;l_t&amp;D_01_02 (2)"}</definedName>
    <definedName name="_____________dem2" localSheetId="3" hidden="1">{"pl_t&amp;d",#N/A,FALSE,"p&amp;l_t&amp;D_01_02 (2)"}</definedName>
    <definedName name="_____________dem2" localSheetId="8" hidden="1">{"pl_t&amp;d",#N/A,FALSE,"p&amp;l_t&amp;D_01_02 (2)"}</definedName>
    <definedName name="_____________dem2" localSheetId="9" hidden="1">{"pl_t&amp;d",#N/A,FALSE,"p&amp;l_t&amp;D_01_02 (2)"}</definedName>
    <definedName name="_____________dem2" localSheetId="4" hidden="1">{"pl_t&amp;d",#N/A,FALSE,"p&amp;l_t&amp;D_01_02 (2)"}</definedName>
    <definedName name="_____________dem2" localSheetId="0" hidden="1">{"pl_t&amp;d",#N/A,FALSE,"p&amp;l_t&amp;D_01_02 (2)"}</definedName>
    <definedName name="_____________dem2" localSheetId="1" hidden="1">{"pl_t&amp;d",#N/A,FALSE,"p&amp;l_t&amp;D_01_02 (2)"}</definedName>
    <definedName name="_____________dem2" hidden="1">{"pl_t&amp;d",#N/A,FALSE,"p&amp;l_t&amp;D_01_02 (2)"}</definedName>
    <definedName name="_____________dem3" localSheetId="6" hidden="1">{"pl_t&amp;d",#N/A,FALSE,"p&amp;l_t&amp;D_01_02 (2)"}</definedName>
    <definedName name="_____________dem3" localSheetId="10" hidden="1">{"pl_t&amp;d",#N/A,FALSE,"p&amp;l_t&amp;D_01_02 (2)"}</definedName>
    <definedName name="_____________dem3" localSheetId="7" hidden="1">{"pl_t&amp;d",#N/A,FALSE,"p&amp;l_t&amp;D_01_02 (2)"}</definedName>
    <definedName name="_____________dem3" localSheetId="3" hidden="1">{"pl_t&amp;d",#N/A,FALSE,"p&amp;l_t&amp;D_01_02 (2)"}</definedName>
    <definedName name="_____________dem3" localSheetId="8" hidden="1">{"pl_t&amp;d",#N/A,FALSE,"p&amp;l_t&amp;D_01_02 (2)"}</definedName>
    <definedName name="_____________dem3" localSheetId="9" hidden="1">{"pl_t&amp;d",#N/A,FALSE,"p&amp;l_t&amp;D_01_02 (2)"}</definedName>
    <definedName name="_____________dem3" localSheetId="4" hidden="1">{"pl_t&amp;d",#N/A,FALSE,"p&amp;l_t&amp;D_01_02 (2)"}</definedName>
    <definedName name="_____________dem3" localSheetId="0" hidden="1">{"pl_t&amp;d",#N/A,FALSE,"p&amp;l_t&amp;D_01_02 (2)"}</definedName>
    <definedName name="_____________dem3" localSheetId="1" hidden="1">{"pl_t&amp;d",#N/A,FALSE,"p&amp;l_t&amp;D_01_02 (2)"}</definedName>
    <definedName name="_____________dem3" hidden="1">{"pl_t&amp;d",#N/A,FALSE,"p&amp;l_t&amp;D_01_02 (2)"}</definedName>
    <definedName name="_____________den8" localSheetId="6" hidden="1">{"pl_t&amp;d",#N/A,FALSE,"p&amp;l_t&amp;D_01_02 (2)"}</definedName>
    <definedName name="_____________den8" localSheetId="10" hidden="1">{"pl_t&amp;d",#N/A,FALSE,"p&amp;l_t&amp;D_01_02 (2)"}</definedName>
    <definedName name="_____________den8" localSheetId="7" hidden="1">{"pl_t&amp;d",#N/A,FALSE,"p&amp;l_t&amp;D_01_02 (2)"}</definedName>
    <definedName name="_____________den8" localSheetId="3" hidden="1">{"pl_t&amp;d",#N/A,FALSE,"p&amp;l_t&amp;D_01_02 (2)"}</definedName>
    <definedName name="_____________den8" localSheetId="8" hidden="1">{"pl_t&amp;d",#N/A,FALSE,"p&amp;l_t&amp;D_01_02 (2)"}</definedName>
    <definedName name="_____________den8" localSheetId="9" hidden="1">{"pl_t&amp;d",#N/A,FALSE,"p&amp;l_t&amp;D_01_02 (2)"}</definedName>
    <definedName name="_____________den8" localSheetId="4" hidden="1">{"pl_t&amp;d",#N/A,FALSE,"p&amp;l_t&amp;D_01_02 (2)"}</definedName>
    <definedName name="_____________den8" localSheetId="0" hidden="1">{"pl_t&amp;d",#N/A,FALSE,"p&amp;l_t&amp;D_01_02 (2)"}</definedName>
    <definedName name="_____________den8" localSheetId="1" hidden="1">{"pl_t&amp;d",#N/A,FALSE,"p&amp;l_t&amp;D_01_02 (2)"}</definedName>
    <definedName name="_____________den8" hidden="1">{"pl_t&amp;d",#N/A,FALSE,"p&amp;l_t&amp;D_01_02 (2)"}</definedName>
    <definedName name="_____________fin2" localSheetId="6" hidden="1">{"pl_t&amp;d",#N/A,FALSE,"p&amp;l_t&amp;D_01_02 (2)"}</definedName>
    <definedName name="_____________fin2" localSheetId="10" hidden="1">{"pl_t&amp;d",#N/A,FALSE,"p&amp;l_t&amp;D_01_02 (2)"}</definedName>
    <definedName name="_____________fin2" localSheetId="7" hidden="1">{"pl_t&amp;d",#N/A,FALSE,"p&amp;l_t&amp;D_01_02 (2)"}</definedName>
    <definedName name="_____________fin2" localSheetId="3" hidden="1">{"pl_t&amp;d",#N/A,FALSE,"p&amp;l_t&amp;D_01_02 (2)"}</definedName>
    <definedName name="_____________fin2" localSheetId="8" hidden="1">{"pl_t&amp;d",#N/A,FALSE,"p&amp;l_t&amp;D_01_02 (2)"}</definedName>
    <definedName name="_____________fin2" localSheetId="9" hidden="1">{"pl_t&amp;d",#N/A,FALSE,"p&amp;l_t&amp;D_01_02 (2)"}</definedName>
    <definedName name="_____________fin2" localSheetId="4" hidden="1">{"pl_t&amp;d",#N/A,FALSE,"p&amp;l_t&amp;D_01_02 (2)"}</definedName>
    <definedName name="_____________fin2" localSheetId="0" hidden="1">{"pl_t&amp;d",#N/A,FALSE,"p&amp;l_t&amp;D_01_02 (2)"}</definedName>
    <definedName name="_____________fin2" localSheetId="1" hidden="1">{"pl_t&amp;d",#N/A,FALSE,"p&amp;l_t&amp;D_01_02 (2)"}</definedName>
    <definedName name="_____________fin2" hidden="1">{"pl_t&amp;d",#N/A,FALSE,"p&amp;l_t&amp;D_01_02 (2)"}</definedName>
    <definedName name="_____________for5" localSheetId="6" hidden="1">{"pl_t&amp;d",#N/A,FALSE,"p&amp;l_t&amp;D_01_02 (2)"}</definedName>
    <definedName name="_____________for5" localSheetId="10" hidden="1">{"pl_t&amp;d",#N/A,FALSE,"p&amp;l_t&amp;D_01_02 (2)"}</definedName>
    <definedName name="_____________for5" localSheetId="7" hidden="1">{"pl_t&amp;d",#N/A,FALSE,"p&amp;l_t&amp;D_01_02 (2)"}</definedName>
    <definedName name="_____________for5" localSheetId="3" hidden="1">{"pl_t&amp;d",#N/A,FALSE,"p&amp;l_t&amp;D_01_02 (2)"}</definedName>
    <definedName name="_____________for5" localSheetId="8" hidden="1">{"pl_t&amp;d",#N/A,FALSE,"p&amp;l_t&amp;D_01_02 (2)"}</definedName>
    <definedName name="_____________for5" localSheetId="9" hidden="1">{"pl_t&amp;d",#N/A,FALSE,"p&amp;l_t&amp;D_01_02 (2)"}</definedName>
    <definedName name="_____________for5" localSheetId="4" hidden="1">{"pl_t&amp;d",#N/A,FALSE,"p&amp;l_t&amp;D_01_02 (2)"}</definedName>
    <definedName name="_____________for5" localSheetId="0" hidden="1">{"pl_t&amp;d",#N/A,FALSE,"p&amp;l_t&amp;D_01_02 (2)"}</definedName>
    <definedName name="_____________for5" localSheetId="1" hidden="1">{"pl_t&amp;d",#N/A,FALSE,"p&amp;l_t&amp;D_01_02 (2)"}</definedName>
    <definedName name="_____________for5" hidden="1">{"pl_t&amp;d",#N/A,FALSE,"p&amp;l_t&amp;D_01_02 (2)"}</definedName>
    <definedName name="_____________G1" localSheetId="6">#REF!</definedName>
    <definedName name="_____________G1" localSheetId="10">#REF!</definedName>
    <definedName name="_____________G1" localSheetId="7">#REF!</definedName>
    <definedName name="_____________G1" localSheetId="3">#REF!</definedName>
    <definedName name="_____________G1" localSheetId="9">#REF!</definedName>
    <definedName name="_____________G1" localSheetId="4">#REF!</definedName>
    <definedName name="_____________G1" localSheetId="0">#REF!</definedName>
    <definedName name="_____________G1" localSheetId="1">#REF!</definedName>
    <definedName name="_____________G1">#REF!</definedName>
    <definedName name="_____________IED1" localSheetId="6">#REF!</definedName>
    <definedName name="_____________IED1" localSheetId="10">#REF!</definedName>
    <definedName name="_____________IED1" localSheetId="7">#REF!</definedName>
    <definedName name="_____________IED1" localSheetId="3">#REF!</definedName>
    <definedName name="_____________IED1" localSheetId="9">#REF!</definedName>
    <definedName name="_____________IED1" localSheetId="4">#REF!</definedName>
    <definedName name="_____________IED1" localSheetId="0">#REF!</definedName>
    <definedName name="_____________IED1" localSheetId="1">#REF!</definedName>
    <definedName name="_____________IED1">#REF!</definedName>
    <definedName name="_____________IED2" localSheetId="6">#REF!</definedName>
    <definedName name="_____________IED2" localSheetId="10">#REF!</definedName>
    <definedName name="_____________IED2" localSheetId="7">#REF!</definedName>
    <definedName name="_____________IED2" localSheetId="3">#REF!</definedName>
    <definedName name="_____________IED2" localSheetId="9">#REF!</definedName>
    <definedName name="_____________IED2" localSheetId="4">#REF!</definedName>
    <definedName name="_____________IED2" localSheetId="0">#REF!</definedName>
    <definedName name="_____________IED2" localSheetId="1">#REF!</definedName>
    <definedName name="_____________IED2">#REF!</definedName>
    <definedName name="_____________j3" localSheetId="6" hidden="1">{"pl_t&amp;d",#N/A,FALSE,"p&amp;l_t&amp;D_01_02 (2)"}</definedName>
    <definedName name="_____________j3" localSheetId="10" hidden="1">{"pl_t&amp;d",#N/A,FALSE,"p&amp;l_t&amp;D_01_02 (2)"}</definedName>
    <definedName name="_____________j3" localSheetId="7" hidden="1">{"pl_t&amp;d",#N/A,FALSE,"p&amp;l_t&amp;D_01_02 (2)"}</definedName>
    <definedName name="_____________j3" localSheetId="3" hidden="1">{"pl_t&amp;d",#N/A,FALSE,"p&amp;l_t&amp;D_01_02 (2)"}</definedName>
    <definedName name="_____________j3" localSheetId="8" hidden="1">{"pl_t&amp;d",#N/A,FALSE,"p&amp;l_t&amp;D_01_02 (2)"}</definedName>
    <definedName name="_____________j3" localSheetId="9" hidden="1">{"pl_t&amp;d",#N/A,FALSE,"p&amp;l_t&amp;D_01_02 (2)"}</definedName>
    <definedName name="_____________j3" localSheetId="4" hidden="1">{"pl_t&amp;d",#N/A,FALSE,"p&amp;l_t&amp;D_01_02 (2)"}</definedName>
    <definedName name="_____________j3" localSheetId="0" hidden="1">{"pl_t&amp;d",#N/A,FALSE,"p&amp;l_t&amp;D_01_02 (2)"}</definedName>
    <definedName name="_____________j3" localSheetId="1" hidden="1">{"pl_t&amp;d",#N/A,FALSE,"p&amp;l_t&amp;D_01_02 (2)"}</definedName>
    <definedName name="_____________j3" hidden="1">{"pl_t&amp;d",#N/A,FALSE,"p&amp;l_t&amp;D_01_02 (2)"}</definedName>
    <definedName name="_____________j4" localSheetId="6" hidden="1">{"pl_t&amp;d",#N/A,FALSE,"p&amp;l_t&amp;D_01_02 (2)"}</definedName>
    <definedName name="_____________j4" localSheetId="10" hidden="1">{"pl_t&amp;d",#N/A,FALSE,"p&amp;l_t&amp;D_01_02 (2)"}</definedName>
    <definedName name="_____________j4" localSheetId="7" hidden="1">{"pl_t&amp;d",#N/A,FALSE,"p&amp;l_t&amp;D_01_02 (2)"}</definedName>
    <definedName name="_____________j4" localSheetId="3" hidden="1">{"pl_t&amp;d",#N/A,FALSE,"p&amp;l_t&amp;D_01_02 (2)"}</definedName>
    <definedName name="_____________j4" localSheetId="8" hidden="1">{"pl_t&amp;d",#N/A,FALSE,"p&amp;l_t&amp;D_01_02 (2)"}</definedName>
    <definedName name="_____________j4" localSheetId="9" hidden="1">{"pl_t&amp;d",#N/A,FALSE,"p&amp;l_t&amp;D_01_02 (2)"}</definedName>
    <definedName name="_____________j4" localSheetId="4" hidden="1">{"pl_t&amp;d",#N/A,FALSE,"p&amp;l_t&amp;D_01_02 (2)"}</definedName>
    <definedName name="_____________j4" localSheetId="0" hidden="1">{"pl_t&amp;d",#N/A,FALSE,"p&amp;l_t&amp;D_01_02 (2)"}</definedName>
    <definedName name="_____________j4" localSheetId="1" hidden="1">{"pl_t&amp;d",#N/A,FALSE,"p&amp;l_t&amp;D_01_02 (2)"}</definedName>
    <definedName name="_____________j4" hidden="1">{"pl_t&amp;d",#N/A,FALSE,"p&amp;l_t&amp;D_01_02 (2)"}</definedName>
    <definedName name="_____________j5" localSheetId="6" hidden="1">{"pl_t&amp;d",#N/A,FALSE,"p&amp;l_t&amp;D_01_02 (2)"}</definedName>
    <definedName name="_____________j5" localSheetId="10" hidden="1">{"pl_t&amp;d",#N/A,FALSE,"p&amp;l_t&amp;D_01_02 (2)"}</definedName>
    <definedName name="_____________j5" localSheetId="7" hidden="1">{"pl_t&amp;d",#N/A,FALSE,"p&amp;l_t&amp;D_01_02 (2)"}</definedName>
    <definedName name="_____________j5" localSheetId="3" hidden="1">{"pl_t&amp;d",#N/A,FALSE,"p&amp;l_t&amp;D_01_02 (2)"}</definedName>
    <definedName name="_____________j5" localSheetId="8" hidden="1">{"pl_t&amp;d",#N/A,FALSE,"p&amp;l_t&amp;D_01_02 (2)"}</definedName>
    <definedName name="_____________j5" localSheetId="9" hidden="1">{"pl_t&amp;d",#N/A,FALSE,"p&amp;l_t&amp;D_01_02 (2)"}</definedName>
    <definedName name="_____________j5" localSheetId="4" hidden="1">{"pl_t&amp;d",#N/A,FALSE,"p&amp;l_t&amp;D_01_02 (2)"}</definedName>
    <definedName name="_____________j5" localSheetId="0" hidden="1">{"pl_t&amp;d",#N/A,FALSE,"p&amp;l_t&amp;D_01_02 (2)"}</definedName>
    <definedName name="_____________j5" localSheetId="1" hidden="1">{"pl_t&amp;d",#N/A,FALSE,"p&amp;l_t&amp;D_01_02 (2)"}</definedName>
    <definedName name="_____________j5" hidden="1">{"pl_t&amp;d",#N/A,FALSE,"p&amp;l_t&amp;D_01_02 (2)"}</definedName>
    <definedName name="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jpl1" localSheetId="6" hidden="1">#REF!</definedName>
    <definedName name="_____________jpl1" localSheetId="10" hidden="1">#REF!</definedName>
    <definedName name="_____________jpl1" localSheetId="7" hidden="1">#REF!</definedName>
    <definedName name="_____________jpl1" localSheetId="3" hidden="1">#REF!</definedName>
    <definedName name="_____________jpl1" localSheetId="8" hidden="1">#REF!</definedName>
    <definedName name="_____________jpl1" localSheetId="9" hidden="1">#REF!</definedName>
    <definedName name="_____________jpl1" localSheetId="4" hidden="1">#REF!</definedName>
    <definedName name="_____________jpl1" localSheetId="0" hidden="1">#REF!</definedName>
    <definedName name="_____________jpl1" localSheetId="1" hidden="1">#REF!</definedName>
    <definedName name="_____________jpl1" hidden="1">#REF!</definedName>
    <definedName name="_____________k1" localSheetId="6" hidden="1">{"pl_t&amp;d",#N/A,FALSE,"p&amp;l_t&amp;D_01_02 (2)"}</definedName>
    <definedName name="_____________k1" localSheetId="10" hidden="1">{"pl_t&amp;d",#N/A,FALSE,"p&amp;l_t&amp;D_01_02 (2)"}</definedName>
    <definedName name="_____________k1" localSheetId="7" hidden="1">{"pl_t&amp;d",#N/A,FALSE,"p&amp;l_t&amp;D_01_02 (2)"}</definedName>
    <definedName name="_____________k1" localSheetId="3" hidden="1">{"pl_t&amp;d",#N/A,FALSE,"p&amp;l_t&amp;D_01_02 (2)"}</definedName>
    <definedName name="_____________k1" localSheetId="8" hidden="1">{"pl_t&amp;d",#N/A,FALSE,"p&amp;l_t&amp;D_01_02 (2)"}</definedName>
    <definedName name="_____________k1" localSheetId="9" hidden="1">{"pl_t&amp;d",#N/A,FALSE,"p&amp;l_t&amp;D_01_02 (2)"}</definedName>
    <definedName name="_____________k1" localSheetId="4" hidden="1">{"pl_t&amp;d",#N/A,FALSE,"p&amp;l_t&amp;D_01_02 (2)"}</definedName>
    <definedName name="_____________k1" localSheetId="0" hidden="1">{"pl_t&amp;d",#N/A,FALSE,"p&amp;l_t&amp;D_01_02 (2)"}</definedName>
    <definedName name="_____________k1" localSheetId="1" hidden="1">{"pl_t&amp;d",#N/A,FALSE,"p&amp;l_t&amp;D_01_02 (2)"}</definedName>
    <definedName name="_____________k1" hidden="1">{"pl_t&amp;d",#N/A,FALSE,"p&amp;l_t&amp;D_01_02 (2)"}</definedName>
    <definedName name="_____________Mar06" localSheetId="6">[5]Newabstract!#REF!</definedName>
    <definedName name="_____________Mar06" localSheetId="10">[5]Newabstract!#REF!</definedName>
    <definedName name="_____________Mar06" localSheetId="7">[5]Newabstract!#REF!</definedName>
    <definedName name="_____________Mar06" localSheetId="3">[5]Newabstract!#REF!</definedName>
    <definedName name="_____________Mar06" localSheetId="9">[5]Newabstract!#REF!</definedName>
    <definedName name="_____________Mar06" localSheetId="4">[5]Newabstract!#REF!</definedName>
    <definedName name="_____________Mar06" localSheetId="0">[5]Newabstract!#REF!</definedName>
    <definedName name="_____________Mar06" localSheetId="1">[5]Newabstract!#REF!</definedName>
    <definedName name="_____________Mar06">[5]Newabstract!#REF!</definedName>
    <definedName name="_____________Mar09" localSheetId="6">[5]Newabstract!#REF!</definedName>
    <definedName name="_____________Mar09" localSheetId="10">[5]Newabstract!#REF!</definedName>
    <definedName name="_____________Mar09" localSheetId="7">[5]Newabstract!#REF!</definedName>
    <definedName name="_____________Mar09" localSheetId="3">[5]Newabstract!#REF!</definedName>
    <definedName name="_____________Mar09" localSheetId="9">[5]Newabstract!#REF!</definedName>
    <definedName name="_____________Mar09" localSheetId="4">[5]Newabstract!#REF!</definedName>
    <definedName name="_____________Mar09" localSheetId="0">[5]Newabstract!#REF!</definedName>
    <definedName name="_____________Mar09" localSheetId="1">[5]Newabstract!#REF!</definedName>
    <definedName name="_____________Mar09">[5]Newabstract!#REF!</definedName>
    <definedName name="_____________Mar10" localSheetId="6">[5]Newabstract!#REF!</definedName>
    <definedName name="_____________Mar10" localSheetId="10">[5]Newabstract!#REF!</definedName>
    <definedName name="_____________Mar10" localSheetId="7">[5]Newabstract!#REF!</definedName>
    <definedName name="_____________Mar10" localSheetId="3">[5]Newabstract!#REF!</definedName>
    <definedName name="_____________Mar10" localSheetId="9">[5]Newabstract!#REF!</definedName>
    <definedName name="_____________Mar10" localSheetId="4">[5]Newabstract!#REF!</definedName>
    <definedName name="_____________Mar10" localSheetId="0">[5]Newabstract!#REF!</definedName>
    <definedName name="_____________Mar10" localSheetId="1">[5]Newabstract!#REF!</definedName>
    <definedName name="_____________Mar10">[5]Newabstract!#REF!</definedName>
    <definedName name="_____________Mar11" localSheetId="6">[5]Newabstract!#REF!</definedName>
    <definedName name="_____________Mar11" localSheetId="10">[5]Newabstract!#REF!</definedName>
    <definedName name="_____________Mar11" localSheetId="7">[5]Newabstract!#REF!</definedName>
    <definedName name="_____________Mar11" localSheetId="3">[5]Newabstract!#REF!</definedName>
    <definedName name="_____________Mar11" localSheetId="9">[5]Newabstract!#REF!</definedName>
    <definedName name="_____________Mar11" localSheetId="4">[5]Newabstract!#REF!</definedName>
    <definedName name="_____________Mar11" localSheetId="0">[5]Newabstract!#REF!</definedName>
    <definedName name="_____________Mar11" localSheetId="1">[5]Newabstract!#REF!</definedName>
    <definedName name="_____________Mar11">[5]Newabstract!#REF!</definedName>
    <definedName name="_____________Mar12" localSheetId="6">[5]Newabstract!#REF!</definedName>
    <definedName name="_____________Mar12" localSheetId="10">[5]Newabstract!#REF!</definedName>
    <definedName name="_____________Mar12" localSheetId="7">[5]Newabstract!#REF!</definedName>
    <definedName name="_____________Mar12" localSheetId="3">[5]Newabstract!#REF!</definedName>
    <definedName name="_____________Mar12" localSheetId="9">[5]Newabstract!#REF!</definedName>
    <definedName name="_____________Mar12" localSheetId="4">[5]Newabstract!#REF!</definedName>
    <definedName name="_____________Mar12" localSheetId="0">[5]Newabstract!#REF!</definedName>
    <definedName name="_____________Mar12" localSheetId="1">[5]Newabstract!#REF!</definedName>
    <definedName name="_____________Mar12">[5]Newabstract!#REF!</definedName>
    <definedName name="_____________Mar13" localSheetId="10">[5]Newabstract!#REF!</definedName>
    <definedName name="_____________Mar13" localSheetId="7">[5]Newabstract!#REF!</definedName>
    <definedName name="_____________Mar13" localSheetId="3">[5]Newabstract!#REF!</definedName>
    <definedName name="_____________Mar13" localSheetId="9">[5]Newabstract!#REF!</definedName>
    <definedName name="_____________Mar13" localSheetId="4">[5]Newabstract!#REF!</definedName>
    <definedName name="_____________Mar13" localSheetId="0">[5]Newabstract!#REF!</definedName>
    <definedName name="_____________Mar13" localSheetId="1">[5]Newabstract!#REF!</definedName>
    <definedName name="_____________Mar13">[5]Newabstract!#REF!</definedName>
    <definedName name="_____________Mar16" localSheetId="10">[5]Newabstract!#REF!</definedName>
    <definedName name="_____________Mar16" localSheetId="7">[5]Newabstract!#REF!</definedName>
    <definedName name="_____________Mar16" localSheetId="3">[5]Newabstract!#REF!</definedName>
    <definedName name="_____________Mar16" localSheetId="9">[5]Newabstract!#REF!</definedName>
    <definedName name="_____________Mar16" localSheetId="4">[5]Newabstract!#REF!</definedName>
    <definedName name="_____________Mar16" localSheetId="0">[5]Newabstract!#REF!</definedName>
    <definedName name="_____________Mar16" localSheetId="1">[5]Newabstract!#REF!</definedName>
    <definedName name="_____________Mar16">[5]Newabstract!#REF!</definedName>
    <definedName name="_____________Mar17" localSheetId="10">[5]Newabstract!#REF!</definedName>
    <definedName name="_____________Mar17" localSheetId="7">[5]Newabstract!#REF!</definedName>
    <definedName name="_____________Mar17" localSheetId="3">[5]Newabstract!#REF!</definedName>
    <definedName name="_____________Mar17" localSheetId="9">[5]Newabstract!#REF!</definedName>
    <definedName name="_____________Mar17" localSheetId="4">[5]Newabstract!#REF!</definedName>
    <definedName name="_____________Mar17" localSheetId="0">[5]Newabstract!#REF!</definedName>
    <definedName name="_____________Mar17" localSheetId="1">[5]Newabstract!#REF!</definedName>
    <definedName name="_____________Mar17">[5]Newabstract!#REF!</definedName>
    <definedName name="_____________Mar18" localSheetId="10">[5]Newabstract!#REF!</definedName>
    <definedName name="_____________Mar18" localSheetId="7">[5]Newabstract!#REF!</definedName>
    <definedName name="_____________Mar18" localSheetId="3">[5]Newabstract!#REF!</definedName>
    <definedName name="_____________Mar18" localSheetId="9">[5]Newabstract!#REF!</definedName>
    <definedName name="_____________Mar18" localSheetId="4">[5]Newabstract!#REF!</definedName>
    <definedName name="_____________Mar18" localSheetId="0">[5]Newabstract!#REF!</definedName>
    <definedName name="_____________Mar18" localSheetId="1">[5]Newabstract!#REF!</definedName>
    <definedName name="_____________Mar18">[5]Newabstract!#REF!</definedName>
    <definedName name="_____________Mar19" localSheetId="10">[5]Newabstract!#REF!</definedName>
    <definedName name="_____________Mar19" localSheetId="7">[5]Newabstract!#REF!</definedName>
    <definedName name="_____________Mar19" localSheetId="3">[5]Newabstract!#REF!</definedName>
    <definedName name="_____________Mar19" localSheetId="9">[5]Newabstract!#REF!</definedName>
    <definedName name="_____________Mar19" localSheetId="4">[5]Newabstract!#REF!</definedName>
    <definedName name="_____________Mar19" localSheetId="0">[5]Newabstract!#REF!</definedName>
    <definedName name="_____________Mar19" localSheetId="1">[5]Newabstract!#REF!</definedName>
    <definedName name="_____________Mar19">[5]Newabstract!#REF!</definedName>
    <definedName name="_____________Mar20" localSheetId="10">[5]Newabstract!#REF!</definedName>
    <definedName name="_____________Mar20" localSheetId="7">[5]Newabstract!#REF!</definedName>
    <definedName name="_____________Mar20" localSheetId="3">[5]Newabstract!#REF!</definedName>
    <definedName name="_____________Mar20" localSheetId="9">[5]Newabstract!#REF!</definedName>
    <definedName name="_____________Mar20" localSheetId="4">[5]Newabstract!#REF!</definedName>
    <definedName name="_____________Mar20" localSheetId="0">[5]Newabstract!#REF!</definedName>
    <definedName name="_____________Mar20" localSheetId="1">[5]Newabstract!#REF!</definedName>
    <definedName name="_____________Mar20">[5]Newabstract!#REF!</definedName>
    <definedName name="_____________Mar23" localSheetId="10">[5]Newabstract!#REF!</definedName>
    <definedName name="_____________Mar23" localSheetId="7">[5]Newabstract!#REF!</definedName>
    <definedName name="_____________Mar23" localSheetId="3">[5]Newabstract!#REF!</definedName>
    <definedName name="_____________Mar23" localSheetId="9">[5]Newabstract!#REF!</definedName>
    <definedName name="_____________Mar23" localSheetId="4">[5]Newabstract!#REF!</definedName>
    <definedName name="_____________Mar23" localSheetId="0">[5]Newabstract!#REF!</definedName>
    <definedName name="_____________Mar23" localSheetId="1">[5]Newabstract!#REF!</definedName>
    <definedName name="_____________Mar23">[5]Newabstract!#REF!</definedName>
    <definedName name="_____________Mar24" localSheetId="10">[5]Newabstract!#REF!</definedName>
    <definedName name="_____________Mar24" localSheetId="7">[5]Newabstract!#REF!</definedName>
    <definedName name="_____________Mar24" localSheetId="3">[5]Newabstract!#REF!</definedName>
    <definedName name="_____________Mar24" localSheetId="9">[5]Newabstract!#REF!</definedName>
    <definedName name="_____________Mar24" localSheetId="4">[5]Newabstract!#REF!</definedName>
    <definedName name="_____________Mar24" localSheetId="0">[5]Newabstract!#REF!</definedName>
    <definedName name="_____________Mar24" localSheetId="1">[5]Newabstract!#REF!</definedName>
    <definedName name="_____________Mar24">[5]Newabstract!#REF!</definedName>
    <definedName name="_____________Mar25" localSheetId="10">[5]Newabstract!#REF!</definedName>
    <definedName name="_____________Mar25" localSheetId="7">[5]Newabstract!#REF!</definedName>
    <definedName name="_____________Mar25" localSheetId="3">[5]Newabstract!#REF!</definedName>
    <definedName name="_____________Mar25" localSheetId="9">[5]Newabstract!#REF!</definedName>
    <definedName name="_____________Mar25" localSheetId="4">[5]Newabstract!#REF!</definedName>
    <definedName name="_____________Mar25" localSheetId="0">[5]Newabstract!#REF!</definedName>
    <definedName name="_____________Mar25" localSheetId="1">[5]Newabstract!#REF!</definedName>
    <definedName name="_____________Mar25">[5]Newabstract!#REF!</definedName>
    <definedName name="_____________Mar26" localSheetId="10">[5]Newabstract!#REF!</definedName>
    <definedName name="_____________Mar26" localSheetId="7">[5]Newabstract!#REF!</definedName>
    <definedName name="_____________Mar26" localSheetId="3">[5]Newabstract!#REF!</definedName>
    <definedName name="_____________Mar26" localSheetId="9">[5]Newabstract!#REF!</definedName>
    <definedName name="_____________Mar26" localSheetId="4">[5]Newabstract!#REF!</definedName>
    <definedName name="_____________Mar26" localSheetId="0">[5]Newabstract!#REF!</definedName>
    <definedName name="_____________Mar26" localSheetId="1">[5]Newabstract!#REF!</definedName>
    <definedName name="_____________Mar26">[5]Newabstract!#REF!</definedName>
    <definedName name="_____________Mar27" localSheetId="10">[5]Newabstract!#REF!</definedName>
    <definedName name="_____________Mar27" localSheetId="7">[5]Newabstract!#REF!</definedName>
    <definedName name="_____________Mar27" localSheetId="3">[5]Newabstract!#REF!</definedName>
    <definedName name="_____________Mar27" localSheetId="9">[5]Newabstract!#REF!</definedName>
    <definedName name="_____________Mar27" localSheetId="4">[5]Newabstract!#REF!</definedName>
    <definedName name="_____________Mar27" localSheetId="0">[5]Newabstract!#REF!</definedName>
    <definedName name="_____________Mar27" localSheetId="1">[5]Newabstract!#REF!</definedName>
    <definedName name="_____________Mar27">[5]Newabstract!#REF!</definedName>
    <definedName name="_____________Mar28" localSheetId="10">[5]Newabstract!#REF!</definedName>
    <definedName name="_____________Mar28" localSheetId="7">[5]Newabstract!#REF!</definedName>
    <definedName name="_____________Mar28" localSheetId="3">[5]Newabstract!#REF!</definedName>
    <definedName name="_____________Mar28" localSheetId="9">[5]Newabstract!#REF!</definedName>
    <definedName name="_____________Mar28" localSheetId="4">[5]Newabstract!#REF!</definedName>
    <definedName name="_____________Mar28" localSheetId="0">[5]Newabstract!#REF!</definedName>
    <definedName name="_____________Mar28" localSheetId="1">[5]Newabstract!#REF!</definedName>
    <definedName name="_____________Mar28">[5]Newabstract!#REF!</definedName>
    <definedName name="_____________Mar30" localSheetId="10">[5]Newabstract!#REF!</definedName>
    <definedName name="_____________Mar30" localSheetId="7">[5]Newabstract!#REF!</definedName>
    <definedName name="_____________Mar30" localSheetId="3">[5]Newabstract!#REF!</definedName>
    <definedName name="_____________Mar30" localSheetId="9">[5]Newabstract!#REF!</definedName>
    <definedName name="_____________Mar30" localSheetId="4">[5]Newabstract!#REF!</definedName>
    <definedName name="_____________Mar30" localSheetId="0">[5]Newabstract!#REF!</definedName>
    <definedName name="_____________Mar30" localSheetId="1">[5]Newabstract!#REF!</definedName>
    <definedName name="_____________Mar30">[5]Newabstract!#REF!</definedName>
    <definedName name="_____________Mar31" localSheetId="10">[5]Newabstract!#REF!</definedName>
    <definedName name="_____________Mar31" localSheetId="7">[5]Newabstract!#REF!</definedName>
    <definedName name="_____________Mar31" localSheetId="3">[5]Newabstract!#REF!</definedName>
    <definedName name="_____________Mar31" localSheetId="9">[5]Newabstract!#REF!</definedName>
    <definedName name="_____________Mar31" localSheetId="4">[5]Newabstract!#REF!</definedName>
    <definedName name="_____________Mar31" localSheetId="0">[5]Newabstract!#REF!</definedName>
    <definedName name="_____________Mar31" localSheetId="1">[5]Newabstract!#REF!</definedName>
    <definedName name="_____________Mar31">[5]Newabstract!#REF!</definedName>
    <definedName name="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new1" localSheetId="6" hidden="1">{"pl_t&amp;d",#N/A,FALSE,"p&amp;l_t&amp;D_01_02 (2)"}</definedName>
    <definedName name="_____________new1" localSheetId="10" hidden="1">{"pl_t&amp;d",#N/A,FALSE,"p&amp;l_t&amp;D_01_02 (2)"}</definedName>
    <definedName name="_____________new1" localSheetId="7" hidden="1">{"pl_t&amp;d",#N/A,FALSE,"p&amp;l_t&amp;D_01_02 (2)"}</definedName>
    <definedName name="_____________new1" localSheetId="3" hidden="1">{"pl_t&amp;d",#N/A,FALSE,"p&amp;l_t&amp;D_01_02 (2)"}</definedName>
    <definedName name="_____________new1" localSheetId="8" hidden="1">{"pl_t&amp;d",#N/A,FALSE,"p&amp;l_t&amp;D_01_02 (2)"}</definedName>
    <definedName name="_____________new1" localSheetId="9" hidden="1">{"pl_t&amp;d",#N/A,FALSE,"p&amp;l_t&amp;D_01_02 (2)"}</definedName>
    <definedName name="_____________new1" localSheetId="4" hidden="1">{"pl_t&amp;d",#N/A,FALSE,"p&amp;l_t&amp;D_01_02 (2)"}</definedName>
    <definedName name="_____________new1" localSheetId="0" hidden="1">{"pl_t&amp;d",#N/A,FALSE,"p&amp;l_t&amp;D_01_02 (2)"}</definedName>
    <definedName name="_____________new1" localSheetId="1" hidden="1">{"pl_t&amp;d",#N/A,FALSE,"p&amp;l_t&amp;D_01_02 (2)"}</definedName>
    <definedName name="_____________new1" hidden="1">{"pl_t&amp;d",#N/A,FALSE,"p&amp;l_t&amp;D_01_02 (2)"}</definedName>
    <definedName name="_____________no1" localSheetId="6" hidden="1">{"pl_t&amp;d",#N/A,FALSE,"p&amp;l_t&amp;D_01_02 (2)"}</definedName>
    <definedName name="_____________no1" localSheetId="10" hidden="1">{"pl_t&amp;d",#N/A,FALSE,"p&amp;l_t&amp;D_01_02 (2)"}</definedName>
    <definedName name="_____________no1" localSheetId="7" hidden="1">{"pl_t&amp;d",#N/A,FALSE,"p&amp;l_t&amp;D_01_02 (2)"}</definedName>
    <definedName name="_____________no1" localSheetId="3" hidden="1">{"pl_t&amp;d",#N/A,FALSE,"p&amp;l_t&amp;D_01_02 (2)"}</definedName>
    <definedName name="_____________no1" localSheetId="8" hidden="1">{"pl_t&amp;d",#N/A,FALSE,"p&amp;l_t&amp;D_01_02 (2)"}</definedName>
    <definedName name="_____________no1" localSheetId="9" hidden="1">{"pl_t&amp;d",#N/A,FALSE,"p&amp;l_t&amp;D_01_02 (2)"}</definedName>
    <definedName name="_____________no1" localSheetId="4" hidden="1">{"pl_t&amp;d",#N/A,FALSE,"p&amp;l_t&amp;D_01_02 (2)"}</definedName>
    <definedName name="_____________no1" localSheetId="0" hidden="1">{"pl_t&amp;d",#N/A,FALSE,"p&amp;l_t&amp;D_01_02 (2)"}</definedName>
    <definedName name="_____________no1" localSheetId="1" hidden="1">{"pl_t&amp;d",#N/A,FALSE,"p&amp;l_t&amp;D_01_02 (2)"}</definedName>
    <definedName name="_____________no1" hidden="1">{"pl_t&amp;d",#N/A,FALSE,"p&amp;l_t&amp;D_01_02 (2)"}</definedName>
    <definedName name="_____________not1" localSheetId="6" hidden="1">{"pl_t&amp;d",#N/A,FALSE,"p&amp;l_t&amp;D_01_02 (2)"}</definedName>
    <definedName name="_____________not1" localSheetId="10" hidden="1">{"pl_t&amp;d",#N/A,FALSE,"p&amp;l_t&amp;D_01_02 (2)"}</definedName>
    <definedName name="_____________not1" localSheetId="7" hidden="1">{"pl_t&amp;d",#N/A,FALSE,"p&amp;l_t&amp;D_01_02 (2)"}</definedName>
    <definedName name="_____________not1" localSheetId="3" hidden="1">{"pl_t&amp;d",#N/A,FALSE,"p&amp;l_t&amp;D_01_02 (2)"}</definedName>
    <definedName name="_____________not1" localSheetId="8" hidden="1">{"pl_t&amp;d",#N/A,FALSE,"p&amp;l_t&amp;D_01_02 (2)"}</definedName>
    <definedName name="_____________not1" localSheetId="9" hidden="1">{"pl_t&amp;d",#N/A,FALSE,"p&amp;l_t&amp;D_01_02 (2)"}</definedName>
    <definedName name="_____________not1" localSheetId="4" hidden="1">{"pl_t&amp;d",#N/A,FALSE,"p&amp;l_t&amp;D_01_02 (2)"}</definedName>
    <definedName name="_____________not1" localSheetId="0" hidden="1">{"pl_t&amp;d",#N/A,FALSE,"p&amp;l_t&amp;D_01_02 (2)"}</definedName>
    <definedName name="_____________not1" localSheetId="1" hidden="1">{"pl_t&amp;d",#N/A,FALSE,"p&amp;l_t&amp;D_01_02 (2)"}</definedName>
    <definedName name="_____________not1" hidden="1">{"pl_t&amp;d",#N/A,FALSE,"p&amp;l_t&amp;D_01_02 (2)"}</definedName>
    <definedName name="_____________p1" localSheetId="6" hidden="1">{"pl_t&amp;d",#N/A,FALSE,"p&amp;l_t&amp;D_01_02 (2)"}</definedName>
    <definedName name="_____________p1" localSheetId="10" hidden="1">{"pl_t&amp;d",#N/A,FALSE,"p&amp;l_t&amp;D_01_02 (2)"}</definedName>
    <definedName name="_____________p1" localSheetId="7" hidden="1">{"pl_t&amp;d",#N/A,FALSE,"p&amp;l_t&amp;D_01_02 (2)"}</definedName>
    <definedName name="_____________p1" localSheetId="3" hidden="1">{"pl_t&amp;d",#N/A,FALSE,"p&amp;l_t&amp;D_01_02 (2)"}</definedName>
    <definedName name="_____________p1" localSheetId="8" hidden="1">{"pl_t&amp;d",#N/A,FALSE,"p&amp;l_t&amp;D_01_02 (2)"}</definedName>
    <definedName name="_____________p1" localSheetId="9" hidden="1">{"pl_t&amp;d",#N/A,FALSE,"p&amp;l_t&amp;D_01_02 (2)"}</definedName>
    <definedName name="_____________p1" localSheetId="4" hidden="1">{"pl_t&amp;d",#N/A,FALSE,"p&amp;l_t&amp;D_01_02 (2)"}</definedName>
    <definedName name="_____________p1" localSheetId="0" hidden="1">{"pl_t&amp;d",#N/A,FALSE,"p&amp;l_t&amp;D_01_02 (2)"}</definedName>
    <definedName name="_____________p1" localSheetId="1" hidden="1">{"pl_t&amp;d",#N/A,FALSE,"p&amp;l_t&amp;D_01_02 (2)"}</definedName>
    <definedName name="_____________p1" hidden="1">{"pl_t&amp;d",#N/A,FALSE,"p&amp;l_t&amp;D_01_02 (2)"}</definedName>
    <definedName name="_____________p2" localSheetId="6" hidden="1">{"pl_td_01_02",#N/A,FALSE,"p&amp;l_t&amp;D_01_02 (2)"}</definedName>
    <definedName name="_____________p2" localSheetId="10" hidden="1">{"pl_td_01_02",#N/A,FALSE,"p&amp;l_t&amp;D_01_02 (2)"}</definedName>
    <definedName name="_____________p2" localSheetId="7" hidden="1">{"pl_td_01_02",#N/A,FALSE,"p&amp;l_t&amp;D_01_02 (2)"}</definedName>
    <definedName name="_____________p2" localSheetId="3" hidden="1">{"pl_td_01_02",#N/A,FALSE,"p&amp;l_t&amp;D_01_02 (2)"}</definedName>
    <definedName name="_____________p2" localSheetId="8" hidden="1">{"pl_td_01_02",#N/A,FALSE,"p&amp;l_t&amp;D_01_02 (2)"}</definedName>
    <definedName name="_____________p2" localSheetId="9" hidden="1">{"pl_td_01_02",#N/A,FALSE,"p&amp;l_t&amp;D_01_02 (2)"}</definedName>
    <definedName name="_____________p2" localSheetId="4" hidden="1">{"pl_td_01_02",#N/A,FALSE,"p&amp;l_t&amp;D_01_02 (2)"}</definedName>
    <definedName name="_____________p2" localSheetId="0" hidden="1">{"pl_td_01_02",#N/A,FALSE,"p&amp;l_t&amp;D_01_02 (2)"}</definedName>
    <definedName name="_____________p2" localSheetId="1" hidden="1">{"pl_td_01_02",#N/A,FALSE,"p&amp;l_t&amp;D_01_02 (2)"}</definedName>
    <definedName name="_____________p2" hidden="1">{"pl_td_01_02",#N/A,FALSE,"p&amp;l_t&amp;D_01_02 (2)"}</definedName>
    <definedName name="_____________p3" localSheetId="6" hidden="1">{"pl_t&amp;d",#N/A,FALSE,"p&amp;l_t&amp;D_01_02 (2)"}</definedName>
    <definedName name="_____________p3" localSheetId="10" hidden="1">{"pl_t&amp;d",#N/A,FALSE,"p&amp;l_t&amp;D_01_02 (2)"}</definedName>
    <definedName name="_____________p3" localSheetId="7" hidden="1">{"pl_t&amp;d",#N/A,FALSE,"p&amp;l_t&amp;D_01_02 (2)"}</definedName>
    <definedName name="_____________p3" localSheetId="3" hidden="1">{"pl_t&amp;d",#N/A,FALSE,"p&amp;l_t&amp;D_01_02 (2)"}</definedName>
    <definedName name="_____________p3" localSheetId="8" hidden="1">{"pl_t&amp;d",#N/A,FALSE,"p&amp;l_t&amp;D_01_02 (2)"}</definedName>
    <definedName name="_____________p3" localSheetId="9" hidden="1">{"pl_t&amp;d",#N/A,FALSE,"p&amp;l_t&amp;D_01_02 (2)"}</definedName>
    <definedName name="_____________p3" localSheetId="4" hidden="1">{"pl_t&amp;d",#N/A,FALSE,"p&amp;l_t&amp;D_01_02 (2)"}</definedName>
    <definedName name="_____________p3" localSheetId="0" hidden="1">{"pl_t&amp;d",#N/A,FALSE,"p&amp;l_t&amp;D_01_02 (2)"}</definedName>
    <definedName name="_____________p3" localSheetId="1" hidden="1">{"pl_t&amp;d",#N/A,FALSE,"p&amp;l_t&amp;D_01_02 (2)"}</definedName>
    <definedName name="_____________p3" hidden="1">{"pl_t&amp;d",#N/A,FALSE,"p&amp;l_t&amp;D_01_02 (2)"}</definedName>
    <definedName name="_____________p4" localSheetId="6" hidden="1">{"pl_t&amp;d",#N/A,FALSE,"p&amp;l_t&amp;D_01_02 (2)"}</definedName>
    <definedName name="_____________p4" localSheetId="10" hidden="1">{"pl_t&amp;d",#N/A,FALSE,"p&amp;l_t&amp;D_01_02 (2)"}</definedName>
    <definedName name="_____________p4" localSheetId="7" hidden="1">{"pl_t&amp;d",#N/A,FALSE,"p&amp;l_t&amp;D_01_02 (2)"}</definedName>
    <definedName name="_____________p4" localSheetId="3" hidden="1">{"pl_t&amp;d",#N/A,FALSE,"p&amp;l_t&amp;D_01_02 (2)"}</definedName>
    <definedName name="_____________p4" localSheetId="8" hidden="1">{"pl_t&amp;d",#N/A,FALSE,"p&amp;l_t&amp;D_01_02 (2)"}</definedName>
    <definedName name="_____________p4" localSheetId="9" hidden="1">{"pl_t&amp;d",#N/A,FALSE,"p&amp;l_t&amp;D_01_02 (2)"}</definedName>
    <definedName name="_____________p4" localSheetId="4" hidden="1">{"pl_t&amp;d",#N/A,FALSE,"p&amp;l_t&amp;D_01_02 (2)"}</definedName>
    <definedName name="_____________p4" localSheetId="0" hidden="1">{"pl_t&amp;d",#N/A,FALSE,"p&amp;l_t&amp;D_01_02 (2)"}</definedName>
    <definedName name="_____________p4" localSheetId="1" hidden="1">{"pl_t&amp;d",#N/A,FALSE,"p&amp;l_t&amp;D_01_02 (2)"}</definedName>
    <definedName name="_____________p4" hidden="1">{"pl_t&amp;d",#N/A,FALSE,"p&amp;l_t&amp;D_01_02 (2)"}</definedName>
    <definedName name="_____________pp2" localSheetId="6">#REF!</definedName>
    <definedName name="_____________pp2" localSheetId="10">#REF!</definedName>
    <definedName name="_____________pp2" localSheetId="7">#REF!</definedName>
    <definedName name="_____________pp2" localSheetId="3">#REF!</definedName>
    <definedName name="_____________pp2" localSheetId="9">#REF!</definedName>
    <definedName name="_____________pp2" localSheetId="4">#REF!</definedName>
    <definedName name="_____________pp2" localSheetId="0">#REF!</definedName>
    <definedName name="_____________pp2" localSheetId="1">#REF!</definedName>
    <definedName name="_____________pp2">#REF!</definedName>
    <definedName name="_____________q2" localSheetId="6" hidden="1">{"pl_t&amp;d",#N/A,FALSE,"p&amp;l_t&amp;D_01_02 (2)"}</definedName>
    <definedName name="_____________q2" localSheetId="10" hidden="1">{"pl_t&amp;d",#N/A,FALSE,"p&amp;l_t&amp;D_01_02 (2)"}</definedName>
    <definedName name="_____________q2" localSheetId="7" hidden="1">{"pl_t&amp;d",#N/A,FALSE,"p&amp;l_t&amp;D_01_02 (2)"}</definedName>
    <definedName name="_____________q2" localSheetId="3" hidden="1">{"pl_t&amp;d",#N/A,FALSE,"p&amp;l_t&amp;D_01_02 (2)"}</definedName>
    <definedName name="_____________q2" localSheetId="8" hidden="1">{"pl_t&amp;d",#N/A,FALSE,"p&amp;l_t&amp;D_01_02 (2)"}</definedName>
    <definedName name="_____________q2" localSheetId="9" hidden="1">{"pl_t&amp;d",#N/A,FALSE,"p&amp;l_t&amp;D_01_02 (2)"}</definedName>
    <definedName name="_____________q2" localSheetId="4" hidden="1">{"pl_t&amp;d",#N/A,FALSE,"p&amp;l_t&amp;D_01_02 (2)"}</definedName>
    <definedName name="_____________q2" localSheetId="0" hidden="1">{"pl_t&amp;d",#N/A,FALSE,"p&amp;l_t&amp;D_01_02 (2)"}</definedName>
    <definedName name="_____________q2" localSheetId="1" hidden="1">{"pl_t&amp;d",#N/A,FALSE,"p&amp;l_t&amp;D_01_02 (2)"}</definedName>
    <definedName name="_____________q2" hidden="1">{"pl_t&amp;d",#N/A,FALSE,"p&amp;l_t&amp;D_01_02 (2)"}</definedName>
    <definedName name="_____________q3" localSheetId="6" hidden="1">{"pl_t&amp;d",#N/A,FALSE,"p&amp;l_t&amp;D_01_02 (2)"}</definedName>
    <definedName name="_____________q3" localSheetId="10" hidden="1">{"pl_t&amp;d",#N/A,FALSE,"p&amp;l_t&amp;D_01_02 (2)"}</definedName>
    <definedName name="_____________q3" localSheetId="7" hidden="1">{"pl_t&amp;d",#N/A,FALSE,"p&amp;l_t&amp;D_01_02 (2)"}</definedName>
    <definedName name="_____________q3" localSheetId="3" hidden="1">{"pl_t&amp;d",#N/A,FALSE,"p&amp;l_t&amp;D_01_02 (2)"}</definedName>
    <definedName name="_____________q3" localSheetId="8" hidden="1">{"pl_t&amp;d",#N/A,FALSE,"p&amp;l_t&amp;D_01_02 (2)"}</definedName>
    <definedName name="_____________q3" localSheetId="9" hidden="1">{"pl_t&amp;d",#N/A,FALSE,"p&amp;l_t&amp;D_01_02 (2)"}</definedName>
    <definedName name="_____________q3" localSheetId="4" hidden="1">{"pl_t&amp;d",#N/A,FALSE,"p&amp;l_t&amp;D_01_02 (2)"}</definedName>
    <definedName name="_____________q3" localSheetId="0" hidden="1">{"pl_t&amp;d",#N/A,FALSE,"p&amp;l_t&amp;D_01_02 (2)"}</definedName>
    <definedName name="_____________q3" localSheetId="1" hidden="1">{"pl_t&amp;d",#N/A,FALSE,"p&amp;l_t&amp;D_01_02 (2)"}</definedName>
    <definedName name="_____________q3" hidden="1">{"pl_t&amp;d",#N/A,FALSE,"p&amp;l_t&amp;D_01_02 (2)"}</definedName>
    <definedName name="_____________s1" localSheetId="6" hidden="1">{"pl_t&amp;d",#N/A,FALSE,"p&amp;l_t&amp;D_01_02 (2)"}</definedName>
    <definedName name="_____________s1" localSheetId="10" hidden="1">{"pl_t&amp;d",#N/A,FALSE,"p&amp;l_t&amp;D_01_02 (2)"}</definedName>
    <definedName name="_____________s1" localSheetId="7" hidden="1">{"pl_t&amp;d",#N/A,FALSE,"p&amp;l_t&amp;D_01_02 (2)"}</definedName>
    <definedName name="_____________s1" localSheetId="3" hidden="1">{"pl_t&amp;d",#N/A,FALSE,"p&amp;l_t&amp;D_01_02 (2)"}</definedName>
    <definedName name="_____________s1" localSheetId="8" hidden="1">{"pl_t&amp;d",#N/A,FALSE,"p&amp;l_t&amp;D_01_02 (2)"}</definedName>
    <definedName name="_____________s1" localSheetId="9" hidden="1">{"pl_t&amp;d",#N/A,FALSE,"p&amp;l_t&amp;D_01_02 (2)"}</definedName>
    <definedName name="_____________s1" localSheetId="4" hidden="1">{"pl_t&amp;d",#N/A,FALSE,"p&amp;l_t&amp;D_01_02 (2)"}</definedName>
    <definedName name="_____________s1" localSheetId="0" hidden="1">{"pl_t&amp;d",#N/A,FALSE,"p&amp;l_t&amp;D_01_02 (2)"}</definedName>
    <definedName name="_____________s1" localSheetId="1" hidden="1">{"pl_t&amp;d",#N/A,FALSE,"p&amp;l_t&amp;D_01_02 (2)"}</definedName>
    <definedName name="_____________s1" hidden="1">{"pl_t&amp;d",#N/A,FALSE,"p&amp;l_t&amp;D_01_02 (2)"}</definedName>
    <definedName name="_____________S180" localSheetId="6">[2]S3_GRP_CA!#REF!</definedName>
    <definedName name="_____________S180" localSheetId="10">[2]S3_GRP_CA!#REF!</definedName>
    <definedName name="_____________S180" localSheetId="7">[2]S3_GRP_CA!#REF!</definedName>
    <definedName name="_____________S180" localSheetId="3">[2]S3_GRP_CA!#REF!</definedName>
    <definedName name="_____________S180" localSheetId="9">[2]S3_GRP_CA!#REF!</definedName>
    <definedName name="_____________S180" localSheetId="4">[2]S3_GRP_CA!#REF!</definedName>
    <definedName name="_____________S180" localSheetId="0">[2]S3_GRP_CA!#REF!</definedName>
    <definedName name="_____________S180" localSheetId="1">[2]S3_GRP_CA!#REF!</definedName>
    <definedName name="_____________S180">[2]S3_GRP_CA!#REF!</definedName>
    <definedName name="_____________s2" localSheetId="6" hidden="1">{"pl_t&amp;d",#N/A,FALSE,"p&amp;l_t&amp;D_01_02 (2)"}</definedName>
    <definedName name="_____________s2" localSheetId="10" hidden="1">{"pl_t&amp;d",#N/A,FALSE,"p&amp;l_t&amp;D_01_02 (2)"}</definedName>
    <definedName name="_____________s2" localSheetId="7" hidden="1">{"pl_t&amp;d",#N/A,FALSE,"p&amp;l_t&amp;D_01_02 (2)"}</definedName>
    <definedName name="_____________s2" localSheetId="3" hidden="1">{"pl_t&amp;d",#N/A,FALSE,"p&amp;l_t&amp;D_01_02 (2)"}</definedName>
    <definedName name="_____________s2" localSheetId="8" hidden="1">{"pl_t&amp;d",#N/A,FALSE,"p&amp;l_t&amp;D_01_02 (2)"}</definedName>
    <definedName name="_____________s2" localSheetId="9" hidden="1">{"pl_t&amp;d",#N/A,FALSE,"p&amp;l_t&amp;D_01_02 (2)"}</definedName>
    <definedName name="_____________s2" localSheetId="4" hidden="1">{"pl_t&amp;d",#N/A,FALSE,"p&amp;l_t&amp;D_01_02 (2)"}</definedName>
    <definedName name="_____________s2" localSheetId="0" hidden="1">{"pl_t&amp;d",#N/A,FALSE,"p&amp;l_t&amp;D_01_02 (2)"}</definedName>
    <definedName name="_____________s2" localSheetId="1" hidden="1">{"pl_t&amp;d",#N/A,FALSE,"p&amp;l_t&amp;D_01_02 (2)"}</definedName>
    <definedName name="_____________s2" hidden="1">{"pl_t&amp;d",#N/A,FALSE,"p&amp;l_t&amp;D_01_02 (2)"}</definedName>
    <definedName name="_____________S6" localSheetId="6">[4]S5_CO_MA!#REF!</definedName>
    <definedName name="_____________S6" localSheetId="10">[4]S5_CO_MA!#REF!</definedName>
    <definedName name="_____________S6" localSheetId="7">[4]S5_CO_MA!#REF!</definedName>
    <definedName name="_____________S6" localSheetId="3">[4]S5_CO_MA!#REF!</definedName>
    <definedName name="_____________S6" localSheetId="9">[4]S5_CO_MA!#REF!</definedName>
    <definedName name="_____________S6" localSheetId="4">[4]S5_CO_MA!#REF!</definedName>
    <definedName name="_____________S6" localSheetId="0">[4]S5_CO_MA!#REF!</definedName>
    <definedName name="_____________S6" localSheetId="1">[4]S5_CO_MA!#REF!</definedName>
    <definedName name="_____________S6">[4]S5_CO_MA!#REF!</definedName>
    <definedName name="_____________SL1" localSheetId="6">[7]Salient1!#REF!</definedName>
    <definedName name="_____________SL1" localSheetId="10">[7]Salient1!#REF!</definedName>
    <definedName name="_____________SL1" localSheetId="7">[7]Salient1!#REF!</definedName>
    <definedName name="_____________SL1" localSheetId="3">[7]Salient1!#REF!</definedName>
    <definedName name="_____________SL1" localSheetId="9">[7]Salient1!#REF!</definedName>
    <definedName name="_____________SL1" localSheetId="4">[7]Salient1!#REF!</definedName>
    <definedName name="_____________SL1" localSheetId="0">[7]Salient1!#REF!</definedName>
    <definedName name="_____________SL1" localSheetId="1">[7]Salient1!#REF!</definedName>
    <definedName name="_____________SL1">[7]Salient1!#REF!</definedName>
    <definedName name="_____________SL2" localSheetId="6">[7]Salient1!#REF!</definedName>
    <definedName name="_____________SL2" localSheetId="10">[7]Salient1!#REF!</definedName>
    <definedName name="_____________SL2" localSheetId="7">[7]Salient1!#REF!</definedName>
    <definedName name="_____________SL2" localSheetId="3">[7]Salient1!#REF!</definedName>
    <definedName name="_____________SL2" localSheetId="9">[7]Salient1!#REF!</definedName>
    <definedName name="_____________SL2" localSheetId="4">[7]Salient1!#REF!</definedName>
    <definedName name="_____________SL2" localSheetId="0">[7]Salient1!#REF!</definedName>
    <definedName name="_____________SL2" localSheetId="1">[7]Salient1!#REF!</definedName>
    <definedName name="_____________SL2">[7]Salient1!#REF!</definedName>
    <definedName name="_____________SL3" localSheetId="6">[7]Salient1!#REF!</definedName>
    <definedName name="_____________SL3" localSheetId="10">[7]Salient1!#REF!</definedName>
    <definedName name="_____________SL3" localSheetId="7">[7]Salient1!#REF!</definedName>
    <definedName name="_____________SL3" localSheetId="3">[7]Salient1!#REF!</definedName>
    <definedName name="_____________SL3" localSheetId="9">[7]Salient1!#REF!</definedName>
    <definedName name="_____________SL3" localSheetId="4">[7]Salient1!#REF!</definedName>
    <definedName name="_____________SL3" localSheetId="0">[7]Salient1!#REF!</definedName>
    <definedName name="_____________SL3" localSheetId="1">[7]Salient1!#REF!</definedName>
    <definedName name="_____________SL3">[7]Salient1!#REF!</definedName>
    <definedName name="_____________SPR1" localSheetId="6">#REF!</definedName>
    <definedName name="_____________SPR1" localSheetId="10">#REF!</definedName>
    <definedName name="_____________SPR1" localSheetId="7">#REF!</definedName>
    <definedName name="_____________SPR1" localSheetId="3">#REF!</definedName>
    <definedName name="_____________SPR1" localSheetId="9">#REF!</definedName>
    <definedName name="_____________SPR1" localSheetId="4">#REF!</definedName>
    <definedName name="_____________SPR1" localSheetId="0">#REF!</definedName>
    <definedName name="_____________SPR1" localSheetId="1">#REF!</definedName>
    <definedName name="_____________SPR1">#REF!</definedName>
    <definedName name="_____________spr2" localSheetId="6">#REF!</definedName>
    <definedName name="_____________spr2" localSheetId="10">#REF!</definedName>
    <definedName name="_____________spr2" localSheetId="7">#REF!</definedName>
    <definedName name="_____________spr2" localSheetId="3">#REF!</definedName>
    <definedName name="_____________spr2" localSheetId="9">#REF!</definedName>
    <definedName name="_____________spr2" localSheetId="4">#REF!</definedName>
    <definedName name="_____________spr2" localSheetId="0">#REF!</definedName>
    <definedName name="_____________spr2" localSheetId="1">#REF!</definedName>
    <definedName name="_____________spr2">#REF!</definedName>
    <definedName name="_____________ss1" localSheetId="6" hidden="1">{"pl_t&amp;d",#N/A,FALSE,"p&amp;l_t&amp;D_01_02 (2)"}</definedName>
    <definedName name="_____________ss1" localSheetId="10" hidden="1">{"pl_t&amp;d",#N/A,FALSE,"p&amp;l_t&amp;D_01_02 (2)"}</definedName>
    <definedName name="_____________ss1" localSheetId="7" hidden="1">{"pl_t&amp;d",#N/A,FALSE,"p&amp;l_t&amp;D_01_02 (2)"}</definedName>
    <definedName name="_____________ss1" localSheetId="3" hidden="1">{"pl_t&amp;d",#N/A,FALSE,"p&amp;l_t&amp;D_01_02 (2)"}</definedName>
    <definedName name="_____________ss1" localSheetId="8" hidden="1">{"pl_t&amp;d",#N/A,FALSE,"p&amp;l_t&amp;D_01_02 (2)"}</definedName>
    <definedName name="_____________ss1" localSheetId="9" hidden="1">{"pl_t&amp;d",#N/A,FALSE,"p&amp;l_t&amp;D_01_02 (2)"}</definedName>
    <definedName name="_____________ss1" localSheetId="4" hidden="1">{"pl_t&amp;d",#N/A,FALSE,"p&amp;l_t&amp;D_01_02 (2)"}</definedName>
    <definedName name="_____________ss1" localSheetId="0" hidden="1">{"pl_t&amp;d",#N/A,FALSE,"p&amp;l_t&amp;D_01_02 (2)"}</definedName>
    <definedName name="_____________ss1" localSheetId="1" hidden="1">{"pl_t&amp;d",#N/A,FALSE,"p&amp;l_t&amp;D_01_02 (2)"}</definedName>
    <definedName name="_____________ss1" hidden="1">{"pl_t&amp;d",#N/A,FALSE,"p&amp;l_t&amp;D_01_02 (2)"}</definedName>
    <definedName name="_____________usd1" localSheetId="6">'[3]cash budget'!#REF!</definedName>
    <definedName name="_____________usd1" localSheetId="10">'[3]cash budget'!#REF!</definedName>
    <definedName name="_____________usd1" localSheetId="7">'[3]cash budget'!#REF!</definedName>
    <definedName name="_____________usd1" localSheetId="3">'[3]cash budget'!#REF!</definedName>
    <definedName name="_____________usd1" localSheetId="9">'[3]cash budget'!#REF!</definedName>
    <definedName name="_____________usd1" localSheetId="4">'[3]cash budget'!#REF!</definedName>
    <definedName name="_____________usd1" localSheetId="0">'[3]cash budget'!#REF!</definedName>
    <definedName name="_____________usd1" localSheetId="1">'[3]cash budget'!#REF!</definedName>
    <definedName name="_____________usd1">'[3]cash budget'!#REF!</definedName>
    <definedName name="_____________usd2" localSheetId="6">'[3]cash budget'!#REF!</definedName>
    <definedName name="_____________usd2" localSheetId="10">'[3]cash budget'!#REF!</definedName>
    <definedName name="_____________usd2" localSheetId="7">'[3]cash budget'!#REF!</definedName>
    <definedName name="_____________usd2" localSheetId="3">'[3]cash budget'!#REF!</definedName>
    <definedName name="_____________usd2" localSheetId="9">'[3]cash budget'!#REF!</definedName>
    <definedName name="_____________usd2" localSheetId="4">'[3]cash budget'!#REF!</definedName>
    <definedName name="_____________usd2" localSheetId="0">'[3]cash budget'!#REF!</definedName>
    <definedName name="_____________usd2" localSheetId="1">'[3]cash budget'!#REF!</definedName>
    <definedName name="_____________usd2">'[3]cash budget'!#REF!</definedName>
    <definedName name="_____________usd3" localSheetId="6">'[3]cash budget'!#REF!</definedName>
    <definedName name="_____________usd3" localSheetId="10">'[3]cash budget'!#REF!</definedName>
    <definedName name="_____________usd3" localSheetId="7">'[3]cash budget'!#REF!</definedName>
    <definedName name="_____________usd3" localSheetId="3">'[3]cash budget'!#REF!</definedName>
    <definedName name="_____________usd3" localSheetId="9">'[3]cash budget'!#REF!</definedName>
    <definedName name="_____________usd3" localSheetId="4">'[3]cash budget'!#REF!</definedName>
    <definedName name="_____________usd3" localSheetId="0">'[3]cash budget'!#REF!</definedName>
    <definedName name="_____________usd3" localSheetId="1">'[3]cash budget'!#REF!</definedName>
    <definedName name="_____________usd3">'[3]cash budget'!#REF!</definedName>
    <definedName name="_____________usd4" localSheetId="6">'[3]cash budget'!#REF!</definedName>
    <definedName name="_____________usd4" localSheetId="10">'[3]cash budget'!#REF!</definedName>
    <definedName name="_____________usd4" localSheetId="7">'[3]cash budget'!#REF!</definedName>
    <definedName name="_____________usd4" localSheetId="3">'[3]cash budget'!#REF!</definedName>
    <definedName name="_____________usd4" localSheetId="9">'[3]cash budget'!#REF!</definedName>
    <definedName name="_____________usd4" localSheetId="4">'[3]cash budget'!#REF!</definedName>
    <definedName name="_____________usd4" localSheetId="0">'[3]cash budget'!#REF!</definedName>
    <definedName name="_____________usd4" localSheetId="1">'[3]cash budget'!#REF!</definedName>
    <definedName name="_____________usd4">'[3]cash budget'!#REF!</definedName>
    <definedName name="_____________xlnm._FilterDatabase_1" localSheetId="6">#REF!</definedName>
    <definedName name="_____________xlnm._FilterDatabase_1" localSheetId="10">#REF!</definedName>
    <definedName name="_____________xlnm._FilterDatabase_1" localSheetId="7">#REF!</definedName>
    <definedName name="_____________xlnm._FilterDatabase_1" localSheetId="3">#REF!</definedName>
    <definedName name="_____________xlnm._FilterDatabase_1" localSheetId="9">#REF!</definedName>
    <definedName name="_____________xlnm._FilterDatabase_1" localSheetId="4">#REF!</definedName>
    <definedName name="_____________xlnm._FilterDatabase_1" localSheetId="0">#REF!</definedName>
    <definedName name="_____________xlnm._FilterDatabase_1" localSheetId="1">#REF!</definedName>
    <definedName name="_____________xlnm._FilterDatabase_1">#REF!</definedName>
    <definedName name="_____________xlnm.Database">"#REF!"</definedName>
    <definedName name="_____________xlnm.Print_Area">"#REF!"</definedName>
    <definedName name="_____________xlnm.Print_Titles">"#REF!"</definedName>
    <definedName name="____________A1000000" localSheetId="6">#REF!</definedName>
    <definedName name="____________A1000000" localSheetId="10">#REF!</definedName>
    <definedName name="____________A1000000" localSheetId="7">#REF!</definedName>
    <definedName name="____________A1000000" localSheetId="3">#REF!</definedName>
    <definedName name="____________A1000000" localSheetId="9">#REF!</definedName>
    <definedName name="____________A1000000" localSheetId="4">#REF!</definedName>
    <definedName name="____________A1000000" localSheetId="0">#REF!</definedName>
    <definedName name="____________A1000000" localSheetId="1">#REF!</definedName>
    <definedName name="____________A1000000">#REF!</definedName>
    <definedName name="____________a3" localSheetId="6" hidden="1">{"pl_t&amp;d",#N/A,FALSE,"p&amp;l_t&amp;D_01_02 (2)"}</definedName>
    <definedName name="____________a3" localSheetId="10" hidden="1">{"pl_t&amp;d",#N/A,FALSE,"p&amp;l_t&amp;D_01_02 (2)"}</definedName>
    <definedName name="____________a3" localSheetId="7" hidden="1">{"pl_t&amp;d",#N/A,FALSE,"p&amp;l_t&amp;D_01_02 (2)"}</definedName>
    <definedName name="____________a3" localSheetId="3" hidden="1">{"pl_t&amp;d",#N/A,FALSE,"p&amp;l_t&amp;D_01_02 (2)"}</definedName>
    <definedName name="____________a3" localSheetId="8" hidden="1">{"pl_t&amp;d",#N/A,FALSE,"p&amp;l_t&amp;D_01_02 (2)"}</definedName>
    <definedName name="____________a3" localSheetId="9" hidden="1">{"pl_t&amp;d",#N/A,FALSE,"p&amp;l_t&amp;D_01_02 (2)"}</definedName>
    <definedName name="____________a3" localSheetId="4" hidden="1">{"pl_t&amp;d",#N/A,FALSE,"p&amp;l_t&amp;D_01_02 (2)"}</definedName>
    <definedName name="____________a3" localSheetId="0" hidden="1">{"pl_t&amp;d",#N/A,FALSE,"p&amp;l_t&amp;D_01_02 (2)"}</definedName>
    <definedName name="____________a3" localSheetId="1" hidden="1">{"pl_t&amp;d",#N/A,FALSE,"p&amp;l_t&amp;D_01_02 (2)"}</definedName>
    <definedName name="____________a3" hidden="1">{"pl_t&amp;d",#N/A,FALSE,"p&amp;l_t&amp;D_01_02 (2)"}</definedName>
    <definedName name="____________A342542" localSheetId="6">#REF!</definedName>
    <definedName name="____________A342542" localSheetId="10">#REF!</definedName>
    <definedName name="____________A342542" localSheetId="7">#REF!</definedName>
    <definedName name="____________A342542" localSheetId="3">#REF!</definedName>
    <definedName name="____________A342542" localSheetId="9">#REF!</definedName>
    <definedName name="____________A342542" localSheetId="4">#REF!</definedName>
    <definedName name="____________A342542" localSheetId="0">#REF!</definedName>
    <definedName name="____________A342542" localSheetId="1">#REF!</definedName>
    <definedName name="____________A342542">#REF!</definedName>
    <definedName name="____________A920720" localSheetId="6">#REF!</definedName>
    <definedName name="____________A920720" localSheetId="10">#REF!</definedName>
    <definedName name="____________A920720" localSheetId="7">#REF!</definedName>
    <definedName name="____________A920720" localSheetId="3">#REF!</definedName>
    <definedName name="____________A920720" localSheetId="9">#REF!</definedName>
    <definedName name="____________A920720" localSheetId="4">#REF!</definedName>
    <definedName name="____________A920720" localSheetId="0">#REF!</definedName>
    <definedName name="____________A920720" localSheetId="1">#REF!</definedName>
    <definedName name="____________A920720">#REF!</definedName>
    <definedName name="____________aa1" localSheetId="6" hidden="1">{"pl_t&amp;d",#N/A,FALSE,"p&amp;l_t&amp;D_01_02 (2)"}</definedName>
    <definedName name="____________aa1" localSheetId="10" hidden="1">{"pl_t&amp;d",#N/A,FALSE,"p&amp;l_t&amp;D_01_02 (2)"}</definedName>
    <definedName name="____________aa1" localSheetId="7" hidden="1">{"pl_t&amp;d",#N/A,FALSE,"p&amp;l_t&amp;D_01_02 (2)"}</definedName>
    <definedName name="____________aa1" localSheetId="3" hidden="1">{"pl_t&amp;d",#N/A,FALSE,"p&amp;l_t&amp;D_01_02 (2)"}</definedName>
    <definedName name="____________aa1" localSheetId="8" hidden="1">{"pl_t&amp;d",#N/A,FALSE,"p&amp;l_t&amp;D_01_02 (2)"}</definedName>
    <definedName name="____________aa1" localSheetId="9" hidden="1">{"pl_t&amp;d",#N/A,FALSE,"p&amp;l_t&amp;D_01_02 (2)"}</definedName>
    <definedName name="____________aa1" localSheetId="4" hidden="1">{"pl_t&amp;d",#N/A,FALSE,"p&amp;l_t&amp;D_01_02 (2)"}</definedName>
    <definedName name="____________aa1" localSheetId="0" hidden="1">{"pl_t&amp;d",#N/A,FALSE,"p&amp;l_t&amp;D_01_02 (2)"}</definedName>
    <definedName name="____________aa1" localSheetId="1" hidden="1">{"pl_t&amp;d",#N/A,FALSE,"p&amp;l_t&amp;D_01_02 (2)"}</definedName>
    <definedName name="____________aa1" hidden="1">{"pl_t&amp;d",#N/A,FALSE,"p&amp;l_t&amp;D_01_02 (2)"}</definedName>
    <definedName name="____________Apr02" localSheetId="6">[5]Newabstract!#REF!</definedName>
    <definedName name="____________Apr02" localSheetId="10">[5]Newabstract!#REF!</definedName>
    <definedName name="____________Apr02" localSheetId="7">[5]Newabstract!#REF!</definedName>
    <definedName name="____________Apr02" localSheetId="3">[5]Newabstract!#REF!</definedName>
    <definedName name="____________Apr02" localSheetId="9">[5]Newabstract!#REF!</definedName>
    <definedName name="____________Apr02" localSheetId="4">[5]Newabstract!#REF!</definedName>
    <definedName name="____________Apr02" localSheetId="0">[5]Newabstract!#REF!</definedName>
    <definedName name="____________Apr02" localSheetId="1">[5]Newabstract!#REF!</definedName>
    <definedName name="____________Apr02">[5]Newabstract!#REF!</definedName>
    <definedName name="____________Apr03" localSheetId="6">[5]Newabstract!#REF!</definedName>
    <definedName name="____________Apr03" localSheetId="10">[5]Newabstract!#REF!</definedName>
    <definedName name="____________Apr03" localSheetId="7">[5]Newabstract!#REF!</definedName>
    <definedName name="____________Apr03" localSheetId="3">[5]Newabstract!#REF!</definedName>
    <definedName name="____________Apr03" localSheetId="9">[5]Newabstract!#REF!</definedName>
    <definedName name="____________Apr03" localSheetId="4">[5]Newabstract!#REF!</definedName>
    <definedName name="____________Apr03" localSheetId="0">[5]Newabstract!#REF!</definedName>
    <definedName name="____________Apr03" localSheetId="1">[5]Newabstract!#REF!</definedName>
    <definedName name="____________Apr03">[5]Newabstract!#REF!</definedName>
    <definedName name="____________Apr04" localSheetId="6">[5]Newabstract!#REF!</definedName>
    <definedName name="____________Apr04" localSheetId="10">[5]Newabstract!#REF!</definedName>
    <definedName name="____________Apr04" localSheetId="7">[5]Newabstract!#REF!</definedName>
    <definedName name="____________Apr04" localSheetId="3">[5]Newabstract!#REF!</definedName>
    <definedName name="____________Apr04" localSheetId="9">[5]Newabstract!#REF!</definedName>
    <definedName name="____________Apr04" localSheetId="4">[5]Newabstract!#REF!</definedName>
    <definedName name="____________Apr04" localSheetId="0">[5]Newabstract!#REF!</definedName>
    <definedName name="____________Apr04" localSheetId="1">[5]Newabstract!#REF!</definedName>
    <definedName name="____________Apr04">[5]Newabstract!#REF!</definedName>
    <definedName name="____________Apr05" localSheetId="6">[5]Newabstract!#REF!</definedName>
    <definedName name="____________Apr05" localSheetId="10">[5]Newabstract!#REF!</definedName>
    <definedName name="____________Apr05" localSheetId="7">[5]Newabstract!#REF!</definedName>
    <definedName name="____________Apr05" localSheetId="3">[5]Newabstract!#REF!</definedName>
    <definedName name="____________Apr05" localSheetId="9">[5]Newabstract!#REF!</definedName>
    <definedName name="____________Apr05" localSheetId="4">[5]Newabstract!#REF!</definedName>
    <definedName name="____________Apr05" localSheetId="0">[5]Newabstract!#REF!</definedName>
    <definedName name="____________Apr05" localSheetId="1">[5]Newabstract!#REF!</definedName>
    <definedName name="____________Apr05">[5]Newabstract!#REF!</definedName>
    <definedName name="____________Apr06" localSheetId="6">[5]Newabstract!#REF!</definedName>
    <definedName name="____________Apr06" localSheetId="10">[5]Newabstract!#REF!</definedName>
    <definedName name="____________Apr06" localSheetId="7">[5]Newabstract!#REF!</definedName>
    <definedName name="____________Apr06" localSheetId="3">[5]Newabstract!#REF!</definedName>
    <definedName name="____________Apr06" localSheetId="9">[5]Newabstract!#REF!</definedName>
    <definedName name="____________Apr06" localSheetId="4">[5]Newabstract!#REF!</definedName>
    <definedName name="____________Apr06" localSheetId="0">[5]Newabstract!#REF!</definedName>
    <definedName name="____________Apr06" localSheetId="1">[5]Newabstract!#REF!</definedName>
    <definedName name="____________Apr06">[5]Newabstract!#REF!</definedName>
    <definedName name="____________Apr07" localSheetId="10">[5]Newabstract!#REF!</definedName>
    <definedName name="____________Apr07" localSheetId="7">[5]Newabstract!#REF!</definedName>
    <definedName name="____________Apr07" localSheetId="3">[5]Newabstract!#REF!</definedName>
    <definedName name="____________Apr07" localSheetId="9">[5]Newabstract!#REF!</definedName>
    <definedName name="____________Apr07" localSheetId="4">[5]Newabstract!#REF!</definedName>
    <definedName name="____________Apr07" localSheetId="0">[5]Newabstract!#REF!</definedName>
    <definedName name="____________Apr07" localSheetId="1">[5]Newabstract!#REF!</definedName>
    <definedName name="____________Apr07">[5]Newabstract!#REF!</definedName>
    <definedName name="____________Apr08" localSheetId="10">[5]Newabstract!#REF!</definedName>
    <definedName name="____________Apr08" localSheetId="7">[5]Newabstract!#REF!</definedName>
    <definedName name="____________Apr08" localSheetId="3">[5]Newabstract!#REF!</definedName>
    <definedName name="____________Apr08" localSheetId="9">[5]Newabstract!#REF!</definedName>
    <definedName name="____________Apr08" localSheetId="4">[5]Newabstract!#REF!</definedName>
    <definedName name="____________Apr08" localSheetId="0">[5]Newabstract!#REF!</definedName>
    <definedName name="____________Apr08" localSheetId="1">[5]Newabstract!#REF!</definedName>
    <definedName name="____________Apr08">[5]Newabstract!#REF!</definedName>
    <definedName name="____________Apr09" localSheetId="10">[5]Newabstract!#REF!</definedName>
    <definedName name="____________Apr09" localSheetId="7">[5]Newabstract!#REF!</definedName>
    <definedName name="____________Apr09" localSheetId="3">[5]Newabstract!#REF!</definedName>
    <definedName name="____________Apr09" localSheetId="9">[5]Newabstract!#REF!</definedName>
    <definedName name="____________Apr09" localSheetId="4">[5]Newabstract!#REF!</definedName>
    <definedName name="____________Apr09" localSheetId="0">[5]Newabstract!#REF!</definedName>
    <definedName name="____________Apr09" localSheetId="1">[5]Newabstract!#REF!</definedName>
    <definedName name="____________Apr09">[5]Newabstract!#REF!</definedName>
    <definedName name="____________Apr10" localSheetId="10">[5]Newabstract!#REF!</definedName>
    <definedName name="____________Apr10" localSheetId="7">[5]Newabstract!#REF!</definedName>
    <definedName name="____________Apr10" localSheetId="3">[5]Newabstract!#REF!</definedName>
    <definedName name="____________Apr10" localSheetId="9">[5]Newabstract!#REF!</definedName>
    <definedName name="____________Apr10" localSheetId="4">[5]Newabstract!#REF!</definedName>
    <definedName name="____________Apr10" localSheetId="0">[5]Newabstract!#REF!</definedName>
    <definedName name="____________Apr10" localSheetId="1">[5]Newabstract!#REF!</definedName>
    <definedName name="____________Apr10">[5]Newabstract!#REF!</definedName>
    <definedName name="____________Apr11" localSheetId="10">[5]Newabstract!#REF!</definedName>
    <definedName name="____________Apr11" localSheetId="7">[5]Newabstract!#REF!</definedName>
    <definedName name="____________Apr11" localSheetId="3">[5]Newabstract!#REF!</definedName>
    <definedName name="____________Apr11" localSheetId="9">[5]Newabstract!#REF!</definedName>
    <definedName name="____________Apr11" localSheetId="4">[5]Newabstract!#REF!</definedName>
    <definedName name="____________Apr11" localSheetId="0">[5]Newabstract!#REF!</definedName>
    <definedName name="____________Apr11" localSheetId="1">[5]Newabstract!#REF!</definedName>
    <definedName name="____________Apr11">[5]Newabstract!#REF!</definedName>
    <definedName name="____________Apr13" localSheetId="10">[5]Newabstract!#REF!</definedName>
    <definedName name="____________Apr13" localSheetId="7">[5]Newabstract!#REF!</definedName>
    <definedName name="____________Apr13" localSheetId="3">[5]Newabstract!#REF!</definedName>
    <definedName name="____________Apr13" localSheetId="9">[5]Newabstract!#REF!</definedName>
    <definedName name="____________Apr13" localSheetId="4">[5]Newabstract!#REF!</definedName>
    <definedName name="____________Apr13" localSheetId="0">[5]Newabstract!#REF!</definedName>
    <definedName name="____________Apr13" localSheetId="1">[5]Newabstract!#REF!</definedName>
    <definedName name="____________Apr13">[5]Newabstract!#REF!</definedName>
    <definedName name="____________Apr14" localSheetId="10">[5]Newabstract!#REF!</definedName>
    <definedName name="____________Apr14" localSheetId="7">[5]Newabstract!#REF!</definedName>
    <definedName name="____________Apr14" localSheetId="3">[5]Newabstract!#REF!</definedName>
    <definedName name="____________Apr14" localSheetId="9">[5]Newabstract!#REF!</definedName>
    <definedName name="____________Apr14" localSheetId="4">[5]Newabstract!#REF!</definedName>
    <definedName name="____________Apr14" localSheetId="0">[5]Newabstract!#REF!</definedName>
    <definedName name="____________Apr14" localSheetId="1">[5]Newabstract!#REF!</definedName>
    <definedName name="____________Apr14">[5]Newabstract!#REF!</definedName>
    <definedName name="____________Apr15" localSheetId="10">[5]Newabstract!#REF!</definedName>
    <definedName name="____________Apr15" localSheetId="7">[5]Newabstract!#REF!</definedName>
    <definedName name="____________Apr15" localSheetId="3">[5]Newabstract!#REF!</definedName>
    <definedName name="____________Apr15" localSheetId="9">[5]Newabstract!#REF!</definedName>
    <definedName name="____________Apr15" localSheetId="4">[5]Newabstract!#REF!</definedName>
    <definedName name="____________Apr15" localSheetId="0">[5]Newabstract!#REF!</definedName>
    <definedName name="____________Apr15" localSheetId="1">[5]Newabstract!#REF!</definedName>
    <definedName name="____________Apr15">[5]Newabstract!#REF!</definedName>
    <definedName name="____________Apr16" localSheetId="10">[5]Newabstract!#REF!</definedName>
    <definedName name="____________Apr16" localSheetId="7">[5]Newabstract!#REF!</definedName>
    <definedName name="____________Apr16" localSheetId="3">[5]Newabstract!#REF!</definedName>
    <definedName name="____________Apr16" localSheetId="9">[5]Newabstract!#REF!</definedName>
    <definedName name="____________Apr16" localSheetId="4">[5]Newabstract!#REF!</definedName>
    <definedName name="____________Apr16" localSheetId="0">[5]Newabstract!#REF!</definedName>
    <definedName name="____________Apr16" localSheetId="1">[5]Newabstract!#REF!</definedName>
    <definedName name="____________Apr16">[5]Newabstract!#REF!</definedName>
    <definedName name="____________Apr17" localSheetId="10">[5]Newabstract!#REF!</definedName>
    <definedName name="____________Apr17" localSheetId="7">[5]Newabstract!#REF!</definedName>
    <definedName name="____________Apr17" localSheetId="3">[5]Newabstract!#REF!</definedName>
    <definedName name="____________Apr17" localSheetId="9">[5]Newabstract!#REF!</definedName>
    <definedName name="____________Apr17" localSheetId="4">[5]Newabstract!#REF!</definedName>
    <definedName name="____________Apr17" localSheetId="0">[5]Newabstract!#REF!</definedName>
    <definedName name="____________Apr17" localSheetId="1">[5]Newabstract!#REF!</definedName>
    <definedName name="____________Apr17">[5]Newabstract!#REF!</definedName>
    <definedName name="____________Apr20" localSheetId="10">[5]Newabstract!#REF!</definedName>
    <definedName name="____________Apr20" localSheetId="7">[5]Newabstract!#REF!</definedName>
    <definedName name="____________Apr20" localSheetId="3">[5]Newabstract!#REF!</definedName>
    <definedName name="____________Apr20" localSheetId="9">[5]Newabstract!#REF!</definedName>
    <definedName name="____________Apr20" localSheetId="4">[5]Newabstract!#REF!</definedName>
    <definedName name="____________Apr20" localSheetId="0">[5]Newabstract!#REF!</definedName>
    <definedName name="____________Apr20" localSheetId="1">[5]Newabstract!#REF!</definedName>
    <definedName name="____________Apr20">[5]Newabstract!#REF!</definedName>
    <definedName name="____________Apr21" localSheetId="10">[5]Newabstract!#REF!</definedName>
    <definedName name="____________Apr21" localSheetId="7">[5]Newabstract!#REF!</definedName>
    <definedName name="____________Apr21" localSheetId="3">[5]Newabstract!#REF!</definedName>
    <definedName name="____________Apr21" localSheetId="9">[5]Newabstract!#REF!</definedName>
    <definedName name="____________Apr21" localSheetId="4">[5]Newabstract!#REF!</definedName>
    <definedName name="____________Apr21" localSheetId="0">[5]Newabstract!#REF!</definedName>
    <definedName name="____________Apr21" localSheetId="1">[5]Newabstract!#REF!</definedName>
    <definedName name="____________Apr21">[5]Newabstract!#REF!</definedName>
    <definedName name="____________Apr22" localSheetId="10">[5]Newabstract!#REF!</definedName>
    <definedName name="____________Apr22" localSheetId="7">[5]Newabstract!#REF!</definedName>
    <definedName name="____________Apr22" localSheetId="3">[5]Newabstract!#REF!</definedName>
    <definedName name="____________Apr22" localSheetId="9">[5]Newabstract!#REF!</definedName>
    <definedName name="____________Apr22" localSheetId="4">[5]Newabstract!#REF!</definedName>
    <definedName name="____________Apr22" localSheetId="0">[5]Newabstract!#REF!</definedName>
    <definedName name="____________Apr22" localSheetId="1">[5]Newabstract!#REF!</definedName>
    <definedName name="____________Apr22">[5]Newabstract!#REF!</definedName>
    <definedName name="____________Apr23" localSheetId="10">[5]Newabstract!#REF!</definedName>
    <definedName name="____________Apr23" localSheetId="7">[5]Newabstract!#REF!</definedName>
    <definedName name="____________Apr23" localSheetId="3">[5]Newabstract!#REF!</definedName>
    <definedName name="____________Apr23" localSheetId="9">[5]Newabstract!#REF!</definedName>
    <definedName name="____________Apr23" localSheetId="4">[5]Newabstract!#REF!</definedName>
    <definedName name="____________Apr23" localSheetId="0">[5]Newabstract!#REF!</definedName>
    <definedName name="____________Apr23" localSheetId="1">[5]Newabstract!#REF!</definedName>
    <definedName name="____________Apr23">[5]Newabstract!#REF!</definedName>
    <definedName name="____________Apr24" localSheetId="10">[5]Newabstract!#REF!</definedName>
    <definedName name="____________Apr24" localSheetId="7">[5]Newabstract!#REF!</definedName>
    <definedName name="____________Apr24" localSheetId="3">[5]Newabstract!#REF!</definedName>
    <definedName name="____________Apr24" localSheetId="9">[5]Newabstract!#REF!</definedName>
    <definedName name="____________Apr24" localSheetId="4">[5]Newabstract!#REF!</definedName>
    <definedName name="____________Apr24" localSheetId="0">[5]Newabstract!#REF!</definedName>
    <definedName name="____________Apr24" localSheetId="1">[5]Newabstract!#REF!</definedName>
    <definedName name="____________Apr24">[5]Newabstract!#REF!</definedName>
    <definedName name="____________Apr27" localSheetId="10">[5]Newabstract!#REF!</definedName>
    <definedName name="____________Apr27" localSheetId="7">[5]Newabstract!#REF!</definedName>
    <definedName name="____________Apr27" localSheetId="3">[5]Newabstract!#REF!</definedName>
    <definedName name="____________Apr27" localSheetId="9">[5]Newabstract!#REF!</definedName>
    <definedName name="____________Apr27" localSheetId="4">[5]Newabstract!#REF!</definedName>
    <definedName name="____________Apr27" localSheetId="0">[5]Newabstract!#REF!</definedName>
    <definedName name="____________Apr27" localSheetId="1">[5]Newabstract!#REF!</definedName>
    <definedName name="____________Apr27">[5]Newabstract!#REF!</definedName>
    <definedName name="____________Apr28" localSheetId="10">[5]Newabstract!#REF!</definedName>
    <definedName name="____________Apr28" localSheetId="7">[5]Newabstract!#REF!</definedName>
    <definedName name="____________Apr28" localSheetId="3">[5]Newabstract!#REF!</definedName>
    <definedName name="____________Apr28" localSheetId="9">[5]Newabstract!#REF!</definedName>
    <definedName name="____________Apr28" localSheetId="4">[5]Newabstract!#REF!</definedName>
    <definedName name="____________Apr28" localSheetId="0">[5]Newabstract!#REF!</definedName>
    <definedName name="____________Apr28" localSheetId="1">[5]Newabstract!#REF!</definedName>
    <definedName name="____________Apr28">[5]Newabstract!#REF!</definedName>
    <definedName name="____________Apr29" localSheetId="10">[5]Newabstract!#REF!</definedName>
    <definedName name="____________Apr29" localSheetId="7">[5]Newabstract!#REF!</definedName>
    <definedName name="____________Apr29" localSheetId="3">[5]Newabstract!#REF!</definedName>
    <definedName name="____________Apr29" localSheetId="9">[5]Newabstract!#REF!</definedName>
    <definedName name="____________Apr29" localSheetId="4">[5]Newabstract!#REF!</definedName>
    <definedName name="____________Apr29" localSheetId="0">[5]Newabstract!#REF!</definedName>
    <definedName name="____________Apr29" localSheetId="1">[5]Newabstract!#REF!</definedName>
    <definedName name="____________Apr29">[5]Newabstract!#REF!</definedName>
    <definedName name="____________Apr30" localSheetId="10">[5]Newabstract!#REF!</definedName>
    <definedName name="____________Apr30" localSheetId="7">[5]Newabstract!#REF!</definedName>
    <definedName name="____________Apr30" localSheetId="3">[5]Newabstract!#REF!</definedName>
    <definedName name="____________Apr30" localSheetId="9">[5]Newabstract!#REF!</definedName>
    <definedName name="____________Apr30" localSheetId="4">[5]Newabstract!#REF!</definedName>
    <definedName name="____________Apr30" localSheetId="0">[5]Newabstract!#REF!</definedName>
    <definedName name="____________Apr30" localSheetId="1">[5]Newabstract!#REF!</definedName>
    <definedName name="____________Apr30">[5]Newabstract!#REF!</definedName>
    <definedName name="____________B1" localSheetId="6" hidden="1">{"pl_t&amp;d",#N/A,FALSE,"p&amp;l_t&amp;D_01_02 (2)"}</definedName>
    <definedName name="____________B1" localSheetId="10" hidden="1">{"pl_t&amp;d",#N/A,FALSE,"p&amp;l_t&amp;D_01_02 (2)"}</definedName>
    <definedName name="____________B1" localSheetId="7" hidden="1">{"pl_t&amp;d",#N/A,FALSE,"p&amp;l_t&amp;D_01_02 (2)"}</definedName>
    <definedName name="____________B1" localSheetId="3" hidden="1">{"pl_t&amp;d",#N/A,FALSE,"p&amp;l_t&amp;D_01_02 (2)"}</definedName>
    <definedName name="____________B1" localSheetId="8" hidden="1">{"pl_t&amp;d",#N/A,FALSE,"p&amp;l_t&amp;D_01_02 (2)"}</definedName>
    <definedName name="____________B1" localSheetId="9" hidden="1">{"pl_t&amp;d",#N/A,FALSE,"p&amp;l_t&amp;D_01_02 (2)"}</definedName>
    <definedName name="____________B1" localSheetId="4" hidden="1">{"pl_t&amp;d",#N/A,FALSE,"p&amp;l_t&amp;D_01_02 (2)"}</definedName>
    <definedName name="____________B1" localSheetId="0" hidden="1">{"pl_t&amp;d",#N/A,FALSE,"p&amp;l_t&amp;D_01_02 (2)"}</definedName>
    <definedName name="____________B1" localSheetId="1" hidden="1">{"pl_t&amp;d",#N/A,FALSE,"p&amp;l_t&amp;D_01_02 (2)"}</definedName>
    <definedName name="____________B1" hidden="1">{"pl_t&amp;d",#N/A,FALSE,"p&amp;l_t&amp;D_01_02 (2)"}</definedName>
    <definedName name="____________BSD1" localSheetId="6">#REF!</definedName>
    <definedName name="____________BSD1" localSheetId="10">#REF!</definedName>
    <definedName name="____________BSD1" localSheetId="7">#REF!</definedName>
    <definedName name="____________BSD1" localSheetId="3">#REF!</definedName>
    <definedName name="____________BSD1" localSheetId="9">#REF!</definedName>
    <definedName name="____________BSD1" localSheetId="4">#REF!</definedName>
    <definedName name="____________BSD1" localSheetId="0">#REF!</definedName>
    <definedName name="____________BSD1" localSheetId="1">#REF!</definedName>
    <definedName name="____________BSD1">#REF!</definedName>
    <definedName name="____________BSD2" localSheetId="6">#REF!</definedName>
    <definedName name="____________BSD2" localSheetId="10">#REF!</definedName>
    <definedName name="____________BSD2" localSheetId="7">#REF!</definedName>
    <definedName name="____________BSD2" localSheetId="3">#REF!</definedName>
    <definedName name="____________BSD2" localSheetId="9">#REF!</definedName>
    <definedName name="____________BSD2" localSheetId="4">#REF!</definedName>
    <definedName name="____________BSD2" localSheetId="0">#REF!</definedName>
    <definedName name="____________BSD2" localSheetId="1">#REF!</definedName>
    <definedName name="____________BSD2">#REF!</definedName>
    <definedName name="____________DAT12" localSheetId="6">[6]Sheet1!#REF!</definedName>
    <definedName name="____________DAT12" localSheetId="10">[6]Sheet1!#REF!</definedName>
    <definedName name="____________DAT12" localSheetId="7">[6]Sheet1!#REF!</definedName>
    <definedName name="____________DAT12" localSheetId="3">[6]Sheet1!#REF!</definedName>
    <definedName name="____________DAT12" localSheetId="9">[6]Sheet1!#REF!</definedName>
    <definedName name="____________DAT12" localSheetId="4">[6]Sheet1!#REF!</definedName>
    <definedName name="____________DAT12" localSheetId="0">[6]Sheet1!#REF!</definedName>
    <definedName name="____________DAT12" localSheetId="1">[6]Sheet1!#REF!</definedName>
    <definedName name="____________DAT12">[6]Sheet1!#REF!</definedName>
    <definedName name="____________DAT13" localSheetId="6">[6]Sheet1!#REF!</definedName>
    <definedName name="____________DAT13" localSheetId="10">[6]Sheet1!#REF!</definedName>
    <definedName name="____________DAT13" localSheetId="7">[6]Sheet1!#REF!</definedName>
    <definedName name="____________DAT13" localSheetId="3">[6]Sheet1!#REF!</definedName>
    <definedName name="____________DAT13" localSheetId="9">[6]Sheet1!#REF!</definedName>
    <definedName name="____________DAT13" localSheetId="4">[6]Sheet1!#REF!</definedName>
    <definedName name="____________DAT13" localSheetId="0">[6]Sheet1!#REF!</definedName>
    <definedName name="____________DAT13" localSheetId="1">[6]Sheet1!#REF!</definedName>
    <definedName name="____________DAT13">[6]Sheet1!#REF!</definedName>
    <definedName name="____________DAT15" localSheetId="6">[6]Sheet1!#REF!</definedName>
    <definedName name="____________DAT15" localSheetId="10">[6]Sheet1!#REF!</definedName>
    <definedName name="____________DAT15" localSheetId="7">[6]Sheet1!#REF!</definedName>
    <definedName name="____________DAT15" localSheetId="3">[6]Sheet1!#REF!</definedName>
    <definedName name="____________DAT15" localSheetId="9">[6]Sheet1!#REF!</definedName>
    <definedName name="____________DAT15" localSheetId="4">[6]Sheet1!#REF!</definedName>
    <definedName name="____________DAT15" localSheetId="0">[6]Sheet1!#REF!</definedName>
    <definedName name="____________DAT15" localSheetId="1">[6]Sheet1!#REF!</definedName>
    <definedName name="____________DAT15">[6]Sheet1!#REF!</definedName>
    <definedName name="____________DAT16" localSheetId="6">[6]Sheet1!#REF!</definedName>
    <definedName name="____________DAT16" localSheetId="10">[6]Sheet1!#REF!</definedName>
    <definedName name="____________DAT16" localSheetId="7">[6]Sheet1!#REF!</definedName>
    <definedName name="____________DAT16" localSheetId="3">[6]Sheet1!#REF!</definedName>
    <definedName name="____________DAT16" localSheetId="9">[6]Sheet1!#REF!</definedName>
    <definedName name="____________DAT16" localSheetId="4">[6]Sheet1!#REF!</definedName>
    <definedName name="____________DAT16" localSheetId="0">[6]Sheet1!#REF!</definedName>
    <definedName name="____________DAT16" localSheetId="1">[6]Sheet1!#REF!</definedName>
    <definedName name="____________DAT16">[6]Sheet1!#REF!</definedName>
    <definedName name="____________DAT17" localSheetId="6">[6]Sheet1!#REF!</definedName>
    <definedName name="____________DAT17" localSheetId="10">[6]Sheet1!#REF!</definedName>
    <definedName name="____________DAT17" localSheetId="7">[6]Sheet1!#REF!</definedName>
    <definedName name="____________DAT17" localSheetId="3">[6]Sheet1!#REF!</definedName>
    <definedName name="____________DAT17" localSheetId="9">[6]Sheet1!#REF!</definedName>
    <definedName name="____________DAT17" localSheetId="4">[6]Sheet1!#REF!</definedName>
    <definedName name="____________DAT17" localSheetId="0">[6]Sheet1!#REF!</definedName>
    <definedName name="____________DAT17" localSheetId="1">[6]Sheet1!#REF!</definedName>
    <definedName name="____________DAT17">[6]Sheet1!#REF!</definedName>
    <definedName name="____________DAT18" localSheetId="10">[6]Sheet1!#REF!</definedName>
    <definedName name="____________DAT18" localSheetId="7">[6]Sheet1!#REF!</definedName>
    <definedName name="____________DAT18" localSheetId="3">[6]Sheet1!#REF!</definedName>
    <definedName name="____________DAT18" localSheetId="9">[6]Sheet1!#REF!</definedName>
    <definedName name="____________DAT18" localSheetId="4">[6]Sheet1!#REF!</definedName>
    <definedName name="____________DAT18" localSheetId="0">[6]Sheet1!#REF!</definedName>
    <definedName name="____________DAT18" localSheetId="1">[6]Sheet1!#REF!</definedName>
    <definedName name="____________DAT18">[6]Sheet1!#REF!</definedName>
    <definedName name="____________DAT19" localSheetId="10">[6]Sheet1!#REF!</definedName>
    <definedName name="____________DAT19" localSheetId="7">[6]Sheet1!#REF!</definedName>
    <definedName name="____________DAT19" localSheetId="3">[6]Sheet1!#REF!</definedName>
    <definedName name="____________DAT19" localSheetId="9">[6]Sheet1!#REF!</definedName>
    <definedName name="____________DAT19" localSheetId="4">[6]Sheet1!#REF!</definedName>
    <definedName name="____________DAT19" localSheetId="0">[6]Sheet1!#REF!</definedName>
    <definedName name="____________DAT19" localSheetId="1">[6]Sheet1!#REF!</definedName>
    <definedName name="____________DAT19">[6]Sheet1!#REF!</definedName>
    <definedName name="____________dd1" localSheetId="6" hidden="1">{"pl_t&amp;d",#N/A,FALSE,"p&amp;l_t&amp;D_01_02 (2)"}</definedName>
    <definedName name="____________dd1" localSheetId="10" hidden="1">{"pl_t&amp;d",#N/A,FALSE,"p&amp;l_t&amp;D_01_02 (2)"}</definedName>
    <definedName name="____________dd1" localSheetId="7" hidden="1">{"pl_t&amp;d",#N/A,FALSE,"p&amp;l_t&amp;D_01_02 (2)"}</definedName>
    <definedName name="____________dd1" localSheetId="3" hidden="1">{"pl_t&amp;d",#N/A,FALSE,"p&amp;l_t&amp;D_01_02 (2)"}</definedName>
    <definedName name="____________dd1" localSheetId="8" hidden="1">{"pl_t&amp;d",#N/A,FALSE,"p&amp;l_t&amp;D_01_02 (2)"}</definedName>
    <definedName name="____________dd1" localSheetId="9" hidden="1">{"pl_t&amp;d",#N/A,FALSE,"p&amp;l_t&amp;D_01_02 (2)"}</definedName>
    <definedName name="____________dd1" localSheetId="4" hidden="1">{"pl_t&amp;d",#N/A,FALSE,"p&amp;l_t&amp;D_01_02 (2)"}</definedName>
    <definedName name="____________dd1" localSheetId="0" hidden="1">{"pl_t&amp;d",#N/A,FALSE,"p&amp;l_t&amp;D_01_02 (2)"}</definedName>
    <definedName name="____________dd1" localSheetId="1" hidden="1">{"pl_t&amp;d",#N/A,FALSE,"p&amp;l_t&amp;D_01_02 (2)"}</definedName>
    <definedName name="____________dd1" hidden="1">{"pl_t&amp;d",#N/A,FALSE,"p&amp;l_t&amp;D_01_02 (2)"}</definedName>
    <definedName name="____________dem2" localSheetId="6" hidden="1">{"pl_t&amp;d",#N/A,FALSE,"p&amp;l_t&amp;D_01_02 (2)"}</definedName>
    <definedName name="____________dem2" localSheetId="10" hidden="1">{"pl_t&amp;d",#N/A,FALSE,"p&amp;l_t&amp;D_01_02 (2)"}</definedName>
    <definedName name="____________dem2" localSheetId="7" hidden="1">{"pl_t&amp;d",#N/A,FALSE,"p&amp;l_t&amp;D_01_02 (2)"}</definedName>
    <definedName name="____________dem2" localSheetId="3" hidden="1">{"pl_t&amp;d",#N/A,FALSE,"p&amp;l_t&amp;D_01_02 (2)"}</definedName>
    <definedName name="____________dem2" localSheetId="8" hidden="1">{"pl_t&amp;d",#N/A,FALSE,"p&amp;l_t&amp;D_01_02 (2)"}</definedName>
    <definedName name="____________dem2" localSheetId="9" hidden="1">{"pl_t&amp;d",#N/A,FALSE,"p&amp;l_t&amp;D_01_02 (2)"}</definedName>
    <definedName name="____________dem2" localSheetId="4" hidden="1">{"pl_t&amp;d",#N/A,FALSE,"p&amp;l_t&amp;D_01_02 (2)"}</definedName>
    <definedName name="____________dem2" localSheetId="0" hidden="1">{"pl_t&amp;d",#N/A,FALSE,"p&amp;l_t&amp;D_01_02 (2)"}</definedName>
    <definedName name="____________dem2" localSheetId="1" hidden="1">{"pl_t&amp;d",#N/A,FALSE,"p&amp;l_t&amp;D_01_02 (2)"}</definedName>
    <definedName name="____________dem2" hidden="1">{"pl_t&amp;d",#N/A,FALSE,"p&amp;l_t&amp;D_01_02 (2)"}</definedName>
    <definedName name="____________dem3" localSheetId="6" hidden="1">{"pl_t&amp;d",#N/A,FALSE,"p&amp;l_t&amp;D_01_02 (2)"}</definedName>
    <definedName name="____________dem3" localSheetId="10" hidden="1">{"pl_t&amp;d",#N/A,FALSE,"p&amp;l_t&amp;D_01_02 (2)"}</definedName>
    <definedName name="____________dem3" localSheetId="7" hidden="1">{"pl_t&amp;d",#N/A,FALSE,"p&amp;l_t&amp;D_01_02 (2)"}</definedName>
    <definedName name="____________dem3" localSheetId="3" hidden="1">{"pl_t&amp;d",#N/A,FALSE,"p&amp;l_t&amp;D_01_02 (2)"}</definedName>
    <definedName name="____________dem3" localSheetId="8" hidden="1">{"pl_t&amp;d",#N/A,FALSE,"p&amp;l_t&amp;D_01_02 (2)"}</definedName>
    <definedName name="____________dem3" localSheetId="9" hidden="1">{"pl_t&amp;d",#N/A,FALSE,"p&amp;l_t&amp;D_01_02 (2)"}</definedName>
    <definedName name="____________dem3" localSheetId="4" hidden="1">{"pl_t&amp;d",#N/A,FALSE,"p&amp;l_t&amp;D_01_02 (2)"}</definedName>
    <definedName name="____________dem3" localSheetId="0" hidden="1">{"pl_t&amp;d",#N/A,FALSE,"p&amp;l_t&amp;D_01_02 (2)"}</definedName>
    <definedName name="____________dem3" localSheetId="1" hidden="1">{"pl_t&amp;d",#N/A,FALSE,"p&amp;l_t&amp;D_01_02 (2)"}</definedName>
    <definedName name="____________dem3" hidden="1">{"pl_t&amp;d",#N/A,FALSE,"p&amp;l_t&amp;D_01_02 (2)"}</definedName>
    <definedName name="____________den8" localSheetId="6" hidden="1">{"pl_t&amp;d",#N/A,FALSE,"p&amp;l_t&amp;D_01_02 (2)"}</definedName>
    <definedName name="____________den8" localSheetId="10" hidden="1">{"pl_t&amp;d",#N/A,FALSE,"p&amp;l_t&amp;D_01_02 (2)"}</definedName>
    <definedName name="____________den8" localSheetId="7" hidden="1">{"pl_t&amp;d",#N/A,FALSE,"p&amp;l_t&amp;D_01_02 (2)"}</definedName>
    <definedName name="____________den8" localSheetId="3" hidden="1">{"pl_t&amp;d",#N/A,FALSE,"p&amp;l_t&amp;D_01_02 (2)"}</definedName>
    <definedName name="____________den8" localSheetId="8" hidden="1">{"pl_t&amp;d",#N/A,FALSE,"p&amp;l_t&amp;D_01_02 (2)"}</definedName>
    <definedName name="____________den8" localSheetId="9" hidden="1">{"pl_t&amp;d",#N/A,FALSE,"p&amp;l_t&amp;D_01_02 (2)"}</definedName>
    <definedName name="____________den8" localSheetId="4" hidden="1">{"pl_t&amp;d",#N/A,FALSE,"p&amp;l_t&amp;D_01_02 (2)"}</definedName>
    <definedName name="____________den8" localSheetId="0" hidden="1">{"pl_t&amp;d",#N/A,FALSE,"p&amp;l_t&amp;D_01_02 (2)"}</definedName>
    <definedName name="____________den8" localSheetId="1" hidden="1">{"pl_t&amp;d",#N/A,FALSE,"p&amp;l_t&amp;D_01_02 (2)"}</definedName>
    <definedName name="____________den8" hidden="1">{"pl_t&amp;d",#N/A,FALSE,"p&amp;l_t&amp;D_01_02 (2)"}</definedName>
    <definedName name="____________fin2" localSheetId="6" hidden="1">{"pl_t&amp;d",#N/A,FALSE,"p&amp;l_t&amp;D_01_02 (2)"}</definedName>
    <definedName name="____________fin2" localSheetId="10" hidden="1">{"pl_t&amp;d",#N/A,FALSE,"p&amp;l_t&amp;D_01_02 (2)"}</definedName>
    <definedName name="____________fin2" localSheetId="7" hidden="1">{"pl_t&amp;d",#N/A,FALSE,"p&amp;l_t&amp;D_01_02 (2)"}</definedName>
    <definedName name="____________fin2" localSheetId="3" hidden="1">{"pl_t&amp;d",#N/A,FALSE,"p&amp;l_t&amp;D_01_02 (2)"}</definedName>
    <definedName name="____________fin2" localSheetId="8" hidden="1">{"pl_t&amp;d",#N/A,FALSE,"p&amp;l_t&amp;D_01_02 (2)"}</definedName>
    <definedName name="____________fin2" localSheetId="9" hidden="1">{"pl_t&amp;d",#N/A,FALSE,"p&amp;l_t&amp;D_01_02 (2)"}</definedName>
    <definedName name="____________fin2" localSheetId="4" hidden="1">{"pl_t&amp;d",#N/A,FALSE,"p&amp;l_t&amp;D_01_02 (2)"}</definedName>
    <definedName name="____________fin2" localSheetId="0" hidden="1">{"pl_t&amp;d",#N/A,FALSE,"p&amp;l_t&amp;D_01_02 (2)"}</definedName>
    <definedName name="____________fin2" localSheetId="1" hidden="1">{"pl_t&amp;d",#N/A,FALSE,"p&amp;l_t&amp;D_01_02 (2)"}</definedName>
    <definedName name="____________fin2" hidden="1">{"pl_t&amp;d",#N/A,FALSE,"p&amp;l_t&amp;D_01_02 (2)"}</definedName>
    <definedName name="____________for5" localSheetId="6" hidden="1">{"pl_t&amp;d",#N/A,FALSE,"p&amp;l_t&amp;D_01_02 (2)"}</definedName>
    <definedName name="____________for5" localSheetId="10" hidden="1">{"pl_t&amp;d",#N/A,FALSE,"p&amp;l_t&amp;D_01_02 (2)"}</definedName>
    <definedName name="____________for5" localSheetId="7" hidden="1">{"pl_t&amp;d",#N/A,FALSE,"p&amp;l_t&amp;D_01_02 (2)"}</definedName>
    <definedName name="____________for5" localSheetId="3" hidden="1">{"pl_t&amp;d",#N/A,FALSE,"p&amp;l_t&amp;D_01_02 (2)"}</definedName>
    <definedName name="____________for5" localSheetId="8" hidden="1">{"pl_t&amp;d",#N/A,FALSE,"p&amp;l_t&amp;D_01_02 (2)"}</definedName>
    <definedName name="____________for5" localSheetId="9" hidden="1">{"pl_t&amp;d",#N/A,FALSE,"p&amp;l_t&amp;D_01_02 (2)"}</definedName>
    <definedName name="____________for5" localSheetId="4" hidden="1">{"pl_t&amp;d",#N/A,FALSE,"p&amp;l_t&amp;D_01_02 (2)"}</definedName>
    <definedName name="____________for5" localSheetId="0" hidden="1">{"pl_t&amp;d",#N/A,FALSE,"p&amp;l_t&amp;D_01_02 (2)"}</definedName>
    <definedName name="____________for5" localSheetId="1" hidden="1">{"pl_t&amp;d",#N/A,FALSE,"p&amp;l_t&amp;D_01_02 (2)"}</definedName>
    <definedName name="____________for5" hidden="1">{"pl_t&amp;d",#N/A,FALSE,"p&amp;l_t&amp;D_01_02 (2)"}</definedName>
    <definedName name="____________G1" localSheetId="6">#REF!</definedName>
    <definedName name="____________G1" localSheetId="10">#REF!</definedName>
    <definedName name="____________G1" localSheetId="7">#REF!</definedName>
    <definedName name="____________G1" localSheetId="3">#REF!</definedName>
    <definedName name="____________G1" localSheetId="9">#REF!</definedName>
    <definedName name="____________G1" localSheetId="4">#REF!</definedName>
    <definedName name="____________G1" localSheetId="0">#REF!</definedName>
    <definedName name="____________G1" localSheetId="1">#REF!</definedName>
    <definedName name="____________G1">#REF!</definedName>
    <definedName name="____________IED1" localSheetId="6">#REF!</definedName>
    <definedName name="____________IED1" localSheetId="10">#REF!</definedName>
    <definedName name="____________IED1" localSheetId="7">#REF!</definedName>
    <definedName name="____________IED1" localSheetId="3">#REF!</definedName>
    <definedName name="____________IED1" localSheetId="9">#REF!</definedName>
    <definedName name="____________IED1" localSheetId="4">#REF!</definedName>
    <definedName name="____________IED1" localSheetId="0">#REF!</definedName>
    <definedName name="____________IED1" localSheetId="1">#REF!</definedName>
    <definedName name="____________IED1">#REF!</definedName>
    <definedName name="____________IED2" localSheetId="6">#REF!</definedName>
    <definedName name="____________IED2" localSheetId="10">#REF!</definedName>
    <definedName name="____________IED2" localSheetId="7">#REF!</definedName>
    <definedName name="____________IED2" localSheetId="3">#REF!</definedName>
    <definedName name="____________IED2" localSheetId="9">#REF!</definedName>
    <definedName name="____________IED2" localSheetId="4">#REF!</definedName>
    <definedName name="____________IED2" localSheetId="0">#REF!</definedName>
    <definedName name="____________IED2" localSheetId="1">#REF!</definedName>
    <definedName name="____________IED2">#REF!</definedName>
    <definedName name="____________j3" localSheetId="6" hidden="1">{"pl_t&amp;d",#N/A,FALSE,"p&amp;l_t&amp;D_01_02 (2)"}</definedName>
    <definedName name="____________j3" localSheetId="10" hidden="1">{"pl_t&amp;d",#N/A,FALSE,"p&amp;l_t&amp;D_01_02 (2)"}</definedName>
    <definedName name="____________j3" localSheetId="7" hidden="1">{"pl_t&amp;d",#N/A,FALSE,"p&amp;l_t&amp;D_01_02 (2)"}</definedName>
    <definedName name="____________j3" localSheetId="3" hidden="1">{"pl_t&amp;d",#N/A,FALSE,"p&amp;l_t&amp;D_01_02 (2)"}</definedName>
    <definedName name="____________j3" localSheetId="8" hidden="1">{"pl_t&amp;d",#N/A,FALSE,"p&amp;l_t&amp;D_01_02 (2)"}</definedName>
    <definedName name="____________j3" localSheetId="9" hidden="1">{"pl_t&amp;d",#N/A,FALSE,"p&amp;l_t&amp;D_01_02 (2)"}</definedName>
    <definedName name="____________j3" localSheetId="4" hidden="1">{"pl_t&amp;d",#N/A,FALSE,"p&amp;l_t&amp;D_01_02 (2)"}</definedName>
    <definedName name="____________j3" localSheetId="0" hidden="1">{"pl_t&amp;d",#N/A,FALSE,"p&amp;l_t&amp;D_01_02 (2)"}</definedName>
    <definedName name="____________j3" localSheetId="1" hidden="1">{"pl_t&amp;d",#N/A,FALSE,"p&amp;l_t&amp;D_01_02 (2)"}</definedName>
    <definedName name="____________j3" hidden="1">{"pl_t&amp;d",#N/A,FALSE,"p&amp;l_t&amp;D_01_02 (2)"}</definedName>
    <definedName name="____________j4" localSheetId="6" hidden="1">{"pl_t&amp;d",#N/A,FALSE,"p&amp;l_t&amp;D_01_02 (2)"}</definedName>
    <definedName name="____________j4" localSheetId="10" hidden="1">{"pl_t&amp;d",#N/A,FALSE,"p&amp;l_t&amp;D_01_02 (2)"}</definedName>
    <definedName name="____________j4" localSheetId="7" hidden="1">{"pl_t&amp;d",#N/A,FALSE,"p&amp;l_t&amp;D_01_02 (2)"}</definedName>
    <definedName name="____________j4" localSheetId="3" hidden="1">{"pl_t&amp;d",#N/A,FALSE,"p&amp;l_t&amp;D_01_02 (2)"}</definedName>
    <definedName name="____________j4" localSheetId="8" hidden="1">{"pl_t&amp;d",#N/A,FALSE,"p&amp;l_t&amp;D_01_02 (2)"}</definedName>
    <definedName name="____________j4" localSheetId="9" hidden="1">{"pl_t&amp;d",#N/A,FALSE,"p&amp;l_t&amp;D_01_02 (2)"}</definedName>
    <definedName name="____________j4" localSheetId="4" hidden="1">{"pl_t&amp;d",#N/A,FALSE,"p&amp;l_t&amp;D_01_02 (2)"}</definedName>
    <definedName name="____________j4" localSheetId="0" hidden="1">{"pl_t&amp;d",#N/A,FALSE,"p&amp;l_t&amp;D_01_02 (2)"}</definedName>
    <definedName name="____________j4" localSheetId="1" hidden="1">{"pl_t&amp;d",#N/A,FALSE,"p&amp;l_t&amp;D_01_02 (2)"}</definedName>
    <definedName name="____________j4" hidden="1">{"pl_t&amp;d",#N/A,FALSE,"p&amp;l_t&amp;D_01_02 (2)"}</definedName>
    <definedName name="____________j5" localSheetId="6" hidden="1">{"pl_t&amp;d",#N/A,FALSE,"p&amp;l_t&amp;D_01_02 (2)"}</definedName>
    <definedName name="____________j5" localSheetId="10" hidden="1">{"pl_t&amp;d",#N/A,FALSE,"p&amp;l_t&amp;D_01_02 (2)"}</definedName>
    <definedName name="____________j5" localSheetId="7" hidden="1">{"pl_t&amp;d",#N/A,FALSE,"p&amp;l_t&amp;D_01_02 (2)"}</definedName>
    <definedName name="____________j5" localSheetId="3" hidden="1">{"pl_t&amp;d",#N/A,FALSE,"p&amp;l_t&amp;D_01_02 (2)"}</definedName>
    <definedName name="____________j5" localSheetId="8" hidden="1">{"pl_t&amp;d",#N/A,FALSE,"p&amp;l_t&amp;D_01_02 (2)"}</definedName>
    <definedName name="____________j5" localSheetId="9" hidden="1">{"pl_t&amp;d",#N/A,FALSE,"p&amp;l_t&amp;D_01_02 (2)"}</definedName>
    <definedName name="____________j5" localSheetId="4" hidden="1">{"pl_t&amp;d",#N/A,FALSE,"p&amp;l_t&amp;D_01_02 (2)"}</definedName>
    <definedName name="____________j5" localSheetId="0" hidden="1">{"pl_t&amp;d",#N/A,FALSE,"p&amp;l_t&amp;D_01_02 (2)"}</definedName>
    <definedName name="____________j5" localSheetId="1" hidden="1">{"pl_t&amp;d",#N/A,FALSE,"p&amp;l_t&amp;D_01_02 (2)"}</definedName>
    <definedName name="____________j5" hidden="1">{"pl_t&amp;d",#N/A,FALSE,"p&amp;l_t&amp;D_01_02 (2)"}</definedName>
    <definedName name="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jpl1" localSheetId="6" hidden="1">#REF!</definedName>
    <definedName name="____________jpl1" localSheetId="10" hidden="1">#REF!</definedName>
    <definedName name="____________jpl1" localSheetId="7" hidden="1">#REF!</definedName>
    <definedName name="____________jpl1" localSheetId="3" hidden="1">#REF!</definedName>
    <definedName name="____________jpl1" localSheetId="8" hidden="1">#REF!</definedName>
    <definedName name="____________jpl1" localSheetId="9" hidden="1">#REF!</definedName>
    <definedName name="____________jpl1" localSheetId="4" hidden="1">#REF!</definedName>
    <definedName name="____________jpl1" localSheetId="0" hidden="1">#REF!</definedName>
    <definedName name="____________jpl1" localSheetId="1" hidden="1">#REF!</definedName>
    <definedName name="____________jpl1" hidden="1">#REF!</definedName>
    <definedName name="____________k1" localSheetId="6" hidden="1">{"pl_t&amp;d",#N/A,FALSE,"p&amp;l_t&amp;D_01_02 (2)"}</definedName>
    <definedName name="____________k1" localSheetId="10" hidden="1">{"pl_t&amp;d",#N/A,FALSE,"p&amp;l_t&amp;D_01_02 (2)"}</definedName>
    <definedName name="____________k1" localSheetId="7" hidden="1">{"pl_t&amp;d",#N/A,FALSE,"p&amp;l_t&amp;D_01_02 (2)"}</definedName>
    <definedName name="____________k1" localSheetId="3" hidden="1">{"pl_t&amp;d",#N/A,FALSE,"p&amp;l_t&amp;D_01_02 (2)"}</definedName>
    <definedName name="____________k1" localSheetId="8" hidden="1">{"pl_t&amp;d",#N/A,FALSE,"p&amp;l_t&amp;D_01_02 (2)"}</definedName>
    <definedName name="____________k1" localSheetId="9" hidden="1">{"pl_t&amp;d",#N/A,FALSE,"p&amp;l_t&amp;D_01_02 (2)"}</definedName>
    <definedName name="____________k1" localSheetId="4" hidden="1">{"pl_t&amp;d",#N/A,FALSE,"p&amp;l_t&amp;D_01_02 (2)"}</definedName>
    <definedName name="____________k1" localSheetId="0" hidden="1">{"pl_t&amp;d",#N/A,FALSE,"p&amp;l_t&amp;D_01_02 (2)"}</definedName>
    <definedName name="____________k1" localSheetId="1" hidden="1">{"pl_t&amp;d",#N/A,FALSE,"p&amp;l_t&amp;D_01_02 (2)"}</definedName>
    <definedName name="____________k1" hidden="1">{"pl_t&amp;d",#N/A,FALSE,"p&amp;l_t&amp;D_01_02 (2)"}</definedName>
    <definedName name="____________Mar06" localSheetId="6">[5]Newabstract!#REF!</definedName>
    <definedName name="____________Mar06" localSheetId="10">[5]Newabstract!#REF!</definedName>
    <definedName name="____________Mar06" localSheetId="7">[5]Newabstract!#REF!</definedName>
    <definedName name="____________Mar06" localSheetId="3">[5]Newabstract!#REF!</definedName>
    <definedName name="____________Mar06" localSheetId="9">[5]Newabstract!#REF!</definedName>
    <definedName name="____________Mar06" localSheetId="4">[5]Newabstract!#REF!</definedName>
    <definedName name="____________Mar06" localSheetId="0">[5]Newabstract!#REF!</definedName>
    <definedName name="____________Mar06" localSheetId="1">[5]Newabstract!#REF!</definedName>
    <definedName name="____________Mar06">[5]Newabstract!#REF!</definedName>
    <definedName name="____________Mar09" localSheetId="6">[5]Newabstract!#REF!</definedName>
    <definedName name="____________Mar09" localSheetId="10">[5]Newabstract!#REF!</definedName>
    <definedName name="____________Mar09" localSheetId="7">[5]Newabstract!#REF!</definedName>
    <definedName name="____________Mar09" localSheetId="3">[5]Newabstract!#REF!</definedName>
    <definedName name="____________Mar09" localSheetId="9">[5]Newabstract!#REF!</definedName>
    <definedName name="____________Mar09" localSheetId="4">[5]Newabstract!#REF!</definedName>
    <definedName name="____________Mar09" localSheetId="0">[5]Newabstract!#REF!</definedName>
    <definedName name="____________Mar09" localSheetId="1">[5]Newabstract!#REF!</definedName>
    <definedName name="____________Mar09">[5]Newabstract!#REF!</definedName>
    <definedName name="____________Mar10" localSheetId="6">[5]Newabstract!#REF!</definedName>
    <definedName name="____________Mar10" localSheetId="10">[5]Newabstract!#REF!</definedName>
    <definedName name="____________Mar10" localSheetId="7">[5]Newabstract!#REF!</definedName>
    <definedName name="____________Mar10" localSheetId="3">[5]Newabstract!#REF!</definedName>
    <definedName name="____________Mar10" localSheetId="9">[5]Newabstract!#REF!</definedName>
    <definedName name="____________Mar10" localSheetId="4">[5]Newabstract!#REF!</definedName>
    <definedName name="____________Mar10" localSheetId="0">[5]Newabstract!#REF!</definedName>
    <definedName name="____________Mar10" localSheetId="1">[5]Newabstract!#REF!</definedName>
    <definedName name="____________Mar10">[5]Newabstract!#REF!</definedName>
    <definedName name="____________Mar11" localSheetId="6">[5]Newabstract!#REF!</definedName>
    <definedName name="____________Mar11" localSheetId="10">[5]Newabstract!#REF!</definedName>
    <definedName name="____________Mar11" localSheetId="7">[5]Newabstract!#REF!</definedName>
    <definedName name="____________Mar11" localSheetId="3">[5]Newabstract!#REF!</definedName>
    <definedName name="____________Mar11" localSheetId="9">[5]Newabstract!#REF!</definedName>
    <definedName name="____________Mar11" localSheetId="4">[5]Newabstract!#REF!</definedName>
    <definedName name="____________Mar11" localSheetId="0">[5]Newabstract!#REF!</definedName>
    <definedName name="____________Mar11" localSheetId="1">[5]Newabstract!#REF!</definedName>
    <definedName name="____________Mar11">[5]Newabstract!#REF!</definedName>
    <definedName name="____________Mar12" localSheetId="6">[5]Newabstract!#REF!</definedName>
    <definedName name="____________Mar12" localSheetId="10">[5]Newabstract!#REF!</definedName>
    <definedName name="____________Mar12" localSheetId="7">[5]Newabstract!#REF!</definedName>
    <definedName name="____________Mar12" localSheetId="3">[5]Newabstract!#REF!</definedName>
    <definedName name="____________Mar12" localSheetId="9">[5]Newabstract!#REF!</definedName>
    <definedName name="____________Mar12" localSheetId="4">[5]Newabstract!#REF!</definedName>
    <definedName name="____________Mar12" localSheetId="0">[5]Newabstract!#REF!</definedName>
    <definedName name="____________Mar12" localSheetId="1">[5]Newabstract!#REF!</definedName>
    <definedName name="____________Mar12">[5]Newabstract!#REF!</definedName>
    <definedName name="____________Mar13" localSheetId="10">[5]Newabstract!#REF!</definedName>
    <definedName name="____________Mar13" localSheetId="7">[5]Newabstract!#REF!</definedName>
    <definedName name="____________Mar13" localSheetId="3">[5]Newabstract!#REF!</definedName>
    <definedName name="____________Mar13" localSheetId="9">[5]Newabstract!#REF!</definedName>
    <definedName name="____________Mar13" localSheetId="4">[5]Newabstract!#REF!</definedName>
    <definedName name="____________Mar13" localSheetId="0">[5]Newabstract!#REF!</definedName>
    <definedName name="____________Mar13" localSheetId="1">[5]Newabstract!#REF!</definedName>
    <definedName name="____________Mar13">[5]Newabstract!#REF!</definedName>
    <definedName name="____________Mar16" localSheetId="10">[5]Newabstract!#REF!</definedName>
    <definedName name="____________Mar16" localSheetId="7">[5]Newabstract!#REF!</definedName>
    <definedName name="____________Mar16" localSheetId="3">[5]Newabstract!#REF!</definedName>
    <definedName name="____________Mar16" localSheetId="9">[5]Newabstract!#REF!</definedName>
    <definedName name="____________Mar16" localSheetId="4">[5]Newabstract!#REF!</definedName>
    <definedName name="____________Mar16" localSheetId="0">[5]Newabstract!#REF!</definedName>
    <definedName name="____________Mar16" localSheetId="1">[5]Newabstract!#REF!</definedName>
    <definedName name="____________Mar16">[5]Newabstract!#REF!</definedName>
    <definedName name="____________Mar17" localSheetId="10">[5]Newabstract!#REF!</definedName>
    <definedName name="____________Mar17" localSheetId="7">[5]Newabstract!#REF!</definedName>
    <definedName name="____________Mar17" localSheetId="3">[5]Newabstract!#REF!</definedName>
    <definedName name="____________Mar17" localSheetId="9">[5]Newabstract!#REF!</definedName>
    <definedName name="____________Mar17" localSheetId="4">[5]Newabstract!#REF!</definedName>
    <definedName name="____________Mar17" localSheetId="0">[5]Newabstract!#REF!</definedName>
    <definedName name="____________Mar17" localSheetId="1">[5]Newabstract!#REF!</definedName>
    <definedName name="____________Mar17">[5]Newabstract!#REF!</definedName>
    <definedName name="____________Mar18" localSheetId="10">[5]Newabstract!#REF!</definedName>
    <definedName name="____________Mar18" localSheetId="7">[5]Newabstract!#REF!</definedName>
    <definedName name="____________Mar18" localSheetId="3">[5]Newabstract!#REF!</definedName>
    <definedName name="____________Mar18" localSheetId="9">[5]Newabstract!#REF!</definedName>
    <definedName name="____________Mar18" localSheetId="4">[5]Newabstract!#REF!</definedName>
    <definedName name="____________Mar18" localSheetId="0">[5]Newabstract!#REF!</definedName>
    <definedName name="____________Mar18" localSheetId="1">[5]Newabstract!#REF!</definedName>
    <definedName name="____________Mar18">[5]Newabstract!#REF!</definedName>
    <definedName name="____________Mar19" localSheetId="10">[5]Newabstract!#REF!</definedName>
    <definedName name="____________Mar19" localSheetId="7">[5]Newabstract!#REF!</definedName>
    <definedName name="____________Mar19" localSheetId="3">[5]Newabstract!#REF!</definedName>
    <definedName name="____________Mar19" localSheetId="9">[5]Newabstract!#REF!</definedName>
    <definedName name="____________Mar19" localSheetId="4">[5]Newabstract!#REF!</definedName>
    <definedName name="____________Mar19" localSheetId="0">[5]Newabstract!#REF!</definedName>
    <definedName name="____________Mar19" localSheetId="1">[5]Newabstract!#REF!</definedName>
    <definedName name="____________Mar19">[5]Newabstract!#REF!</definedName>
    <definedName name="____________Mar20" localSheetId="10">[5]Newabstract!#REF!</definedName>
    <definedName name="____________Mar20" localSheetId="7">[5]Newabstract!#REF!</definedName>
    <definedName name="____________Mar20" localSheetId="3">[5]Newabstract!#REF!</definedName>
    <definedName name="____________Mar20" localSheetId="9">[5]Newabstract!#REF!</definedName>
    <definedName name="____________Mar20" localSheetId="4">[5]Newabstract!#REF!</definedName>
    <definedName name="____________Mar20" localSheetId="0">[5]Newabstract!#REF!</definedName>
    <definedName name="____________Mar20" localSheetId="1">[5]Newabstract!#REF!</definedName>
    <definedName name="____________Mar20">[5]Newabstract!#REF!</definedName>
    <definedName name="____________Mar23" localSheetId="10">[5]Newabstract!#REF!</definedName>
    <definedName name="____________Mar23" localSheetId="7">[5]Newabstract!#REF!</definedName>
    <definedName name="____________Mar23" localSheetId="3">[5]Newabstract!#REF!</definedName>
    <definedName name="____________Mar23" localSheetId="9">[5]Newabstract!#REF!</definedName>
    <definedName name="____________Mar23" localSheetId="4">[5]Newabstract!#REF!</definedName>
    <definedName name="____________Mar23" localSheetId="0">[5]Newabstract!#REF!</definedName>
    <definedName name="____________Mar23" localSheetId="1">[5]Newabstract!#REF!</definedName>
    <definedName name="____________Mar23">[5]Newabstract!#REF!</definedName>
    <definedName name="____________Mar24" localSheetId="10">[5]Newabstract!#REF!</definedName>
    <definedName name="____________Mar24" localSheetId="7">[5]Newabstract!#REF!</definedName>
    <definedName name="____________Mar24" localSheetId="3">[5]Newabstract!#REF!</definedName>
    <definedName name="____________Mar24" localSheetId="9">[5]Newabstract!#REF!</definedName>
    <definedName name="____________Mar24" localSheetId="4">[5]Newabstract!#REF!</definedName>
    <definedName name="____________Mar24" localSheetId="0">[5]Newabstract!#REF!</definedName>
    <definedName name="____________Mar24" localSheetId="1">[5]Newabstract!#REF!</definedName>
    <definedName name="____________Mar24">[5]Newabstract!#REF!</definedName>
    <definedName name="____________Mar25" localSheetId="10">[5]Newabstract!#REF!</definedName>
    <definedName name="____________Mar25" localSheetId="7">[5]Newabstract!#REF!</definedName>
    <definedName name="____________Mar25" localSheetId="3">[5]Newabstract!#REF!</definedName>
    <definedName name="____________Mar25" localSheetId="9">[5]Newabstract!#REF!</definedName>
    <definedName name="____________Mar25" localSheetId="4">[5]Newabstract!#REF!</definedName>
    <definedName name="____________Mar25" localSheetId="0">[5]Newabstract!#REF!</definedName>
    <definedName name="____________Mar25" localSheetId="1">[5]Newabstract!#REF!</definedName>
    <definedName name="____________Mar25">[5]Newabstract!#REF!</definedName>
    <definedName name="____________Mar26" localSheetId="10">[5]Newabstract!#REF!</definedName>
    <definedName name="____________Mar26" localSheetId="7">[5]Newabstract!#REF!</definedName>
    <definedName name="____________Mar26" localSheetId="3">[5]Newabstract!#REF!</definedName>
    <definedName name="____________Mar26" localSheetId="9">[5]Newabstract!#REF!</definedName>
    <definedName name="____________Mar26" localSheetId="4">[5]Newabstract!#REF!</definedName>
    <definedName name="____________Mar26" localSheetId="0">[5]Newabstract!#REF!</definedName>
    <definedName name="____________Mar26" localSheetId="1">[5]Newabstract!#REF!</definedName>
    <definedName name="____________Mar26">[5]Newabstract!#REF!</definedName>
    <definedName name="____________Mar27" localSheetId="10">[5]Newabstract!#REF!</definedName>
    <definedName name="____________Mar27" localSheetId="7">[5]Newabstract!#REF!</definedName>
    <definedName name="____________Mar27" localSheetId="3">[5]Newabstract!#REF!</definedName>
    <definedName name="____________Mar27" localSheetId="9">[5]Newabstract!#REF!</definedName>
    <definedName name="____________Mar27" localSheetId="4">[5]Newabstract!#REF!</definedName>
    <definedName name="____________Mar27" localSheetId="0">[5]Newabstract!#REF!</definedName>
    <definedName name="____________Mar27" localSheetId="1">[5]Newabstract!#REF!</definedName>
    <definedName name="____________Mar27">[5]Newabstract!#REF!</definedName>
    <definedName name="____________Mar28" localSheetId="10">[5]Newabstract!#REF!</definedName>
    <definedName name="____________Mar28" localSheetId="7">[5]Newabstract!#REF!</definedName>
    <definedName name="____________Mar28" localSheetId="3">[5]Newabstract!#REF!</definedName>
    <definedName name="____________Mar28" localSheetId="9">[5]Newabstract!#REF!</definedName>
    <definedName name="____________Mar28" localSheetId="4">[5]Newabstract!#REF!</definedName>
    <definedName name="____________Mar28" localSheetId="0">[5]Newabstract!#REF!</definedName>
    <definedName name="____________Mar28" localSheetId="1">[5]Newabstract!#REF!</definedName>
    <definedName name="____________Mar28">[5]Newabstract!#REF!</definedName>
    <definedName name="____________Mar30" localSheetId="10">[5]Newabstract!#REF!</definedName>
    <definedName name="____________Mar30" localSheetId="7">[5]Newabstract!#REF!</definedName>
    <definedName name="____________Mar30" localSheetId="3">[5]Newabstract!#REF!</definedName>
    <definedName name="____________Mar30" localSheetId="9">[5]Newabstract!#REF!</definedName>
    <definedName name="____________Mar30" localSheetId="4">[5]Newabstract!#REF!</definedName>
    <definedName name="____________Mar30" localSheetId="0">[5]Newabstract!#REF!</definedName>
    <definedName name="____________Mar30" localSheetId="1">[5]Newabstract!#REF!</definedName>
    <definedName name="____________Mar30">[5]Newabstract!#REF!</definedName>
    <definedName name="____________Mar31" localSheetId="10">[5]Newabstract!#REF!</definedName>
    <definedName name="____________Mar31" localSheetId="7">[5]Newabstract!#REF!</definedName>
    <definedName name="____________Mar31" localSheetId="3">[5]Newabstract!#REF!</definedName>
    <definedName name="____________Mar31" localSheetId="9">[5]Newabstract!#REF!</definedName>
    <definedName name="____________Mar31" localSheetId="4">[5]Newabstract!#REF!</definedName>
    <definedName name="____________Mar31" localSheetId="0">[5]Newabstract!#REF!</definedName>
    <definedName name="____________Mar31" localSheetId="1">[5]Newabstract!#REF!</definedName>
    <definedName name="____________Mar31">[5]Newabstract!#REF!</definedName>
    <definedName name="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new1" localSheetId="6" hidden="1">{"pl_t&amp;d",#N/A,FALSE,"p&amp;l_t&amp;D_01_02 (2)"}</definedName>
    <definedName name="____________new1" localSheetId="10" hidden="1">{"pl_t&amp;d",#N/A,FALSE,"p&amp;l_t&amp;D_01_02 (2)"}</definedName>
    <definedName name="____________new1" localSheetId="7" hidden="1">{"pl_t&amp;d",#N/A,FALSE,"p&amp;l_t&amp;D_01_02 (2)"}</definedName>
    <definedName name="____________new1" localSheetId="3" hidden="1">{"pl_t&amp;d",#N/A,FALSE,"p&amp;l_t&amp;D_01_02 (2)"}</definedName>
    <definedName name="____________new1" localSheetId="8" hidden="1">{"pl_t&amp;d",#N/A,FALSE,"p&amp;l_t&amp;D_01_02 (2)"}</definedName>
    <definedName name="____________new1" localSheetId="9" hidden="1">{"pl_t&amp;d",#N/A,FALSE,"p&amp;l_t&amp;D_01_02 (2)"}</definedName>
    <definedName name="____________new1" localSheetId="4" hidden="1">{"pl_t&amp;d",#N/A,FALSE,"p&amp;l_t&amp;D_01_02 (2)"}</definedName>
    <definedName name="____________new1" localSheetId="0" hidden="1">{"pl_t&amp;d",#N/A,FALSE,"p&amp;l_t&amp;D_01_02 (2)"}</definedName>
    <definedName name="____________new1" localSheetId="1" hidden="1">{"pl_t&amp;d",#N/A,FALSE,"p&amp;l_t&amp;D_01_02 (2)"}</definedName>
    <definedName name="____________new1" hidden="1">{"pl_t&amp;d",#N/A,FALSE,"p&amp;l_t&amp;D_01_02 (2)"}</definedName>
    <definedName name="____________no1" localSheetId="6" hidden="1">{"pl_t&amp;d",#N/A,FALSE,"p&amp;l_t&amp;D_01_02 (2)"}</definedName>
    <definedName name="____________no1" localSheetId="10" hidden="1">{"pl_t&amp;d",#N/A,FALSE,"p&amp;l_t&amp;D_01_02 (2)"}</definedName>
    <definedName name="____________no1" localSheetId="7" hidden="1">{"pl_t&amp;d",#N/A,FALSE,"p&amp;l_t&amp;D_01_02 (2)"}</definedName>
    <definedName name="____________no1" localSheetId="3" hidden="1">{"pl_t&amp;d",#N/A,FALSE,"p&amp;l_t&amp;D_01_02 (2)"}</definedName>
    <definedName name="____________no1" localSheetId="8" hidden="1">{"pl_t&amp;d",#N/A,FALSE,"p&amp;l_t&amp;D_01_02 (2)"}</definedName>
    <definedName name="____________no1" localSheetId="9" hidden="1">{"pl_t&amp;d",#N/A,FALSE,"p&amp;l_t&amp;D_01_02 (2)"}</definedName>
    <definedName name="____________no1" localSheetId="4" hidden="1">{"pl_t&amp;d",#N/A,FALSE,"p&amp;l_t&amp;D_01_02 (2)"}</definedName>
    <definedName name="____________no1" localSheetId="0" hidden="1">{"pl_t&amp;d",#N/A,FALSE,"p&amp;l_t&amp;D_01_02 (2)"}</definedName>
    <definedName name="____________no1" localSheetId="1" hidden="1">{"pl_t&amp;d",#N/A,FALSE,"p&amp;l_t&amp;D_01_02 (2)"}</definedName>
    <definedName name="____________no1" hidden="1">{"pl_t&amp;d",#N/A,FALSE,"p&amp;l_t&amp;D_01_02 (2)"}</definedName>
    <definedName name="____________not1" localSheetId="6" hidden="1">{"pl_t&amp;d",#N/A,FALSE,"p&amp;l_t&amp;D_01_02 (2)"}</definedName>
    <definedName name="____________not1" localSheetId="10" hidden="1">{"pl_t&amp;d",#N/A,FALSE,"p&amp;l_t&amp;D_01_02 (2)"}</definedName>
    <definedName name="____________not1" localSheetId="7" hidden="1">{"pl_t&amp;d",#N/A,FALSE,"p&amp;l_t&amp;D_01_02 (2)"}</definedName>
    <definedName name="____________not1" localSheetId="3" hidden="1">{"pl_t&amp;d",#N/A,FALSE,"p&amp;l_t&amp;D_01_02 (2)"}</definedName>
    <definedName name="____________not1" localSheetId="8" hidden="1">{"pl_t&amp;d",#N/A,FALSE,"p&amp;l_t&amp;D_01_02 (2)"}</definedName>
    <definedName name="____________not1" localSheetId="9" hidden="1">{"pl_t&amp;d",#N/A,FALSE,"p&amp;l_t&amp;D_01_02 (2)"}</definedName>
    <definedName name="____________not1" localSheetId="4" hidden="1">{"pl_t&amp;d",#N/A,FALSE,"p&amp;l_t&amp;D_01_02 (2)"}</definedName>
    <definedName name="____________not1" localSheetId="0" hidden="1">{"pl_t&amp;d",#N/A,FALSE,"p&amp;l_t&amp;D_01_02 (2)"}</definedName>
    <definedName name="____________not1" localSheetId="1" hidden="1">{"pl_t&amp;d",#N/A,FALSE,"p&amp;l_t&amp;D_01_02 (2)"}</definedName>
    <definedName name="____________not1" hidden="1">{"pl_t&amp;d",#N/A,FALSE,"p&amp;l_t&amp;D_01_02 (2)"}</definedName>
    <definedName name="____________p1" localSheetId="6" hidden="1">{"pl_t&amp;d",#N/A,FALSE,"p&amp;l_t&amp;D_01_02 (2)"}</definedName>
    <definedName name="____________p1" localSheetId="10" hidden="1">{"pl_t&amp;d",#N/A,FALSE,"p&amp;l_t&amp;D_01_02 (2)"}</definedName>
    <definedName name="____________p1" localSheetId="7" hidden="1">{"pl_t&amp;d",#N/A,FALSE,"p&amp;l_t&amp;D_01_02 (2)"}</definedName>
    <definedName name="____________p1" localSheetId="3" hidden="1">{"pl_t&amp;d",#N/A,FALSE,"p&amp;l_t&amp;D_01_02 (2)"}</definedName>
    <definedName name="____________p1" localSheetId="8" hidden="1">{"pl_t&amp;d",#N/A,FALSE,"p&amp;l_t&amp;D_01_02 (2)"}</definedName>
    <definedName name="____________p1" localSheetId="9" hidden="1">{"pl_t&amp;d",#N/A,FALSE,"p&amp;l_t&amp;D_01_02 (2)"}</definedName>
    <definedName name="____________p1" localSheetId="4" hidden="1">{"pl_t&amp;d",#N/A,FALSE,"p&amp;l_t&amp;D_01_02 (2)"}</definedName>
    <definedName name="____________p1" localSheetId="0" hidden="1">{"pl_t&amp;d",#N/A,FALSE,"p&amp;l_t&amp;D_01_02 (2)"}</definedName>
    <definedName name="____________p1" localSheetId="1" hidden="1">{"pl_t&amp;d",#N/A,FALSE,"p&amp;l_t&amp;D_01_02 (2)"}</definedName>
    <definedName name="____________p1" hidden="1">{"pl_t&amp;d",#N/A,FALSE,"p&amp;l_t&amp;D_01_02 (2)"}</definedName>
    <definedName name="____________p2" localSheetId="6" hidden="1">{"pl_td_01_02",#N/A,FALSE,"p&amp;l_t&amp;D_01_02 (2)"}</definedName>
    <definedName name="____________p2" localSheetId="10" hidden="1">{"pl_td_01_02",#N/A,FALSE,"p&amp;l_t&amp;D_01_02 (2)"}</definedName>
    <definedName name="____________p2" localSheetId="7" hidden="1">{"pl_td_01_02",#N/A,FALSE,"p&amp;l_t&amp;D_01_02 (2)"}</definedName>
    <definedName name="____________p2" localSheetId="3" hidden="1">{"pl_td_01_02",#N/A,FALSE,"p&amp;l_t&amp;D_01_02 (2)"}</definedName>
    <definedName name="____________p2" localSheetId="8" hidden="1">{"pl_td_01_02",#N/A,FALSE,"p&amp;l_t&amp;D_01_02 (2)"}</definedName>
    <definedName name="____________p2" localSheetId="9" hidden="1">{"pl_td_01_02",#N/A,FALSE,"p&amp;l_t&amp;D_01_02 (2)"}</definedName>
    <definedName name="____________p2" localSheetId="4" hidden="1">{"pl_td_01_02",#N/A,FALSE,"p&amp;l_t&amp;D_01_02 (2)"}</definedName>
    <definedName name="____________p2" localSheetId="0" hidden="1">{"pl_td_01_02",#N/A,FALSE,"p&amp;l_t&amp;D_01_02 (2)"}</definedName>
    <definedName name="____________p2" localSheetId="1" hidden="1">{"pl_td_01_02",#N/A,FALSE,"p&amp;l_t&amp;D_01_02 (2)"}</definedName>
    <definedName name="____________p2" hidden="1">{"pl_td_01_02",#N/A,FALSE,"p&amp;l_t&amp;D_01_02 (2)"}</definedName>
    <definedName name="____________p3" localSheetId="6" hidden="1">{"pl_t&amp;d",#N/A,FALSE,"p&amp;l_t&amp;D_01_02 (2)"}</definedName>
    <definedName name="____________p3" localSheetId="10" hidden="1">{"pl_t&amp;d",#N/A,FALSE,"p&amp;l_t&amp;D_01_02 (2)"}</definedName>
    <definedName name="____________p3" localSheetId="7" hidden="1">{"pl_t&amp;d",#N/A,FALSE,"p&amp;l_t&amp;D_01_02 (2)"}</definedName>
    <definedName name="____________p3" localSheetId="3" hidden="1">{"pl_t&amp;d",#N/A,FALSE,"p&amp;l_t&amp;D_01_02 (2)"}</definedName>
    <definedName name="____________p3" localSheetId="8" hidden="1">{"pl_t&amp;d",#N/A,FALSE,"p&amp;l_t&amp;D_01_02 (2)"}</definedName>
    <definedName name="____________p3" localSheetId="9" hidden="1">{"pl_t&amp;d",#N/A,FALSE,"p&amp;l_t&amp;D_01_02 (2)"}</definedName>
    <definedName name="____________p3" localSheetId="4" hidden="1">{"pl_t&amp;d",#N/A,FALSE,"p&amp;l_t&amp;D_01_02 (2)"}</definedName>
    <definedName name="____________p3" localSheetId="0" hidden="1">{"pl_t&amp;d",#N/A,FALSE,"p&amp;l_t&amp;D_01_02 (2)"}</definedName>
    <definedName name="____________p3" localSheetId="1" hidden="1">{"pl_t&amp;d",#N/A,FALSE,"p&amp;l_t&amp;D_01_02 (2)"}</definedName>
    <definedName name="____________p3" hidden="1">{"pl_t&amp;d",#N/A,FALSE,"p&amp;l_t&amp;D_01_02 (2)"}</definedName>
    <definedName name="____________p4" localSheetId="6" hidden="1">{"pl_t&amp;d",#N/A,FALSE,"p&amp;l_t&amp;D_01_02 (2)"}</definedName>
    <definedName name="____________p4" localSheetId="10" hidden="1">{"pl_t&amp;d",#N/A,FALSE,"p&amp;l_t&amp;D_01_02 (2)"}</definedName>
    <definedName name="____________p4" localSheetId="7" hidden="1">{"pl_t&amp;d",#N/A,FALSE,"p&amp;l_t&amp;D_01_02 (2)"}</definedName>
    <definedName name="____________p4" localSheetId="3" hidden="1">{"pl_t&amp;d",#N/A,FALSE,"p&amp;l_t&amp;D_01_02 (2)"}</definedName>
    <definedName name="____________p4" localSheetId="8" hidden="1">{"pl_t&amp;d",#N/A,FALSE,"p&amp;l_t&amp;D_01_02 (2)"}</definedName>
    <definedName name="____________p4" localSheetId="9" hidden="1">{"pl_t&amp;d",#N/A,FALSE,"p&amp;l_t&amp;D_01_02 (2)"}</definedName>
    <definedName name="____________p4" localSheetId="4" hidden="1">{"pl_t&amp;d",#N/A,FALSE,"p&amp;l_t&amp;D_01_02 (2)"}</definedName>
    <definedName name="____________p4" localSheetId="0" hidden="1">{"pl_t&amp;d",#N/A,FALSE,"p&amp;l_t&amp;D_01_02 (2)"}</definedName>
    <definedName name="____________p4" localSheetId="1" hidden="1">{"pl_t&amp;d",#N/A,FALSE,"p&amp;l_t&amp;D_01_02 (2)"}</definedName>
    <definedName name="____________p4" hidden="1">{"pl_t&amp;d",#N/A,FALSE,"p&amp;l_t&amp;D_01_02 (2)"}</definedName>
    <definedName name="____________pp2" localSheetId="6">#REF!</definedName>
    <definedName name="____________pp2" localSheetId="10">#REF!</definedName>
    <definedName name="____________pp2" localSheetId="7">#REF!</definedName>
    <definedName name="____________pp2" localSheetId="3">#REF!</definedName>
    <definedName name="____________pp2" localSheetId="9">#REF!</definedName>
    <definedName name="____________pp2" localSheetId="4">#REF!</definedName>
    <definedName name="____________pp2" localSheetId="0">#REF!</definedName>
    <definedName name="____________pp2" localSheetId="1">#REF!</definedName>
    <definedName name="____________pp2">#REF!</definedName>
    <definedName name="____________q2" localSheetId="6" hidden="1">{"pl_t&amp;d",#N/A,FALSE,"p&amp;l_t&amp;D_01_02 (2)"}</definedName>
    <definedName name="____________q2" localSheetId="10" hidden="1">{"pl_t&amp;d",#N/A,FALSE,"p&amp;l_t&amp;D_01_02 (2)"}</definedName>
    <definedName name="____________q2" localSheetId="7" hidden="1">{"pl_t&amp;d",#N/A,FALSE,"p&amp;l_t&amp;D_01_02 (2)"}</definedName>
    <definedName name="____________q2" localSheetId="3" hidden="1">{"pl_t&amp;d",#N/A,FALSE,"p&amp;l_t&amp;D_01_02 (2)"}</definedName>
    <definedName name="____________q2" localSheetId="8" hidden="1">{"pl_t&amp;d",#N/A,FALSE,"p&amp;l_t&amp;D_01_02 (2)"}</definedName>
    <definedName name="____________q2" localSheetId="9" hidden="1">{"pl_t&amp;d",#N/A,FALSE,"p&amp;l_t&amp;D_01_02 (2)"}</definedName>
    <definedName name="____________q2" localSheetId="4" hidden="1">{"pl_t&amp;d",#N/A,FALSE,"p&amp;l_t&amp;D_01_02 (2)"}</definedName>
    <definedName name="____________q2" localSheetId="0" hidden="1">{"pl_t&amp;d",#N/A,FALSE,"p&amp;l_t&amp;D_01_02 (2)"}</definedName>
    <definedName name="____________q2" localSheetId="1" hidden="1">{"pl_t&amp;d",#N/A,FALSE,"p&amp;l_t&amp;D_01_02 (2)"}</definedName>
    <definedName name="____________q2" hidden="1">{"pl_t&amp;d",#N/A,FALSE,"p&amp;l_t&amp;D_01_02 (2)"}</definedName>
    <definedName name="____________q3" localSheetId="6" hidden="1">{"pl_t&amp;d",#N/A,FALSE,"p&amp;l_t&amp;D_01_02 (2)"}</definedName>
    <definedName name="____________q3" localSheetId="10" hidden="1">{"pl_t&amp;d",#N/A,FALSE,"p&amp;l_t&amp;D_01_02 (2)"}</definedName>
    <definedName name="____________q3" localSheetId="7" hidden="1">{"pl_t&amp;d",#N/A,FALSE,"p&amp;l_t&amp;D_01_02 (2)"}</definedName>
    <definedName name="____________q3" localSheetId="3" hidden="1">{"pl_t&amp;d",#N/A,FALSE,"p&amp;l_t&amp;D_01_02 (2)"}</definedName>
    <definedName name="____________q3" localSheetId="8" hidden="1">{"pl_t&amp;d",#N/A,FALSE,"p&amp;l_t&amp;D_01_02 (2)"}</definedName>
    <definedName name="____________q3" localSheetId="9" hidden="1">{"pl_t&amp;d",#N/A,FALSE,"p&amp;l_t&amp;D_01_02 (2)"}</definedName>
    <definedName name="____________q3" localSheetId="4" hidden="1">{"pl_t&amp;d",#N/A,FALSE,"p&amp;l_t&amp;D_01_02 (2)"}</definedName>
    <definedName name="____________q3" localSheetId="0" hidden="1">{"pl_t&amp;d",#N/A,FALSE,"p&amp;l_t&amp;D_01_02 (2)"}</definedName>
    <definedName name="____________q3" localSheetId="1" hidden="1">{"pl_t&amp;d",#N/A,FALSE,"p&amp;l_t&amp;D_01_02 (2)"}</definedName>
    <definedName name="____________q3" hidden="1">{"pl_t&amp;d",#N/A,FALSE,"p&amp;l_t&amp;D_01_02 (2)"}</definedName>
    <definedName name="____________s1" localSheetId="6" hidden="1">{"pl_t&amp;d",#N/A,FALSE,"p&amp;l_t&amp;D_01_02 (2)"}</definedName>
    <definedName name="____________s1" localSheetId="10" hidden="1">{"pl_t&amp;d",#N/A,FALSE,"p&amp;l_t&amp;D_01_02 (2)"}</definedName>
    <definedName name="____________s1" localSheetId="7" hidden="1">{"pl_t&amp;d",#N/A,FALSE,"p&amp;l_t&amp;D_01_02 (2)"}</definedName>
    <definedName name="____________s1" localSheetId="3" hidden="1">{"pl_t&amp;d",#N/A,FALSE,"p&amp;l_t&amp;D_01_02 (2)"}</definedName>
    <definedName name="____________s1" localSheetId="8" hidden="1">{"pl_t&amp;d",#N/A,FALSE,"p&amp;l_t&amp;D_01_02 (2)"}</definedName>
    <definedName name="____________s1" localSheetId="9" hidden="1">{"pl_t&amp;d",#N/A,FALSE,"p&amp;l_t&amp;D_01_02 (2)"}</definedName>
    <definedName name="____________s1" localSheetId="4" hidden="1">{"pl_t&amp;d",#N/A,FALSE,"p&amp;l_t&amp;D_01_02 (2)"}</definedName>
    <definedName name="____________s1" localSheetId="0" hidden="1">{"pl_t&amp;d",#N/A,FALSE,"p&amp;l_t&amp;D_01_02 (2)"}</definedName>
    <definedName name="____________s1" localSheetId="1" hidden="1">{"pl_t&amp;d",#N/A,FALSE,"p&amp;l_t&amp;D_01_02 (2)"}</definedName>
    <definedName name="____________s1" hidden="1">{"pl_t&amp;d",#N/A,FALSE,"p&amp;l_t&amp;D_01_02 (2)"}</definedName>
    <definedName name="____________S180" localSheetId="6">[8]S3_GRP_CA!#REF!</definedName>
    <definedName name="____________S180" localSheetId="10">[8]S3_GRP_CA!#REF!</definedName>
    <definedName name="____________S180" localSheetId="7">[8]S3_GRP_CA!#REF!</definedName>
    <definedName name="____________S180" localSheetId="3">[8]S3_GRP_CA!#REF!</definedName>
    <definedName name="____________S180" localSheetId="9">[8]S3_GRP_CA!#REF!</definedName>
    <definedName name="____________S180" localSheetId="4">[8]S3_GRP_CA!#REF!</definedName>
    <definedName name="____________S180" localSheetId="0">[8]S3_GRP_CA!#REF!</definedName>
    <definedName name="____________S180" localSheetId="1">[8]S3_GRP_CA!#REF!</definedName>
    <definedName name="____________S180">[8]S3_GRP_CA!#REF!</definedName>
    <definedName name="____________s2" localSheetId="6" hidden="1">{"pl_t&amp;d",#N/A,FALSE,"p&amp;l_t&amp;D_01_02 (2)"}</definedName>
    <definedName name="____________s2" localSheetId="10" hidden="1">{"pl_t&amp;d",#N/A,FALSE,"p&amp;l_t&amp;D_01_02 (2)"}</definedName>
    <definedName name="____________s2" localSheetId="7" hidden="1">{"pl_t&amp;d",#N/A,FALSE,"p&amp;l_t&amp;D_01_02 (2)"}</definedName>
    <definedName name="____________s2" localSheetId="3" hidden="1">{"pl_t&amp;d",#N/A,FALSE,"p&amp;l_t&amp;D_01_02 (2)"}</definedName>
    <definedName name="____________s2" localSheetId="8" hidden="1">{"pl_t&amp;d",#N/A,FALSE,"p&amp;l_t&amp;D_01_02 (2)"}</definedName>
    <definedName name="____________s2" localSheetId="9" hidden="1">{"pl_t&amp;d",#N/A,FALSE,"p&amp;l_t&amp;D_01_02 (2)"}</definedName>
    <definedName name="____________s2" localSheetId="4" hidden="1">{"pl_t&amp;d",#N/A,FALSE,"p&amp;l_t&amp;D_01_02 (2)"}</definedName>
    <definedName name="____________s2" localSheetId="0" hidden="1">{"pl_t&amp;d",#N/A,FALSE,"p&amp;l_t&amp;D_01_02 (2)"}</definedName>
    <definedName name="____________s2" localSheetId="1" hidden="1">{"pl_t&amp;d",#N/A,FALSE,"p&amp;l_t&amp;D_01_02 (2)"}</definedName>
    <definedName name="____________s2" hidden="1">{"pl_t&amp;d",#N/A,FALSE,"p&amp;l_t&amp;D_01_02 (2)"}</definedName>
    <definedName name="____________S6" localSheetId="6">[4]S5_CO_MA!#REF!</definedName>
    <definedName name="____________S6" localSheetId="10">[4]S5_CO_MA!#REF!</definedName>
    <definedName name="____________S6" localSheetId="7">[4]S5_CO_MA!#REF!</definedName>
    <definedName name="____________S6" localSheetId="3">[4]S5_CO_MA!#REF!</definedName>
    <definedName name="____________S6" localSheetId="9">[4]S5_CO_MA!#REF!</definedName>
    <definedName name="____________S6" localSheetId="4">[4]S5_CO_MA!#REF!</definedName>
    <definedName name="____________S6" localSheetId="0">[4]S5_CO_MA!#REF!</definedName>
    <definedName name="____________S6" localSheetId="1">[4]S5_CO_MA!#REF!</definedName>
    <definedName name="____________S6">[4]S5_CO_MA!#REF!</definedName>
    <definedName name="____________SL1" localSheetId="6">[7]Salient1!#REF!</definedName>
    <definedName name="____________SL1" localSheetId="10">[7]Salient1!#REF!</definedName>
    <definedName name="____________SL1" localSheetId="7">[7]Salient1!#REF!</definedName>
    <definedName name="____________SL1" localSheetId="3">[7]Salient1!#REF!</definedName>
    <definedName name="____________SL1" localSheetId="9">[7]Salient1!#REF!</definedName>
    <definedName name="____________SL1" localSheetId="4">[7]Salient1!#REF!</definedName>
    <definedName name="____________SL1" localSheetId="0">[7]Salient1!#REF!</definedName>
    <definedName name="____________SL1" localSheetId="1">[7]Salient1!#REF!</definedName>
    <definedName name="____________SL1">[7]Salient1!#REF!</definedName>
    <definedName name="____________SL2" localSheetId="6">[7]Salient1!#REF!</definedName>
    <definedName name="____________SL2" localSheetId="10">[7]Salient1!#REF!</definedName>
    <definedName name="____________SL2" localSheetId="7">[7]Salient1!#REF!</definedName>
    <definedName name="____________SL2" localSheetId="3">[7]Salient1!#REF!</definedName>
    <definedName name="____________SL2" localSheetId="9">[7]Salient1!#REF!</definedName>
    <definedName name="____________SL2" localSheetId="4">[7]Salient1!#REF!</definedName>
    <definedName name="____________SL2" localSheetId="0">[7]Salient1!#REF!</definedName>
    <definedName name="____________SL2" localSheetId="1">[7]Salient1!#REF!</definedName>
    <definedName name="____________SL2">[7]Salient1!#REF!</definedName>
    <definedName name="____________SL3" localSheetId="6">[7]Salient1!#REF!</definedName>
    <definedName name="____________SL3" localSheetId="10">[7]Salient1!#REF!</definedName>
    <definedName name="____________SL3" localSheetId="7">[7]Salient1!#REF!</definedName>
    <definedName name="____________SL3" localSheetId="3">[7]Salient1!#REF!</definedName>
    <definedName name="____________SL3" localSheetId="9">[7]Salient1!#REF!</definedName>
    <definedName name="____________SL3" localSheetId="4">[7]Salient1!#REF!</definedName>
    <definedName name="____________SL3" localSheetId="0">[7]Salient1!#REF!</definedName>
    <definedName name="____________SL3" localSheetId="1">[7]Salient1!#REF!</definedName>
    <definedName name="____________SL3">[7]Salient1!#REF!</definedName>
    <definedName name="____________SPR1" localSheetId="6">#REF!</definedName>
    <definedName name="____________SPR1" localSheetId="10">#REF!</definedName>
    <definedName name="____________SPR1" localSheetId="7">#REF!</definedName>
    <definedName name="____________SPR1" localSheetId="3">#REF!</definedName>
    <definedName name="____________SPR1" localSheetId="9">#REF!</definedName>
    <definedName name="____________SPR1" localSheetId="4">#REF!</definedName>
    <definedName name="____________SPR1" localSheetId="0">#REF!</definedName>
    <definedName name="____________SPR1" localSheetId="1">#REF!</definedName>
    <definedName name="____________SPR1">#REF!</definedName>
    <definedName name="____________spr2" localSheetId="6">#REF!</definedName>
    <definedName name="____________spr2" localSheetId="10">#REF!</definedName>
    <definedName name="____________spr2" localSheetId="7">#REF!</definedName>
    <definedName name="____________spr2" localSheetId="3">#REF!</definedName>
    <definedName name="____________spr2" localSheetId="9">#REF!</definedName>
    <definedName name="____________spr2" localSheetId="4">#REF!</definedName>
    <definedName name="____________spr2" localSheetId="0">#REF!</definedName>
    <definedName name="____________spr2" localSheetId="1">#REF!</definedName>
    <definedName name="____________spr2">#REF!</definedName>
    <definedName name="____________ss1" localSheetId="6" hidden="1">{"pl_t&amp;d",#N/A,FALSE,"p&amp;l_t&amp;D_01_02 (2)"}</definedName>
    <definedName name="____________ss1" localSheetId="10" hidden="1">{"pl_t&amp;d",#N/A,FALSE,"p&amp;l_t&amp;D_01_02 (2)"}</definedName>
    <definedName name="____________ss1" localSheetId="7" hidden="1">{"pl_t&amp;d",#N/A,FALSE,"p&amp;l_t&amp;D_01_02 (2)"}</definedName>
    <definedName name="____________ss1" localSheetId="3" hidden="1">{"pl_t&amp;d",#N/A,FALSE,"p&amp;l_t&amp;D_01_02 (2)"}</definedName>
    <definedName name="____________ss1" localSheetId="8" hidden="1">{"pl_t&amp;d",#N/A,FALSE,"p&amp;l_t&amp;D_01_02 (2)"}</definedName>
    <definedName name="____________ss1" localSheetId="9" hidden="1">{"pl_t&amp;d",#N/A,FALSE,"p&amp;l_t&amp;D_01_02 (2)"}</definedName>
    <definedName name="____________ss1" localSheetId="4" hidden="1">{"pl_t&amp;d",#N/A,FALSE,"p&amp;l_t&amp;D_01_02 (2)"}</definedName>
    <definedName name="____________ss1" localSheetId="0" hidden="1">{"pl_t&amp;d",#N/A,FALSE,"p&amp;l_t&amp;D_01_02 (2)"}</definedName>
    <definedName name="____________ss1" localSheetId="1" hidden="1">{"pl_t&amp;d",#N/A,FALSE,"p&amp;l_t&amp;D_01_02 (2)"}</definedName>
    <definedName name="____________ss1" hidden="1">{"pl_t&amp;d",#N/A,FALSE,"p&amp;l_t&amp;D_01_02 (2)"}</definedName>
    <definedName name="____________usd1" localSheetId="6">'[3]cash budget'!#REF!</definedName>
    <definedName name="____________usd1" localSheetId="10">'[3]cash budget'!#REF!</definedName>
    <definedName name="____________usd1" localSheetId="7">'[3]cash budget'!#REF!</definedName>
    <definedName name="____________usd1" localSheetId="3">'[3]cash budget'!#REF!</definedName>
    <definedName name="____________usd1" localSheetId="9">'[3]cash budget'!#REF!</definedName>
    <definedName name="____________usd1" localSheetId="4">'[3]cash budget'!#REF!</definedName>
    <definedName name="____________usd1" localSheetId="0">'[3]cash budget'!#REF!</definedName>
    <definedName name="____________usd1" localSheetId="1">'[3]cash budget'!#REF!</definedName>
    <definedName name="____________usd1">'[3]cash budget'!#REF!</definedName>
    <definedName name="____________usd2" localSheetId="6">'[3]cash budget'!#REF!</definedName>
    <definedName name="____________usd2" localSheetId="10">'[3]cash budget'!#REF!</definedName>
    <definedName name="____________usd2" localSheetId="7">'[3]cash budget'!#REF!</definedName>
    <definedName name="____________usd2" localSheetId="3">'[3]cash budget'!#REF!</definedName>
    <definedName name="____________usd2" localSheetId="9">'[3]cash budget'!#REF!</definedName>
    <definedName name="____________usd2" localSheetId="4">'[3]cash budget'!#REF!</definedName>
    <definedName name="____________usd2" localSheetId="0">'[3]cash budget'!#REF!</definedName>
    <definedName name="____________usd2" localSheetId="1">'[3]cash budget'!#REF!</definedName>
    <definedName name="____________usd2">'[3]cash budget'!#REF!</definedName>
    <definedName name="____________usd3" localSheetId="6">'[3]cash budget'!#REF!</definedName>
    <definedName name="____________usd3" localSheetId="10">'[3]cash budget'!#REF!</definedName>
    <definedName name="____________usd3" localSheetId="7">'[3]cash budget'!#REF!</definedName>
    <definedName name="____________usd3" localSheetId="3">'[3]cash budget'!#REF!</definedName>
    <definedName name="____________usd3" localSheetId="9">'[3]cash budget'!#REF!</definedName>
    <definedName name="____________usd3" localSheetId="4">'[3]cash budget'!#REF!</definedName>
    <definedName name="____________usd3" localSheetId="0">'[3]cash budget'!#REF!</definedName>
    <definedName name="____________usd3" localSheetId="1">'[3]cash budget'!#REF!</definedName>
    <definedName name="____________usd3">'[3]cash budget'!#REF!</definedName>
    <definedName name="____________usd4" localSheetId="6">'[3]cash budget'!#REF!</definedName>
    <definedName name="____________usd4" localSheetId="10">'[3]cash budget'!#REF!</definedName>
    <definedName name="____________usd4" localSheetId="7">'[3]cash budget'!#REF!</definedName>
    <definedName name="____________usd4" localSheetId="3">'[3]cash budget'!#REF!</definedName>
    <definedName name="____________usd4" localSheetId="9">'[3]cash budget'!#REF!</definedName>
    <definedName name="____________usd4" localSheetId="4">'[3]cash budget'!#REF!</definedName>
    <definedName name="____________usd4" localSheetId="0">'[3]cash budget'!#REF!</definedName>
    <definedName name="____________usd4" localSheetId="1">'[3]cash budget'!#REF!</definedName>
    <definedName name="____________usd4">'[3]cash budget'!#REF!</definedName>
    <definedName name="____________xlnm._FilterDatabase_1" localSheetId="6">#REF!</definedName>
    <definedName name="____________xlnm._FilterDatabase_1" localSheetId="10">#REF!</definedName>
    <definedName name="____________xlnm._FilterDatabase_1" localSheetId="7">#REF!</definedName>
    <definedName name="____________xlnm._FilterDatabase_1" localSheetId="3">#REF!</definedName>
    <definedName name="____________xlnm._FilterDatabase_1" localSheetId="9">#REF!</definedName>
    <definedName name="____________xlnm._FilterDatabase_1" localSheetId="4">#REF!</definedName>
    <definedName name="____________xlnm._FilterDatabase_1" localSheetId="0">#REF!</definedName>
    <definedName name="____________xlnm._FilterDatabase_1" localSheetId="1">#REF!</definedName>
    <definedName name="____________xlnm._FilterDatabase_1">#REF!</definedName>
    <definedName name="____________xlnm.Database">"#REF!"</definedName>
    <definedName name="____________xlnm.Print_Area">"#REF!"</definedName>
    <definedName name="____________xlnm.Print_Titles">"#REF!"</definedName>
    <definedName name="___________A1000000" localSheetId="6">#REF!</definedName>
    <definedName name="___________A1000000" localSheetId="10">#REF!</definedName>
    <definedName name="___________A1000000" localSheetId="7">#REF!</definedName>
    <definedName name="___________A1000000" localSheetId="3">#REF!</definedName>
    <definedName name="___________A1000000" localSheetId="9">#REF!</definedName>
    <definedName name="___________A1000000" localSheetId="4">#REF!</definedName>
    <definedName name="___________A1000000" localSheetId="0">#REF!</definedName>
    <definedName name="___________A1000000" localSheetId="1">#REF!</definedName>
    <definedName name="___________A1000000">#REF!</definedName>
    <definedName name="___________a3" localSheetId="6" hidden="1">{"pl_t&amp;d",#N/A,FALSE,"p&amp;l_t&amp;D_01_02 (2)"}</definedName>
    <definedName name="___________a3" localSheetId="10" hidden="1">{"pl_t&amp;d",#N/A,FALSE,"p&amp;l_t&amp;D_01_02 (2)"}</definedName>
    <definedName name="___________a3" localSheetId="7" hidden="1">{"pl_t&amp;d",#N/A,FALSE,"p&amp;l_t&amp;D_01_02 (2)"}</definedName>
    <definedName name="___________a3" localSheetId="3" hidden="1">{"pl_t&amp;d",#N/A,FALSE,"p&amp;l_t&amp;D_01_02 (2)"}</definedName>
    <definedName name="___________a3" localSheetId="8" hidden="1">{"pl_t&amp;d",#N/A,FALSE,"p&amp;l_t&amp;D_01_02 (2)"}</definedName>
    <definedName name="___________a3" localSheetId="9" hidden="1">{"pl_t&amp;d",#N/A,FALSE,"p&amp;l_t&amp;D_01_02 (2)"}</definedName>
    <definedName name="___________a3" localSheetId="4" hidden="1">{"pl_t&amp;d",#N/A,FALSE,"p&amp;l_t&amp;D_01_02 (2)"}</definedName>
    <definedName name="___________a3" localSheetId="0" hidden="1">{"pl_t&amp;d",#N/A,FALSE,"p&amp;l_t&amp;D_01_02 (2)"}</definedName>
    <definedName name="___________a3" localSheetId="1" hidden="1">{"pl_t&amp;d",#N/A,FALSE,"p&amp;l_t&amp;D_01_02 (2)"}</definedName>
    <definedName name="___________a3" hidden="1">{"pl_t&amp;d",#N/A,FALSE,"p&amp;l_t&amp;D_01_02 (2)"}</definedName>
    <definedName name="___________A342542" localSheetId="6">#REF!</definedName>
    <definedName name="___________A342542" localSheetId="10">#REF!</definedName>
    <definedName name="___________A342542" localSheetId="7">#REF!</definedName>
    <definedName name="___________A342542" localSheetId="3">#REF!</definedName>
    <definedName name="___________A342542" localSheetId="9">#REF!</definedName>
    <definedName name="___________A342542" localSheetId="4">#REF!</definedName>
    <definedName name="___________A342542" localSheetId="0">#REF!</definedName>
    <definedName name="___________A342542" localSheetId="1">#REF!</definedName>
    <definedName name="___________A342542">#REF!</definedName>
    <definedName name="___________A920720" localSheetId="6">#REF!</definedName>
    <definedName name="___________A920720" localSheetId="10">#REF!</definedName>
    <definedName name="___________A920720" localSheetId="7">#REF!</definedName>
    <definedName name="___________A920720" localSheetId="3">#REF!</definedName>
    <definedName name="___________A920720" localSheetId="9">#REF!</definedName>
    <definedName name="___________A920720" localSheetId="4">#REF!</definedName>
    <definedName name="___________A920720" localSheetId="0">#REF!</definedName>
    <definedName name="___________A920720" localSheetId="1">#REF!</definedName>
    <definedName name="___________A920720">#REF!</definedName>
    <definedName name="___________aa1" localSheetId="6" hidden="1">{"pl_t&amp;d",#N/A,FALSE,"p&amp;l_t&amp;D_01_02 (2)"}</definedName>
    <definedName name="___________aa1" localSheetId="10" hidden="1">{"pl_t&amp;d",#N/A,FALSE,"p&amp;l_t&amp;D_01_02 (2)"}</definedName>
    <definedName name="___________aa1" localSheetId="7" hidden="1">{"pl_t&amp;d",#N/A,FALSE,"p&amp;l_t&amp;D_01_02 (2)"}</definedName>
    <definedName name="___________aa1" localSheetId="3" hidden="1">{"pl_t&amp;d",#N/A,FALSE,"p&amp;l_t&amp;D_01_02 (2)"}</definedName>
    <definedName name="___________aa1" localSheetId="8" hidden="1">{"pl_t&amp;d",#N/A,FALSE,"p&amp;l_t&amp;D_01_02 (2)"}</definedName>
    <definedName name="___________aa1" localSheetId="9" hidden="1">{"pl_t&amp;d",#N/A,FALSE,"p&amp;l_t&amp;D_01_02 (2)"}</definedName>
    <definedName name="___________aa1" localSheetId="4" hidden="1">{"pl_t&amp;d",#N/A,FALSE,"p&amp;l_t&amp;D_01_02 (2)"}</definedName>
    <definedName name="___________aa1" localSheetId="0" hidden="1">{"pl_t&amp;d",#N/A,FALSE,"p&amp;l_t&amp;D_01_02 (2)"}</definedName>
    <definedName name="___________aa1" localSheetId="1" hidden="1">{"pl_t&amp;d",#N/A,FALSE,"p&amp;l_t&amp;D_01_02 (2)"}</definedName>
    <definedName name="___________aa1" hidden="1">{"pl_t&amp;d",#N/A,FALSE,"p&amp;l_t&amp;D_01_02 (2)"}</definedName>
    <definedName name="___________Apr02" localSheetId="6">[5]Newabstract!#REF!</definedName>
    <definedName name="___________Apr02" localSheetId="10">[5]Newabstract!#REF!</definedName>
    <definedName name="___________Apr02" localSheetId="7">[5]Newabstract!#REF!</definedName>
    <definedName name="___________Apr02" localSheetId="3">[5]Newabstract!#REF!</definedName>
    <definedName name="___________Apr02" localSheetId="9">[5]Newabstract!#REF!</definedName>
    <definedName name="___________Apr02" localSheetId="4">[5]Newabstract!#REF!</definedName>
    <definedName name="___________Apr02" localSheetId="0">[5]Newabstract!#REF!</definedName>
    <definedName name="___________Apr02" localSheetId="1">[5]Newabstract!#REF!</definedName>
    <definedName name="___________Apr02">[5]Newabstract!#REF!</definedName>
    <definedName name="___________Apr03" localSheetId="6">[5]Newabstract!#REF!</definedName>
    <definedName name="___________Apr03" localSheetId="10">[5]Newabstract!#REF!</definedName>
    <definedName name="___________Apr03" localSheetId="7">[5]Newabstract!#REF!</definedName>
    <definedName name="___________Apr03" localSheetId="3">[5]Newabstract!#REF!</definedName>
    <definedName name="___________Apr03" localSheetId="9">[5]Newabstract!#REF!</definedName>
    <definedName name="___________Apr03" localSheetId="4">[5]Newabstract!#REF!</definedName>
    <definedName name="___________Apr03" localSheetId="0">[5]Newabstract!#REF!</definedName>
    <definedName name="___________Apr03" localSheetId="1">[5]Newabstract!#REF!</definedName>
    <definedName name="___________Apr03">[5]Newabstract!#REF!</definedName>
    <definedName name="___________Apr04" localSheetId="6">[5]Newabstract!#REF!</definedName>
    <definedName name="___________Apr04" localSheetId="10">[5]Newabstract!#REF!</definedName>
    <definedName name="___________Apr04" localSheetId="7">[5]Newabstract!#REF!</definedName>
    <definedName name="___________Apr04" localSheetId="3">[5]Newabstract!#REF!</definedName>
    <definedName name="___________Apr04" localSheetId="9">[5]Newabstract!#REF!</definedName>
    <definedName name="___________Apr04" localSheetId="4">[5]Newabstract!#REF!</definedName>
    <definedName name="___________Apr04" localSheetId="0">[5]Newabstract!#REF!</definedName>
    <definedName name="___________Apr04" localSheetId="1">[5]Newabstract!#REF!</definedName>
    <definedName name="___________Apr04">[5]Newabstract!#REF!</definedName>
    <definedName name="___________Apr05" localSheetId="6">[5]Newabstract!#REF!</definedName>
    <definedName name="___________Apr05" localSheetId="10">[5]Newabstract!#REF!</definedName>
    <definedName name="___________Apr05" localSheetId="7">[5]Newabstract!#REF!</definedName>
    <definedName name="___________Apr05" localSheetId="3">[5]Newabstract!#REF!</definedName>
    <definedName name="___________Apr05" localSheetId="9">[5]Newabstract!#REF!</definedName>
    <definedName name="___________Apr05" localSheetId="4">[5]Newabstract!#REF!</definedName>
    <definedName name="___________Apr05" localSheetId="0">[5]Newabstract!#REF!</definedName>
    <definedName name="___________Apr05" localSheetId="1">[5]Newabstract!#REF!</definedName>
    <definedName name="___________Apr05">[5]Newabstract!#REF!</definedName>
    <definedName name="___________Apr06" localSheetId="6">[5]Newabstract!#REF!</definedName>
    <definedName name="___________Apr06" localSheetId="10">[5]Newabstract!#REF!</definedName>
    <definedName name="___________Apr06" localSheetId="7">[5]Newabstract!#REF!</definedName>
    <definedName name="___________Apr06" localSheetId="3">[5]Newabstract!#REF!</definedName>
    <definedName name="___________Apr06" localSheetId="9">[5]Newabstract!#REF!</definedName>
    <definedName name="___________Apr06" localSheetId="4">[5]Newabstract!#REF!</definedName>
    <definedName name="___________Apr06" localSheetId="0">[5]Newabstract!#REF!</definedName>
    <definedName name="___________Apr06" localSheetId="1">[5]Newabstract!#REF!</definedName>
    <definedName name="___________Apr06">[5]Newabstract!#REF!</definedName>
    <definedName name="___________Apr07" localSheetId="10">[5]Newabstract!#REF!</definedName>
    <definedName name="___________Apr07" localSheetId="7">[5]Newabstract!#REF!</definedName>
    <definedName name="___________Apr07" localSheetId="3">[5]Newabstract!#REF!</definedName>
    <definedName name="___________Apr07" localSheetId="9">[5]Newabstract!#REF!</definedName>
    <definedName name="___________Apr07" localSheetId="4">[5]Newabstract!#REF!</definedName>
    <definedName name="___________Apr07" localSheetId="0">[5]Newabstract!#REF!</definedName>
    <definedName name="___________Apr07" localSheetId="1">[5]Newabstract!#REF!</definedName>
    <definedName name="___________Apr07">[5]Newabstract!#REF!</definedName>
    <definedName name="___________Apr08" localSheetId="10">[5]Newabstract!#REF!</definedName>
    <definedName name="___________Apr08" localSheetId="7">[5]Newabstract!#REF!</definedName>
    <definedName name="___________Apr08" localSheetId="3">[5]Newabstract!#REF!</definedName>
    <definedName name="___________Apr08" localSheetId="9">[5]Newabstract!#REF!</definedName>
    <definedName name="___________Apr08" localSheetId="4">[5]Newabstract!#REF!</definedName>
    <definedName name="___________Apr08" localSheetId="0">[5]Newabstract!#REF!</definedName>
    <definedName name="___________Apr08" localSheetId="1">[5]Newabstract!#REF!</definedName>
    <definedName name="___________Apr08">[5]Newabstract!#REF!</definedName>
    <definedName name="___________Apr09" localSheetId="10">[5]Newabstract!#REF!</definedName>
    <definedName name="___________Apr09" localSheetId="7">[5]Newabstract!#REF!</definedName>
    <definedName name="___________Apr09" localSheetId="3">[5]Newabstract!#REF!</definedName>
    <definedName name="___________Apr09" localSheetId="9">[5]Newabstract!#REF!</definedName>
    <definedName name="___________Apr09" localSheetId="4">[5]Newabstract!#REF!</definedName>
    <definedName name="___________Apr09" localSheetId="0">[5]Newabstract!#REF!</definedName>
    <definedName name="___________Apr09" localSheetId="1">[5]Newabstract!#REF!</definedName>
    <definedName name="___________Apr09">[5]Newabstract!#REF!</definedName>
    <definedName name="___________Apr10" localSheetId="10">[5]Newabstract!#REF!</definedName>
    <definedName name="___________Apr10" localSheetId="7">[5]Newabstract!#REF!</definedName>
    <definedName name="___________Apr10" localSheetId="3">[5]Newabstract!#REF!</definedName>
    <definedName name="___________Apr10" localSheetId="9">[5]Newabstract!#REF!</definedName>
    <definedName name="___________Apr10" localSheetId="4">[5]Newabstract!#REF!</definedName>
    <definedName name="___________Apr10" localSheetId="0">[5]Newabstract!#REF!</definedName>
    <definedName name="___________Apr10" localSheetId="1">[5]Newabstract!#REF!</definedName>
    <definedName name="___________Apr10">[5]Newabstract!#REF!</definedName>
    <definedName name="___________Apr11" localSheetId="10">[5]Newabstract!#REF!</definedName>
    <definedName name="___________Apr11" localSheetId="7">[5]Newabstract!#REF!</definedName>
    <definedName name="___________Apr11" localSheetId="3">[5]Newabstract!#REF!</definedName>
    <definedName name="___________Apr11" localSheetId="9">[5]Newabstract!#REF!</definedName>
    <definedName name="___________Apr11" localSheetId="4">[5]Newabstract!#REF!</definedName>
    <definedName name="___________Apr11" localSheetId="0">[5]Newabstract!#REF!</definedName>
    <definedName name="___________Apr11" localSheetId="1">[5]Newabstract!#REF!</definedName>
    <definedName name="___________Apr11">[5]Newabstract!#REF!</definedName>
    <definedName name="___________Apr13" localSheetId="10">[5]Newabstract!#REF!</definedName>
    <definedName name="___________Apr13" localSheetId="7">[5]Newabstract!#REF!</definedName>
    <definedName name="___________Apr13" localSheetId="3">[5]Newabstract!#REF!</definedName>
    <definedName name="___________Apr13" localSheetId="9">[5]Newabstract!#REF!</definedName>
    <definedName name="___________Apr13" localSheetId="4">[5]Newabstract!#REF!</definedName>
    <definedName name="___________Apr13" localSheetId="0">[5]Newabstract!#REF!</definedName>
    <definedName name="___________Apr13" localSheetId="1">[5]Newabstract!#REF!</definedName>
    <definedName name="___________Apr13">[5]Newabstract!#REF!</definedName>
    <definedName name="___________Apr14" localSheetId="10">[5]Newabstract!#REF!</definedName>
    <definedName name="___________Apr14" localSheetId="7">[5]Newabstract!#REF!</definedName>
    <definedName name="___________Apr14" localSheetId="3">[5]Newabstract!#REF!</definedName>
    <definedName name="___________Apr14" localSheetId="9">[5]Newabstract!#REF!</definedName>
    <definedName name="___________Apr14" localSheetId="4">[5]Newabstract!#REF!</definedName>
    <definedName name="___________Apr14" localSheetId="0">[5]Newabstract!#REF!</definedName>
    <definedName name="___________Apr14" localSheetId="1">[5]Newabstract!#REF!</definedName>
    <definedName name="___________Apr14">[5]Newabstract!#REF!</definedName>
    <definedName name="___________Apr15" localSheetId="10">[5]Newabstract!#REF!</definedName>
    <definedName name="___________Apr15" localSheetId="7">[5]Newabstract!#REF!</definedName>
    <definedName name="___________Apr15" localSheetId="3">[5]Newabstract!#REF!</definedName>
    <definedName name="___________Apr15" localSheetId="9">[5]Newabstract!#REF!</definedName>
    <definedName name="___________Apr15" localSheetId="4">[5]Newabstract!#REF!</definedName>
    <definedName name="___________Apr15" localSheetId="0">[5]Newabstract!#REF!</definedName>
    <definedName name="___________Apr15" localSheetId="1">[5]Newabstract!#REF!</definedName>
    <definedName name="___________Apr15">[5]Newabstract!#REF!</definedName>
    <definedName name="___________Apr16" localSheetId="10">[5]Newabstract!#REF!</definedName>
    <definedName name="___________Apr16" localSheetId="7">[5]Newabstract!#REF!</definedName>
    <definedName name="___________Apr16" localSheetId="3">[5]Newabstract!#REF!</definedName>
    <definedName name="___________Apr16" localSheetId="9">[5]Newabstract!#REF!</definedName>
    <definedName name="___________Apr16" localSheetId="4">[5]Newabstract!#REF!</definedName>
    <definedName name="___________Apr16" localSheetId="0">[5]Newabstract!#REF!</definedName>
    <definedName name="___________Apr16" localSheetId="1">[5]Newabstract!#REF!</definedName>
    <definedName name="___________Apr16">[5]Newabstract!#REF!</definedName>
    <definedName name="___________Apr17" localSheetId="10">[5]Newabstract!#REF!</definedName>
    <definedName name="___________Apr17" localSheetId="7">[5]Newabstract!#REF!</definedName>
    <definedName name="___________Apr17" localSheetId="3">[5]Newabstract!#REF!</definedName>
    <definedName name="___________Apr17" localSheetId="9">[5]Newabstract!#REF!</definedName>
    <definedName name="___________Apr17" localSheetId="4">[5]Newabstract!#REF!</definedName>
    <definedName name="___________Apr17" localSheetId="0">[5]Newabstract!#REF!</definedName>
    <definedName name="___________Apr17" localSheetId="1">[5]Newabstract!#REF!</definedName>
    <definedName name="___________Apr17">[5]Newabstract!#REF!</definedName>
    <definedName name="___________Apr20" localSheetId="10">[5]Newabstract!#REF!</definedName>
    <definedName name="___________Apr20" localSheetId="7">[5]Newabstract!#REF!</definedName>
    <definedName name="___________Apr20" localSheetId="3">[5]Newabstract!#REF!</definedName>
    <definedName name="___________Apr20" localSheetId="9">[5]Newabstract!#REF!</definedName>
    <definedName name="___________Apr20" localSheetId="4">[5]Newabstract!#REF!</definedName>
    <definedName name="___________Apr20" localSheetId="0">[5]Newabstract!#REF!</definedName>
    <definedName name="___________Apr20" localSheetId="1">[5]Newabstract!#REF!</definedName>
    <definedName name="___________Apr20">[5]Newabstract!#REF!</definedName>
    <definedName name="___________Apr21" localSheetId="10">[5]Newabstract!#REF!</definedName>
    <definedName name="___________Apr21" localSheetId="7">[5]Newabstract!#REF!</definedName>
    <definedName name="___________Apr21" localSheetId="3">[5]Newabstract!#REF!</definedName>
    <definedName name="___________Apr21" localSheetId="9">[5]Newabstract!#REF!</definedName>
    <definedName name="___________Apr21" localSheetId="4">[5]Newabstract!#REF!</definedName>
    <definedName name="___________Apr21" localSheetId="0">[5]Newabstract!#REF!</definedName>
    <definedName name="___________Apr21" localSheetId="1">[5]Newabstract!#REF!</definedName>
    <definedName name="___________Apr21">[5]Newabstract!#REF!</definedName>
    <definedName name="___________Apr22" localSheetId="10">[5]Newabstract!#REF!</definedName>
    <definedName name="___________Apr22" localSheetId="7">[5]Newabstract!#REF!</definedName>
    <definedName name="___________Apr22" localSheetId="3">[5]Newabstract!#REF!</definedName>
    <definedName name="___________Apr22" localSheetId="9">[5]Newabstract!#REF!</definedName>
    <definedName name="___________Apr22" localSheetId="4">[5]Newabstract!#REF!</definedName>
    <definedName name="___________Apr22" localSheetId="0">[5]Newabstract!#REF!</definedName>
    <definedName name="___________Apr22" localSheetId="1">[5]Newabstract!#REF!</definedName>
    <definedName name="___________Apr22">[5]Newabstract!#REF!</definedName>
    <definedName name="___________Apr23" localSheetId="10">[5]Newabstract!#REF!</definedName>
    <definedName name="___________Apr23" localSheetId="7">[5]Newabstract!#REF!</definedName>
    <definedName name="___________Apr23" localSheetId="3">[5]Newabstract!#REF!</definedName>
    <definedName name="___________Apr23" localSheetId="9">[5]Newabstract!#REF!</definedName>
    <definedName name="___________Apr23" localSheetId="4">[5]Newabstract!#REF!</definedName>
    <definedName name="___________Apr23" localSheetId="0">[5]Newabstract!#REF!</definedName>
    <definedName name="___________Apr23" localSheetId="1">[5]Newabstract!#REF!</definedName>
    <definedName name="___________Apr23">[5]Newabstract!#REF!</definedName>
    <definedName name="___________Apr24" localSheetId="10">[5]Newabstract!#REF!</definedName>
    <definedName name="___________Apr24" localSheetId="7">[5]Newabstract!#REF!</definedName>
    <definedName name="___________Apr24" localSheetId="3">[5]Newabstract!#REF!</definedName>
    <definedName name="___________Apr24" localSheetId="9">[5]Newabstract!#REF!</definedName>
    <definedName name="___________Apr24" localSheetId="4">[5]Newabstract!#REF!</definedName>
    <definedName name="___________Apr24" localSheetId="0">[5]Newabstract!#REF!</definedName>
    <definedName name="___________Apr24" localSheetId="1">[5]Newabstract!#REF!</definedName>
    <definedName name="___________Apr24">[5]Newabstract!#REF!</definedName>
    <definedName name="___________Apr27" localSheetId="10">[5]Newabstract!#REF!</definedName>
    <definedName name="___________Apr27" localSheetId="7">[5]Newabstract!#REF!</definedName>
    <definedName name="___________Apr27" localSheetId="3">[5]Newabstract!#REF!</definedName>
    <definedName name="___________Apr27" localSheetId="9">[5]Newabstract!#REF!</definedName>
    <definedName name="___________Apr27" localSheetId="4">[5]Newabstract!#REF!</definedName>
    <definedName name="___________Apr27" localSheetId="0">[5]Newabstract!#REF!</definedName>
    <definedName name="___________Apr27" localSheetId="1">[5]Newabstract!#REF!</definedName>
    <definedName name="___________Apr27">[5]Newabstract!#REF!</definedName>
    <definedName name="___________Apr28" localSheetId="10">[5]Newabstract!#REF!</definedName>
    <definedName name="___________Apr28" localSheetId="7">[5]Newabstract!#REF!</definedName>
    <definedName name="___________Apr28" localSheetId="3">[5]Newabstract!#REF!</definedName>
    <definedName name="___________Apr28" localSheetId="9">[5]Newabstract!#REF!</definedName>
    <definedName name="___________Apr28" localSheetId="4">[5]Newabstract!#REF!</definedName>
    <definedName name="___________Apr28" localSheetId="0">[5]Newabstract!#REF!</definedName>
    <definedName name="___________Apr28" localSheetId="1">[5]Newabstract!#REF!</definedName>
    <definedName name="___________Apr28">[5]Newabstract!#REF!</definedName>
    <definedName name="___________Apr29" localSheetId="10">[5]Newabstract!#REF!</definedName>
    <definedName name="___________Apr29" localSheetId="7">[5]Newabstract!#REF!</definedName>
    <definedName name="___________Apr29" localSheetId="3">[5]Newabstract!#REF!</definedName>
    <definedName name="___________Apr29" localSheetId="9">[5]Newabstract!#REF!</definedName>
    <definedName name="___________Apr29" localSheetId="4">[5]Newabstract!#REF!</definedName>
    <definedName name="___________Apr29" localSheetId="0">[5]Newabstract!#REF!</definedName>
    <definedName name="___________Apr29" localSheetId="1">[5]Newabstract!#REF!</definedName>
    <definedName name="___________Apr29">[5]Newabstract!#REF!</definedName>
    <definedName name="___________Apr30" localSheetId="10">[5]Newabstract!#REF!</definedName>
    <definedName name="___________Apr30" localSheetId="7">[5]Newabstract!#REF!</definedName>
    <definedName name="___________Apr30" localSheetId="3">[5]Newabstract!#REF!</definedName>
    <definedName name="___________Apr30" localSheetId="9">[5]Newabstract!#REF!</definedName>
    <definedName name="___________Apr30" localSheetId="4">[5]Newabstract!#REF!</definedName>
    <definedName name="___________Apr30" localSheetId="0">[5]Newabstract!#REF!</definedName>
    <definedName name="___________Apr30" localSheetId="1">[5]Newabstract!#REF!</definedName>
    <definedName name="___________Apr30">[5]Newabstract!#REF!</definedName>
    <definedName name="___________B1" localSheetId="6" hidden="1">{"pl_t&amp;d",#N/A,FALSE,"p&amp;l_t&amp;D_01_02 (2)"}</definedName>
    <definedName name="___________B1" localSheetId="10" hidden="1">{"pl_t&amp;d",#N/A,FALSE,"p&amp;l_t&amp;D_01_02 (2)"}</definedName>
    <definedName name="___________B1" localSheetId="7" hidden="1">{"pl_t&amp;d",#N/A,FALSE,"p&amp;l_t&amp;D_01_02 (2)"}</definedName>
    <definedName name="___________B1" localSheetId="3" hidden="1">{"pl_t&amp;d",#N/A,FALSE,"p&amp;l_t&amp;D_01_02 (2)"}</definedName>
    <definedName name="___________B1" localSheetId="8" hidden="1">{"pl_t&amp;d",#N/A,FALSE,"p&amp;l_t&amp;D_01_02 (2)"}</definedName>
    <definedName name="___________B1" localSheetId="9" hidden="1">{"pl_t&amp;d",#N/A,FALSE,"p&amp;l_t&amp;D_01_02 (2)"}</definedName>
    <definedName name="___________B1" localSheetId="4" hidden="1">{"pl_t&amp;d",#N/A,FALSE,"p&amp;l_t&amp;D_01_02 (2)"}</definedName>
    <definedName name="___________B1" localSheetId="0" hidden="1">{"pl_t&amp;d",#N/A,FALSE,"p&amp;l_t&amp;D_01_02 (2)"}</definedName>
    <definedName name="___________B1" localSheetId="1" hidden="1">{"pl_t&amp;d",#N/A,FALSE,"p&amp;l_t&amp;D_01_02 (2)"}</definedName>
    <definedName name="___________B1" hidden="1">{"pl_t&amp;d",#N/A,FALSE,"p&amp;l_t&amp;D_01_02 (2)"}</definedName>
    <definedName name="___________BSD1" localSheetId="6">#REF!</definedName>
    <definedName name="___________BSD1" localSheetId="10">#REF!</definedName>
    <definedName name="___________BSD1" localSheetId="7">#REF!</definedName>
    <definedName name="___________BSD1" localSheetId="3">#REF!</definedName>
    <definedName name="___________BSD1" localSheetId="9">#REF!</definedName>
    <definedName name="___________BSD1" localSheetId="4">#REF!</definedName>
    <definedName name="___________BSD1" localSheetId="0">#REF!</definedName>
    <definedName name="___________BSD1" localSheetId="1">#REF!</definedName>
    <definedName name="___________BSD1">#REF!</definedName>
    <definedName name="___________BSD2" localSheetId="6">#REF!</definedName>
    <definedName name="___________BSD2" localSheetId="10">#REF!</definedName>
    <definedName name="___________BSD2" localSheetId="7">#REF!</definedName>
    <definedName name="___________BSD2" localSheetId="3">#REF!</definedName>
    <definedName name="___________BSD2" localSheetId="9">#REF!</definedName>
    <definedName name="___________BSD2" localSheetId="4">#REF!</definedName>
    <definedName name="___________BSD2" localSheetId="0">#REF!</definedName>
    <definedName name="___________BSD2" localSheetId="1">#REF!</definedName>
    <definedName name="___________BSD2">#REF!</definedName>
    <definedName name="___________DAT12" localSheetId="6">[6]Sheet1!#REF!</definedName>
    <definedName name="___________DAT12" localSheetId="10">[6]Sheet1!#REF!</definedName>
    <definedName name="___________DAT12" localSheetId="7">[6]Sheet1!#REF!</definedName>
    <definedName name="___________DAT12" localSheetId="3">[6]Sheet1!#REF!</definedName>
    <definedName name="___________DAT12" localSheetId="9">[6]Sheet1!#REF!</definedName>
    <definedName name="___________DAT12" localSheetId="4">[6]Sheet1!#REF!</definedName>
    <definedName name="___________DAT12" localSheetId="0">[6]Sheet1!#REF!</definedName>
    <definedName name="___________DAT12" localSheetId="1">[6]Sheet1!#REF!</definedName>
    <definedName name="___________DAT12">[6]Sheet1!#REF!</definedName>
    <definedName name="___________DAT13" localSheetId="6">[6]Sheet1!#REF!</definedName>
    <definedName name="___________DAT13" localSheetId="10">[6]Sheet1!#REF!</definedName>
    <definedName name="___________DAT13" localSheetId="7">[6]Sheet1!#REF!</definedName>
    <definedName name="___________DAT13" localSheetId="3">[6]Sheet1!#REF!</definedName>
    <definedName name="___________DAT13" localSheetId="9">[6]Sheet1!#REF!</definedName>
    <definedName name="___________DAT13" localSheetId="4">[6]Sheet1!#REF!</definedName>
    <definedName name="___________DAT13" localSheetId="0">[6]Sheet1!#REF!</definedName>
    <definedName name="___________DAT13" localSheetId="1">[6]Sheet1!#REF!</definedName>
    <definedName name="___________DAT13">[6]Sheet1!#REF!</definedName>
    <definedName name="___________DAT15" localSheetId="6">[6]Sheet1!#REF!</definedName>
    <definedName name="___________DAT15" localSheetId="10">[6]Sheet1!#REF!</definedName>
    <definedName name="___________DAT15" localSheetId="7">[6]Sheet1!#REF!</definedName>
    <definedName name="___________DAT15" localSheetId="3">[6]Sheet1!#REF!</definedName>
    <definedName name="___________DAT15" localSheetId="9">[6]Sheet1!#REF!</definedName>
    <definedName name="___________DAT15" localSheetId="4">[6]Sheet1!#REF!</definedName>
    <definedName name="___________DAT15" localSheetId="0">[6]Sheet1!#REF!</definedName>
    <definedName name="___________DAT15" localSheetId="1">[6]Sheet1!#REF!</definedName>
    <definedName name="___________DAT15">[6]Sheet1!#REF!</definedName>
    <definedName name="___________DAT16" localSheetId="6">[6]Sheet1!#REF!</definedName>
    <definedName name="___________DAT16" localSheetId="10">[6]Sheet1!#REF!</definedName>
    <definedName name="___________DAT16" localSheetId="7">[6]Sheet1!#REF!</definedName>
    <definedName name="___________DAT16" localSheetId="3">[6]Sheet1!#REF!</definedName>
    <definedName name="___________DAT16" localSheetId="9">[6]Sheet1!#REF!</definedName>
    <definedName name="___________DAT16" localSheetId="4">[6]Sheet1!#REF!</definedName>
    <definedName name="___________DAT16" localSheetId="0">[6]Sheet1!#REF!</definedName>
    <definedName name="___________DAT16" localSheetId="1">[6]Sheet1!#REF!</definedName>
    <definedName name="___________DAT16">[6]Sheet1!#REF!</definedName>
    <definedName name="___________DAT17" localSheetId="6">[6]Sheet1!#REF!</definedName>
    <definedName name="___________DAT17" localSheetId="10">[6]Sheet1!#REF!</definedName>
    <definedName name="___________DAT17" localSheetId="7">[6]Sheet1!#REF!</definedName>
    <definedName name="___________DAT17" localSheetId="3">[6]Sheet1!#REF!</definedName>
    <definedName name="___________DAT17" localSheetId="9">[6]Sheet1!#REF!</definedName>
    <definedName name="___________DAT17" localSheetId="4">[6]Sheet1!#REF!</definedName>
    <definedName name="___________DAT17" localSheetId="0">[6]Sheet1!#REF!</definedName>
    <definedName name="___________DAT17" localSheetId="1">[6]Sheet1!#REF!</definedName>
    <definedName name="___________DAT17">[6]Sheet1!#REF!</definedName>
    <definedName name="___________DAT18" localSheetId="10">[6]Sheet1!#REF!</definedName>
    <definedName name="___________DAT18" localSheetId="7">[6]Sheet1!#REF!</definedName>
    <definedName name="___________DAT18" localSheetId="3">[6]Sheet1!#REF!</definedName>
    <definedName name="___________DAT18" localSheetId="9">[6]Sheet1!#REF!</definedName>
    <definedName name="___________DAT18" localSheetId="4">[6]Sheet1!#REF!</definedName>
    <definedName name="___________DAT18" localSheetId="0">[6]Sheet1!#REF!</definedName>
    <definedName name="___________DAT18" localSheetId="1">[6]Sheet1!#REF!</definedName>
    <definedName name="___________DAT18">[6]Sheet1!#REF!</definedName>
    <definedName name="___________DAT19" localSheetId="10">[6]Sheet1!#REF!</definedName>
    <definedName name="___________DAT19" localSheetId="7">[6]Sheet1!#REF!</definedName>
    <definedName name="___________DAT19" localSheetId="3">[6]Sheet1!#REF!</definedName>
    <definedName name="___________DAT19" localSheetId="9">[6]Sheet1!#REF!</definedName>
    <definedName name="___________DAT19" localSheetId="4">[6]Sheet1!#REF!</definedName>
    <definedName name="___________DAT19" localSheetId="0">[6]Sheet1!#REF!</definedName>
    <definedName name="___________DAT19" localSheetId="1">[6]Sheet1!#REF!</definedName>
    <definedName name="___________DAT19">[6]Sheet1!#REF!</definedName>
    <definedName name="___________dd1" localSheetId="6" hidden="1">{"pl_t&amp;d",#N/A,FALSE,"p&amp;l_t&amp;D_01_02 (2)"}</definedName>
    <definedName name="___________dd1" localSheetId="10" hidden="1">{"pl_t&amp;d",#N/A,FALSE,"p&amp;l_t&amp;D_01_02 (2)"}</definedName>
    <definedName name="___________dd1" localSheetId="7" hidden="1">{"pl_t&amp;d",#N/A,FALSE,"p&amp;l_t&amp;D_01_02 (2)"}</definedName>
    <definedName name="___________dd1" localSheetId="3" hidden="1">{"pl_t&amp;d",#N/A,FALSE,"p&amp;l_t&amp;D_01_02 (2)"}</definedName>
    <definedName name="___________dd1" localSheetId="8" hidden="1">{"pl_t&amp;d",#N/A,FALSE,"p&amp;l_t&amp;D_01_02 (2)"}</definedName>
    <definedName name="___________dd1" localSheetId="9" hidden="1">{"pl_t&amp;d",#N/A,FALSE,"p&amp;l_t&amp;D_01_02 (2)"}</definedName>
    <definedName name="___________dd1" localSheetId="4" hidden="1">{"pl_t&amp;d",#N/A,FALSE,"p&amp;l_t&amp;D_01_02 (2)"}</definedName>
    <definedName name="___________dd1" localSheetId="0" hidden="1">{"pl_t&amp;d",#N/A,FALSE,"p&amp;l_t&amp;D_01_02 (2)"}</definedName>
    <definedName name="___________dd1" localSheetId="1" hidden="1">{"pl_t&amp;d",#N/A,FALSE,"p&amp;l_t&amp;D_01_02 (2)"}</definedName>
    <definedName name="___________dd1" hidden="1">{"pl_t&amp;d",#N/A,FALSE,"p&amp;l_t&amp;D_01_02 (2)"}</definedName>
    <definedName name="___________dem2" localSheetId="6" hidden="1">{"pl_t&amp;d",#N/A,FALSE,"p&amp;l_t&amp;D_01_02 (2)"}</definedName>
    <definedName name="___________dem2" localSheetId="10" hidden="1">{"pl_t&amp;d",#N/A,FALSE,"p&amp;l_t&amp;D_01_02 (2)"}</definedName>
    <definedName name="___________dem2" localSheetId="7" hidden="1">{"pl_t&amp;d",#N/A,FALSE,"p&amp;l_t&amp;D_01_02 (2)"}</definedName>
    <definedName name="___________dem2" localSheetId="3" hidden="1">{"pl_t&amp;d",#N/A,FALSE,"p&amp;l_t&amp;D_01_02 (2)"}</definedName>
    <definedName name="___________dem2" localSheetId="8" hidden="1">{"pl_t&amp;d",#N/A,FALSE,"p&amp;l_t&amp;D_01_02 (2)"}</definedName>
    <definedName name="___________dem2" localSheetId="9" hidden="1">{"pl_t&amp;d",#N/A,FALSE,"p&amp;l_t&amp;D_01_02 (2)"}</definedName>
    <definedName name="___________dem2" localSheetId="4" hidden="1">{"pl_t&amp;d",#N/A,FALSE,"p&amp;l_t&amp;D_01_02 (2)"}</definedName>
    <definedName name="___________dem2" localSheetId="0" hidden="1">{"pl_t&amp;d",#N/A,FALSE,"p&amp;l_t&amp;D_01_02 (2)"}</definedName>
    <definedName name="___________dem2" localSheetId="1" hidden="1">{"pl_t&amp;d",#N/A,FALSE,"p&amp;l_t&amp;D_01_02 (2)"}</definedName>
    <definedName name="___________dem2" hidden="1">{"pl_t&amp;d",#N/A,FALSE,"p&amp;l_t&amp;D_01_02 (2)"}</definedName>
    <definedName name="___________dem3" localSheetId="6" hidden="1">{"pl_t&amp;d",#N/A,FALSE,"p&amp;l_t&amp;D_01_02 (2)"}</definedName>
    <definedName name="___________dem3" localSheetId="10" hidden="1">{"pl_t&amp;d",#N/A,FALSE,"p&amp;l_t&amp;D_01_02 (2)"}</definedName>
    <definedName name="___________dem3" localSheetId="7" hidden="1">{"pl_t&amp;d",#N/A,FALSE,"p&amp;l_t&amp;D_01_02 (2)"}</definedName>
    <definedName name="___________dem3" localSheetId="3" hidden="1">{"pl_t&amp;d",#N/A,FALSE,"p&amp;l_t&amp;D_01_02 (2)"}</definedName>
    <definedName name="___________dem3" localSheetId="8" hidden="1">{"pl_t&amp;d",#N/A,FALSE,"p&amp;l_t&amp;D_01_02 (2)"}</definedName>
    <definedName name="___________dem3" localSheetId="9" hidden="1">{"pl_t&amp;d",#N/A,FALSE,"p&amp;l_t&amp;D_01_02 (2)"}</definedName>
    <definedName name="___________dem3" localSheetId="4" hidden="1">{"pl_t&amp;d",#N/A,FALSE,"p&amp;l_t&amp;D_01_02 (2)"}</definedName>
    <definedName name="___________dem3" localSheetId="0" hidden="1">{"pl_t&amp;d",#N/A,FALSE,"p&amp;l_t&amp;D_01_02 (2)"}</definedName>
    <definedName name="___________dem3" localSheetId="1" hidden="1">{"pl_t&amp;d",#N/A,FALSE,"p&amp;l_t&amp;D_01_02 (2)"}</definedName>
    <definedName name="___________dem3" hidden="1">{"pl_t&amp;d",#N/A,FALSE,"p&amp;l_t&amp;D_01_02 (2)"}</definedName>
    <definedName name="___________den8" localSheetId="6" hidden="1">{"pl_t&amp;d",#N/A,FALSE,"p&amp;l_t&amp;D_01_02 (2)"}</definedName>
    <definedName name="___________den8" localSheetId="10" hidden="1">{"pl_t&amp;d",#N/A,FALSE,"p&amp;l_t&amp;D_01_02 (2)"}</definedName>
    <definedName name="___________den8" localSheetId="7" hidden="1">{"pl_t&amp;d",#N/A,FALSE,"p&amp;l_t&amp;D_01_02 (2)"}</definedName>
    <definedName name="___________den8" localSheetId="3" hidden="1">{"pl_t&amp;d",#N/A,FALSE,"p&amp;l_t&amp;D_01_02 (2)"}</definedName>
    <definedName name="___________den8" localSheetId="8" hidden="1">{"pl_t&amp;d",#N/A,FALSE,"p&amp;l_t&amp;D_01_02 (2)"}</definedName>
    <definedName name="___________den8" localSheetId="9" hidden="1">{"pl_t&amp;d",#N/A,FALSE,"p&amp;l_t&amp;D_01_02 (2)"}</definedName>
    <definedName name="___________den8" localSheetId="4" hidden="1">{"pl_t&amp;d",#N/A,FALSE,"p&amp;l_t&amp;D_01_02 (2)"}</definedName>
    <definedName name="___________den8" localSheetId="0" hidden="1">{"pl_t&amp;d",#N/A,FALSE,"p&amp;l_t&amp;D_01_02 (2)"}</definedName>
    <definedName name="___________den8" localSheetId="1" hidden="1">{"pl_t&amp;d",#N/A,FALSE,"p&amp;l_t&amp;D_01_02 (2)"}</definedName>
    <definedName name="___________den8" hidden="1">{"pl_t&amp;d",#N/A,FALSE,"p&amp;l_t&amp;D_01_02 (2)"}</definedName>
    <definedName name="___________fin2" localSheetId="6" hidden="1">{"pl_t&amp;d",#N/A,FALSE,"p&amp;l_t&amp;D_01_02 (2)"}</definedName>
    <definedName name="___________fin2" localSheetId="10" hidden="1">{"pl_t&amp;d",#N/A,FALSE,"p&amp;l_t&amp;D_01_02 (2)"}</definedName>
    <definedName name="___________fin2" localSheetId="7" hidden="1">{"pl_t&amp;d",#N/A,FALSE,"p&amp;l_t&amp;D_01_02 (2)"}</definedName>
    <definedName name="___________fin2" localSheetId="3" hidden="1">{"pl_t&amp;d",#N/A,FALSE,"p&amp;l_t&amp;D_01_02 (2)"}</definedName>
    <definedName name="___________fin2" localSheetId="8" hidden="1">{"pl_t&amp;d",#N/A,FALSE,"p&amp;l_t&amp;D_01_02 (2)"}</definedName>
    <definedName name="___________fin2" localSheetId="9" hidden="1">{"pl_t&amp;d",#N/A,FALSE,"p&amp;l_t&amp;D_01_02 (2)"}</definedName>
    <definedName name="___________fin2" localSheetId="4" hidden="1">{"pl_t&amp;d",#N/A,FALSE,"p&amp;l_t&amp;D_01_02 (2)"}</definedName>
    <definedName name="___________fin2" localSheetId="0" hidden="1">{"pl_t&amp;d",#N/A,FALSE,"p&amp;l_t&amp;D_01_02 (2)"}</definedName>
    <definedName name="___________fin2" localSheetId="1" hidden="1">{"pl_t&amp;d",#N/A,FALSE,"p&amp;l_t&amp;D_01_02 (2)"}</definedName>
    <definedName name="___________fin2" hidden="1">{"pl_t&amp;d",#N/A,FALSE,"p&amp;l_t&amp;D_01_02 (2)"}</definedName>
    <definedName name="___________for5" localSheetId="6" hidden="1">{"pl_t&amp;d",#N/A,FALSE,"p&amp;l_t&amp;D_01_02 (2)"}</definedName>
    <definedName name="___________for5" localSheetId="10" hidden="1">{"pl_t&amp;d",#N/A,FALSE,"p&amp;l_t&amp;D_01_02 (2)"}</definedName>
    <definedName name="___________for5" localSheetId="7" hidden="1">{"pl_t&amp;d",#N/A,FALSE,"p&amp;l_t&amp;D_01_02 (2)"}</definedName>
    <definedName name="___________for5" localSheetId="3" hidden="1">{"pl_t&amp;d",#N/A,FALSE,"p&amp;l_t&amp;D_01_02 (2)"}</definedName>
    <definedName name="___________for5" localSheetId="8" hidden="1">{"pl_t&amp;d",#N/A,FALSE,"p&amp;l_t&amp;D_01_02 (2)"}</definedName>
    <definedName name="___________for5" localSheetId="9" hidden="1">{"pl_t&amp;d",#N/A,FALSE,"p&amp;l_t&amp;D_01_02 (2)"}</definedName>
    <definedName name="___________for5" localSheetId="4" hidden="1">{"pl_t&amp;d",#N/A,FALSE,"p&amp;l_t&amp;D_01_02 (2)"}</definedName>
    <definedName name="___________for5" localSheetId="0" hidden="1">{"pl_t&amp;d",#N/A,FALSE,"p&amp;l_t&amp;D_01_02 (2)"}</definedName>
    <definedName name="___________for5" localSheetId="1" hidden="1">{"pl_t&amp;d",#N/A,FALSE,"p&amp;l_t&amp;D_01_02 (2)"}</definedName>
    <definedName name="___________for5" hidden="1">{"pl_t&amp;d",#N/A,FALSE,"p&amp;l_t&amp;D_01_02 (2)"}</definedName>
    <definedName name="___________G1" localSheetId="6">#REF!</definedName>
    <definedName name="___________G1" localSheetId="10">#REF!</definedName>
    <definedName name="___________G1" localSheetId="7">#REF!</definedName>
    <definedName name="___________G1" localSheetId="3">#REF!</definedName>
    <definedName name="___________G1" localSheetId="9">#REF!</definedName>
    <definedName name="___________G1" localSheetId="4">#REF!</definedName>
    <definedName name="___________G1" localSheetId="0">#REF!</definedName>
    <definedName name="___________G1" localSheetId="1">#REF!</definedName>
    <definedName name="___________G1">#REF!</definedName>
    <definedName name="___________IED1" localSheetId="6">#REF!</definedName>
    <definedName name="___________IED1" localSheetId="10">#REF!</definedName>
    <definedName name="___________IED1" localSheetId="7">#REF!</definedName>
    <definedName name="___________IED1" localSheetId="3">#REF!</definedName>
    <definedName name="___________IED1" localSheetId="9">#REF!</definedName>
    <definedName name="___________IED1" localSheetId="4">#REF!</definedName>
    <definedName name="___________IED1" localSheetId="0">#REF!</definedName>
    <definedName name="___________IED1" localSheetId="1">#REF!</definedName>
    <definedName name="___________IED1">#REF!</definedName>
    <definedName name="___________IED2" localSheetId="6">#REF!</definedName>
    <definedName name="___________IED2" localSheetId="10">#REF!</definedName>
    <definedName name="___________IED2" localSheetId="7">#REF!</definedName>
    <definedName name="___________IED2" localSheetId="3">#REF!</definedName>
    <definedName name="___________IED2" localSheetId="9">#REF!</definedName>
    <definedName name="___________IED2" localSheetId="4">#REF!</definedName>
    <definedName name="___________IED2" localSheetId="0">#REF!</definedName>
    <definedName name="___________IED2" localSheetId="1">#REF!</definedName>
    <definedName name="___________IED2">#REF!</definedName>
    <definedName name="___________j3" localSheetId="6" hidden="1">{"pl_t&amp;d",#N/A,FALSE,"p&amp;l_t&amp;D_01_02 (2)"}</definedName>
    <definedName name="___________j3" localSheetId="10" hidden="1">{"pl_t&amp;d",#N/A,FALSE,"p&amp;l_t&amp;D_01_02 (2)"}</definedName>
    <definedName name="___________j3" localSheetId="7" hidden="1">{"pl_t&amp;d",#N/A,FALSE,"p&amp;l_t&amp;D_01_02 (2)"}</definedName>
    <definedName name="___________j3" localSheetId="3" hidden="1">{"pl_t&amp;d",#N/A,FALSE,"p&amp;l_t&amp;D_01_02 (2)"}</definedName>
    <definedName name="___________j3" localSheetId="8" hidden="1">{"pl_t&amp;d",#N/A,FALSE,"p&amp;l_t&amp;D_01_02 (2)"}</definedName>
    <definedName name="___________j3" localSheetId="9" hidden="1">{"pl_t&amp;d",#N/A,FALSE,"p&amp;l_t&amp;D_01_02 (2)"}</definedName>
    <definedName name="___________j3" localSheetId="4" hidden="1">{"pl_t&amp;d",#N/A,FALSE,"p&amp;l_t&amp;D_01_02 (2)"}</definedName>
    <definedName name="___________j3" localSheetId="0" hidden="1">{"pl_t&amp;d",#N/A,FALSE,"p&amp;l_t&amp;D_01_02 (2)"}</definedName>
    <definedName name="___________j3" localSheetId="1" hidden="1">{"pl_t&amp;d",#N/A,FALSE,"p&amp;l_t&amp;D_01_02 (2)"}</definedName>
    <definedName name="___________j3" hidden="1">{"pl_t&amp;d",#N/A,FALSE,"p&amp;l_t&amp;D_01_02 (2)"}</definedName>
    <definedName name="___________j4" localSheetId="6" hidden="1">{"pl_t&amp;d",#N/A,FALSE,"p&amp;l_t&amp;D_01_02 (2)"}</definedName>
    <definedName name="___________j4" localSheetId="10" hidden="1">{"pl_t&amp;d",#N/A,FALSE,"p&amp;l_t&amp;D_01_02 (2)"}</definedName>
    <definedName name="___________j4" localSheetId="7" hidden="1">{"pl_t&amp;d",#N/A,FALSE,"p&amp;l_t&amp;D_01_02 (2)"}</definedName>
    <definedName name="___________j4" localSheetId="3" hidden="1">{"pl_t&amp;d",#N/A,FALSE,"p&amp;l_t&amp;D_01_02 (2)"}</definedName>
    <definedName name="___________j4" localSheetId="8" hidden="1">{"pl_t&amp;d",#N/A,FALSE,"p&amp;l_t&amp;D_01_02 (2)"}</definedName>
    <definedName name="___________j4" localSheetId="9" hidden="1">{"pl_t&amp;d",#N/A,FALSE,"p&amp;l_t&amp;D_01_02 (2)"}</definedName>
    <definedName name="___________j4" localSheetId="4" hidden="1">{"pl_t&amp;d",#N/A,FALSE,"p&amp;l_t&amp;D_01_02 (2)"}</definedName>
    <definedName name="___________j4" localSheetId="0" hidden="1">{"pl_t&amp;d",#N/A,FALSE,"p&amp;l_t&amp;D_01_02 (2)"}</definedName>
    <definedName name="___________j4" localSheetId="1" hidden="1">{"pl_t&amp;d",#N/A,FALSE,"p&amp;l_t&amp;D_01_02 (2)"}</definedName>
    <definedName name="___________j4" hidden="1">{"pl_t&amp;d",#N/A,FALSE,"p&amp;l_t&amp;D_01_02 (2)"}</definedName>
    <definedName name="___________j5" localSheetId="6" hidden="1">{"pl_t&amp;d",#N/A,FALSE,"p&amp;l_t&amp;D_01_02 (2)"}</definedName>
    <definedName name="___________j5" localSheetId="10" hidden="1">{"pl_t&amp;d",#N/A,FALSE,"p&amp;l_t&amp;D_01_02 (2)"}</definedName>
    <definedName name="___________j5" localSheetId="7" hidden="1">{"pl_t&amp;d",#N/A,FALSE,"p&amp;l_t&amp;D_01_02 (2)"}</definedName>
    <definedName name="___________j5" localSheetId="3" hidden="1">{"pl_t&amp;d",#N/A,FALSE,"p&amp;l_t&amp;D_01_02 (2)"}</definedName>
    <definedName name="___________j5" localSheetId="8" hidden="1">{"pl_t&amp;d",#N/A,FALSE,"p&amp;l_t&amp;D_01_02 (2)"}</definedName>
    <definedName name="___________j5" localSheetId="9" hidden="1">{"pl_t&amp;d",#N/A,FALSE,"p&amp;l_t&amp;D_01_02 (2)"}</definedName>
    <definedName name="___________j5" localSheetId="4" hidden="1">{"pl_t&amp;d",#N/A,FALSE,"p&amp;l_t&amp;D_01_02 (2)"}</definedName>
    <definedName name="___________j5" localSheetId="0" hidden="1">{"pl_t&amp;d",#N/A,FALSE,"p&amp;l_t&amp;D_01_02 (2)"}</definedName>
    <definedName name="___________j5" localSheetId="1" hidden="1">{"pl_t&amp;d",#N/A,FALSE,"p&amp;l_t&amp;D_01_02 (2)"}</definedName>
    <definedName name="___________j5" hidden="1">{"pl_t&amp;d",#N/A,FALSE,"p&amp;l_t&amp;D_01_02 (2)"}</definedName>
    <definedName name="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jpl1" localSheetId="6" hidden="1">#REF!</definedName>
    <definedName name="___________jpl1" localSheetId="10" hidden="1">#REF!</definedName>
    <definedName name="___________jpl1" localSheetId="7" hidden="1">#REF!</definedName>
    <definedName name="___________jpl1" localSheetId="3" hidden="1">#REF!</definedName>
    <definedName name="___________jpl1" localSheetId="8" hidden="1">#REF!</definedName>
    <definedName name="___________jpl1" localSheetId="9" hidden="1">#REF!</definedName>
    <definedName name="___________jpl1" localSheetId="4" hidden="1">#REF!</definedName>
    <definedName name="___________jpl1" localSheetId="0" hidden="1">#REF!</definedName>
    <definedName name="___________jpl1" localSheetId="1" hidden="1">#REF!</definedName>
    <definedName name="___________jpl1" hidden="1">#REF!</definedName>
    <definedName name="___________k1" localSheetId="6" hidden="1">{"pl_t&amp;d",#N/A,FALSE,"p&amp;l_t&amp;D_01_02 (2)"}</definedName>
    <definedName name="___________k1" localSheetId="10" hidden="1">{"pl_t&amp;d",#N/A,FALSE,"p&amp;l_t&amp;D_01_02 (2)"}</definedName>
    <definedName name="___________k1" localSheetId="7" hidden="1">{"pl_t&amp;d",#N/A,FALSE,"p&amp;l_t&amp;D_01_02 (2)"}</definedName>
    <definedName name="___________k1" localSheetId="3" hidden="1">{"pl_t&amp;d",#N/A,FALSE,"p&amp;l_t&amp;D_01_02 (2)"}</definedName>
    <definedName name="___________k1" localSheetId="8" hidden="1">{"pl_t&amp;d",#N/A,FALSE,"p&amp;l_t&amp;D_01_02 (2)"}</definedName>
    <definedName name="___________k1" localSheetId="9" hidden="1">{"pl_t&amp;d",#N/A,FALSE,"p&amp;l_t&amp;D_01_02 (2)"}</definedName>
    <definedName name="___________k1" localSheetId="4" hidden="1">{"pl_t&amp;d",#N/A,FALSE,"p&amp;l_t&amp;D_01_02 (2)"}</definedName>
    <definedName name="___________k1" localSheetId="0" hidden="1">{"pl_t&amp;d",#N/A,FALSE,"p&amp;l_t&amp;D_01_02 (2)"}</definedName>
    <definedName name="___________k1" localSheetId="1" hidden="1">{"pl_t&amp;d",#N/A,FALSE,"p&amp;l_t&amp;D_01_02 (2)"}</definedName>
    <definedName name="___________k1" hidden="1">{"pl_t&amp;d",#N/A,FALSE,"p&amp;l_t&amp;D_01_02 (2)"}</definedName>
    <definedName name="___________Mar06" localSheetId="6">[5]Newabstract!#REF!</definedName>
    <definedName name="___________Mar06" localSheetId="10">[5]Newabstract!#REF!</definedName>
    <definedName name="___________Mar06" localSheetId="7">[5]Newabstract!#REF!</definedName>
    <definedName name="___________Mar06" localSheetId="3">[5]Newabstract!#REF!</definedName>
    <definedName name="___________Mar06" localSheetId="9">[5]Newabstract!#REF!</definedName>
    <definedName name="___________Mar06" localSheetId="4">[5]Newabstract!#REF!</definedName>
    <definedName name="___________Mar06" localSheetId="0">[5]Newabstract!#REF!</definedName>
    <definedName name="___________Mar06" localSheetId="1">[5]Newabstract!#REF!</definedName>
    <definedName name="___________Mar06">[5]Newabstract!#REF!</definedName>
    <definedName name="___________Mar09" localSheetId="6">[5]Newabstract!#REF!</definedName>
    <definedName name="___________Mar09" localSheetId="10">[5]Newabstract!#REF!</definedName>
    <definedName name="___________Mar09" localSheetId="7">[5]Newabstract!#REF!</definedName>
    <definedName name="___________Mar09" localSheetId="3">[5]Newabstract!#REF!</definedName>
    <definedName name="___________Mar09" localSheetId="9">[5]Newabstract!#REF!</definedName>
    <definedName name="___________Mar09" localSheetId="4">[5]Newabstract!#REF!</definedName>
    <definedName name="___________Mar09" localSheetId="0">[5]Newabstract!#REF!</definedName>
    <definedName name="___________Mar09" localSheetId="1">[5]Newabstract!#REF!</definedName>
    <definedName name="___________Mar09">[5]Newabstract!#REF!</definedName>
    <definedName name="___________Mar10" localSheetId="6">[5]Newabstract!#REF!</definedName>
    <definedName name="___________Mar10" localSheetId="10">[5]Newabstract!#REF!</definedName>
    <definedName name="___________Mar10" localSheetId="7">[5]Newabstract!#REF!</definedName>
    <definedName name="___________Mar10" localSheetId="3">[5]Newabstract!#REF!</definedName>
    <definedName name="___________Mar10" localSheetId="9">[5]Newabstract!#REF!</definedName>
    <definedName name="___________Mar10" localSheetId="4">[5]Newabstract!#REF!</definedName>
    <definedName name="___________Mar10" localSheetId="0">[5]Newabstract!#REF!</definedName>
    <definedName name="___________Mar10" localSheetId="1">[5]Newabstract!#REF!</definedName>
    <definedName name="___________Mar10">[5]Newabstract!#REF!</definedName>
    <definedName name="___________Mar11" localSheetId="6">[5]Newabstract!#REF!</definedName>
    <definedName name="___________Mar11" localSheetId="10">[5]Newabstract!#REF!</definedName>
    <definedName name="___________Mar11" localSheetId="7">[5]Newabstract!#REF!</definedName>
    <definedName name="___________Mar11" localSheetId="3">[5]Newabstract!#REF!</definedName>
    <definedName name="___________Mar11" localSheetId="9">[5]Newabstract!#REF!</definedName>
    <definedName name="___________Mar11" localSheetId="4">[5]Newabstract!#REF!</definedName>
    <definedName name="___________Mar11" localSheetId="0">[5]Newabstract!#REF!</definedName>
    <definedName name="___________Mar11" localSheetId="1">[5]Newabstract!#REF!</definedName>
    <definedName name="___________Mar11">[5]Newabstract!#REF!</definedName>
    <definedName name="___________Mar12" localSheetId="6">[5]Newabstract!#REF!</definedName>
    <definedName name="___________Mar12" localSheetId="10">[5]Newabstract!#REF!</definedName>
    <definedName name="___________Mar12" localSheetId="7">[5]Newabstract!#REF!</definedName>
    <definedName name="___________Mar12" localSheetId="3">[5]Newabstract!#REF!</definedName>
    <definedName name="___________Mar12" localSheetId="9">[5]Newabstract!#REF!</definedName>
    <definedName name="___________Mar12" localSheetId="4">[5]Newabstract!#REF!</definedName>
    <definedName name="___________Mar12" localSheetId="0">[5]Newabstract!#REF!</definedName>
    <definedName name="___________Mar12" localSheetId="1">[5]Newabstract!#REF!</definedName>
    <definedName name="___________Mar12">[5]Newabstract!#REF!</definedName>
    <definedName name="___________Mar13" localSheetId="10">[5]Newabstract!#REF!</definedName>
    <definedName name="___________Mar13" localSheetId="7">[5]Newabstract!#REF!</definedName>
    <definedName name="___________Mar13" localSheetId="3">[5]Newabstract!#REF!</definedName>
    <definedName name="___________Mar13" localSheetId="9">[5]Newabstract!#REF!</definedName>
    <definedName name="___________Mar13" localSheetId="4">[5]Newabstract!#REF!</definedName>
    <definedName name="___________Mar13" localSheetId="0">[5]Newabstract!#REF!</definedName>
    <definedName name="___________Mar13" localSheetId="1">[5]Newabstract!#REF!</definedName>
    <definedName name="___________Mar13">[5]Newabstract!#REF!</definedName>
    <definedName name="___________Mar16" localSheetId="10">[5]Newabstract!#REF!</definedName>
    <definedName name="___________Mar16" localSheetId="7">[5]Newabstract!#REF!</definedName>
    <definedName name="___________Mar16" localSheetId="3">[5]Newabstract!#REF!</definedName>
    <definedName name="___________Mar16" localSheetId="9">[5]Newabstract!#REF!</definedName>
    <definedName name="___________Mar16" localSheetId="4">[5]Newabstract!#REF!</definedName>
    <definedName name="___________Mar16" localSheetId="0">[5]Newabstract!#REF!</definedName>
    <definedName name="___________Mar16" localSheetId="1">[5]Newabstract!#REF!</definedName>
    <definedName name="___________Mar16">[5]Newabstract!#REF!</definedName>
    <definedName name="___________Mar17" localSheetId="10">[5]Newabstract!#REF!</definedName>
    <definedName name="___________Mar17" localSheetId="7">[5]Newabstract!#REF!</definedName>
    <definedName name="___________Mar17" localSheetId="3">[5]Newabstract!#REF!</definedName>
    <definedName name="___________Mar17" localSheetId="9">[5]Newabstract!#REF!</definedName>
    <definedName name="___________Mar17" localSheetId="4">[5]Newabstract!#REF!</definedName>
    <definedName name="___________Mar17" localSheetId="0">[5]Newabstract!#REF!</definedName>
    <definedName name="___________Mar17" localSheetId="1">[5]Newabstract!#REF!</definedName>
    <definedName name="___________Mar17">[5]Newabstract!#REF!</definedName>
    <definedName name="___________Mar18" localSheetId="10">[5]Newabstract!#REF!</definedName>
    <definedName name="___________Mar18" localSheetId="7">[5]Newabstract!#REF!</definedName>
    <definedName name="___________Mar18" localSheetId="3">[5]Newabstract!#REF!</definedName>
    <definedName name="___________Mar18" localSheetId="9">[5]Newabstract!#REF!</definedName>
    <definedName name="___________Mar18" localSheetId="4">[5]Newabstract!#REF!</definedName>
    <definedName name="___________Mar18" localSheetId="0">[5]Newabstract!#REF!</definedName>
    <definedName name="___________Mar18" localSheetId="1">[5]Newabstract!#REF!</definedName>
    <definedName name="___________Mar18">[5]Newabstract!#REF!</definedName>
    <definedName name="___________Mar19" localSheetId="10">[5]Newabstract!#REF!</definedName>
    <definedName name="___________Mar19" localSheetId="7">[5]Newabstract!#REF!</definedName>
    <definedName name="___________Mar19" localSheetId="3">[5]Newabstract!#REF!</definedName>
    <definedName name="___________Mar19" localSheetId="9">[5]Newabstract!#REF!</definedName>
    <definedName name="___________Mar19" localSheetId="4">[5]Newabstract!#REF!</definedName>
    <definedName name="___________Mar19" localSheetId="0">[5]Newabstract!#REF!</definedName>
    <definedName name="___________Mar19" localSheetId="1">[5]Newabstract!#REF!</definedName>
    <definedName name="___________Mar19">[5]Newabstract!#REF!</definedName>
    <definedName name="___________Mar20" localSheetId="10">[5]Newabstract!#REF!</definedName>
    <definedName name="___________Mar20" localSheetId="7">[5]Newabstract!#REF!</definedName>
    <definedName name="___________Mar20" localSheetId="3">[5]Newabstract!#REF!</definedName>
    <definedName name="___________Mar20" localSheetId="9">[5]Newabstract!#REF!</definedName>
    <definedName name="___________Mar20" localSheetId="4">[5]Newabstract!#REF!</definedName>
    <definedName name="___________Mar20" localSheetId="0">[5]Newabstract!#REF!</definedName>
    <definedName name="___________Mar20" localSheetId="1">[5]Newabstract!#REF!</definedName>
    <definedName name="___________Mar20">[5]Newabstract!#REF!</definedName>
    <definedName name="___________Mar23" localSheetId="10">[5]Newabstract!#REF!</definedName>
    <definedName name="___________Mar23" localSheetId="7">[5]Newabstract!#REF!</definedName>
    <definedName name="___________Mar23" localSheetId="3">[5]Newabstract!#REF!</definedName>
    <definedName name="___________Mar23" localSheetId="9">[5]Newabstract!#REF!</definedName>
    <definedName name="___________Mar23" localSheetId="4">[5]Newabstract!#REF!</definedName>
    <definedName name="___________Mar23" localSheetId="0">[5]Newabstract!#REF!</definedName>
    <definedName name="___________Mar23" localSheetId="1">[5]Newabstract!#REF!</definedName>
    <definedName name="___________Mar23">[5]Newabstract!#REF!</definedName>
    <definedName name="___________Mar24" localSheetId="10">[5]Newabstract!#REF!</definedName>
    <definedName name="___________Mar24" localSheetId="7">[5]Newabstract!#REF!</definedName>
    <definedName name="___________Mar24" localSheetId="3">[5]Newabstract!#REF!</definedName>
    <definedName name="___________Mar24" localSheetId="9">[5]Newabstract!#REF!</definedName>
    <definedName name="___________Mar24" localSheetId="4">[5]Newabstract!#REF!</definedName>
    <definedName name="___________Mar24" localSheetId="0">[5]Newabstract!#REF!</definedName>
    <definedName name="___________Mar24" localSheetId="1">[5]Newabstract!#REF!</definedName>
    <definedName name="___________Mar24">[5]Newabstract!#REF!</definedName>
    <definedName name="___________Mar25" localSheetId="10">[5]Newabstract!#REF!</definedName>
    <definedName name="___________Mar25" localSheetId="7">[5]Newabstract!#REF!</definedName>
    <definedName name="___________Mar25" localSheetId="3">[5]Newabstract!#REF!</definedName>
    <definedName name="___________Mar25" localSheetId="9">[5]Newabstract!#REF!</definedName>
    <definedName name="___________Mar25" localSheetId="4">[5]Newabstract!#REF!</definedName>
    <definedName name="___________Mar25" localSheetId="0">[5]Newabstract!#REF!</definedName>
    <definedName name="___________Mar25" localSheetId="1">[5]Newabstract!#REF!</definedName>
    <definedName name="___________Mar25">[5]Newabstract!#REF!</definedName>
    <definedName name="___________Mar26" localSheetId="10">[5]Newabstract!#REF!</definedName>
    <definedName name="___________Mar26" localSheetId="7">[5]Newabstract!#REF!</definedName>
    <definedName name="___________Mar26" localSheetId="3">[5]Newabstract!#REF!</definedName>
    <definedName name="___________Mar26" localSheetId="9">[5]Newabstract!#REF!</definedName>
    <definedName name="___________Mar26" localSheetId="4">[5]Newabstract!#REF!</definedName>
    <definedName name="___________Mar26" localSheetId="0">[5]Newabstract!#REF!</definedName>
    <definedName name="___________Mar26" localSheetId="1">[5]Newabstract!#REF!</definedName>
    <definedName name="___________Mar26">[5]Newabstract!#REF!</definedName>
    <definedName name="___________Mar27" localSheetId="10">[5]Newabstract!#REF!</definedName>
    <definedName name="___________Mar27" localSheetId="7">[5]Newabstract!#REF!</definedName>
    <definedName name="___________Mar27" localSheetId="3">[5]Newabstract!#REF!</definedName>
    <definedName name="___________Mar27" localSheetId="9">[5]Newabstract!#REF!</definedName>
    <definedName name="___________Mar27" localSheetId="4">[5]Newabstract!#REF!</definedName>
    <definedName name="___________Mar27" localSheetId="0">[5]Newabstract!#REF!</definedName>
    <definedName name="___________Mar27" localSheetId="1">[5]Newabstract!#REF!</definedName>
    <definedName name="___________Mar27">[5]Newabstract!#REF!</definedName>
    <definedName name="___________Mar28" localSheetId="10">[5]Newabstract!#REF!</definedName>
    <definedName name="___________Mar28" localSheetId="7">[5]Newabstract!#REF!</definedName>
    <definedName name="___________Mar28" localSheetId="3">[5]Newabstract!#REF!</definedName>
    <definedName name="___________Mar28" localSheetId="9">[5]Newabstract!#REF!</definedName>
    <definedName name="___________Mar28" localSheetId="4">[5]Newabstract!#REF!</definedName>
    <definedName name="___________Mar28" localSheetId="0">[5]Newabstract!#REF!</definedName>
    <definedName name="___________Mar28" localSheetId="1">[5]Newabstract!#REF!</definedName>
    <definedName name="___________Mar28">[5]Newabstract!#REF!</definedName>
    <definedName name="___________Mar30" localSheetId="10">[5]Newabstract!#REF!</definedName>
    <definedName name="___________Mar30" localSheetId="7">[5]Newabstract!#REF!</definedName>
    <definedName name="___________Mar30" localSheetId="3">[5]Newabstract!#REF!</definedName>
    <definedName name="___________Mar30" localSheetId="9">[5]Newabstract!#REF!</definedName>
    <definedName name="___________Mar30" localSheetId="4">[5]Newabstract!#REF!</definedName>
    <definedName name="___________Mar30" localSheetId="0">[5]Newabstract!#REF!</definedName>
    <definedName name="___________Mar30" localSheetId="1">[5]Newabstract!#REF!</definedName>
    <definedName name="___________Mar30">[5]Newabstract!#REF!</definedName>
    <definedName name="___________Mar31" localSheetId="10">[5]Newabstract!#REF!</definedName>
    <definedName name="___________Mar31" localSheetId="7">[5]Newabstract!#REF!</definedName>
    <definedName name="___________Mar31" localSheetId="3">[5]Newabstract!#REF!</definedName>
    <definedName name="___________Mar31" localSheetId="9">[5]Newabstract!#REF!</definedName>
    <definedName name="___________Mar31" localSheetId="4">[5]Newabstract!#REF!</definedName>
    <definedName name="___________Mar31" localSheetId="0">[5]Newabstract!#REF!</definedName>
    <definedName name="___________Mar31" localSheetId="1">[5]Newabstract!#REF!</definedName>
    <definedName name="___________Mar31">[5]Newabstract!#REF!</definedName>
    <definedName name="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new1" localSheetId="6" hidden="1">{"pl_t&amp;d",#N/A,FALSE,"p&amp;l_t&amp;D_01_02 (2)"}</definedName>
    <definedName name="___________new1" localSheetId="10" hidden="1">{"pl_t&amp;d",#N/A,FALSE,"p&amp;l_t&amp;D_01_02 (2)"}</definedName>
    <definedName name="___________new1" localSheetId="7" hidden="1">{"pl_t&amp;d",#N/A,FALSE,"p&amp;l_t&amp;D_01_02 (2)"}</definedName>
    <definedName name="___________new1" localSheetId="3" hidden="1">{"pl_t&amp;d",#N/A,FALSE,"p&amp;l_t&amp;D_01_02 (2)"}</definedName>
    <definedName name="___________new1" localSheetId="8" hidden="1">{"pl_t&amp;d",#N/A,FALSE,"p&amp;l_t&amp;D_01_02 (2)"}</definedName>
    <definedName name="___________new1" localSheetId="9" hidden="1">{"pl_t&amp;d",#N/A,FALSE,"p&amp;l_t&amp;D_01_02 (2)"}</definedName>
    <definedName name="___________new1" localSheetId="4" hidden="1">{"pl_t&amp;d",#N/A,FALSE,"p&amp;l_t&amp;D_01_02 (2)"}</definedName>
    <definedName name="___________new1" localSheetId="0" hidden="1">{"pl_t&amp;d",#N/A,FALSE,"p&amp;l_t&amp;D_01_02 (2)"}</definedName>
    <definedName name="___________new1" localSheetId="1" hidden="1">{"pl_t&amp;d",#N/A,FALSE,"p&amp;l_t&amp;D_01_02 (2)"}</definedName>
    <definedName name="___________new1" hidden="1">{"pl_t&amp;d",#N/A,FALSE,"p&amp;l_t&amp;D_01_02 (2)"}</definedName>
    <definedName name="___________no1" localSheetId="6" hidden="1">{"pl_t&amp;d",#N/A,FALSE,"p&amp;l_t&amp;D_01_02 (2)"}</definedName>
    <definedName name="___________no1" localSheetId="10" hidden="1">{"pl_t&amp;d",#N/A,FALSE,"p&amp;l_t&amp;D_01_02 (2)"}</definedName>
    <definedName name="___________no1" localSheetId="7" hidden="1">{"pl_t&amp;d",#N/A,FALSE,"p&amp;l_t&amp;D_01_02 (2)"}</definedName>
    <definedName name="___________no1" localSheetId="3" hidden="1">{"pl_t&amp;d",#N/A,FALSE,"p&amp;l_t&amp;D_01_02 (2)"}</definedName>
    <definedName name="___________no1" localSheetId="8" hidden="1">{"pl_t&amp;d",#N/A,FALSE,"p&amp;l_t&amp;D_01_02 (2)"}</definedName>
    <definedName name="___________no1" localSheetId="9" hidden="1">{"pl_t&amp;d",#N/A,FALSE,"p&amp;l_t&amp;D_01_02 (2)"}</definedName>
    <definedName name="___________no1" localSheetId="4" hidden="1">{"pl_t&amp;d",#N/A,FALSE,"p&amp;l_t&amp;D_01_02 (2)"}</definedName>
    <definedName name="___________no1" localSheetId="0" hidden="1">{"pl_t&amp;d",#N/A,FALSE,"p&amp;l_t&amp;D_01_02 (2)"}</definedName>
    <definedName name="___________no1" localSheetId="1" hidden="1">{"pl_t&amp;d",#N/A,FALSE,"p&amp;l_t&amp;D_01_02 (2)"}</definedName>
    <definedName name="___________no1" hidden="1">{"pl_t&amp;d",#N/A,FALSE,"p&amp;l_t&amp;D_01_02 (2)"}</definedName>
    <definedName name="___________not1" localSheetId="6" hidden="1">{"pl_t&amp;d",#N/A,FALSE,"p&amp;l_t&amp;D_01_02 (2)"}</definedName>
    <definedName name="___________not1" localSheetId="10" hidden="1">{"pl_t&amp;d",#N/A,FALSE,"p&amp;l_t&amp;D_01_02 (2)"}</definedName>
    <definedName name="___________not1" localSheetId="7" hidden="1">{"pl_t&amp;d",#N/A,FALSE,"p&amp;l_t&amp;D_01_02 (2)"}</definedName>
    <definedName name="___________not1" localSheetId="3" hidden="1">{"pl_t&amp;d",#N/A,FALSE,"p&amp;l_t&amp;D_01_02 (2)"}</definedName>
    <definedName name="___________not1" localSheetId="8" hidden="1">{"pl_t&amp;d",#N/A,FALSE,"p&amp;l_t&amp;D_01_02 (2)"}</definedName>
    <definedName name="___________not1" localSheetId="9" hidden="1">{"pl_t&amp;d",#N/A,FALSE,"p&amp;l_t&amp;D_01_02 (2)"}</definedName>
    <definedName name="___________not1" localSheetId="4" hidden="1">{"pl_t&amp;d",#N/A,FALSE,"p&amp;l_t&amp;D_01_02 (2)"}</definedName>
    <definedName name="___________not1" localSheetId="0" hidden="1">{"pl_t&amp;d",#N/A,FALSE,"p&amp;l_t&amp;D_01_02 (2)"}</definedName>
    <definedName name="___________not1" localSheetId="1" hidden="1">{"pl_t&amp;d",#N/A,FALSE,"p&amp;l_t&amp;D_01_02 (2)"}</definedName>
    <definedName name="___________not1" hidden="1">{"pl_t&amp;d",#N/A,FALSE,"p&amp;l_t&amp;D_01_02 (2)"}</definedName>
    <definedName name="___________p1" localSheetId="6" hidden="1">{"pl_t&amp;d",#N/A,FALSE,"p&amp;l_t&amp;D_01_02 (2)"}</definedName>
    <definedName name="___________p1" localSheetId="10" hidden="1">{"pl_t&amp;d",#N/A,FALSE,"p&amp;l_t&amp;D_01_02 (2)"}</definedName>
    <definedName name="___________p1" localSheetId="7" hidden="1">{"pl_t&amp;d",#N/A,FALSE,"p&amp;l_t&amp;D_01_02 (2)"}</definedName>
    <definedName name="___________p1" localSheetId="3" hidden="1">{"pl_t&amp;d",#N/A,FALSE,"p&amp;l_t&amp;D_01_02 (2)"}</definedName>
    <definedName name="___________p1" localSheetId="8" hidden="1">{"pl_t&amp;d",#N/A,FALSE,"p&amp;l_t&amp;D_01_02 (2)"}</definedName>
    <definedName name="___________p1" localSheetId="9" hidden="1">{"pl_t&amp;d",#N/A,FALSE,"p&amp;l_t&amp;D_01_02 (2)"}</definedName>
    <definedName name="___________p1" localSheetId="4" hidden="1">{"pl_t&amp;d",#N/A,FALSE,"p&amp;l_t&amp;D_01_02 (2)"}</definedName>
    <definedName name="___________p1" localSheetId="0" hidden="1">{"pl_t&amp;d",#N/A,FALSE,"p&amp;l_t&amp;D_01_02 (2)"}</definedName>
    <definedName name="___________p1" localSheetId="1" hidden="1">{"pl_t&amp;d",#N/A,FALSE,"p&amp;l_t&amp;D_01_02 (2)"}</definedName>
    <definedName name="___________p1" hidden="1">{"pl_t&amp;d",#N/A,FALSE,"p&amp;l_t&amp;D_01_02 (2)"}</definedName>
    <definedName name="___________p2" localSheetId="6" hidden="1">{"pl_td_01_02",#N/A,FALSE,"p&amp;l_t&amp;D_01_02 (2)"}</definedName>
    <definedName name="___________p2" localSheetId="10" hidden="1">{"pl_td_01_02",#N/A,FALSE,"p&amp;l_t&amp;D_01_02 (2)"}</definedName>
    <definedName name="___________p2" localSheetId="7" hidden="1">{"pl_td_01_02",#N/A,FALSE,"p&amp;l_t&amp;D_01_02 (2)"}</definedName>
    <definedName name="___________p2" localSheetId="3" hidden="1">{"pl_td_01_02",#N/A,FALSE,"p&amp;l_t&amp;D_01_02 (2)"}</definedName>
    <definedName name="___________p2" localSheetId="8" hidden="1">{"pl_td_01_02",#N/A,FALSE,"p&amp;l_t&amp;D_01_02 (2)"}</definedName>
    <definedName name="___________p2" localSheetId="9" hidden="1">{"pl_td_01_02",#N/A,FALSE,"p&amp;l_t&amp;D_01_02 (2)"}</definedName>
    <definedName name="___________p2" localSheetId="4" hidden="1">{"pl_td_01_02",#N/A,FALSE,"p&amp;l_t&amp;D_01_02 (2)"}</definedName>
    <definedName name="___________p2" localSheetId="0" hidden="1">{"pl_td_01_02",#N/A,FALSE,"p&amp;l_t&amp;D_01_02 (2)"}</definedName>
    <definedName name="___________p2" localSheetId="1" hidden="1">{"pl_td_01_02",#N/A,FALSE,"p&amp;l_t&amp;D_01_02 (2)"}</definedName>
    <definedName name="___________p2" hidden="1">{"pl_td_01_02",#N/A,FALSE,"p&amp;l_t&amp;D_01_02 (2)"}</definedName>
    <definedName name="___________p3" localSheetId="6" hidden="1">{"pl_t&amp;d",#N/A,FALSE,"p&amp;l_t&amp;D_01_02 (2)"}</definedName>
    <definedName name="___________p3" localSheetId="10" hidden="1">{"pl_t&amp;d",#N/A,FALSE,"p&amp;l_t&amp;D_01_02 (2)"}</definedName>
    <definedName name="___________p3" localSheetId="7" hidden="1">{"pl_t&amp;d",#N/A,FALSE,"p&amp;l_t&amp;D_01_02 (2)"}</definedName>
    <definedName name="___________p3" localSheetId="3" hidden="1">{"pl_t&amp;d",#N/A,FALSE,"p&amp;l_t&amp;D_01_02 (2)"}</definedName>
    <definedName name="___________p3" localSheetId="8" hidden="1">{"pl_t&amp;d",#N/A,FALSE,"p&amp;l_t&amp;D_01_02 (2)"}</definedName>
    <definedName name="___________p3" localSheetId="9" hidden="1">{"pl_t&amp;d",#N/A,FALSE,"p&amp;l_t&amp;D_01_02 (2)"}</definedName>
    <definedName name="___________p3" localSheetId="4" hidden="1">{"pl_t&amp;d",#N/A,FALSE,"p&amp;l_t&amp;D_01_02 (2)"}</definedName>
    <definedName name="___________p3" localSheetId="0" hidden="1">{"pl_t&amp;d",#N/A,FALSE,"p&amp;l_t&amp;D_01_02 (2)"}</definedName>
    <definedName name="___________p3" localSheetId="1" hidden="1">{"pl_t&amp;d",#N/A,FALSE,"p&amp;l_t&amp;D_01_02 (2)"}</definedName>
    <definedName name="___________p3" hidden="1">{"pl_t&amp;d",#N/A,FALSE,"p&amp;l_t&amp;D_01_02 (2)"}</definedName>
    <definedName name="___________p4" localSheetId="6" hidden="1">{"pl_t&amp;d",#N/A,FALSE,"p&amp;l_t&amp;D_01_02 (2)"}</definedName>
    <definedName name="___________p4" localSheetId="10" hidden="1">{"pl_t&amp;d",#N/A,FALSE,"p&amp;l_t&amp;D_01_02 (2)"}</definedName>
    <definedName name="___________p4" localSheetId="7" hidden="1">{"pl_t&amp;d",#N/A,FALSE,"p&amp;l_t&amp;D_01_02 (2)"}</definedName>
    <definedName name="___________p4" localSheetId="3" hidden="1">{"pl_t&amp;d",#N/A,FALSE,"p&amp;l_t&amp;D_01_02 (2)"}</definedName>
    <definedName name="___________p4" localSheetId="8" hidden="1">{"pl_t&amp;d",#N/A,FALSE,"p&amp;l_t&amp;D_01_02 (2)"}</definedName>
    <definedName name="___________p4" localSheetId="9" hidden="1">{"pl_t&amp;d",#N/A,FALSE,"p&amp;l_t&amp;D_01_02 (2)"}</definedName>
    <definedName name="___________p4" localSheetId="4" hidden="1">{"pl_t&amp;d",#N/A,FALSE,"p&amp;l_t&amp;D_01_02 (2)"}</definedName>
    <definedName name="___________p4" localSheetId="0" hidden="1">{"pl_t&amp;d",#N/A,FALSE,"p&amp;l_t&amp;D_01_02 (2)"}</definedName>
    <definedName name="___________p4" localSheetId="1" hidden="1">{"pl_t&amp;d",#N/A,FALSE,"p&amp;l_t&amp;D_01_02 (2)"}</definedName>
    <definedName name="___________p4" hidden="1">{"pl_t&amp;d",#N/A,FALSE,"p&amp;l_t&amp;D_01_02 (2)"}</definedName>
    <definedName name="___________pp2" localSheetId="6">#REF!</definedName>
    <definedName name="___________pp2" localSheetId="10">#REF!</definedName>
    <definedName name="___________pp2" localSheetId="7">#REF!</definedName>
    <definedName name="___________pp2" localSheetId="3">#REF!</definedName>
    <definedName name="___________pp2" localSheetId="9">#REF!</definedName>
    <definedName name="___________pp2" localSheetId="4">#REF!</definedName>
    <definedName name="___________pp2" localSheetId="0">#REF!</definedName>
    <definedName name="___________pp2" localSheetId="1">#REF!</definedName>
    <definedName name="___________pp2">#REF!</definedName>
    <definedName name="___________q2" localSheetId="6" hidden="1">{"pl_t&amp;d",#N/A,FALSE,"p&amp;l_t&amp;D_01_02 (2)"}</definedName>
    <definedName name="___________q2" localSheetId="10" hidden="1">{"pl_t&amp;d",#N/A,FALSE,"p&amp;l_t&amp;D_01_02 (2)"}</definedName>
    <definedName name="___________q2" localSheetId="7" hidden="1">{"pl_t&amp;d",#N/A,FALSE,"p&amp;l_t&amp;D_01_02 (2)"}</definedName>
    <definedName name="___________q2" localSheetId="3" hidden="1">{"pl_t&amp;d",#N/A,FALSE,"p&amp;l_t&amp;D_01_02 (2)"}</definedName>
    <definedName name="___________q2" localSheetId="8" hidden="1">{"pl_t&amp;d",#N/A,FALSE,"p&amp;l_t&amp;D_01_02 (2)"}</definedName>
    <definedName name="___________q2" localSheetId="9" hidden="1">{"pl_t&amp;d",#N/A,FALSE,"p&amp;l_t&amp;D_01_02 (2)"}</definedName>
    <definedName name="___________q2" localSheetId="4" hidden="1">{"pl_t&amp;d",#N/A,FALSE,"p&amp;l_t&amp;D_01_02 (2)"}</definedName>
    <definedName name="___________q2" localSheetId="0" hidden="1">{"pl_t&amp;d",#N/A,FALSE,"p&amp;l_t&amp;D_01_02 (2)"}</definedName>
    <definedName name="___________q2" localSheetId="1" hidden="1">{"pl_t&amp;d",#N/A,FALSE,"p&amp;l_t&amp;D_01_02 (2)"}</definedName>
    <definedName name="___________q2" hidden="1">{"pl_t&amp;d",#N/A,FALSE,"p&amp;l_t&amp;D_01_02 (2)"}</definedName>
    <definedName name="___________q3" localSheetId="6" hidden="1">{"pl_t&amp;d",#N/A,FALSE,"p&amp;l_t&amp;D_01_02 (2)"}</definedName>
    <definedName name="___________q3" localSheetId="10" hidden="1">{"pl_t&amp;d",#N/A,FALSE,"p&amp;l_t&amp;D_01_02 (2)"}</definedName>
    <definedName name="___________q3" localSheetId="7" hidden="1">{"pl_t&amp;d",#N/A,FALSE,"p&amp;l_t&amp;D_01_02 (2)"}</definedName>
    <definedName name="___________q3" localSheetId="3" hidden="1">{"pl_t&amp;d",#N/A,FALSE,"p&amp;l_t&amp;D_01_02 (2)"}</definedName>
    <definedName name="___________q3" localSheetId="8" hidden="1">{"pl_t&amp;d",#N/A,FALSE,"p&amp;l_t&amp;D_01_02 (2)"}</definedName>
    <definedName name="___________q3" localSheetId="9" hidden="1">{"pl_t&amp;d",#N/A,FALSE,"p&amp;l_t&amp;D_01_02 (2)"}</definedName>
    <definedName name="___________q3" localSheetId="4" hidden="1">{"pl_t&amp;d",#N/A,FALSE,"p&amp;l_t&amp;D_01_02 (2)"}</definedName>
    <definedName name="___________q3" localSheetId="0" hidden="1">{"pl_t&amp;d",#N/A,FALSE,"p&amp;l_t&amp;D_01_02 (2)"}</definedName>
    <definedName name="___________q3" localSheetId="1" hidden="1">{"pl_t&amp;d",#N/A,FALSE,"p&amp;l_t&amp;D_01_02 (2)"}</definedName>
    <definedName name="___________q3" hidden="1">{"pl_t&amp;d",#N/A,FALSE,"p&amp;l_t&amp;D_01_02 (2)"}</definedName>
    <definedName name="___________s1" localSheetId="6" hidden="1">{"pl_t&amp;d",#N/A,FALSE,"p&amp;l_t&amp;D_01_02 (2)"}</definedName>
    <definedName name="___________s1" localSheetId="10" hidden="1">{"pl_t&amp;d",#N/A,FALSE,"p&amp;l_t&amp;D_01_02 (2)"}</definedName>
    <definedName name="___________s1" localSheetId="7" hidden="1">{"pl_t&amp;d",#N/A,FALSE,"p&amp;l_t&amp;D_01_02 (2)"}</definedName>
    <definedName name="___________s1" localSheetId="3" hidden="1">{"pl_t&amp;d",#N/A,FALSE,"p&amp;l_t&amp;D_01_02 (2)"}</definedName>
    <definedName name="___________s1" localSheetId="8" hidden="1">{"pl_t&amp;d",#N/A,FALSE,"p&amp;l_t&amp;D_01_02 (2)"}</definedName>
    <definedName name="___________s1" localSheetId="9" hidden="1">{"pl_t&amp;d",#N/A,FALSE,"p&amp;l_t&amp;D_01_02 (2)"}</definedName>
    <definedName name="___________s1" localSheetId="4" hidden="1">{"pl_t&amp;d",#N/A,FALSE,"p&amp;l_t&amp;D_01_02 (2)"}</definedName>
    <definedName name="___________s1" localSheetId="0" hidden="1">{"pl_t&amp;d",#N/A,FALSE,"p&amp;l_t&amp;D_01_02 (2)"}</definedName>
    <definedName name="___________s1" localSheetId="1" hidden="1">{"pl_t&amp;d",#N/A,FALSE,"p&amp;l_t&amp;D_01_02 (2)"}</definedName>
    <definedName name="___________s1" hidden="1">{"pl_t&amp;d",#N/A,FALSE,"p&amp;l_t&amp;D_01_02 (2)"}</definedName>
    <definedName name="___________S180" localSheetId="6">[9]S3_GRP_CA!#REF!</definedName>
    <definedName name="___________S180" localSheetId="10">[9]S3_GRP_CA!#REF!</definedName>
    <definedName name="___________S180" localSheetId="7">[9]S3_GRP_CA!#REF!</definedName>
    <definedName name="___________S180" localSheetId="3">[9]S3_GRP_CA!#REF!</definedName>
    <definedName name="___________S180" localSheetId="9">[9]S3_GRP_CA!#REF!</definedName>
    <definedName name="___________S180" localSheetId="4">[9]S3_GRP_CA!#REF!</definedName>
    <definedName name="___________S180" localSheetId="0">[9]S3_GRP_CA!#REF!</definedName>
    <definedName name="___________S180" localSheetId="1">[9]S3_GRP_CA!#REF!</definedName>
    <definedName name="___________S180">[9]S3_GRP_CA!#REF!</definedName>
    <definedName name="___________s2" localSheetId="6" hidden="1">{"pl_t&amp;d",#N/A,FALSE,"p&amp;l_t&amp;D_01_02 (2)"}</definedName>
    <definedName name="___________s2" localSheetId="10" hidden="1">{"pl_t&amp;d",#N/A,FALSE,"p&amp;l_t&amp;D_01_02 (2)"}</definedName>
    <definedName name="___________s2" localSheetId="7" hidden="1">{"pl_t&amp;d",#N/A,FALSE,"p&amp;l_t&amp;D_01_02 (2)"}</definedName>
    <definedName name="___________s2" localSheetId="3" hidden="1">{"pl_t&amp;d",#N/A,FALSE,"p&amp;l_t&amp;D_01_02 (2)"}</definedName>
    <definedName name="___________s2" localSheetId="8" hidden="1">{"pl_t&amp;d",#N/A,FALSE,"p&amp;l_t&amp;D_01_02 (2)"}</definedName>
    <definedName name="___________s2" localSheetId="9" hidden="1">{"pl_t&amp;d",#N/A,FALSE,"p&amp;l_t&amp;D_01_02 (2)"}</definedName>
    <definedName name="___________s2" localSheetId="4" hidden="1">{"pl_t&amp;d",#N/A,FALSE,"p&amp;l_t&amp;D_01_02 (2)"}</definedName>
    <definedName name="___________s2" localSheetId="0" hidden="1">{"pl_t&amp;d",#N/A,FALSE,"p&amp;l_t&amp;D_01_02 (2)"}</definedName>
    <definedName name="___________s2" localSheetId="1" hidden="1">{"pl_t&amp;d",#N/A,FALSE,"p&amp;l_t&amp;D_01_02 (2)"}</definedName>
    <definedName name="___________s2" hidden="1">{"pl_t&amp;d",#N/A,FALSE,"p&amp;l_t&amp;D_01_02 (2)"}</definedName>
    <definedName name="___________S6" localSheetId="6">[4]S5_CO_MA!#REF!</definedName>
    <definedName name="___________S6" localSheetId="10">[4]S5_CO_MA!#REF!</definedName>
    <definedName name="___________S6" localSheetId="7">[4]S5_CO_MA!#REF!</definedName>
    <definedName name="___________S6" localSheetId="3">[4]S5_CO_MA!#REF!</definedName>
    <definedName name="___________S6" localSheetId="9">[4]S5_CO_MA!#REF!</definedName>
    <definedName name="___________S6" localSheetId="4">[4]S5_CO_MA!#REF!</definedName>
    <definedName name="___________S6" localSheetId="0">[4]S5_CO_MA!#REF!</definedName>
    <definedName name="___________S6" localSheetId="1">[4]S5_CO_MA!#REF!</definedName>
    <definedName name="___________S6">[4]S5_CO_MA!#REF!</definedName>
    <definedName name="___________SL1" localSheetId="6">[7]Salient1!#REF!</definedName>
    <definedName name="___________SL1" localSheetId="10">[7]Salient1!#REF!</definedName>
    <definedName name="___________SL1" localSheetId="7">[7]Salient1!#REF!</definedName>
    <definedName name="___________SL1" localSheetId="3">[7]Salient1!#REF!</definedName>
    <definedName name="___________SL1" localSheetId="9">[7]Salient1!#REF!</definedName>
    <definedName name="___________SL1" localSheetId="4">[7]Salient1!#REF!</definedName>
    <definedName name="___________SL1" localSheetId="0">[7]Salient1!#REF!</definedName>
    <definedName name="___________SL1" localSheetId="1">[7]Salient1!#REF!</definedName>
    <definedName name="___________SL1">[7]Salient1!#REF!</definedName>
    <definedName name="___________SL2" localSheetId="6">[7]Salient1!#REF!</definedName>
    <definedName name="___________SL2" localSheetId="10">[7]Salient1!#REF!</definedName>
    <definedName name="___________SL2" localSheetId="7">[7]Salient1!#REF!</definedName>
    <definedName name="___________SL2" localSheetId="3">[7]Salient1!#REF!</definedName>
    <definedName name="___________SL2" localSheetId="9">[7]Salient1!#REF!</definedName>
    <definedName name="___________SL2" localSheetId="4">[7]Salient1!#REF!</definedName>
    <definedName name="___________SL2" localSheetId="0">[7]Salient1!#REF!</definedName>
    <definedName name="___________SL2" localSheetId="1">[7]Salient1!#REF!</definedName>
    <definedName name="___________SL2">[7]Salient1!#REF!</definedName>
    <definedName name="___________SL3" localSheetId="6">[7]Salient1!#REF!</definedName>
    <definedName name="___________SL3" localSheetId="10">[7]Salient1!#REF!</definedName>
    <definedName name="___________SL3" localSheetId="7">[7]Salient1!#REF!</definedName>
    <definedName name="___________SL3" localSheetId="3">[7]Salient1!#REF!</definedName>
    <definedName name="___________SL3" localSheetId="9">[7]Salient1!#REF!</definedName>
    <definedName name="___________SL3" localSheetId="4">[7]Salient1!#REF!</definedName>
    <definedName name="___________SL3" localSheetId="0">[7]Salient1!#REF!</definedName>
    <definedName name="___________SL3" localSheetId="1">[7]Salient1!#REF!</definedName>
    <definedName name="___________SL3">[7]Salient1!#REF!</definedName>
    <definedName name="___________SPR1" localSheetId="6">#REF!</definedName>
    <definedName name="___________SPR1" localSheetId="10">#REF!</definedName>
    <definedName name="___________SPR1" localSheetId="7">#REF!</definedName>
    <definedName name="___________SPR1" localSheetId="3">#REF!</definedName>
    <definedName name="___________SPR1" localSheetId="9">#REF!</definedName>
    <definedName name="___________SPR1" localSheetId="4">#REF!</definedName>
    <definedName name="___________SPR1" localSheetId="0">#REF!</definedName>
    <definedName name="___________SPR1" localSheetId="1">#REF!</definedName>
    <definedName name="___________SPR1">#REF!</definedName>
    <definedName name="___________spr2" localSheetId="6">#REF!</definedName>
    <definedName name="___________spr2" localSheetId="10">#REF!</definedName>
    <definedName name="___________spr2" localSheetId="7">#REF!</definedName>
    <definedName name="___________spr2" localSheetId="3">#REF!</definedName>
    <definedName name="___________spr2" localSheetId="9">#REF!</definedName>
    <definedName name="___________spr2" localSheetId="4">#REF!</definedName>
    <definedName name="___________spr2" localSheetId="0">#REF!</definedName>
    <definedName name="___________spr2" localSheetId="1">#REF!</definedName>
    <definedName name="___________spr2">#REF!</definedName>
    <definedName name="___________ss1" localSheetId="6" hidden="1">{"pl_t&amp;d",#N/A,FALSE,"p&amp;l_t&amp;D_01_02 (2)"}</definedName>
    <definedName name="___________ss1" localSheetId="10" hidden="1">{"pl_t&amp;d",#N/A,FALSE,"p&amp;l_t&amp;D_01_02 (2)"}</definedName>
    <definedName name="___________ss1" localSheetId="7" hidden="1">{"pl_t&amp;d",#N/A,FALSE,"p&amp;l_t&amp;D_01_02 (2)"}</definedName>
    <definedName name="___________ss1" localSheetId="3" hidden="1">{"pl_t&amp;d",#N/A,FALSE,"p&amp;l_t&amp;D_01_02 (2)"}</definedName>
    <definedName name="___________ss1" localSheetId="8" hidden="1">{"pl_t&amp;d",#N/A,FALSE,"p&amp;l_t&amp;D_01_02 (2)"}</definedName>
    <definedName name="___________ss1" localSheetId="9" hidden="1">{"pl_t&amp;d",#N/A,FALSE,"p&amp;l_t&amp;D_01_02 (2)"}</definedName>
    <definedName name="___________ss1" localSheetId="4" hidden="1">{"pl_t&amp;d",#N/A,FALSE,"p&amp;l_t&amp;D_01_02 (2)"}</definedName>
    <definedName name="___________ss1" localSheetId="0" hidden="1">{"pl_t&amp;d",#N/A,FALSE,"p&amp;l_t&amp;D_01_02 (2)"}</definedName>
    <definedName name="___________ss1" localSheetId="1" hidden="1">{"pl_t&amp;d",#N/A,FALSE,"p&amp;l_t&amp;D_01_02 (2)"}</definedName>
    <definedName name="___________ss1" hidden="1">{"pl_t&amp;d",#N/A,FALSE,"p&amp;l_t&amp;D_01_02 (2)"}</definedName>
    <definedName name="___________usd1" localSheetId="6">'[3]cash budget'!#REF!</definedName>
    <definedName name="___________usd1" localSheetId="10">'[3]cash budget'!#REF!</definedName>
    <definedName name="___________usd1" localSheetId="7">'[3]cash budget'!#REF!</definedName>
    <definedName name="___________usd1" localSheetId="3">'[3]cash budget'!#REF!</definedName>
    <definedName name="___________usd1" localSheetId="9">'[3]cash budget'!#REF!</definedName>
    <definedName name="___________usd1" localSheetId="4">'[3]cash budget'!#REF!</definedName>
    <definedName name="___________usd1" localSheetId="0">'[3]cash budget'!#REF!</definedName>
    <definedName name="___________usd1" localSheetId="1">'[3]cash budget'!#REF!</definedName>
    <definedName name="___________usd1">'[3]cash budget'!#REF!</definedName>
    <definedName name="___________usd2" localSheetId="6">'[3]cash budget'!#REF!</definedName>
    <definedName name="___________usd2" localSheetId="10">'[3]cash budget'!#REF!</definedName>
    <definedName name="___________usd2" localSheetId="7">'[3]cash budget'!#REF!</definedName>
    <definedName name="___________usd2" localSheetId="3">'[3]cash budget'!#REF!</definedName>
    <definedName name="___________usd2" localSheetId="9">'[3]cash budget'!#REF!</definedName>
    <definedName name="___________usd2" localSheetId="4">'[3]cash budget'!#REF!</definedName>
    <definedName name="___________usd2" localSheetId="0">'[3]cash budget'!#REF!</definedName>
    <definedName name="___________usd2" localSheetId="1">'[3]cash budget'!#REF!</definedName>
    <definedName name="___________usd2">'[3]cash budget'!#REF!</definedName>
    <definedName name="___________usd3" localSheetId="6">'[3]cash budget'!#REF!</definedName>
    <definedName name="___________usd3" localSheetId="10">'[3]cash budget'!#REF!</definedName>
    <definedName name="___________usd3" localSheetId="7">'[3]cash budget'!#REF!</definedName>
    <definedName name="___________usd3" localSheetId="3">'[3]cash budget'!#REF!</definedName>
    <definedName name="___________usd3" localSheetId="9">'[3]cash budget'!#REF!</definedName>
    <definedName name="___________usd3" localSheetId="4">'[3]cash budget'!#REF!</definedName>
    <definedName name="___________usd3" localSheetId="0">'[3]cash budget'!#REF!</definedName>
    <definedName name="___________usd3" localSheetId="1">'[3]cash budget'!#REF!</definedName>
    <definedName name="___________usd3">'[3]cash budget'!#REF!</definedName>
    <definedName name="___________usd4" localSheetId="6">'[3]cash budget'!#REF!</definedName>
    <definedName name="___________usd4" localSheetId="10">'[3]cash budget'!#REF!</definedName>
    <definedName name="___________usd4" localSheetId="7">'[3]cash budget'!#REF!</definedName>
    <definedName name="___________usd4" localSheetId="3">'[3]cash budget'!#REF!</definedName>
    <definedName name="___________usd4" localSheetId="9">'[3]cash budget'!#REF!</definedName>
    <definedName name="___________usd4" localSheetId="4">'[3]cash budget'!#REF!</definedName>
    <definedName name="___________usd4" localSheetId="0">'[3]cash budget'!#REF!</definedName>
    <definedName name="___________usd4" localSheetId="1">'[3]cash budget'!#REF!</definedName>
    <definedName name="___________usd4">'[3]cash budget'!#REF!</definedName>
    <definedName name="___________xlnm._FilterDatabase_1" localSheetId="6">#REF!</definedName>
    <definedName name="___________xlnm._FilterDatabase_1" localSheetId="10">#REF!</definedName>
    <definedName name="___________xlnm._FilterDatabase_1" localSheetId="7">#REF!</definedName>
    <definedName name="___________xlnm._FilterDatabase_1" localSheetId="3">#REF!</definedName>
    <definedName name="___________xlnm._FilterDatabase_1" localSheetId="9">#REF!</definedName>
    <definedName name="___________xlnm._FilterDatabase_1" localSheetId="4">#REF!</definedName>
    <definedName name="___________xlnm._FilterDatabase_1" localSheetId="0">#REF!</definedName>
    <definedName name="___________xlnm._FilterDatabase_1" localSheetId="1">#REF!</definedName>
    <definedName name="___________xlnm._FilterDatabase_1">#REF!</definedName>
    <definedName name="___________xlnm.Database">"#REF!"</definedName>
    <definedName name="___________xlnm.Print_Area">"#REF!"</definedName>
    <definedName name="___________xlnm.Print_Titles">"#REF!"</definedName>
    <definedName name="__________A1000000" localSheetId="6">#REF!</definedName>
    <definedName name="__________A1000000" localSheetId="10">#REF!</definedName>
    <definedName name="__________A1000000" localSheetId="7">#REF!</definedName>
    <definedName name="__________A1000000" localSheetId="3">#REF!</definedName>
    <definedName name="__________A1000000" localSheetId="9">#REF!</definedName>
    <definedName name="__________A1000000" localSheetId="4">#REF!</definedName>
    <definedName name="__________A1000000" localSheetId="0">#REF!</definedName>
    <definedName name="__________A1000000" localSheetId="1">#REF!</definedName>
    <definedName name="__________A1000000">#REF!</definedName>
    <definedName name="__________a3" localSheetId="6" hidden="1">{"pl_t&amp;d",#N/A,FALSE,"p&amp;l_t&amp;D_01_02 (2)"}</definedName>
    <definedName name="__________a3" localSheetId="10" hidden="1">{"pl_t&amp;d",#N/A,FALSE,"p&amp;l_t&amp;D_01_02 (2)"}</definedName>
    <definedName name="__________a3" localSheetId="7" hidden="1">{"pl_t&amp;d",#N/A,FALSE,"p&amp;l_t&amp;D_01_02 (2)"}</definedName>
    <definedName name="__________a3" localSheetId="3" hidden="1">{"pl_t&amp;d",#N/A,FALSE,"p&amp;l_t&amp;D_01_02 (2)"}</definedName>
    <definedName name="__________a3" localSheetId="8" hidden="1">{"pl_t&amp;d",#N/A,FALSE,"p&amp;l_t&amp;D_01_02 (2)"}</definedName>
    <definedName name="__________a3" localSheetId="9" hidden="1">{"pl_t&amp;d",#N/A,FALSE,"p&amp;l_t&amp;D_01_02 (2)"}</definedName>
    <definedName name="__________a3" localSheetId="4" hidden="1">{"pl_t&amp;d",#N/A,FALSE,"p&amp;l_t&amp;D_01_02 (2)"}</definedName>
    <definedName name="__________a3" localSheetId="0" hidden="1">{"pl_t&amp;d",#N/A,FALSE,"p&amp;l_t&amp;D_01_02 (2)"}</definedName>
    <definedName name="__________a3" localSheetId="1" hidden="1">{"pl_t&amp;d",#N/A,FALSE,"p&amp;l_t&amp;D_01_02 (2)"}</definedName>
    <definedName name="__________a3" hidden="1">{"pl_t&amp;d",#N/A,FALSE,"p&amp;l_t&amp;D_01_02 (2)"}</definedName>
    <definedName name="__________A342542" localSheetId="6">#REF!</definedName>
    <definedName name="__________A342542" localSheetId="10">#REF!</definedName>
    <definedName name="__________A342542" localSheetId="7">#REF!</definedName>
    <definedName name="__________A342542" localSheetId="3">#REF!</definedName>
    <definedName name="__________A342542" localSheetId="9">#REF!</definedName>
    <definedName name="__________A342542" localSheetId="4">#REF!</definedName>
    <definedName name="__________A342542" localSheetId="0">#REF!</definedName>
    <definedName name="__________A342542" localSheetId="1">#REF!</definedName>
    <definedName name="__________A342542">#REF!</definedName>
    <definedName name="__________A920720" localSheetId="6">#REF!</definedName>
    <definedName name="__________A920720" localSheetId="10">#REF!</definedName>
    <definedName name="__________A920720" localSheetId="7">#REF!</definedName>
    <definedName name="__________A920720" localSheetId="3">#REF!</definedName>
    <definedName name="__________A920720" localSheetId="9">#REF!</definedName>
    <definedName name="__________A920720" localSheetId="4">#REF!</definedName>
    <definedName name="__________A920720" localSheetId="0">#REF!</definedName>
    <definedName name="__________A920720" localSheetId="1">#REF!</definedName>
    <definedName name="__________A920720">#REF!</definedName>
    <definedName name="__________aa1" localSheetId="6" hidden="1">{"pl_t&amp;d",#N/A,FALSE,"p&amp;l_t&amp;D_01_02 (2)"}</definedName>
    <definedName name="__________aa1" localSheetId="10" hidden="1">{"pl_t&amp;d",#N/A,FALSE,"p&amp;l_t&amp;D_01_02 (2)"}</definedName>
    <definedName name="__________aa1" localSheetId="7" hidden="1">{"pl_t&amp;d",#N/A,FALSE,"p&amp;l_t&amp;D_01_02 (2)"}</definedName>
    <definedName name="__________aa1" localSheetId="3" hidden="1">{"pl_t&amp;d",#N/A,FALSE,"p&amp;l_t&amp;D_01_02 (2)"}</definedName>
    <definedName name="__________aa1" localSheetId="8" hidden="1">{"pl_t&amp;d",#N/A,FALSE,"p&amp;l_t&amp;D_01_02 (2)"}</definedName>
    <definedName name="__________aa1" localSheetId="9" hidden="1">{"pl_t&amp;d",#N/A,FALSE,"p&amp;l_t&amp;D_01_02 (2)"}</definedName>
    <definedName name="__________aa1" localSheetId="4" hidden="1">{"pl_t&amp;d",#N/A,FALSE,"p&amp;l_t&amp;D_01_02 (2)"}</definedName>
    <definedName name="__________aa1" localSheetId="0" hidden="1">{"pl_t&amp;d",#N/A,FALSE,"p&amp;l_t&amp;D_01_02 (2)"}</definedName>
    <definedName name="__________aa1" localSheetId="1" hidden="1">{"pl_t&amp;d",#N/A,FALSE,"p&amp;l_t&amp;D_01_02 (2)"}</definedName>
    <definedName name="__________aa1" hidden="1">{"pl_t&amp;d",#N/A,FALSE,"p&amp;l_t&amp;D_01_02 (2)"}</definedName>
    <definedName name="__________Apr02" localSheetId="6">[5]Newabstract!#REF!</definedName>
    <definedName name="__________Apr02" localSheetId="10">[5]Newabstract!#REF!</definedName>
    <definedName name="__________Apr02" localSheetId="7">[5]Newabstract!#REF!</definedName>
    <definedName name="__________Apr02" localSheetId="3">[5]Newabstract!#REF!</definedName>
    <definedName name="__________Apr02" localSheetId="9">[5]Newabstract!#REF!</definedName>
    <definedName name="__________Apr02" localSheetId="4">[5]Newabstract!#REF!</definedName>
    <definedName name="__________Apr02" localSheetId="0">[5]Newabstract!#REF!</definedName>
    <definedName name="__________Apr02" localSheetId="1">[5]Newabstract!#REF!</definedName>
    <definedName name="__________Apr02">[5]Newabstract!#REF!</definedName>
    <definedName name="__________Apr03" localSheetId="6">[5]Newabstract!#REF!</definedName>
    <definedName name="__________Apr03" localSheetId="10">[5]Newabstract!#REF!</definedName>
    <definedName name="__________Apr03" localSheetId="7">[5]Newabstract!#REF!</definedName>
    <definedName name="__________Apr03" localSheetId="3">[5]Newabstract!#REF!</definedName>
    <definedName name="__________Apr03" localSheetId="9">[5]Newabstract!#REF!</definedName>
    <definedName name="__________Apr03" localSheetId="4">[5]Newabstract!#REF!</definedName>
    <definedName name="__________Apr03" localSheetId="0">[5]Newabstract!#REF!</definedName>
    <definedName name="__________Apr03" localSheetId="1">[5]Newabstract!#REF!</definedName>
    <definedName name="__________Apr03">[5]Newabstract!#REF!</definedName>
    <definedName name="__________Apr04" localSheetId="6">[5]Newabstract!#REF!</definedName>
    <definedName name="__________Apr04" localSheetId="10">[5]Newabstract!#REF!</definedName>
    <definedName name="__________Apr04" localSheetId="7">[5]Newabstract!#REF!</definedName>
    <definedName name="__________Apr04" localSheetId="3">[5]Newabstract!#REF!</definedName>
    <definedName name="__________Apr04" localSheetId="9">[5]Newabstract!#REF!</definedName>
    <definedName name="__________Apr04" localSheetId="4">[5]Newabstract!#REF!</definedName>
    <definedName name="__________Apr04" localSheetId="0">[5]Newabstract!#REF!</definedName>
    <definedName name="__________Apr04" localSheetId="1">[5]Newabstract!#REF!</definedName>
    <definedName name="__________Apr04">[5]Newabstract!#REF!</definedName>
    <definedName name="__________Apr05" localSheetId="6">[5]Newabstract!#REF!</definedName>
    <definedName name="__________Apr05" localSheetId="10">[5]Newabstract!#REF!</definedName>
    <definedName name="__________Apr05" localSheetId="7">[5]Newabstract!#REF!</definedName>
    <definedName name="__________Apr05" localSheetId="3">[5]Newabstract!#REF!</definedName>
    <definedName name="__________Apr05" localSheetId="9">[5]Newabstract!#REF!</definedName>
    <definedName name="__________Apr05" localSheetId="4">[5]Newabstract!#REF!</definedName>
    <definedName name="__________Apr05" localSheetId="0">[5]Newabstract!#REF!</definedName>
    <definedName name="__________Apr05" localSheetId="1">[5]Newabstract!#REF!</definedName>
    <definedName name="__________Apr05">[5]Newabstract!#REF!</definedName>
    <definedName name="__________Apr06" localSheetId="6">[5]Newabstract!#REF!</definedName>
    <definedName name="__________Apr06" localSheetId="10">[5]Newabstract!#REF!</definedName>
    <definedName name="__________Apr06" localSheetId="7">[5]Newabstract!#REF!</definedName>
    <definedName name="__________Apr06" localSheetId="3">[5]Newabstract!#REF!</definedName>
    <definedName name="__________Apr06" localSheetId="9">[5]Newabstract!#REF!</definedName>
    <definedName name="__________Apr06" localSheetId="4">[5]Newabstract!#REF!</definedName>
    <definedName name="__________Apr06" localSheetId="0">[5]Newabstract!#REF!</definedName>
    <definedName name="__________Apr06" localSheetId="1">[5]Newabstract!#REF!</definedName>
    <definedName name="__________Apr06">[5]Newabstract!#REF!</definedName>
    <definedName name="__________Apr07" localSheetId="10">[5]Newabstract!#REF!</definedName>
    <definedName name="__________Apr07" localSheetId="7">[5]Newabstract!#REF!</definedName>
    <definedName name="__________Apr07" localSheetId="3">[5]Newabstract!#REF!</definedName>
    <definedName name="__________Apr07" localSheetId="9">[5]Newabstract!#REF!</definedName>
    <definedName name="__________Apr07" localSheetId="4">[5]Newabstract!#REF!</definedName>
    <definedName name="__________Apr07" localSheetId="0">[5]Newabstract!#REF!</definedName>
    <definedName name="__________Apr07" localSheetId="1">[5]Newabstract!#REF!</definedName>
    <definedName name="__________Apr07">[5]Newabstract!#REF!</definedName>
    <definedName name="__________Apr08" localSheetId="10">[5]Newabstract!#REF!</definedName>
    <definedName name="__________Apr08" localSheetId="7">[5]Newabstract!#REF!</definedName>
    <definedName name="__________Apr08" localSheetId="3">[5]Newabstract!#REF!</definedName>
    <definedName name="__________Apr08" localSheetId="9">[5]Newabstract!#REF!</definedName>
    <definedName name="__________Apr08" localSheetId="4">[5]Newabstract!#REF!</definedName>
    <definedName name="__________Apr08" localSheetId="0">[5]Newabstract!#REF!</definedName>
    <definedName name="__________Apr08" localSheetId="1">[5]Newabstract!#REF!</definedName>
    <definedName name="__________Apr08">[5]Newabstract!#REF!</definedName>
    <definedName name="__________Apr09" localSheetId="10">[5]Newabstract!#REF!</definedName>
    <definedName name="__________Apr09" localSheetId="7">[5]Newabstract!#REF!</definedName>
    <definedName name="__________Apr09" localSheetId="3">[5]Newabstract!#REF!</definedName>
    <definedName name="__________Apr09" localSheetId="9">[5]Newabstract!#REF!</definedName>
    <definedName name="__________Apr09" localSheetId="4">[5]Newabstract!#REF!</definedName>
    <definedName name="__________Apr09" localSheetId="0">[5]Newabstract!#REF!</definedName>
    <definedName name="__________Apr09" localSheetId="1">[5]Newabstract!#REF!</definedName>
    <definedName name="__________Apr09">[5]Newabstract!#REF!</definedName>
    <definedName name="__________Apr10" localSheetId="10">[5]Newabstract!#REF!</definedName>
    <definedName name="__________Apr10" localSheetId="7">[5]Newabstract!#REF!</definedName>
    <definedName name="__________Apr10" localSheetId="3">[5]Newabstract!#REF!</definedName>
    <definedName name="__________Apr10" localSheetId="9">[5]Newabstract!#REF!</definedName>
    <definedName name="__________Apr10" localSheetId="4">[5]Newabstract!#REF!</definedName>
    <definedName name="__________Apr10" localSheetId="0">[5]Newabstract!#REF!</definedName>
    <definedName name="__________Apr10" localSheetId="1">[5]Newabstract!#REF!</definedName>
    <definedName name="__________Apr10">[5]Newabstract!#REF!</definedName>
    <definedName name="__________Apr11" localSheetId="10">[5]Newabstract!#REF!</definedName>
    <definedName name="__________Apr11" localSheetId="7">[5]Newabstract!#REF!</definedName>
    <definedName name="__________Apr11" localSheetId="3">[5]Newabstract!#REF!</definedName>
    <definedName name="__________Apr11" localSheetId="9">[5]Newabstract!#REF!</definedName>
    <definedName name="__________Apr11" localSheetId="4">[5]Newabstract!#REF!</definedName>
    <definedName name="__________Apr11" localSheetId="0">[5]Newabstract!#REF!</definedName>
    <definedName name="__________Apr11" localSheetId="1">[5]Newabstract!#REF!</definedName>
    <definedName name="__________Apr11">[5]Newabstract!#REF!</definedName>
    <definedName name="__________Apr13" localSheetId="10">[5]Newabstract!#REF!</definedName>
    <definedName name="__________Apr13" localSheetId="7">[5]Newabstract!#REF!</definedName>
    <definedName name="__________Apr13" localSheetId="3">[5]Newabstract!#REF!</definedName>
    <definedName name="__________Apr13" localSheetId="9">[5]Newabstract!#REF!</definedName>
    <definedName name="__________Apr13" localSheetId="4">[5]Newabstract!#REF!</definedName>
    <definedName name="__________Apr13" localSheetId="0">[5]Newabstract!#REF!</definedName>
    <definedName name="__________Apr13" localSheetId="1">[5]Newabstract!#REF!</definedName>
    <definedName name="__________Apr13">[5]Newabstract!#REF!</definedName>
    <definedName name="__________Apr14" localSheetId="10">[5]Newabstract!#REF!</definedName>
    <definedName name="__________Apr14" localSheetId="7">[5]Newabstract!#REF!</definedName>
    <definedName name="__________Apr14" localSheetId="3">[5]Newabstract!#REF!</definedName>
    <definedName name="__________Apr14" localSheetId="9">[5]Newabstract!#REF!</definedName>
    <definedName name="__________Apr14" localSheetId="4">[5]Newabstract!#REF!</definedName>
    <definedName name="__________Apr14" localSheetId="0">[5]Newabstract!#REF!</definedName>
    <definedName name="__________Apr14" localSheetId="1">[5]Newabstract!#REF!</definedName>
    <definedName name="__________Apr14">[5]Newabstract!#REF!</definedName>
    <definedName name="__________Apr15" localSheetId="10">[5]Newabstract!#REF!</definedName>
    <definedName name="__________Apr15" localSheetId="7">[5]Newabstract!#REF!</definedName>
    <definedName name="__________Apr15" localSheetId="3">[5]Newabstract!#REF!</definedName>
    <definedName name="__________Apr15" localSheetId="9">[5]Newabstract!#REF!</definedName>
    <definedName name="__________Apr15" localSheetId="4">[5]Newabstract!#REF!</definedName>
    <definedName name="__________Apr15" localSheetId="0">[5]Newabstract!#REF!</definedName>
    <definedName name="__________Apr15" localSheetId="1">[5]Newabstract!#REF!</definedName>
    <definedName name="__________Apr15">[5]Newabstract!#REF!</definedName>
    <definedName name="__________Apr16" localSheetId="10">[5]Newabstract!#REF!</definedName>
    <definedName name="__________Apr16" localSheetId="7">[5]Newabstract!#REF!</definedName>
    <definedName name="__________Apr16" localSheetId="3">[5]Newabstract!#REF!</definedName>
    <definedName name="__________Apr16" localSheetId="9">[5]Newabstract!#REF!</definedName>
    <definedName name="__________Apr16" localSheetId="4">[5]Newabstract!#REF!</definedName>
    <definedName name="__________Apr16" localSheetId="0">[5]Newabstract!#REF!</definedName>
    <definedName name="__________Apr16" localSheetId="1">[5]Newabstract!#REF!</definedName>
    <definedName name="__________Apr16">[5]Newabstract!#REF!</definedName>
    <definedName name="__________Apr17" localSheetId="10">[5]Newabstract!#REF!</definedName>
    <definedName name="__________Apr17" localSheetId="7">[5]Newabstract!#REF!</definedName>
    <definedName name="__________Apr17" localSheetId="3">[5]Newabstract!#REF!</definedName>
    <definedName name="__________Apr17" localSheetId="9">[5]Newabstract!#REF!</definedName>
    <definedName name="__________Apr17" localSheetId="4">[5]Newabstract!#REF!</definedName>
    <definedName name="__________Apr17" localSheetId="0">[5]Newabstract!#REF!</definedName>
    <definedName name="__________Apr17" localSheetId="1">[5]Newabstract!#REF!</definedName>
    <definedName name="__________Apr17">[5]Newabstract!#REF!</definedName>
    <definedName name="__________Apr20" localSheetId="10">[5]Newabstract!#REF!</definedName>
    <definedName name="__________Apr20" localSheetId="7">[5]Newabstract!#REF!</definedName>
    <definedName name="__________Apr20" localSheetId="3">[5]Newabstract!#REF!</definedName>
    <definedName name="__________Apr20" localSheetId="9">[5]Newabstract!#REF!</definedName>
    <definedName name="__________Apr20" localSheetId="4">[5]Newabstract!#REF!</definedName>
    <definedName name="__________Apr20" localSheetId="0">[5]Newabstract!#REF!</definedName>
    <definedName name="__________Apr20" localSheetId="1">[5]Newabstract!#REF!</definedName>
    <definedName name="__________Apr20">[5]Newabstract!#REF!</definedName>
    <definedName name="__________Apr21" localSheetId="10">[5]Newabstract!#REF!</definedName>
    <definedName name="__________Apr21" localSheetId="7">[5]Newabstract!#REF!</definedName>
    <definedName name="__________Apr21" localSheetId="3">[5]Newabstract!#REF!</definedName>
    <definedName name="__________Apr21" localSheetId="9">[5]Newabstract!#REF!</definedName>
    <definedName name="__________Apr21" localSheetId="4">[5]Newabstract!#REF!</definedName>
    <definedName name="__________Apr21" localSheetId="0">[5]Newabstract!#REF!</definedName>
    <definedName name="__________Apr21" localSheetId="1">[5]Newabstract!#REF!</definedName>
    <definedName name="__________Apr21">[5]Newabstract!#REF!</definedName>
    <definedName name="__________Apr22" localSheetId="10">[5]Newabstract!#REF!</definedName>
    <definedName name="__________Apr22" localSheetId="7">[5]Newabstract!#REF!</definedName>
    <definedName name="__________Apr22" localSheetId="3">[5]Newabstract!#REF!</definedName>
    <definedName name="__________Apr22" localSheetId="9">[5]Newabstract!#REF!</definedName>
    <definedName name="__________Apr22" localSheetId="4">[5]Newabstract!#REF!</definedName>
    <definedName name="__________Apr22" localSheetId="0">[5]Newabstract!#REF!</definedName>
    <definedName name="__________Apr22" localSheetId="1">[5]Newabstract!#REF!</definedName>
    <definedName name="__________Apr22">[5]Newabstract!#REF!</definedName>
    <definedName name="__________Apr23" localSheetId="10">[5]Newabstract!#REF!</definedName>
    <definedName name="__________Apr23" localSheetId="7">[5]Newabstract!#REF!</definedName>
    <definedName name="__________Apr23" localSheetId="3">[5]Newabstract!#REF!</definedName>
    <definedName name="__________Apr23" localSheetId="9">[5]Newabstract!#REF!</definedName>
    <definedName name="__________Apr23" localSheetId="4">[5]Newabstract!#REF!</definedName>
    <definedName name="__________Apr23" localSheetId="0">[5]Newabstract!#REF!</definedName>
    <definedName name="__________Apr23" localSheetId="1">[5]Newabstract!#REF!</definedName>
    <definedName name="__________Apr23">[5]Newabstract!#REF!</definedName>
    <definedName name="__________Apr24" localSheetId="10">[5]Newabstract!#REF!</definedName>
    <definedName name="__________Apr24" localSheetId="7">[5]Newabstract!#REF!</definedName>
    <definedName name="__________Apr24" localSheetId="3">[5]Newabstract!#REF!</definedName>
    <definedName name="__________Apr24" localSheetId="9">[5]Newabstract!#REF!</definedName>
    <definedName name="__________Apr24" localSheetId="4">[5]Newabstract!#REF!</definedName>
    <definedName name="__________Apr24" localSheetId="0">[5]Newabstract!#REF!</definedName>
    <definedName name="__________Apr24" localSheetId="1">[5]Newabstract!#REF!</definedName>
    <definedName name="__________Apr24">[5]Newabstract!#REF!</definedName>
    <definedName name="__________Apr27" localSheetId="10">[5]Newabstract!#REF!</definedName>
    <definedName name="__________Apr27" localSheetId="7">[5]Newabstract!#REF!</definedName>
    <definedName name="__________Apr27" localSheetId="3">[5]Newabstract!#REF!</definedName>
    <definedName name="__________Apr27" localSheetId="9">[5]Newabstract!#REF!</definedName>
    <definedName name="__________Apr27" localSheetId="4">[5]Newabstract!#REF!</definedName>
    <definedName name="__________Apr27" localSheetId="0">[5]Newabstract!#REF!</definedName>
    <definedName name="__________Apr27" localSheetId="1">[5]Newabstract!#REF!</definedName>
    <definedName name="__________Apr27">[5]Newabstract!#REF!</definedName>
    <definedName name="__________Apr28" localSheetId="10">[5]Newabstract!#REF!</definedName>
    <definedName name="__________Apr28" localSheetId="7">[5]Newabstract!#REF!</definedName>
    <definedName name="__________Apr28" localSheetId="3">[5]Newabstract!#REF!</definedName>
    <definedName name="__________Apr28" localSheetId="9">[5]Newabstract!#REF!</definedName>
    <definedName name="__________Apr28" localSheetId="4">[5]Newabstract!#REF!</definedName>
    <definedName name="__________Apr28" localSheetId="0">[5]Newabstract!#REF!</definedName>
    <definedName name="__________Apr28" localSheetId="1">[5]Newabstract!#REF!</definedName>
    <definedName name="__________Apr28">[5]Newabstract!#REF!</definedName>
    <definedName name="__________Apr29" localSheetId="10">[5]Newabstract!#REF!</definedName>
    <definedName name="__________Apr29" localSheetId="7">[5]Newabstract!#REF!</definedName>
    <definedName name="__________Apr29" localSheetId="3">[5]Newabstract!#REF!</definedName>
    <definedName name="__________Apr29" localSheetId="9">[5]Newabstract!#REF!</definedName>
    <definedName name="__________Apr29" localSheetId="4">[5]Newabstract!#REF!</definedName>
    <definedName name="__________Apr29" localSheetId="0">[5]Newabstract!#REF!</definedName>
    <definedName name="__________Apr29" localSheetId="1">[5]Newabstract!#REF!</definedName>
    <definedName name="__________Apr29">[5]Newabstract!#REF!</definedName>
    <definedName name="__________Apr30" localSheetId="10">[5]Newabstract!#REF!</definedName>
    <definedName name="__________Apr30" localSheetId="7">[5]Newabstract!#REF!</definedName>
    <definedName name="__________Apr30" localSheetId="3">[5]Newabstract!#REF!</definedName>
    <definedName name="__________Apr30" localSheetId="9">[5]Newabstract!#REF!</definedName>
    <definedName name="__________Apr30" localSheetId="4">[5]Newabstract!#REF!</definedName>
    <definedName name="__________Apr30" localSheetId="0">[5]Newabstract!#REF!</definedName>
    <definedName name="__________Apr30" localSheetId="1">[5]Newabstract!#REF!</definedName>
    <definedName name="__________Apr30">[5]Newabstract!#REF!</definedName>
    <definedName name="__________B1" localSheetId="6" hidden="1">{"pl_t&amp;d",#N/A,FALSE,"p&amp;l_t&amp;D_01_02 (2)"}</definedName>
    <definedName name="__________B1" localSheetId="10" hidden="1">{"pl_t&amp;d",#N/A,FALSE,"p&amp;l_t&amp;D_01_02 (2)"}</definedName>
    <definedName name="__________B1" localSheetId="7" hidden="1">{"pl_t&amp;d",#N/A,FALSE,"p&amp;l_t&amp;D_01_02 (2)"}</definedName>
    <definedName name="__________B1" localSheetId="3" hidden="1">{"pl_t&amp;d",#N/A,FALSE,"p&amp;l_t&amp;D_01_02 (2)"}</definedName>
    <definedName name="__________B1" localSheetId="8" hidden="1">{"pl_t&amp;d",#N/A,FALSE,"p&amp;l_t&amp;D_01_02 (2)"}</definedName>
    <definedName name="__________B1" localSheetId="9" hidden="1">{"pl_t&amp;d",#N/A,FALSE,"p&amp;l_t&amp;D_01_02 (2)"}</definedName>
    <definedName name="__________B1" localSheetId="4" hidden="1">{"pl_t&amp;d",#N/A,FALSE,"p&amp;l_t&amp;D_01_02 (2)"}</definedName>
    <definedName name="__________B1" localSheetId="0" hidden="1">{"pl_t&amp;d",#N/A,FALSE,"p&amp;l_t&amp;D_01_02 (2)"}</definedName>
    <definedName name="__________B1" localSheetId="1" hidden="1">{"pl_t&amp;d",#N/A,FALSE,"p&amp;l_t&amp;D_01_02 (2)"}</definedName>
    <definedName name="__________B1" hidden="1">{"pl_t&amp;d",#N/A,FALSE,"p&amp;l_t&amp;D_01_02 (2)"}</definedName>
    <definedName name="__________BSD1" localSheetId="6">#REF!</definedName>
    <definedName name="__________BSD1" localSheetId="10">#REF!</definedName>
    <definedName name="__________BSD1" localSheetId="7">#REF!</definedName>
    <definedName name="__________BSD1" localSheetId="3">#REF!</definedName>
    <definedName name="__________BSD1" localSheetId="9">#REF!</definedName>
    <definedName name="__________BSD1" localSheetId="4">#REF!</definedName>
    <definedName name="__________BSD1" localSheetId="0">#REF!</definedName>
    <definedName name="__________BSD1" localSheetId="1">#REF!</definedName>
    <definedName name="__________BSD1">#REF!</definedName>
    <definedName name="__________BSD2" localSheetId="6">#REF!</definedName>
    <definedName name="__________BSD2" localSheetId="10">#REF!</definedName>
    <definedName name="__________BSD2" localSheetId="7">#REF!</definedName>
    <definedName name="__________BSD2" localSheetId="3">#REF!</definedName>
    <definedName name="__________BSD2" localSheetId="9">#REF!</definedName>
    <definedName name="__________BSD2" localSheetId="4">#REF!</definedName>
    <definedName name="__________BSD2" localSheetId="0">#REF!</definedName>
    <definedName name="__________BSD2" localSheetId="1">#REF!</definedName>
    <definedName name="__________BSD2">#REF!</definedName>
    <definedName name="__________DAT12" localSheetId="6">[6]Sheet1!#REF!</definedName>
    <definedName name="__________DAT12" localSheetId="10">[6]Sheet1!#REF!</definedName>
    <definedName name="__________DAT12" localSheetId="7">[6]Sheet1!#REF!</definedName>
    <definedName name="__________DAT12" localSheetId="3">[6]Sheet1!#REF!</definedName>
    <definedName name="__________DAT12" localSheetId="9">[6]Sheet1!#REF!</definedName>
    <definedName name="__________DAT12" localSheetId="4">[6]Sheet1!#REF!</definedName>
    <definedName name="__________DAT12" localSheetId="0">[6]Sheet1!#REF!</definedName>
    <definedName name="__________DAT12" localSheetId="1">[6]Sheet1!#REF!</definedName>
    <definedName name="__________DAT12">[6]Sheet1!#REF!</definedName>
    <definedName name="__________DAT13" localSheetId="6">[6]Sheet1!#REF!</definedName>
    <definedName name="__________DAT13" localSheetId="10">[6]Sheet1!#REF!</definedName>
    <definedName name="__________DAT13" localSheetId="7">[6]Sheet1!#REF!</definedName>
    <definedName name="__________DAT13" localSheetId="3">[6]Sheet1!#REF!</definedName>
    <definedName name="__________DAT13" localSheetId="9">[6]Sheet1!#REF!</definedName>
    <definedName name="__________DAT13" localSheetId="4">[6]Sheet1!#REF!</definedName>
    <definedName name="__________DAT13" localSheetId="0">[6]Sheet1!#REF!</definedName>
    <definedName name="__________DAT13" localSheetId="1">[6]Sheet1!#REF!</definedName>
    <definedName name="__________DAT13">[6]Sheet1!#REF!</definedName>
    <definedName name="__________DAT15" localSheetId="6">[6]Sheet1!#REF!</definedName>
    <definedName name="__________DAT15" localSheetId="10">[6]Sheet1!#REF!</definedName>
    <definedName name="__________DAT15" localSheetId="7">[6]Sheet1!#REF!</definedName>
    <definedName name="__________DAT15" localSheetId="3">[6]Sheet1!#REF!</definedName>
    <definedName name="__________DAT15" localSheetId="9">[6]Sheet1!#REF!</definedName>
    <definedName name="__________DAT15" localSheetId="4">[6]Sheet1!#REF!</definedName>
    <definedName name="__________DAT15" localSheetId="0">[6]Sheet1!#REF!</definedName>
    <definedName name="__________DAT15" localSheetId="1">[6]Sheet1!#REF!</definedName>
    <definedName name="__________DAT15">[6]Sheet1!#REF!</definedName>
    <definedName name="__________DAT16" localSheetId="6">[6]Sheet1!#REF!</definedName>
    <definedName name="__________DAT16" localSheetId="10">[6]Sheet1!#REF!</definedName>
    <definedName name="__________DAT16" localSheetId="7">[6]Sheet1!#REF!</definedName>
    <definedName name="__________DAT16" localSheetId="3">[6]Sheet1!#REF!</definedName>
    <definedName name="__________DAT16" localSheetId="9">[6]Sheet1!#REF!</definedName>
    <definedName name="__________DAT16" localSheetId="4">[6]Sheet1!#REF!</definedName>
    <definedName name="__________DAT16" localSheetId="0">[6]Sheet1!#REF!</definedName>
    <definedName name="__________DAT16" localSheetId="1">[6]Sheet1!#REF!</definedName>
    <definedName name="__________DAT16">[6]Sheet1!#REF!</definedName>
    <definedName name="__________DAT17" localSheetId="6">[6]Sheet1!#REF!</definedName>
    <definedName name="__________DAT17" localSheetId="10">[6]Sheet1!#REF!</definedName>
    <definedName name="__________DAT17" localSheetId="7">[6]Sheet1!#REF!</definedName>
    <definedName name="__________DAT17" localSheetId="3">[6]Sheet1!#REF!</definedName>
    <definedName name="__________DAT17" localSheetId="9">[6]Sheet1!#REF!</definedName>
    <definedName name="__________DAT17" localSheetId="4">[6]Sheet1!#REF!</definedName>
    <definedName name="__________DAT17" localSheetId="0">[6]Sheet1!#REF!</definedName>
    <definedName name="__________DAT17" localSheetId="1">[6]Sheet1!#REF!</definedName>
    <definedName name="__________DAT17">[6]Sheet1!#REF!</definedName>
    <definedName name="__________DAT18" localSheetId="10">[6]Sheet1!#REF!</definedName>
    <definedName name="__________DAT18" localSheetId="7">[6]Sheet1!#REF!</definedName>
    <definedName name="__________DAT18" localSheetId="3">[6]Sheet1!#REF!</definedName>
    <definedName name="__________DAT18" localSheetId="9">[6]Sheet1!#REF!</definedName>
    <definedName name="__________DAT18" localSheetId="4">[6]Sheet1!#REF!</definedName>
    <definedName name="__________DAT18" localSheetId="0">[6]Sheet1!#REF!</definedName>
    <definedName name="__________DAT18" localSheetId="1">[6]Sheet1!#REF!</definedName>
    <definedName name="__________DAT18">[6]Sheet1!#REF!</definedName>
    <definedName name="__________DAT19" localSheetId="10">[6]Sheet1!#REF!</definedName>
    <definedName name="__________DAT19" localSheetId="7">[6]Sheet1!#REF!</definedName>
    <definedName name="__________DAT19" localSheetId="3">[6]Sheet1!#REF!</definedName>
    <definedName name="__________DAT19" localSheetId="9">[6]Sheet1!#REF!</definedName>
    <definedName name="__________DAT19" localSheetId="4">[6]Sheet1!#REF!</definedName>
    <definedName name="__________DAT19" localSheetId="0">[6]Sheet1!#REF!</definedName>
    <definedName name="__________DAT19" localSheetId="1">[6]Sheet1!#REF!</definedName>
    <definedName name="__________DAT19">[6]Sheet1!#REF!</definedName>
    <definedName name="__________dd1" localSheetId="6" hidden="1">{"pl_t&amp;d",#N/A,FALSE,"p&amp;l_t&amp;D_01_02 (2)"}</definedName>
    <definedName name="__________dd1" localSheetId="10" hidden="1">{"pl_t&amp;d",#N/A,FALSE,"p&amp;l_t&amp;D_01_02 (2)"}</definedName>
    <definedName name="__________dd1" localSheetId="7" hidden="1">{"pl_t&amp;d",#N/A,FALSE,"p&amp;l_t&amp;D_01_02 (2)"}</definedName>
    <definedName name="__________dd1" localSheetId="3" hidden="1">{"pl_t&amp;d",#N/A,FALSE,"p&amp;l_t&amp;D_01_02 (2)"}</definedName>
    <definedName name="__________dd1" localSheetId="8" hidden="1">{"pl_t&amp;d",#N/A,FALSE,"p&amp;l_t&amp;D_01_02 (2)"}</definedName>
    <definedName name="__________dd1" localSheetId="9" hidden="1">{"pl_t&amp;d",#N/A,FALSE,"p&amp;l_t&amp;D_01_02 (2)"}</definedName>
    <definedName name="__________dd1" localSheetId="4" hidden="1">{"pl_t&amp;d",#N/A,FALSE,"p&amp;l_t&amp;D_01_02 (2)"}</definedName>
    <definedName name="__________dd1" localSheetId="0" hidden="1">{"pl_t&amp;d",#N/A,FALSE,"p&amp;l_t&amp;D_01_02 (2)"}</definedName>
    <definedName name="__________dd1" localSheetId="1" hidden="1">{"pl_t&amp;d",#N/A,FALSE,"p&amp;l_t&amp;D_01_02 (2)"}</definedName>
    <definedName name="__________dd1" hidden="1">{"pl_t&amp;d",#N/A,FALSE,"p&amp;l_t&amp;D_01_02 (2)"}</definedName>
    <definedName name="__________dem2" localSheetId="6" hidden="1">{"pl_t&amp;d",#N/A,FALSE,"p&amp;l_t&amp;D_01_02 (2)"}</definedName>
    <definedName name="__________dem2" localSheetId="10" hidden="1">{"pl_t&amp;d",#N/A,FALSE,"p&amp;l_t&amp;D_01_02 (2)"}</definedName>
    <definedName name="__________dem2" localSheetId="7" hidden="1">{"pl_t&amp;d",#N/A,FALSE,"p&amp;l_t&amp;D_01_02 (2)"}</definedName>
    <definedName name="__________dem2" localSheetId="3" hidden="1">{"pl_t&amp;d",#N/A,FALSE,"p&amp;l_t&amp;D_01_02 (2)"}</definedName>
    <definedName name="__________dem2" localSheetId="8" hidden="1">{"pl_t&amp;d",#N/A,FALSE,"p&amp;l_t&amp;D_01_02 (2)"}</definedName>
    <definedName name="__________dem2" localSheetId="9" hidden="1">{"pl_t&amp;d",#N/A,FALSE,"p&amp;l_t&amp;D_01_02 (2)"}</definedName>
    <definedName name="__________dem2" localSheetId="4" hidden="1">{"pl_t&amp;d",#N/A,FALSE,"p&amp;l_t&amp;D_01_02 (2)"}</definedName>
    <definedName name="__________dem2" localSheetId="0" hidden="1">{"pl_t&amp;d",#N/A,FALSE,"p&amp;l_t&amp;D_01_02 (2)"}</definedName>
    <definedName name="__________dem2" localSheetId="1" hidden="1">{"pl_t&amp;d",#N/A,FALSE,"p&amp;l_t&amp;D_01_02 (2)"}</definedName>
    <definedName name="__________dem2" hidden="1">{"pl_t&amp;d",#N/A,FALSE,"p&amp;l_t&amp;D_01_02 (2)"}</definedName>
    <definedName name="__________dem3" localSheetId="6" hidden="1">{"pl_t&amp;d",#N/A,FALSE,"p&amp;l_t&amp;D_01_02 (2)"}</definedName>
    <definedName name="__________dem3" localSheetId="10" hidden="1">{"pl_t&amp;d",#N/A,FALSE,"p&amp;l_t&amp;D_01_02 (2)"}</definedName>
    <definedName name="__________dem3" localSheetId="7" hidden="1">{"pl_t&amp;d",#N/A,FALSE,"p&amp;l_t&amp;D_01_02 (2)"}</definedName>
    <definedName name="__________dem3" localSheetId="3" hidden="1">{"pl_t&amp;d",#N/A,FALSE,"p&amp;l_t&amp;D_01_02 (2)"}</definedName>
    <definedName name="__________dem3" localSheetId="8" hidden="1">{"pl_t&amp;d",#N/A,FALSE,"p&amp;l_t&amp;D_01_02 (2)"}</definedName>
    <definedName name="__________dem3" localSheetId="9" hidden="1">{"pl_t&amp;d",#N/A,FALSE,"p&amp;l_t&amp;D_01_02 (2)"}</definedName>
    <definedName name="__________dem3" localSheetId="4" hidden="1">{"pl_t&amp;d",#N/A,FALSE,"p&amp;l_t&amp;D_01_02 (2)"}</definedName>
    <definedName name="__________dem3" localSheetId="0" hidden="1">{"pl_t&amp;d",#N/A,FALSE,"p&amp;l_t&amp;D_01_02 (2)"}</definedName>
    <definedName name="__________dem3" localSheetId="1" hidden="1">{"pl_t&amp;d",#N/A,FALSE,"p&amp;l_t&amp;D_01_02 (2)"}</definedName>
    <definedName name="__________dem3" hidden="1">{"pl_t&amp;d",#N/A,FALSE,"p&amp;l_t&amp;D_01_02 (2)"}</definedName>
    <definedName name="__________den8" localSheetId="6" hidden="1">{"pl_t&amp;d",#N/A,FALSE,"p&amp;l_t&amp;D_01_02 (2)"}</definedName>
    <definedName name="__________den8" localSheetId="10" hidden="1">{"pl_t&amp;d",#N/A,FALSE,"p&amp;l_t&amp;D_01_02 (2)"}</definedName>
    <definedName name="__________den8" localSheetId="7" hidden="1">{"pl_t&amp;d",#N/A,FALSE,"p&amp;l_t&amp;D_01_02 (2)"}</definedName>
    <definedName name="__________den8" localSheetId="3" hidden="1">{"pl_t&amp;d",#N/A,FALSE,"p&amp;l_t&amp;D_01_02 (2)"}</definedName>
    <definedName name="__________den8" localSheetId="8" hidden="1">{"pl_t&amp;d",#N/A,FALSE,"p&amp;l_t&amp;D_01_02 (2)"}</definedName>
    <definedName name="__________den8" localSheetId="9" hidden="1">{"pl_t&amp;d",#N/A,FALSE,"p&amp;l_t&amp;D_01_02 (2)"}</definedName>
    <definedName name="__________den8" localSheetId="4" hidden="1">{"pl_t&amp;d",#N/A,FALSE,"p&amp;l_t&amp;D_01_02 (2)"}</definedName>
    <definedName name="__________den8" localSheetId="0" hidden="1">{"pl_t&amp;d",#N/A,FALSE,"p&amp;l_t&amp;D_01_02 (2)"}</definedName>
    <definedName name="__________den8" localSheetId="1" hidden="1">{"pl_t&amp;d",#N/A,FALSE,"p&amp;l_t&amp;D_01_02 (2)"}</definedName>
    <definedName name="__________den8" hidden="1">{"pl_t&amp;d",#N/A,FALSE,"p&amp;l_t&amp;D_01_02 (2)"}</definedName>
    <definedName name="__________fin2" localSheetId="6" hidden="1">{"pl_t&amp;d",#N/A,FALSE,"p&amp;l_t&amp;D_01_02 (2)"}</definedName>
    <definedName name="__________fin2" localSheetId="10" hidden="1">{"pl_t&amp;d",#N/A,FALSE,"p&amp;l_t&amp;D_01_02 (2)"}</definedName>
    <definedName name="__________fin2" localSheetId="7" hidden="1">{"pl_t&amp;d",#N/A,FALSE,"p&amp;l_t&amp;D_01_02 (2)"}</definedName>
    <definedName name="__________fin2" localSheetId="3" hidden="1">{"pl_t&amp;d",#N/A,FALSE,"p&amp;l_t&amp;D_01_02 (2)"}</definedName>
    <definedName name="__________fin2" localSheetId="8" hidden="1">{"pl_t&amp;d",#N/A,FALSE,"p&amp;l_t&amp;D_01_02 (2)"}</definedName>
    <definedName name="__________fin2" localSheetId="9" hidden="1">{"pl_t&amp;d",#N/A,FALSE,"p&amp;l_t&amp;D_01_02 (2)"}</definedName>
    <definedName name="__________fin2" localSheetId="4" hidden="1">{"pl_t&amp;d",#N/A,FALSE,"p&amp;l_t&amp;D_01_02 (2)"}</definedName>
    <definedName name="__________fin2" localSheetId="0" hidden="1">{"pl_t&amp;d",#N/A,FALSE,"p&amp;l_t&amp;D_01_02 (2)"}</definedName>
    <definedName name="__________fin2" localSheetId="1" hidden="1">{"pl_t&amp;d",#N/A,FALSE,"p&amp;l_t&amp;D_01_02 (2)"}</definedName>
    <definedName name="__________fin2" hidden="1">{"pl_t&amp;d",#N/A,FALSE,"p&amp;l_t&amp;D_01_02 (2)"}</definedName>
    <definedName name="__________for5" localSheetId="6" hidden="1">{"pl_t&amp;d",#N/A,FALSE,"p&amp;l_t&amp;D_01_02 (2)"}</definedName>
    <definedName name="__________for5" localSheetId="10" hidden="1">{"pl_t&amp;d",#N/A,FALSE,"p&amp;l_t&amp;D_01_02 (2)"}</definedName>
    <definedName name="__________for5" localSheetId="7" hidden="1">{"pl_t&amp;d",#N/A,FALSE,"p&amp;l_t&amp;D_01_02 (2)"}</definedName>
    <definedName name="__________for5" localSheetId="3" hidden="1">{"pl_t&amp;d",#N/A,FALSE,"p&amp;l_t&amp;D_01_02 (2)"}</definedName>
    <definedName name="__________for5" localSheetId="8" hidden="1">{"pl_t&amp;d",#N/A,FALSE,"p&amp;l_t&amp;D_01_02 (2)"}</definedName>
    <definedName name="__________for5" localSheetId="9" hidden="1">{"pl_t&amp;d",#N/A,FALSE,"p&amp;l_t&amp;D_01_02 (2)"}</definedName>
    <definedName name="__________for5" localSheetId="4" hidden="1">{"pl_t&amp;d",#N/A,FALSE,"p&amp;l_t&amp;D_01_02 (2)"}</definedName>
    <definedName name="__________for5" localSheetId="0" hidden="1">{"pl_t&amp;d",#N/A,FALSE,"p&amp;l_t&amp;D_01_02 (2)"}</definedName>
    <definedName name="__________for5" localSheetId="1" hidden="1">{"pl_t&amp;d",#N/A,FALSE,"p&amp;l_t&amp;D_01_02 (2)"}</definedName>
    <definedName name="__________for5" hidden="1">{"pl_t&amp;d",#N/A,FALSE,"p&amp;l_t&amp;D_01_02 (2)"}</definedName>
    <definedName name="__________G1" localSheetId="6">#REF!</definedName>
    <definedName name="__________G1" localSheetId="10">#REF!</definedName>
    <definedName name="__________G1" localSheetId="7">#REF!</definedName>
    <definedName name="__________G1" localSheetId="3">#REF!</definedName>
    <definedName name="__________G1" localSheetId="9">#REF!</definedName>
    <definedName name="__________G1" localSheetId="4">#REF!</definedName>
    <definedName name="__________G1" localSheetId="0">#REF!</definedName>
    <definedName name="__________G1" localSheetId="1">#REF!</definedName>
    <definedName name="__________G1">#REF!</definedName>
    <definedName name="__________IED1" localSheetId="6">#REF!</definedName>
    <definedName name="__________IED1" localSheetId="10">#REF!</definedName>
    <definedName name="__________IED1" localSheetId="7">#REF!</definedName>
    <definedName name="__________IED1" localSheetId="3">#REF!</definedName>
    <definedName name="__________IED1" localSheetId="9">#REF!</definedName>
    <definedName name="__________IED1" localSheetId="4">#REF!</definedName>
    <definedName name="__________IED1" localSheetId="0">#REF!</definedName>
    <definedName name="__________IED1" localSheetId="1">#REF!</definedName>
    <definedName name="__________IED1">#REF!</definedName>
    <definedName name="__________IED2" localSheetId="6">#REF!</definedName>
    <definedName name="__________IED2" localSheetId="10">#REF!</definedName>
    <definedName name="__________IED2" localSheetId="7">#REF!</definedName>
    <definedName name="__________IED2" localSheetId="3">#REF!</definedName>
    <definedName name="__________IED2" localSheetId="9">#REF!</definedName>
    <definedName name="__________IED2" localSheetId="4">#REF!</definedName>
    <definedName name="__________IED2" localSheetId="0">#REF!</definedName>
    <definedName name="__________IED2" localSheetId="1">#REF!</definedName>
    <definedName name="__________IED2">#REF!</definedName>
    <definedName name="__________j3" localSheetId="6" hidden="1">{"pl_t&amp;d",#N/A,FALSE,"p&amp;l_t&amp;D_01_02 (2)"}</definedName>
    <definedName name="__________j3" localSheetId="10" hidden="1">{"pl_t&amp;d",#N/A,FALSE,"p&amp;l_t&amp;D_01_02 (2)"}</definedName>
    <definedName name="__________j3" localSheetId="7" hidden="1">{"pl_t&amp;d",#N/A,FALSE,"p&amp;l_t&amp;D_01_02 (2)"}</definedName>
    <definedName name="__________j3" localSheetId="3" hidden="1">{"pl_t&amp;d",#N/A,FALSE,"p&amp;l_t&amp;D_01_02 (2)"}</definedName>
    <definedName name="__________j3" localSheetId="8" hidden="1">{"pl_t&amp;d",#N/A,FALSE,"p&amp;l_t&amp;D_01_02 (2)"}</definedName>
    <definedName name="__________j3" localSheetId="9" hidden="1">{"pl_t&amp;d",#N/A,FALSE,"p&amp;l_t&amp;D_01_02 (2)"}</definedName>
    <definedName name="__________j3" localSheetId="4" hidden="1">{"pl_t&amp;d",#N/A,FALSE,"p&amp;l_t&amp;D_01_02 (2)"}</definedName>
    <definedName name="__________j3" localSheetId="0" hidden="1">{"pl_t&amp;d",#N/A,FALSE,"p&amp;l_t&amp;D_01_02 (2)"}</definedName>
    <definedName name="__________j3" localSheetId="1" hidden="1">{"pl_t&amp;d",#N/A,FALSE,"p&amp;l_t&amp;D_01_02 (2)"}</definedName>
    <definedName name="__________j3" hidden="1">{"pl_t&amp;d",#N/A,FALSE,"p&amp;l_t&amp;D_01_02 (2)"}</definedName>
    <definedName name="__________j4" localSheetId="6" hidden="1">{"pl_t&amp;d",#N/A,FALSE,"p&amp;l_t&amp;D_01_02 (2)"}</definedName>
    <definedName name="__________j4" localSheetId="10" hidden="1">{"pl_t&amp;d",#N/A,FALSE,"p&amp;l_t&amp;D_01_02 (2)"}</definedName>
    <definedName name="__________j4" localSheetId="7" hidden="1">{"pl_t&amp;d",#N/A,FALSE,"p&amp;l_t&amp;D_01_02 (2)"}</definedName>
    <definedName name="__________j4" localSheetId="3" hidden="1">{"pl_t&amp;d",#N/A,FALSE,"p&amp;l_t&amp;D_01_02 (2)"}</definedName>
    <definedName name="__________j4" localSheetId="8" hidden="1">{"pl_t&amp;d",#N/A,FALSE,"p&amp;l_t&amp;D_01_02 (2)"}</definedName>
    <definedName name="__________j4" localSheetId="9" hidden="1">{"pl_t&amp;d",#N/A,FALSE,"p&amp;l_t&amp;D_01_02 (2)"}</definedName>
    <definedName name="__________j4" localSheetId="4" hidden="1">{"pl_t&amp;d",#N/A,FALSE,"p&amp;l_t&amp;D_01_02 (2)"}</definedName>
    <definedName name="__________j4" localSheetId="0" hidden="1">{"pl_t&amp;d",#N/A,FALSE,"p&amp;l_t&amp;D_01_02 (2)"}</definedName>
    <definedName name="__________j4" localSheetId="1" hidden="1">{"pl_t&amp;d",#N/A,FALSE,"p&amp;l_t&amp;D_01_02 (2)"}</definedName>
    <definedName name="__________j4" hidden="1">{"pl_t&amp;d",#N/A,FALSE,"p&amp;l_t&amp;D_01_02 (2)"}</definedName>
    <definedName name="__________j5" localSheetId="6" hidden="1">{"pl_t&amp;d",#N/A,FALSE,"p&amp;l_t&amp;D_01_02 (2)"}</definedName>
    <definedName name="__________j5" localSheetId="10" hidden="1">{"pl_t&amp;d",#N/A,FALSE,"p&amp;l_t&amp;D_01_02 (2)"}</definedName>
    <definedName name="__________j5" localSheetId="7" hidden="1">{"pl_t&amp;d",#N/A,FALSE,"p&amp;l_t&amp;D_01_02 (2)"}</definedName>
    <definedName name="__________j5" localSheetId="3" hidden="1">{"pl_t&amp;d",#N/A,FALSE,"p&amp;l_t&amp;D_01_02 (2)"}</definedName>
    <definedName name="__________j5" localSheetId="8" hidden="1">{"pl_t&amp;d",#N/A,FALSE,"p&amp;l_t&amp;D_01_02 (2)"}</definedName>
    <definedName name="__________j5" localSheetId="9" hidden="1">{"pl_t&amp;d",#N/A,FALSE,"p&amp;l_t&amp;D_01_02 (2)"}</definedName>
    <definedName name="__________j5" localSheetId="4" hidden="1">{"pl_t&amp;d",#N/A,FALSE,"p&amp;l_t&amp;D_01_02 (2)"}</definedName>
    <definedName name="__________j5" localSheetId="0" hidden="1">{"pl_t&amp;d",#N/A,FALSE,"p&amp;l_t&amp;D_01_02 (2)"}</definedName>
    <definedName name="__________j5" localSheetId="1" hidden="1">{"pl_t&amp;d",#N/A,FALSE,"p&amp;l_t&amp;D_01_02 (2)"}</definedName>
    <definedName name="__________j5" hidden="1">{"pl_t&amp;d",#N/A,FALSE,"p&amp;l_t&amp;D_01_02 (2)"}</definedName>
    <definedName name="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jpl1" localSheetId="6" hidden="1">#REF!</definedName>
    <definedName name="__________jpl1" localSheetId="10" hidden="1">#REF!</definedName>
    <definedName name="__________jpl1" localSheetId="7" hidden="1">#REF!</definedName>
    <definedName name="__________jpl1" localSheetId="3" hidden="1">#REF!</definedName>
    <definedName name="__________jpl1" localSheetId="8" hidden="1">#REF!</definedName>
    <definedName name="__________jpl1" localSheetId="9" hidden="1">#REF!</definedName>
    <definedName name="__________jpl1" localSheetId="4" hidden="1">#REF!</definedName>
    <definedName name="__________jpl1" localSheetId="0" hidden="1">#REF!</definedName>
    <definedName name="__________jpl1" localSheetId="1" hidden="1">#REF!</definedName>
    <definedName name="__________jpl1" hidden="1">#REF!</definedName>
    <definedName name="__________k1" localSheetId="6" hidden="1">{"pl_t&amp;d",#N/A,FALSE,"p&amp;l_t&amp;D_01_02 (2)"}</definedName>
    <definedName name="__________k1" localSheetId="10" hidden="1">{"pl_t&amp;d",#N/A,FALSE,"p&amp;l_t&amp;D_01_02 (2)"}</definedName>
    <definedName name="__________k1" localSheetId="7" hidden="1">{"pl_t&amp;d",#N/A,FALSE,"p&amp;l_t&amp;D_01_02 (2)"}</definedName>
    <definedName name="__________k1" localSheetId="3" hidden="1">{"pl_t&amp;d",#N/A,FALSE,"p&amp;l_t&amp;D_01_02 (2)"}</definedName>
    <definedName name="__________k1" localSheetId="8" hidden="1">{"pl_t&amp;d",#N/A,FALSE,"p&amp;l_t&amp;D_01_02 (2)"}</definedName>
    <definedName name="__________k1" localSheetId="9" hidden="1">{"pl_t&amp;d",#N/A,FALSE,"p&amp;l_t&amp;D_01_02 (2)"}</definedName>
    <definedName name="__________k1" localSheetId="4" hidden="1">{"pl_t&amp;d",#N/A,FALSE,"p&amp;l_t&amp;D_01_02 (2)"}</definedName>
    <definedName name="__________k1" localSheetId="0" hidden="1">{"pl_t&amp;d",#N/A,FALSE,"p&amp;l_t&amp;D_01_02 (2)"}</definedName>
    <definedName name="__________k1" localSheetId="1" hidden="1">{"pl_t&amp;d",#N/A,FALSE,"p&amp;l_t&amp;D_01_02 (2)"}</definedName>
    <definedName name="__________k1" hidden="1">{"pl_t&amp;d",#N/A,FALSE,"p&amp;l_t&amp;D_01_02 (2)"}</definedName>
    <definedName name="__________Mar06" localSheetId="6">[5]Newabstract!#REF!</definedName>
    <definedName name="__________Mar06" localSheetId="10">[5]Newabstract!#REF!</definedName>
    <definedName name="__________Mar06" localSheetId="7">[5]Newabstract!#REF!</definedName>
    <definedName name="__________Mar06" localSheetId="3">[5]Newabstract!#REF!</definedName>
    <definedName name="__________Mar06" localSheetId="9">[5]Newabstract!#REF!</definedName>
    <definedName name="__________Mar06" localSheetId="4">[5]Newabstract!#REF!</definedName>
    <definedName name="__________Mar06" localSheetId="0">[5]Newabstract!#REF!</definedName>
    <definedName name="__________Mar06" localSheetId="1">[5]Newabstract!#REF!</definedName>
    <definedName name="__________Mar06">[5]Newabstract!#REF!</definedName>
    <definedName name="__________Mar09" localSheetId="6">[5]Newabstract!#REF!</definedName>
    <definedName name="__________Mar09" localSheetId="10">[5]Newabstract!#REF!</definedName>
    <definedName name="__________Mar09" localSheetId="7">[5]Newabstract!#REF!</definedName>
    <definedName name="__________Mar09" localSheetId="3">[5]Newabstract!#REF!</definedName>
    <definedName name="__________Mar09" localSheetId="9">[5]Newabstract!#REF!</definedName>
    <definedName name="__________Mar09" localSheetId="4">[5]Newabstract!#REF!</definedName>
    <definedName name="__________Mar09" localSheetId="0">[5]Newabstract!#REF!</definedName>
    <definedName name="__________Mar09" localSheetId="1">[5]Newabstract!#REF!</definedName>
    <definedName name="__________Mar09">[5]Newabstract!#REF!</definedName>
    <definedName name="__________Mar10" localSheetId="6">[5]Newabstract!#REF!</definedName>
    <definedName name="__________Mar10" localSheetId="10">[5]Newabstract!#REF!</definedName>
    <definedName name="__________Mar10" localSheetId="7">[5]Newabstract!#REF!</definedName>
    <definedName name="__________Mar10" localSheetId="3">[5]Newabstract!#REF!</definedName>
    <definedName name="__________Mar10" localSheetId="9">[5]Newabstract!#REF!</definedName>
    <definedName name="__________Mar10" localSheetId="4">[5]Newabstract!#REF!</definedName>
    <definedName name="__________Mar10" localSheetId="0">[5]Newabstract!#REF!</definedName>
    <definedName name="__________Mar10" localSheetId="1">[5]Newabstract!#REF!</definedName>
    <definedName name="__________Mar10">[5]Newabstract!#REF!</definedName>
    <definedName name="__________Mar11" localSheetId="6">[5]Newabstract!#REF!</definedName>
    <definedName name="__________Mar11" localSheetId="10">[5]Newabstract!#REF!</definedName>
    <definedName name="__________Mar11" localSheetId="7">[5]Newabstract!#REF!</definedName>
    <definedName name="__________Mar11" localSheetId="3">[5]Newabstract!#REF!</definedName>
    <definedName name="__________Mar11" localSheetId="9">[5]Newabstract!#REF!</definedName>
    <definedName name="__________Mar11" localSheetId="4">[5]Newabstract!#REF!</definedName>
    <definedName name="__________Mar11" localSheetId="0">[5]Newabstract!#REF!</definedName>
    <definedName name="__________Mar11" localSheetId="1">[5]Newabstract!#REF!</definedName>
    <definedName name="__________Mar11">[5]Newabstract!#REF!</definedName>
    <definedName name="__________Mar12" localSheetId="6">[5]Newabstract!#REF!</definedName>
    <definedName name="__________Mar12" localSheetId="10">[5]Newabstract!#REF!</definedName>
    <definedName name="__________Mar12" localSheetId="7">[5]Newabstract!#REF!</definedName>
    <definedName name="__________Mar12" localSheetId="3">[5]Newabstract!#REF!</definedName>
    <definedName name="__________Mar12" localSheetId="9">[5]Newabstract!#REF!</definedName>
    <definedName name="__________Mar12" localSheetId="4">[5]Newabstract!#REF!</definedName>
    <definedName name="__________Mar12" localSheetId="0">[5]Newabstract!#REF!</definedName>
    <definedName name="__________Mar12" localSheetId="1">[5]Newabstract!#REF!</definedName>
    <definedName name="__________Mar12">[5]Newabstract!#REF!</definedName>
    <definedName name="__________Mar13" localSheetId="10">[5]Newabstract!#REF!</definedName>
    <definedName name="__________Mar13" localSheetId="7">[5]Newabstract!#REF!</definedName>
    <definedName name="__________Mar13" localSheetId="3">[5]Newabstract!#REF!</definedName>
    <definedName name="__________Mar13" localSheetId="9">[5]Newabstract!#REF!</definedName>
    <definedName name="__________Mar13" localSheetId="4">[5]Newabstract!#REF!</definedName>
    <definedName name="__________Mar13" localSheetId="0">[5]Newabstract!#REF!</definedName>
    <definedName name="__________Mar13" localSheetId="1">[5]Newabstract!#REF!</definedName>
    <definedName name="__________Mar13">[5]Newabstract!#REF!</definedName>
    <definedName name="__________Mar16" localSheetId="10">[5]Newabstract!#REF!</definedName>
    <definedName name="__________Mar16" localSheetId="7">[5]Newabstract!#REF!</definedName>
    <definedName name="__________Mar16" localSheetId="3">[5]Newabstract!#REF!</definedName>
    <definedName name="__________Mar16" localSheetId="9">[5]Newabstract!#REF!</definedName>
    <definedName name="__________Mar16" localSheetId="4">[5]Newabstract!#REF!</definedName>
    <definedName name="__________Mar16" localSheetId="0">[5]Newabstract!#REF!</definedName>
    <definedName name="__________Mar16" localSheetId="1">[5]Newabstract!#REF!</definedName>
    <definedName name="__________Mar16">[5]Newabstract!#REF!</definedName>
    <definedName name="__________Mar17" localSheetId="10">[5]Newabstract!#REF!</definedName>
    <definedName name="__________Mar17" localSheetId="7">[5]Newabstract!#REF!</definedName>
    <definedName name="__________Mar17" localSheetId="3">[5]Newabstract!#REF!</definedName>
    <definedName name="__________Mar17" localSheetId="9">[5]Newabstract!#REF!</definedName>
    <definedName name="__________Mar17" localSheetId="4">[5]Newabstract!#REF!</definedName>
    <definedName name="__________Mar17" localSheetId="0">[5]Newabstract!#REF!</definedName>
    <definedName name="__________Mar17" localSheetId="1">[5]Newabstract!#REF!</definedName>
    <definedName name="__________Mar17">[5]Newabstract!#REF!</definedName>
    <definedName name="__________Mar18" localSheetId="10">[5]Newabstract!#REF!</definedName>
    <definedName name="__________Mar18" localSheetId="7">[5]Newabstract!#REF!</definedName>
    <definedName name="__________Mar18" localSheetId="3">[5]Newabstract!#REF!</definedName>
    <definedName name="__________Mar18" localSheetId="9">[5]Newabstract!#REF!</definedName>
    <definedName name="__________Mar18" localSheetId="4">[5]Newabstract!#REF!</definedName>
    <definedName name="__________Mar18" localSheetId="0">[5]Newabstract!#REF!</definedName>
    <definedName name="__________Mar18" localSheetId="1">[5]Newabstract!#REF!</definedName>
    <definedName name="__________Mar18">[5]Newabstract!#REF!</definedName>
    <definedName name="__________Mar19" localSheetId="10">[5]Newabstract!#REF!</definedName>
    <definedName name="__________Mar19" localSheetId="7">[5]Newabstract!#REF!</definedName>
    <definedName name="__________Mar19" localSheetId="3">[5]Newabstract!#REF!</definedName>
    <definedName name="__________Mar19" localSheetId="9">[5]Newabstract!#REF!</definedName>
    <definedName name="__________Mar19" localSheetId="4">[5]Newabstract!#REF!</definedName>
    <definedName name="__________Mar19" localSheetId="0">[5]Newabstract!#REF!</definedName>
    <definedName name="__________Mar19" localSheetId="1">[5]Newabstract!#REF!</definedName>
    <definedName name="__________Mar19">[5]Newabstract!#REF!</definedName>
    <definedName name="__________Mar20" localSheetId="10">[5]Newabstract!#REF!</definedName>
    <definedName name="__________Mar20" localSheetId="7">[5]Newabstract!#REF!</definedName>
    <definedName name="__________Mar20" localSheetId="3">[5]Newabstract!#REF!</definedName>
    <definedName name="__________Mar20" localSheetId="9">[5]Newabstract!#REF!</definedName>
    <definedName name="__________Mar20" localSheetId="4">[5]Newabstract!#REF!</definedName>
    <definedName name="__________Mar20" localSheetId="0">[5]Newabstract!#REF!</definedName>
    <definedName name="__________Mar20" localSheetId="1">[5]Newabstract!#REF!</definedName>
    <definedName name="__________Mar20">[5]Newabstract!#REF!</definedName>
    <definedName name="__________Mar23" localSheetId="10">[5]Newabstract!#REF!</definedName>
    <definedName name="__________Mar23" localSheetId="7">[5]Newabstract!#REF!</definedName>
    <definedName name="__________Mar23" localSheetId="3">[5]Newabstract!#REF!</definedName>
    <definedName name="__________Mar23" localSheetId="9">[5]Newabstract!#REF!</definedName>
    <definedName name="__________Mar23" localSheetId="4">[5]Newabstract!#REF!</definedName>
    <definedName name="__________Mar23" localSheetId="0">[5]Newabstract!#REF!</definedName>
    <definedName name="__________Mar23" localSheetId="1">[5]Newabstract!#REF!</definedName>
    <definedName name="__________Mar23">[5]Newabstract!#REF!</definedName>
    <definedName name="__________Mar24" localSheetId="10">[5]Newabstract!#REF!</definedName>
    <definedName name="__________Mar24" localSheetId="7">[5]Newabstract!#REF!</definedName>
    <definedName name="__________Mar24" localSheetId="3">[5]Newabstract!#REF!</definedName>
    <definedName name="__________Mar24" localSheetId="9">[5]Newabstract!#REF!</definedName>
    <definedName name="__________Mar24" localSheetId="4">[5]Newabstract!#REF!</definedName>
    <definedName name="__________Mar24" localSheetId="0">[5]Newabstract!#REF!</definedName>
    <definedName name="__________Mar24" localSheetId="1">[5]Newabstract!#REF!</definedName>
    <definedName name="__________Mar24">[5]Newabstract!#REF!</definedName>
    <definedName name="__________Mar25" localSheetId="10">[5]Newabstract!#REF!</definedName>
    <definedName name="__________Mar25" localSheetId="7">[5]Newabstract!#REF!</definedName>
    <definedName name="__________Mar25" localSheetId="3">[5]Newabstract!#REF!</definedName>
    <definedName name="__________Mar25" localSheetId="9">[5]Newabstract!#REF!</definedName>
    <definedName name="__________Mar25" localSheetId="4">[5]Newabstract!#REF!</definedName>
    <definedName name="__________Mar25" localSheetId="0">[5]Newabstract!#REF!</definedName>
    <definedName name="__________Mar25" localSheetId="1">[5]Newabstract!#REF!</definedName>
    <definedName name="__________Mar25">[5]Newabstract!#REF!</definedName>
    <definedName name="__________Mar26" localSheetId="10">[5]Newabstract!#REF!</definedName>
    <definedName name="__________Mar26" localSheetId="7">[5]Newabstract!#REF!</definedName>
    <definedName name="__________Mar26" localSheetId="3">[5]Newabstract!#REF!</definedName>
    <definedName name="__________Mar26" localSheetId="9">[5]Newabstract!#REF!</definedName>
    <definedName name="__________Mar26" localSheetId="4">[5]Newabstract!#REF!</definedName>
    <definedName name="__________Mar26" localSheetId="0">[5]Newabstract!#REF!</definedName>
    <definedName name="__________Mar26" localSheetId="1">[5]Newabstract!#REF!</definedName>
    <definedName name="__________Mar26">[5]Newabstract!#REF!</definedName>
    <definedName name="__________Mar27" localSheetId="10">[5]Newabstract!#REF!</definedName>
    <definedName name="__________Mar27" localSheetId="7">[5]Newabstract!#REF!</definedName>
    <definedName name="__________Mar27" localSheetId="3">[5]Newabstract!#REF!</definedName>
    <definedName name="__________Mar27" localSheetId="9">[5]Newabstract!#REF!</definedName>
    <definedName name="__________Mar27" localSheetId="4">[5]Newabstract!#REF!</definedName>
    <definedName name="__________Mar27" localSheetId="0">[5]Newabstract!#REF!</definedName>
    <definedName name="__________Mar27" localSheetId="1">[5]Newabstract!#REF!</definedName>
    <definedName name="__________Mar27">[5]Newabstract!#REF!</definedName>
    <definedName name="__________Mar28" localSheetId="10">[5]Newabstract!#REF!</definedName>
    <definedName name="__________Mar28" localSheetId="7">[5]Newabstract!#REF!</definedName>
    <definedName name="__________Mar28" localSheetId="3">[5]Newabstract!#REF!</definedName>
    <definedName name="__________Mar28" localSheetId="9">[5]Newabstract!#REF!</definedName>
    <definedName name="__________Mar28" localSheetId="4">[5]Newabstract!#REF!</definedName>
    <definedName name="__________Mar28" localSheetId="0">[5]Newabstract!#REF!</definedName>
    <definedName name="__________Mar28" localSheetId="1">[5]Newabstract!#REF!</definedName>
    <definedName name="__________Mar28">[5]Newabstract!#REF!</definedName>
    <definedName name="__________Mar30" localSheetId="10">[5]Newabstract!#REF!</definedName>
    <definedName name="__________Mar30" localSheetId="7">[5]Newabstract!#REF!</definedName>
    <definedName name="__________Mar30" localSheetId="3">[5]Newabstract!#REF!</definedName>
    <definedName name="__________Mar30" localSheetId="9">[5]Newabstract!#REF!</definedName>
    <definedName name="__________Mar30" localSheetId="4">[5]Newabstract!#REF!</definedName>
    <definedName name="__________Mar30" localSheetId="0">[5]Newabstract!#REF!</definedName>
    <definedName name="__________Mar30" localSheetId="1">[5]Newabstract!#REF!</definedName>
    <definedName name="__________Mar30">[5]Newabstract!#REF!</definedName>
    <definedName name="__________Mar31" localSheetId="10">[5]Newabstract!#REF!</definedName>
    <definedName name="__________Mar31" localSheetId="7">[5]Newabstract!#REF!</definedName>
    <definedName name="__________Mar31" localSheetId="3">[5]Newabstract!#REF!</definedName>
    <definedName name="__________Mar31" localSheetId="9">[5]Newabstract!#REF!</definedName>
    <definedName name="__________Mar31" localSheetId="4">[5]Newabstract!#REF!</definedName>
    <definedName name="__________Mar31" localSheetId="0">[5]Newabstract!#REF!</definedName>
    <definedName name="__________Mar31" localSheetId="1">[5]Newabstract!#REF!</definedName>
    <definedName name="__________Mar31">[5]Newabstract!#REF!</definedName>
    <definedName name="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new1" localSheetId="6" hidden="1">{"pl_t&amp;d",#N/A,FALSE,"p&amp;l_t&amp;D_01_02 (2)"}</definedName>
    <definedName name="__________new1" localSheetId="10" hidden="1">{"pl_t&amp;d",#N/A,FALSE,"p&amp;l_t&amp;D_01_02 (2)"}</definedName>
    <definedName name="__________new1" localSheetId="7" hidden="1">{"pl_t&amp;d",#N/A,FALSE,"p&amp;l_t&amp;D_01_02 (2)"}</definedName>
    <definedName name="__________new1" localSheetId="3" hidden="1">{"pl_t&amp;d",#N/A,FALSE,"p&amp;l_t&amp;D_01_02 (2)"}</definedName>
    <definedName name="__________new1" localSheetId="8" hidden="1">{"pl_t&amp;d",#N/A,FALSE,"p&amp;l_t&amp;D_01_02 (2)"}</definedName>
    <definedName name="__________new1" localSheetId="9" hidden="1">{"pl_t&amp;d",#N/A,FALSE,"p&amp;l_t&amp;D_01_02 (2)"}</definedName>
    <definedName name="__________new1" localSheetId="4" hidden="1">{"pl_t&amp;d",#N/A,FALSE,"p&amp;l_t&amp;D_01_02 (2)"}</definedName>
    <definedName name="__________new1" localSheetId="0" hidden="1">{"pl_t&amp;d",#N/A,FALSE,"p&amp;l_t&amp;D_01_02 (2)"}</definedName>
    <definedName name="__________new1" localSheetId="1" hidden="1">{"pl_t&amp;d",#N/A,FALSE,"p&amp;l_t&amp;D_01_02 (2)"}</definedName>
    <definedName name="__________new1" hidden="1">{"pl_t&amp;d",#N/A,FALSE,"p&amp;l_t&amp;D_01_02 (2)"}</definedName>
    <definedName name="__________no1" localSheetId="6" hidden="1">{"pl_t&amp;d",#N/A,FALSE,"p&amp;l_t&amp;D_01_02 (2)"}</definedName>
    <definedName name="__________no1" localSheetId="10" hidden="1">{"pl_t&amp;d",#N/A,FALSE,"p&amp;l_t&amp;D_01_02 (2)"}</definedName>
    <definedName name="__________no1" localSheetId="7" hidden="1">{"pl_t&amp;d",#N/A,FALSE,"p&amp;l_t&amp;D_01_02 (2)"}</definedName>
    <definedName name="__________no1" localSheetId="3" hidden="1">{"pl_t&amp;d",#N/A,FALSE,"p&amp;l_t&amp;D_01_02 (2)"}</definedName>
    <definedName name="__________no1" localSheetId="8" hidden="1">{"pl_t&amp;d",#N/A,FALSE,"p&amp;l_t&amp;D_01_02 (2)"}</definedName>
    <definedName name="__________no1" localSheetId="9" hidden="1">{"pl_t&amp;d",#N/A,FALSE,"p&amp;l_t&amp;D_01_02 (2)"}</definedName>
    <definedName name="__________no1" localSheetId="4" hidden="1">{"pl_t&amp;d",#N/A,FALSE,"p&amp;l_t&amp;D_01_02 (2)"}</definedName>
    <definedName name="__________no1" localSheetId="0" hidden="1">{"pl_t&amp;d",#N/A,FALSE,"p&amp;l_t&amp;D_01_02 (2)"}</definedName>
    <definedName name="__________no1" localSheetId="1" hidden="1">{"pl_t&amp;d",#N/A,FALSE,"p&amp;l_t&amp;D_01_02 (2)"}</definedName>
    <definedName name="__________no1" hidden="1">{"pl_t&amp;d",#N/A,FALSE,"p&amp;l_t&amp;D_01_02 (2)"}</definedName>
    <definedName name="__________not1" localSheetId="6" hidden="1">{"pl_t&amp;d",#N/A,FALSE,"p&amp;l_t&amp;D_01_02 (2)"}</definedName>
    <definedName name="__________not1" localSheetId="10" hidden="1">{"pl_t&amp;d",#N/A,FALSE,"p&amp;l_t&amp;D_01_02 (2)"}</definedName>
    <definedName name="__________not1" localSheetId="7" hidden="1">{"pl_t&amp;d",#N/A,FALSE,"p&amp;l_t&amp;D_01_02 (2)"}</definedName>
    <definedName name="__________not1" localSheetId="3" hidden="1">{"pl_t&amp;d",#N/A,FALSE,"p&amp;l_t&amp;D_01_02 (2)"}</definedName>
    <definedName name="__________not1" localSheetId="8" hidden="1">{"pl_t&amp;d",#N/A,FALSE,"p&amp;l_t&amp;D_01_02 (2)"}</definedName>
    <definedName name="__________not1" localSheetId="9" hidden="1">{"pl_t&amp;d",#N/A,FALSE,"p&amp;l_t&amp;D_01_02 (2)"}</definedName>
    <definedName name="__________not1" localSheetId="4" hidden="1">{"pl_t&amp;d",#N/A,FALSE,"p&amp;l_t&amp;D_01_02 (2)"}</definedName>
    <definedName name="__________not1" localSheetId="0" hidden="1">{"pl_t&amp;d",#N/A,FALSE,"p&amp;l_t&amp;D_01_02 (2)"}</definedName>
    <definedName name="__________not1" localSheetId="1" hidden="1">{"pl_t&amp;d",#N/A,FALSE,"p&amp;l_t&amp;D_01_02 (2)"}</definedName>
    <definedName name="__________not1" hidden="1">{"pl_t&amp;d",#N/A,FALSE,"p&amp;l_t&amp;D_01_02 (2)"}</definedName>
    <definedName name="__________p1" localSheetId="6" hidden="1">{"pl_t&amp;d",#N/A,FALSE,"p&amp;l_t&amp;D_01_02 (2)"}</definedName>
    <definedName name="__________p1" localSheetId="10" hidden="1">{"pl_t&amp;d",#N/A,FALSE,"p&amp;l_t&amp;D_01_02 (2)"}</definedName>
    <definedName name="__________p1" localSheetId="7" hidden="1">{"pl_t&amp;d",#N/A,FALSE,"p&amp;l_t&amp;D_01_02 (2)"}</definedName>
    <definedName name="__________p1" localSheetId="3" hidden="1">{"pl_t&amp;d",#N/A,FALSE,"p&amp;l_t&amp;D_01_02 (2)"}</definedName>
    <definedName name="__________p1" localSheetId="8" hidden="1">{"pl_t&amp;d",#N/A,FALSE,"p&amp;l_t&amp;D_01_02 (2)"}</definedName>
    <definedName name="__________p1" localSheetId="9" hidden="1">{"pl_t&amp;d",#N/A,FALSE,"p&amp;l_t&amp;D_01_02 (2)"}</definedName>
    <definedName name="__________p1" localSheetId="4" hidden="1">{"pl_t&amp;d",#N/A,FALSE,"p&amp;l_t&amp;D_01_02 (2)"}</definedName>
    <definedName name="__________p1" localSheetId="0" hidden="1">{"pl_t&amp;d",#N/A,FALSE,"p&amp;l_t&amp;D_01_02 (2)"}</definedName>
    <definedName name="__________p1" localSheetId="1" hidden="1">{"pl_t&amp;d",#N/A,FALSE,"p&amp;l_t&amp;D_01_02 (2)"}</definedName>
    <definedName name="__________p1" hidden="1">{"pl_t&amp;d",#N/A,FALSE,"p&amp;l_t&amp;D_01_02 (2)"}</definedName>
    <definedName name="__________p2" localSheetId="6" hidden="1">{"pl_td_01_02",#N/A,FALSE,"p&amp;l_t&amp;D_01_02 (2)"}</definedName>
    <definedName name="__________p2" localSheetId="10" hidden="1">{"pl_td_01_02",#N/A,FALSE,"p&amp;l_t&amp;D_01_02 (2)"}</definedName>
    <definedName name="__________p2" localSheetId="7" hidden="1">{"pl_td_01_02",#N/A,FALSE,"p&amp;l_t&amp;D_01_02 (2)"}</definedName>
    <definedName name="__________p2" localSheetId="3" hidden="1">{"pl_td_01_02",#N/A,FALSE,"p&amp;l_t&amp;D_01_02 (2)"}</definedName>
    <definedName name="__________p2" localSheetId="8" hidden="1">{"pl_td_01_02",#N/A,FALSE,"p&amp;l_t&amp;D_01_02 (2)"}</definedName>
    <definedName name="__________p2" localSheetId="9" hidden="1">{"pl_td_01_02",#N/A,FALSE,"p&amp;l_t&amp;D_01_02 (2)"}</definedName>
    <definedName name="__________p2" localSheetId="4" hidden="1">{"pl_td_01_02",#N/A,FALSE,"p&amp;l_t&amp;D_01_02 (2)"}</definedName>
    <definedName name="__________p2" localSheetId="0" hidden="1">{"pl_td_01_02",#N/A,FALSE,"p&amp;l_t&amp;D_01_02 (2)"}</definedName>
    <definedName name="__________p2" localSheetId="1" hidden="1">{"pl_td_01_02",#N/A,FALSE,"p&amp;l_t&amp;D_01_02 (2)"}</definedName>
    <definedName name="__________p2" hidden="1">{"pl_td_01_02",#N/A,FALSE,"p&amp;l_t&amp;D_01_02 (2)"}</definedName>
    <definedName name="__________p3" localSheetId="6" hidden="1">{"pl_t&amp;d",#N/A,FALSE,"p&amp;l_t&amp;D_01_02 (2)"}</definedName>
    <definedName name="__________p3" localSheetId="10" hidden="1">{"pl_t&amp;d",#N/A,FALSE,"p&amp;l_t&amp;D_01_02 (2)"}</definedName>
    <definedName name="__________p3" localSheetId="7" hidden="1">{"pl_t&amp;d",#N/A,FALSE,"p&amp;l_t&amp;D_01_02 (2)"}</definedName>
    <definedName name="__________p3" localSheetId="3" hidden="1">{"pl_t&amp;d",#N/A,FALSE,"p&amp;l_t&amp;D_01_02 (2)"}</definedName>
    <definedName name="__________p3" localSheetId="8" hidden="1">{"pl_t&amp;d",#N/A,FALSE,"p&amp;l_t&amp;D_01_02 (2)"}</definedName>
    <definedName name="__________p3" localSheetId="9" hidden="1">{"pl_t&amp;d",#N/A,FALSE,"p&amp;l_t&amp;D_01_02 (2)"}</definedName>
    <definedName name="__________p3" localSheetId="4" hidden="1">{"pl_t&amp;d",#N/A,FALSE,"p&amp;l_t&amp;D_01_02 (2)"}</definedName>
    <definedName name="__________p3" localSheetId="0" hidden="1">{"pl_t&amp;d",#N/A,FALSE,"p&amp;l_t&amp;D_01_02 (2)"}</definedName>
    <definedName name="__________p3" localSheetId="1" hidden="1">{"pl_t&amp;d",#N/A,FALSE,"p&amp;l_t&amp;D_01_02 (2)"}</definedName>
    <definedName name="__________p3" hidden="1">{"pl_t&amp;d",#N/A,FALSE,"p&amp;l_t&amp;D_01_02 (2)"}</definedName>
    <definedName name="__________p4" localSheetId="6" hidden="1">{"pl_t&amp;d",#N/A,FALSE,"p&amp;l_t&amp;D_01_02 (2)"}</definedName>
    <definedName name="__________p4" localSheetId="10" hidden="1">{"pl_t&amp;d",#N/A,FALSE,"p&amp;l_t&amp;D_01_02 (2)"}</definedName>
    <definedName name="__________p4" localSheetId="7" hidden="1">{"pl_t&amp;d",#N/A,FALSE,"p&amp;l_t&amp;D_01_02 (2)"}</definedName>
    <definedName name="__________p4" localSheetId="3" hidden="1">{"pl_t&amp;d",#N/A,FALSE,"p&amp;l_t&amp;D_01_02 (2)"}</definedName>
    <definedName name="__________p4" localSheetId="8" hidden="1">{"pl_t&amp;d",#N/A,FALSE,"p&amp;l_t&amp;D_01_02 (2)"}</definedName>
    <definedName name="__________p4" localSheetId="9" hidden="1">{"pl_t&amp;d",#N/A,FALSE,"p&amp;l_t&amp;D_01_02 (2)"}</definedName>
    <definedName name="__________p4" localSheetId="4" hidden="1">{"pl_t&amp;d",#N/A,FALSE,"p&amp;l_t&amp;D_01_02 (2)"}</definedName>
    <definedName name="__________p4" localSheetId="0" hidden="1">{"pl_t&amp;d",#N/A,FALSE,"p&amp;l_t&amp;D_01_02 (2)"}</definedName>
    <definedName name="__________p4" localSheetId="1" hidden="1">{"pl_t&amp;d",#N/A,FALSE,"p&amp;l_t&amp;D_01_02 (2)"}</definedName>
    <definedName name="__________p4" hidden="1">{"pl_t&amp;d",#N/A,FALSE,"p&amp;l_t&amp;D_01_02 (2)"}</definedName>
    <definedName name="__________pp2" localSheetId="6">#REF!</definedName>
    <definedName name="__________pp2" localSheetId="10">#REF!</definedName>
    <definedName name="__________pp2" localSheetId="7">#REF!</definedName>
    <definedName name="__________pp2" localSheetId="3">#REF!</definedName>
    <definedName name="__________pp2" localSheetId="9">#REF!</definedName>
    <definedName name="__________pp2" localSheetId="4">#REF!</definedName>
    <definedName name="__________pp2" localSheetId="0">#REF!</definedName>
    <definedName name="__________pp2" localSheetId="1">#REF!</definedName>
    <definedName name="__________pp2">#REF!</definedName>
    <definedName name="__________q2" localSheetId="6" hidden="1">{"pl_t&amp;d",#N/A,FALSE,"p&amp;l_t&amp;D_01_02 (2)"}</definedName>
    <definedName name="__________q2" localSheetId="10" hidden="1">{"pl_t&amp;d",#N/A,FALSE,"p&amp;l_t&amp;D_01_02 (2)"}</definedName>
    <definedName name="__________q2" localSheetId="7" hidden="1">{"pl_t&amp;d",#N/A,FALSE,"p&amp;l_t&amp;D_01_02 (2)"}</definedName>
    <definedName name="__________q2" localSheetId="3" hidden="1">{"pl_t&amp;d",#N/A,FALSE,"p&amp;l_t&amp;D_01_02 (2)"}</definedName>
    <definedName name="__________q2" localSheetId="8" hidden="1">{"pl_t&amp;d",#N/A,FALSE,"p&amp;l_t&amp;D_01_02 (2)"}</definedName>
    <definedName name="__________q2" localSheetId="9" hidden="1">{"pl_t&amp;d",#N/A,FALSE,"p&amp;l_t&amp;D_01_02 (2)"}</definedName>
    <definedName name="__________q2" localSheetId="4" hidden="1">{"pl_t&amp;d",#N/A,FALSE,"p&amp;l_t&amp;D_01_02 (2)"}</definedName>
    <definedName name="__________q2" localSheetId="0" hidden="1">{"pl_t&amp;d",#N/A,FALSE,"p&amp;l_t&amp;D_01_02 (2)"}</definedName>
    <definedName name="__________q2" localSheetId="1" hidden="1">{"pl_t&amp;d",#N/A,FALSE,"p&amp;l_t&amp;D_01_02 (2)"}</definedName>
    <definedName name="__________q2" hidden="1">{"pl_t&amp;d",#N/A,FALSE,"p&amp;l_t&amp;D_01_02 (2)"}</definedName>
    <definedName name="__________q3" localSheetId="6" hidden="1">{"pl_t&amp;d",#N/A,FALSE,"p&amp;l_t&amp;D_01_02 (2)"}</definedName>
    <definedName name="__________q3" localSheetId="10" hidden="1">{"pl_t&amp;d",#N/A,FALSE,"p&amp;l_t&amp;D_01_02 (2)"}</definedName>
    <definedName name="__________q3" localSheetId="7" hidden="1">{"pl_t&amp;d",#N/A,FALSE,"p&amp;l_t&amp;D_01_02 (2)"}</definedName>
    <definedName name="__________q3" localSheetId="3" hidden="1">{"pl_t&amp;d",#N/A,FALSE,"p&amp;l_t&amp;D_01_02 (2)"}</definedName>
    <definedName name="__________q3" localSheetId="8" hidden="1">{"pl_t&amp;d",#N/A,FALSE,"p&amp;l_t&amp;D_01_02 (2)"}</definedName>
    <definedName name="__________q3" localSheetId="9" hidden="1">{"pl_t&amp;d",#N/A,FALSE,"p&amp;l_t&amp;D_01_02 (2)"}</definedName>
    <definedName name="__________q3" localSheetId="4" hidden="1">{"pl_t&amp;d",#N/A,FALSE,"p&amp;l_t&amp;D_01_02 (2)"}</definedName>
    <definedName name="__________q3" localSheetId="0" hidden="1">{"pl_t&amp;d",#N/A,FALSE,"p&amp;l_t&amp;D_01_02 (2)"}</definedName>
    <definedName name="__________q3" localSheetId="1" hidden="1">{"pl_t&amp;d",#N/A,FALSE,"p&amp;l_t&amp;D_01_02 (2)"}</definedName>
    <definedName name="__________q3" hidden="1">{"pl_t&amp;d",#N/A,FALSE,"p&amp;l_t&amp;D_01_02 (2)"}</definedName>
    <definedName name="__________s1" localSheetId="6" hidden="1">{"pl_t&amp;d",#N/A,FALSE,"p&amp;l_t&amp;D_01_02 (2)"}</definedName>
    <definedName name="__________s1" localSheetId="10" hidden="1">{"pl_t&amp;d",#N/A,FALSE,"p&amp;l_t&amp;D_01_02 (2)"}</definedName>
    <definedName name="__________s1" localSheetId="7" hidden="1">{"pl_t&amp;d",#N/A,FALSE,"p&amp;l_t&amp;D_01_02 (2)"}</definedName>
    <definedName name="__________s1" localSheetId="3" hidden="1">{"pl_t&amp;d",#N/A,FALSE,"p&amp;l_t&amp;D_01_02 (2)"}</definedName>
    <definedName name="__________s1" localSheetId="8" hidden="1">{"pl_t&amp;d",#N/A,FALSE,"p&amp;l_t&amp;D_01_02 (2)"}</definedName>
    <definedName name="__________s1" localSheetId="9" hidden="1">{"pl_t&amp;d",#N/A,FALSE,"p&amp;l_t&amp;D_01_02 (2)"}</definedName>
    <definedName name="__________s1" localSheetId="4" hidden="1">{"pl_t&amp;d",#N/A,FALSE,"p&amp;l_t&amp;D_01_02 (2)"}</definedName>
    <definedName name="__________s1" localSheetId="0" hidden="1">{"pl_t&amp;d",#N/A,FALSE,"p&amp;l_t&amp;D_01_02 (2)"}</definedName>
    <definedName name="__________s1" localSheetId="1" hidden="1">{"pl_t&amp;d",#N/A,FALSE,"p&amp;l_t&amp;D_01_02 (2)"}</definedName>
    <definedName name="__________s1" hidden="1">{"pl_t&amp;d",#N/A,FALSE,"p&amp;l_t&amp;D_01_02 (2)"}</definedName>
    <definedName name="__________S180" localSheetId="6">[8]S3_GRP_CA!#REF!</definedName>
    <definedName name="__________S180" localSheetId="10">[8]S3_GRP_CA!#REF!</definedName>
    <definedName name="__________S180" localSheetId="7">[8]S3_GRP_CA!#REF!</definedName>
    <definedName name="__________S180" localSheetId="3">[8]S3_GRP_CA!#REF!</definedName>
    <definedName name="__________S180" localSheetId="9">[8]S3_GRP_CA!#REF!</definedName>
    <definedName name="__________S180" localSheetId="4">[8]S3_GRP_CA!#REF!</definedName>
    <definedName name="__________S180" localSheetId="0">[8]S3_GRP_CA!#REF!</definedName>
    <definedName name="__________S180" localSheetId="1">[8]S3_GRP_CA!#REF!</definedName>
    <definedName name="__________S180">[8]S3_GRP_CA!#REF!</definedName>
    <definedName name="__________s2" localSheetId="6" hidden="1">{"pl_t&amp;d",#N/A,FALSE,"p&amp;l_t&amp;D_01_02 (2)"}</definedName>
    <definedName name="__________s2" localSheetId="10" hidden="1">{"pl_t&amp;d",#N/A,FALSE,"p&amp;l_t&amp;D_01_02 (2)"}</definedName>
    <definedName name="__________s2" localSheetId="7" hidden="1">{"pl_t&amp;d",#N/A,FALSE,"p&amp;l_t&amp;D_01_02 (2)"}</definedName>
    <definedName name="__________s2" localSheetId="3" hidden="1">{"pl_t&amp;d",#N/A,FALSE,"p&amp;l_t&amp;D_01_02 (2)"}</definedName>
    <definedName name="__________s2" localSheetId="8" hidden="1">{"pl_t&amp;d",#N/A,FALSE,"p&amp;l_t&amp;D_01_02 (2)"}</definedName>
    <definedName name="__________s2" localSheetId="9" hidden="1">{"pl_t&amp;d",#N/A,FALSE,"p&amp;l_t&amp;D_01_02 (2)"}</definedName>
    <definedName name="__________s2" localSheetId="4" hidden="1">{"pl_t&amp;d",#N/A,FALSE,"p&amp;l_t&amp;D_01_02 (2)"}</definedName>
    <definedName name="__________s2" localSheetId="0" hidden="1">{"pl_t&amp;d",#N/A,FALSE,"p&amp;l_t&amp;D_01_02 (2)"}</definedName>
    <definedName name="__________s2" localSheetId="1" hidden="1">{"pl_t&amp;d",#N/A,FALSE,"p&amp;l_t&amp;D_01_02 (2)"}</definedName>
    <definedName name="__________s2" hidden="1">{"pl_t&amp;d",#N/A,FALSE,"p&amp;l_t&amp;D_01_02 (2)"}</definedName>
    <definedName name="__________S6" localSheetId="6">[4]S5_CO_MA!#REF!</definedName>
    <definedName name="__________S6" localSheetId="10">[4]S5_CO_MA!#REF!</definedName>
    <definedName name="__________S6" localSheetId="7">[4]S5_CO_MA!#REF!</definedName>
    <definedName name="__________S6" localSheetId="3">[4]S5_CO_MA!#REF!</definedName>
    <definedName name="__________S6" localSheetId="9">[4]S5_CO_MA!#REF!</definedName>
    <definedName name="__________S6" localSheetId="4">[4]S5_CO_MA!#REF!</definedName>
    <definedName name="__________S6" localSheetId="0">[4]S5_CO_MA!#REF!</definedName>
    <definedName name="__________S6" localSheetId="1">[4]S5_CO_MA!#REF!</definedName>
    <definedName name="__________S6">[4]S5_CO_MA!#REF!</definedName>
    <definedName name="__________SL1" localSheetId="6">[7]Salient1!#REF!</definedName>
    <definedName name="__________SL1" localSheetId="10">[7]Salient1!#REF!</definedName>
    <definedName name="__________SL1" localSheetId="7">[7]Salient1!#REF!</definedName>
    <definedName name="__________SL1" localSheetId="3">[7]Salient1!#REF!</definedName>
    <definedName name="__________SL1" localSheetId="9">[7]Salient1!#REF!</definedName>
    <definedName name="__________SL1" localSheetId="4">[7]Salient1!#REF!</definedName>
    <definedName name="__________SL1" localSheetId="0">[7]Salient1!#REF!</definedName>
    <definedName name="__________SL1" localSheetId="1">[7]Salient1!#REF!</definedName>
    <definedName name="__________SL1">[7]Salient1!#REF!</definedName>
    <definedName name="__________SL2" localSheetId="6">[7]Salient1!#REF!</definedName>
    <definedName name="__________SL2" localSheetId="10">[7]Salient1!#REF!</definedName>
    <definedName name="__________SL2" localSheetId="7">[7]Salient1!#REF!</definedName>
    <definedName name="__________SL2" localSheetId="3">[7]Salient1!#REF!</definedName>
    <definedName name="__________SL2" localSheetId="9">[7]Salient1!#REF!</definedName>
    <definedName name="__________SL2" localSheetId="4">[7]Salient1!#REF!</definedName>
    <definedName name="__________SL2" localSheetId="0">[7]Salient1!#REF!</definedName>
    <definedName name="__________SL2" localSheetId="1">[7]Salient1!#REF!</definedName>
    <definedName name="__________SL2">[7]Salient1!#REF!</definedName>
    <definedName name="__________SL3" localSheetId="6">[7]Salient1!#REF!</definedName>
    <definedName name="__________SL3" localSheetId="10">[7]Salient1!#REF!</definedName>
    <definedName name="__________SL3" localSheetId="7">[7]Salient1!#REF!</definedName>
    <definedName name="__________SL3" localSheetId="3">[7]Salient1!#REF!</definedName>
    <definedName name="__________SL3" localSheetId="9">[7]Salient1!#REF!</definedName>
    <definedName name="__________SL3" localSheetId="4">[7]Salient1!#REF!</definedName>
    <definedName name="__________SL3" localSheetId="0">[7]Salient1!#REF!</definedName>
    <definedName name="__________SL3" localSheetId="1">[7]Salient1!#REF!</definedName>
    <definedName name="__________SL3">[7]Salient1!#REF!</definedName>
    <definedName name="__________SPR1" localSheetId="6">#REF!</definedName>
    <definedName name="__________SPR1" localSheetId="10">#REF!</definedName>
    <definedName name="__________SPR1" localSheetId="7">#REF!</definedName>
    <definedName name="__________SPR1" localSheetId="3">#REF!</definedName>
    <definedName name="__________SPR1" localSheetId="9">#REF!</definedName>
    <definedName name="__________SPR1" localSheetId="4">#REF!</definedName>
    <definedName name="__________SPR1" localSheetId="0">#REF!</definedName>
    <definedName name="__________SPR1" localSheetId="1">#REF!</definedName>
    <definedName name="__________SPR1">#REF!</definedName>
    <definedName name="__________spr2" localSheetId="6">#REF!</definedName>
    <definedName name="__________spr2" localSheetId="10">#REF!</definedName>
    <definedName name="__________spr2" localSheetId="7">#REF!</definedName>
    <definedName name="__________spr2" localSheetId="3">#REF!</definedName>
    <definedName name="__________spr2" localSheetId="9">#REF!</definedName>
    <definedName name="__________spr2" localSheetId="4">#REF!</definedName>
    <definedName name="__________spr2" localSheetId="0">#REF!</definedName>
    <definedName name="__________spr2" localSheetId="1">#REF!</definedName>
    <definedName name="__________spr2">#REF!</definedName>
    <definedName name="__________ss1" localSheetId="6" hidden="1">{"pl_t&amp;d",#N/A,FALSE,"p&amp;l_t&amp;D_01_02 (2)"}</definedName>
    <definedName name="__________ss1" localSheetId="10" hidden="1">{"pl_t&amp;d",#N/A,FALSE,"p&amp;l_t&amp;D_01_02 (2)"}</definedName>
    <definedName name="__________ss1" localSheetId="7" hidden="1">{"pl_t&amp;d",#N/A,FALSE,"p&amp;l_t&amp;D_01_02 (2)"}</definedName>
    <definedName name="__________ss1" localSheetId="3" hidden="1">{"pl_t&amp;d",#N/A,FALSE,"p&amp;l_t&amp;D_01_02 (2)"}</definedName>
    <definedName name="__________ss1" localSheetId="8" hidden="1">{"pl_t&amp;d",#N/A,FALSE,"p&amp;l_t&amp;D_01_02 (2)"}</definedName>
    <definedName name="__________ss1" localSheetId="9" hidden="1">{"pl_t&amp;d",#N/A,FALSE,"p&amp;l_t&amp;D_01_02 (2)"}</definedName>
    <definedName name="__________ss1" localSheetId="4" hidden="1">{"pl_t&amp;d",#N/A,FALSE,"p&amp;l_t&amp;D_01_02 (2)"}</definedName>
    <definedName name="__________ss1" localSheetId="0" hidden="1">{"pl_t&amp;d",#N/A,FALSE,"p&amp;l_t&amp;D_01_02 (2)"}</definedName>
    <definedName name="__________ss1" localSheetId="1" hidden="1">{"pl_t&amp;d",#N/A,FALSE,"p&amp;l_t&amp;D_01_02 (2)"}</definedName>
    <definedName name="__________ss1" hidden="1">{"pl_t&amp;d",#N/A,FALSE,"p&amp;l_t&amp;D_01_02 (2)"}</definedName>
    <definedName name="__________usd1" localSheetId="6">'[3]cash budget'!#REF!</definedName>
    <definedName name="__________usd1" localSheetId="10">'[3]cash budget'!#REF!</definedName>
    <definedName name="__________usd1" localSheetId="7">'[3]cash budget'!#REF!</definedName>
    <definedName name="__________usd1" localSheetId="3">'[3]cash budget'!#REF!</definedName>
    <definedName name="__________usd1" localSheetId="9">'[3]cash budget'!#REF!</definedName>
    <definedName name="__________usd1" localSheetId="4">'[3]cash budget'!#REF!</definedName>
    <definedName name="__________usd1" localSheetId="0">'[3]cash budget'!#REF!</definedName>
    <definedName name="__________usd1" localSheetId="1">'[3]cash budget'!#REF!</definedName>
    <definedName name="__________usd1">'[3]cash budget'!#REF!</definedName>
    <definedName name="__________usd2" localSheetId="6">'[3]cash budget'!#REF!</definedName>
    <definedName name="__________usd2" localSheetId="10">'[3]cash budget'!#REF!</definedName>
    <definedName name="__________usd2" localSheetId="7">'[3]cash budget'!#REF!</definedName>
    <definedName name="__________usd2" localSheetId="3">'[3]cash budget'!#REF!</definedName>
    <definedName name="__________usd2" localSheetId="9">'[3]cash budget'!#REF!</definedName>
    <definedName name="__________usd2" localSheetId="4">'[3]cash budget'!#REF!</definedName>
    <definedName name="__________usd2" localSheetId="0">'[3]cash budget'!#REF!</definedName>
    <definedName name="__________usd2" localSheetId="1">'[3]cash budget'!#REF!</definedName>
    <definedName name="__________usd2">'[3]cash budget'!#REF!</definedName>
    <definedName name="__________usd3" localSheetId="6">'[3]cash budget'!#REF!</definedName>
    <definedName name="__________usd3" localSheetId="10">'[3]cash budget'!#REF!</definedName>
    <definedName name="__________usd3" localSheetId="7">'[3]cash budget'!#REF!</definedName>
    <definedName name="__________usd3" localSheetId="3">'[3]cash budget'!#REF!</definedName>
    <definedName name="__________usd3" localSheetId="9">'[3]cash budget'!#REF!</definedName>
    <definedName name="__________usd3" localSheetId="4">'[3]cash budget'!#REF!</definedName>
    <definedName name="__________usd3" localSheetId="0">'[3]cash budget'!#REF!</definedName>
    <definedName name="__________usd3" localSheetId="1">'[3]cash budget'!#REF!</definedName>
    <definedName name="__________usd3">'[3]cash budget'!#REF!</definedName>
    <definedName name="__________usd4" localSheetId="6">'[3]cash budget'!#REF!</definedName>
    <definedName name="__________usd4" localSheetId="10">'[3]cash budget'!#REF!</definedName>
    <definedName name="__________usd4" localSheetId="7">'[3]cash budget'!#REF!</definedName>
    <definedName name="__________usd4" localSheetId="3">'[3]cash budget'!#REF!</definedName>
    <definedName name="__________usd4" localSheetId="9">'[3]cash budget'!#REF!</definedName>
    <definedName name="__________usd4" localSheetId="4">'[3]cash budget'!#REF!</definedName>
    <definedName name="__________usd4" localSheetId="0">'[3]cash budget'!#REF!</definedName>
    <definedName name="__________usd4" localSheetId="1">'[3]cash budget'!#REF!</definedName>
    <definedName name="__________usd4">'[3]cash budget'!#REF!</definedName>
    <definedName name="__________xlnm._FilterDatabase_1" localSheetId="6">#REF!</definedName>
    <definedName name="__________xlnm._FilterDatabase_1" localSheetId="10">#REF!</definedName>
    <definedName name="__________xlnm._FilterDatabase_1" localSheetId="7">#REF!</definedName>
    <definedName name="__________xlnm._FilterDatabase_1" localSheetId="3">#REF!</definedName>
    <definedName name="__________xlnm._FilterDatabase_1" localSheetId="9">#REF!</definedName>
    <definedName name="__________xlnm._FilterDatabase_1" localSheetId="4">#REF!</definedName>
    <definedName name="__________xlnm._FilterDatabase_1" localSheetId="0">#REF!</definedName>
    <definedName name="__________xlnm._FilterDatabase_1" localSheetId="1">#REF!</definedName>
    <definedName name="__________xlnm._FilterDatabase_1">#REF!</definedName>
    <definedName name="__________xlnm.Database">"#REF!"</definedName>
    <definedName name="__________xlnm.Print_Area">"#REF!"</definedName>
    <definedName name="__________xlnm.Print_Titles">"#REF!"</definedName>
    <definedName name="_________A1000000" localSheetId="6">#REF!</definedName>
    <definedName name="_________A1000000" localSheetId="10">#REF!</definedName>
    <definedName name="_________A1000000" localSheetId="7">#REF!</definedName>
    <definedName name="_________A1000000" localSheetId="3">#REF!</definedName>
    <definedName name="_________A1000000" localSheetId="9">#REF!</definedName>
    <definedName name="_________A1000000" localSheetId="4">#REF!</definedName>
    <definedName name="_________A1000000" localSheetId="0">#REF!</definedName>
    <definedName name="_________A1000000" localSheetId="1">#REF!</definedName>
    <definedName name="_________A1000000">#REF!</definedName>
    <definedName name="_________a3" localSheetId="6" hidden="1">{"pl_t&amp;d",#N/A,FALSE,"p&amp;l_t&amp;D_01_02 (2)"}</definedName>
    <definedName name="_________a3" localSheetId="10" hidden="1">{"pl_t&amp;d",#N/A,FALSE,"p&amp;l_t&amp;D_01_02 (2)"}</definedName>
    <definedName name="_________a3" localSheetId="7" hidden="1">{"pl_t&amp;d",#N/A,FALSE,"p&amp;l_t&amp;D_01_02 (2)"}</definedName>
    <definedName name="_________a3" localSheetId="3" hidden="1">{"pl_t&amp;d",#N/A,FALSE,"p&amp;l_t&amp;D_01_02 (2)"}</definedName>
    <definedName name="_________a3" localSheetId="8" hidden="1">{"pl_t&amp;d",#N/A,FALSE,"p&amp;l_t&amp;D_01_02 (2)"}</definedName>
    <definedName name="_________a3" localSheetId="9" hidden="1">{"pl_t&amp;d",#N/A,FALSE,"p&amp;l_t&amp;D_01_02 (2)"}</definedName>
    <definedName name="_________a3" localSheetId="4" hidden="1">{"pl_t&amp;d",#N/A,FALSE,"p&amp;l_t&amp;D_01_02 (2)"}</definedName>
    <definedName name="_________a3" localSheetId="0" hidden="1">{"pl_t&amp;d",#N/A,FALSE,"p&amp;l_t&amp;D_01_02 (2)"}</definedName>
    <definedName name="_________a3" localSheetId="1" hidden="1">{"pl_t&amp;d",#N/A,FALSE,"p&amp;l_t&amp;D_01_02 (2)"}</definedName>
    <definedName name="_________a3" hidden="1">{"pl_t&amp;d",#N/A,FALSE,"p&amp;l_t&amp;D_01_02 (2)"}</definedName>
    <definedName name="_________A342542" localSheetId="6">#REF!</definedName>
    <definedName name="_________A342542" localSheetId="10">#REF!</definedName>
    <definedName name="_________A342542" localSheetId="7">#REF!</definedName>
    <definedName name="_________A342542" localSheetId="3">#REF!</definedName>
    <definedName name="_________A342542" localSheetId="9">#REF!</definedName>
    <definedName name="_________A342542" localSheetId="4">#REF!</definedName>
    <definedName name="_________A342542" localSheetId="0">#REF!</definedName>
    <definedName name="_________A342542" localSheetId="1">#REF!</definedName>
    <definedName name="_________A342542">#REF!</definedName>
    <definedName name="_________A920720" localSheetId="6">#REF!</definedName>
    <definedName name="_________A920720" localSheetId="10">#REF!</definedName>
    <definedName name="_________A920720" localSheetId="7">#REF!</definedName>
    <definedName name="_________A920720" localSheetId="3">#REF!</definedName>
    <definedName name="_________A920720" localSheetId="9">#REF!</definedName>
    <definedName name="_________A920720" localSheetId="4">#REF!</definedName>
    <definedName name="_________A920720" localSheetId="0">#REF!</definedName>
    <definedName name="_________A920720" localSheetId="1">#REF!</definedName>
    <definedName name="_________A920720">#REF!</definedName>
    <definedName name="_________aa1" localSheetId="6" hidden="1">{"pl_t&amp;d",#N/A,FALSE,"p&amp;l_t&amp;D_01_02 (2)"}</definedName>
    <definedName name="_________aa1" localSheetId="10" hidden="1">{"pl_t&amp;d",#N/A,FALSE,"p&amp;l_t&amp;D_01_02 (2)"}</definedName>
    <definedName name="_________aa1" localSheetId="7" hidden="1">{"pl_t&amp;d",#N/A,FALSE,"p&amp;l_t&amp;D_01_02 (2)"}</definedName>
    <definedName name="_________aa1" localSheetId="3" hidden="1">{"pl_t&amp;d",#N/A,FALSE,"p&amp;l_t&amp;D_01_02 (2)"}</definedName>
    <definedName name="_________aa1" localSheetId="8" hidden="1">{"pl_t&amp;d",#N/A,FALSE,"p&amp;l_t&amp;D_01_02 (2)"}</definedName>
    <definedName name="_________aa1" localSheetId="9" hidden="1">{"pl_t&amp;d",#N/A,FALSE,"p&amp;l_t&amp;D_01_02 (2)"}</definedName>
    <definedName name="_________aa1" localSheetId="4" hidden="1">{"pl_t&amp;d",#N/A,FALSE,"p&amp;l_t&amp;D_01_02 (2)"}</definedName>
    <definedName name="_________aa1" localSheetId="0" hidden="1">{"pl_t&amp;d",#N/A,FALSE,"p&amp;l_t&amp;D_01_02 (2)"}</definedName>
    <definedName name="_________aa1" localSheetId="1" hidden="1">{"pl_t&amp;d",#N/A,FALSE,"p&amp;l_t&amp;D_01_02 (2)"}</definedName>
    <definedName name="_________aa1" hidden="1">{"pl_t&amp;d",#N/A,FALSE,"p&amp;l_t&amp;D_01_02 (2)"}</definedName>
    <definedName name="_________Apr02" localSheetId="6">[5]Newabstract!#REF!</definedName>
    <definedName name="_________Apr02" localSheetId="10">[5]Newabstract!#REF!</definedName>
    <definedName name="_________Apr02" localSheetId="7">[5]Newabstract!#REF!</definedName>
    <definedName name="_________Apr02" localSheetId="3">[5]Newabstract!#REF!</definedName>
    <definedName name="_________Apr02" localSheetId="9">[5]Newabstract!#REF!</definedName>
    <definedName name="_________Apr02" localSheetId="4">[5]Newabstract!#REF!</definedName>
    <definedName name="_________Apr02" localSheetId="0">[5]Newabstract!#REF!</definedName>
    <definedName name="_________Apr02" localSheetId="1">[5]Newabstract!#REF!</definedName>
    <definedName name="_________Apr02">[5]Newabstract!#REF!</definedName>
    <definedName name="_________Apr03" localSheetId="6">[5]Newabstract!#REF!</definedName>
    <definedName name="_________Apr03" localSheetId="10">[5]Newabstract!#REF!</definedName>
    <definedName name="_________Apr03" localSheetId="7">[5]Newabstract!#REF!</definedName>
    <definedName name="_________Apr03" localSheetId="3">[5]Newabstract!#REF!</definedName>
    <definedName name="_________Apr03" localSheetId="9">[5]Newabstract!#REF!</definedName>
    <definedName name="_________Apr03" localSheetId="4">[5]Newabstract!#REF!</definedName>
    <definedName name="_________Apr03" localSheetId="0">[5]Newabstract!#REF!</definedName>
    <definedName name="_________Apr03" localSheetId="1">[5]Newabstract!#REF!</definedName>
    <definedName name="_________Apr03">[5]Newabstract!#REF!</definedName>
    <definedName name="_________Apr04" localSheetId="6">[5]Newabstract!#REF!</definedName>
    <definedName name="_________Apr04" localSheetId="10">[5]Newabstract!#REF!</definedName>
    <definedName name="_________Apr04" localSheetId="7">[5]Newabstract!#REF!</definedName>
    <definedName name="_________Apr04" localSheetId="3">[5]Newabstract!#REF!</definedName>
    <definedName name="_________Apr04" localSheetId="9">[5]Newabstract!#REF!</definedName>
    <definedName name="_________Apr04" localSheetId="4">[5]Newabstract!#REF!</definedName>
    <definedName name="_________Apr04" localSheetId="0">[5]Newabstract!#REF!</definedName>
    <definedName name="_________Apr04" localSheetId="1">[5]Newabstract!#REF!</definedName>
    <definedName name="_________Apr04">[5]Newabstract!#REF!</definedName>
    <definedName name="_________Apr05" localSheetId="6">[5]Newabstract!#REF!</definedName>
    <definedName name="_________Apr05" localSheetId="10">[5]Newabstract!#REF!</definedName>
    <definedName name="_________Apr05" localSheetId="7">[5]Newabstract!#REF!</definedName>
    <definedName name="_________Apr05" localSheetId="3">[5]Newabstract!#REF!</definedName>
    <definedName name="_________Apr05" localSheetId="9">[5]Newabstract!#REF!</definedName>
    <definedName name="_________Apr05" localSheetId="4">[5]Newabstract!#REF!</definedName>
    <definedName name="_________Apr05" localSheetId="0">[5]Newabstract!#REF!</definedName>
    <definedName name="_________Apr05" localSheetId="1">[5]Newabstract!#REF!</definedName>
    <definedName name="_________Apr05">[5]Newabstract!#REF!</definedName>
    <definedName name="_________Apr06" localSheetId="6">[5]Newabstract!#REF!</definedName>
    <definedName name="_________Apr06" localSheetId="10">[5]Newabstract!#REF!</definedName>
    <definedName name="_________Apr06" localSheetId="7">[5]Newabstract!#REF!</definedName>
    <definedName name="_________Apr06" localSheetId="3">[5]Newabstract!#REF!</definedName>
    <definedName name="_________Apr06" localSheetId="9">[5]Newabstract!#REF!</definedName>
    <definedName name="_________Apr06" localSheetId="4">[5]Newabstract!#REF!</definedName>
    <definedName name="_________Apr06" localSheetId="0">[5]Newabstract!#REF!</definedName>
    <definedName name="_________Apr06" localSheetId="1">[5]Newabstract!#REF!</definedName>
    <definedName name="_________Apr06">[5]Newabstract!#REF!</definedName>
    <definedName name="_________Apr07" localSheetId="10">[5]Newabstract!#REF!</definedName>
    <definedName name="_________Apr07" localSheetId="7">[5]Newabstract!#REF!</definedName>
    <definedName name="_________Apr07" localSheetId="3">[5]Newabstract!#REF!</definedName>
    <definedName name="_________Apr07" localSheetId="9">[5]Newabstract!#REF!</definedName>
    <definedName name="_________Apr07" localSheetId="4">[5]Newabstract!#REF!</definedName>
    <definedName name="_________Apr07" localSheetId="0">[5]Newabstract!#REF!</definedName>
    <definedName name="_________Apr07" localSheetId="1">[5]Newabstract!#REF!</definedName>
    <definedName name="_________Apr07">[5]Newabstract!#REF!</definedName>
    <definedName name="_________Apr08" localSheetId="10">[5]Newabstract!#REF!</definedName>
    <definedName name="_________Apr08" localSheetId="7">[5]Newabstract!#REF!</definedName>
    <definedName name="_________Apr08" localSheetId="3">[5]Newabstract!#REF!</definedName>
    <definedName name="_________Apr08" localSheetId="9">[5]Newabstract!#REF!</definedName>
    <definedName name="_________Apr08" localSheetId="4">[5]Newabstract!#REF!</definedName>
    <definedName name="_________Apr08" localSheetId="0">[5]Newabstract!#REF!</definedName>
    <definedName name="_________Apr08" localSheetId="1">[5]Newabstract!#REF!</definedName>
    <definedName name="_________Apr08">[5]Newabstract!#REF!</definedName>
    <definedName name="_________Apr09" localSheetId="10">[5]Newabstract!#REF!</definedName>
    <definedName name="_________Apr09" localSheetId="7">[5]Newabstract!#REF!</definedName>
    <definedName name="_________Apr09" localSheetId="3">[5]Newabstract!#REF!</definedName>
    <definedName name="_________Apr09" localSheetId="9">[5]Newabstract!#REF!</definedName>
    <definedName name="_________Apr09" localSheetId="4">[5]Newabstract!#REF!</definedName>
    <definedName name="_________Apr09" localSheetId="0">[5]Newabstract!#REF!</definedName>
    <definedName name="_________Apr09" localSheetId="1">[5]Newabstract!#REF!</definedName>
    <definedName name="_________Apr09">[5]Newabstract!#REF!</definedName>
    <definedName name="_________Apr10" localSheetId="10">[5]Newabstract!#REF!</definedName>
    <definedName name="_________Apr10" localSheetId="7">[5]Newabstract!#REF!</definedName>
    <definedName name="_________Apr10" localSheetId="3">[5]Newabstract!#REF!</definedName>
    <definedName name="_________Apr10" localSheetId="9">[5]Newabstract!#REF!</definedName>
    <definedName name="_________Apr10" localSheetId="4">[5]Newabstract!#REF!</definedName>
    <definedName name="_________Apr10" localSheetId="0">[5]Newabstract!#REF!</definedName>
    <definedName name="_________Apr10" localSheetId="1">[5]Newabstract!#REF!</definedName>
    <definedName name="_________Apr10">[5]Newabstract!#REF!</definedName>
    <definedName name="_________Apr11" localSheetId="10">[5]Newabstract!#REF!</definedName>
    <definedName name="_________Apr11" localSheetId="7">[5]Newabstract!#REF!</definedName>
    <definedName name="_________Apr11" localSheetId="3">[5]Newabstract!#REF!</definedName>
    <definedName name="_________Apr11" localSheetId="9">[5]Newabstract!#REF!</definedName>
    <definedName name="_________Apr11" localSheetId="4">[5]Newabstract!#REF!</definedName>
    <definedName name="_________Apr11" localSheetId="0">[5]Newabstract!#REF!</definedName>
    <definedName name="_________Apr11" localSheetId="1">[5]Newabstract!#REF!</definedName>
    <definedName name="_________Apr11">[5]Newabstract!#REF!</definedName>
    <definedName name="_________Apr13" localSheetId="10">[5]Newabstract!#REF!</definedName>
    <definedName name="_________Apr13" localSheetId="7">[5]Newabstract!#REF!</definedName>
    <definedName name="_________Apr13" localSheetId="3">[5]Newabstract!#REF!</definedName>
    <definedName name="_________Apr13" localSheetId="9">[5]Newabstract!#REF!</definedName>
    <definedName name="_________Apr13" localSheetId="4">[5]Newabstract!#REF!</definedName>
    <definedName name="_________Apr13" localSheetId="0">[5]Newabstract!#REF!</definedName>
    <definedName name="_________Apr13" localSheetId="1">[5]Newabstract!#REF!</definedName>
    <definedName name="_________Apr13">[5]Newabstract!#REF!</definedName>
    <definedName name="_________Apr14" localSheetId="10">[5]Newabstract!#REF!</definedName>
    <definedName name="_________Apr14" localSheetId="7">[5]Newabstract!#REF!</definedName>
    <definedName name="_________Apr14" localSheetId="3">[5]Newabstract!#REF!</definedName>
    <definedName name="_________Apr14" localSheetId="9">[5]Newabstract!#REF!</definedName>
    <definedName name="_________Apr14" localSheetId="4">[5]Newabstract!#REF!</definedName>
    <definedName name="_________Apr14" localSheetId="0">[5]Newabstract!#REF!</definedName>
    <definedName name="_________Apr14" localSheetId="1">[5]Newabstract!#REF!</definedName>
    <definedName name="_________Apr14">[5]Newabstract!#REF!</definedName>
    <definedName name="_________Apr15" localSheetId="10">[5]Newabstract!#REF!</definedName>
    <definedName name="_________Apr15" localSheetId="7">[5]Newabstract!#REF!</definedName>
    <definedName name="_________Apr15" localSheetId="3">[5]Newabstract!#REF!</definedName>
    <definedName name="_________Apr15" localSheetId="9">[5]Newabstract!#REF!</definedName>
    <definedName name="_________Apr15" localSheetId="4">[5]Newabstract!#REF!</definedName>
    <definedName name="_________Apr15" localSheetId="0">[5]Newabstract!#REF!</definedName>
    <definedName name="_________Apr15" localSheetId="1">[5]Newabstract!#REF!</definedName>
    <definedName name="_________Apr15">[5]Newabstract!#REF!</definedName>
    <definedName name="_________Apr16" localSheetId="10">[5]Newabstract!#REF!</definedName>
    <definedName name="_________Apr16" localSheetId="7">[5]Newabstract!#REF!</definedName>
    <definedName name="_________Apr16" localSheetId="3">[5]Newabstract!#REF!</definedName>
    <definedName name="_________Apr16" localSheetId="9">[5]Newabstract!#REF!</definedName>
    <definedName name="_________Apr16" localSheetId="4">[5]Newabstract!#REF!</definedName>
    <definedName name="_________Apr16" localSheetId="0">[5]Newabstract!#REF!</definedName>
    <definedName name="_________Apr16" localSheetId="1">[5]Newabstract!#REF!</definedName>
    <definedName name="_________Apr16">[5]Newabstract!#REF!</definedName>
    <definedName name="_________Apr17" localSheetId="10">[5]Newabstract!#REF!</definedName>
    <definedName name="_________Apr17" localSheetId="7">[5]Newabstract!#REF!</definedName>
    <definedName name="_________Apr17" localSheetId="3">[5]Newabstract!#REF!</definedName>
    <definedName name="_________Apr17" localSheetId="9">[5]Newabstract!#REF!</definedName>
    <definedName name="_________Apr17" localSheetId="4">[5]Newabstract!#REF!</definedName>
    <definedName name="_________Apr17" localSheetId="0">[5]Newabstract!#REF!</definedName>
    <definedName name="_________Apr17" localSheetId="1">[5]Newabstract!#REF!</definedName>
    <definedName name="_________Apr17">[5]Newabstract!#REF!</definedName>
    <definedName name="_________Apr20" localSheetId="10">[5]Newabstract!#REF!</definedName>
    <definedName name="_________Apr20" localSheetId="7">[5]Newabstract!#REF!</definedName>
    <definedName name="_________Apr20" localSheetId="3">[5]Newabstract!#REF!</definedName>
    <definedName name="_________Apr20" localSheetId="9">[5]Newabstract!#REF!</definedName>
    <definedName name="_________Apr20" localSheetId="4">[5]Newabstract!#REF!</definedName>
    <definedName name="_________Apr20" localSheetId="0">[5]Newabstract!#REF!</definedName>
    <definedName name="_________Apr20" localSheetId="1">[5]Newabstract!#REF!</definedName>
    <definedName name="_________Apr20">[5]Newabstract!#REF!</definedName>
    <definedName name="_________Apr21" localSheetId="10">[5]Newabstract!#REF!</definedName>
    <definedName name="_________Apr21" localSheetId="7">[5]Newabstract!#REF!</definedName>
    <definedName name="_________Apr21" localSheetId="3">[5]Newabstract!#REF!</definedName>
    <definedName name="_________Apr21" localSheetId="9">[5]Newabstract!#REF!</definedName>
    <definedName name="_________Apr21" localSheetId="4">[5]Newabstract!#REF!</definedName>
    <definedName name="_________Apr21" localSheetId="0">[5]Newabstract!#REF!</definedName>
    <definedName name="_________Apr21" localSheetId="1">[5]Newabstract!#REF!</definedName>
    <definedName name="_________Apr21">[5]Newabstract!#REF!</definedName>
    <definedName name="_________Apr22" localSheetId="10">[5]Newabstract!#REF!</definedName>
    <definedName name="_________Apr22" localSheetId="7">[5]Newabstract!#REF!</definedName>
    <definedName name="_________Apr22" localSheetId="3">[5]Newabstract!#REF!</definedName>
    <definedName name="_________Apr22" localSheetId="9">[5]Newabstract!#REF!</definedName>
    <definedName name="_________Apr22" localSheetId="4">[5]Newabstract!#REF!</definedName>
    <definedName name="_________Apr22" localSheetId="0">[5]Newabstract!#REF!</definedName>
    <definedName name="_________Apr22" localSheetId="1">[5]Newabstract!#REF!</definedName>
    <definedName name="_________Apr22">[5]Newabstract!#REF!</definedName>
    <definedName name="_________Apr23" localSheetId="10">[5]Newabstract!#REF!</definedName>
    <definedName name="_________Apr23" localSheetId="7">[5]Newabstract!#REF!</definedName>
    <definedName name="_________Apr23" localSheetId="3">[5]Newabstract!#REF!</definedName>
    <definedName name="_________Apr23" localSheetId="9">[5]Newabstract!#REF!</definedName>
    <definedName name="_________Apr23" localSheetId="4">[5]Newabstract!#REF!</definedName>
    <definedName name="_________Apr23" localSheetId="0">[5]Newabstract!#REF!</definedName>
    <definedName name="_________Apr23" localSheetId="1">[5]Newabstract!#REF!</definedName>
    <definedName name="_________Apr23">[5]Newabstract!#REF!</definedName>
    <definedName name="_________Apr24" localSheetId="10">[5]Newabstract!#REF!</definedName>
    <definedName name="_________Apr24" localSheetId="7">[5]Newabstract!#REF!</definedName>
    <definedName name="_________Apr24" localSheetId="3">[5]Newabstract!#REF!</definedName>
    <definedName name="_________Apr24" localSheetId="9">[5]Newabstract!#REF!</definedName>
    <definedName name="_________Apr24" localSheetId="4">[5]Newabstract!#REF!</definedName>
    <definedName name="_________Apr24" localSheetId="0">[5]Newabstract!#REF!</definedName>
    <definedName name="_________Apr24" localSheetId="1">[5]Newabstract!#REF!</definedName>
    <definedName name="_________Apr24">[5]Newabstract!#REF!</definedName>
    <definedName name="_________Apr27" localSheetId="10">[5]Newabstract!#REF!</definedName>
    <definedName name="_________Apr27" localSheetId="7">[5]Newabstract!#REF!</definedName>
    <definedName name="_________Apr27" localSheetId="3">[5]Newabstract!#REF!</definedName>
    <definedName name="_________Apr27" localSheetId="9">[5]Newabstract!#REF!</definedName>
    <definedName name="_________Apr27" localSheetId="4">[5]Newabstract!#REF!</definedName>
    <definedName name="_________Apr27" localSheetId="0">[5]Newabstract!#REF!</definedName>
    <definedName name="_________Apr27" localSheetId="1">[5]Newabstract!#REF!</definedName>
    <definedName name="_________Apr27">[5]Newabstract!#REF!</definedName>
    <definedName name="_________Apr28" localSheetId="10">[5]Newabstract!#REF!</definedName>
    <definedName name="_________Apr28" localSheetId="7">[5]Newabstract!#REF!</definedName>
    <definedName name="_________Apr28" localSheetId="3">[5]Newabstract!#REF!</definedName>
    <definedName name="_________Apr28" localSheetId="9">[5]Newabstract!#REF!</definedName>
    <definedName name="_________Apr28" localSheetId="4">[5]Newabstract!#REF!</definedName>
    <definedName name="_________Apr28" localSheetId="0">[5]Newabstract!#REF!</definedName>
    <definedName name="_________Apr28" localSheetId="1">[5]Newabstract!#REF!</definedName>
    <definedName name="_________Apr28">[5]Newabstract!#REF!</definedName>
    <definedName name="_________Apr29" localSheetId="10">[5]Newabstract!#REF!</definedName>
    <definedName name="_________Apr29" localSheetId="7">[5]Newabstract!#REF!</definedName>
    <definedName name="_________Apr29" localSheetId="3">[5]Newabstract!#REF!</definedName>
    <definedName name="_________Apr29" localSheetId="9">[5]Newabstract!#REF!</definedName>
    <definedName name="_________Apr29" localSheetId="4">[5]Newabstract!#REF!</definedName>
    <definedName name="_________Apr29" localSheetId="0">[5]Newabstract!#REF!</definedName>
    <definedName name="_________Apr29" localSheetId="1">[5]Newabstract!#REF!</definedName>
    <definedName name="_________Apr29">[5]Newabstract!#REF!</definedName>
    <definedName name="_________Apr30" localSheetId="10">[5]Newabstract!#REF!</definedName>
    <definedName name="_________Apr30" localSheetId="7">[5]Newabstract!#REF!</definedName>
    <definedName name="_________Apr30" localSheetId="3">[5]Newabstract!#REF!</definedName>
    <definedName name="_________Apr30" localSheetId="9">[5]Newabstract!#REF!</definedName>
    <definedName name="_________Apr30" localSheetId="4">[5]Newabstract!#REF!</definedName>
    <definedName name="_________Apr30" localSheetId="0">[5]Newabstract!#REF!</definedName>
    <definedName name="_________Apr30" localSheetId="1">[5]Newabstract!#REF!</definedName>
    <definedName name="_________Apr30">[5]Newabstract!#REF!</definedName>
    <definedName name="_________B1" localSheetId="6" hidden="1">{"pl_t&amp;d",#N/A,FALSE,"p&amp;l_t&amp;D_01_02 (2)"}</definedName>
    <definedName name="_________B1" localSheetId="10" hidden="1">{"pl_t&amp;d",#N/A,FALSE,"p&amp;l_t&amp;D_01_02 (2)"}</definedName>
    <definedName name="_________B1" localSheetId="7" hidden="1">{"pl_t&amp;d",#N/A,FALSE,"p&amp;l_t&amp;D_01_02 (2)"}</definedName>
    <definedName name="_________B1" localSheetId="3" hidden="1">{"pl_t&amp;d",#N/A,FALSE,"p&amp;l_t&amp;D_01_02 (2)"}</definedName>
    <definedName name="_________B1" localSheetId="8" hidden="1">{"pl_t&amp;d",#N/A,FALSE,"p&amp;l_t&amp;D_01_02 (2)"}</definedName>
    <definedName name="_________B1" localSheetId="9" hidden="1">{"pl_t&amp;d",#N/A,FALSE,"p&amp;l_t&amp;D_01_02 (2)"}</definedName>
    <definedName name="_________B1" localSheetId="4" hidden="1">{"pl_t&amp;d",#N/A,FALSE,"p&amp;l_t&amp;D_01_02 (2)"}</definedName>
    <definedName name="_________B1" localSheetId="0" hidden="1">{"pl_t&amp;d",#N/A,FALSE,"p&amp;l_t&amp;D_01_02 (2)"}</definedName>
    <definedName name="_________B1" localSheetId="1" hidden="1">{"pl_t&amp;d",#N/A,FALSE,"p&amp;l_t&amp;D_01_02 (2)"}</definedName>
    <definedName name="_________B1" hidden="1">{"pl_t&amp;d",#N/A,FALSE,"p&amp;l_t&amp;D_01_02 (2)"}</definedName>
    <definedName name="_________BSD1" localSheetId="6">#REF!</definedName>
    <definedName name="_________BSD1" localSheetId="10">#REF!</definedName>
    <definedName name="_________BSD1" localSheetId="7">#REF!</definedName>
    <definedName name="_________BSD1" localSheetId="3">#REF!</definedName>
    <definedName name="_________BSD1" localSheetId="9">#REF!</definedName>
    <definedName name="_________BSD1" localSheetId="4">#REF!</definedName>
    <definedName name="_________BSD1" localSheetId="0">#REF!</definedName>
    <definedName name="_________BSD1" localSheetId="1">#REF!</definedName>
    <definedName name="_________BSD1">#REF!</definedName>
    <definedName name="_________BSD2" localSheetId="6">#REF!</definedName>
    <definedName name="_________BSD2" localSheetId="10">#REF!</definedName>
    <definedName name="_________BSD2" localSheetId="7">#REF!</definedName>
    <definedName name="_________BSD2" localSheetId="3">#REF!</definedName>
    <definedName name="_________BSD2" localSheetId="9">#REF!</definedName>
    <definedName name="_________BSD2" localSheetId="4">#REF!</definedName>
    <definedName name="_________BSD2" localSheetId="0">#REF!</definedName>
    <definedName name="_________BSD2" localSheetId="1">#REF!</definedName>
    <definedName name="_________BSD2">#REF!</definedName>
    <definedName name="_________DAT12" localSheetId="6">[6]Sheet1!#REF!</definedName>
    <definedName name="_________DAT12" localSheetId="10">[6]Sheet1!#REF!</definedName>
    <definedName name="_________DAT12" localSheetId="7">[6]Sheet1!#REF!</definedName>
    <definedName name="_________DAT12" localSheetId="3">[6]Sheet1!#REF!</definedName>
    <definedName name="_________DAT12" localSheetId="9">[6]Sheet1!#REF!</definedName>
    <definedName name="_________DAT12" localSheetId="4">[6]Sheet1!#REF!</definedName>
    <definedName name="_________DAT12" localSheetId="0">[6]Sheet1!#REF!</definedName>
    <definedName name="_________DAT12" localSheetId="1">[6]Sheet1!#REF!</definedName>
    <definedName name="_________DAT12">[6]Sheet1!#REF!</definedName>
    <definedName name="_________DAT13" localSheetId="6">[6]Sheet1!#REF!</definedName>
    <definedName name="_________DAT13" localSheetId="10">[6]Sheet1!#REF!</definedName>
    <definedName name="_________DAT13" localSheetId="7">[6]Sheet1!#REF!</definedName>
    <definedName name="_________DAT13" localSheetId="3">[6]Sheet1!#REF!</definedName>
    <definedName name="_________DAT13" localSheetId="9">[6]Sheet1!#REF!</definedName>
    <definedName name="_________DAT13" localSheetId="4">[6]Sheet1!#REF!</definedName>
    <definedName name="_________DAT13" localSheetId="0">[6]Sheet1!#REF!</definedName>
    <definedName name="_________DAT13" localSheetId="1">[6]Sheet1!#REF!</definedName>
    <definedName name="_________DAT13">[6]Sheet1!#REF!</definedName>
    <definedName name="_________DAT15" localSheetId="6">[6]Sheet1!#REF!</definedName>
    <definedName name="_________DAT15" localSheetId="10">[6]Sheet1!#REF!</definedName>
    <definedName name="_________DAT15" localSheetId="7">[6]Sheet1!#REF!</definedName>
    <definedName name="_________DAT15" localSheetId="3">[6]Sheet1!#REF!</definedName>
    <definedName name="_________DAT15" localSheetId="9">[6]Sheet1!#REF!</definedName>
    <definedName name="_________DAT15" localSheetId="4">[6]Sheet1!#REF!</definedName>
    <definedName name="_________DAT15" localSheetId="0">[6]Sheet1!#REF!</definedName>
    <definedName name="_________DAT15" localSheetId="1">[6]Sheet1!#REF!</definedName>
    <definedName name="_________DAT15">[6]Sheet1!#REF!</definedName>
    <definedName name="_________DAT16" localSheetId="6">[6]Sheet1!#REF!</definedName>
    <definedName name="_________DAT16" localSheetId="10">[6]Sheet1!#REF!</definedName>
    <definedName name="_________DAT16" localSheetId="7">[6]Sheet1!#REF!</definedName>
    <definedName name="_________DAT16" localSheetId="3">[6]Sheet1!#REF!</definedName>
    <definedName name="_________DAT16" localSheetId="9">[6]Sheet1!#REF!</definedName>
    <definedName name="_________DAT16" localSheetId="4">[6]Sheet1!#REF!</definedName>
    <definedName name="_________DAT16" localSheetId="0">[6]Sheet1!#REF!</definedName>
    <definedName name="_________DAT16" localSheetId="1">[6]Sheet1!#REF!</definedName>
    <definedName name="_________DAT16">[6]Sheet1!#REF!</definedName>
    <definedName name="_________DAT17" localSheetId="6">[6]Sheet1!#REF!</definedName>
    <definedName name="_________DAT17" localSheetId="10">[6]Sheet1!#REF!</definedName>
    <definedName name="_________DAT17" localSheetId="7">[6]Sheet1!#REF!</definedName>
    <definedName name="_________DAT17" localSheetId="3">[6]Sheet1!#REF!</definedName>
    <definedName name="_________DAT17" localSheetId="9">[6]Sheet1!#REF!</definedName>
    <definedName name="_________DAT17" localSheetId="4">[6]Sheet1!#REF!</definedName>
    <definedName name="_________DAT17" localSheetId="0">[6]Sheet1!#REF!</definedName>
    <definedName name="_________DAT17" localSheetId="1">[6]Sheet1!#REF!</definedName>
    <definedName name="_________DAT17">[6]Sheet1!#REF!</definedName>
    <definedName name="_________DAT18" localSheetId="10">[6]Sheet1!#REF!</definedName>
    <definedName name="_________DAT18" localSheetId="7">[6]Sheet1!#REF!</definedName>
    <definedName name="_________DAT18" localSheetId="3">[6]Sheet1!#REF!</definedName>
    <definedName name="_________DAT18" localSheetId="9">[6]Sheet1!#REF!</definedName>
    <definedName name="_________DAT18" localSheetId="4">[6]Sheet1!#REF!</definedName>
    <definedName name="_________DAT18" localSheetId="0">[6]Sheet1!#REF!</definedName>
    <definedName name="_________DAT18" localSheetId="1">[6]Sheet1!#REF!</definedName>
    <definedName name="_________DAT18">[6]Sheet1!#REF!</definedName>
    <definedName name="_________DAT19" localSheetId="10">[6]Sheet1!#REF!</definedName>
    <definedName name="_________DAT19" localSheetId="7">[6]Sheet1!#REF!</definedName>
    <definedName name="_________DAT19" localSheetId="3">[6]Sheet1!#REF!</definedName>
    <definedName name="_________DAT19" localSheetId="9">[6]Sheet1!#REF!</definedName>
    <definedName name="_________DAT19" localSheetId="4">[6]Sheet1!#REF!</definedName>
    <definedName name="_________DAT19" localSheetId="0">[6]Sheet1!#REF!</definedName>
    <definedName name="_________DAT19" localSheetId="1">[6]Sheet1!#REF!</definedName>
    <definedName name="_________DAT19">[6]Sheet1!#REF!</definedName>
    <definedName name="_________dd1" localSheetId="6" hidden="1">{"pl_t&amp;d",#N/A,FALSE,"p&amp;l_t&amp;D_01_02 (2)"}</definedName>
    <definedName name="_________dd1" localSheetId="10" hidden="1">{"pl_t&amp;d",#N/A,FALSE,"p&amp;l_t&amp;D_01_02 (2)"}</definedName>
    <definedName name="_________dd1" localSheetId="7" hidden="1">{"pl_t&amp;d",#N/A,FALSE,"p&amp;l_t&amp;D_01_02 (2)"}</definedName>
    <definedName name="_________dd1" localSheetId="3" hidden="1">{"pl_t&amp;d",#N/A,FALSE,"p&amp;l_t&amp;D_01_02 (2)"}</definedName>
    <definedName name="_________dd1" localSheetId="8" hidden="1">{"pl_t&amp;d",#N/A,FALSE,"p&amp;l_t&amp;D_01_02 (2)"}</definedName>
    <definedName name="_________dd1" localSheetId="9" hidden="1">{"pl_t&amp;d",#N/A,FALSE,"p&amp;l_t&amp;D_01_02 (2)"}</definedName>
    <definedName name="_________dd1" localSheetId="4" hidden="1">{"pl_t&amp;d",#N/A,FALSE,"p&amp;l_t&amp;D_01_02 (2)"}</definedName>
    <definedName name="_________dd1" localSheetId="0" hidden="1">{"pl_t&amp;d",#N/A,FALSE,"p&amp;l_t&amp;D_01_02 (2)"}</definedName>
    <definedName name="_________dd1" localSheetId="1" hidden="1">{"pl_t&amp;d",#N/A,FALSE,"p&amp;l_t&amp;D_01_02 (2)"}</definedName>
    <definedName name="_________dd1" hidden="1">{"pl_t&amp;d",#N/A,FALSE,"p&amp;l_t&amp;D_01_02 (2)"}</definedName>
    <definedName name="_________dem2" localSheetId="6" hidden="1">{"pl_t&amp;d",#N/A,FALSE,"p&amp;l_t&amp;D_01_02 (2)"}</definedName>
    <definedName name="_________dem2" localSheetId="10" hidden="1">{"pl_t&amp;d",#N/A,FALSE,"p&amp;l_t&amp;D_01_02 (2)"}</definedName>
    <definedName name="_________dem2" localSheetId="7" hidden="1">{"pl_t&amp;d",#N/A,FALSE,"p&amp;l_t&amp;D_01_02 (2)"}</definedName>
    <definedName name="_________dem2" localSheetId="3" hidden="1">{"pl_t&amp;d",#N/A,FALSE,"p&amp;l_t&amp;D_01_02 (2)"}</definedName>
    <definedName name="_________dem2" localSheetId="8" hidden="1">{"pl_t&amp;d",#N/A,FALSE,"p&amp;l_t&amp;D_01_02 (2)"}</definedName>
    <definedName name="_________dem2" localSheetId="9" hidden="1">{"pl_t&amp;d",#N/A,FALSE,"p&amp;l_t&amp;D_01_02 (2)"}</definedName>
    <definedName name="_________dem2" localSheetId="4" hidden="1">{"pl_t&amp;d",#N/A,FALSE,"p&amp;l_t&amp;D_01_02 (2)"}</definedName>
    <definedName name="_________dem2" localSheetId="0" hidden="1">{"pl_t&amp;d",#N/A,FALSE,"p&amp;l_t&amp;D_01_02 (2)"}</definedName>
    <definedName name="_________dem2" localSheetId="1" hidden="1">{"pl_t&amp;d",#N/A,FALSE,"p&amp;l_t&amp;D_01_02 (2)"}</definedName>
    <definedName name="_________dem2" hidden="1">{"pl_t&amp;d",#N/A,FALSE,"p&amp;l_t&amp;D_01_02 (2)"}</definedName>
    <definedName name="_________dem3" localSheetId="6" hidden="1">{"pl_t&amp;d",#N/A,FALSE,"p&amp;l_t&amp;D_01_02 (2)"}</definedName>
    <definedName name="_________dem3" localSheetId="10" hidden="1">{"pl_t&amp;d",#N/A,FALSE,"p&amp;l_t&amp;D_01_02 (2)"}</definedName>
    <definedName name="_________dem3" localSheetId="7" hidden="1">{"pl_t&amp;d",#N/A,FALSE,"p&amp;l_t&amp;D_01_02 (2)"}</definedName>
    <definedName name="_________dem3" localSheetId="3" hidden="1">{"pl_t&amp;d",#N/A,FALSE,"p&amp;l_t&amp;D_01_02 (2)"}</definedName>
    <definedName name="_________dem3" localSheetId="8" hidden="1">{"pl_t&amp;d",#N/A,FALSE,"p&amp;l_t&amp;D_01_02 (2)"}</definedName>
    <definedName name="_________dem3" localSheetId="9" hidden="1">{"pl_t&amp;d",#N/A,FALSE,"p&amp;l_t&amp;D_01_02 (2)"}</definedName>
    <definedName name="_________dem3" localSheetId="4" hidden="1">{"pl_t&amp;d",#N/A,FALSE,"p&amp;l_t&amp;D_01_02 (2)"}</definedName>
    <definedName name="_________dem3" localSheetId="0" hidden="1">{"pl_t&amp;d",#N/A,FALSE,"p&amp;l_t&amp;D_01_02 (2)"}</definedName>
    <definedName name="_________dem3" localSheetId="1" hidden="1">{"pl_t&amp;d",#N/A,FALSE,"p&amp;l_t&amp;D_01_02 (2)"}</definedName>
    <definedName name="_________dem3" hidden="1">{"pl_t&amp;d",#N/A,FALSE,"p&amp;l_t&amp;D_01_02 (2)"}</definedName>
    <definedName name="_________den8" localSheetId="6" hidden="1">{"pl_t&amp;d",#N/A,FALSE,"p&amp;l_t&amp;D_01_02 (2)"}</definedName>
    <definedName name="_________den8" localSheetId="10" hidden="1">{"pl_t&amp;d",#N/A,FALSE,"p&amp;l_t&amp;D_01_02 (2)"}</definedName>
    <definedName name="_________den8" localSheetId="7" hidden="1">{"pl_t&amp;d",#N/A,FALSE,"p&amp;l_t&amp;D_01_02 (2)"}</definedName>
    <definedName name="_________den8" localSheetId="3" hidden="1">{"pl_t&amp;d",#N/A,FALSE,"p&amp;l_t&amp;D_01_02 (2)"}</definedName>
    <definedName name="_________den8" localSheetId="8" hidden="1">{"pl_t&amp;d",#N/A,FALSE,"p&amp;l_t&amp;D_01_02 (2)"}</definedName>
    <definedName name="_________den8" localSheetId="9" hidden="1">{"pl_t&amp;d",#N/A,FALSE,"p&amp;l_t&amp;D_01_02 (2)"}</definedName>
    <definedName name="_________den8" localSheetId="4" hidden="1">{"pl_t&amp;d",#N/A,FALSE,"p&amp;l_t&amp;D_01_02 (2)"}</definedName>
    <definedName name="_________den8" localSheetId="0" hidden="1">{"pl_t&amp;d",#N/A,FALSE,"p&amp;l_t&amp;D_01_02 (2)"}</definedName>
    <definedName name="_________den8" localSheetId="1" hidden="1">{"pl_t&amp;d",#N/A,FALSE,"p&amp;l_t&amp;D_01_02 (2)"}</definedName>
    <definedName name="_________den8" hidden="1">{"pl_t&amp;d",#N/A,FALSE,"p&amp;l_t&amp;D_01_02 (2)"}</definedName>
    <definedName name="_________fin2" localSheetId="6" hidden="1">{"pl_t&amp;d",#N/A,FALSE,"p&amp;l_t&amp;D_01_02 (2)"}</definedName>
    <definedName name="_________fin2" localSheetId="10" hidden="1">{"pl_t&amp;d",#N/A,FALSE,"p&amp;l_t&amp;D_01_02 (2)"}</definedName>
    <definedName name="_________fin2" localSheetId="7" hidden="1">{"pl_t&amp;d",#N/A,FALSE,"p&amp;l_t&amp;D_01_02 (2)"}</definedName>
    <definedName name="_________fin2" localSheetId="3" hidden="1">{"pl_t&amp;d",#N/A,FALSE,"p&amp;l_t&amp;D_01_02 (2)"}</definedName>
    <definedName name="_________fin2" localSheetId="8" hidden="1">{"pl_t&amp;d",#N/A,FALSE,"p&amp;l_t&amp;D_01_02 (2)"}</definedName>
    <definedName name="_________fin2" localSheetId="9" hidden="1">{"pl_t&amp;d",#N/A,FALSE,"p&amp;l_t&amp;D_01_02 (2)"}</definedName>
    <definedName name="_________fin2" localSheetId="4" hidden="1">{"pl_t&amp;d",#N/A,FALSE,"p&amp;l_t&amp;D_01_02 (2)"}</definedName>
    <definedName name="_________fin2" localSheetId="0" hidden="1">{"pl_t&amp;d",#N/A,FALSE,"p&amp;l_t&amp;D_01_02 (2)"}</definedName>
    <definedName name="_________fin2" localSheetId="1" hidden="1">{"pl_t&amp;d",#N/A,FALSE,"p&amp;l_t&amp;D_01_02 (2)"}</definedName>
    <definedName name="_________fin2" hidden="1">{"pl_t&amp;d",#N/A,FALSE,"p&amp;l_t&amp;D_01_02 (2)"}</definedName>
    <definedName name="_________for5" localSheetId="6" hidden="1">{"pl_t&amp;d",#N/A,FALSE,"p&amp;l_t&amp;D_01_02 (2)"}</definedName>
    <definedName name="_________for5" localSheetId="10" hidden="1">{"pl_t&amp;d",#N/A,FALSE,"p&amp;l_t&amp;D_01_02 (2)"}</definedName>
    <definedName name="_________for5" localSheetId="7" hidden="1">{"pl_t&amp;d",#N/A,FALSE,"p&amp;l_t&amp;D_01_02 (2)"}</definedName>
    <definedName name="_________for5" localSheetId="3" hidden="1">{"pl_t&amp;d",#N/A,FALSE,"p&amp;l_t&amp;D_01_02 (2)"}</definedName>
    <definedName name="_________for5" localSheetId="8" hidden="1">{"pl_t&amp;d",#N/A,FALSE,"p&amp;l_t&amp;D_01_02 (2)"}</definedName>
    <definedName name="_________for5" localSheetId="9" hidden="1">{"pl_t&amp;d",#N/A,FALSE,"p&amp;l_t&amp;D_01_02 (2)"}</definedName>
    <definedName name="_________for5" localSheetId="4" hidden="1">{"pl_t&amp;d",#N/A,FALSE,"p&amp;l_t&amp;D_01_02 (2)"}</definedName>
    <definedName name="_________for5" localSheetId="0" hidden="1">{"pl_t&amp;d",#N/A,FALSE,"p&amp;l_t&amp;D_01_02 (2)"}</definedName>
    <definedName name="_________for5" localSheetId="1" hidden="1">{"pl_t&amp;d",#N/A,FALSE,"p&amp;l_t&amp;D_01_02 (2)"}</definedName>
    <definedName name="_________for5" hidden="1">{"pl_t&amp;d",#N/A,FALSE,"p&amp;l_t&amp;D_01_02 (2)"}</definedName>
    <definedName name="_________G1" localSheetId="6">#REF!</definedName>
    <definedName name="_________G1" localSheetId="10">#REF!</definedName>
    <definedName name="_________G1" localSheetId="7">#REF!</definedName>
    <definedName name="_________G1" localSheetId="3">#REF!</definedName>
    <definedName name="_________G1" localSheetId="9">#REF!</definedName>
    <definedName name="_________G1" localSheetId="4">#REF!</definedName>
    <definedName name="_________G1" localSheetId="0">#REF!</definedName>
    <definedName name="_________G1" localSheetId="1">#REF!</definedName>
    <definedName name="_________G1">#REF!</definedName>
    <definedName name="_________IED1" localSheetId="6">#REF!</definedName>
    <definedName name="_________IED1" localSheetId="10">#REF!</definedName>
    <definedName name="_________IED1" localSheetId="7">#REF!</definedName>
    <definedName name="_________IED1" localSheetId="3">#REF!</definedName>
    <definedName name="_________IED1" localSheetId="9">#REF!</definedName>
    <definedName name="_________IED1" localSheetId="4">#REF!</definedName>
    <definedName name="_________IED1" localSheetId="0">#REF!</definedName>
    <definedName name="_________IED1" localSheetId="1">#REF!</definedName>
    <definedName name="_________IED1">#REF!</definedName>
    <definedName name="_________IED2" localSheetId="6">#REF!</definedName>
    <definedName name="_________IED2" localSheetId="10">#REF!</definedName>
    <definedName name="_________IED2" localSheetId="7">#REF!</definedName>
    <definedName name="_________IED2" localSheetId="3">#REF!</definedName>
    <definedName name="_________IED2" localSheetId="9">#REF!</definedName>
    <definedName name="_________IED2" localSheetId="4">#REF!</definedName>
    <definedName name="_________IED2" localSheetId="0">#REF!</definedName>
    <definedName name="_________IED2" localSheetId="1">#REF!</definedName>
    <definedName name="_________IED2">#REF!</definedName>
    <definedName name="_________j3" localSheetId="6" hidden="1">{"pl_t&amp;d",#N/A,FALSE,"p&amp;l_t&amp;D_01_02 (2)"}</definedName>
    <definedName name="_________j3" localSheetId="10" hidden="1">{"pl_t&amp;d",#N/A,FALSE,"p&amp;l_t&amp;D_01_02 (2)"}</definedName>
    <definedName name="_________j3" localSheetId="7" hidden="1">{"pl_t&amp;d",#N/A,FALSE,"p&amp;l_t&amp;D_01_02 (2)"}</definedName>
    <definedName name="_________j3" localSheetId="3" hidden="1">{"pl_t&amp;d",#N/A,FALSE,"p&amp;l_t&amp;D_01_02 (2)"}</definedName>
    <definedName name="_________j3" localSheetId="8" hidden="1">{"pl_t&amp;d",#N/A,FALSE,"p&amp;l_t&amp;D_01_02 (2)"}</definedName>
    <definedName name="_________j3" localSheetId="9" hidden="1">{"pl_t&amp;d",#N/A,FALSE,"p&amp;l_t&amp;D_01_02 (2)"}</definedName>
    <definedName name="_________j3" localSheetId="4" hidden="1">{"pl_t&amp;d",#N/A,FALSE,"p&amp;l_t&amp;D_01_02 (2)"}</definedName>
    <definedName name="_________j3" localSheetId="0" hidden="1">{"pl_t&amp;d",#N/A,FALSE,"p&amp;l_t&amp;D_01_02 (2)"}</definedName>
    <definedName name="_________j3" localSheetId="1" hidden="1">{"pl_t&amp;d",#N/A,FALSE,"p&amp;l_t&amp;D_01_02 (2)"}</definedName>
    <definedName name="_________j3" hidden="1">{"pl_t&amp;d",#N/A,FALSE,"p&amp;l_t&amp;D_01_02 (2)"}</definedName>
    <definedName name="_________j4" localSheetId="6" hidden="1">{"pl_t&amp;d",#N/A,FALSE,"p&amp;l_t&amp;D_01_02 (2)"}</definedName>
    <definedName name="_________j4" localSheetId="10" hidden="1">{"pl_t&amp;d",#N/A,FALSE,"p&amp;l_t&amp;D_01_02 (2)"}</definedName>
    <definedName name="_________j4" localSheetId="7" hidden="1">{"pl_t&amp;d",#N/A,FALSE,"p&amp;l_t&amp;D_01_02 (2)"}</definedName>
    <definedName name="_________j4" localSheetId="3" hidden="1">{"pl_t&amp;d",#N/A,FALSE,"p&amp;l_t&amp;D_01_02 (2)"}</definedName>
    <definedName name="_________j4" localSheetId="8" hidden="1">{"pl_t&amp;d",#N/A,FALSE,"p&amp;l_t&amp;D_01_02 (2)"}</definedName>
    <definedName name="_________j4" localSheetId="9" hidden="1">{"pl_t&amp;d",#N/A,FALSE,"p&amp;l_t&amp;D_01_02 (2)"}</definedName>
    <definedName name="_________j4" localSheetId="4" hidden="1">{"pl_t&amp;d",#N/A,FALSE,"p&amp;l_t&amp;D_01_02 (2)"}</definedName>
    <definedName name="_________j4" localSheetId="0" hidden="1">{"pl_t&amp;d",#N/A,FALSE,"p&amp;l_t&amp;D_01_02 (2)"}</definedName>
    <definedName name="_________j4" localSheetId="1" hidden="1">{"pl_t&amp;d",#N/A,FALSE,"p&amp;l_t&amp;D_01_02 (2)"}</definedName>
    <definedName name="_________j4" hidden="1">{"pl_t&amp;d",#N/A,FALSE,"p&amp;l_t&amp;D_01_02 (2)"}</definedName>
    <definedName name="_________j5" localSheetId="6" hidden="1">{"pl_t&amp;d",#N/A,FALSE,"p&amp;l_t&amp;D_01_02 (2)"}</definedName>
    <definedName name="_________j5" localSheetId="10" hidden="1">{"pl_t&amp;d",#N/A,FALSE,"p&amp;l_t&amp;D_01_02 (2)"}</definedName>
    <definedName name="_________j5" localSheetId="7" hidden="1">{"pl_t&amp;d",#N/A,FALSE,"p&amp;l_t&amp;D_01_02 (2)"}</definedName>
    <definedName name="_________j5" localSheetId="3" hidden="1">{"pl_t&amp;d",#N/A,FALSE,"p&amp;l_t&amp;D_01_02 (2)"}</definedName>
    <definedName name="_________j5" localSheetId="8" hidden="1">{"pl_t&amp;d",#N/A,FALSE,"p&amp;l_t&amp;D_01_02 (2)"}</definedName>
    <definedName name="_________j5" localSheetId="9" hidden="1">{"pl_t&amp;d",#N/A,FALSE,"p&amp;l_t&amp;D_01_02 (2)"}</definedName>
    <definedName name="_________j5" localSheetId="4" hidden="1">{"pl_t&amp;d",#N/A,FALSE,"p&amp;l_t&amp;D_01_02 (2)"}</definedName>
    <definedName name="_________j5" localSheetId="0" hidden="1">{"pl_t&amp;d",#N/A,FALSE,"p&amp;l_t&amp;D_01_02 (2)"}</definedName>
    <definedName name="_________j5" localSheetId="1" hidden="1">{"pl_t&amp;d",#N/A,FALSE,"p&amp;l_t&amp;D_01_02 (2)"}</definedName>
    <definedName name="_________j5" hidden="1">{"pl_t&amp;d",#N/A,FALSE,"p&amp;l_t&amp;D_01_02 (2)"}</definedName>
    <definedName name="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jpl1" localSheetId="6" hidden="1">#REF!</definedName>
    <definedName name="_________jpl1" localSheetId="10" hidden="1">#REF!</definedName>
    <definedName name="_________jpl1" localSheetId="7" hidden="1">#REF!</definedName>
    <definedName name="_________jpl1" localSheetId="3" hidden="1">#REF!</definedName>
    <definedName name="_________jpl1" localSheetId="8" hidden="1">#REF!</definedName>
    <definedName name="_________jpl1" localSheetId="9" hidden="1">#REF!</definedName>
    <definedName name="_________jpl1" localSheetId="4" hidden="1">#REF!</definedName>
    <definedName name="_________jpl1" localSheetId="0" hidden="1">#REF!</definedName>
    <definedName name="_________jpl1" localSheetId="1" hidden="1">#REF!</definedName>
    <definedName name="_________jpl1" hidden="1">#REF!</definedName>
    <definedName name="_________k1" localSheetId="6" hidden="1">{"pl_t&amp;d",#N/A,FALSE,"p&amp;l_t&amp;D_01_02 (2)"}</definedName>
    <definedName name="_________k1" localSheetId="10" hidden="1">{"pl_t&amp;d",#N/A,FALSE,"p&amp;l_t&amp;D_01_02 (2)"}</definedName>
    <definedName name="_________k1" localSheetId="7" hidden="1">{"pl_t&amp;d",#N/A,FALSE,"p&amp;l_t&amp;D_01_02 (2)"}</definedName>
    <definedName name="_________k1" localSheetId="3" hidden="1">{"pl_t&amp;d",#N/A,FALSE,"p&amp;l_t&amp;D_01_02 (2)"}</definedName>
    <definedName name="_________k1" localSheetId="8" hidden="1">{"pl_t&amp;d",#N/A,FALSE,"p&amp;l_t&amp;D_01_02 (2)"}</definedName>
    <definedName name="_________k1" localSheetId="9" hidden="1">{"pl_t&amp;d",#N/A,FALSE,"p&amp;l_t&amp;D_01_02 (2)"}</definedName>
    <definedName name="_________k1" localSheetId="4" hidden="1">{"pl_t&amp;d",#N/A,FALSE,"p&amp;l_t&amp;D_01_02 (2)"}</definedName>
    <definedName name="_________k1" localSheetId="0" hidden="1">{"pl_t&amp;d",#N/A,FALSE,"p&amp;l_t&amp;D_01_02 (2)"}</definedName>
    <definedName name="_________k1" localSheetId="1" hidden="1">{"pl_t&amp;d",#N/A,FALSE,"p&amp;l_t&amp;D_01_02 (2)"}</definedName>
    <definedName name="_________k1" hidden="1">{"pl_t&amp;d",#N/A,FALSE,"p&amp;l_t&amp;D_01_02 (2)"}</definedName>
    <definedName name="_________Mar06" localSheetId="6">[5]Newabstract!#REF!</definedName>
    <definedName name="_________Mar06" localSheetId="10">[5]Newabstract!#REF!</definedName>
    <definedName name="_________Mar06" localSheetId="7">[5]Newabstract!#REF!</definedName>
    <definedName name="_________Mar06" localSheetId="3">[5]Newabstract!#REF!</definedName>
    <definedName name="_________Mar06" localSheetId="9">[5]Newabstract!#REF!</definedName>
    <definedName name="_________Mar06" localSheetId="4">[5]Newabstract!#REF!</definedName>
    <definedName name="_________Mar06" localSheetId="0">[5]Newabstract!#REF!</definedName>
    <definedName name="_________Mar06" localSheetId="1">[5]Newabstract!#REF!</definedName>
    <definedName name="_________Mar06">[5]Newabstract!#REF!</definedName>
    <definedName name="_________Mar09" localSheetId="6">[5]Newabstract!#REF!</definedName>
    <definedName name="_________Mar09" localSheetId="10">[5]Newabstract!#REF!</definedName>
    <definedName name="_________Mar09" localSheetId="7">[5]Newabstract!#REF!</definedName>
    <definedName name="_________Mar09" localSheetId="3">[5]Newabstract!#REF!</definedName>
    <definedName name="_________Mar09" localSheetId="9">[5]Newabstract!#REF!</definedName>
    <definedName name="_________Mar09" localSheetId="4">[5]Newabstract!#REF!</definedName>
    <definedName name="_________Mar09" localSheetId="0">[5]Newabstract!#REF!</definedName>
    <definedName name="_________Mar09" localSheetId="1">[5]Newabstract!#REF!</definedName>
    <definedName name="_________Mar09">[5]Newabstract!#REF!</definedName>
    <definedName name="_________Mar10" localSheetId="6">[5]Newabstract!#REF!</definedName>
    <definedName name="_________Mar10" localSheetId="10">[5]Newabstract!#REF!</definedName>
    <definedName name="_________Mar10" localSheetId="7">[5]Newabstract!#REF!</definedName>
    <definedName name="_________Mar10" localSheetId="3">[5]Newabstract!#REF!</definedName>
    <definedName name="_________Mar10" localSheetId="9">[5]Newabstract!#REF!</definedName>
    <definedName name="_________Mar10" localSheetId="4">[5]Newabstract!#REF!</definedName>
    <definedName name="_________Mar10" localSheetId="0">[5]Newabstract!#REF!</definedName>
    <definedName name="_________Mar10" localSheetId="1">[5]Newabstract!#REF!</definedName>
    <definedName name="_________Mar10">[5]Newabstract!#REF!</definedName>
    <definedName name="_________Mar11" localSheetId="6">[5]Newabstract!#REF!</definedName>
    <definedName name="_________Mar11" localSheetId="10">[5]Newabstract!#REF!</definedName>
    <definedName name="_________Mar11" localSheetId="7">[5]Newabstract!#REF!</definedName>
    <definedName name="_________Mar11" localSheetId="3">[5]Newabstract!#REF!</definedName>
    <definedName name="_________Mar11" localSheetId="9">[5]Newabstract!#REF!</definedName>
    <definedName name="_________Mar11" localSheetId="4">[5]Newabstract!#REF!</definedName>
    <definedName name="_________Mar11" localSheetId="0">[5]Newabstract!#REF!</definedName>
    <definedName name="_________Mar11" localSheetId="1">[5]Newabstract!#REF!</definedName>
    <definedName name="_________Mar11">[5]Newabstract!#REF!</definedName>
    <definedName name="_________Mar12" localSheetId="6">[5]Newabstract!#REF!</definedName>
    <definedName name="_________Mar12" localSheetId="10">[5]Newabstract!#REF!</definedName>
    <definedName name="_________Mar12" localSheetId="7">[5]Newabstract!#REF!</definedName>
    <definedName name="_________Mar12" localSheetId="3">[5]Newabstract!#REF!</definedName>
    <definedName name="_________Mar12" localSheetId="9">[5]Newabstract!#REF!</definedName>
    <definedName name="_________Mar12" localSheetId="4">[5]Newabstract!#REF!</definedName>
    <definedName name="_________Mar12" localSheetId="0">[5]Newabstract!#REF!</definedName>
    <definedName name="_________Mar12" localSheetId="1">[5]Newabstract!#REF!</definedName>
    <definedName name="_________Mar12">[5]Newabstract!#REF!</definedName>
    <definedName name="_________Mar13" localSheetId="10">[5]Newabstract!#REF!</definedName>
    <definedName name="_________Mar13" localSheetId="7">[5]Newabstract!#REF!</definedName>
    <definedName name="_________Mar13" localSheetId="3">[5]Newabstract!#REF!</definedName>
    <definedName name="_________Mar13" localSheetId="9">[5]Newabstract!#REF!</definedName>
    <definedName name="_________Mar13" localSheetId="4">[5]Newabstract!#REF!</definedName>
    <definedName name="_________Mar13" localSheetId="0">[5]Newabstract!#REF!</definedName>
    <definedName name="_________Mar13" localSheetId="1">[5]Newabstract!#REF!</definedName>
    <definedName name="_________Mar13">[5]Newabstract!#REF!</definedName>
    <definedName name="_________Mar16" localSheetId="10">[5]Newabstract!#REF!</definedName>
    <definedName name="_________Mar16" localSheetId="7">[5]Newabstract!#REF!</definedName>
    <definedName name="_________Mar16" localSheetId="3">[5]Newabstract!#REF!</definedName>
    <definedName name="_________Mar16" localSheetId="9">[5]Newabstract!#REF!</definedName>
    <definedName name="_________Mar16" localSheetId="4">[5]Newabstract!#REF!</definedName>
    <definedName name="_________Mar16" localSheetId="0">[5]Newabstract!#REF!</definedName>
    <definedName name="_________Mar16" localSheetId="1">[5]Newabstract!#REF!</definedName>
    <definedName name="_________Mar16">[5]Newabstract!#REF!</definedName>
    <definedName name="_________Mar17" localSheetId="10">[5]Newabstract!#REF!</definedName>
    <definedName name="_________Mar17" localSheetId="7">[5]Newabstract!#REF!</definedName>
    <definedName name="_________Mar17" localSheetId="3">[5]Newabstract!#REF!</definedName>
    <definedName name="_________Mar17" localSheetId="9">[5]Newabstract!#REF!</definedName>
    <definedName name="_________Mar17" localSheetId="4">[5]Newabstract!#REF!</definedName>
    <definedName name="_________Mar17" localSheetId="0">[5]Newabstract!#REF!</definedName>
    <definedName name="_________Mar17" localSheetId="1">[5]Newabstract!#REF!</definedName>
    <definedName name="_________Mar17">[5]Newabstract!#REF!</definedName>
    <definedName name="_________Mar18" localSheetId="10">[5]Newabstract!#REF!</definedName>
    <definedName name="_________Mar18" localSheetId="7">[5]Newabstract!#REF!</definedName>
    <definedName name="_________Mar18" localSheetId="3">[5]Newabstract!#REF!</definedName>
    <definedName name="_________Mar18" localSheetId="9">[5]Newabstract!#REF!</definedName>
    <definedName name="_________Mar18" localSheetId="4">[5]Newabstract!#REF!</definedName>
    <definedName name="_________Mar18" localSheetId="0">[5]Newabstract!#REF!</definedName>
    <definedName name="_________Mar18" localSheetId="1">[5]Newabstract!#REF!</definedName>
    <definedName name="_________Mar18">[5]Newabstract!#REF!</definedName>
    <definedName name="_________Mar19" localSheetId="10">[5]Newabstract!#REF!</definedName>
    <definedName name="_________Mar19" localSheetId="7">[5]Newabstract!#REF!</definedName>
    <definedName name="_________Mar19" localSheetId="3">[5]Newabstract!#REF!</definedName>
    <definedName name="_________Mar19" localSheetId="9">[5]Newabstract!#REF!</definedName>
    <definedName name="_________Mar19" localSheetId="4">[5]Newabstract!#REF!</definedName>
    <definedName name="_________Mar19" localSheetId="0">[5]Newabstract!#REF!</definedName>
    <definedName name="_________Mar19" localSheetId="1">[5]Newabstract!#REF!</definedName>
    <definedName name="_________Mar19">[5]Newabstract!#REF!</definedName>
    <definedName name="_________Mar20" localSheetId="10">[5]Newabstract!#REF!</definedName>
    <definedName name="_________Mar20" localSheetId="7">[5]Newabstract!#REF!</definedName>
    <definedName name="_________Mar20" localSheetId="3">[5]Newabstract!#REF!</definedName>
    <definedName name="_________Mar20" localSheetId="9">[5]Newabstract!#REF!</definedName>
    <definedName name="_________Mar20" localSheetId="4">[5]Newabstract!#REF!</definedName>
    <definedName name="_________Mar20" localSheetId="0">[5]Newabstract!#REF!</definedName>
    <definedName name="_________Mar20" localSheetId="1">[5]Newabstract!#REF!</definedName>
    <definedName name="_________Mar20">[5]Newabstract!#REF!</definedName>
    <definedName name="_________Mar23" localSheetId="10">[5]Newabstract!#REF!</definedName>
    <definedName name="_________Mar23" localSheetId="7">[5]Newabstract!#REF!</definedName>
    <definedName name="_________Mar23" localSheetId="3">[5]Newabstract!#REF!</definedName>
    <definedName name="_________Mar23" localSheetId="9">[5]Newabstract!#REF!</definedName>
    <definedName name="_________Mar23" localSheetId="4">[5]Newabstract!#REF!</definedName>
    <definedName name="_________Mar23" localSheetId="0">[5]Newabstract!#REF!</definedName>
    <definedName name="_________Mar23" localSheetId="1">[5]Newabstract!#REF!</definedName>
    <definedName name="_________Mar23">[5]Newabstract!#REF!</definedName>
    <definedName name="_________Mar24" localSheetId="10">[5]Newabstract!#REF!</definedName>
    <definedName name="_________Mar24" localSheetId="7">[5]Newabstract!#REF!</definedName>
    <definedName name="_________Mar24" localSheetId="3">[5]Newabstract!#REF!</definedName>
    <definedName name="_________Mar24" localSheetId="9">[5]Newabstract!#REF!</definedName>
    <definedName name="_________Mar24" localSheetId="4">[5]Newabstract!#REF!</definedName>
    <definedName name="_________Mar24" localSheetId="0">[5]Newabstract!#REF!</definedName>
    <definedName name="_________Mar24" localSheetId="1">[5]Newabstract!#REF!</definedName>
    <definedName name="_________Mar24">[5]Newabstract!#REF!</definedName>
    <definedName name="_________Mar25" localSheetId="10">[5]Newabstract!#REF!</definedName>
    <definedName name="_________Mar25" localSheetId="7">[5]Newabstract!#REF!</definedName>
    <definedName name="_________Mar25" localSheetId="3">[5]Newabstract!#REF!</definedName>
    <definedName name="_________Mar25" localSheetId="9">[5]Newabstract!#REF!</definedName>
    <definedName name="_________Mar25" localSheetId="4">[5]Newabstract!#REF!</definedName>
    <definedName name="_________Mar25" localSheetId="0">[5]Newabstract!#REF!</definedName>
    <definedName name="_________Mar25" localSheetId="1">[5]Newabstract!#REF!</definedName>
    <definedName name="_________Mar25">[5]Newabstract!#REF!</definedName>
    <definedName name="_________Mar26" localSheetId="10">[5]Newabstract!#REF!</definedName>
    <definedName name="_________Mar26" localSheetId="7">[5]Newabstract!#REF!</definedName>
    <definedName name="_________Mar26" localSheetId="3">[5]Newabstract!#REF!</definedName>
    <definedName name="_________Mar26" localSheetId="9">[5]Newabstract!#REF!</definedName>
    <definedName name="_________Mar26" localSheetId="4">[5]Newabstract!#REF!</definedName>
    <definedName name="_________Mar26" localSheetId="0">[5]Newabstract!#REF!</definedName>
    <definedName name="_________Mar26" localSheetId="1">[5]Newabstract!#REF!</definedName>
    <definedName name="_________Mar26">[5]Newabstract!#REF!</definedName>
    <definedName name="_________Mar27" localSheetId="10">[5]Newabstract!#REF!</definedName>
    <definedName name="_________Mar27" localSheetId="7">[5]Newabstract!#REF!</definedName>
    <definedName name="_________Mar27" localSheetId="3">[5]Newabstract!#REF!</definedName>
    <definedName name="_________Mar27" localSheetId="9">[5]Newabstract!#REF!</definedName>
    <definedName name="_________Mar27" localSheetId="4">[5]Newabstract!#REF!</definedName>
    <definedName name="_________Mar27" localSheetId="0">[5]Newabstract!#REF!</definedName>
    <definedName name="_________Mar27" localSheetId="1">[5]Newabstract!#REF!</definedName>
    <definedName name="_________Mar27">[5]Newabstract!#REF!</definedName>
    <definedName name="_________Mar28" localSheetId="10">[5]Newabstract!#REF!</definedName>
    <definedName name="_________Mar28" localSheetId="7">[5]Newabstract!#REF!</definedName>
    <definedName name="_________Mar28" localSheetId="3">[5]Newabstract!#REF!</definedName>
    <definedName name="_________Mar28" localSheetId="9">[5]Newabstract!#REF!</definedName>
    <definedName name="_________Mar28" localSheetId="4">[5]Newabstract!#REF!</definedName>
    <definedName name="_________Mar28" localSheetId="0">[5]Newabstract!#REF!</definedName>
    <definedName name="_________Mar28" localSheetId="1">[5]Newabstract!#REF!</definedName>
    <definedName name="_________Mar28">[5]Newabstract!#REF!</definedName>
    <definedName name="_________Mar30" localSheetId="10">[5]Newabstract!#REF!</definedName>
    <definedName name="_________Mar30" localSheetId="7">[5]Newabstract!#REF!</definedName>
    <definedName name="_________Mar30" localSheetId="3">[5]Newabstract!#REF!</definedName>
    <definedName name="_________Mar30" localSheetId="9">[5]Newabstract!#REF!</definedName>
    <definedName name="_________Mar30" localSheetId="4">[5]Newabstract!#REF!</definedName>
    <definedName name="_________Mar30" localSheetId="0">[5]Newabstract!#REF!</definedName>
    <definedName name="_________Mar30" localSheetId="1">[5]Newabstract!#REF!</definedName>
    <definedName name="_________Mar30">[5]Newabstract!#REF!</definedName>
    <definedName name="_________Mar31" localSheetId="10">[5]Newabstract!#REF!</definedName>
    <definedName name="_________Mar31" localSheetId="7">[5]Newabstract!#REF!</definedName>
    <definedName name="_________Mar31" localSheetId="3">[5]Newabstract!#REF!</definedName>
    <definedName name="_________Mar31" localSheetId="9">[5]Newabstract!#REF!</definedName>
    <definedName name="_________Mar31" localSheetId="4">[5]Newabstract!#REF!</definedName>
    <definedName name="_________Mar31" localSheetId="0">[5]Newabstract!#REF!</definedName>
    <definedName name="_________Mar31" localSheetId="1">[5]Newabstract!#REF!</definedName>
    <definedName name="_________Mar31">[5]Newabstract!#REF!</definedName>
    <definedName name="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new1" localSheetId="6" hidden="1">{"pl_t&amp;d",#N/A,FALSE,"p&amp;l_t&amp;D_01_02 (2)"}</definedName>
    <definedName name="_________new1" localSheetId="10" hidden="1">{"pl_t&amp;d",#N/A,FALSE,"p&amp;l_t&amp;D_01_02 (2)"}</definedName>
    <definedName name="_________new1" localSheetId="7" hidden="1">{"pl_t&amp;d",#N/A,FALSE,"p&amp;l_t&amp;D_01_02 (2)"}</definedName>
    <definedName name="_________new1" localSheetId="3" hidden="1">{"pl_t&amp;d",#N/A,FALSE,"p&amp;l_t&amp;D_01_02 (2)"}</definedName>
    <definedName name="_________new1" localSheetId="8" hidden="1">{"pl_t&amp;d",#N/A,FALSE,"p&amp;l_t&amp;D_01_02 (2)"}</definedName>
    <definedName name="_________new1" localSheetId="9" hidden="1">{"pl_t&amp;d",#N/A,FALSE,"p&amp;l_t&amp;D_01_02 (2)"}</definedName>
    <definedName name="_________new1" localSheetId="4" hidden="1">{"pl_t&amp;d",#N/A,FALSE,"p&amp;l_t&amp;D_01_02 (2)"}</definedName>
    <definedName name="_________new1" localSheetId="0" hidden="1">{"pl_t&amp;d",#N/A,FALSE,"p&amp;l_t&amp;D_01_02 (2)"}</definedName>
    <definedName name="_________new1" localSheetId="1" hidden="1">{"pl_t&amp;d",#N/A,FALSE,"p&amp;l_t&amp;D_01_02 (2)"}</definedName>
    <definedName name="_________new1" hidden="1">{"pl_t&amp;d",#N/A,FALSE,"p&amp;l_t&amp;D_01_02 (2)"}</definedName>
    <definedName name="_________no1" localSheetId="6" hidden="1">{"pl_t&amp;d",#N/A,FALSE,"p&amp;l_t&amp;D_01_02 (2)"}</definedName>
    <definedName name="_________no1" localSheetId="10" hidden="1">{"pl_t&amp;d",#N/A,FALSE,"p&amp;l_t&amp;D_01_02 (2)"}</definedName>
    <definedName name="_________no1" localSheetId="7" hidden="1">{"pl_t&amp;d",#N/A,FALSE,"p&amp;l_t&amp;D_01_02 (2)"}</definedName>
    <definedName name="_________no1" localSheetId="3" hidden="1">{"pl_t&amp;d",#N/A,FALSE,"p&amp;l_t&amp;D_01_02 (2)"}</definedName>
    <definedName name="_________no1" localSheetId="8" hidden="1">{"pl_t&amp;d",#N/A,FALSE,"p&amp;l_t&amp;D_01_02 (2)"}</definedName>
    <definedName name="_________no1" localSheetId="9" hidden="1">{"pl_t&amp;d",#N/A,FALSE,"p&amp;l_t&amp;D_01_02 (2)"}</definedName>
    <definedName name="_________no1" localSheetId="4" hidden="1">{"pl_t&amp;d",#N/A,FALSE,"p&amp;l_t&amp;D_01_02 (2)"}</definedName>
    <definedName name="_________no1" localSheetId="0" hidden="1">{"pl_t&amp;d",#N/A,FALSE,"p&amp;l_t&amp;D_01_02 (2)"}</definedName>
    <definedName name="_________no1" localSheetId="1" hidden="1">{"pl_t&amp;d",#N/A,FALSE,"p&amp;l_t&amp;D_01_02 (2)"}</definedName>
    <definedName name="_________no1" hidden="1">{"pl_t&amp;d",#N/A,FALSE,"p&amp;l_t&amp;D_01_02 (2)"}</definedName>
    <definedName name="_________not1" localSheetId="6" hidden="1">{"pl_t&amp;d",#N/A,FALSE,"p&amp;l_t&amp;D_01_02 (2)"}</definedName>
    <definedName name="_________not1" localSheetId="10" hidden="1">{"pl_t&amp;d",#N/A,FALSE,"p&amp;l_t&amp;D_01_02 (2)"}</definedName>
    <definedName name="_________not1" localSheetId="7" hidden="1">{"pl_t&amp;d",#N/A,FALSE,"p&amp;l_t&amp;D_01_02 (2)"}</definedName>
    <definedName name="_________not1" localSheetId="3" hidden="1">{"pl_t&amp;d",#N/A,FALSE,"p&amp;l_t&amp;D_01_02 (2)"}</definedName>
    <definedName name="_________not1" localSheetId="8" hidden="1">{"pl_t&amp;d",#N/A,FALSE,"p&amp;l_t&amp;D_01_02 (2)"}</definedName>
    <definedName name="_________not1" localSheetId="9" hidden="1">{"pl_t&amp;d",#N/A,FALSE,"p&amp;l_t&amp;D_01_02 (2)"}</definedName>
    <definedName name="_________not1" localSheetId="4" hidden="1">{"pl_t&amp;d",#N/A,FALSE,"p&amp;l_t&amp;D_01_02 (2)"}</definedName>
    <definedName name="_________not1" localSheetId="0" hidden="1">{"pl_t&amp;d",#N/A,FALSE,"p&amp;l_t&amp;D_01_02 (2)"}</definedName>
    <definedName name="_________not1" localSheetId="1" hidden="1">{"pl_t&amp;d",#N/A,FALSE,"p&amp;l_t&amp;D_01_02 (2)"}</definedName>
    <definedName name="_________not1" hidden="1">{"pl_t&amp;d",#N/A,FALSE,"p&amp;l_t&amp;D_01_02 (2)"}</definedName>
    <definedName name="_________p1" localSheetId="6" hidden="1">{"pl_t&amp;d",#N/A,FALSE,"p&amp;l_t&amp;D_01_02 (2)"}</definedName>
    <definedName name="_________p1" localSheetId="10" hidden="1">{"pl_t&amp;d",#N/A,FALSE,"p&amp;l_t&amp;D_01_02 (2)"}</definedName>
    <definedName name="_________p1" localSheetId="7" hidden="1">{"pl_t&amp;d",#N/A,FALSE,"p&amp;l_t&amp;D_01_02 (2)"}</definedName>
    <definedName name="_________p1" localSheetId="3" hidden="1">{"pl_t&amp;d",#N/A,FALSE,"p&amp;l_t&amp;D_01_02 (2)"}</definedName>
    <definedName name="_________p1" localSheetId="8" hidden="1">{"pl_t&amp;d",#N/A,FALSE,"p&amp;l_t&amp;D_01_02 (2)"}</definedName>
    <definedName name="_________p1" localSheetId="9" hidden="1">{"pl_t&amp;d",#N/A,FALSE,"p&amp;l_t&amp;D_01_02 (2)"}</definedName>
    <definedName name="_________p1" localSheetId="4" hidden="1">{"pl_t&amp;d",#N/A,FALSE,"p&amp;l_t&amp;D_01_02 (2)"}</definedName>
    <definedName name="_________p1" localSheetId="0" hidden="1">{"pl_t&amp;d",#N/A,FALSE,"p&amp;l_t&amp;D_01_02 (2)"}</definedName>
    <definedName name="_________p1" localSheetId="1" hidden="1">{"pl_t&amp;d",#N/A,FALSE,"p&amp;l_t&amp;D_01_02 (2)"}</definedName>
    <definedName name="_________p1" hidden="1">{"pl_t&amp;d",#N/A,FALSE,"p&amp;l_t&amp;D_01_02 (2)"}</definedName>
    <definedName name="_________p2" localSheetId="6" hidden="1">{"pl_td_01_02",#N/A,FALSE,"p&amp;l_t&amp;D_01_02 (2)"}</definedName>
    <definedName name="_________p2" localSheetId="10" hidden="1">{"pl_td_01_02",#N/A,FALSE,"p&amp;l_t&amp;D_01_02 (2)"}</definedName>
    <definedName name="_________p2" localSheetId="7" hidden="1">{"pl_td_01_02",#N/A,FALSE,"p&amp;l_t&amp;D_01_02 (2)"}</definedName>
    <definedName name="_________p2" localSheetId="3" hidden="1">{"pl_td_01_02",#N/A,FALSE,"p&amp;l_t&amp;D_01_02 (2)"}</definedName>
    <definedName name="_________p2" localSheetId="8" hidden="1">{"pl_td_01_02",#N/A,FALSE,"p&amp;l_t&amp;D_01_02 (2)"}</definedName>
    <definedName name="_________p2" localSheetId="9" hidden="1">{"pl_td_01_02",#N/A,FALSE,"p&amp;l_t&amp;D_01_02 (2)"}</definedName>
    <definedName name="_________p2" localSheetId="4" hidden="1">{"pl_td_01_02",#N/A,FALSE,"p&amp;l_t&amp;D_01_02 (2)"}</definedName>
    <definedName name="_________p2" localSheetId="0" hidden="1">{"pl_td_01_02",#N/A,FALSE,"p&amp;l_t&amp;D_01_02 (2)"}</definedName>
    <definedName name="_________p2" localSheetId="1" hidden="1">{"pl_td_01_02",#N/A,FALSE,"p&amp;l_t&amp;D_01_02 (2)"}</definedName>
    <definedName name="_________p2" hidden="1">{"pl_td_01_02",#N/A,FALSE,"p&amp;l_t&amp;D_01_02 (2)"}</definedName>
    <definedName name="_________p3" localSheetId="6" hidden="1">{"pl_t&amp;d",#N/A,FALSE,"p&amp;l_t&amp;D_01_02 (2)"}</definedName>
    <definedName name="_________p3" localSheetId="10" hidden="1">{"pl_t&amp;d",#N/A,FALSE,"p&amp;l_t&amp;D_01_02 (2)"}</definedName>
    <definedName name="_________p3" localSheetId="7" hidden="1">{"pl_t&amp;d",#N/A,FALSE,"p&amp;l_t&amp;D_01_02 (2)"}</definedName>
    <definedName name="_________p3" localSheetId="3" hidden="1">{"pl_t&amp;d",#N/A,FALSE,"p&amp;l_t&amp;D_01_02 (2)"}</definedName>
    <definedName name="_________p3" localSheetId="8" hidden="1">{"pl_t&amp;d",#N/A,FALSE,"p&amp;l_t&amp;D_01_02 (2)"}</definedName>
    <definedName name="_________p3" localSheetId="9" hidden="1">{"pl_t&amp;d",#N/A,FALSE,"p&amp;l_t&amp;D_01_02 (2)"}</definedName>
    <definedName name="_________p3" localSheetId="4" hidden="1">{"pl_t&amp;d",#N/A,FALSE,"p&amp;l_t&amp;D_01_02 (2)"}</definedName>
    <definedName name="_________p3" localSheetId="0" hidden="1">{"pl_t&amp;d",#N/A,FALSE,"p&amp;l_t&amp;D_01_02 (2)"}</definedName>
    <definedName name="_________p3" localSheetId="1" hidden="1">{"pl_t&amp;d",#N/A,FALSE,"p&amp;l_t&amp;D_01_02 (2)"}</definedName>
    <definedName name="_________p3" hidden="1">{"pl_t&amp;d",#N/A,FALSE,"p&amp;l_t&amp;D_01_02 (2)"}</definedName>
    <definedName name="_________p4" localSheetId="6" hidden="1">{"pl_t&amp;d",#N/A,FALSE,"p&amp;l_t&amp;D_01_02 (2)"}</definedName>
    <definedName name="_________p4" localSheetId="10" hidden="1">{"pl_t&amp;d",#N/A,FALSE,"p&amp;l_t&amp;D_01_02 (2)"}</definedName>
    <definedName name="_________p4" localSheetId="7" hidden="1">{"pl_t&amp;d",#N/A,FALSE,"p&amp;l_t&amp;D_01_02 (2)"}</definedName>
    <definedName name="_________p4" localSheetId="3" hidden="1">{"pl_t&amp;d",#N/A,FALSE,"p&amp;l_t&amp;D_01_02 (2)"}</definedName>
    <definedName name="_________p4" localSheetId="8" hidden="1">{"pl_t&amp;d",#N/A,FALSE,"p&amp;l_t&amp;D_01_02 (2)"}</definedName>
    <definedName name="_________p4" localSheetId="9" hidden="1">{"pl_t&amp;d",#N/A,FALSE,"p&amp;l_t&amp;D_01_02 (2)"}</definedName>
    <definedName name="_________p4" localSheetId="4" hidden="1">{"pl_t&amp;d",#N/A,FALSE,"p&amp;l_t&amp;D_01_02 (2)"}</definedName>
    <definedName name="_________p4" localSheetId="0" hidden="1">{"pl_t&amp;d",#N/A,FALSE,"p&amp;l_t&amp;D_01_02 (2)"}</definedName>
    <definedName name="_________p4" localSheetId="1" hidden="1">{"pl_t&amp;d",#N/A,FALSE,"p&amp;l_t&amp;D_01_02 (2)"}</definedName>
    <definedName name="_________p4" hidden="1">{"pl_t&amp;d",#N/A,FALSE,"p&amp;l_t&amp;D_01_02 (2)"}</definedName>
    <definedName name="_________pp2" localSheetId="6">#REF!</definedName>
    <definedName name="_________pp2" localSheetId="10">#REF!</definedName>
    <definedName name="_________pp2" localSheetId="7">#REF!</definedName>
    <definedName name="_________pp2" localSheetId="3">#REF!</definedName>
    <definedName name="_________pp2" localSheetId="9">#REF!</definedName>
    <definedName name="_________pp2" localSheetId="4">#REF!</definedName>
    <definedName name="_________pp2" localSheetId="0">#REF!</definedName>
    <definedName name="_________pp2" localSheetId="1">#REF!</definedName>
    <definedName name="_________pp2">#REF!</definedName>
    <definedName name="_________q2" localSheetId="6" hidden="1">{"pl_t&amp;d",#N/A,FALSE,"p&amp;l_t&amp;D_01_02 (2)"}</definedName>
    <definedName name="_________q2" localSheetId="10" hidden="1">{"pl_t&amp;d",#N/A,FALSE,"p&amp;l_t&amp;D_01_02 (2)"}</definedName>
    <definedName name="_________q2" localSheetId="7" hidden="1">{"pl_t&amp;d",#N/A,FALSE,"p&amp;l_t&amp;D_01_02 (2)"}</definedName>
    <definedName name="_________q2" localSheetId="3" hidden="1">{"pl_t&amp;d",#N/A,FALSE,"p&amp;l_t&amp;D_01_02 (2)"}</definedName>
    <definedName name="_________q2" localSheetId="8" hidden="1">{"pl_t&amp;d",#N/A,FALSE,"p&amp;l_t&amp;D_01_02 (2)"}</definedName>
    <definedName name="_________q2" localSheetId="9" hidden="1">{"pl_t&amp;d",#N/A,FALSE,"p&amp;l_t&amp;D_01_02 (2)"}</definedName>
    <definedName name="_________q2" localSheetId="4" hidden="1">{"pl_t&amp;d",#N/A,FALSE,"p&amp;l_t&amp;D_01_02 (2)"}</definedName>
    <definedName name="_________q2" localSheetId="0" hidden="1">{"pl_t&amp;d",#N/A,FALSE,"p&amp;l_t&amp;D_01_02 (2)"}</definedName>
    <definedName name="_________q2" localSheetId="1" hidden="1">{"pl_t&amp;d",#N/A,FALSE,"p&amp;l_t&amp;D_01_02 (2)"}</definedName>
    <definedName name="_________q2" hidden="1">{"pl_t&amp;d",#N/A,FALSE,"p&amp;l_t&amp;D_01_02 (2)"}</definedName>
    <definedName name="_________q3" localSheetId="6" hidden="1">{"pl_t&amp;d",#N/A,FALSE,"p&amp;l_t&amp;D_01_02 (2)"}</definedName>
    <definedName name="_________q3" localSheetId="10" hidden="1">{"pl_t&amp;d",#N/A,FALSE,"p&amp;l_t&amp;D_01_02 (2)"}</definedName>
    <definedName name="_________q3" localSheetId="7" hidden="1">{"pl_t&amp;d",#N/A,FALSE,"p&amp;l_t&amp;D_01_02 (2)"}</definedName>
    <definedName name="_________q3" localSheetId="3" hidden="1">{"pl_t&amp;d",#N/A,FALSE,"p&amp;l_t&amp;D_01_02 (2)"}</definedName>
    <definedName name="_________q3" localSheetId="8" hidden="1">{"pl_t&amp;d",#N/A,FALSE,"p&amp;l_t&amp;D_01_02 (2)"}</definedName>
    <definedName name="_________q3" localSheetId="9" hidden="1">{"pl_t&amp;d",#N/A,FALSE,"p&amp;l_t&amp;D_01_02 (2)"}</definedName>
    <definedName name="_________q3" localSheetId="4" hidden="1">{"pl_t&amp;d",#N/A,FALSE,"p&amp;l_t&amp;D_01_02 (2)"}</definedName>
    <definedName name="_________q3" localSheetId="0" hidden="1">{"pl_t&amp;d",#N/A,FALSE,"p&amp;l_t&amp;D_01_02 (2)"}</definedName>
    <definedName name="_________q3" localSheetId="1" hidden="1">{"pl_t&amp;d",#N/A,FALSE,"p&amp;l_t&amp;D_01_02 (2)"}</definedName>
    <definedName name="_________q3" hidden="1">{"pl_t&amp;d",#N/A,FALSE,"p&amp;l_t&amp;D_01_02 (2)"}</definedName>
    <definedName name="_________s1" localSheetId="6" hidden="1">{"pl_t&amp;d",#N/A,FALSE,"p&amp;l_t&amp;D_01_02 (2)"}</definedName>
    <definedName name="_________s1" localSheetId="10" hidden="1">{"pl_t&amp;d",#N/A,FALSE,"p&amp;l_t&amp;D_01_02 (2)"}</definedName>
    <definedName name="_________s1" localSheetId="7" hidden="1">{"pl_t&amp;d",#N/A,FALSE,"p&amp;l_t&amp;D_01_02 (2)"}</definedName>
    <definedName name="_________s1" localSheetId="3" hidden="1">{"pl_t&amp;d",#N/A,FALSE,"p&amp;l_t&amp;D_01_02 (2)"}</definedName>
    <definedName name="_________s1" localSheetId="8" hidden="1">{"pl_t&amp;d",#N/A,FALSE,"p&amp;l_t&amp;D_01_02 (2)"}</definedName>
    <definedName name="_________s1" localSheetId="9" hidden="1">{"pl_t&amp;d",#N/A,FALSE,"p&amp;l_t&amp;D_01_02 (2)"}</definedName>
    <definedName name="_________s1" localSheetId="4" hidden="1">{"pl_t&amp;d",#N/A,FALSE,"p&amp;l_t&amp;D_01_02 (2)"}</definedName>
    <definedName name="_________s1" localSheetId="0" hidden="1">{"pl_t&amp;d",#N/A,FALSE,"p&amp;l_t&amp;D_01_02 (2)"}</definedName>
    <definedName name="_________s1" localSheetId="1" hidden="1">{"pl_t&amp;d",#N/A,FALSE,"p&amp;l_t&amp;D_01_02 (2)"}</definedName>
    <definedName name="_________s1" hidden="1">{"pl_t&amp;d",#N/A,FALSE,"p&amp;l_t&amp;D_01_02 (2)"}</definedName>
    <definedName name="_________S180" localSheetId="6">[2]S3_GRP_CA!#REF!</definedName>
    <definedName name="_________S180" localSheetId="10">[2]S3_GRP_CA!#REF!</definedName>
    <definedName name="_________S180" localSheetId="7">[2]S3_GRP_CA!#REF!</definedName>
    <definedName name="_________S180" localSheetId="3">[2]S3_GRP_CA!#REF!</definedName>
    <definedName name="_________S180" localSheetId="9">[2]S3_GRP_CA!#REF!</definedName>
    <definedName name="_________S180" localSheetId="4">[2]S3_GRP_CA!#REF!</definedName>
    <definedName name="_________S180" localSheetId="0">[2]S3_GRP_CA!#REF!</definedName>
    <definedName name="_________S180" localSheetId="1">[2]S3_GRP_CA!#REF!</definedName>
    <definedName name="_________S180">[2]S3_GRP_CA!#REF!</definedName>
    <definedName name="_________s2" localSheetId="6" hidden="1">{"pl_t&amp;d",#N/A,FALSE,"p&amp;l_t&amp;D_01_02 (2)"}</definedName>
    <definedName name="_________s2" localSheetId="10" hidden="1">{"pl_t&amp;d",#N/A,FALSE,"p&amp;l_t&amp;D_01_02 (2)"}</definedName>
    <definedName name="_________s2" localSheetId="7" hidden="1">{"pl_t&amp;d",#N/A,FALSE,"p&amp;l_t&amp;D_01_02 (2)"}</definedName>
    <definedName name="_________s2" localSheetId="3" hidden="1">{"pl_t&amp;d",#N/A,FALSE,"p&amp;l_t&amp;D_01_02 (2)"}</definedName>
    <definedName name="_________s2" localSheetId="8" hidden="1">{"pl_t&amp;d",#N/A,FALSE,"p&amp;l_t&amp;D_01_02 (2)"}</definedName>
    <definedName name="_________s2" localSheetId="9" hidden="1">{"pl_t&amp;d",#N/A,FALSE,"p&amp;l_t&amp;D_01_02 (2)"}</definedName>
    <definedName name="_________s2" localSheetId="4" hidden="1">{"pl_t&amp;d",#N/A,FALSE,"p&amp;l_t&amp;D_01_02 (2)"}</definedName>
    <definedName name="_________s2" localSheetId="0" hidden="1">{"pl_t&amp;d",#N/A,FALSE,"p&amp;l_t&amp;D_01_02 (2)"}</definedName>
    <definedName name="_________s2" localSheetId="1" hidden="1">{"pl_t&amp;d",#N/A,FALSE,"p&amp;l_t&amp;D_01_02 (2)"}</definedName>
    <definedName name="_________s2" hidden="1">{"pl_t&amp;d",#N/A,FALSE,"p&amp;l_t&amp;D_01_02 (2)"}</definedName>
    <definedName name="_________S6" localSheetId="6">[4]S5_CO_MA!#REF!</definedName>
    <definedName name="_________S6" localSheetId="10">[4]S5_CO_MA!#REF!</definedName>
    <definedName name="_________S6" localSheetId="7">[4]S5_CO_MA!#REF!</definedName>
    <definedName name="_________S6" localSheetId="3">[4]S5_CO_MA!#REF!</definedName>
    <definedName name="_________S6" localSheetId="9">[4]S5_CO_MA!#REF!</definedName>
    <definedName name="_________S6" localSheetId="4">[4]S5_CO_MA!#REF!</definedName>
    <definedName name="_________S6" localSheetId="0">[4]S5_CO_MA!#REF!</definedName>
    <definedName name="_________S6" localSheetId="1">[4]S5_CO_MA!#REF!</definedName>
    <definedName name="_________S6">[4]S5_CO_MA!#REF!</definedName>
    <definedName name="_________SL1" localSheetId="6">[7]Salient1!#REF!</definedName>
    <definedName name="_________SL1" localSheetId="10">[7]Salient1!#REF!</definedName>
    <definedName name="_________SL1" localSheetId="7">[7]Salient1!#REF!</definedName>
    <definedName name="_________SL1" localSheetId="3">[7]Salient1!#REF!</definedName>
    <definedName name="_________SL1" localSheetId="9">[7]Salient1!#REF!</definedName>
    <definedName name="_________SL1" localSheetId="4">[7]Salient1!#REF!</definedName>
    <definedName name="_________SL1" localSheetId="0">[7]Salient1!#REF!</definedName>
    <definedName name="_________SL1" localSheetId="1">[7]Salient1!#REF!</definedName>
    <definedName name="_________SL1">[7]Salient1!#REF!</definedName>
    <definedName name="_________SL2" localSheetId="6">[7]Salient1!#REF!</definedName>
    <definedName name="_________SL2" localSheetId="10">[7]Salient1!#REF!</definedName>
    <definedName name="_________SL2" localSheetId="7">[7]Salient1!#REF!</definedName>
    <definedName name="_________SL2" localSheetId="3">[7]Salient1!#REF!</definedName>
    <definedName name="_________SL2" localSheetId="9">[7]Salient1!#REF!</definedName>
    <definedName name="_________SL2" localSheetId="4">[7]Salient1!#REF!</definedName>
    <definedName name="_________SL2" localSheetId="0">[7]Salient1!#REF!</definedName>
    <definedName name="_________SL2" localSheetId="1">[7]Salient1!#REF!</definedName>
    <definedName name="_________SL2">[7]Salient1!#REF!</definedName>
    <definedName name="_________SL3" localSheetId="6">[7]Salient1!#REF!</definedName>
    <definedName name="_________SL3" localSheetId="10">[7]Salient1!#REF!</definedName>
    <definedName name="_________SL3" localSheetId="7">[7]Salient1!#REF!</definedName>
    <definedName name="_________SL3" localSheetId="3">[7]Salient1!#REF!</definedName>
    <definedName name="_________SL3" localSheetId="9">[7]Salient1!#REF!</definedName>
    <definedName name="_________SL3" localSheetId="4">[7]Salient1!#REF!</definedName>
    <definedName name="_________SL3" localSheetId="0">[7]Salient1!#REF!</definedName>
    <definedName name="_________SL3" localSheetId="1">[7]Salient1!#REF!</definedName>
    <definedName name="_________SL3">[7]Salient1!#REF!</definedName>
    <definedName name="_________SPR1" localSheetId="6">#REF!</definedName>
    <definedName name="_________SPR1" localSheetId="10">#REF!</definedName>
    <definedName name="_________SPR1" localSheetId="7">#REF!</definedName>
    <definedName name="_________SPR1" localSheetId="3">#REF!</definedName>
    <definedName name="_________SPR1" localSheetId="9">#REF!</definedName>
    <definedName name="_________SPR1" localSheetId="4">#REF!</definedName>
    <definedName name="_________SPR1" localSheetId="0">#REF!</definedName>
    <definedName name="_________SPR1" localSheetId="1">#REF!</definedName>
    <definedName name="_________SPR1">#REF!</definedName>
    <definedName name="_________spr2" localSheetId="6">#REF!</definedName>
    <definedName name="_________spr2" localSheetId="10">#REF!</definedName>
    <definedName name="_________spr2" localSheetId="7">#REF!</definedName>
    <definedName name="_________spr2" localSheetId="3">#REF!</definedName>
    <definedName name="_________spr2" localSheetId="9">#REF!</definedName>
    <definedName name="_________spr2" localSheetId="4">#REF!</definedName>
    <definedName name="_________spr2" localSheetId="0">#REF!</definedName>
    <definedName name="_________spr2" localSheetId="1">#REF!</definedName>
    <definedName name="_________spr2">#REF!</definedName>
    <definedName name="_________ss1" localSheetId="6" hidden="1">{"pl_t&amp;d",#N/A,FALSE,"p&amp;l_t&amp;D_01_02 (2)"}</definedName>
    <definedName name="_________ss1" localSheetId="10" hidden="1">{"pl_t&amp;d",#N/A,FALSE,"p&amp;l_t&amp;D_01_02 (2)"}</definedName>
    <definedName name="_________ss1" localSheetId="7" hidden="1">{"pl_t&amp;d",#N/A,FALSE,"p&amp;l_t&amp;D_01_02 (2)"}</definedName>
    <definedName name="_________ss1" localSheetId="3" hidden="1">{"pl_t&amp;d",#N/A,FALSE,"p&amp;l_t&amp;D_01_02 (2)"}</definedName>
    <definedName name="_________ss1" localSheetId="8" hidden="1">{"pl_t&amp;d",#N/A,FALSE,"p&amp;l_t&amp;D_01_02 (2)"}</definedName>
    <definedName name="_________ss1" localSheetId="9" hidden="1">{"pl_t&amp;d",#N/A,FALSE,"p&amp;l_t&amp;D_01_02 (2)"}</definedName>
    <definedName name="_________ss1" localSheetId="4" hidden="1">{"pl_t&amp;d",#N/A,FALSE,"p&amp;l_t&amp;D_01_02 (2)"}</definedName>
    <definedName name="_________ss1" localSheetId="0" hidden="1">{"pl_t&amp;d",#N/A,FALSE,"p&amp;l_t&amp;D_01_02 (2)"}</definedName>
    <definedName name="_________ss1" localSheetId="1" hidden="1">{"pl_t&amp;d",#N/A,FALSE,"p&amp;l_t&amp;D_01_02 (2)"}</definedName>
    <definedName name="_________ss1" hidden="1">{"pl_t&amp;d",#N/A,FALSE,"p&amp;l_t&amp;D_01_02 (2)"}</definedName>
    <definedName name="_________usd1" localSheetId="6">'[3]cash budget'!#REF!</definedName>
    <definedName name="_________usd1" localSheetId="10">'[3]cash budget'!#REF!</definedName>
    <definedName name="_________usd1" localSheetId="7">'[3]cash budget'!#REF!</definedName>
    <definedName name="_________usd1" localSheetId="3">'[3]cash budget'!#REF!</definedName>
    <definedName name="_________usd1" localSheetId="9">'[3]cash budget'!#REF!</definedName>
    <definedName name="_________usd1" localSheetId="4">'[3]cash budget'!#REF!</definedName>
    <definedName name="_________usd1" localSheetId="0">'[3]cash budget'!#REF!</definedName>
    <definedName name="_________usd1" localSheetId="1">'[3]cash budget'!#REF!</definedName>
    <definedName name="_________usd1">'[3]cash budget'!#REF!</definedName>
    <definedName name="_________usd2" localSheetId="6">'[3]cash budget'!#REF!</definedName>
    <definedName name="_________usd2" localSheetId="10">'[3]cash budget'!#REF!</definedName>
    <definedName name="_________usd2" localSheetId="7">'[3]cash budget'!#REF!</definedName>
    <definedName name="_________usd2" localSheetId="3">'[3]cash budget'!#REF!</definedName>
    <definedName name="_________usd2" localSheetId="9">'[3]cash budget'!#REF!</definedName>
    <definedName name="_________usd2" localSheetId="4">'[3]cash budget'!#REF!</definedName>
    <definedName name="_________usd2" localSheetId="0">'[3]cash budget'!#REF!</definedName>
    <definedName name="_________usd2" localSheetId="1">'[3]cash budget'!#REF!</definedName>
    <definedName name="_________usd2">'[3]cash budget'!#REF!</definedName>
    <definedName name="_________usd3" localSheetId="6">'[3]cash budget'!#REF!</definedName>
    <definedName name="_________usd3" localSheetId="10">'[3]cash budget'!#REF!</definedName>
    <definedName name="_________usd3" localSheetId="7">'[3]cash budget'!#REF!</definedName>
    <definedName name="_________usd3" localSheetId="3">'[3]cash budget'!#REF!</definedName>
    <definedName name="_________usd3" localSheetId="9">'[3]cash budget'!#REF!</definedName>
    <definedName name="_________usd3" localSheetId="4">'[3]cash budget'!#REF!</definedName>
    <definedName name="_________usd3" localSheetId="0">'[3]cash budget'!#REF!</definedName>
    <definedName name="_________usd3" localSheetId="1">'[3]cash budget'!#REF!</definedName>
    <definedName name="_________usd3">'[3]cash budget'!#REF!</definedName>
    <definedName name="_________usd4" localSheetId="6">'[3]cash budget'!#REF!</definedName>
    <definedName name="_________usd4" localSheetId="10">'[3]cash budget'!#REF!</definedName>
    <definedName name="_________usd4" localSheetId="7">'[3]cash budget'!#REF!</definedName>
    <definedName name="_________usd4" localSheetId="3">'[3]cash budget'!#REF!</definedName>
    <definedName name="_________usd4" localSheetId="9">'[3]cash budget'!#REF!</definedName>
    <definedName name="_________usd4" localSheetId="4">'[3]cash budget'!#REF!</definedName>
    <definedName name="_________usd4" localSheetId="0">'[3]cash budget'!#REF!</definedName>
    <definedName name="_________usd4" localSheetId="1">'[3]cash budget'!#REF!</definedName>
    <definedName name="_________usd4">'[3]cash budget'!#REF!</definedName>
    <definedName name="_________xlnm._FilterDatabase_1" localSheetId="6">#REF!</definedName>
    <definedName name="_________xlnm._FilterDatabase_1" localSheetId="10">#REF!</definedName>
    <definedName name="_________xlnm._FilterDatabase_1" localSheetId="7">#REF!</definedName>
    <definedName name="_________xlnm._FilterDatabase_1" localSheetId="3">#REF!</definedName>
    <definedName name="_________xlnm._FilterDatabase_1" localSheetId="9">#REF!</definedName>
    <definedName name="_________xlnm._FilterDatabase_1" localSheetId="4">#REF!</definedName>
    <definedName name="_________xlnm._FilterDatabase_1" localSheetId="0">#REF!</definedName>
    <definedName name="_________xlnm._FilterDatabase_1" localSheetId="1">#REF!</definedName>
    <definedName name="_________xlnm._FilterDatabase_1">#REF!</definedName>
    <definedName name="_________xlnm.Database">"#REF!"</definedName>
    <definedName name="_________xlnm.Print_Area">"#REF!"</definedName>
    <definedName name="_________xlnm.Print_Titles">"#REF!"</definedName>
    <definedName name="________A1000000" localSheetId="6">#REF!</definedName>
    <definedName name="________A1000000" localSheetId="10">#REF!</definedName>
    <definedName name="________A1000000" localSheetId="7">#REF!</definedName>
    <definedName name="________A1000000" localSheetId="3">#REF!</definedName>
    <definedName name="________A1000000" localSheetId="9">#REF!</definedName>
    <definedName name="________A1000000" localSheetId="4">#REF!</definedName>
    <definedName name="________A1000000" localSheetId="0">#REF!</definedName>
    <definedName name="________A1000000" localSheetId="1">#REF!</definedName>
    <definedName name="________A1000000">#REF!</definedName>
    <definedName name="________a3" localSheetId="6" hidden="1">{"pl_t&amp;d",#N/A,FALSE,"p&amp;l_t&amp;D_01_02 (2)"}</definedName>
    <definedName name="________a3" localSheetId="10" hidden="1">{"pl_t&amp;d",#N/A,FALSE,"p&amp;l_t&amp;D_01_02 (2)"}</definedName>
    <definedName name="________a3" localSheetId="7" hidden="1">{"pl_t&amp;d",#N/A,FALSE,"p&amp;l_t&amp;D_01_02 (2)"}</definedName>
    <definedName name="________a3" localSheetId="3" hidden="1">{"pl_t&amp;d",#N/A,FALSE,"p&amp;l_t&amp;D_01_02 (2)"}</definedName>
    <definedName name="________a3" localSheetId="8" hidden="1">{"pl_t&amp;d",#N/A,FALSE,"p&amp;l_t&amp;D_01_02 (2)"}</definedName>
    <definedName name="________a3" localSheetId="9" hidden="1">{"pl_t&amp;d",#N/A,FALSE,"p&amp;l_t&amp;D_01_02 (2)"}</definedName>
    <definedName name="________a3" localSheetId="4" hidden="1">{"pl_t&amp;d",#N/A,FALSE,"p&amp;l_t&amp;D_01_02 (2)"}</definedName>
    <definedName name="________a3" localSheetId="0" hidden="1">{"pl_t&amp;d",#N/A,FALSE,"p&amp;l_t&amp;D_01_02 (2)"}</definedName>
    <definedName name="________a3" localSheetId="1" hidden="1">{"pl_t&amp;d",#N/A,FALSE,"p&amp;l_t&amp;D_01_02 (2)"}</definedName>
    <definedName name="________a3" hidden="1">{"pl_t&amp;d",#N/A,FALSE,"p&amp;l_t&amp;D_01_02 (2)"}</definedName>
    <definedName name="________A342542" localSheetId="6">#REF!</definedName>
    <definedName name="________A342542" localSheetId="10">#REF!</definedName>
    <definedName name="________A342542" localSheetId="7">#REF!</definedName>
    <definedName name="________A342542" localSheetId="3">#REF!</definedName>
    <definedName name="________A342542" localSheetId="9">#REF!</definedName>
    <definedName name="________A342542" localSheetId="4">#REF!</definedName>
    <definedName name="________A342542" localSheetId="0">#REF!</definedName>
    <definedName name="________A342542" localSheetId="1">#REF!</definedName>
    <definedName name="________A342542">#REF!</definedName>
    <definedName name="________A920720" localSheetId="6">#REF!</definedName>
    <definedName name="________A920720" localSheetId="10">#REF!</definedName>
    <definedName name="________A920720" localSheetId="7">#REF!</definedName>
    <definedName name="________A920720" localSheetId="3">#REF!</definedName>
    <definedName name="________A920720" localSheetId="9">#REF!</definedName>
    <definedName name="________A920720" localSheetId="4">#REF!</definedName>
    <definedName name="________A920720" localSheetId="0">#REF!</definedName>
    <definedName name="________A920720" localSheetId="1">#REF!</definedName>
    <definedName name="________A920720">#REF!</definedName>
    <definedName name="________aa1" localSheetId="6" hidden="1">{"pl_t&amp;d",#N/A,FALSE,"p&amp;l_t&amp;D_01_02 (2)"}</definedName>
    <definedName name="________aa1" localSheetId="10" hidden="1">{"pl_t&amp;d",#N/A,FALSE,"p&amp;l_t&amp;D_01_02 (2)"}</definedName>
    <definedName name="________aa1" localSheetId="7" hidden="1">{"pl_t&amp;d",#N/A,FALSE,"p&amp;l_t&amp;D_01_02 (2)"}</definedName>
    <definedName name="________aa1" localSheetId="3" hidden="1">{"pl_t&amp;d",#N/A,FALSE,"p&amp;l_t&amp;D_01_02 (2)"}</definedName>
    <definedName name="________aa1" localSheetId="8" hidden="1">{"pl_t&amp;d",#N/A,FALSE,"p&amp;l_t&amp;D_01_02 (2)"}</definedName>
    <definedName name="________aa1" localSheetId="9" hidden="1">{"pl_t&amp;d",#N/A,FALSE,"p&amp;l_t&amp;D_01_02 (2)"}</definedName>
    <definedName name="________aa1" localSheetId="4" hidden="1">{"pl_t&amp;d",#N/A,FALSE,"p&amp;l_t&amp;D_01_02 (2)"}</definedName>
    <definedName name="________aa1" localSheetId="0" hidden="1">{"pl_t&amp;d",#N/A,FALSE,"p&amp;l_t&amp;D_01_02 (2)"}</definedName>
    <definedName name="________aa1" localSheetId="1" hidden="1">{"pl_t&amp;d",#N/A,FALSE,"p&amp;l_t&amp;D_01_02 (2)"}</definedName>
    <definedName name="________aa1" hidden="1">{"pl_t&amp;d",#N/A,FALSE,"p&amp;l_t&amp;D_01_02 (2)"}</definedName>
    <definedName name="________Apr02" localSheetId="6">[5]Newabstract!#REF!</definedName>
    <definedName name="________Apr02" localSheetId="10">[5]Newabstract!#REF!</definedName>
    <definedName name="________Apr02" localSheetId="7">[5]Newabstract!#REF!</definedName>
    <definedName name="________Apr02" localSheetId="3">[5]Newabstract!#REF!</definedName>
    <definedName name="________Apr02" localSheetId="9">[5]Newabstract!#REF!</definedName>
    <definedName name="________Apr02" localSheetId="4">[5]Newabstract!#REF!</definedName>
    <definedName name="________Apr02" localSheetId="0">[5]Newabstract!#REF!</definedName>
    <definedName name="________Apr02" localSheetId="1">[5]Newabstract!#REF!</definedName>
    <definedName name="________Apr02">[5]Newabstract!#REF!</definedName>
    <definedName name="________Apr03" localSheetId="6">[5]Newabstract!#REF!</definedName>
    <definedName name="________Apr03" localSheetId="10">[5]Newabstract!#REF!</definedName>
    <definedName name="________Apr03" localSheetId="7">[5]Newabstract!#REF!</definedName>
    <definedName name="________Apr03" localSheetId="3">[5]Newabstract!#REF!</definedName>
    <definedName name="________Apr03" localSheetId="9">[5]Newabstract!#REF!</definedName>
    <definedName name="________Apr03" localSheetId="4">[5]Newabstract!#REF!</definedName>
    <definedName name="________Apr03" localSheetId="0">[5]Newabstract!#REF!</definedName>
    <definedName name="________Apr03" localSheetId="1">[5]Newabstract!#REF!</definedName>
    <definedName name="________Apr03">[5]Newabstract!#REF!</definedName>
    <definedName name="________Apr04" localSheetId="6">[5]Newabstract!#REF!</definedName>
    <definedName name="________Apr04" localSheetId="10">[5]Newabstract!#REF!</definedName>
    <definedName name="________Apr04" localSheetId="7">[5]Newabstract!#REF!</definedName>
    <definedName name="________Apr04" localSheetId="3">[5]Newabstract!#REF!</definedName>
    <definedName name="________Apr04" localSheetId="9">[5]Newabstract!#REF!</definedName>
    <definedName name="________Apr04" localSheetId="4">[5]Newabstract!#REF!</definedName>
    <definedName name="________Apr04" localSheetId="0">[5]Newabstract!#REF!</definedName>
    <definedName name="________Apr04" localSheetId="1">[5]Newabstract!#REF!</definedName>
    <definedName name="________Apr04">[5]Newabstract!#REF!</definedName>
    <definedName name="________Apr05" localSheetId="6">[5]Newabstract!#REF!</definedName>
    <definedName name="________Apr05" localSheetId="10">[5]Newabstract!#REF!</definedName>
    <definedName name="________Apr05" localSheetId="7">[5]Newabstract!#REF!</definedName>
    <definedName name="________Apr05" localSheetId="3">[5]Newabstract!#REF!</definedName>
    <definedName name="________Apr05" localSheetId="9">[5]Newabstract!#REF!</definedName>
    <definedName name="________Apr05" localSheetId="4">[5]Newabstract!#REF!</definedName>
    <definedName name="________Apr05" localSheetId="0">[5]Newabstract!#REF!</definedName>
    <definedName name="________Apr05" localSheetId="1">[5]Newabstract!#REF!</definedName>
    <definedName name="________Apr05">[5]Newabstract!#REF!</definedName>
    <definedName name="________Apr06" localSheetId="6">[5]Newabstract!#REF!</definedName>
    <definedName name="________Apr06" localSheetId="10">[5]Newabstract!#REF!</definedName>
    <definedName name="________Apr06" localSheetId="7">[5]Newabstract!#REF!</definedName>
    <definedName name="________Apr06" localSheetId="3">[5]Newabstract!#REF!</definedName>
    <definedName name="________Apr06" localSheetId="9">[5]Newabstract!#REF!</definedName>
    <definedName name="________Apr06" localSheetId="4">[5]Newabstract!#REF!</definedName>
    <definedName name="________Apr06" localSheetId="0">[5]Newabstract!#REF!</definedName>
    <definedName name="________Apr06" localSheetId="1">[5]Newabstract!#REF!</definedName>
    <definedName name="________Apr06">[5]Newabstract!#REF!</definedName>
    <definedName name="________Apr07" localSheetId="10">[5]Newabstract!#REF!</definedName>
    <definedName name="________Apr07" localSheetId="7">[5]Newabstract!#REF!</definedName>
    <definedName name="________Apr07" localSheetId="3">[5]Newabstract!#REF!</definedName>
    <definedName name="________Apr07" localSheetId="9">[5]Newabstract!#REF!</definedName>
    <definedName name="________Apr07" localSheetId="4">[5]Newabstract!#REF!</definedName>
    <definedName name="________Apr07" localSheetId="0">[5]Newabstract!#REF!</definedName>
    <definedName name="________Apr07" localSheetId="1">[5]Newabstract!#REF!</definedName>
    <definedName name="________Apr07">[5]Newabstract!#REF!</definedName>
    <definedName name="________Apr08" localSheetId="10">[5]Newabstract!#REF!</definedName>
    <definedName name="________Apr08" localSheetId="7">[5]Newabstract!#REF!</definedName>
    <definedName name="________Apr08" localSheetId="3">[5]Newabstract!#REF!</definedName>
    <definedName name="________Apr08" localSheetId="9">[5]Newabstract!#REF!</definedName>
    <definedName name="________Apr08" localSheetId="4">[5]Newabstract!#REF!</definedName>
    <definedName name="________Apr08" localSheetId="0">[5]Newabstract!#REF!</definedName>
    <definedName name="________Apr08" localSheetId="1">[5]Newabstract!#REF!</definedName>
    <definedName name="________Apr08">[5]Newabstract!#REF!</definedName>
    <definedName name="________Apr09" localSheetId="10">[5]Newabstract!#REF!</definedName>
    <definedName name="________Apr09" localSheetId="7">[5]Newabstract!#REF!</definedName>
    <definedName name="________Apr09" localSheetId="3">[5]Newabstract!#REF!</definedName>
    <definedName name="________Apr09" localSheetId="9">[5]Newabstract!#REF!</definedName>
    <definedName name="________Apr09" localSheetId="4">[5]Newabstract!#REF!</definedName>
    <definedName name="________Apr09" localSheetId="0">[5]Newabstract!#REF!</definedName>
    <definedName name="________Apr09" localSheetId="1">[5]Newabstract!#REF!</definedName>
    <definedName name="________Apr09">[5]Newabstract!#REF!</definedName>
    <definedName name="________Apr10" localSheetId="10">[5]Newabstract!#REF!</definedName>
    <definedName name="________Apr10" localSheetId="7">[5]Newabstract!#REF!</definedName>
    <definedName name="________Apr10" localSheetId="3">[5]Newabstract!#REF!</definedName>
    <definedName name="________Apr10" localSheetId="9">[5]Newabstract!#REF!</definedName>
    <definedName name="________Apr10" localSheetId="4">[5]Newabstract!#REF!</definedName>
    <definedName name="________Apr10" localSheetId="0">[5]Newabstract!#REF!</definedName>
    <definedName name="________Apr10" localSheetId="1">[5]Newabstract!#REF!</definedName>
    <definedName name="________Apr10">[5]Newabstract!#REF!</definedName>
    <definedName name="________Apr11" localSheetId="10">[5]Newabstract!#REF!</definedName>
    <definedName name="________Apr11" localSheetId="7">[5]Newabstract!#REF!</definedName>
    <definedName name="________Apr11" localSheetId="3">[5]Newabstract!#REF!</definedName>
    <definedName name="________Apr11" localSheetId="9">[5]Newabstract!#REF!</definedName>
    <definedName name="________Apr11" localSheetId="4">[5]Newabstract!#REF!</definedName>
    <definedName name="________Apr11" localSheetId="0">[5]Newabstract!#REF!</definedName>
    <definedName name="________Apr11" localSheetId="1">[5]Newabstract!#REF!</definedName>
    <definedName name="________Apr11">[5]Newabstract!#REF!</definedName>
    <definedName name="________Apr13" localSheetId="10">[5]Newabstract!#REF!</definedName>
    <definedName name="________Apr13" localSheetId="7">[5]Newabstract!#REF!</definedName>
    <definedName name="________Apr13" localSheetId="3">[5]Newabstract!#REF!</definedName>
    <definedName name="________Apr13" localSheetId="9">[5]Newabstract!#REF!</definedName>
    <definedName name="________Apr13" localSheetId="4">[5]Newabstract!#REF!</definedName>
    <definedName name="________Apr13" localSheetId="0">[5]Newabstract!#REF!</definedName>
    <definedName name="________Apr13" localSheetId="1">[5]Newabstract!#REF!</definedName>
    <definedName name="________Apr13">[5]Newabstract!#REF!</definedName>
    <definedName name="________Apr14" localSheetId="10">[5]Newabstract!#REF!</definedName>
    <definedName name="________Apr14" localSheetId="7">[5]Newabstract!#REF!</definedName>
    <definedName name="________Apr14" localSheetId="3">[5]Newabstract!#REF!</definedName>
    <definedName name="________Apr14" localSheetId="9">[5]Newabstract!#REF!</definedName>
    <definedName name="________Apr14" localSheetId="4">[5]Newabstract!#REF!</definedName>
    <definedName name="________Apr14" localSheetId="0">[5]Newabstract!#REF!</definedName>
    <definedName name="________Apr14" localSheetId="1">[5]Newabstract!#REF!</definedName>
    <definedName name="________Apr14">[5]Newabstract!#REF!</definedName>
    <definedName name="________Apr15" localSheetId="10">[5]Newabstract!#REF!</definedName>
    <definedName name="________Apr15" localSheetId="7">[5]Newabstract!#REF!</definedName>
    <definedName name="________Apr15" localSheetId="3">[5]Newabstract!#REF!</definedName>
    <definedName name="________Apr15" localSheetId="9">[5]Newabstract!#REF!</definedName>
    <definedName name="________Apr15" localSheetId="4">[5]Newabstract!#REF!</definedName>
    <definedName name="________Apr15" localSheetId="0">[5]Newabstract!#REF!</definedName>
    <definedName name="________Apr15" localSheetId="1">[5]Newabstract!#REF!</definedName>
    <definedName name="________Apr15">[5]Newabstract!#REF!</definedName>
    <definedName name="________Apr16" localSheetId="10">[5]Newabstract!#REF!</definedName>
    <definedName name="________Apr16" localSheetId="7">[5]Newabstract!#REF!</definedName>
    <definedName name="________Apr16" localSheetId="3">[5]Newabstract!#REF!</definedName>
    <definedName name="________Apr16" localSheetId="9">[5]Newabstract!#REF!</definedName>
    <definedName name="________Apr16" localSheetId="4">[5]Newabstract!#REF!</definedName>
    <definedName name="________Apr16" localSheetId="0">[5]Newabstract!#REF!</definedName>
    <definedName name="________Apr16" localSheetId="1">[5]Newabstract!#REF!</definedName>
    <definedName name="________Apr16">[5]Newabstract!#REF!</definedName>
    <definedName name="________Apr17" localSheetId="10">[5]Newabstract!#REF!</definedName>
    <definedName name="________Apr17" localSheetId="7">[5]Newabstract!#REF!</definedName>
    <definedName name="________Apr17" localSheetId="3">[5]Newabstract!#REF!</definedName>
    <definedName name="________Apr17" localSheetId="9">[5]Newabstract!#REF!</definedName>
    <definedName name="________Apr17" localSheetId="4">[5]Newabstract!#REF!</definedName>
    <definedName name="________Apr17" localSheetId="0">[5]Newabstract!#REF!</definedName>
    <definedName name="________Apr17" localSheetId="1">[5]Newabstract!#REF!</definedName>
    <definedName name="________Apr17">[5]Newabstract!#REF!</definedName>
    <definedName name="________Apr20" localSheetId="10">[5]Newabstract!#REF!</definedName>
    <definedName name="________Apr20" localSheetId="7">[5]Newabstract!#REF!</definedName>
    <definedName name="________Apr20" localSheetId="3">[5]Newabstract!#REF!</definedName>
    <definedName name="________Apr20" localSheetId="9">[5]Newabstract!#REF!</definedName>
    <definedName name="________Apr20" localSheetId="4">[5]Newabstract!#REF!</definedName>
    <definedName name="________Apr20" localSheetId="0">[5]Newabstract!#REF!</definedName>
    <definedName name="________Apr20" localSheetId="1">[5]Newabstract!#REF!</definedName>
    <definedName name="________Apr20">[5]Newabstract!#REF!</definedName>
    <definedName name="________Apr21" localSheetId="10">[5]Newabstract!#REF!</definedName>
    <definedName name="________Apr21" localSheetId="7">[5]Newabstract!#REF!</definedName>
    <definedName name="________Apr21" localSheetId="3">[5]Newabstract!#REF!</definedName>
    <definedName name="________Apr21" localSheetId="9">[5]Newabstract!#REF!</definedName>
    <definedName name="________Apr21" localSheetId="4">[5]Newabstract!#REF!</definedName>
    <definedName name="________Apr21" localSheetId="0">[5]Newabstract!#REF!</definedName>
    <definedName name="________Apr21" localSheetId="1">[5]Newabstract!#REF!</definedName>
    <definedName name="________Apr21">[5]Newabstract!#REF!</definedName>
    <definedName name="________Apr22" localSheetId="10">[5]Newabstract!#REF!</definedName>
    <definedName name="________Apr22" localSheetId="7">[5]Newabstract!#REF!</definedName>
    <definedName name="________Apr22" localSheetId="3">[5]Newabstract!#REF!</definedName>
    <definedName name="________Apr22" localSheetId="9">[5]Newabstract!#REF!</definedName>
    <definedName name="________Apr22" localSheetId="4">[5]Newabstract!#REF!</definedName>
    <definedName name="________Apr22" localSheetId="0">[5]Newabstract!#REF!</definedName>
    <definedName name="________Apr22" localSheetId="1">[5]Newabstract!#REF!</definedName>
    <definedName name="________Apr22">[5]Newabstract!#REF!</definedName>
    <definedName name="________Apr23" localSheetId="10">[5]Newabstract!#REF!</definedName>
    <definedName name="________Apr23" localSheetId="7">[5]Newabstract!#REF!</definedName>
    <definedName name="________Apr23" localSheetId="3">[5]Newabstract!#REF!</definedName>
    <definedName name="________Apr23" localSheetId="9">[5]Newabstract!#REF!</definedName>
    <definedName name="________Apr23" localSheetId="4">[5]Newabstract!#REF!</definedName>
    <definedName name="________Apr23" localSheetId="0">[5]Newabstract!#REF!</definedName>
    <definedName name="________Apr23" localSheetId="1">[5]Newabstract!#REF!</definedName>
    <definedName name="________Apr23">[5]Newabstract!#REF!</definedName>
    <definedName name="________Apr24" localSheetId="10">[5]Newabstract!#REF!</definedName>
    <definedName name="________Apr24" localSheetId="7">[5]Newabstract!#REF!</definedName>
    <definedName name="________Apr24" localSheetId="3">[5]Newabstract!#REF!</definedName>
    <definedName name="________Apr24" localSheetId="9">[5]Newabstract!#REF!</definedName>
    <definedName name="________Apr24" localSheetId="4">[5]Newabstract!#REF!</definedName>
    <definedName name="________Apr24" localSheetId="0">[5]Newabstract!#REF!</definedName>
    <definedName name="________Apr24" localSheetId="1">[5]Newabstract!#REF!</definedName>
    <definedName name="________Apr24">[5]Newabstract!#REF!</definedName>
    <definedName name="________Apr27" localSheetId="10">[5]Newabstract!#REF!</definedName>
    <definedName name="________Apr27" localSheetId="7">[5]Newabstract!#REF!</definedName>
    <definedName name="________Apr27" localSheetId="3">[5]Newabstract!#REF!</definedName>
    <definedName name="________Apr27" localSheetId="9">[5]Newabstract!#REF!</definedName>
    <definedName name="________Apr27" localSheetId="4">[5]Newabstract!#REF!</definedName>
    <definedName name="________Apr27" localSheetId="0">[5]Newabstract!#REF!</definedName>
    <definedName name="________Apr27" localSheetId="1">[5]Newabstract!#REF!</definedName>
    <definedName name="________Apr27">[5]Newabstract!#REF!</definedName>
    <definedName name="________Apr28" localSheetId="10">[5]Newabstract!#REF!</definedName>
    <definedName name="________Apr28" localSheetId="7">[5]Newabstract!#REF!</definedName>
    <definedName name="________Apr28" localSheetId="3">[5]Newabstract!#REF!</definedName>
    <definedName name="________Apr28" localSheetId="9">[5]Newabstract!#REF!</definedName>
    <definedName name="________Apr28" localSheetId="4">[5]Newabstract!#REF!</definedName>
    <definedName name="________Apr28" localSheetId="0">[5]Newabstract!#REF!</definedName>
    <definedName name="________Apr28" localSheetId="1">[5]Newabstract!#REF!</definedName>
    <definedName name="________Apr28">[5]Newabstract!#REF!</definedName>
    <definedName name="________Apr29" localSheetId="10">[5]Newabstract!#REF!</definedName>
    <definedName name="________Apr29" localSheetId="7">[5]Newabstract!#REF!</definedName>
    <definedName name="________Apr29" localSheetId="3">[5]Newabstract!#REF!</definedName>
    <definedName name="________Apr29" localSheetId="9">[5]Newabstract!#REF!</definedName>
    <definedName name="________Apr29" localSheetId="4">[5]Newabstract!#REF!</definedName>
    <definedName name="________Apr29" localSheetId="0">[5]Newabstract!#REF!</definedName>
    <definedName name="________Apr29" localSheetId="1">[5]Newabstract!#REF!</definedName>
    <definedName name="________Apr29">[5]Newabstract!#REF!</definedName>
    <definedName name="________Apr30" localSheetId="10">[5]Newabstract!#REF!</definedName>
    <definedName name="________Apr30" localSheetId="7">[5]Newabstract!#REF!</definedName>
    <definedName name="________Apr30" localSheetId="3">[5]Newabstract!#REF!</definedName>
    <definedName name="________Apr30" localSheetId="9">[5]Newabstract!#REF!</definedName>
    <definedName name="________Apr30" localSheetId="4">[5]Newabstract!#REF!</definedName>
    <definedName name="________Apr30" localSheetId="0">[5]Newabstract!#REF!</definedName>
    <definedName name="________Apr30" localSheetId="1">[5]Newabstract!#REF!</definedName>
    <definedName name="________Apr30">[5]Newabstract!#REF!</definedName>
    <definedName name="________B1" localSheetId="6" hidden="1">{"pl_t&amp;d",#N/A,FALSE,"p&amp;l_t&amp;D_01_02 (2)"}</definedName>
    <definedName name="________B1" localSheetId="10" hidden="1">{"pl_t&amp;d",#N/A,FALSE,"p&amp;l_t&amp;D_01_02 (2)"}</definedName>
    <definedName name="________B1" localSheetId="7" hidden="1">{"pl_t&amp;d",#N/A,FALSE,"p&amp;l_t&amp;D_01_02 (2)"}</definedName>
    <definedName name="________B1" localSheetId="3" hidden="1">{"pl_t&amp;d",#N/A,FALSE,"p&amp;l_t&amp;D_01_02 (2)"}</definedName>
    <definedName name="________B1" localSheetId="8" hidden="1">{"pl_t&amp;d",#N/A,FALSE,"p&amp;l_t&amp;D_01_02 (2)"}</definedName>
    <definedName name="________B1" localSheetId="9" hidden="1">{"pl_t&amp;d",#N/A,FALSE,"p&amp;l_t&amp;D_01_02 (2)"}</definedName>
    <definedName name="________B1" localSheetId="4" hidden="1">{"pl_t&amp;d",#N/A,FALSE,"p&amp;l_t&amp;D_01_02 (2)"}</definedName>
    <definedName name="________B1" localSheetId="0" hidden="1">{"pl_t&amp;d",#N/A,FALSE,"p&amp;l_t&amp;D_01_02 (2)"}</definedName>
    <definedName name="________B1" localSheetId="1" hidden="1">{"pl_t&amp;d",#N/A,FALSE,"p&amp;l_t&amp;D_01_02 (2)"}</definedName>
    <definedName name="________B1" hidden="1">{"pl_t&amp;d",#N/A,FALSE,"p&amp;l_t&amp;D_01_02 (2)"}</definedName>
    <definedName name="________BSD1" localSheetId="6">#REF!</definedName>
    <definedName name="________BSD1" localSheetId="10">#REF!</definedName>
    <definedName name="________BSD1" localSheetId="7">#REF!</definedName>
    <definedName name="________BSD1" localSheetId="3">#REF!</definedName>
    <definedName name="________BSD1" localSheetId="9">#REF!</definedName>
    <definedName name="________BSD1" localSheetId="4">#REF!</definedName>
    <definedName name="________BSD1" localSheetId="0">#REF!</definedName>
    <definedName name="________BSD1" localSheetId="1">#REF!</definedName>
    <definedName name="________BSD1">#REF!</definedName>
    <definedName name="________BSD2" localSheetId="6">#REF!</definedName>
    <definedName name="________BSD2" localSheetId="10">#REF!</definedName>
    <definedName name="________BSD2" localSheetId="7">#REF!</definedName>
    <definedName name="________BSD2" localSheetId="3">#REF!</definedName>
    <definedName name="________BSD2" localSheetId="9">#REF!</definedName>
    <definedName name="________BSD2" localSheetId="4">#REF!</definedName>
    <definedName name="________BSD2" localSheetId="0">#REF!</definedName>
    <definedName name="________BSD2" localSheetId="1">#REF!</definedName>
    <definedName name="________BSD2">#REF!</definedName>
    <definedName name="________DAT12" localSheetId="6">[6]Sheet1!#REF!</definedName>
    <definedName name="________DAT12" localSheetId="10">[6]Sheet1!#REF!</definedName>
    <definedName name="________DAT12" localSheetId="7">[6]Sheet1!#REF!</definedName>
    <definedName name="________DAT12" localSheetId="3">[6]Sheet1!#REF!</definedName>
    <definedName name="________DAT12" localSheetId="9">[6]Sheet1!#REF!</definedName>
    <definedName name="________DAT12" localSheetId="4">[6]Sheet1!#REF!</definedName>
    <definedName name="________DAT12" localSheetId="0">[6]Sheet1!#REF!</definedName>
    <definedName name="________DAT12" localSheetId="1">[6]Sheet1!#REF!</definedName>
    <definedName name="________DAT12">[6]Sheet1!#REF!</definedName>
    <definedName name="________DAT13" localSheetId="6">[6]Sheet1!#REF!</definedName>
    <definedName name="________DAT13" localSheetId="10">[6]Sheet1!#REF!</definedName>
    <definedName name="________DAT13" localSheetId="7">[6]Sheet1!#REF!</definedName>
    <definedName name="________DAT13" localSheetId="3">[6]Sheet1!#REF!</definedName>
    <definedName name="________DAT13" localSheetId="9">[6]Sheet1!#REF!</definedName>
    <definedName name="________DAT13" localSheetId="4">[6]Sheet1!#REF!</definedName>
    <definedName name="________DAT13" localSheetId="0">[6]Sheet1!#REF!</definedName>
    <definedName name="________DAT13" localSheetId="1">[6]Sheet1!#REF!</definedName>
    <definedName name="________DAT13">[6]Sheet1!#REF!</definedName>
    <definedName name="________DAT15" localSheetId="6">[6]Sheet1!#REF!</definedName>
    <definedName name="________DAT15" localSheetId="10">[6]Sheet1!#REF!</definedName>
    <definedName name="________DAT15" localSheetId="7">[6]Sheet1!#REF!</definedName>
    <definedName name="________DAT15" localSheetId="3">[6]Sheet1!#REF!</definedName>
    <definedName name="________DAT15" localSheetId="9">[6]Sheet1!#REF!</definedName>
    <definedName name="________DAT15" localSheetId="4">[6]Sheet1!#REF!</definedName>
    <definedName name="________DAT15" localSheetId="0">[6]Sheet1!#REF!</definedName>
    <definedName name="________DAT15" localSheetId="1">[6]Sheet1!#REF!</definedName>
    <definedName name="________DAT15">[6]Sheet1!#REF!</definedName>
    <definedName name="________DAT16" localSheetId="6">[6]Sheet1!#REF!</definedName>
    <definedName name="________DAT16" localSheetId="10">[6]Sheet1!#REF!</definedName>
    <definedName name="________DAT16" localSheetId="7">[6]Sheet1!#REF!</definedName>
    <definedName name="________DAT16" localSheetId="3">[6]Sheet1!#REF!</definedName>
    <definedName name="________DAT16" localSheetId="9">[6]Sheet1!#REF!</definedName>
    <definedName name="________DAT16" localSheetId="4">[6]Sheet1!#REF!</definedName>
    <definedName name="________DAT16" localSheetId="0">[6]Sheet1!#REF!</definedName>
    <definedName name="________DAT16" localSheetId="1">[6]Sheet1!#REF!</definedName>
    <definedName name="________DAT16">[6]Sheet1!#REF!</definedName>
    <definedName name="________DAT17" localSheetId="6">[6]Sheet1!#REF!</definedName>
    <definedName name="________DAT17" localSheetId="10">[6]Sheet1!#REF!</definedName>
    <definedName name="________DAT17" localSheetId="7">[6]Sheet1!#REF!</definedName>
    <definedName name="________DAT17" localSheetId="3">[6]Sheet1!#REF!</definedName>
    <definedName name="________DAT17" localSheetId="9">[6]Sheet1!#REF!</definedName>
    <definedName name="________DAT17" localSheetId="4">[6]Sheet1!#REF!</definedName>
    <definedName name="________DAT17" localSheetId="0">[6]Sheet1!#REF!</definedName>
    <definedName name="________DAT17" localSheetId="1">[6]Sheet1!#REF!</definedName>
    <definedName name="________DAT17">[6]Sheet1!#REF!</definedName>
    <definedName name="________DAT18" localSheetId="10">[6]Sheet1!#REF!</definedName>
    <definedName name="________DAT18" localSheetId="7">[6]Sheet1!#REF!</definedName>
    <definedName name="________DAT18" localSheetId="3">[6]Sheet1!#REF!</definedName>
    <definedName name="________DAT18" localSheetId="9">[6]Sheet1!#REF!</definedName>
    <definedName name="________DAT18" localSheetId="4">[6]Sheet1!#REF!</definedName>
    <definedName name="________DAT18" localSheetId="0">[6]Sheet1!#REF!</definedName>
    <definedName name="________DAT18" localSheetId="1">[6]Sheet1!#REF!</definedName>
    <definedName name="________DAT18">[6]Sheet1!#REF!</definedName>
    <definedName name="________DAT19" localSheetId="10">[6]Sheet1!#REF!</definedName>
    <definedName name="________DAT19" localSheetId="7">[6]Sheet1!#REF!</definedName>
    <definedName name="________DAT19" localSheetId="3">[6]Sheet1!#REF!</definedName>
    <definedName name="________DAT19" localSheetId="9">[6]Sheet1!#REF!</definedName>
    <definedName name="________DAT19" localSheetId="4">[6]Sheet1!#REF!</definedName>
    <definedName name="________DAT19" localSheetId="0">[6]Sheet1!#REF!</definedName>
    <definedName name="________DAT19" localSheetId="1">[6]Sheet1!#REF!</definedName>
    <definedName name="________DAT19">[6]Sheet1!#REF!</definedName>
    <definedName name="________dd1" localSheetId="6" hidden="1">{"pl_t&amp;d",#N/A,FALSE,"p&amp;l_t&amp;D_01_02 (2)"}</definedName>
    <definedName name="________dd1" localSheetId="10" hidden="1">{"pl_t&amp;d",#N/A,FALSE,"p&amp;l_t&amp;D_01_02 (2)"}</definedName>
    <definedName name="________dd1" localSheetId="7" hidden="1">{"pl_t&amp;d",#N/A,FALSE,"p&amp;l_t&amp;D_01_02 (2)"}</definedName>
    <definedName name="________dd1" localSheetId="3" hidden="1">{"pl_t&amp;d",#N/A,FALSE,"p&amp;l_t&amp;D_01_02 (2)"}</definedName>
    <definedName name="________dd1" localSheetId="8" hidden="1">{"pl_t&amp;d",#N/A,FALSE,"p&amp;l_t&amp;D_01_02 (2)"}</definedName>
    <definedName name="________dd1" localSheetId="9" hidden="1">{"pl_t&amp;d",#N/A,FALSE,"p&amp;l_t&amp;D_01_02 (2)"}</definedName>
    <definedName name="________dd1" localSheetId="4" hidden="1">{"pl_t&amp;d",#N/A,FALSE,"p&amp;l_t&amp;D_01_02 (2)"}</definedName>
    <definedName name="________dd1" localSheetId="0" hidden="1">{"pl_t&amp;d",#N/A,FALSE,"p&amp;l_t&amp;D_01_02 (2)"}</definedName>
    <definedName name="________dd1" localSheetId="1" hidden="1">{"pl_t&amp;d",#N/A,FALSE,"p&amp;l_t&amp;D_01_02 (2)"}</definedName>
    <definedName name="________dd1" hidden="1">{"pl_t&amp;d",#N/A,FALSE,"p&amp;l_t&amp;D_01_02 (2)"}</definedName>
    <definedName name="________dem2" localSheetId="6" hidden="1">{"pl_t&amp;d",#N/A,FALSE,"p&amp;l_t&amp;D_01_02 (2)"}</definedName>
    <definedName name="________dem2" localSheetId="10" hidden="1">{"pl_t&amp;d",#N/A,FALSE,"p&amp;l_t&amp;D_01_02 (2)"}</definedName>
    <definedName name="________dem2" localSheetId="7" hidden="1">{"pl_t&amp;d",#N/A,FALSE,"p&amp;l_t&amp;D_01_02 (2)"}</definedName>
    <definedName name="________dem2" localSheetId="3" hidden="1">{"pl_t&amp;d",#N/A,FALSE,"p&amp;l_t&amp;D_01_02 (2)"}</definedName>
    <definedName name="________dem2" localSheetId="8" hidden="1">{"pl_t&amp;d",#N/A,FALSE,"p&amp;l_t&amp;D_01_02 (2)"}</definedName>
    <definedName name="________dem2" localSheetId="9" hidden="1">{"pl_t&amp;d",#N/A,FALSE,"p&amp;l_t&amp;D_01_02 (2)"}</definedName>
    <definedName name="________dem2" localSheetId="4" hidden="1">{"pl_t&amp;d",#N/A,FALSE,"p&amp;l_t&amp;D_01_02 (2)"}</definedName>
    <definedName name="________dem2" localSheetId="0" hidden="1">{"pl_t&amp;d",#N/A,FALSE,"p&amp;l_t&amp;D_01_02 (2)"}</definedName>
    <definedName name="________dem2" localSheetId="1" hidden="1">{"pl_t&amp;d",#N/A,FALSE,"p&amp;l_t&amp;D_01_02 (2)"}</definedName>
    <definedName name="________dem2" hidden="1">{"pl_t&amp;d",#N/A,FALSE,"p&amp;l_t&amp;D_01_02 (2)"}</definedName>
    <definedName name="________dem3" localSheetId="6" hidden="1">{"pl_t&amp;d",#N/A,FALSE,"p&amp;l_t&amp;D_01_02 (2)"}</definedName>
    <definedName name="________dem3" localSheetId="10" hidden="1">{"pl_t&amp;d",#N/A,FALSE,"p&amp;l_t&amp;D_01_02 (2)"}</definedName>
    <definedName name="________dem3" localSheetId="7" hidden="1">{"pl_t&amp;d",#N/A,FALSE,"p&amp;l_t&amp;D_01_02 (2)"}</definedName>
    <definedName name="________dem3" localSheetId="3" hidden="1">{"pl_t&amp;d",#N/A,FALSE,"p&amp;l_t&amp;D_01_02 (2)"}</definedName>
    <definedName name="________dem3" localSheetId="8" hidden="1">{"pl_t&amp;d",#N/A,FALSE,"p&amp;l_t&amp;D_01_02 (2)"}</definedName>
    <definedName name="________dem3" localSheetId="9" hidden="1">{"pl_t&amp;d",#N/A,FALSE,"p&amp;l_t&amp;D_01_02 (2)"}</definedName>
    <definedName name="________dem3" localSheetId="4" hidden="1">{"pl_t&amp;d",#N/A,FALSE,"p&amp;l_t&amp;D_01_02 (2)"}</definedName>
    <definedName name="________dem3" localSheetId="0" hidden="1">{"pl_t&amp;d",#N/A,FALSE,"p&amp;l_t&amp;D_01_02 (2)"}</definedName>
    <definedName name="________dem3" localSheetId="1" hidden="1">{"pl_t&amp;d",#N/A,FALSE,"p&amp;l_t&amp;D_01_02 (2)"}</definedName>
    <definedName name="________dem3" hidden="1">{"pl_t&amp;d",#N/A,FALSE,"p&amp;l_t&amp;D_01_02 (2)"}</definedName>
    <definedName name="________den8" localSheetId="6" hidden="1">{"pl_t&amp;d",#N/A,FALSE,"p&amp;l_t&amp;D_01_02 (2)"}</definedName>
    <definedName name="________den8" localSheetId="10" hidden="1">{"pl_t&amp;d",#N/A,FALSE,"p&amp;l_t&amp;D_01_02 (2)"}</definedName>
    <definedName name="________den8" localSheetId="7" hidden="1">{"pl_t&amp;d",#N/A,FALSE,"p&amp;l_t&amp;D_01_02 (2)"}</definedName>
    <definedName name="________den8" localSheetId="3" hidden="1">{"pl_t&amp;d",#N/A,FALSE,"p&amp;l_t&amp;D_01_02 (2)"}</definedName>
    <definedName name="________den8" localSheetId="8" hidden="1">{"pl_t&amp;d",#N/A,FALSE,"p&amp;l_t&amp;D_01_02 (2)"}</definedName>
    <definedName name="________den8" localSheetId="9" hidden="1">{"pl_t&amp;d",#N/A,FALSE,"p&amp;l_t&amp;D_01_02 (2)"}</definedName>
    <definedName name="________den8" localSheetId="4" hidden="1">{"pl_t&amp;d",#N/A,FALSE,"p&amp;l_t&amp;D_01_02 (2)"}</definedName>
    <definedName name="________den8" localSheetId="0" hidden="1">{"pl_t&amp;d",#N/A,FALSE,"p&amp;l_t&amp;D_01_02 (2)"}</definedName>
    <definedName name="________den8" localSheetId="1" hidden="1">{"pl_t&amp;d",#N/A,FALSE,"p&amp;l_t&amp;D_01_02 (2)"}</definedName>
    <definedName name="________den8" hidden="1">{"pl_t&amp;d",#N/A,FALSE,"p&amp;l_t&amp;D_01_02 (2)"}</definedName>
    <definedName name="________fin2" localSheetId="6" hidden="1">{"pl_t&amp;d",#N/A,FALSE,"p&amp;l_t&amp;D_01_02 (2)"}</definedName>
    <definedName name="________fin2" localSheetId="10" hidden="1">{"pl_t&amp;d",#N/A,FALSE,"p&amp;l_t&amp;D_01_02 (2)"}</definedName>
    <definedName name="________fin2" localSheetId="7" hidden="1">{"pl_t&amp;d",#N/A,FALSE,"p&amp;l_t&amp;D_01_02 (2)"}</definedName>
    <definedName name="________fin2" localSheetId="3" hidden="1">{"pl_t&amp;d",#N/A,FALSE,"p&amp;l_t&amp;D_01_02 (2)"}</definedName>
    <definedName name="________fin2" localSheetId="8" hidden="1">{"pl_t&amp;d",#N/A,FALSE,"p&amp;l_t&amp;D_01_02 (2)"}</definedName>
    <definedName name="________fin2" localSheetId="9" hidden="1">{"pl_t&amp;d",#N/A,FALSE,"p&amp;l_t&amp;D_01_02 (2)"}</definedName>
    <definedName name="________fin2" localSheetId="4" hidden="1">{"pl_t&amp;d",#N/A,FALSE,"p&amp;l_t&amp;D_01_02 (2)"}</definedName>
    <definedName name="________fin2" localSheetId="0" hidden="1">{"pl_t&amp;d",#N/A,FALSE,"p&amp;l_t&amp;D_01_02 (2)"}</definedName>
    <definedName name="________fin2" localSheetId="1" hidden="1">{"pl_t&amp;d",#N/A,FALSE,"p&amp;l_t&amp;D_01_02 (2)"}</definedName>
    <definedName name="________fin2" hidden="1">{"pl_t&amp;d",#N/A,FALSE,"p&amp;l_t&amp;D_01_02 (2)"}</definedName>
    <definedName name="________for5" localSheetId="6" hidden="1">{"pl_t&amp;d",#N/A,FALSE,"p&amp;l_t&amp;D_01_02 (2)"}</definedName>
    <definedName name="________for5" localSheetId="10" hidden="1">{"pl_t&amp;d",#N/A,FALSE,"p&amp;l_t&amp;D_01_02 (2)"}</definedName>
    <definedName name="________for5" localSheetId="7" hidden="1">{"pl_t&amp;d",#N/A,FALSE,"p&amp;l_t&amp;D_01_02 (2)"}</definedName>
    <definedName name="________for5" localSheetId="3" hidden="1">{"pl_t&amp;d",#N/A,FALSE,"p&amp;l_t&amp;D_01_02 (2)"}</definedName>
    <definedName name="________for5" localSheetId="8" hidden="1">{"pl_t&amp;d",#N/A,FALSE,"p&amp;l_t&amp;D_01_02 (2)"}</definedName>
    <definedName name="________for5" localSheetId="9" hidden="1">{"pl_t&amp;d",#N/A,FALSE,"p&amp;l_t&amp;D_01_02 (2)"}</definedName>
    <definedName name="________for5" localSheetId="4" hidden="1">{"pl_t&amp;d",#N/A,FALSE,"p&amp;l_t&amp;D_01_02 (2)"}</definedName>
    <definedName name="________for5" localSheetId="0" hidden="1">{"pl_t&amp;d",#N/A,FALSE,"p&amp;l_t&amp;D_01_02 (2)"}</definedName>
    <definedName name="________for5" localSheetId="1" hidden="1">{"pl_t&amp;d",#N/A,FALSE,"p&amp;l_t&amp;D_01_02 (2)"}</definedName>
    <definedName name="________for5" hidden="1">{"pl_t&amp;d",#N/A,FALSE,"p&amp;l_t&amp;D_01_02 (2)"}</definedName>
    <definedName name="________G1" localSheetId="6">#REF!</definedName>
    <definedName name="________G1" localSheetId="10">#REF!</definedName>
    <definedName name="________G1" localSheetId="7">#REF!</definedName>
    <definedName name="________G1" localSheetId="3">#REF!</definedName>
    <definedName name="________G1" localSheetId="9">#REF!</definedName>
    <definedName name="________G1" localSheetId="4">#REF!</definedName>
    <definedName name="________G1" localSheetId="0">#REF!</definedName>
    <definedName name="________G1" localSheetId="1">#REF!</definedName>
    <definedName name="________G1">#REF!</definedName>
    <definedName name="________IED1" localSheetId="6">#REF!</definedName>
    <definedName name="________IED1" localSheetId="10">#REF!</definedName>
    <definedName name="________IED1" localSheetId="7">#REF!</definedName>
    <definedName name="________IED1" localSheetId="3">#REF!</definedName>
    <definedName name="________IED1" localSheetId="9">#REF!</definedName>
    <definedName name="________IED1" localSheetId="4">#REF!</definedName>
    <definedName name="________IED1" localSheetId="0">#REF!</definedName>
    <definedName name="________IED1" localSheetId="1">#REF!</definedName>
    <definedName name="________IED1">#REF!</definedName>
    <definedName name="________IED2" localSheetId="6">#REF!</definedName>
    <definedName name="________IED2" localSheetId="10">#REF!</definedName>
    <definedName name="________IED2" localSheetId="7">#REF!</definedName>
    <definedName name="________IED2" localSheetId="3">#REF!</definedName>
    <definedName name="________IED2" localSheetId="9">#REF!</definedName>
    <definedName name="________IED2" localSheetId="4">#REF!</definedName>
    <definedName name="________IED2" localSheetId="0">#REF!</definedName>
    <definedName name="________IED2" localSheetId="1">#REF!</definedName>
    <definedName name="________IED2">#REF!</definedName>
    <definedName name="________j3" localSheetId="6" hidden="1">{"pl_t&amp;d",#N/A,FALSE,"p&amp;l_t&amp;D_01_02 (2)"}</definedName>
    <definedName name="________j3" localSheetId="10" hidden="1">{"pl_t&amp;d",#N/A,FALSE,"p&amp;l_t&amp;D_01_02 (2)"}</definedName>
    <definedName name="________j3" localSheetId="7" hidden="1">{"pl_t&amp;d",#N/A,FALSE,"p&amp;l_t&amp;D_01_02 (2)"}</definedName>
    <definedName name="________j3" localSheetId="3" hidden="1">{"pl_t&amp;d",#N/A,FALSE,"p&amp;l_t&amp;D_01_02 (2)"}</definedName>
    <definedName name="________j3" localSheetId="8" hidden="1">{"pl_t&amp;d",#N/A,FALSE,"p&amp;l_t&amp;D_01_02 (2)"}</definedName>
    <definedName name="________j3" localSheetId="9" hidden="1">{"pl_t&amp;d",#N/A,FALSE,"p&amp;l_t&amp;D_01_02 (2)"}</definedName>
    <definedName name="________j3" localSheetId="4" hidden="1">{"pl_t&amp;d",#N/A,FALSE,"p&amp;l_t&amp;D_01_02 (2)"}</definedName>
    <definedName name="________j3" localSheetId="0" hidden="1">{"pl_t&amp;d",#N/A,FALSE,"p&amp;l_t&amp;D_01_02 (2)"}</definedName>
    <definedName name="________j3" localSheetId="1" hidden="1">{"pl_t&amp;d",#N/A,FALSE,"p&amp;l_t&amp;D_01_02 (2)"}</definedName>
    <definedName name="________j3" hidden="1">{"pl_t&amp;d",#N/A,FALSE,"p&amp;l_t&amp;D_01_02 (2)"}</definedName>
    <definedName name="________j4" localSheetId="6" hidden="1">{"pl_t&amp;d",#N/A,FALSE,"p&amp;l_t&amp;D_01_02 (2)"}</definedName>
    <definedName name="________j4" localSheetId="10" hidden="1">{"pl_t&amp;d",#N/A,FALSE,"p&amp;l_t&amp;D_01_02 (2)"}</definedName>
    <definedName name="________j4" localSheetId="7" hidden="1">{"pl_t&amp;d",#N/A,FALSE,"p&amp;l_t&amp;D_01_02 (2)"}</definedName>
    <definedName name="________j4" localSheetId="3" hidden="1">{"pl_t&amp;d",#N/A,FALSE,"p&amp;l_t&amp;D_01_02 (2)"}</definedName>
    <definedName name="________j4" localSheetId="8" hidden="1">{"pl_t&amp;d",#N/A,FALSE,"p&amp;l_t&amp;D_01_02 (2)"}</definedName>
    <definedName name="________j4" localSheetId="9" hidden="1">{"pl_t&amp;d",#N/A,FALSE,"p&amp;l_t&amp;D_01_02 (2)"}</definedName>
    <definedName name="________j4" localSheetId="4" hidden="1">{"pl_t&amp;d",#N/A,FALSE,"p&amp;l_t&amp;D_01_02 (2)"}</definedName>
    <definedName name="________j4" localSheetId="0" hidden="1">{"pl_t&amp;d",#N/A,FALSE,"p&amp;l_t&amp;D_01_02 (2)"}</definedName>
    <definedName name="________j4" localSheetId="1" hidden="1">{"pl_t&amp;d",#N/A,FALSE,"p&amp;l_t&amp;D_01_02 (2)"}</definedName>
    <definedName name="________j4" hidden="1">{"pl_t&amp;d",#N/A,FALSE,"p&amp;l_t&amp;D_01_02 (2)"}</definedName>
    <definedName name="________j5" localSheetId="6" hidden="1">{"pl_t&amp;d",#N/A,FALSE,"p&amp;l_t&amp;D_01_02 (2)"}</definedName>
    <definedName name="________j5" localSheetId="10" hidden="1">{"pl_t&amp;d",#N/A,FALSE,"p&amp;l_t&amp;D_01_02 (2)"}</definedName>
    <definedName name="________j5" localSheetId="7" hidden="1">{"pl_t&amp;d",#N/A,FALSE,"p&amp;l_t&amp;D_01_02 (2)"}</definedName>
    <definedName name="________j5" localSheetId="3" hidden="1">{"pl_t&amp;d",#N/A,FALSE,"p&amp;l_t&amp;D_01_02 (2)"}</definedName>
    <definedName name="________j5" localSheetId="8" hidden="1">{"pl_t&amp;d",#N/A,FALSE,"p&amp;l_t&amp;D_01_02 (2)"}</definedName>
    <definedName name="________j5" localSheetId="9" hidden="1">{"pl_t&amp;d",#N/A,FALSE,"p&amp;l_t&amp;D_01_02 (2)"}</definedName>
    <definedName name="________j5" localSheetId="4" hidden="1">{"pl_t&amp;d",#N/A,FALSE,"p&amp;l_t&amp;D_01_02 (2)"}</definedName>
    <definedName name="________j5" localSheetId="0" hidden="1">{"pl_t&amp;d",#N/A,FALSE,"p&amp;l_t&amp;D_01_02 (2)"}</definedName>
    <definedName name="________j5" localSheetId="1" hidden="1">{"pl_t&amp;d",#N/A,FALSE,"p&amp;l_t&amp;D_01_02 (2)"}</definedName>
    <definedName name="________j5" hidden="1">{"pl_t&amp;d",#N/A,FALSE,"p&amp;l_t&amp;D_01_02 (2)"}</definedName>
    <definedName name="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jpl1" localSheetId="6" hidden="1">#REF!</definedName>
    <definedName name="________jpl1" localSheetId="10" hidden="1">#REF!</definedName>
    <definedName name="________jpl1" localSheetId="7" hidden="1">#REF!</definedName>
    <definedName name="________jpl1" localSheetId="3" hidden="1">#REF!</definedName>
    <definedName name="________jpl1" localSheetId="8" hidden="1">#REF!</definedName>
    <definedName name="________jpl1" localSheetId="9" hidden="1">#REF!</definedName>
    <definedName name="________jpl1" localSheetId="4" hidden="1">#REF!</definedName>
    <definedName name="________jpl1" localSheetId="0" hidden="1">#REF!</definedName>
    <definedName name="________jpl1" localSheetId="1" hidden="1">#REF!</definedName>
    <definedName name="________jpl1" hidden="1">#REF!</definedName>
    <definedName name="________k1" localSheetId="6" hidden="1">{"pl_t&amp;d",#N/A,FALSE,"p&amp;l_t&amp;D_01_02 (2)"}</definedName>
    <definedName name="________k1" localSheetId="10" hidden="1">{"pl_t&amp;d",#N/A,FALSE,"p&amp;l_t&amp;D_01_02 (2)"}</definedName>
    <definedName name="________k1" localSheetId="7" hidden="1">{"pl_t&amp;d",#N/A,FALSE,"p&amp;l_t&amp;D_01_02 (2)"}</definedName>
    <definedName name="________k1" localSheetId="3" hidden="1">{"pl_t&amp;d",#N/A,FALSE,"p&amp;l_t&amp;D_01_02 (2)"}</definedName>
    <definedName name="________k1" localSheetId="8" hidden="1">{"pl_t&amp;d",#N/A,FALSE,"p&amp;l_t&amp;D_01_02 (2)"}</definedName>
    <definedName name="________k1" localSheetId="9" hidden="1">{"pl_t&amp;d",#N/A,FALSE,"p&amp;l_t&amp;D_01_02 (2)"}</definedName>
    <definedName name="________k1" localSheetId="4" hidden="1">{"pl_t&amp;d",#N/A,FALSE,"p&amp;l_t&amp;D_01_02 (2)"}</definedName>
    <definedName name="________k1" localSheetId="0" hidden="1">{"pl_t&amp;d",#N/A,FALSE,"p&amp;l_t&amp;D_01_02 (2)"}</definedName>
    <definedName name="________k1" localSheetId="1" hidden="1">{"pl_t&amp;d",#N/A,FALSE,"p&amp;l_t&amp;D_01_02 (2)"}</definedName>
    <definedName name="________k1" hidden="1">{"pl_t&amp;d",#N/A,FALSE,"p&amp;l_t&amp;D_01_02 (2)"}</definedName>
    <definedName name="________Mar06" localSheetId="6">[5]Newabstract!#REF!</definedName>
    <definedName name="________Mar06" localSheetId="10">[5]Newabstract!#REF!</definedName>
    <definedName name="________Mar06" localSheetId="7">[5]Newabstract!#REF!</definedName>
    <definedName name="________Mar06" localSheetId="3">[5]Newabstract!#REF!</definedName>
    <definedName name="________Mar06" localSheetId="9">[5]Newabstract!#REF!</definedName>
    <definedName name="________Mar06" localSheetId="4">[5]Newabstract!#REF!</definedName>
    <definedName name="________Mar06" localSheetId="0">[5]Newabstract!#REF!</definedName>
    <definedName name="________Mar06" localSheetId="1">[5]Newabstract!#REF!</definedName>
    <definedName name="________Mar06">[5]Newabstract!#REF!</definedName>
    <definedName name="________Mar09" localSheetId="6">[5]Newabstract!#REF!</definedName>
    <definedName name="________Mar09" localSheetId="10">[5]Newabstract!#REF!</definedName>
    <definedName name="________Mar09" localSheetId="7">[5]Newabstract!#REF!</definedName>
    <definedName name="________Mar09" localSheetId="3">[5]Newabstract!#REF!</definedName>
    <definedName name="________Mar09" localSheetId="9">[5]Newabstract!#REF!</definedName>
    <definedName name="________Mar09" localSheetId="4">[5]Newabstract!#REF!</definedName>
    <definedName name="________Mar09" localSheetId="0">[5]Newabstract!#REF!</definedName>
    <definedName name="________Mar09" localSheetId="1">[5]Newabstract!#REF!</definedName>
    <definedName name="________Mar09">[5]Newabstract!#REF!</definedName>
    <definedName name="________Mar10" localSheetId="6">[5]Newabstract!#REF!</definedName>
    <definedName name="________Mar10" localSheetId="10">[5]Newabstract!#REF!</definedName>
    <definedName name="________Mar10" localSheetId="7">[5]Newabstract!#REF!</definedName>
    <definedName name="________Mar10" localSheetId="3">[5]Newabstract!#REF!</definedName>
    <definedName name="________Mar10" localSheetId="9">[5]Newabstract!#REF!</definedName>
    <definedName name="________Mar10" localSheetId="4">[5]Newabstract!#REF!</definedName>
    <definedName name="________Mar10" localSheetId="0">[5]Newabstract!#REF!</definedName>
    <definedName name="________Mar10" localSheetId="1">[5]Newabstract!#REF!</definedName>
    <definedName name="________Mar10">[5]Newabstract!#REF!</definedName>
    <definedName name="________Mar11" localSheetId="6">[5]Newabstract!#REF!</definedName>
    <definedName name="________Mar11" localSheetId="10">[5]Newabstract!#REF!</definedName>
    <definedName name="________Mar11" localSheetId="7">[5]Newabstract!#REF!</definedName>
    <definedName name="________Mar11" localSheetId="3">[5]Newabstract!#REF!</definedName>
    <definedName name="________Mar11" localSheetId="9">[5]Newabstract!#REF!</definedName>
    <definedName name="________Mar11" localSheetId="4">[5]Newabstract!#REF!</definedName>
    <definedName name="________Mar11" localSheetId="0">[5]Newabstract!#REF!</definedName>
    <definedName name="________Mar11" localSheetId="1">[5]Newabstract!#REF!</definedName>
    <definedName name="________Mar11">[5]Newabstract!#REF!</definedName>
    <definedName name="________Mar12" localSheetId="6">[5]Newabstract!#REF!</definedName>
    <definedName name="________Mar12" localSheetId="10">[5]Newabstract!#REF!</definedName>
    <definedName name="________Mar12" localSheetId="7">[5]Newabstract!#REF!</definedName>
    <definedName name="________Mar12" localSheetId="3">[5]Newabstract!#REF!</definedName>
    <definedName name="________Mar12" localSheetId="9">[5]Newabstract!#REF!</definedName>
    <definedName name="________Mar12" localSheetId="4">[5]Newabstract!#REF!</definedName>
    <definedName name="________Mar12" localSheetId="0">[5]Newabstract!#REF!</definedName>
    <definedName name="________Mar12" localSheetId="1">[5]Newabstract!#REF!</definedName>
    <definedName name="________Mar12">[5]Newabstract!#REF!</definedName>
    <definedName name="________Mar13" localSheetId="10">[5]Newabstract!#REF!</definedName>
    <definedName name="________Mar13" localSheetId="7">[5]Newabstract!#REF!</definedName>
    <definedName name="________Mar13" localSheetId="3">[5]Newabstract!#REF!</definedName>
    <definedName name="________Mar13" localSheetId="9">[5]Newabstract!#REF!</definedName>
    <definedName name="________Mar13" localSheetId="4">[5]Newabstract!#REF!</definedName>
    <definedName name="________Mar13" localSheetId="0">[5]Newabstract!#REF!</definedName>
    <definedName name="________Mar13" localSheetId="1">[5]Newabstract!#REF!</definedName>
    <definedName name="________Mar13">[5]Newabstract!#REF!</definedName>
    <definedName name="________Mar16" localSheetId="10">[5]Newabstract!#REF!</definedName>
    <definedName name="________Mar16" localSheetId="7">[5]Newabstract!#REF!</definedName>
    <definedName name="________Mar16" localSheetId="3">[5]Newabstract!#REF!</definedName>
    <definedName name="________Mar16" localSheetId="9">[5]Newabstract!#REF!</definedName>
    <definedName name="________Mar16" localSheetId="4">[5]Newabstract!#REF!</definedName>
    <definedName name="________Mar16" localSheetId="0">[5]Newabstract!#REF!</definedName>
    <definedName name="________Mar16" localSheetId="1">[5]Newabstract!#REF!</definedName>
    <definedName name="________Mar16">[5]Newabstract!#REF!</definedName>
    <definedName name="________Mar17" localSheetId="10">[5]Newabstract!#REF!</definedName>
    <definedName name="________Mar17" localSheetId="7">[5]Newabstract!#REF!</definedName>
    <definedName name="________Mar17" localSheetId="3">[5]Newabstract!#REF!</definedName>
    <definedName name="________Mar17" localSheetId="9">[5]Newabstract!#REF!</definedName>
    <definedName name="________Mar17" localSheetId="4">[5]Newabstract!#REF!</definedName>
    <definedName name="________Mar17" localSheetId="0">[5]Newabstract!#REF!</definedName>
    <definedName name="________Mar17" localSheetId="1">[5]Newabstract!#REF!</definedName>
    <definedName name="________Mar17">[5]Newabstract!#REF!</definedName>
    <definedName name="________Mar18" localSheetId="10">[5]Newabstract!#REF!</definedName>
    <definedName name="________Mar18" localSheetId="7">[5]Newabstract!#REF!</definedName>
    <definedName name="________Mar18" localSheetId="3">[5]Newabstract!#REF!</definedName>
    <definedName name="________Mar18" localSheetId="9">[5]Newabstract!#REF!</definedName>
    <definedName name="________Mar18" localSheetId="4">[5]Newabstract!#REF!</definedName>
    <definedName name="________Mar18" localSheetId="0">[5]Newabstract!#REF!</definedName>
    <definedName name="________Mar18" localSheetId="1">[5]Newabstract!#REF!</definedName>
    <definedName name="________Mar18">[5]Newabstract!#REF!</definedName>
    <definedName name="________Mar19" localSheetId="10">[5]Newabstract!#REF!</definedName>
    <definedName name="________Mar19" localSheetId="7">[5]Newabstract!#REF!</definedName>
    <definedName name="________Mar19" localSheetId="3">[5]Newabstract!#REF!</definedName>
    <definedName name="________Mar19" localSheetId="9">[5]Newabstract!#REF!</definedName>
    <definedName name="________Mar19" localSheetId="4">[5]Newabstract!#REF!</definedName>
    <definedName name="________Mar19" localSheetId="0">[5]Newabstract!#REF!</definedName>
    <definedName name="________Mar19" localSheetId="1">[5]Newabstract!#REF!</definedName>
    <definedName name="________Mar19">[5]Newabstract!#REF!</definedName>
    <definedName name="________Mar20" localSheetId="10">[5]Newabstract!#REF!</definedName>
    <definedName name="________Mar20" localSheetId="7">[5]Newabstract!#REF!</definedName>
    <definedName name="________Mar20" localSheetId="3">[5]Newabstract!#REF!</definedName>
    <definedName name="________Mar20" localSheetId="9">[5]Newabstract!#REF!</definedName>
    <definedName name="________Mar20" localSheetId="4">[5]Newabstract!#REF!</definedName>
    <definedName name="________Mar20" localSheetId="0">[5]Newabstract!#REF!</definedName>
    <definedName name="________Mar20" localSheetId="1">[5]Newabstract!#REF!</definedName>
    <definedName name="________Mar20">[5]Newabstract!#REF!</definedName>
    <definedName name="________Mar23" localSheetId="10">[5]Newabstract!#REF!</definedName>
    <definedName name="________Mar23" localSheetId="7">[5]Newabstract!#REF!</definedName>
    <definedName name="________Mar23" localSheetId="3">[5]Newabstract!#REF!</definedName>
    <definedName name="________Mar23" localSheetId="9">[5]Newabstract!#REF!</definedName>
    <definedName name="________Mar23" localSheetId="4">[5]Newabstract!#REF!</definedName>
    <definedName name="________Mar23" localSheetId="0">[5]Newabstract!#REF!</definedName>
    <definedName name="________Mar23" localSheetId="1">[5]Newabstract!#REF!</definedName>
    <definedName name="________Mar23">[5]Newabstract!#REF!</definedName>
    <definedName name="________Mar24" localSheetId="10">[5]Newabstract!#REF!</definedName>
    <definedName name="________Mar24" localSheetId="7">[5]Newabstract!#REF!</definedName>
    <definedName name="________Mar24" localSheetId="3">[5]Newabstract!#REF!</definedName>
    <definedName name="________Mar24" localSheetId="9">[5]Newabstract!#REF!</definedName>
    <definedName name="________Mar24" localSheetId="4">[5]Newabstract!#REF!</definedName>
    <definedName name="________Mar24" localSheetId="0">[5]Newabstract!#REF!</definedName>
    <definedName name="________Mar24" localSheetId="1">[5]Newabstract!#REF!</definedName>
    <definedName name="________Mar24">[5]Newabstract!#REF!</definedName>
    <definedName name="________Mar25" localSheetId="10">[5]Newabstract!#REF!</definedName>
    <definedName name="________Mar25" localSheetId="7">[5]Newabstract!#REF!</definedName>
    <definedName name="________Mar25" localSheetId="3">[5]Newabstract!#REF!</definedName>
    <definedName name="________Mar25" localSheetId="9">[5]Newabstract!#REF!</definedName>
    <definedName name="________Mar25" localSheetId="4">[5]Newabstract!#REF!</definedName>
    <definedName name="________Mar25" localSheetId="0">[5]Newabstract!#REF!</definedName>
    <definedName name="________Mar25" localSheetId="1">[5]Newabstract!#REF!</definedName>
    <definedName name="________Mar25">[5]Newabstract!#REF!</definedName>
    <definedName name="________Mar26" localSheetId="10">[5]Newabstract!#REF!</definedName>
    <definedName name="________Mar26" localSheetId="7">[5]Newabstract!#REF!</definedName>
    <definedName name="________Mar26" localSheetId="3">[5]Newabstract!#REF!</definedName>
    <definedName name="________Mar26" localSheetId="9">[5]Newabstract!#REF!</definedName>
    <definedName name="________Mar26" localSheetId="4">[5]Newabstract!#REF!</definedName>
    <definedName name="________Mar26" localSheetId="0">[5]Newabstract!#REF!</definedName>
    <definedName name="________Mar26" localSheetId="1">[5]Newabstract!#REF!</definedName>
    <definedName name="________Mar26">[5]Newabstract!#REF!</definedName>
    <definedName name="________Mar27" localSheetId="10">[5]Newabstract!#REF!</definedName>
    <definedName name="________Mar27" localSheetId="7">[5]Newabstract!#REF!</definedName>
    <definedName name="________Mar27" localSheetId="3">[5]Newabstract!#REF!</definedName>
    <definedName name="________Mar27" localSheetId="9">[5]Newabstract!#REF!</definedName>
    <definedName name="________Mar27" localSheetId="4">[5]Newabstract!#REF!</definedName>
    <definedName name="________Mar27" localSheetId="0">[5]Newabstract!#REF!</definedName>
    <definedName name="________Mar27" localSheetId="1">[5]Newabstract!#REF!</definedName>
    <definedName name="________Mar27">[5]Newabstract!#REF!</definedName>
    <definedName name="________Mar28" localSheetId="10">[5]Newabstract!#REF!</definedName>
    <definedName name="________Mar28" localSheetId="7">[5]Newabstract!#REF!</definedName>
    <definedName name="________Mar28" localSheetId="3">[5]Newabstract!#REF!</definedName>
    <definedName name="________Mar28" localSheetId="9">[5]Newabstract!#REF!</definedName>
    <definedName name="________Mar28" localSheetId="4">[5]Newabstract!#REF!</definedName>
    <definedName name="________Mar28" localSheetId="0">[5]Newabstract!#REF!</definedName>
    <definedName name="________Mar28" localSheetId="1">[5]Newabstract!#REF!</definedName>
    <definedName name="________Mar28">[5]Newabstract!#REF!</definedName>
    <definedName name="________Mar30" localSheetId="10">[5]Newabstract!#REF!</definedName>
    <definedName name="________Mar30" localSheetId="7">[5]Newabstract!#REF!</definedName>
    <definedName name="________Mar30" localSheetId="3">[5]Newabstract!#REF!</definedName>
    <definedName name="________Mar30" localSheetId="9">[5]Newabstract!#REF!</definedName>
    <definedName name="________Mar30" localSheetId="4">[5]Newabstract!#REF!</definedName>
    <definedName name="________Mar30" localSheetId="0">[5]Newabstract!#REF!</definedName>
    <definedName name="________Mar30" localSheetId="1">[5]Newabstract!#REF!</definedName>
    <definedName name="________Mar30">[5]Newabstract!#REF!</definedName>
    <definedName name="________Mar31" localSheetId="10">[5]Newabstract!#REF!</definedName>
    <definedName name="________Mar31" localSheetId="7">[5]Newabstract!#REF!</definedName>
    <definedName name="________Mar31" localSheetId="3">[5]Newabstract!#REF!</definedName>
    <definedName name="________Mar31" localSheetId="9">[5]Newabstract!#REF!</definedName>
    <definedName name="________Mar31" localSheetId="4">[5]Newabstract!#REF!</definedName>
    <definedName name="________Mar31" localSheetId="0">[5]Newabstract!#REF!</definedName>
    <definedName name="________Mar31" localSheetId="1">[5]Newabstract!#REF!</definedName>
    <definedName name="________Mar31">[5]Newabstract!#REF!</definedName>
    <definedName name="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_mp3" hidden="1">{#N/A,#N/A,FALSE,"1.1";#N/A,#N/A,FALSE,"1.1a";#N/A,#N/A,FALSE,"1.1b";#N/A,#N/A,FALSE,"1.1c";#N/A,#N/A,FALSE,"1.1e";#N/A,#N/A,FALSE,"1.1f";#N/A,#N/A,FALSE,"1.1g";#N/A,#N/A,FALSE,"1.1h_T";#N/A,#N/A,FALSE,"1.1h_D";#N/A,#N/A,FALSE,"1.2";#N/A,#N/A,FALSE,"1.3";#N/A,#N/A,FALSE,"1.3b";#N/A,#N/A,FALSE,"1.4";#N/A,#N/A,FALSE,"1.5";#N/A,#N/A,FALSE,"1.6";#N/A,#N/A,FALSE,"2.1";#N/A,#N/A,FALSE,"SOD";#N/A,#N/A,FALSE,"OL";#N/A,#N/A,FALSE,"CF"}</definedName>
    <definedName name="________new1" localSheetId="6" hidden="1">{"pl_t&amp;d",#N/A,FALSE,"p&amp;l_t&amp;D_01_02 (2)"}</definedName>
    <definedName name="________new1" localSheetId="10" hidden="1">{"pl_t&amp;d",#N/A,FALSE,"p&amp;l_t&amp;D_01_02 (2)"}</definedName>
    <definedName name="________new1" localSheetId="7" hidden="1">{"pl_t&amp;d",#N/A,FALSE,"p&amp;l_t&amp;D_01_02 (2)"}</definedName>
    <definedName name="________new1" localSheetId="3" hidden="1">{"pl_t&amp;d",#N/A,FALSE,"p&amp;l_t&amp;D_01_02 (2)"}</definedName>
    <definedName name="________new1" localSheetId="8" hidden="1">{"pl_t&amp;d",#N/A,FALSE,"p&amp;l_t&amp;D_01_02 (2)"}</definedName>
    <definedName name="________new1" localSheetId="9" hidden="1">{"pl_t&amp;d",#N/A,FALSE,"p&amp;l_t&amp;D_01_02 (2)"}</definedName>
    <definedName name="________new1" localSheetId="4" hidden="1">{"pl_t&amp;d",#N/A,FALSE,"p&amp;l_t&amp;D_01_02 (2)"}</definedName>
    <definedName name="________new1" localSheetId="0" hidden="1">{"pl_t&amp;d",#N/A,FALSE,"p&amp;l_t&amp;D_01_02 (2)"}</definedName>
    <definedName name="________new1" localSheetId="1" hidden="1">{"pl_t&amp;d",#N/A,FALSE,"p&amp;l_t&amp;D_01_02 (2)"}</definedName>
    <definedName name="________new1" hidden="1">{"pl_t&amp;d",#N/A,FALSE,"p&amp;l_t&amp;D_01_02 (2)"}</definedName>
    <definedName name="________no1" localSheetId="6" hidden="1">{"pl_t&amp;d",#N/A,FALSE,"p&amp;l_t&amp;D_01_02 (2)"}</definedName>
    <definedName name="________no1" localSheetId="10" hidden="1">{"pl_t&amp;d",#N/A,FALSE,"p&amp;l_t&amp;D_01_02 (2)"}</definedName>
    <definedName name="________no1" localSheetId="7" hidden="1">{"pl_t&amp;d",#N/A,FALSE,"p&amp;l_t&amp;D_01_02 (2)"}</definedName>
    <definedName name="________no1" localSheetId="3" hidden="1">{"pl_t&amp;d",#N/A,FALSE,"p&amp;l_t&amp;D_01_02 (2)"}</definedName>
    <definedName name="________no1" localSheetId="8" hidden="1">{"pl_t&amp;d",#N/A,FALSE,"p&amp;l_t&amp;D_01_02 (2)"}</definedName>
    <definedName name="________no1" localSheetId="9" hidden="1">{"pl_t&amp;d",#N/A,FALSE,"p&amp;l_t&amp;D_01_02 (2)"}</definedName>
    <definedName name="________no1" localSheetId="4" hidden="1">{"pl_t&amp;d",#N/A,FALSE,"p&amp;l_t&amp;D_01_02 (2)"}</definedName>
    <definedName name="________no1" localSheetId="0" hidden="1">{"pl_t&amp;d",#N/A,FALSE,"p&amp;l_t&amp;D_01_02 (2)"}</definedName>
    <definedName name="________no1" localSheetId="1" hidden="1">{"pl_t&amp;d",#N/A,FALSE,"p&amp;l_t&amp;D_01_02 (2)"}</definedName>
    <definedName name="________no1" hidden="1">{"pl_t&amp;d",#N/A,FALSE,"p&amp;l_t&amp;D_01_02 (2)"}</definedName>
    <definedName name="________not1" localSheetId="6" hidden="1">{"pl_t&amp;d",#N/A,FALSE,"p&amp;l_t&amp;D_01_02 (2)"}</definedName>
    <definedName name="________not1" localSheetId="10" hidden="1">{"pl_t&amp;d",#N/A,FALSE,"p&amp;l_t&amp;D_01_02 (2)"}</definedName>
    <definedName name="________not1" localSheetId="7" hidden="1">{"pl_t&amp;d",#N/A,FALSE,"p&amp;l_t&amp;D_01_02 (2)"}</definedName>
    <definedName name="________not1" localSheetId="3" hidden="1">{"pl_t&amp;d",#N/A,FALSE,"p&amp;l_t&amp;D_01_02 (2)"}</definedName>
    <definedName name="________not1" localSheetId="8" hidden="1">{"pl_t&amp;d",#N/A,FALSE,"p&amp;l_t&amp;D_01_02 (2)"}</definedName>
    <definedName name="________not1" localSheetId="9" hidden="1">{"pl_t&amp;d",#N/A,FALSE,"p&amp;l_t&amp;D_01_02 (2)"}</definedName>
    <definedName name="________not1" localSheetId="4" hidden="1">{"pl_t&amp;d",#N/A,FALSE,"p&amp;l_t&amp;D_01_02 (2)"}</definedName>
    <definedName name="________not1" localSheetId="0" hidden="1">{"pl_t&amp;d",#N/A,FALSE,"p&amp;l_t&amp;D_01_02 (2)"}</definedName>
    <definedName name="________not1" localSheetId="1" hidden="1">{"pl_t&amp;d",#N/A,FALSE,"p&amp;l_t&amp;D_01_02 (2)"}</definedName>
    <definedName name="________not1" hidden="1">{"pl_t&amp;d",#N/A,FALSE,"p&amp;l_t&amp;D_01_02 (2)"}</definedName>
    <definedName name="________p1" localSheetId="6" hidden="1">{"pl_t&amp;d",#N/A,FALSE,"p&amp;l_t&amp;D_01_02 (2)"}</definedName>
    <definedName name="________p1" localSheetId="10" hidden="1">{"pl_t&amp;d",#N/A,FALSE,"p&amp;l_t&amp;D_01_02 (2)"}</definedName>
    <definedName name="________p1" localSheetId="7" hidden="1">{"pl_t&amp;d",#N/A,FALSE,"p&amp;l_t&amp;D_01_02 (2)"}</definedName>
    <definedName name="________p1" localSheetId="3" hidden="1">{"pl_t&amp;d",#N/A,FALSE,"p&amp;l_t&amp;D_01_02 (2)"}</definedName>
    <definedName name="________p1" localSheetId="8" hidden="1">{"pl_t&amp;d",#N/A,FALSE,"p&amp;l_t&amp;D_01_02 (2)"}</definedName>
    <definedName name="________p1" localSheetId="9" hidden="1">{"pl_t&amp;d",#N/A,FALSE,"p&amp;l_t&amp;D_01_02 (2)"}</definedName>
    <definedName name="________p1" localSheetId="4" hidden="1">{"pl_t&amp;d",#N/A,FALSE,"p&amp;l_t&amp;D_01_02 (2)"}</definedName>
    <definedName name="________p1" localSheetId="0" hidden="1">{"pl_t&amp;d",#N/A,FALSE,"p&amp;l_t&amp;D_01_02 (2)"}</definedName>
    <definedName name="________p1" localSheetId="1" hidden="1">{"pl_t&amp;d",#N/A,FALSE,"p&amp;l_t&amp;D_01_02 (2)"}</definedName>
    <definedName name="________p1" hidden="1">{"pl_t&amp;d",#N/A,FALSE,"p&amp;l_t&amp;D_01_02 (2)"}</definedName>
    <definedName name="________p2" localSheetId="6" hidden="1">{"pl_td_01_02",#N/A,FALSE,"p&amp;l_t&amp;D_01_02 (2)"}</definedName>
    <definedName name="________p2" localSheetId="10" hidden="1">{"pl_td_01_02",#N/A,FALSE,"p&amp;l_t&amp;D_01_02 (2)"}</definedName>
    <definedName name="________p2" localSheetId="7" hidden="1">{"pl_td_01_02",#N/A,FALSE,"p&amp;l_t&amp;D_01_02 (2)"}</definedName>
    <definedName name="________p2" localSheetId="3" hidden="1">{"pl_td_01_02",#N/A,FALSE,"p&amp;l_t&amp;D_01_02 (2)"}</definedName>
    <definedName name="________p2" localSheetId="8" hidden="1">{"pl_td_01_02",#N/A,FALSE,"p&amp;l_t&amp;D_01_02 (2)"}</definedName>
    <definedName name="________p2" localSheetId="9" hidden="1">{"pl_td_01_02",#N/A,FALSE,"p&amp;l_t&amp;D_01_02 (2)"}</definedName>
    <definedName name="________p2" localSheetId="4" hidden="1">{"pl_td_01_02",#N/A,FALSE,"p&amp;l_t&amp;D_01_02 (2)"}</definedName>
    <definedName name="________p2" localSheetId="0" hidden="1">{"pl_td_01_02",#N/A,FALSE,"p&amp;l_t&amp;D_01_02 (2)"}</definedName>
    <definedName name="________p2" localSheetId="1" hidden="1">{"pl_td_01_02",#N/A,FALSE,"p&amp;l_t&amp;D_01_02 (2)"}</definedName>
    <definedName name="________p2" hidden="1">{"pl_td_01_02",#N/A,FALSE,"p&amp;l_t&amp;D_01_02 (2)"}</definedName>
    <definedName name="________p3" localSheetId="6" hidden="1">{"pl_t&amp;d",#N/A,FALSE,"p&amp;l_t&amp;D_01_02 (2)"}</definedName>
    <definedName name="________p3" localSheetId="10" hidden="1">{"pl_t&amp;d",#N/A,FALSE,"p&amp;l_t&amp;D_01_02 (2)"}</definedName>
    <definedName name="________p3" localSheetId="7" hidden="1">{"pl_t&amp;d",#N/A,FALSE,"p&amp;l_t&amp;D_01_02 (2)"}</definedName>
    <definedName name="________p3" localSheetId="3" hidden="1">{"pl_t&amp;d",#N/A,FALSE,"p&amp;l_t&amp;D_01_02 (2)"}</definedName>
    <definedName name="________p3" localSheetId="8" hidden="1">{"pl_t&amp;d",#N/A,FALSE,"p&amp;l_t&amp;D_01_02 (2)"}</definedName>
    <definedName name="________p3" localSheetId="9" hidden="1">{"pl_t&amp;d",#N/A,FALSE,"p&amp;l_t&amp;D_01_02 (2)"}</definedName>
    <definedName name="________p3" localSheetId="4" hidden="1">{"pl_t&amp;d",#N/A,FALSE,"p&amp;l_t&amp;D_01_02 (2)"}</definedName>
    <definedName name="________p3" localSheetId="0" hidden="1">{"pl_t&amp;d",#N/A,FALSE,"p&amp;l_t&amp;D_01_02 (2)"}</definedName>
    <definedName name="________p3" localSheetId="1" hidden="1">{"pl_t&amp;d",#N/A,FALSE,"p&amp;l_t&amp;D_01_02 (2)"}</definedName>
    <definedName name="________p3" hidden="1">{"pl_t&amp;d",#N/A,FALSE,"p&amp;l_t&amp;D_01_02 (2)"}</definedName>
    <definedName name="________p4" localSheetId="6" hidden="1">{"pl_t&amp;d",#N/A,FALSE,"p&amp;l_t&amp;D_01_02 (2)"}</definedName>
    <definedName name="________p4" localSheetId="10" hidden="1">{"pl_t&amp;d",#N/A,FALSE,"p&amp;l_t&amp;D_01_02 (2)"}</definedName>
    <definedName name="________p4" localSheetId="7" hidden="1">{"pl_t&amp;d",#N/A,FALSE,"p&amp;l_t&amp;D_01_02 (2)"}</definedName>
    <definedName name="________p4" localSheetId="3" hidden="1">{"pl_t&amp;d",#N/A,FALSE,"p&amp;l_t&amp;D_01_02 (2)"}</definedName>
    <definedName name="________p4" localSheetId="8" hidden="1">{"pl_t&amp;d",#N/A,FALSE,"p&amp;l_t&amp;D_01_02 (2)"}</definedName>
    <definedName name="________p4" localSheetId="9" hidden="1">{"pl_t&amp;d",#N/A,FALSE,"p&amp;l_t&amp;D_01_02 (2)"}</definedName>
    <definedName name="________p4" localSheetId="4" hidden="1">{"pl_t&amp;d",#N/A,FALSE,"p&amp;l_t&amp;D_01_02 (2)"}</definedName>
    <definedName name="________p4" localSheetId="0" hidden="1">{"pl_t&amp;d",#N/A,FALSE,"p&amp;l_t&amp;D_01_02 (2)"}</definedName>
    <definedName name="________p4" localSheetId="1" hidden="1">{"pl_t&amp;d",#N/A,FALSE,"p&amp;l_t&amp;D_01_02 (2)"}</definedName>
    <definedName name="________p4" hidden="1">{"pl_t&amp;d",#N/A,FALSE,"p&amp;l_t&amp;D_01_02 (2)"}</definedName>
    <definedName name="________pp2" localSheetId="6">#REF!</definedName>
    <definedName name="________pp2" localSheetId="10">#REF!</definedName>
    <definedName name="________pp2" localSheetId="7">#REF!</definedName>
    <definedName name="________pp2" localSheetId="3">#REF!</definedName>
    <definedName name="________pp2" localSheetId="9">#REF!</definedName>
    <definedName name="________pp2" localSheetId="4">#REF!</definedName>
    <definedName name="________pp2" localSheetId="0">#REF!</definedName>
    <definedName name="________pp2" localSheetId="1">#REF!</definedName>
    <definedName name="________pp2">#REF!</definedName>
    <definedName name="________q2" localSheetId="6" hidden="1">{"pl_t&amp;d",#N/A,FALSE,"p&amp;l_t&amp;D_01_02 (2)"}</definedName>
    <definedName name="________q2" localSheetId="10" hidden="1">{"pl_t&amp;d",#N/A,FALSE,"p&amp;l_t&amp;D_01_02 (2)"}</definedName>
    <definedName name="________q2" localSheetId="7" hidden="1">{"pl_t&amp;d",#N/A,FALSE,"p&amp;l_t&amp;D_01_02 (2)"}</definedName>
    <definedName name="________q2" localSheetId="3" hidden="1">{"pl_t&amp;d",#N/A,FALSE,"p&amp;l_t&amp;D_01_02 (2)"}</definedName>
    <definedName name="________q2" localSheetId="8" hidden="1">{"pl_t&amp;d",#N/A,FALSE,"p&amp;l_t&amp;D_01_02 (2)"}</definedName>
    <definedName name="________q2" localSheetId="9" hidden="1">{"pl_t&amp;d",#N/A,FALSE,"p&amp;l_t&amp;D_01_02 (2)"}</definedName>
    <definedName name="________q2" localSheetId="4" hidden="1">{"pl_t&amp;d",#N/A,FALSE,"p&amp;l_t&amp;D_01_02 (2)"}</definedName>
    <definedName name="________q2" localSheetId="0" hidden="1">{"pl_t&amp;d",#N/A,FALSE,"p&amp;l_t&amp;D_01_02 (2)"}</definedName>
    <definedName name="________q2" localSheetId="1" hidden="1">{"pl_t&amp;d",#N/A,FALSE,"p&amp;l_t&amp;D_01_02 (2)"}</definedName>
    <definedName name="________q2" hidden="1">{"pl_t&amp;d",#N/A,FALSE,"p&amp;l_t&amp;D_01_02 (2)"}</definedName>
    <definedName name="________q3" localSheetId="6" hidden="1">{"pl_t&amp;d",#N/A,FALSE,"p&amp;l_t&amp;D_01_02 (2)"}</definedName>
    <definedName name="________q3" localSheetId="10" hidden="1">{"pl_t&amp;d",#N/A,FALSE,"p&amp;l_t&amp;D_01_02 (2)"}</definedName>
    <definedName name="________q3" localSheetId="7" hidden="1">{"pl_t&amp;d",#N/A,FALSE,"p&amp;l_t&amp;D_01_02 (2)"}</definedName>
    <definedName name="________q3" localSheetId="3" hidden="1">{"pl_t&amp;d",#N/A,FALSE,"p&amp;l_t&amp;D_01_02 (2)"}</definedName>
    <definedName name="________q3" localSheetId="8" hidden="1">{"pl_t&amp;d",#N/A,FALSE,"p&amp;l_t&amp;D_01_02 (2)"}</definedName>
    <definedName name="________q3" localSheetId="9" hidden="1">{"pl_t&amp;d",#N/A,FALSE,"p&amp;l_t&amp;D_01_02 (2)"}</definedName>
    <definedName name="________q3" localSheetId="4" hidden="1">{"pl_t&amp;d",#N/A,FALSE,"p&amp;l_t&amp;D_01_02 (2)"}</definedName>
    <definedName name="________q3" localSheetId="0" hidden="1">{"pl_t&amp;d",#N/A,FALSE,"p&amp;l_t&amp;D_01_02 (2)"}</definedName>
    <definedName name="________q3" localSheetId="1" hidden="1">{"pl_t&amp;d",#N/A,FALSE,"p&amp;l_t&amp;D_01_02 (2)"}</definedName>
    <definedName name="________q3" hidden="1">{"pl_t&amp;d",#N/A,FALSE,"p&amp;l_t&amp;D_01_02 (2)"}</definedName>
    <definedName name="________s1" localSheetId="6" hidden="1">{"pl_t&amp;d",#N/A,FALSE,"p&amp;l_t&amp;D_01_02 (2)"}</definedName>
    <definedName name="________s1" localSheetId="10" hidden="1">{"pl_t&amp;d",#N/A,FALSE,"p&amp;l_t&amp;D_01_02 (2)"}</definedName>
    <definedName name="________s1" localSheetId="7" hidden="1">{"pl_t&amp;d",#N/A,FALSE,"p&amp;l_t&amp;D_01_02 (2)"}</definedName>
    <definedName name="________s1" localSheetId="3" hidden="1">{"pl_t&amp;d",#N/A,FALSE,"p&amp;l_t&amp;D_01_02 (2)"}</definedName>
    <definedName name="________s1" localSheetId="8" hidden="1">{"pl_t&amp;d",#N/A,FALSE,"p&amp;l_t&amp;D_01_02 (2)"}</definedName>
    <definedName name="________s1" localSheetId="9" hidden="1">{"pl_t&amp;d",#N/A,FALSE,"p&amp;l_t&amp;D_01_02 (2)"}</definedName>
    <definedName name="________s1" localSheetId="4" hidden="1">{"pl_t&amp;d",#N/A,FALSE,"p&amp;l_t&amp;D_01_02 (2)"}</definedName>
    <definedName name="________s1" localSheetId="0" hidden="1">{"pl_t&amp;d",#N/A,FALSE,"p&amp;l_t&amp;D_01_02 (2)"}</definedName>
    <definedName name="________s1" localSheetId="1" hidden="1">{"pl_t&amp;d",#N/A,FALSE,"p&amp;l_t&amp;D_01_02 (2)"}</definedName>
    <definedName name="________s1" hidden="1">{"pl_t&amp;d",#N/A,FALSE,"p&amp;l_t&amp;D_01_02 (2)"}</definedName>
    <definedName name="________S180" localSheetId="6">[2]S3_GRP_CA!#REF!</definedName>
    <definedName name="________S180" localSheetId="10">[2]S3_GRP_CA!#REF!</definedName>
    <definedName name="________S180" localSheetId="7">[2]S3_GRP_CA!#REF!</definedName>
    <definedName name="________S180" localSheetId="3">[2]S3_GRP_CA!#REF!</definedName>
    <definedName name="________S180" localSheetId="9">[2]S3_GRP_CA!#REF!</definedName>
    <definedName name="________S180" localSheetId="4">[2]S3_GRP_CA!#REF!</definedName>
    <definedName name="________S180" localSheetId="0">[2]S3_GRP_CA!#REF!</definedName>
    <definedName name="________S180" localSheetId="1">[2]S3_GRP_CA!#REF!</definedName>
    <definedName name="________S180">[2]S3_GRP_CA!#REF!</definedName>
    <definedName name="________s2" localSheetId="6" hidden="1">{"pl_t&amp;d",#N/A,FALSE,"p&amp;l_t&amp;D_01_02 (2)"}</definedName>
    <definedName name="________s2" localSheetId="10" hidden="1">{"pl_t&amp;d",#N/A,FALSE,"p&amp;l_t&amp;D_01_02 (2)"}</definedName>
    <definedName name="________s2" localSheetId="7" hidden="1">{"pl_t&amp;d",#N/A,FALSE,"p&amp;l_t&amp;D_01_02 (2)"}</definedName>
    <definedName name="________s2" localSheetId="3" hidden="1">{"pl_t&amp;d",#N/A,FALSE,"p&amp;l_t&amp;D_01_02 (2)"}</definedName>
    <definedName name="________s2" localSheetId="8" hidden="1">{"pl_t&amp;d",#N/A,FALSE,"p&amp;l_t&amp;D_01_02 (2)"}</definedName>
    <definedName name="________s2" localSheetId="9" hidden="1">{"pl_t&amp;d",#N/A,FALSE,"p&amp;l_t&amp;D_01_02 (2)"}</definedName>
    <definedName name="________s2" localSheetId="4" hidden="1">{"pl_t&amp;d",#N/A,FALSE,"p&amp;l_t&amp;D_01_02 (2)"}</definedName>
    <definedName name="________s2" localSheetId="0" hidden="1">{"pl_t&amp;d",#N/A,FALSE,"p&amp;l_t&amp;D_01_02 (2)"}</definedName>
    <definedName name="________s2" localSheetId="1" hidden="1">{"pl_t&amp;d",#N/A,FALSE,"p&amp;l_t&amp;D_01_02 (2)"}</definedName>
    <definedName name="________s2" hidden="1">{"pl_t&amp;d",#N/A,FALSE,"p&amp;l_t&amp;D_01_02 (2)"}</definedName>
    <definedName name="________S6" localSheetId="6">[4]S5_CO_MA!#REF!</definedName>
    <definedName name="________S6" localSheetId="10">[4]S5_CO_MA!#REF!</definedName>
    <definedName name="________S6" localSheetId="7">[4]S5_CO_MA!#REF!</definedName>
    <definedName name="________S6" localSheetId="3">[4]S5_CO_MA!#REF!</definedName>
    <definedName name="________S6" localSheetId="9">[4]S5_CO_MA!#REF!</definedName>
    <definedName name="________S6" localSheetId="4">[4]S5_CO_MA!#REF!</definedName>
    <definedName name="________S6" localSheetId="0">[4]S5_CO_MA!#REF!</definedName>
    <definedName name="________S6" localSheetId="1">[4]S5_CO_MA!#REF!</definedName>
    <definedName name="________S6">[4]S5_CO_MA!#REF!</definedName>
    <definedName name="________SL1" localSheetId="6">[7]Salient1!#REF!</definedName>
    <definedName name="________SL1" localSheetId="10">[7]Salient1!#REF!</definedName>
    <definedName name="________SL1" localSheetId="7">[7]Salient1!#REF!</definedName>
    <definedName name="________SL1" localSheetId="3">[7]Salient1!#REF!</definedName>
    <definedName name="________SL1" localSheetId="9">[7]Salient1!#REF!</definedName>
    <definedName name="________SL1" localSheetId="4">[7]Salient1!#REF!</definedName>
    <definedName name="________SL1" localSheetId="0">[7]Salient1!#REF!</definedName>
    <definedName name="________SL1" localSheetId="1">[7]Salient1!#REF!</definedName>
    <definedName name="________SL1">[7]Salient1!#REF!</definedName>
    <definedName name="________SL2" localSheetId="6">[7]Salient1!#REF!</definedName>
    <definedName name="________SL2" localSheetId="10">[7]Salient1!#REF!</definedName>
    <definedName name="________SL2" localSheetId="7">[7]Salient1!#REF!</definedName>
    <definedName name="________SL2" localSheetId="3">[7]Salient1!#REF!</definedName>
    <definedName name="________SL2" localSheetId="9">[7]Salient1!#REF!</definedName>
    <definedName name="________SL2" localSheetId="4">[7]Salient1!#REF!</definedName>
    <definedName name="________SL2" localSheetId="0">[7]Salient1!#REF!</definedName>
    <definedName name="________SL2" localSheetId="1">[7]Salient1!#REF!</definedName>
    <definedName name="________SL2">[7]Salient1!#REF!</definedName>
    <definedName name="________SL3" localSheetId="6">[7]Salient1!#REF!</definedName>
    <definedName name="________SL3" localSheetId="10">[7]Salient1!#REF!</definedName>
    <definedName name="________SL3" localSheetId="7">[7]Salient1!#REF!</definedName>
    <definedName name="________SL3" localSheetId="3">[7]Salient1!#REF!</definedName>
    <definedName name="________SL3" localSheetId="9">[7]Salient1!#REF!</definedName>
    <definedName name="________SL3" localSheetId="4">[7]Salient1!#REF!</definedName>
    <definedName name="________SL3" localSheetId="0">[7]Salient1!#REF!</definedName>
    <definedName name="________SL3" localSheetId="1">[7]Salient1!#REF!</definedName>
    <definedName name="________SL3">[7]Salient1!#REF!</definedName>
    <definedName name="________SPR1" localSheetId="6">#REF!</definedName>
    <definedName name="________SPR1" localSheetId="10">#REF!</definedName>
    <definedName name="________SPR1" localSheetId="7">#REF!</definedName>
    <definedName name="________SPR1" localSheetId="3">#REF!</definedName>
    <definedName name="________SPR1" localSheetId="9">#REF!</definedName>
    <definedName name="________SPR1" localSheetId="4">#REF!</definedName>
    <definedName name="________SPR1" localSheetId="0">#REF!</definedName>
    <definedName name="________SPR1" localSheetId="1">#REF!</definedName>
    <definedName name="________SPR1">#REF!</definedName>
    <definedName name="________spr2" localSheetId="6">#REF!</definedName>
    <definedName name="________spr2" localSheetId="10">#REF!</definedName>
    <definedName name="________spr2" localSheetId="7">#REF!</definedName>
    <definedName name="________spr2" localSheetId="3">#REF!</definedName>
    <definedName name="________spr2" localSheetId="9">#REF!</definedName>
    <definedName name="________spr2" localSheetId="4">#REF!</definedName>
    <definedName name="________spr2" localSheetId="0">#REF!</definedName>
    <definedName name="________spr2" localSheetId="1">#REF!</definedName>
    <definedName name="________spr2">#REF!</definedName>
    <definedName name="________ss1" localSheetId="6" hidden="1">{"pl_t&amp;d",#N/A,FALSE,"p&amp;l_t&amp;D_01_02 (2)"}</definedName>
    <definedName name="________ss1" localSheetId="10" hidden="1">{"pl_t&amp;d",#N/A,FALSE,"p&amp;l_t&amp;D_01_02 (2)"}</definedName>
    <definedName name="________ss1" localSheetId="7" hidden="1">{"pl_t&amp;d",#N/A,FALSE,"p&amp;l_t&amp;D_01_02 (2)"}</definedName>
    <definedName name="________ss1" localSheetId="3" hidden="1">{"pl_t&amp;d",#N/A,FALSE,"p&amp;l_t&amp;D_01_02 (2)"}</definedName>
    <definedName name="________ss1" localSheetId="8" hidden="1">{"pl_t&amp;d",#N/A,FALSE,"p&amp;l_t&amp;D_01_02 (2)"}</definedName>
    <definedName name="________ss1" localSheetId="9" hidden="1">{"pl_t&amp;d",#N/A,FALSE,"p&amp;l_t&amp;D_01_02 (2)"}</definedName>
    <definedName name="________ss1" localSheetId="4" hidden="1">{"pl_t&amp;d",#N/A,FALSE,"p&amp;l_t&amp;D_01_02 (2)"}</definedName>
    <definedName name="________ss1" localSheetId="0" hidden="1">{"pl_t&amp;d",#N/A,FALSE,"p&amp;l_t&amp;D_01_02 (2)"}</definedName>
    <definedName name="________ss1" localSheetId="1" hidden="1">{"pl_t&amp;d",#N/A,FALSE,"p&amp;l_t&amp;D_01_02 (2)"}</definedName>
    <definedName name="________ss1" hidden="1">{"pl_t&amp;d",#N/A,FALSE,"p&amp;l_t&amp;D_01_02 (2)"}</definedName>
    <definedName name="________usd1" localSheetId="6">'[3]cash budget'!#REF!</definedName>
    <definedName name="________usd1" localSheetId="10">'[3]cash budget'!#REF!</definedName>
    <definedName name="________usd1" localSheetId="7">'[3]cash budget'!#REF!</definedName>
    <definedName name="________usd1" localSheetId="3">'[3]cash budget'!#REF!</definedName>
    <definedName name="________usd1" localSheetId="9">'[3]cash budget'!#REF!</definedName>
    <definedName name="________usd1" localSheetId="4">'[3]cash budget'!#REF!</definedName>
    <definedName name="________usd1" localSheetId="0">'[3]cash budget'!#REF!</definedName>
    <definedName name="________usd1" localSheetId="1">'[3]cash budget'!#REF!</definedName>
    <definedName name="________usd1">'[3]cash budget'!#REF!</definedName>
    <definedName name="________usd2" localSheetId="6">'[3]cash budget'!#REF!</definedName>
    <definedName name="________usd2" localSheetId="10">'[3]cash budget'!#REF!</definedName>
    <definedName name="________usd2" localSheetId="7">'[3]cash budget'!#REF!</definedName>
    <definedName name="________usd2" localSheetId="3">'[3]cash budget'!#REF!</definedName>
    <definedName name="________usd2" localSheetId="9">'[3]cash budget'!#REF!</definedName>
    <definedName name="________usd2" localSheetId="4">'[3]cash budget'!#REF!</definedName>
    <definedName name="________usd2" localSheetId="0">'[3]cash budget'!#REF!</definedName>
    <definedName name="________usd2" localSheetId="1">'[3]cash budget'!#REF!</definedName>
    <definedName name="________usd2">'[3]cash budget'!#REF!</definedName>
    <definedName name="________usd3" localSheetId="6">'[3]cash budget'!#REF!</definedName>
    <definedName name="________usd3" localSheetId="10">'[3]cash budget'!#REF!</definedName>
    <definedName name="________usd3" localSheetId="7">'[3]cash budget'!#REF!</definedName>
    <definedName name="________usd3" localSheetId="3">'[3]cash budget'!#REF!</definedName>
    <definedName name="________usd3" localSheetId="9">'[3]cash budget'!#REF!</definedName>
    <definedName name="________usd3" localSheetId="4">'[3]cash budget'!#REF!</definedName>
    <definedName name="________usd3" localSheetId="0">'[3]cash budget'!#REF!</definedName>
    <definedName name="________usd3" localSheetId="1">'[3]cash budget'!#REF!</definedName>
    <definedName name="________usd3">'[3]cash budget'!#REF!</definedName>
    <definedName name="________usd4" localSheetId="6">'[3]cash budget'!#REF!</definedName>
    <definedName name="________usd4" localSheetId="10">'[3]cash budget'!#REF!</definedName>
    <definedName name="________usd4" localSheetId="7">'[3]cash budget'!#REF!</definedName>
    <definedName name="________usd4" localSheetId="3">'[3]cash budget'!#REF!</definedName>
    <definedName name="________usd4" localSheetId="9">'[3]cash budget'!#REF!</definedName>
    <definedName name="________usd4" localSheetId="4">'[3]cash budget'!#REF!</definedName>
    <definedName name="________usd4" localSheetId="0">'[3]cash budget'!#REF!</definedName>
    <definedName name="________usd4" localSheetId="1">'[3]cash budget'!#REF!</definedName>
    <definedName name="________usd4">'[3]cash budget'!#REF!</definedName>
    <definedName name="________xlnm._FilterDatabase_1" localSheetId="6">#REF!</definedName>
    <definedName name="________xlnm._FilterDatabase_1" localSheetId="10">#REF!</definedName>
    <definedName name="________xlnm._FilterDatabase_1" localSheetId="7">#REF!</definedName>
    <definedName name="________xlnm._FilterDatabase_1" localSheetId="3">#REF!</definedName>
    <definedName name="________xlnm._FilterDatabase_1" localSheetId="9">#REF!</definedName>
    <definedName name="________xlnm._FilterDatabase_1" localSheetId="4">#REF!</definedName>
    <definedName name="________xlnm._FilterDatabase_1" localSheetId="0">#REF!</definedName>
    <definedName name="________xlnm._FilterDatabase_1" localSheetId="1">#REF!</definedName>
    <definedName name="________xlnm._FilterDatabase_1">#REF!</definedName>
    <definedName name="________xlnm.Database">"#REF!"</definedName>
    <definedName name="________xlnm.Print_Area">"#REF!"</definedName>
    <definedName name="________xlnm.Print_Titles">"#REF!"</definedName>
    <definedName name="_______A1000000" localSheetId="6">#REF!</definedName>
    <definedName name="_______A1000000" localSheetId="10">#REF!</definedName>
    <definedName name="_______A1000000" localSheetId="7">#REF!</definedName>
    <definedName name="_______A1000000" localSheetId="3">#REF!</definedName>
    <definedName name="_______A1000000" localSheetId="9">#REF!</definedName>
    <definedName name="_______A1000000" localSheetId="4">#REF!</definedName>
    <definedName name="_______A1000000" localSheetId="0">#REF!</definedName>
    <definedName name="_______A1000000" localSheetId="1">#REF!</definedName>
    <definedName name="_______A1000000">#REF!</definedName>
    <definedName name="_______a3" localSheetId="6" hidden="1">{"pl_t&amp;d",#N/A,FALSE,"p&amp;l_t&amp;D_01_02 (2)"}</definedName>
    <definedName name="_______a3" localSheetId="10" hidden="1">{"pl_t&amp;d",#N/A,FALSE,"p&amp;l_t&amp;D_01_02 (2)"}</definedName>
    <definedName name="_______a3" localSheetId="7" hidden="1">{"pl_t&amp;d",#N/A,FALSE,"p&amp;l_t&amp;D_01_02 (2)"}</definedName>
    <definedName name="_______a3" localSheetId="3" hidden="1">{"pl_t&amp;d",#N/A,FALSE,"p&amp;l_t&amp;D_01_02 (2)"}</definedName>
    <definedName name="_______a3" localSheetId="8" hidden="1">{"pl_t&amp;d",#N/A,FALSE,"p&amp;l_t&amp;D_01_02 (2)"}</definedName>
    <definedName name="_______a3" localSheetId="9" hidden="1">{"pl_t&amp;d",#N/A,FALSE,"p&amp;l_t&amp;D_01_02 (2)"}</definedName>
    <definedName name="_______a3" localSheetId="4" hidden="1">{"pl_t&amp;d",#N/A,FALSE,"p&amp;l_t&amp;D_01_02 (2)"}</definedName>
    <definedName name="_______a3" localSheetId="0" hidden="1">{"pl_t&amp;d",#N/A,FALSE,"p&amp;l_t&amp;D_01_02 (2)"}</definedName>
    <definedName name="_______a3" localSheetId="1" hidden="1">{"pl_t&amp;d",#N/A,FALSE,"p&amp;l_t&amp;D_01_02 (2)"}</definedName>
    <definedName name="_______a3" hidden="1">{"pl_t&amp;d",#N/A,FALSE,"p&amp;l_t&amp;D_01_02 (2)"}</definedName>
    <definedName name="_______A342542" localSheetId="6">#REF!</definedName>
    <definedName name="_______A342542" localSheetId="10">#REF!</definedName>
    <definedName name="_______A342542" localSheetId="7">#REF!</definedName>
    <definedName name="_______A342542" localSheetId="3">#REF!</definedName>
    <definedName name="_______A342542" localSheetId="9">#REF!</definedName>
    <definedName name="_______A342542" localSheetId="4">#REF!</definedName>
    <definedName name="_______A342542" localSheetId="0">#REF!</definedName>
    <definedName name="_______A342542" localSheetId="1">#REF!</definedName>
    <definedName name="_______A342542">#REF!</definedName>
    <definedName name="_______A920720" localSheetId="6">#REF!</definedName>
    <definedName name="_______A920720" localSheetId="10">#REF!</definedName>
    <definedName name="_______A920720" localSheetId="7">#REF!</definedName>
    <definedName name="_______A920720" localSheetId="3">#REF!</definedName>
    <definedName name="_______A920720" localSheetId="9">#REF!</definedName>
    <definedName name="_______A920720" localSheetId="4">#REF!</definedName>
    <definedName name="_______A920720" localSheetId="0">#REF!</definedName>
    <definedName name="_______A920720" localSheetId="1">#REF!</definedName>
    <definedName name="_______A920720">#REF!</definedName>
    <definedName name="_______aa1" localSheetId="6" hidden="1">{"pl_t&amp;d",#N/A,FALSE,"p&amp;l_t&amp;D_01_02 (2)"}</definedName>
    <definedName name="_______aa1" localSheetId="10" hidden="1">{"pl_t&amp;d",#N/A,FALSE,"p&amp;l_t&amp;D_01_02 (2)"}</definedName>
    <definedName name="_______aa1" localSheetId="7" hidden="1">{"pl_t&amp;d",#N/A,FALSE,"p&amp;l_t&amp;D_01_02 (2)"}</definedName>
    <definedName name="_______aa1" localSheetId="3" hidden="1">{"pl_t&amp;d",#N/A,FALSE,"p&amp;l_t&amp;D_01_02 (2)"}</definedName>
    <definedName name="_______aa1" localSheetId="8" hidden="1">{"pl_t&amp;d",#N/A,FALSE,"p&amp;l_t&amp;D_01_02 (2)"}</definedName>
    <definedName name="_______aa1" localSheetId="9" hidden="1">{"pl_t&amp;d",#N/A,FALSE,"p&amp;l_t&amp;D_01_02 (2)"}</definedName>
    <definedName name="_______aa1" localSheetId="4" hidden="1">{"pl_t&amp;d",#N/A,FALSE,"p&amp;l_t&amp;D_01_02 (2)"}</definedName>
    <definedName name="_______aa1" localSheetId="0" hidden="1">{"pl_t&amp;d",#N/A,FALSE,"p&amp;l_t&amp;D_01_02 (2)"}</definedName>
    <definedName name="_______aa1" localSheetId="1" hidden="1">{"pl_t&amp;d",#N/A,FALSE,"p&amp;l_t&amp;D_01_02 (2)"}</definedName>
    <definedName name="_______aa1" hidden="1">{"pl_t&amp;d",#N/A,FALSE,"p&amp;l_t&amp;D_01_02 (2)"}</definedName>
    <definedName name="_______Apr02" localSheetId="6">[5]Newabstract!#REF!</definedName>
    <definedName name="_______Apr02" localSheetId="10">[5]Newabstract!#REF!</definedName>
    <definedName name="_______Apr02" localSheetId="7">[5]Newabstract!#REF!</definedName>
    <definedName name="_______Apr02" localSheetId="3">[5]Newabstract!#REF!</definedName>
    <definedName name="_______Apr02" localSheetId="9">[5]Newabstract!#REF!</definedName>
    <definedName name="_______Apr02" localSheetId="4">[5]Newabstract!#REF!</definedName>
    <definedName name="_______Apr02" localSheetId="0">[5]Newabstract!#REF!</definedName>
    <definedName name="_______Apr02" localSheetId="1">[5]Newabstract!#REF!</definedName>
    <definedName name="_______Apr02">[5]Newabstract!#REF!</definedName>
    <definedName name="_______Apr03" localSheetId="6">[5]Newabstract!#REF!</definedName>
    <definedName name="_______Apr03" localSheetId="10">[5]Newabstract!#REF!</definedName>
    <definedName name="_______Apr03" localSheetId="7">[5]Newabstract!#REF!</definedName>
    <definedName name="_______Apr03" localSheetId="3">[5]Newabstract!#REF!</definedName>
    <definedName name="_______Apr03" localSheetId="9">[5]Newabstract!#REF!</definedName>
    <definedName name="_______Apr03" localSheetId="4">[5]Newabstract!#REF!</definedName>
    <definedName name="_______Apr03" localSheetId="0">[5]Newabstract!#REF!</definedName>
    <definedName name="_______Apr03" localSheetId="1">[5]Newabstract!#REF!</definedName>
    <definedName name="_______Apr03">[5]Newabstract!#REF!</definedName>
    <definedName name="_______Apr04" localSheetId="6">[5]Newabstract!#REF!</definedName>
    <definedName name="_______Apr04" localSheetId="10">[5]Newabstract!#REF!</definedName>
    <definedName name="_______Apr04" localSheetId="7">[5]Newabstract!#REF!</definedName>
    <definedName name="_______Apr04" localSheetId="3">[5]Newabstract!#REF!</definedName>
    <definedName name="_______Apr04" localSheetId="9">[5]Newabstract!#REF!</definedName>
    <definedName name="_______Apr04" localSheetId="4">[5]Newabstract!#REF!</definedName>
    <definedName name="_______Apr04" localSheetId="0">[5]Newabstract!#REF!</definedName>
    <definedName name="_______Apr04" localSheetId="1">[5]Newabstract!#REF!</definedName>
    <definedName name="_______Apr04">[5]Newabstract!#REF!</definedName>
    <definedName name="_______Apr05" localSheetId="6">[5]Newabstract!#REF!</definedName>
    <definedName name="_______Apr05" localSheetId="10">[5]Newabstract!#REF!</definedName>
    <definedName name="_______Apr05" localSheetId="7">[5]Newabstract!#REF!</definedName>
    <definedName name="_______Apr05" localSheetId="3">[5]Newabstract!#REF!</definedName>
    <definedName name="_______Apr05" localSheetId="9">[5]Newabstract!#REF!</definedName>
    <definedName name="_______Apr05" localSheetId="4">[5]Newabstract!#REF!</definedName>
    <definedName name="_______Apr05" localSheetId="0">[5]Newabstract!#REF!</definedName>
    <definedName name="_______Apr05" localSheetId="1">[5]Newabstract!#REF!</definedName>
    <definedName name="_______Apr05">[5]Newabstract!#REF!</definedName>
    <definedName name="_______Apr06" localSheetId="6">[5]Newabstract!#REF!</definedName>
    <definedName name="_______Apr06" localSheetId="10">[5]Newabstract!#REF!</definedName>
    <definedName name="_______Apr06" localSheetId="7">[5]Newabstract!#REF!</definedName>
    <definedName name="_______Apr06" localSheetId="3">[5]Newabstract!#REF!</definedName>
    <definedName name="_______Apr06" localSheetId="9">[5]Newabstract!#REF!</definedName>
    <definedName name="_______Apr06" localSheetId="4">[5]Newabstract!#REF!</definedName>
    <definedName name="_______Apr06" localSheetId="0">[5]Newabstract!#REF!</definedName>
    <definedName name="_______Apr06" localSheetId="1">[5]Newabstract!#REF!</definedName>
    <definedName name="_______Apr06">[5]Newabstract!#REF!</definedName>
    <definedName name="_______Apr07" localSheetId="10">[5]Newabstract!#REF!</definedName>
    <definedName name="_______Apr07" localSheetId="7">[5]Newabstract!#REF!</definedName>
    <definedName name="_______Apr07" localSheetId="3">[5]Newabstract!#REF!</definedName>
    <definedName name="_______Apr07" localSheetId="9">[5]Newabstract!#REF!</definedName>
    <definedName name="_______Apr07" localSheetId="4">[5]Newabstract!#REF!</definedName>
    <definedName name="_______Apr07" localSheetId="0">[5]Newabstract!#REF!</definedName>
    <definedName name="_______Apr07" localSheetId="1">[5]Newabstract!#REF!</definedName>
    <definedName name="_______Apr07">[5]Newabstract!#REF!</definedName>
    <definedName name="_______Apr08" localSheetId="10">[5]Newabstract!#REF!</definedName>
    <definedName name="_______Apr08" localSheetId="7">[5]Newabstract!#REF!</definedName>
    <definedName name="_______Apr08" localSheetId="3">[5]Newabstract!#REF!</definedName>
    <definedName name="_______Apr08" localSheetId="9">[5]Newabstract!#REF!</definedName>
    <definedName name="_______Apr08" localSheetId="4">[5]Newabstract!#REF!</definedName>
    <definedName name="_______Apr08" localSheetId="0">[5]Newabstract!#REF!</definedName>
    <definedName name="_______Apr08" localSheetId="1">[5]Newabstract!#REF!</definedName>
    <definedName name="_______Apr08">[5]Newabstract!#REF!</definedName>
    <definedName name="_______Apr09" localSheetId="10">[5]Newabstract!#REF!</definedName>
    <definedName name="_______Apr09" localSheetId="7">[5]Newabstract!#REF!</definedName>
    <definedName name="_______Apr09" localSheetId="3">[5]Newabstract!#REF!</definedName>
    <definedName name="_______Apr09" localSheetId="9">[5]Newabstract!#REF!</definedName>
    <definedName name="_______Apr09" localSheetId="4">[5]Newabstract!#REF!</definedName>
    <definedName name="_______Apr09" localSheetId="0">[5]Newabstract!#REF!</definedName>
    <definedName name="_______Apr09" localSheetId="1">[5]Newabstract!#REF!</definedName>
    <definedName name="_______Apr09">[5]Newabstract!#REF!</definedName>
    <definedName name="_______Apr10" localSheetId="10">[5]Newabstract!#REF!</definedName>
    <definedName name="_______Apr10" localSheetId="7">[5]Newabstract!#REF!</definedName>
    <definedName name="_______Apr10" localSheetId="3">[5]Newabstract!#REF!</definedName>
    <definedName name="_______Apr10" localSheetId="9">[5]Newabstract!#REF!</definedName>
    <definedName name="_______Apr10" localSheetId="4">[5]Newabstract!#REF!</definedName>
    <definedName name="_______Apr10" localSheetId="0">[5]Newabstract!#REF!</definedName>
    <definedName name="_______Apr10" localSheetId="1">[5]Newabstract!#REF!</definedName>
    <definedName name="_______Apr10">[5]Newabstract!#REF!</definedName>
    <definedName name="_______Apr11" localSheetId="10">[5]Newabstract!#REF!</definedName>
    <definedName name="_______Apr11" localSheetId="7">[5]Newabstract!#REF!</definedName>
    <definedName name="_______Apr11" localSheetId="3">[5]Newabstract!#REF!</definedName>
    <definedName name="_______Apr11" localSheetId="9">[5]Newabstract!#REF!</definedName>
    <definedName name="_______Apr11" localSheetId="4">[5]Newabstract!#REF!</definedName>
    <definedName name="_______Apr11" localSheetId="0">[5]Newabstract!#REF!</definedName>
    <definedName name="_______Apr11" localSheetId="1">[5]Newabstract!#REF!</definedName>
    <definedName name="_______Apr11">[5]Newabstract!#REF!</definedName>
    <definedName name="_______Apr13" localSheetId="10">[5]Newabstract!#REF!</definedName>
    <definedName name="_______Apr13" localSheetId="7">[5]Newabstract!#REF!</definedName>
    <definedName name="_______Apr13" localSheetId="3">[5]Newabstract!#REF!</definedName>
    <definedName name="_______Apr13" localSheetId="9">[5]Newabstract!#REF!</definedName>
    <definedName name="_______Apr13" localSheetId="4">[5]Newabstract!#REF!</definedName>
    <definedName name="_______Apr13" localSheetId="0">[5]Newabstract!#REF!</definedName>
    <definedName name="_______Apr13" localSheetId="1">[5]Newabstract!#REF!</definedName>
    <definedName name="_______Apr13">[5]Newabstract!#REF!</definedName>
    <definedName name="_______Apr14" localSheetId="10">[5]Newabstract!#REF!</definedName>
    <definedName name="_______Apr14" localSheetId="7">[5]Newabstract!#REF!</definedName>
    <definedName name="_______Apr14" localSheetId="3">[5]Newabstract!#REF!</definedName>
    <definedName name="_______Apr14" localSheetId="9">[5]Newabstract!#REF!</definedName>
    <definedName name="_______Apr14" localSheetId="4">[5]Newabstract!#REF!</definedName>
    <definedName name="_______Apr14" localSheetId="0">[5]Newabstract!#REF!</definedName>
    <definedName name="_______Apr14" localSheetId="1">[5]Newabstract!#REF!</definedName>
    <definedName name="_______Apr14">[5]Newabstract!#REF!</definedName>
    <definedName name="_______Apr15" localSheetId="10">[5]Newabstract!#REF!</definedName>
    <definedName name="_______Apr15" localSheetId="7">[5]Newabstract!#REF!</definedName>
    <definedName name="_______Apr15" localSheetId="3">[5]Newabstract!#REF!</definedName>
    <definedName name="_______Apr15" localSheetId="9">[5]Newabstract!#REF!</definedName>
    <definedName name="_______Apr15" localSheetId="4">[5]Newabstract!#REF!</definedName>
    <definedName name="_______Apr15" localSheetId="0">[5]Newabstract!#REF!</definedName>
    <definedName name="_______Apr15" localSheetId="1">[5]Newabstract!#REF!</definedName>
    <definedName name="_______Apr15">[5]Newabstract!#REF!</definedName>
    <definedName name="_______Apr16" localSheetId="10">[5]Newabstract!#REF!</definedName>
    <definedName name="_______Apr16" localSheetId="7">[5]Newabstract!#REF!</definedName>
    <definedName name="_______Apr16" localSheetId="3">[5]Newabstract!#REF!</definedName>
    <definedName name="_______Apr16" localSheetId="9">[5]Newabstract!#REF!</definedName>
    <definedName name="_______Apr16" localSheetId="4">[5]Newabstract!#REF!</definedName>
    <definedName name="_______Apr16" localSheetId="0">[5]Newabstract!#REF!</definedName>
    <definedName name="_______Apr16" localSheetId="1">[5]Newabstract!#REF!</definedName>
    <definedName name="_______Apr16">[5]Newabstract!#REF!</definedName>
    <definedName name="_______Apr17" localSheetId="10">[5]Newabstract!#REF!</definedName>
    <definedName name="_______Apr17" localSheetId="7">[5]Newabstract!#REF!</definedName>
    <definedName name="_______Apr17" localSheetId="3">[5]Newabstract!#REF!</definedName>
    <definedName name="_______Apr17" localSheetId="9">[5]Newabstract!#REF!</definedName>
    <definedName name="_______Apr17" localSheetId="4">[5]Newabstract!#REF!</definedName>
    <definedName name="_______Apr17" localSheetId="0">[5]Newabstract!#REF!</definedName>
    <definedName name="_______Apr17" localSheetId="1">[5]Newabstract!#REF!</definedName>
    <definedName name="_______Apr17">[5]Newabstract!#REF!</definedName>
    <definedName name="_______Apr20" localSheetId="10">[5]Newabstract!#REF!</definedName>
    <definedName name="_______Apr20" localSheetId="7">[5]Newabstract!#REF!</definedName>
    <definedName name="_______Apr20" localSheetId="3">[5]Newabstract!#REF!</definedName>
    <definedName name="_______Apr20" localSheetId="9">[5]Newabstract!#REF!</definedName>
    <definedName name="_______Apr20" localSheetId="4">[5]Newabstract!#REF!</definedName>
    <definedName name="_______Apr20" localSheetId="0">[5]Newabstract!#REF!</definedName>
    <definedName name="_______Apr20" localSheetId="1">[5]Newabstract!#REF!</definedName>
    <definedName name="_______Apr20">[5]Newabstract!#REF!</definedName>
    <definedName name="_______Apr21" localSheetId="10">[5]Newabstract!#REF!</definedName>
    <definedName name="_______Apr21" localSheetId="7">[5]Newabstract!#REF!</definedName>
    <definedName name="_______Apr21" localSheetId="3">[5]Newabstract!#REF!</definedName>
    <definedName name="_______Apr21" localSheetId="9">[5]Newabstract!#REF!</definedName>
    <definedName name="_______Apr21" localSheetId="4">[5]Newabstract!#REF!</definedName>
    <definedName name="_______Apr21" localSheetId="0">[5]Newabstract!#REF!</definedName>
    <definedName name="_______Apr21" localSheetId="1">[5]Newabstract!#REF!</definedName>
    <definedName name="_______Apr21">[5]Newabstract!#REF!</definedName>
    <definedName name="_______Apr22" localSheetId="10">[5]Newabstract!#REF!</definedName>
    <definedName name="_______Apr22" localSheetId="7">[5]Newabstract!#REF!</definedName>
    <definedName name="_______Apr22" localSheetId="3">[5]Newabstract!#REF!</definedName>
    <definedName name="_______Apr22" localSheetId="9">[5]Newabstract!#REF!</definedName>
    <definedName name="_______Apr22" localSheetId="4">[5]Newabstract!#REF!</definedName>
    <definedName name="_______Apr22" localSheetId="0">[5]Newabstract!#REF!</definedName>
    <definedName name="_______Apr22" localSheetId="1">[5]Newabstract!#REF!</definedName>
    <definedName name="_______Apr22">[5]Newabstract!#REF!</definedName>
    <definedName name="_______Apr23" localSheetId="10">[5]Newabstract!#REF!</definedName>
    <definedName name="_______Apr23" localSheetId="7">[5]Newabstract!#REF!</definedName>
    <definedName name="_______Apr23" localSheetId="3">[5]Newabstract!#REF!</definedName>
    <definedName name="_______Apr23" localSheetId="9">[5]Newabstract!#REF!</definedName>
    <definedName name="_______Apr23" localSheetId="4">[5]Newabstract!#REF!</definedName>
    <definedName name="_______Apr23" localSheetId="0">[5]Newabstract!#REF!</definedName>
    <definedName name="_______Apr23" localSheetId="1">[5]Newabstract!#REF!</definedName>
    <definedName name="_______Apr23">[5]Newabstract!#REF!</definedName>
    <definedName name="_______Apr24" localSheetId="10">[5]Newabstract!#REF!</definedName>
    <definedName name="_______Apr24" localSheetId="7">[5]Newabstract!#REF!</definedName>
    <definedName name="_______Apr24" localSheetId="3">[5]Newabstract!#REF!</definedName>
    <definedName name="_______Apr24" localSheetId="9">[5]Newabstract!#REF!</definedName>
    <definedName name="_______Apr24" localSheetId="4">[5]Newabstract!#REF!</definedName>
    <definedName name="_______Apr24" localSheetId="0">[5]Newabstract!#REF!</definedName>
    <definedName name="_______Apr24" localSheetId="1">[5]Newabstract!#REF!</definedName>
    <definedName name="_______Apr24">[5]Newabstract!#REF!</definedName>
    <definedName name="_______Apr27" localSheetId="10">[5]Newabstract!#REF!</definedName>
    <definedName name="_______Apr27" localSheetId="7">[5]Newabstract!#REF!</definedName>
    <definedName name="_______Apr27" localSheetId="3">[5]Newabstract!#REF!</definedName>
    <definedName name="_______Apr27" localSheetId="9">[5]Newabstract!#REF!</definedName>
    <definedName name="_______Apr27" localSheetId="4">[5]Newabstract!#REF!</definedName>
    <definedName name="_______Apr27" localSheetId="0">[5]Newabstract!#REF!</definedName>
    <definedName name="_______Apr27" localSheetId="1">[5]Newabstract!#REF!</definedName>
    <definedName name="_______Apr27">[5]Newabstract!#REF!</definedName>
    <definedName name="_______Apr28" localSheetId="10">[5]Newabstract!#REF!</definedName>
    <definedName name="_______Apr28" localSheetId="7">[5]Newabstract!#REF!</definedName>
    <definedName name="_______Apr28" localSheetId="3">[5]Newabstract!#REF!</definedName>
    <definedName name="_______Apr28" localSheetId="9">[5]Newabstract!#REF!</definedName>
    <definedName name="_______Apr28" localSheetId="4">[5]Newabstract!#REF!</definedName>
    <definedName name="_______Apr28" localSheetId="0">[5]Newabstract!#REF!</definedName>
    <definedName name="_______Apr28" localSheetId="1">[5]Newabstract!#REF!</definedName>
    <definedName name="_______Apr28">[5]Newabstract!#REF!</definedName>
    <definedName name="_______Apr29" localSheetId="10">[5]Newabstract!#REF!</definedName>
    <definedName name="_______Apr29" localSheetId="7">[5]Newabstract!#REF!</definedName>
    <definedName name="_______Apr29" localSheetId="3">[5]Newabstract!#REF!</definedName>
    <definedName name="_______Apr29" localSheetId="9">[5]Newabstract!#REF!</definedName>
    <definedName name="_______Apr29" localSheetId="4">[5]Newabstract!#REF!</definedName>
    <definedName name="_______Apr29" localSheetId="0">[5]Newabstract!#REF!</definedName>
    <definedName name="_______Apr29" localSheetId="1">[5]Newabstract!#REF!</definedName>
    <definedName name="_______Apr29">[5]Newabstract!#REF!</definedName>
    <definedName name="_______Apr30" localSheetId="10">[5]Newabstract!#REF!</definedName>
    <definedName name="_______Apr30" localSheetId="7">[5]Newabstract!#REF!</definedName>
    <definedName name="_______Apr30" localSheetId="3">[5]Newabstract!#REF!</definedName>
    <definedName name="_______Apr30" localSheetId="9">[5]Newabstract!#REF!</definedName>
    <definedName name="_______Apr30" localSheetId="4">[5]Newabstract!#REF!</definedName>
    <definedName name="_______Apr30" localSheetId="0">[5]Newabstract!#REF!</definedName>
    <definedName name="_______Apr30" localSheetId="1">[5]Newabstract!#REF!</definedName>
    <definedName name="_______Apr30">[5]Newabstract!#REF!</definedName>
    <definedName name="_______B1" localSheetId="6" hidden="1">{"pl_t&amp;d",#N/A,FALSE,"p&amp;l_t&amp;D_01_02 (2)"}</definedName>
    <definedName name="_______B1" localSheetId="10" hidden="1">{"pl_t&amp;d",#N/A,FALSE,"p&amp;l_t&amp;D_01_02 (2)"}</definedName>
    <definedName name="_______B1" localSheetId="7" hidden="1">{"pl_t&amp;d",#N/A,FALSE,"p&amp;l_t&amp;D_01_02 (2)"}</definedName>
    <definedName name="_______B1" localSheetId="3" hidden="1">{"pl_t&amp;d",#N/A,FALSE,"p&amp;l_t&amp;D_01_02 (2)"}</definedName>
    <definedName name="_______B1" localSheetId="8" hidden="1">{"pl_t&amp;d",#N/A,FALSE,"p&amp;l_t&amp;D_01_02 (2)"}</definedName>
    <definedName name="_______B1" localSheetId="9" hidden="1">{"pl_t&amp;d",#N/A,FALSE,"p&amp;l_t&amp;D_01_02 (2)"}</definedName>
    <definedName name="_______B1" localSheetId="4" hidden="1">{"pl_t&amp;d",#N/A,FALSE,"p&amp;l_t&amp;D_01_02 (2)"}</definedName>
    <definedName name="_______B1" localSheetId="0" hidden="1">{"pl_t&amp;d",#N/A,FALSE,"p&amp;l_t&amp;D_01_02 (2)"}</definedName>
    <definedName name="_______B1" localSheetId="1" hidden="1">{"pl_t&amp;d",#N/A,FALSE,"p&amp;l_t&amp;D_01_02 (2)"}</definedName>
    <definedName name="_______B1" hidden="1">{"pl_t&amp;d",#N/A,FALSE,"p&amp;l_t&amp;D_01_02 (2)"}</definedName>
    <definedName name="_______BSD1" localSheetId="6">#REF!</definedName>
    <definedName name="_______BSD1" localSheetId="10">#REF!</definedName>
    <definedName name="_______BSD1" localSheetId="7">#REF!</definedName>
    <definedName name="_______BSD1" localSheetId="3">#REF!</definedName>
    <definedName name="_______BSD1" localSheetId="9">#REF!</definedName>
    <definedName name="_______BSD1" localSheetId="4">#REF!</definedName>
    <definedName name="_______BSD1" localSheetId="0">#REF!</definedName>
    <definedName name="_______BSD1" localSheetId="1">#REF!</definedName>
    <definedName name="_______BSD1">#REF!</definedName>
    <definedName name="_______BSD2" localSheetId="6">#REF!</definedName>
    <definedName name="_______BSD2" localSheetId="10">#REF!</definedName>
    <definedName name="_______BSD2" localSheetId="7">#REF!</definedName>
    <definedName name="_______BSD2" localSheetId="3">#REF!</definedName>
    <definedName name="_______BSD2" localSheetId="9">#REF!</definedName>
    <definedName name="_______BSD2" localSheetId="4">#REF!</definedName>
    <definedName name="_______BSD2" localSheetId="0">#REF!</definedName>
    <definedName name="_______BSD2" localSheetId="1">#REF!</definedName>
    <definedName name="_______BSD2">#REF!</definedName>
    <definedName name="_______DAT12" localSheetId="6">[6]Sheet1!#REF!</definedName>
    <definedName name="_______DAT12" localSheetId="10">[6]Sheet1!#REF!</definedName>
    <definedName name="_______DAT12" localSheetId="7">[6]Sheet1!#REF!</definedName>
    <definedName name="_______DAT12" localSheetId="3">[6]Sheet1!#REF!</definedName>
    <definedName name="_______DAT12" localSheetId="9">[6]Sheet1!#REF!</definedName>
    <definedName name="_______DAT12" localSheetId="4">[6]Sheet1!#REF!</definedName>
    <definedName name="_______DAT12" localSheetId="0">[6]Sheet1!#REF!</definedName>
    <definedName name="_______DAT12" localSheetId="1">[6]Sheet1!#REF!</definedName>
    <definedName name="_______DAT12">[6]Sheet1!#REF!</definedName>
    <definedName name="_______DAT13" localSheetId="6">[6]Sheet1!#REF!</definedName>
    <definedName name="_______DAT13" localSheetId="10">[6]Sheet1!#REF!</definedName>
    <definedName name="_______DAT13" localSheetId="7">[6]Sheet1!#REF!</definedName>
    <definedName name="_______DAT13" localSheetId="3">[6]Sheet1!#REF!</definedName>
    <definedName name="_______DAT13" localSheetId="9">[6]Sheet1!#REF!</definedName>
    <definedName name="_______DAT13" localSheetId="4">[6]Sheet1!#REF!</definedName>
    <definedName name="_______DAT13" localSheetId="0">[6]Sheet1!#REF!</definedName>
    <definedName name="_______DAT13" localSheetId="1">[6]Sheet1!#REF!</definedName>
    <definedName name="_______DAT13">[6]Sheet1!#REF!</definedName>
    <definedName name="_______DAT15" localSheetId="6">[6]Sheet1!#REF!</definedName>
    <definedName name="_______DAT15" localSheetId="10">[6]Sheet1!#REF!</definedName>
    <definedName name="_______DAT15" localSheetId="7">[6]Sheet1!#REF!</definedName>
    <definedName name="_______DAT15" localSheetId="3">[6]Sheet1!#REF!</definedName>
    <definedName name="_______DAT15" localSheetId="9">[6]Sheet1!#REF!</definedName>
    <definedName name="_______DAT15" localSheetId="4">[6]Sheet1!#REF!</definedName>
    <definedName name="_______DAT15" localSheetId="0">[6]Sheet1!#REF!</definedName>
    <definedName name="_______DAT15" localSheetId="1">[6]Sheet1!#REF!</definedName>
    <definedName name="_______DAT15">[6]Sheet1!#REF!</definedName>
    <definedName name="_______DAT16" localSheetId="6">[6]Sheet1!#REF!</definedName>
    <definedName name="_______DAT16" localSheetId="10">[6]Sheet1!#REF!</definedName>
    <definedName name="_______DAT16" localSheetId="7">[6]Sheet1!#REF!</definedName>
    <definedName name="_______DAT16" localSheetId="3">[6]Sheet1!#REF!</definedName>
    <definedName name="_______DAT16" localSheetId="9">[6]Sheet1!#REF!</definedName>
    <definedName name="_______DAT16" localSheetId="4">[6]Sheet1!#REF!</definedName>
    <definedName name="_______DAT16" localSheetId="0">[6]Sheet1!#REF!</definedName>
    <definedName name="_______DAT16" localSheetId="1">[6]Sheet1!#REF!</definedName>
    <definedName name="_______DAT16">[6]Sheet1!#REF!</definedName>
    <definedName name="_______DAT17" localSheetId="6">[6]Sheet1!#REF!</definedName>
    <definedName name="_______DAT17" localSheetId="10">[6]Sheet1!#REF!</definedName>
    <definedName name="_______DAT17" localSheetId="7">[6]Sheet1!#REF!</definedName>
    <definedName name="_______DAT17" localSheetId="3">[6]Sheet1!#REF!</definedName>
    <definedName name="_______DAT17" localSheetId="9">[6]Sheet1!#REF!</definedName>
    <definedName name="_______DAT17" localSheetId="4">[6]Sheet1!#REF!</definedName>
    <definedName name="_______DAT17" localSheetId="0">[6]Sheet1!#REF!</definedName>
    <definedName name="_______DAT17" localSheetId="1">[6]Sheet1!#REF!</definedName>
    <definedName name="_______DAT17">[6]Sheet1!#REF!</definedName>
    <definedName name="_______DAT18" localSheetId="10">[6]Sheet1!#REF!</definedName>
    <definedName name="_______DAT18" localSheetId="7">[6]Sheet1!#REF!</definedName>
    <definedName name="_______DAT18" localSheetId="3">[6]Sheet1!#REF!</definedName>
    <definedName name="_______DAT18" localSheetId="9">[6]Sheet1!#REF!</definedName>
    <definedName name="_______DAT18" localSheetId="4">[6]Sheet1!#REF!</definedName>
    <definedName name="_______DAT18" localSheetId="0">[6]Sheet1!#REF!</definedName>
    <definedName name="_______DAT18" localSheetId="1">[6]Sheet1!#REF!</definedName>
    <definedName name="_______DAT18">[6]Sheet1!#REF!</definedName>
    <definedName name="_______DAT19" localSheetId="10">[6]Sheet1!#REF!</definedName>
    <definedName name="_______DAT19" localSheetId="7">[6]Sheet1!#REF!</definedName>
    <definedName name="_______DAT19" localSheetId="3">[6]Sheet1!#REF!</definedName>
    <definedName name="_______DAT19" localSheetId="9">[6]Sheet1!#REF!</definedName>
    <definedName name="_______DAT19" localSheetId="4">[6]Sheet1!#REF!</definedName>
    <definedName name="_______DAT19" localSheetId="0">[6]Sheet1!#REF!</definedName>
    <definedName name="_______DAT19" localSheetId="1">[6]Sheet1!#REF!</definedName>
    <definedName name="_______DAT19">[6]Sheet1!#REF!</definedName>
    <definedName name="_______dd1" localSheetId="6" hidden="1">{"pl_t&amp;d",#N/A,FALSE,"p&amp;l_t&amp;D_01_02 (2)"}</definedName>
    <definedName name="_______dd1" localSheetId="10" hidden="1">{"pl_t&amp;d",#N/A,FALSE,"p&amp;l_t&amp;D_01_02 (2)"}</definedName>
    <definedName name="_______dd1" localSheetId="7" hidden="1">{"pl_t&amp;d",#N/A,FALSE,"p&amp;l_t&amp;D_01_02 (2)"}</definedName>
    <definedName name="_______dd1" localSheetId="3" hidden="1">{"pl_t&amp;d",#N/A,FALSE,"p&amp;l_t&amp;D_01_02 (2)"}</definedName>
    <definedName name="_______dd1" localSheetId="8" hidden="1">{"pl_t&amp;d",#N/A,FALSE,"p&amp;l_t&amp;D_01_02 (2)"}</definedName>
    <definedName name="_______dd1" localSheetId="9" hidden="1">{"pl_t&amp;d",#N/A,FALSE,"p&amp;l_t&amp;D_01_02 (2)"}</definedName>
    <definedName name="_______dd1" localSheetId="4" hidden="1">{"pl_t&amp;d",#N/A,FALSE,"p&amp;l_t&amp;D_01_02 (2)"}</definedName>
    <definedName name="_______dd1" localSheetId="0" hidden="1">{"pl_t&amp;d",#N/A,FALSE,"p&amp;l_t&amp;D_01_02 (2)"}</definedName>
    <definedName name="_______dd1" localSheetId="1" hidden="1">{"pl_t&amp;d",#N/A,FALSE,"p&amp;l_t&amp;D_01_02 (2)"}</definedName>
    <definedName name="_______dd1" hidden="1">{"pl_t&amp;d",#N/A,FALSE,"p&amp;l_t&amp;D_01_02 (2)"}</definedName>
    <definedName name="_______dem2" localSheetId="6" hidden="1">{"pl_t&amp;d",#N/A,FALSE,"p&amp;l_t&amp;D_01_02 (2)"}</definedName>
    <definedName name="_______dem2" localSheetId="10" hidden="1">{"pl_t&amp;d",#N/A,FALSE,"p&amp;l_t&amp;D_01_02 (2)"}</definedName>
    <definedName name="_______dem2" localSheetId="7" hidden="1">{"pl_t&amp;d",#N/A,FALSE,"p&amp;l_t&amp;D_01_02 (2)"}</definedName>
    <definedName name="_______dem2" localSheetId="3" hidden="1">{"pl_t&amp;d",#N/A,FALSE,"p&amp;l_t&amp;D_01_02 (2)"}</definedName>
    <definedName name="_______dem2" localSheetId="8" hidden="1">{"pl_t&amp;d",#N/A,FALSE,"p&amp;l_t&amp;D_01_02 (2)"}</definedName>
    <definedName name="_______dem2" localSheetId="9" hidden="1">{"pl_t&amp;d",#N/A,FALSE,"p&amp;l_t&amp;D_01_02 (2)"}</definedName>
    <definedName name="_______dem2" localSheetId="4" hidden="1">{"pl_t&amp;d",#N/A,FALSE,"p&amp;l_t&amp;D_01_02 (2)"}</definedName>
    <definedName name="_______dem2" localSheetId="0" hidden="1">{"pl_t&amp;d",#N/A,FALSE,"p&amp;l_t&amp;D_01_02 (2)"}</definedName>
    <definedName name="_______dem2" localSheetId="1" hidden="1">{"pl_t&amp;d",#N/A,FALSE,"p&amp;l_t&amp;D_01_02 (2)"}</definedName>
    <definedName name="_______dem2" hidden="1">{"pl_t&amp;d",#N/A,FALSE,"p&amp;l_t&amp;D_01_02 (2)"}</definedName>
    <definedName name="_______dem3" localSheetId="6" hidden="1">{"pl_t&amp;d",#N/A,FALSE,"p&amp;l_t&amp;D_01_02 (2)"}</definedName>
    <definedName name="_______dem3" localSheetId="10" hidden="1">{"pl_t&amp;d",#N/A,FALSE,"p&amp;l_t&amp;D_01_02 (2)"}</definedName>
    <definedName name="_______dem3" localSheetId="7" hidden="1">{"pl_t&amp;d",#N/A,FALSE,"p&amp;l_t&amp;D_01_02 (2)"}</definedName>
    <definedName name="_______dem3" localSheetId="3" hidden="1">{"pl_t&amp;d",#N/A,FALSE,"p&amp;l_t&amp;D_01_02 (2)"}</definedName>
    <definedName name="_______dem3" localSheetId="8" hidden="1">{"pl_t&amp;d",#N/A,FALSE,"p&amp;l_t&amp;D_01_02 (2)"}</definedName>
    <definedName name="_______dem3" localSheetId="9" hidden="1">{"pl_t&amp;d",#N/A,FALSE,"p&amp;l_t&amp;D_01_02 (2)"}</definedName>
    <definedName name="_______dem3" localSheetId="4" hidden="1">{"pl_t&amp;d",#N/A,FALSE,"p&amp;l_t&amp;D_01_02 (2)"}</definedName>
    <definedName name="_______dem3" localSheetId="0" hidden="1">{"pl_t&amp;d",#N/A,FALSE,"p&amp;l_t&amp;D_01_02 (2)"}</definedName>
    <definedName name="_______dem3" localSheetId="1" hidden="1">{"pl_t&amp;d",#N/A,FALSE,"p&amp;l_t&amp;D_01_02 (2)"}</definedName>
    <definedName name="_______dem3" hidden="1">{"pl_t&amp;d",#N/A,FALSE,"p&amp;l_t&amp;D_01_02 (2)"}</definedName>
    <definedName name="_______den8" localSheetId="6" hidden="1">{"pl_t&amp;d",#N/A,FALSE,"p&amp;l_t&amp;D_01_02 (2)"}</definedName>
    <definedName name="_______den8" localSheetId="10" hidden="1">{"pl_t&amp;d",#N/A,FALSE,"p&amp;l_t&amp;D_01_02 (2)"}</definedName>
    <definedName name="_______den8" localSheetId="7" hidden="1">{"pl_t&amp;d",#N/A,FALSE,"p&amp;l_t&amp;D_01_02 (2)"}</definedName>
    <definedName name="_______den8" localSheetId="3" hidden="1">{"pl_t&amp;d",#N/A,FALSE,"p&amp;l_t&amp;D_01_02 (2)"}</definedName>
    <definedName name="_______den8" localSheetId="8" hidden="1">{"pl_t&amp;d",#N/A,FALSE,"p&amp;l_t&amp;D_01_02 (2)"}</definedName>
    <definedName name="_______den8" localSheetId="9" hidden="1">{"pl_t&amp;d",#N/A,FALSE,"p&amp;l_t&amp;D_01_02 (2)"}</definedName>
    <definedName name="_______den8" localSheetId="4" hidden="1">{"pl_t&amp;d",#N/A,FALSE,"p&amp;l_t&amp;D_01_02 (2)"}</definedName>
    <definedName name="_______den8" localSheetId="0" hidden="1">{"pl_t&amp;d",#N/A,FALSE,"p&amp;l_t&amp;D_01_02 (2)"}</definedName>
    <definedName name="_______den8" localSheetId="1" hidden="1">{"pl_t&amp;d",#N/A,FALSE,"p&amp;l_t&amp;D_01_02 (2)"}</definedName>
    <definedName name="_______den8" hidden="1">{"pl_t&amp;d",#N/A,FALSE,"p&amp;l_t&amp;D_01_02 (2)"}</definedName>
    <definedName name="_______fin2" localSheetId="6" hidden="1">{"pl_t&amp;d",#N/A,FALSE,"p&amp;l_t&amp;D_01_02 (2)"}</definedName>
    <definedName name="_______fin2" localSheetId="10" hidden="1">{"pl_t&amp;d",#N/A,FALSE,"p&amp;l_t&amp;D_01_02 (2)"}</definedName>
    <definedName name="_______fin2" localSheetId="7" hidden="1">{"pl_t&amp;d",#N/A,FALSE,"p&amp;l_t&amp;D_01_02 (2)"}</definedName>
    <definedName name="_______fin2" localSheetId="3" hidden="1">{"pl_t&amp;d",#N/A,FALSE,"p&amp;l_t&amp;D_01_02 (2)"}</definedName>
    <definedName name="_______fin2" localSheetId="8" hidden="1">{"pl_t&amp;d",#N/A,FALSE,"p&amp;l_t&amp;D_01_02 (2)"}</definedName>
    <definedName name="_______fin2" localSheetId="9" hidden="1">{"pl_t&amp;d",#N/A,FALSE,"p&amp;l_t&amp;D_01_02 (2)"}</definedName>
    <definedName name="_______fin2" localSheetId="4" hidden="1">{"pl_t&amp;d",#N/A,FALSE,"p&amp;l_t&amp;D_01_02 (2)"}</definedName>
    <definedName name="_______fin2" localSheetId="0" hidden="1">{"pl_t&amp;d",#N/A,FALSE,"p&amp;l_t&amp;D_01_02 (2)"}</definedName>
    <definedName name="_______fin2" localSheetId="1" hidden="1">{"pl_t&amp;d",#N/A,FALSE,"p&amp;l_t&amp;D_01_02 (2)"}</definedName>
    <definedName name="_______fin2" hidden="1">{"pl_t&amp;d",#N/A,FALSE,"p&amp;l_t&amp;D_01_02 (2)"}</definedName>
    <definedName name="_______for5" localSheetId="6" hidden="1">{"pl_t&amp;d",#N/A,FALSE,"p&amp;l_t&amp;D_01_02 (2)"}</definedName>
    <definedName name="_______for5" localSheetId="10" hidden="1">{"pl_t&amp;d",#N/A,FALSE,"p&amp;l_t&amp;D_01_02 (2)"}</definedName>
    <definedName name="_______for5" localSheetId="7" hidden="1">{"pl_t&amp;d",#N/A,FALSE,"p&amp;l_t&amp;D_01_02 (2)"}</definedName>
    <definedName name="_______for5" localSheetId="3" hidden="1">{"pl_t&amp;d",#N/A,FALSE,"p&amp;l_t&amp;D_01_02 (2)"}</definedName>
    <definedName name="_______for5" localSheetId="8" hidden="1">{"pl_t&amp;d",#N/A,FALSE,"p&amp;l_t&amp;D_01_02 (2)"}</definedName>
    <definedName name="_______for5" localSheetId="9" hidden="1">{"pl_t&amp;d",#N/A,FALSE,"p&amp;l_t&amp;D_01_02 (2)"}</definedName>
    <definedName name="_______for5" localSheetId="4" hidden="1">{"pl_t&amp;d",#N/A,FALSE,"p&amp;l_t&amp;D_01_02 (2)"}</definedName>
    <definedName name="_______for5" localSheetId="0" hidden="1">{"pl_t&amp;d",#N/A,FALSE,"p&amp;l_t&amp;D_01_02 (2)"}</definedName>
    <definedName name="_______for5" localSheetId="1" hidden="1">{"pl_t&amp;d",#N/A,FALSE,"p&amp;l_t&amp;D_01_02 (2)"}</definedName>
    <definedName name="_______for5" hidden="1">{"pl_t&amp;d",#N/A,FALSE,"p&amp;l_t&amp;D_01_02 (2)"}</definedName>
    <definedName name="_______G1" localSheetId="6">#REF!</definedName>
    <definedName name="_______G1" localSheetId="10">#REF!</definedName>
    <definedName name="_______G1" localSheetId="7">#REF!</definedName>
    <definedName name="_______G1" localSheetId="3">#REF!</definedName>
    <definedName name="_______G1" localSheetId="9">#REF!</definedName>
    <definedName name="_______G1" localSheetId="4">#REF!</definedName>
    <definedName name="_______G1" localSheetId="0">#REF!</definedName>
    <definedName name="_______G1" localSheetId="1">#REF!</definedName>
    <definedName name="_______G1">#REF!</definedName>
    <definedName name="_______IED1" localSheetId="6">#REF!</definedName>
    <definedName name="_______IED1" localSheetId="10">#REF!</definedName>
    <definedName name="_______IED1" localSheetId="7">#REF!</definedName>
    <definedName name="_______IED1" localSheetId="3">#REF!</definedName>
    <definedName name="_______IED1" localSheetId="9">#REF!</definedName>
    <definedName name="_______IED1" localSheetId="4">#REF!</definedName>
    <definedName name="_______IED1" localSheetId="0">#REF!</definedName>
    <definedName name="_______IED1" localSheetId="1">#REF!</definedName>
    <definedName name="_______IED1">#REF!</definedName>
    <definedName name="_______IED2" localSheetId="6">#REF!</definedName>
    <definedName name="_______IED2" localSheetId="10">#REF!</definedName>
    <definedName name="_______IED2" localSheetId="7">#REF!</definedName>
    <definedName name="_______IED2" localSheetId="3">#REF!</definedName>
    <definedName name="_______IED2" localSheetId="9">#REF!</definedName>
    <definedName name="_______IED2" localSheetId="4">#REF!</definedName>
    <definedName name="_______IED2" localSheetId="0">#REF!</definedName>
    <definedName name="_______IED2" localSheetId="1">#REF!</definedName>
    <definedName name="_______IED2">#REF!</definedName>
    <definedName name="_______j3" localSheetId="6" hidden="1">{"pl_t&amp;d",#N/A,FALSE,"p&amp;l_t&amp;D_01_02 (2)"}</definedName>
    <definedName name="_______j3" localSheetId="10" hidden="1">{"pl_t&amp;d",#N/A,FALSE,"p&amp;l_t&amp;D_01_02 (2)"}</definedName>
    <definedName name="_______j3" localSheetId="7" hidden="1">{"pl_t&amp;d",#N/A,FALSE,"p&amp;l_t&amp;D_01_02 (2)"}</definedName>
    <definedName name="_______j3" localSheetId="3" hidden="1">{"pl_t&amp;d",#N/A,FALSE,"p&amp;l_t&amp;D_01_02 (2)"}</definedName>
    <definedName name="_______j3" localSheetId="8" hidden="1">{"pl_t&amp;d",#N/A,FALSE,"p&amp;l_t&amp;D_01_02 (2)"}</definedName>
    <definedName name="_______j3" localSheetId="9" hidden="1">{"pl_t&amp;d",#N/A,FALSE,"p&amp;l_t&amp;D_01_02 (2)"}</definedName>
    <definedName name="_______j3" localSheetId="4" hidden="1">{"pl_t&amp;d",#N/A,FALSE,"p&amp;l_t&amp;D_01_02 (2)"}</definedName>
    <definedName name="_______j3" localSheetId="0" hidden="1">{"pl_t&amp;d",#N/A,FALSE,"p&amp;l_t&amp;D_01_02 (2)"}</definedName>
    <definedName name="_______j3" localSheetId="1" hidden="1">{"pl_t&amp;d",#N/A,FALSE,"p&amp;l_t&amp;D_01_02 (2)"}</definedName>
    <definedName name="_______j3" hidden="1">{"pl_t&amp;d",#N/A,FALSE,"p&amp;l_t&amp;D_01_02 (2)"}</definedName>
    <definedName name="_______j4" localSheetId="6" hidden="1">{"pl_t&amp;d",#N/A,FALSE,"p&amp;l_t&amp;D_01_02 (2)"}</definedName>
    <definedName name="_______j4" localSheetId="10" hidden="1">{"pl_t&amp;d",#N/A,FALSE,"p&amp;l_t&amp;D_01_02 (2)"}</definedName>
    <definedName name="_______j4" localSheetId="7" hidden="1">{"pl_t&amp;d",#N/A,FALSE,"p&amp;l_t&amp;D_01_02 (2)"}</definedName>
    <definedName name="_______j4" localSheetId="3" hidden="1">{"pl_t&amp;d",#N/A,FALSE,"p&amp;l_t&amp;D_01_02 (2)"}</definedName>
    <definedName name="_______j4" localSheetId="8" hidden="1">{"pl_t&amp;d",#N/A,FALSE,"p&amp;l_t&amp;D_01_02 (2)"}</definedName>
    <definedName name="_______j4" localSheetId="9" hidden="1">{"pl_t&amp;d",#N/A,FALSE,"p&amp;l_t&amp;D_01_02 (2)"}</definedName>
    <definedName name="_______j4" localSheetId="4" hidden="1">{"pl_t&amp;d",#N/A,FALSE,"p&amp;l_t&amp;D_01_02 (2)"}</definedName>
    <definedName name="_______j4" localSheetId="0" hidden="1">{"pl_t&amp;d",#N/A,FALSE,"p&amp;l_t&amp;D_01_02 (2)"}</definedName>
    <definedName name="_______j4" localSheetId="1" hidden="1">{"pl_t&amp;d",#N/A,FALSE,"p&amp;l_t&amp;D_01_02 (2)"}</definedName>
    <definedName name="_______j4" hidden="1">{"pl_t&amp;d",#N/A,FALSE,"p&amp;l_t&amp;D_01_02 (2)"}</definedName>
    <definedName name="_______j5" localSheetId="6" hidden="1">{"pl_t&amp;d",#N/A,FALSE,"p&amp;l_t&amp;D_01_02 (2)"}</definedName>
    <definedName name="_______j5" localSheetId="10" hidden="1">{"pl_t&amp;d",#N/A,FALSE,"p&amp;l_t&amp;D_01_02 (2)"}</definedName>
    <definedName name="_______j5" localSheetId="7" hidden="1">{"pl_t&amp;d",#N/A,FALSE,"p&amp;l_t&amp;D_01_02 (2)"}</definedName>
    <definedName name="_______j5" localSheetId="3" hidden="1">{"pl_t&amp;d",#N/A,FALSE,"p&amp;l_t&amp;D_01_02 (2)"}</definedName>
    <definedName name="_______j5" localSheetId="8" hidden="1">{"pl_t&amp;d",#N/A,FALSE,"p&amp;l_t&amp;D_01_02 (2)"}</definedName>
    <definedName name="_______j5" localSheetId="9" hidden="1">{"pl_t&amp;d",#N/A,FALSE,"p&amp;l_t&amp;D_01_02 (2)"}</definedName>
    <definedName name="_______j5" localSheetId="4" hidden="1">{"pl_t&amp;d",#N/A,FALSE,"p&amp;l_t&amp;D_01_02 (2)"}</definedName>
    <definedName name="_______j5" localSheetId="0" hidden="1">{"pl_t&amp;d",#N/A,FALSE,"p&amp;l_t&amp;D_01_02 (2)"}</definedName>
    <definedName name="_______j5" localSheetId="1" hidden="1">{"pl_t&amp;d",#N/A,FALSE,"p&amp;l_t&amp;D_01_02 (2)"}</definedName>
    <definedName name="_______j5" hidden="1">{"pl_t&amp;d",#N/A,FALSE,"p&amp;l_t&amp;D_01_02 (2)"}</definedName>
    <definedName name="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jan05" hidden="1">{#N/A,#N/A,FALSE,"1.1";#N/A,#N/A,FALSE,"1.1a";#N/A,#N/A,FALSE,"1.1b";#N/A,#N/A,FALSE,"1.1c";#N/A,#N/A,FALSE,"1.1e";#N/A,#N/A,FALSE,"1.1f";#N/A,#N/A,FALSE,"1.1g";#N/A,#N/A,FALSE,"1.1h_T";#N/A,#N/A,FALSE,"1.1h_D";#N/A,#N/A,FALSE,"1.2";#N/A,#N/A,FALSE,"1.3";#N/A,#N/A,FALSE,"1.3b";#N/A,#N/A,FALSE,"1.4";#N/A,#N/A,FALSE,"1.5";#N/A,#N/A,FALSE,"1.6";#N/A,#N/A,FALSE,"2.1";#N/A,#N/A,FALSE,"SOD";#N/A,#N/A,FALSE,"OL";#N/A,#N/A,FALSE,"CF"}</definedName>
    <definedName name="_______jpl1" localSheetId="6" hidden="1">#REF!</definedName>
    <definedName name="_______jpl1" localSheetId="10" hidden="1">#REF!</definedName>
    <definedName name="_______jpl1" localSheetId="7" hidden="1">#REF!</definedName>
    <definedName name="_______jpl1" localSheetId="3" hidden="1">#REF!</definedName>
    <definedName name="_______jpl1" localSheetId="8" hidden="1">#REF!</definedName>
    <definedName name="_______jpl1" localSheetId="9" hidden="1">#REF!</definedName>
    <definedName name="_______jpl1" localSheetId="4" hidden="1">#REF!</definedName>
    <definedName name="_______jpl1" localSheetId="0" hidden="1">#REF!</definedName>
    <definedName name="_______jpl1" localSheetId="1" hidden="1">#REF!</definedName>
    <definedName name="_______jpl1" hidden="1">#REF!</definedName>
    <definedName name="_______k1" localSheetId="6" hidden="1">{"pl_t&amp;d",#N/A,FALSE,"p&amp;l_t&amp;D_01_02 (2)"}</definedName>
    <definedName name="_______k1" localSheetId="10" hidden="1">{"pl_t&amp;d",#N/A,FALSE,"p&amp;l_t&amp;D_01_02 (2)"}</definedName>
    <definedName name="_______k1" localSheetId="7" hidden="1">{"pl_t&amp;d",#N/A,FALSE,"p&amp;l_t&amp;D_01_02 (2)"}</definedName>
    <definedName name="_______k1" localSheetId="3" hidden="1">{"pl_t&amp;d",#N/A,FALSE,"p&amp;l_t&amp;D_01_02 (2)"}</definedName>
    <definedName name="_______k1" localSheetId="8" hidden="1">{"pl_t&amp;d",#N/A,FALSE,"p&amp;l_t&amp;D_01_02 (2)"}</definedName>
    <definedName name="_______k1" localSheetId="9" hidden="1">{"pl_t&amp;d",#N/A,FALSE,"p&amp;l_t&amp;D_01_02 (2)"}</definedName>
    <definedName name="_______k1" localSheetId="4" hidden="1">{"pl_t&amp;d",#N/A,FALSE,"p&amp;l_t&amp;D_01_02 (2)"}</definedName>
    <definedName name="_______k1" localSheetId="0" hidden="1">{"pl_t&amp;d",#N/A,FALSE,"p&amp;l_t&amp;D_01_02 (2)"}</definedName>
    <definedName name="_______k1" localSheetId="1" hidden="1">{"pl_t&amp;d",#N/A,FALSE,"p&amp;l_t&amp;D_01_02 (2)"}</definedName>
    <definedName name="_______k1" hidden="1">{"pl_t&amp;d",#N/A,FALSE,"p&amp;l_t&amp;D_01_02 (2)"}</definedName>
    <definedName name="_______Mar06" localSheetId="6">[5]Newabstract!#REF!</definedName>
    <definedName name="_______Mar06" localSheetId="10">[5]Newabstract!#REF!</definedName>
    <definedName name="_______Mar06" localSheetId="7">[5]Newabstract!#REF!</definedName>
    <definedName name="_______Mar06" localSheetId="3">[5]Newabstract!#REF!</definedName>
    <definedName name="_______Mar06" localSheetId="9">[5]Newabstract!#REF!</definedName>
    <definedName name="_______Mar06" localSheetId="4">[5]Newabstract!#REF!</definedName>
    <definedName name="_______Mar06" localSheetId="0">[5]Newabstract!#REF!</definedName>
    <definedName name="_______Mar06" localSheetId="1">[5]Newabstract!#REF!</definedName>
    <definedName name="_______Mar06">[5]Newabstract!#REF!</definedName>
    <definedName name="_______Mar09" localSheetId="6">[5]Newabstract!#REF!</definedName>
    <definedName name="_______Mar09" localSheetId="10">[5]Newabstract!#REF!</definedName>
    <definedName name="_______Mar09" localSheetId="7">[5]Newabstract!#REF!</definedName>
    <definedName name="_______Mar09" localSheetId="3">[5]Newabstract!#REF!</definedName>
    <definedName name="_______Mar09" localSheetId="9">[5]Newabstract!#REF!</definedName>
    <definedName name="_______Mar09" localSheetId="4">[5]Newabstract!#REF!</definedName>
    <definedName name="_______Mar09" localSheetId="0">[5]Newabstract!#REF!</definedName>
    <definedName name="_______Mar09" localSheetId="1">[5]Newabstract!#REF!</definedName>
    <definedName name="_______Mar09">[5]Newabstract!#REF!</definedName>
    <definedName name="_______Mar10" localSheetId="6">[5]Newabstract!#REF!</definedName>
    <definedName name="_______Mar10" localSheetId="10">[5]Newabstract!#REF!</definedName>
    <definedName name="_______Mar10" localSheetId="7">[5]Newabstract!#REF!</definedName>
    <definedName name="_______Mar10" localSheetId="3">[5]Newabstract!#REF!</definedName>
    <definedName name="_______Mar10" localSheetId="9">[5]Newabstract!#REF!</definedName>
    <definedName name="_______Mar10" localSheetId="4">[5]Newabstract!#REF!</definedName>
    <definedName name="_______Mar10" localSheetId="0">[5]Newabstract!#REF!</definedName>
    <definedName name="_______Mar10" localSheetId="1">[5]Newabstract!#REF!</definedName>
    <definedName name="_______Mar10">[5]Newabstract!#REF!</definedName>
    <definedName name="_______Mar11" localSheetId="6">[5]Newabstract!#REF!</definedName>
    <definedName name="_______Mar11" localSheetId="10">[5]Newabstract!#REF!</definedName>
    <definedName name="_______Mar11" localSheetId="7">[5]Newabstract!#REF!</definedName>
    <definedName name="_______Mar11" localSheetId="3">[5]Newabstract!#REF!</definedName>
    <definedName name="_______Mar11" localSheetId="9">[5]Newabstract!#REF!</definedName>
    <definedName name="_______Mar11" localSheetId="4">[5]Newabstract!#REF!</definedName>
    <definedName name="_______Mar11" localSheetId="0">[5]Newabstract!#REF!</definedName>
    <definedName name="_______Mar11" localSheetId="1">[5]Newabstract!#REF!</definedName>
    <definedName name="_______Mar11">[5]Newabstract!#REF!</definedName>
    <definedName name="_______Mar12" localSheetId="6">[5]Newabstract!#REF!</definedName>
    <definedName name="_______Mar12" localSheetId="10">[5]Newabstract!#REF!</definedName>
    <definedName name="_______Mar12" localSheetId="7">[5]Newabstract!#REF!</definedName>
    <definedName name="_______Mar12" localSheetId="3">[5]Newabstract!#REF!</definedName>
    <definedName name="_______Mar12" localSheetId="9">[5]Newabstract!#REF!</definedName>
    <definedName name="_______Mar12" localSheetId="4">[5]Newabstract!#REF!</definedName>
    <definedName name="_______Mar12" localSheetId="0">[5]Newabstract!#REF!</definedName>
    <definedName name="_______Mar12" localSheetId="1">[5]Newabstract!#REF!</definedName>
    <definedName name="_______Mar12">[5]Newabstract!#REF!</definedName>
    <definedName name="_______Mar13" localSheetId="10">[5]Newabstract!#REF!</definedName>
    <definedName name="_______Mar13" localSheetId="7">[5]Newabstract!#REF!</definedName>
    <definedName name="_______Mar13" localSheetId="3">[5]Newabstract!#REF!</definedName>
    <definedName name="_______Mar13" localSheetId="9">[5]Newabstract!#REF!</definedName>
    <definedName name="_______Mar13" localSheetId="4">[5]Newabstract!#REF!</definedName>
    <definedName name="_______Mar13" localSheetId="0">[5]Newabstract!#REF!</definedName>
    <definedName name="_______Mar13" localSheetId="1">[5]Newabstract!#REF!</definedName>
    <definedName name="_______Mar13">[5]Newabstract!#REF!</definedName>
    <definedName name="_______Mar16" localSheetId="10">[5]Newabstract!#REF!</definedName>
    <definedName name="_______Mar16" localSheetId="7">[5]Newabstract!#REF!</definedName>
    <definedName name="_______Mar16" localSheetId="3">[5]Newabstract!#REF!</definedName>
    <definedName name="_______Mar16" localSheetId="9">[5]Newabstract!#REF!</definedName>
    <definedName name="_______Mar16" localSheetId="4">[5]Newabstract!#REF!</definedName>
    <definedName name="_______Mar16" localSheetId="0">[5]Newabstract!#REF!</definedName>
    <definedName name="_______Mar16" localSheetId="1">[5]Newabstract!#REF!</definedName>
    <definedName name="_______Mar16">[5]Newabstract!#REF!</definedName>
    <definedName name="_______Mar17" localSheetId="10">[5]Newabstract!#REF!</definedName>
    <definedName name="_______Mar17" localSheetId="7">[5]Newabstract!#REF!</definedName>
    <definedName name="_______Mar17" localSheetId="3">[5]Newabstract!#REF!</definedName>
    <definedName name="_______Mar17" localSheetId="9">[5]Newabstract!#REF!</definedName>
    <definedName name="_______Mar17" localSheetId="4">[5]Newabstract!#REF!</definedName>
    <definedName name="_______Mar17" localSheetId="0">[5]Newabstract!#REF!</definedName>
    <definedName name="_______Mar17" localSheetId="1">[5]Newabstract!#REF!</definedName>
    <definedName name="_______Mar17">[5]Newabstract!#REF!</definedName>
    <definedName name="_______Mar18" localSheetId="10">[5]Newabstract!#REF!</definedName>
    <definedName name="_______Mar18" localSheetId="7">[5]Newabstract!#REF!</definedName>
    <definedName name="_______Mar18" localSheetId="3">[5]Newabstract!#REF!</definedName>
    <definedName name="_______Mar18" localSheetId="9">[5]Newabstract!#REF!</definedName>
    <definedName name="_______Mar18" localSheetId="4">[5]Newabstract!#REF!</definedName>
    <definedName name="_______Mar18" localSheetId="0">[5]Newabstract!#REF!</definedName>
    <definedName name="_______Mar18" localSheetId="1">[5]Newabstract!#REF!</definedName>
    <definedName name="_______Mar18">[5]Newabstract!#REF!</definedName>
    <definedName name="_______Mar19" localSheetId="10">[5]Newabstract!#REF!</definedName>
    <definedName name="_______Mar19" localSheetId="7">[5]Newabstract!#REF!</definedName>
    <definedName name="_______Mar19" localSheetId="3">[5]Newabstract!#REF!</definedName>
    <definedName name="_______Mar19" localSheetId="9">[5]Newabstract!#REF!</definedName>
    <definedName name="_______Mar19" localSheetId="4">[5]Newabstract!#REF!</definedName>
    <definedName name="_______Mar19" localSheetId="0">[5]Newabstract!#REF!</definedName>
    <definedName name="_______Mar19" localSheetId="1">[5]Newabstract!#REF!</definedName>
    <definedName name="_______Mar19">[5]Newabstract!#REF!</definedName>
    <definedName name="_______Mar20" localSheetId="10">[5]Newabstract!#REF!</definedName>
    <definedName name="_______Mar20" localSheetId="7">[5]Newabstract!#REF!</definedName>
    <definedName name="_______Mar20" localSheetId="3">[5]Newabstract!#REF!</definedName>
    <definedName name="_______Mar20" localSheetId="9">[5]Newabstract!#REF!</definedName>
    <definedName name="_______Mar20" localSheetId="4">[5]Newabstract!#REF!</definedName>
    <definedName name="_______Mar20" localSheetId="0">[5]Newabstract!#REF!</definedName>
    <definedName name="_______Mar20" localSheetId="1">[5]Newabstract!#REF!</definedName>
    <definedName name="_______Mar20">[5]Newabstract!#REF!</definedName>
    <definedName name="_______Mar23" localSheetId="10">[5]Newabstract!#REF!</definedName>
    <definedName name="_______Mar23" localSheetId="7">[5]Newabstract!#REF!</definedName>
    <definedName name="_______Mar23" localSheetId="3">[5]Newabstract!#REF!</definedName>
    <definedName name="_______Mar23" localSheetId="9">[5]Newabstract!#REF!</definedName>
    <definedName name="_______Mar23" localSheetId="4">[5]Newabstract!#REF!</definedName>
    <definedName name="_______Mar23" localSheetId="0">[5]Newabstract!#REF!</definedName>
    <definedName name="_______Mar23" localSheetId="1">[5]Newabstract!#REF!</definedName>
    <definedName name="_______Mar23">[5]Newabstract!#REF!</definedName>
    <definedName name="_______Mar24" localSheetId="10">[5]Newabstract!#REF!</definedName>
    <definedName name="_______Mar24" localSheetId="7">[5]Newabstract!#REF!</definedName>
    <definedName name="_______Mar24" localSheetId="3">[5]Newabstract!#REF!</definedName>
    <definedName name="_______Mar24" localSheetId="9">[5]Newabstract!#REF!</definedName>
    <definedName name="_______Mar24" localSheetId="4">[5]Newabstract!#REF!</definedName>
    <definedName name="_______Mar24" localSheetId="0">[5]Newabstract!#REF!</definedName>
    <definedName name="_______Mar24" localSheetId="1">[5]Newabstract!#REF!</definedName>
    <definedName name="_______Mar24">[5]Newabstract!#REF!</definedName>
    <definedName name="_______Mar25" localSheetId="10">[5]Newabstract!#REF!</definedName>
    <definedName name="_______Mar25" localSheetId="7">[5]Newabstract!#REF!</definedName>
    <definedName name="_______Mar25" localSheetId="3">[5]Newabstract!#REF!</definedName>
    <definedName name="_______Mar25" localSheetId="9">[5]Newabstract!#REF!</definedName>
    <definedName name="_______Mar25" localSheetId="4">[5]Newabstract!#REF!</definedName>
    <definedName name="_______Mar25" localSheetId="0">[5]Newabstract!#REF!</definedName>
    <definedName name="_______Mar25" localSheetId="1">[5]Newabstract!#REF!</definedName>
    <definedName name="_______Mar25">[5]Newabstract!#REF!</definedName>
    <definedName name="_______Mar26" localSheetId="10">[5]Newabstract!#REF!</definedName>
    <definedName name="_______Mar26" localSheetId="7">[5]Newabstract!#REF!</definedName>
    <definedName name="_______Mar26" localSheetId="3">[5]Newabstract!#REF!</definedName>
    <definedName name="_______Mar26" localSheetId="9">[5]Newabstract!#REF!</definedName>
    <definedName name="_______Mar26" localSheetId="4">[5]Newabstract!#REF!</definedName>
    <definedName name="_______Mar26" localSheetId="0">[5]Newabstract!#REF!</definedName>
    <definedName name="_______Mar26" localSheetId="1">[5]Newabstract!#REF!</definedName>
    <definedName name="_______Mar26">[5]Newabstract!#REF!</definedName>
    <definedName name="_______Mar27" localSheetId="10">[5]Newabstract!#REF!</definedName>
    <definedName name="_______Mar27" localSheetId="7">[5]Newabstract!#REF!</definedName>
    <definedName name="_______Mar27" localSheetId="3">[5]Newabstract!#REF!</definedName>
    <definedName name="_______Mar27" localSheetId="9">[5]Newabstract!#REF!</definedName>
    <definedName name="_______Mar27" localSheetId="4">[5]Newabstract!#REF!</definedName>
    <definedName name="_______Mar27" localSheetId="0">[5]Newabstract!#REF!</definedName>
    <definedName name="_______Mar27" localSheetId="1">[5]Newabstract!#REF!</definedName>
    <definedName name="_______Mar27">[5]Newabstract!#REF!</definedName>
    <definedName name="_______Mar28" localSheetId="10">[5]Newabstract!#REF!</definedName>
    <definedName name="_______Mar28" localSheetId="7">[5]Newabstract!#REF!</definedName>
    <definedName name="_______Mar28" localSheetId="3">[5]Newabstract!#REF!</definedName>
    <definedName name="_______Mar28" localSheetId="9">[5]Newabstract!#REF!</definedName>
    <definedName name="_______Mar28" localSheetId="4">[5]Newabstract!#REF!</definedName>
    <definedName name="_______Mar28" localSheetId="0">[5]Newabstract!#REF!</definedName>
    <definedName name="_______Mar28" localSheetId="1">[5]Newabstract!#REF!</definedName>
    <definedName name="_______Mar28">[5]Newabstract!#REF!</definedName>
    <definedName name="_______Mar30" localSheetId="10">[5]Newabstract!#REF!</definedName>
    <definedName name="_______Mar30" localSheetId="7">[5]Newabstract!#REF!</definedName>
    <definedName name="_______Mar30" localSheetId="3">[5]Newabstract!#REF!</definedName>
    <definedName name="_______Mar30" localSheetId="9">[5]Newabstract!#REF!</definedName>
    <definedName name="_______Mar30" localSheetId="4">[5]Newabstract!#REF!</definedName>
    <definedName name="_______Mar30" localSheetId="0">[5]Newabstract!#REF!</definedName>
    <definedName name="_______Mar30" localSheetId="1">[5]Newabstract!#REF!</definedName>
    <definedName name="_______Mar30">[5]Newabstract!#REF!</definedName>
    <definedName name="_______Mar31" localSheetId="10">[5]Newabstract!#REF!</definedName>
    <definedName name="_______Mar31" localSheetId="7">[5]Newabstract!#REF!</definedName>
    <definedName name="_______Mar31" localSheetId="3">[5]Newabstract!#REF!</definedName>
    <definedName name="_______Mar31" localSheetId="9">[5]Newabstract!#REF!</definedName>
    <definedName name="_______Mar31" localSheetId="4">[5]Newabstract!#REF!</definedName>
    <definedName name="_______Mar31" localSheetId="0">[5]Newabstract!#REF!</definedName>
    <definedName name="_______Mar31" localSheetId="1">[5]Newabstract!#REF!</definedName>
    <definedName name="_______Mar31">[5]Newabstract!#REF!</definedName>
    <definedName name="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_mp3" hidden="1">{#N/A,#N/A,FALSE,"1.1";#N/A,#N/A,FALSE,"1.1a";#N/A,#N/A,FALSE,"1.1b";#N/A,#N/A,FALSE,"1.1c";#N/A,#N/A,FALSE,"1.1e";#N/A,#N/A,FALSE,"1.1f";#N/A,#N/A,FALSE,"1.1g";#N/A,#N/A,FALSE,"1.1h_T";#N/A,#N/A,FALSE,"1.1h_D";#N/A,#N/A,FALSE,"1.2";#N/A,#N/A,FALSE,"1.3";#N/A,#N/A,FALSE,"1.3b";#N/A,#N/A,FALSE,"1.4";#N/A,#N/A,FALSE,"1.5";#N/A,#N/A,FALSE,"1.6";#N/A,#N/A,FALSE,"2.1";#N/A,#N/A,FALSE,"SOD";#N/A,#N/A,FALSE,"OL";#N/A,#N/A,FALSE,"CF"}</definedName>
    <definedName name="_______new1" localSheetId="6" hidden="1">{"pl_t&amp;d",#N/A,FALSE,"p&amp;l_t&amp;D_01_02 (2)"}</definedName>
    <definedName name="_______new1" localSheetId="10" hidden="1">{"pl_t&amp;d",#N/A,FALSE,"p&amp;l_t&amp;D_01_02 (2)"}</definedName>
    <definedName name="_______new1" localSheetId="7" hidden="1">{"pl_t&amp;d",#N/A,FALSE,"p&amp;l_t&amp;D_01_02 (2)"}</definedName>
    <definedName name="_______new1" localSheetId="3" hidden="1">{"pl_t&amp;d",#N/A,FALSE,"p&amp;l_t&amp;D_01_02 (2)"}</definedName>
    <definedName name="_______new1" localSheetId="8" hidden="1">{"pl_t&amp;d",#N/A,FALSE,"p&amp;l_t&amp;D_01_02 (2)"}</definedName>
    <definedName name="_______new1" localSheetId="9" hidden="1">{"pl_t&amp;d",#N/A,FALSE,"p&amp;l_t&amp;D_01_02 (2)"}</definedName>
    <definedName name="_______new1" localSheetId="4" hidden="1">{"pl_t&amp;d",#N/A,FALSE,"p&amp;l_t&amp;D_01_02 (2)"}</definedName>
    <definedName name="_______new1" localSheetId="0" hidden="1">{"pl_t&amp;d",#N/A,FALSE,"p&amp;l_t&amp;D_01_02 (2)"}</definedName>
    <definedName name="_______new1" localSheetId="1" hidden="1">{"pl_t&amp;d",#N/A,FALSE,"p&amp;l_t&amp;D_01_02 (2)"}</definedName>
    <definedName name="_______new1" hidden="1">{"pl_t&amp;d",#N/A,FALSE,"p&amp;l_t&amp;D_01_02 (2)"}</definedName>
    <definedName name="_______no1" localSheetId="6" hidden="1">{"pl_t&amp;d",#N/A,FALSE,"p&amp;l_t&amp;D_01_02 (2)"}</definedName>
    <definedName name="_______no1" localSheetId="10" hidden="1">{"pl_t&amp;d",#N/A,FALSE,"p&amp;l_t&amp;D_01_02 (2)"}</definedName>
    <definedName name="_______no1" localSheetId="7" hidden="1">{"pl_t&amp;d",#N/A,FALSE,"p&amp;l_t&amp;D_01_02 (2)"}</definedName>
    <definedName name="_______no1" localSheetId="3" hidden="1">{"pl_t&amp;d",#N/A,FALSE,"p&amp;l_t&amp;D_01_02 (2)"}</definedName>
    <definedName name="_______no1" localSheetId="8" hidden="1">{"pl_t&amp;d",#N/A,FALSE,"p&amp;l_t&amp;D_01_02 (2)"}</definedName>
    <definedName name="_______no1" localSheetId="9" hidden="1">{"pl_t&amp;d",#N/A,FALSE,"p&amp;l_t&amp;D_01_02 (2)"}</definedName>
    <definedName name="_______no1" localSheetId="4" hidden="1">{"pl_t&amp;d",#N/A,FALSE,"p&amp;l_t&amp;D_01_02 (2)"}</definedName>
    <definedName name="_______no1" localSheetId="0" hidden="1">{"pl_t&amp;d",#N/A,FALSE,"p&amp;l_t&amp;D_01_02 (2)"}</definedName>
    <definedName name="_______no1" localSheetId="1" hidden="1">{"pl_t&amp;d",#N/A,FALSE,"p&amp;l_t&amp;D_01_02 (2)"}</definedName>
    <definedName name="_______no1" hidden="1">{"pl_t&amp;d",#N/A,FALSE,"p&amp;l_t&amp;D_01_02 (2)"}</definedName>
    <definedName name="_______not1" localSheetId="6" hidden="1">{"pl_t&amp;d",#N/A,FALSE,"p&amp;l_t&amp;D_01_02 (2)"}</definedName>
    <definedName name="_______not1" localSheetId="10" hidden="1">{"pl_t&amp;d",#N/A,FALSE,"p&amp;l_t&amp;D_01_02 (2)"}</definedName>
    <definedName name="_______not1" localSheetId="7" hidden="1">{"pl_t&amp;d",#N/A,FALSE,"p&amp;l_t&amp;D_01_02 (2)"}</definedName>
    <definedName name="_______not1" localSheetId="3" hidden="1">{"pl_t&amp;d",#N/A,FALSE,"p&amp;l_t&amp;D_01_02 (2)"}</definedName>
    <definedName name="_______not1" localSheetId="8" hidden="1">{"pl_t&amp;d",#N/A,FALSE,"p&amp;l_t&amp;D_01_02 (2)"}</definedName>
    <definedName name="_______not1" localSheetId="9" hidden="1">{"pl_t&amp;d",#N/A,FALSE,"p&amp;l_t&amp;D_01_02 (2)"}</definedName>
    <definedName name="_______not1" localSheetId="4" hidden="1">{"pl_t&amp;d",#N/A,FALSE,"p&amp;l_t&amp;D_01_02 (2)"}</definedName>
    <definedName name="_______not1" localSheetId="0" hidden="1">{"pl_t&amp;d",#N/A,FALSE,"p&amp;l_t&amp;D_01_02 (2)"}</definedName>
    <definedName name="_______not1" localSheetId="1" hidden="1">{"pl_t&amp;d",#N/A,FALSE,"p&amp;l_t&amp;D_01_02 (2)"}</definedName>
    <definedName name="_______not1" hidden="1">{"pl_t&amp;d",#N/A,FALSE,"p&amp;l_t&amp;D_01_02 (2)"}</definedName>
    <definedName name="_______p1" localSheetId="6" hidden="1">{"pl_t&amp;d",#N/A,FALSE,"p&amp;l_t&amp;D_01_02 (2)"}</definedName>
    <definedName name="_______p1" localSheetId="10" hidden="1">{"pl_t&amp;d",#N/A,FALSE,"p&amp;l_t&amp;D_01_02 (2)"}</definedName>
    <definedName name="_______p1" localSheetId="7" hidden="1">{"pl_t&amp;d",#N/A,FALSE,"p&amp;l_t&amp;D_01_02 (2)"}</definedName>
    <definedName name="_______p1" localSheetId="3" hidden="1">{"pl_t&amp;d",#N/A,FALSE,"p&amp;l_t&amp;D_01_02 (2)"}</definedName>
    <definedName name="_______p1" localSheetId="8" hidden="1">{"pl_t&amp;d",#N/A,FALSE,"p&amp;l_t&amp;D_01_02 (2)"}</definedName>
    <definedName name="_______p1" localSheetId="9" hidden="1">{"pl_t&amp;d",#N/A,FALSE,"p&amp;l_t&amp;D_01_02 (2)"}</definedName>
    <definedName name="_______p1" localSheetId="4" hidden="1">{"pl_t&amp;d",#N/A,FALSE,"p&amp;l_t&amp;D_01_02 (2)"}</definedName>
    <definedName name="_______p1" localSheetId="0" hidden="1">{"pl_t&amp;d",#N/A,FALSE,"p&amp;l_t&amp;D_01_02 (2)"}</definedName>
    <definedName name="_______p1" localSheetId="1" hidden="1">{"pl_t&amp;d",#N/A,FALSE,"p&amp;l_t&amp;D_01_02 (2)"}</definedName>
    <definedName name="_______p1" hidden="1">{"pl_t&amp;d",#N/A,FALSE,"p&amp;l_t&amp;D_01_02 (2)"}</definedName>
    <definedName name="_______p2" localSheetId="6" hidden="1">{"pl_td_01_02",#N/A,FALSE,"p&amp;l_t&amp;D_01_02 (2)"}</definedName>
    <definedName name="_______p2" localSheetId="10" hidden="1">{"pl_td_01_02",#N/A,FALSE,"p&amp;l_t&amp;D_01_02 (2)"}</definedName>
    <definedName name="_______p2" localSheetId="7" hidden="1">{"pl_td_01_02",#N/A,FALSE,"p&amp;l_t&amp;D_01_02 (2)"}</definedName>
    <definedName name="_______p2" localSheetId="3" hidden="1">{"pl_td_01_02",#N/A,FALSE,"p&amp;l_t&amp;D_01_02 (2)"}</definedName>
    <definedName name="_______p2" localSheetId="8" hidden="1">{"pl_td_01_02",#N/A,FALSE,"p&amp;l_t&amp;D_01_02 (2)"}</definedName>
    <definedName name="_______p2" localSheetId="9" hidden="1">{"pl_td_01_02",#N/A,FALSE,"p&amp;l_t&amp;D_01_02 (2)"}</definedName>
    <definedName name="_______p2" localSheetId="4" hidden="1">{"pl_td_01_02",#N/A,FALSE,"p&amp;l_t&amp;D_01_02 (2)"}</definedName>
    <definedName name="_______p2" localSheetId="0" hidden="1">{"pl_td_01_02",#N/A,FALSE,"p&amp;l_t&amp;D_01_02 (2)"}</definedName>
    <definedName name="_______p2" localSheetId="1" hidden="1">{"pl_td_01_02",#N/A,FALSE,"p&amp;l_t&amp;D_01_02 (2)"}</definedName>
    <definedName name="_______p2" hidden="1">{"pl_td_01_02",#N/A,FALSE,"p&amp;l_t&amp;D_01_02 (2)"}</definedName>
    <definedName name="_______p3" localSheetId="6" hidden="1">{"pl_t&amp;d",#N/A,FALSE,"p&amp;l_t&amp;D_01_02 (2)"}</definedName>
    <definedName name="_______p3" localSheetId="10" hidden="1">{"pl_t&amp;d",#N/A,FALSE,"p&amp;l_t&amp;D_01_02 (2)"}</definedName>
    <definedName name="_______p3" localSheetId="7" hidden="1">{"pl_t&amp;d",#N/A,FALSE,"p&amp;l_t&amp;D_01_02 (2)"}</definedName>
    <definedName name="_______p3" localSheetId="3" hidden="1">{"pl_t&amp;d",#N/A,FALSE,"p&amp;l_t&amp;D_01_02 (2)"}</definedName>
    <definedName name="_______p3" localSheetId="8" hidden="1">{"pl_t&amp;d",#N/A,FALSE,"p&amp;l_t&amp;D_01_02 (2)"}</definedName>
    <definedName name="_______p3" localSheetId="9" hidden="1">{"pl_t&amp;d",#N/A,FALSE,"p&amp;l_t&amp;D_01_02 (2)"}</definedName>
    <definedName name="_______p3" localSheetId="4" hidden="1">{"pl_t&amp;d",#N/A,FALSE,"p&amp;l_t&amp;D_01_02 (2)"}</definedName>
    <definedName name="_______p3" localSheetId="0" hidden="1">{"pl_t&amp;d",#N/A,FALSE,"p&amp;l_t&amp;D_01_02 (2)"}</definedName>
    <definedName name="_______p3" localSheetId="1" hidden="1">{"pl_t&amp;d",#N/A,FALSE,"p&amp;l_t&amp;D_01_02 (2)"}</definedName>
    <definedName name="_______p3" hidden="1">{"pl_t&amp;d",#N/A,FALSE,"p&amp;l_t&amp;D_01_02 (2)"}</definedName>
    <definedName name="_______p4" localSheetId="6" hidden="1">{"pl_t&amp;d",#N/A,FALSE,"p&amp;l_t&amp;D_01_02 (2)"}</definedName>
    <definedName name="_______p4" localSheetId="10" hidden="1">{"pl_t&amp;d",#N/A,FALSE,"p&amp;l_t&amp;D_01_02 (2)"}</definedName>
    <definedName name="_______p4" localSheetId="7" hidden="1">{"pl_t&amp;d",#N/A,FALSE,"p&amp;l_t&amp;D_01_02 (2)"}</definedName>
    <definedName name="_______p4" localSheetId="3" hidden="1">{"pl_t&amp;d",#N/A,FALSE,"p&amp;l_t&amp;D_01_02 (2)"}</definedName>
    <definedName name="_______p4" localSheetId="8" hidden="1">{"pl_t&amp;d",#N/A,FALSE,"p&amp;l_t&amp;D_01_02 (2)"}</definedName>
    <definedName name="_______p4" localSheetId="9" hidden="1">{"pl_t&amp;d",#N/A,FALSE,"p&amp;l_t&amp;D_01_02 (2)"}</definedName>
    <definedName name="_______p4" localSheetId="4" hidden="1">{"pl_t&amp;d",#N/A,FALSE,"p&amp;l_t&amp;D_01_02 (2)"}</definedName>
    <definedName name="_______p4" localSheetId="0" hidden="1">{"pl_t&amp;d",#N/A,FALSE,"p&amp;l_t&amp;D_01_02 (2)"}</definedName>
    <definedName name="_______p4" localSheetId="1" hidden="1">{"pl_t&amp;d",#N/A,FALSE,"p&amp;l_t&amp;D_01_02 (2)"}</definedName>
    <definedName name="_______p4" hidden="1">{"pl_t&amp;d",#N/A,FALSE,"p&amp;l_t&amp;D_01_02 (2)"}</definedName>
    <definedName name="_______pp2" localSheetId="6">#REF!</definedName>
    <definedName name="_______pp2" localSheetId="10">#REF!</definedName>
    <definedName name="_______pp2" localSheetId="7">#REF!</definedName>
    <definedName name="_______pp2" localSheetId="3">#REF!</definedName>
    <definedName name="_______pp2" localSheetId="9">#REF!</definedName>
    <definedName name="_______pp2" localSheetId="4">#REF!</definedName>
    <definedName name="_______pp2" localSheetId="0">#REF!</definedName>
    <definedName name="_______pp2" localSheetId="1">#REF!</definedName>
    <definedName name="_______pp2">#REF!</definedName>
    <definedName name="_______q2" localSheetId="6" hidden="1">{"pl_t&amp;d",#N/A,FALSE,"p&amp;l_t&amp;D_01_02 (2)"}</definedName>
    <definedName name="_______q2" localSheetId="10" hidden="1">{"pl_t&amp;d",#N/A,FALSE,"p&amp;l_t&amp;D_01_02 (2)"}</definedName>
    <definedName name="_______q2" localSheetId="7" hidden="1">{"pl_t&amp;d",#N/A,FALSE,"p&amp;l_t&amp;D_01_02 (2)"}</definedName>
    <definedName name="_______q2" localSheetId="3" hidden="1">{"pl_t&amp;d",#N/A,FALSE,"p&amp;l_t&amp;D_01_02 (2)"}</definedName>
    <definedName name="_______q2" localSheetId="8" hidden="1">{"pl_t&amp;d",#N/A,FALSE,"p&amp;l_t&amp;D_01_02 (2)"}</definedName>
    <definedName name="_______q2" localSheetId="9" hidden="1">{"pl_t&amp;d",#N/A,FALSE,"p&amp;l_t&amp;D_01_02 (2)"}</definedName>
    <definedName name="_______q2" localSheetId="4" hidden="1">{"pl_t&amp;d",#N/A,FALSE,"p&amp;l_t&amp;D_01_02 (2)"}</definedName>
    <definedName name="_______q2" localSheetId="0" hidden="1">{"pl_t&amp;d",#N/A,FALSE,"p&amp;l_t&amp;D_01_02 (2)"}</definedName>
    <definedName name="_______q2" localSheetId="1" hidden="1">{"pl_t&amp;d",#N/A,FALSE,"p&amp;l_t&amp;D_01_02 (2)"}</definedName>
    <definedName name="_______q2" hidden="1">{"pl_t&amp;d",#N/A,FALSE,"p&amp;l_t&amp;D_01_02 (2)"}</definedName>
    <definedName name="_______q3" localSheetId="6" hidden="1">{"pl_t&amp;d",#N/A,FALSE,"p&amp;l_t&amp;D_01_02 (2)"}</definedName>
    <definedName name="_______q3" localSheetId="10" hidden="1">{"pl_t&amp;d",#N/A,FALSE,"p&amp;l_t&amp;D_01_02 (2)"}</definedName>
    <definedName name="_______q3" localSheetId="7" hidden="1">{"pl_t&amp;d",#N/A,FALSE,"p&amp;l_t&amp;D_01_02 (2)"}</definedName>
    <definedName name="_______q3" localSheetId="3" hidden="1">{"pl_t&amp;d",#N/A,FALSE,"p&amp;l_t&amp;D_01_02 (2)"}</definedName>
    <definedName name="_______q3" localSheetId="8" hidden="1">{"pl_t&amp;d",#N/A,FALSE,"p&amp;l_t&amp;D_01_02 (2)"}</definedName>
    <definedName name="_______q3" localSheetId="9" hidden="1">{"pl_t&amp;d",#N/A,FALSE,"p&amp;l_t&amp;D_01_02 (2)"}</definedName>
    <definedName name="_______q3" localSheetId="4" hidden="1">{"pl_t&amp;d",#N/A,FALSE,"p&amp;l_t&amp;D_01_02 (2)"}</definedName>
    <definedName name="_______q3" localSheetId="0" hidden="1">{"pl_t&amp;d",#N/A,FALSE,"p&amp;l_t&amp;D_01_02 (2)"}</definedName>
    <definedName name="_______q3" localSheetId="1" hidden="1">{"pl_t&amp;d",#N/A,FALSE,"p&amp;l_t&amp;D_01_02 (2)"}</definedName>
    <definedName name="_______q3" hidden="1">{"pl_t&amp;d",#N/A,FALSE,"p&amp;l_t&amp;D_01_02 (2)"}</definedName>
    <definedName name="_______s1" localSheetId="6" hidden="1">{"pl_t&amp;d",#N/A,FALSE,"p&amp;l_t&amp;D_01_02 (2)"}</definedName>
    <definedName name="_______s1" localSheetId="10" hidden="1">{"pl_t&amp;d",#N/A,FALSE,"p&amp;l_t&amp;D_01_02 (2)"}</definedName>
    <definedName name="_______s1" localSheetId="7" hidden="1">{"pl_t&amp;d",#N/A,FALSE,"p&amp;l_t&amp;D_01_02 (2)"}</definedName>
    <definedName name="_______s1" localSheetId="3" hidden="1">{"pl_t&amp;d",#N/A,FALSE,"p&amp;l_t&amp;D_01_02 (2)"}</definedName>
    <definedName name="_______s1" localSheetId="8" hidden="1">{"pl_t&amp;d",#N/A,FALSE,"p&amp;l_t&amp;D_01_02 (2)"}</definedName>
    <definedName name="_______s1" localSheetId="9" hidden="1">{"pl_t&amp;d",#N/A,FALSE,"p&amp;l_t&amp;D_01_02 (2)"}</definedName>
    <definedName name="_______s1" localSheetId="4" hidden="1">{"pl_t&amp;d",#N/A,FALSE,"p&amp;l_t&amp;D_01_02 (2)"}</definedName>
    <definedName name="_______s1" localSheetId="0" hidden="1">{"pl_t&amp;d",#N/A,FALSE,"p&amp;l_t&amp;D_01_02 (2)"}</definedName>
    <definedName name="_______s1" localSheetId="1" hidden="1">{"pl_t&amp;d",#N/A,FALSE,"p&amp;l_t&amp;D_01_02 (2)"}</definedName>
    <definedName name="_______s1" hidden="1">{"pl_t&amp;d",#N/A,FALSE,"p&amp;l_t&amp;D_01_02 (2)"}</definedName>
    <definedName name="_______S180" localSheetId="6">[2]S3_GRP_CA!#REF!</definedName>
    <definedName name="_______S180" localSheetId="10">[2]S3_GRP_CA!#REF!</definedName>
    <definedName name="_______S180" localSheetId="7">[2]S3_GRP_CA!#REF!</definedName>
    <definedName name="_______S180" localSheetId="3">[2]S3_GRP_CA!#REF!</definedName>
    <definedName name="_______S180" localSheetId="9">[2]S3_GRP_CA!#REF!</definedName>
    <definedName name="_______S180" localSheetId="4">[2]S3_GRP_CA!#REF!</definedName>
    <definedName name="_______S180" localSheetId="0">[2]S3_GRP_CA!#REF!</definedName>
    <definedName name="_______S180" localSheetId="1">[2]S3_GRP_CA!#REF!</definedName>
    <definedName name="_______S180">[2]S3_GRP_CA!#REF!</definedName>
    <definedName name="_______s2" localSheetId="6" hidden="1">{"pl_t&amp;d",#N/A,FALSE,"p&amp;l_t&amp;D_01_02 (2)"}</definedName>
    <definedName name="_______s2" localSheetId="10" hidden="1">{"pl_t&amp;d",#N/A,FALSE,"p&amp;l_t&amp;D_01_02 (2)"}</definedName>
    <definedName name="_______s2" localSheetId="7" hidden="1">{"pl_t&amp;d",#N/A,FALSE,"p&amp;l_t&amp;D_01_02 (2)"}</definedName>
    <definedName name="_______s2" localSheetId="3" hidden="1">{"pl_t&amp;d",#N/A,FALSE,"p&amp;l_t&amp;D_01_02 (2)"}</definedName>
    <definedName name="_______s2" localSheetId="8" hidden="1">{"pl_t&amp;d",#N/A,FALSE,"p&amp;l_t&amp;D_01_02 (2)"}</definedName>
    <definedName name="_______s2" localSheetId="9" hidden="1">{"pl_t&amp;d",#N/A,FALSE,"p&amp;l_t&amp;D_01_02 (2)"}</definedName>
    <definedName name="_______s2" localSheetId="4" hidden="1">{"pl_t&amp;d",#N/A,FALSE,"p&amp;l_t&amp;D_01_02 (2)"}</definedName>
    <definedName name="_______s2" localSheetId="0" hidden="1">{"pl_t&amp;d",#N/A,FALSE,"p&amp;l_t&amp;D_01_02 (2)"}</definedName>
    <definedName name="_______s2" localSheetId="1" hidden="1">{"pl_t&amp;d",#N/A,FALSE,"p&amp;l_t&amp;D_01_02 (2)"}</definedName>
    <definedName name="_______s2" hidden="1">{"pl_t&amp;d",#N/A,FALSE,"p&amp;l_t&amp;D_01_02 (2)"}</definedName>
    <definedName name="_______S6" localSheetId="6">[4]S5_CO_MA!#REF!</definedName>
    <definedName name="_______S6" localSheetId="10">[4]S5_CO_MA!#REF!</definedName>
    <definedName name="_______S6" localSheetId="7">[4]S5_CO_MA!#REF!</definedName>
    <definedName name="_______S6" localSheetId="3">[4]S5_CO_MA!#REF!</definedName>
    <definedName name="_______S6" localSheetId="9">[4]S5_CO_MA!#REF!</definedName>
    <definedName name="_______S6" localSheetId="4">[4]S5_CO_MA!#REF!</definedName>
    <definedName name="_______S6" localSheetId="0">[4]S5_CO_MA!#REF!</definedName>
    <definedName name="_______S6" localSheetId="1">[4]S5_CO_MA!#REF!</definedName>
    <definedName name="_______S6">[4]S5_CO_MA!#REF!</definedName>
    <definedName name="_______SL1" localSheetId="6">[7]Salient1!#REF!</definedName>
    <definedName name="_______SL1" localSheetId="10">[7]Salient1!#REF!</definedName>
    <definedName name="_______SL1" localSheetId="7">[7]Salient1!#REF!</definedName>
    <definedName name="_______SL1" localSheetId="3">[7]Salient1!#REF!</definedName>
    <definedName name="_______SL1" localSheetId="9">[7]Salient1!#REF!</definedName>
    <definedName name="_______SL1" localSheetId="4">[7]Salient1!#REF!</definedName>
    <definedName name="_______SL1" localSheetId="0">[7]Salient1!#REF!</definedName>
    <definedName name="_______SL1" localSheetId="1">[7]Salient1!#REF!</definedName>
    <definedName name="_______SL1">[7]Salient1!#REF!</definedName>
    <definedName name="_______SL2" localSheetId="6">[7]Salient1!#REF!</definedName>
    <definedName name="_______SL2" localSheetId="10">[7]Salient1!#REF!</definedName>
    <definedName name="_______SL2" localSheetId="7">[7]Salient1!#REF!</definedName>
    <definedName name="_______SL2" localSheetId="3">[7]Salient1!#REF!</definedName>
    <definedName name="_______SL2" localSheetId="9">[7]Salient1!#REF!</definedName>
    <definedName name="_______SL2" localSheetId="4">[7]Salient1!#REF!</definedName>
    <definedName name="_______SL2" localSheetId="0">[7]Salient1!#REF!</definedName>
    <definedName name="_______SL2" localSheetId="1">[7]Salient1!#REF!</definedName>
    <definedName name="_______SL2">[7]Salient1!#REF!</definedName>
    <definedName name="_______SL3" localSheetId="6">[7]Salient1!#REF!</definedName>
    <definedName name="_______SL3" localSheetId="10">[7]Salient1!#REF!</definedName>
    <definedName name="_______SL3" localSheetId="7">[7]Salient1!#REF!</definedName>
    <definedName name="_______SL3" localSheetId="3">[7]Salient1!#REF!</definedName>
    <definedName name="_______SL3" localSheetId="9">[7]Salient1!#REF!</definedName>
    <definedName name="_______SL3" localSheetId="4">[7]Salient1!#REF!</definedName>
    <definedName name="_______SL3" localSheetId="0">[7]Salient1!#REF!</definedName>
    <definedName name="_______SL3" localSheetId="1">[7]Salient1!#REF!</definedName>
    <definedName name="_______SL3">[7]Salient1!#REF!</definedName>
    <definedName name="_______SPR1" localSheetId="6">#REF!</definedName>
    <definedName name="_______SPR1" localSheetId="10">#REF!</definedName>
    <definedName name="_______SPR1" localSheetId="7">#REF!</definedName>
    <definedName name="_______SPR1" localSheetId="3">#REF!</definedName>
    <definedName name="_______SPR1" localSheetId="9">#REF!</definedName>
    <definedName name="_______SPR1" localSheetId="4">#REF!</definedName>
    <definedName name="_______SPR1" localSheetId="0">#REF!</definedName>
    <definedName name="_______SPR1" localSheetId="1">#REF!</definedName>
    <definedName name="_______SPR1">#REF!</definedName>
    <definedName name="_______spr2" localSheetId="6">#REF!</definedName>
    <definedName name="_______spr2" localSheetId="10">#REF!</definedName>
    <definedName name="_______spr2" localSheetId="7">#REF!</definedName>
    <definedName name="_______spr2" localSheetId="3">#REF!</definedName>
    <definedName name="_______spr2" localSheetId="9">#REF!</definedName>
    <definedName name="_______spr2" localSheetId="4">#REF!</definedName>
    <definedName name="_______spr2" localSheetId="0">#REF!</definedName>
    <definedName name="_______spr2" localSheetId="1">#REF!</definedName>
    <definedName name="_______spr2">#REF!</definedName>
    <definedName name="_______ss1" localSheetId="6" hidden="1">{"pl_t&amp;d",#N/A,FALSE,"p&amp;l_t&amp;D_01_02 (2)"}</definedName>
    <definedName name="_______ss1" localSheetId="10" hidden="1">{"pl_t&amp;d",#N/A,FALSE,"p&amp;l_t&amp;D_01_02 (2)"}</definedName>
    <definedName name="_______ss1" localSheetId="7" hidden="1">{"pl_t&amp;d",#N/A,FALSE,"p&amp;l_t&amp;D_01_02 (2)"}</definedName>
    <definedName name="_______ss1" localSheetId="3" hidden="1">{"pl_t&amp;d",#N/A,FALSE,"p&amp;l_t&amp;D_01_02 (2)"}</definedName>
    <definedName name="_______ss1" localSheetId="8" hidden="1">{"pl_t&amp;d",#N/A,FALSE,"p&amp;l_t&amp;D_01_02 (2)"}</definedName>
    <definedName name="_______ss1" localSheetId="9" hidden="1">{"pl_t&amp;d",#N/A,FALSE,"p&amp;l_t&amp;D_01_02 (2)"}</definedName>
    <definedName name="_______ss1" localSheetId="4" hidden="1">{"pl_t&amp;d",#N/A,FALSE,"p&amp;l_t&amp;D_01_02 (2)"}</definedName>
    <definedName name="_______ss1" localSheetId="0" hidden="1">{"pl_t&amp;d",#N/A,FALSE,"p&amp;l_t&amp;D_01_02 (2)"}</definedName>
    <definedName name="_______ss1" localSheetId="1" hidden="1">{"pl_t&amp;d",#N/A,FALSE,"p&amp;l_t&amp;D_01_02 (2)"}</definedName>
    <definedName name="_______ss1" hidden="1">{"pl_t&amp;d",#N/A,FALSE,"p&amp;l_t&amp;D_01_02 (2)"}</definedName>
    <definedName name="_______usd1" localSheetId="6">'[3]cash budget'!#REF!</definedName>
    <definedName name="_______usd1" localSheetId="10">'[3]cash budget'!#REF!</definedName>
    <definedName name="_______usd1" localSheetId="7">'[3]cash budget'!#REF!</definedName>
    <definedName name="_______usd1" localSheetId="3">'[3]cash budget'!#REF!</definedName>
    <definedName name="_______usd1" localSheetId="9">'[3]cash budget'!#REF!</definedName>
    <definedName name="_______usd1" localSheetId="4">'[3]cash budget'!#REF!</definedName>
    <definedName name="_______usd1" localSheetId="0">'[3]cash budget'!#REF!</definedName>
    <definedName name="_______usd1" localSheetId="1">'[3]cash budget'!#REF!</definedName>
    <definedName name="_______usd1">'[3]cash budget'!#REF!</definedName>
    <definedName name="_______usd2" localSheetId="6">'[3]cash budget'!#REF!</definedName>
    <definedName name="_______usd2" localSheetId="10">'[3]cash budget'!#REF!</definedName>
    <definedName name="_______usd2" localSheetId="7">'[3]cash budget'!#REF!</definedName>
    <definedName name="_______usd2" localSheetId="3">'[3]cash budget'!#REF!</definedName>
    <definedName name="_______usd2" localSheetId="9">'[3]cash budget'!#REF!</definedName>
    <definedName name="_______usd2" localSheetId="4">'[3]cash budget'!#REF!</definedName>
    <definedName name="_______usd2" localSheetId="0">'[3]cash budget'!#REF!</definedName>
    <definedName name="_______usd2" localSheetId="1">'[3]cash budget'!#REF!</definedName>
    <definedName name="_______usd2">'[3]cash budget'!#REF!</definedName>
    <definedName name="_______usd3" localSheetId="6">'[3]cash budget'!#REF!</definedName>
    <definedName name="_______usd3" localSheetId="10">'[3]cash budget'!#REF!</definedName>
    <definedName name="_______usd3" localSheetId="7">'[3]cash budget'!#REF!</definedName>
    <definedName name="_______usd3" localSheetId="3">'[3]cash budget'!#REF!</definedName>
    <definedName name="_______usd3" localSheetId="9">'[3]cash budget'!#REF!</definedName>
    <definedName name="_______usd3" localSheetId="4">'[3]cash budget'!#REF!</definedName>
    <definedName name="_______usd3" localSheetId="0">'[3]cash budget'!#REF!</definedName>
    <definedName name="_______usd3" localSheetId="1">'[3]cash budget'!#REF!</definedName>
    <definedName name="_______usd3">'[3]cash budget'!#REF!</definedName>
    <definedName name="_______usd4" localSheetId="6">'[3]cash budget'!#REF!</definedName>
    <definedName name="_______usd4" localSheetId="10">'[3]cash budget'!#REF!</definedName>
    <definedName name="_______usd4" localSheetId="7">'[3]cash budget'!#REF!</definedName>
    <definedName name="_______usd4" localSheetId="3">'[3]cash budget'!#REF!</definedName>
    <definedName name="_______usd4" localSheetId="9">'[3]cash budget'!#REF!</definedName>
    <definedName name="_______usd4" localSheetId="4">'[3]cash budget'!#REF!</definedName>
    <definedName name="_______usd4" localSheetId="0">'[3]cash budget'!#REF!</definedName>
    <definedName name="_______usd4" localSheetId="1">'[3]cash budget'!#REF!</definedName>
    <definedName name="_______usd4">'[3]cash budget'!#REF!</definedName>
    <definedName name="_______xlnm._FilterDatabase_1" localSheetId="6">#REF!</definedName>
    <definedName name="_______xlnm._FilterDatabase_1" localSheetId="10">#REF!</definedName>
    <definedName name="_______xlnm._FilterDatabase_1" localSheetId="7">#REF!</definedName>
    <definedName name="_______xlnm._FilterDatabase_1" localSheetId="3">#REF!</definedName>
    <definedName name="_______xlnm._FilterDatabase_1" localSheetId="9">#REF!</definedName>
    <definedName name="_______xlnm._FilterDatabase_1" localSheetId="4">#REF!</definedName>
    <definedName name="_______xlnm._FilterDatabase_1" localSheetId="0">#REF!</definedName>
    <definedName name="_______xlnm._FilterDatabase_1" localSheetId="1">#REF!</definedName>
    <definedName name="_______xlnm._FilterDatabase_1">#REF!</definedName>
    <definedName name="_______xlnm.Database">"#REF!"</definedName>
    <definedName name="_______xlnm.Print_Area">"#REF!"</definedName>
    <definedName name="_______xlnm.Print_Titles">"#REF!"</definedName>
    <definedName name="______A1000000" localSheetId="6">#REF!</definedName>
    <definedName name="______A1000000" localSheetId="10">#REF!</definedName>
    <definedName name="______A1000000" localSheetId="7">#REF!</definedName>
    <definedName name="______A1000000" localSheetId="3">#REF!</definedName>
    <definedName name="______A1000000" localSheetId="9">#REF!</definedName>
    <definedName name="______A1000000" localSheetId="4">#REF!</definedName>
    <definedName name="______A1000000" localSheetId="0">#REF!</definedName>
    <definedName name="______A1000000" localSheetId="1">#REF!</definedName>
    <definedName name="______A1000000">#REF!</definedName>
    <definedName name="______a3" localSheetId="6" hidden="1">{"pl_t&amp;d",#N/A,FALSE,"p&amp;l_t&amp;D_01_02 (2)"}</definedName>
    <definedName name="______a3" localSheetId="10" hidden="1">{"pl_t&amp;d",#N/A,FALSE,"p&amp;l_t&amp;D_01_02 (2)"}</definedName>
    <definedName name="______a3" localSheetId="7" hidden="1">{"pl_t&amp;d",#N/A,FALSE,"p&amp;l_t&amp;D_01_02 (2)"}</definedName>
    <definedName name="______a3" localSheetId="3" hidden="1">{"pl_t&amp;d",#N/A,FALSE,"p&amp;l_t&amp;D_01_02 (2)"}</definedName>
    <definedName name="______a3" localSheetId="8" hidden="1">{"pl_t&amp;d",#N/A,FALSE,"p&amp;l_t&amp;D_01_02 (2)"}</definedName>
    <definedName name="______a3" localSheetId="9" hidden="1">{"pl_t&amp;d",#N/A,FALSE,"p&amp;l_t&amp;D_01_02 (2)"}</definedName>
    <definedName name="______a3" localSheetId="4" hidden="1">{"pl_t&amp;d",#N/A,FALSE,"p&amp;l_t&amp;D_01_02 (2)"}</definedName>
    <definedName name="______a3" localSheetId="0" hidden="1">{"pl_t&amp;d",#N/A,FALSE,"p&amp;l_t&amp;D_01_02 (2)"}</definedName>
    <definedName name="______a3" localSheetId="1" hidden="1">{"pl_t&amp;d",#N/A,FALSE,"p&amp;l_t&amp;D_01_02 (2)"}</definedName>
    <definedName name="______a3" hidden="1">{"pl_t&amp;d",#N/A,FALSE,"p&amp;l_t&amp;D_01_02 (2)"}</definedName>
    <definedName name="______A342542" localSheetId="6">#REF!</definedName>
    <definedName name="______A342542" localSheetId="10">#REF!</definedName>
    <definedName name="______A342542" localSheetId="7">#REF!</definedName>
    <definedName name="______A342542" localSheetId="3">#REF!</definedName>
    <definedName name="______A342542" localSheetId="9">#REF!</definedName>
    <definedName name="______A342542" localSheetId="4">#REF!</definedName>
    <definedName name="______A342542" localSheetId="0">#REF!</definedName>
    <definedName name="______A342542" localSheetId="1">#REF!</definedName>
    <definedName name="______A342542">#REF!</definedName>
    <definedName name="______A920720" localSheetId="6">#REF!</definedName>
    <definedName name="______A920720" localSheetId="10">#REF!</definedName>
    <definedName name="______A920720" localSheetId="7">#REF!</definedName>
    <definedName name="______A920720" localSheetId="3">#REF!</definedName>
    <definedName name="______A920720" localSheetId="9">#REF!</definedName>
    <definedName name="______A920720" localSheetId="4">#REF!</definedName>
    <definedName name="______A920720" localSheetId="0">#REF!</definedName>
    <definedName name="______A920720" localSheetId="1">#REF!</definedName>
    <definedName name="______A920720">#REF!</definedName>
    <definedName name="______aa1" localSheetId="6" hidden="1">{"pl_t&amp;d",#N/A,FALSE,"p&amp;l_t&amp;D_01_02 (2)"}</definedName>
    <definedName name="______aa1" localSheetId="10" hidden="1">{"pl_t&amp;d",#N/A,FALSE,"p&amp;l_t&amp;D_01_02 (2)"}</definedName>
    <definedName name="______aa1" localSheetId="7" hidden="1">{"pl_t&amp;d",#N/A,FALSE,"p&amp;l_t&amp;D_01_02 (2)"}</definedName>
    <definedName name="______aa1" localSheetId="3" hidden="1">{"pl_t&amp;d",#N/A,FALSE,"p&amp;l_t&amp;D_01_02 (2)"}</definedName>
    <definedName name="______aa1" localSheetId="8" hidden="1">{"pl_t&amp;d",#N/A,FALSE,"p&amp;l_t&amp;D_01_02 (2)"}</definedName>
    <definedName name="______aa1" localSheetId="9" hidden="1">{"pl_t&amp;d",#N/A,FALSE,"p&amp;l_t&amp;D_01_02 (2)"}</definedName>
    <definedName name="______aa1" localSheetId="4" hidden="1">{"pl_t&amp;d",#N/A,FALSE,"p&amp;l_t&amp;D_01_02 (2)"}</definedName>
    <definedName name="______aa1" localSheetId="0" hidden="1">{"pl_t&amp;d",#N/A,FALSE,"p&amp;l_t&amp;D_01_02 (2)"}</definedName>
    <definedName name="______aa1" localSheetId="1" hidden="1">{"pl_t&amp;d",#N/A,FALSE,"p&amp;l_t&amp;D_01_02 (2)"}</definedName>
    <definedName name="______aa1" hidden="1">{"pl_t&amp;d",#N/A,FALSE,"p&amp;l_t&amp;D_01_02 (2)"}</definedName>
    <definedName name="______Apr02" localSheetId="6">[5]Newabstract!#REF!</definedName>
    <definedName name="______Apr02" localSheetId="10">[5]Newabstract!#REF!</definedName>
    <definedName name="______Apr02" localSheetId="7">[5]Newabstract!#REF!</definedName>
    <definedName name="______Apr02" localSheetId="3">[5]Newabstract!#REF!</definedName>
    <definedName name="______Apr02" localSheetId="9">[5]Newabstract!#REF!</definedName>
    <definedName name="______Apr02" localSheetId="4">[5]Newabstract!#REF!</definedName>
    <definedName name="______Apr02" localSheetId="0">[5]Newabstract!#REF!</definedName>
    <definedName name="______Apr02" localSheetId="1">[5]Newabstract!#REF!</definedName>
    <definedName name="______Apr02">[5]Newabstract!#REF!</definedName>
    <definedName name="______Apr03" localSheetId="6">[5]Newabstract!#REF!</definedName>
    <definedName name="______Apr03" localSheetId="10">[5]Newabstract!#REF!</definedName>
    <definedName name="______Apr03" localSheetId="7">[5]Newabstract!#REF!</definedName>
    <definedName name="______Apr03" localSheetId="3">[5]Newabstract!#REF!</definedName>
    <definedName name="______Apr03" localSheetId="9">[5]Newabstract!#REF!</definedName>
    <definedName name="______Apr03" localSheetId="4">[5]Newabstract!#REF!</definedName>
    <definedName name="______Apr03" localSheetId="0">[5]Newabstract!#REF!</definedName>
    <definedName name="______Apr03" localSheetId="1">[5]Newabstract!#REF!</definedName>
    <definedName name="______Apr03">[5]Newabstract!#REF!</definedName>
    <definedName name="______Apr04" localSheetId="6">[5]Newabstract!#REF!</definedName>
    <definedName name="______Apr04" localSheetId="10">[5]Newabstract!#REF!</definedName>
    <definedName name="______Apr04" localSheetId="7">[5]Newabstract!#REF!</definedName>
    <definedName name="______Apr04" localSheetId="3">[5]Newabstract!#REF!</definedName>
    <definedName name="______Apr04" localSheetId="9">[5]Newabstract!#REF!</definedName>
    <definedName name="______Apr04" localSheetId="4">[5]Newabstract!#REF!</definedName>
    <definedName name="______Apr04" localSheetId="0">[5]Newabstract!#REF!</definedName>
    <definedName name="______Apr04" localSheetId="1">[5]Newabstract!#REF!</definedName>
    <definedName name="______Apr04">[5]Newabstract!#REF!</definedName>
    <definedName name="______Apr05" localSheetId="6">[5]Newabstract!#REF!</definedName>
    <definedName name="______Apr05" localSheetId="10">[5]Newabstract!#REF!</definedName>
    <definedName name="______Apr05" localSheetId="7">[5]Newabstract!#REF!</definedName>
    <definedName name="______Apr05" localSheetId="3">[5]Newabstract!#REF!</definedName>
    <definedName name="______Apr05" localSheetId="9">[5]Newabstract!#REF!</definedName>
    <definedName name="______Apr05" localSheetId="4">[5]Newabstract!#REF!</definedName>
    <definedName name="______Apr05" localSheetId="0">[5]Newabstract!#REF!</definedName>
    <definedName name="______Apr05" localSheetId="1">[5]Newabstract!#REF!</definedName>
    <definedName name="______Apr05">[5]Newabstract!#REF!</definedName>
    <definedName name="______Apr06" localSheetId="6">[5]Newabstract!#REF!</definedName>
    <definedName name="______Apr06" localSheetId="10">[5]Newabstract!#REF!</definedName>
    <definedName name="______Apr06" localSheetId="7">[5]Newabstract!#REF!</definedName>
    <definedName name="______Apr06" localSheetId="3">[5]Newabstract!#REF!</definedName>
    <definedName name="______Apr06" localSheetId="9">[5]Newabstract!#REF!</definedName>
    <definedName name="______Apr06" localSheetId="4">[5]Newabstract!#REF!</definedName>
    <definedName name="______Apr06" localSheetId="0">[5]Newabstract!#REF!</definedName>
    <definedName name="______Apr06" localSheetId="1">[5]Newabstract!#REF!</definedName>
    <definedName name="______Apr06">[5]Newabstract!#REF!</definedName>
    <definedName name="______Apr07" localSheetId="10">[5]Newabstract!#REF!</definedName>
    <definedName name="______Apr07" localSheetId="7">[5]Newabstract!#REF!</definedName>
    <definedName name="______Apr07" localSheetId="3">[5]Newabstract!#REF!</definedName>
    <definedName name="______Apr07" localSheetId="9">[5]Newabstract!#REF!</definedName>
    <definedName name="______Apr07" localSheetId="4">[5]Newabstract!#REF!</definedName>
    <definedName name="______Apr07" localSheetId="0">[5]Newabstract!#REF!</definedName>
    <definedName name="______Apr07" localSheetId="1">[5]Newabstract!#REF!</definedName>
    <definedName name="______Apr07">[5]Newabstract!#REF!</definedName>
    <definedName name="______Apr08" localSheetId="10">[5]Newabstract!#REF!</definedName>
    <definedName name="______Apr08" localSheetId="7">[5]Newabstract!#REF!</definedName>
    <definedName name="______Apr08" localSheetId="3">[5]Newabstract!#REF!</definedName>
    <definedName name="______Apr08" localSheetId="9">[5]Newabstract!#REF!</definedName>
    <definedName name="______Apr08" localSheetId="4">[5]Newabstract!#REF!</definedName>
    <definedName name="______Apr08" localSheetId="0">[5]Newabstract!#REF!</definedName>
    <definedName name="______Apr08" localSheetId="1">[5]Newabstract!#REF!</definedName>
    <definedName name="______Apr08">[5]Newabstract!#REF!</definedName>
    <definedName name="______Apr09" localSheetId="10">[5]Newabstract!#REF!</definedName>
    <definedName name="______Apr09" localSheetId="7">[5]Newabstract!#REF!</definedName>
    <definedName name="______Apr09" localSheetId="3">[5]Newabstract!#REF!</definedName>
    <definedName name="______Apr09" localSheetId="9">[5]Newabstract!#REF!</definedName>
    <definedName name="______Apr09" localSheetId="4">[5]Newabstract!#REF!</definedName>
    <definedName name="______Apr09" localSheetId="0">[5]Newabstract!#REF!</definedName>
    <definedName name="______Apr09" localSheetId="1">[5]Newabstract!#REF!</definedName>
    <definedName name="______Apr09">[5]Newabstract!#REF!</definedName>
    <definedName name="______Apr10" localSheetId="10">[5]Newabstract!#REF!</definedName>
    <definedName name="______Apr10" localSheetId="7">[5]Newabstract!#REF!</definedName>
    <definedName name="______Apr10" localSheetId="3">[5]Newabstract!#REF!</definedName>
    <definedName name="______Apr10" localSheetId="9">[5]Newabstract!#REF!</definedName>
    <definedName name="______Apr10" localSheetId="4">[5]Newabstract!#REF!</definedName>
    <definedName name="______Apr10" localSheetId="0">[5]Newabstract!#REF!</definedName>
    <definedName name="______Apr10" localSheetId="1">[5]Newabstract!#REF!</definedName>
    <definedName name="______Apr10">[5]Newabstract!#REF!</definedName>
    <definedName name="______Apr11" localSheetId="10">[5]Newabstract!#REF!</definedName>
    <definedName name="______Apr11" localSheetId="7">[5]Newabstract!#REF!</definedName>
    <definedName name="______Apr11" localSheetId="3">[5]Newabstract!#REF!</definedName>
    <definedName name="______Apr11" localSheetId="9">[5]Newabstract!#REF!</definedName>
    <definedName name="______Apr11" localSheetId="4">[5]Newabstract!#REF!</definedName>
    <definedName name="______Apr11" localSheetId="0">[5]Newabstract!#REF!</definedName>
    <definedName name="______Apr11" localSheetId="1">[5]Newabstract!#REF!</definedName>
    <definedName name="______Apr11">[5]Newabstract!#REF!</definedName>
    <definedName name="______Apr13" localSheetId="10">[5]Newabstract!#REF!</definedName>
    <definedName name="______Apr13" localSheetId="7">[5]Newabstract!#REF!</definedName>
    <definedName name="______Apr13" localSheetId="3">[5]Newabstract!#REF!</definedName>
    <definedName name="______Apr13" localSheetId="9">[5]Newabstract!#REF!</definedName>
    <definedName name="______Apr13" localSheetId="4">[5]Newabstract!#REF!</definedName>
    <definedName name="______Apr13" localSheetId="0">[5]Newabstract!#REF!</definedName>
    <definedName name="______Apr13" localSheetId="1">[5]Newabstract!#REF!</definedName>
    <definedName name="______Apr13">[5]Newabstract!#REF!</definedName>
    <definedName name="______Apr14" localSheetId="10">[5]Newabstract!#REF!</definedName>
    <definedName name="______Apr14" localSheetId="7">[5]Newabstract!#REF!</definedName>
    <definedName name="______Apr14" localSheetId="3">[5]Newabstract!#REF!</definedName>
    <definedName name="______Apr14" localSheetId="9">[5]Newabstract!#REF!</definedName>
    <definedName name="______Apr14" localSheetId="4">[5]Newabstract!#REF!</definedName>
    <definedName name="______Apr14" localSheetId="0">[5]Newabstract!#REF!</definedName>
    <definedName name="______Apr14" localSheetId="1">[5]Newabstract!#REF!</definedName>
    <definedName name="______Apr14">[5]Newabstract!#REF!</definedName>
    <definedName name="______Apr15" localSheetId="10">[5]Newabstract!#REF!</definedName>
    <definedName name="______Apr15" localSheetId="7">[5]Newabstract!#REF!</definedName>
    <definedName name="______Apr15" localSheetId="3">[5]Newabstract!#REF!</definedName>
    <definedName name="______Apr15" localSheetId="9">[5]Newabstract!#REF!</definedName>
    <definedName name="______Apr15" localSheetId="4">[5]Newabstract!#REF!</definedName>
    <definedName name="______Apr15" localSheetId="0">[5]Newabstract!#REF!</definedName>
    <definedName name="______Apr15" localSheetId="1">[5]Newabstract!#REF!</definedName>
    <definedName name="______Apr15">[5]Newabstract!#REF!</definedName>
    <definedName name="______Apr16" localSheetId="10">[5]Newabstract!#REF!</definedName>
    <definedName name="______Apr16" localSheetId="7">[5]Newabstract!#REF!</definedName>
    <definedName name="______Apr16" localSheetId="3">[5]Newabstract!#REF!</definedName>
    <definedName name="______Apr16" localSheetId="9">[5]Newabstract!#REF!</definedName>
    <definedName name="______Apr16" localSheetId="4">[5]Newabstract!#REF!</definedName>
    <definedName name="______Apr16" localSheetId="0">[5]Newabstract!#REF!</definedName>
    <definedName name="______Apr16" localSheetId="1">[5]Newabstract!#REF!</definedName>
    <definedName name="______Apr16">[5]Newabstract!#REF!</definedName>
    <definedName name="______Apr17" localSheetId="10">[5]Newabstract!#REF!</definedName>
    <definedName name="______Apr17" localSheetId="7">[5]Newabstract!#REF!</definedName>
    <definedName name="______Apr17" localSheetId="3">[5]Newabstract!#REF!</definedName>
    <definedName name="______Apr17" localSheetId="9">[5]Newabstract!#REF!</definedName>
    <definedName name="______Apr17" localSheetId="4">[5]Newabstract!#REF!</definedName>
    <definedName name="______Apr17" localSheetId="0">[5]Newabstract!#REF!</definedName>
    <definedName name="______Apr17" localSheetId="1">[5]Newabstract!#REF!</definedName>
    <definedName name="______Apr17">[5]Newabstract!#REF!</definedName>
    <definedName name="______Apr20" localSheetId="10">[5]Newabstract!#REF!</definedName>
    <definedName name="______Apr20" localSheetId="7">[5]Newabstract!#REF!</definedName>
    <definedName name="______Apr20" localSheetId="3">[5]Newabstract!#REF!</definedName>
    <definedName name="______Apr20" localSheetId="9">[5]Newabstract!#REF!</definedName>
    <definedName name="______Apr20" localSheetId="4">[5]Newabstract!#REF!</definedName>
    <definedName name="______Apr20" localSheetId="0">[5]Newabstract!#REF!</definedName>
    <definedName name="______Apr20" localSheetId="1">[5]Newabstract!#REF!</definedName>
    <definedName name="______Apr20">[5]Newabstract!#REF!</definedName>
    <definedName name="______Apr21" localSheetId="10">[5]Newabstract!#REF!</definedName>
    <definedName name="______Apr21" localSheetId="7">[5]Newabstract!#REF!</definedName>
    <definedName name="______Apr21" localSheetId="3">[5]Newabstract!#REF!</definedName>
    <definedName name="______Apr21" localSheetId="9">[5]Newabstract!#REF!</definedName>
    <definedName name="______Apr21" localSheetId="4">[5]Newabstract!#REF!</definedName>
    <definedName name="______Apr21" localSheetId="0">[5]Newabstract!#REF!</definedName>
    <definedName name="______Apr21" localSheetId="1">[5]Newabstract!#REF!</definedName>
    <definedName name="______Apr21">[5]Newabstract!#REF!</definedName>
    <definedName name="______Apr22" localSheetId="10">[5]Newabstract!#REF!</definedName>
    <definedName name="______Apr22" localSheetId="7">[5]Newabstract!#REF!</definedName>
    <definedName name="______Apr22" localSheetId="3">[5]Newabstract!#REF!</definedName>
    <definedName name="______Apr22" localSheetId="9">[5]Newabstract!#REF!</definedName>
    <definedName name="______Apr22" localSheetId="4">[5]Newabstract!#REF!</definedName>
    <definedName name="______Apr22" localSheetId="0">[5]Newabstract!#REF!</definedName>
    <definedName name="______Apr22" localSheetId="1">[5]Newabstract!#REF!</definedName>
    <definedName name="______Apr22">[5]Newabstract!#REF!</definedName>
    <definedName name="______Apr23" localSheetId="10">[5]Newabstract!#REF!</definedName>
    <definedName name="______Apr23" localSheetId="7">[5]Newabstract!#REF!</definedName>
    <definedName name="______Apr23" localSheetId="3">[5]Newabstract!#REF!</definedName>
    <definedName name="______Apr23" localSheetId="9">[5]Newabstract!#REF!</definedName>
    <definedName name="______Apr23" localSheetId="4">[5]Newabstract!#REF!</definedName>
    <definedName name="______Apr23" localSheetId="0">[5]Newabstract!#REF!</definedName>
    <definedName name="______Apr23" localSheetId="1">[5]Newabstract!#REF!</definedName>
    <definedName name="______Apr23">[5]Newabstract!#REF!</definedName>
    <definedName name="______Apr24" localSheetId="10">[5]Newabstract!#REF!</definedName>
    <definedName name="______Apr24" localSheetId="7">[5]Newabstract!#REF!</definedName>
    <definedName name="______Apr24" localSheetId="3">[5]Newabstract!#REF!</definedName>
    <definedName name="______Apr24" localSheetId="9">[5]Newabstract!#REF!</definedName>
    <definedName name="______Apr24" localSheetId="4">[5]Newabstract!#REF!</definedName>
    <definedName name="______Apr24" localSheetId="0">[5]Newabstract!#REF!</definedName>
    <definedName name="______Apr24" localSheetId="1">[5]Newabstract!#REF!</definedName>
    <definedName name="______Apr24">[5]Newabstract!#REF!</definedName>
    <definedName name="______Apr27" localSheetId="10">[5]Newabstract!#REF!</definedName>
    <definedName name="______Apr27" localSheetId="7">[5]Newabstract!#REF!</definedName>
    <definedName name="______Apr27" localSheetId="3">[5]Newabstract!#REF!</definedName>
    <definedName name="______Apr27" localSheetId="9">[5]Newabstract!#REF!</definedName>
    <definedName name="______Apr27" localSheetId="4">[5]Newabstract!#REF!</definedName>
    <definedName name="______Apr27" localSheetId="0">[5]Newabstract!#REF!</definedName>
    <definedName name="______Apr27" localSheetId="1">[5]Newabstract!#REF!</definedName>
    <definedName name="______Apr27">[5]Newabstract!#REF!</definedName>
    <definedName name="______Apr28" localSheetId="10">[5]Newabstract!#REF!</definedName>
    <definedName name="______Apr28" localSheetId="7">[5]Newabstract!#REF!</definedName>
    <definedName name="______Apr28" localSheetId="3">[5]Newabstract!#REF!</definedName>
    <definedName name="______Apr28" localSheetId="9">[5]Newabstract!#REF!</definedName>
    <definedName name="______Apr28" localSheetId="4">[5]Newabstract!#REF!</definedName>
    <definedName name="______Apr28" localSheetId="0">[5]Newabstract!#REF!</definedName>
    <definedName name="______Apr28" localSheetId="1">[5]Newabstract!#REF!</definedName>
    <definedName name="______Apr28">[5]Newabstract!#REF!</definedName>
    <definedName name="______Apr29" localSheetId="10">[5]Newabstract!#REF!</definedName>
    <definedName name="______Apr29" localSheetId="7">[5]Newabstract!#REF!</definedName>
    <definedName name="______Apr29" localSheetId="3">[5]Newabstract!#REF!</definedName>
    <definedName name="______Apr29" localSheetId="9">[5]Newabstract!#REF!</definedName>
    <definedName name="______Apr29" localSheetId="4">[5]Newabstract!#REF!</definedName>
    <definedName name="______Apr29" localSheetId="0">[5]Newabstract!#REF!</definedName>
    <definedName name="______Apr29" localSheetId="1">[5]Newabstract!#REF!</definedName>
    <definedName name="______Apr29">[5]Newabstract!#REF!</definedName>
    <definedName name="______Apr30" localSheetId="10">[5]Newabstract!#REF!</definedName>
    <definedName name="______Apr30" localSheetId="7">[5]Newabstract!#REF!</definedName>
    <definedName name="______Apr30" localSheetId="3">[5]Newabstract!#REF!</definedName>
    <definedName name="______Apr30" localSheetId="9">[5]Newabstract!#REF!</definedName>
    <definedName name="______Apr30" localSheetId="4">[5]Newabstract!#REF!</definedName>
    <definedName name="______Apr30" localSheetId="0">[5]Newabstract!#REF!</definedName>
    <definedName name="______Apr30" localSheetId="1">[5]Newabstract!#REF!</definedName>
    <definedName name="______Apr30">[5]Newabstract!#REF!</definedName>
    <definedName name="______B1" localSheetId="6" hidden="1">{"pl_t&amp;d",#N/A,FALSE,"p&amp;l_t&amp;D_01_02 (2)"}</definedName>
    <definedName name="______B1" localSheetId="10" hidden="1">{"pl_t&amp;d",#N/A,FALSE,"p&amp;l_t&amp;D_01_02 (2)"}</definedName>
    <definedName name="______B1" localSheetId="7" hidden="1">{"pl_t&amp;d",#N/A,FALSE,"p&amp;l_t&amp;D_01_02 (2)"}</definedName>
    <definedName name="______B1" localSheetId="3" hidden="1">{"pl_t&amp;d",#N/A,FALSE,"p&amp;l_t&amp;D_01_02 (2)"}</definedName>
    <definedName name="______B1" localSheetId="8" hidden="1">{"pl_t&amp;d",#N/A,FALSE,"p&amp;l_t&amp;D_01_02 (2)"}</definedName>
    <definedName name="______B1" localSheetId="9" hidden="1">{"pl_t&amp;d",#N/A,FALSE,"p&amp;l_t&amp;D_01_02 (2)"}</definedName>
    <definedName name="______B1" localSheetId="4" hidden="1">{"pl_t&amp;d",#N/A,FALSE,"p&amp;l_t&amp;D_01_02 (2)"}</definedName>
    <definedName name="______B1" localSheetId="0" hidden="1">{"pl_t&amp;d",#N/A,FALSE,"p&amp;l_t&amp;D_01_02 (2)"}</definedName>
    <definedName name="______B1" localSheetId="1" hidden="1">{"pl_t&amp;d",#N/A,FALSE,"p&amp;l_t&amp;D_01_02 (2)"}</definedName>
    <definedName name="______B1" hidden="1">{"pl_t&amp;d",#N/A,FALSE,"p&amp;l_t&amp;D_01_02 (2)"}</definedName>
    <definedName name="______BSD1" localSheetId="6">#REF!</definedName>
    <definedName name="______BSD1" localSheetId="10">#REF!</definedName>
    <definedName name="______BSD1" localSheetId="7">#REF!</definedName>
    <definedName name="______BSD1" localSheetId="3">#REF!</definedName>
    <definedName name="______BSD1" localSheetId="9">#REF!</definedName>
    <definedName name="______BSD1" localSheetId="4">#REF!</definedName>
    <definedName name="______BSD1" localSheetId="0">#REF!</definedName>
    <definedName name="______BSD1" localSheetId="1">#REF!</definedName>
    <definedName name="______BSD1">#REF!</definedName>
    <definedName name="______BSD2" localSheetId="6">#REF!</definedName>
    <definedName name="______BSD2" localSheetId="10">#REF!</definedName>
    <definedName name="______BSD2" localSheetId="7">#REF!</definedName>
    <definedName name="______BSD2" localSheetId="3">#REF!</definedName>
    <definedName name="______BSD2" localSheetId="9">#REF!</definedName>
    <definedName name="______BSD2" localSheetId="4">#REF!</definedName>
    <definedName name="______BSD2" localSheetId="0">#REF!</definedName>
    <definedName name="______BSD2" localSheetId="1">#REF!</definedName>
    <definedName name="______BSD2">#REF!</definedName>
    <definedName name="______DAT12" localSheetId="6">[6]Sheet1!#REF!</definedName>
    <definedName name="______DAT12" localSheetId="10">[6]Sheet1!#REF!</definedName>
    <definedName name="______DAT12" localSheetId="7">[6]Sheet1!#REF!</definedName>
    <definedName name="______DAT12" localSheetId="3">[6]Sheet1!#REF!</definedName>
    <definedName name="______DAT12" localSheetId="9">[6]Sheet1!#REF!</definedName>
    <definedName name="______DAT12" localSheetId="4">[6]Sheet1!#REF!</definedName>
    <definedName name="______DAT12" localSheetId="0">[6]Sheet1!#REF!</definedName>
    <definedName name="______DAT12" localSheetId="1">[6]Sheet1!#REF!</definedName>
    <definedName name="______DAT12">[6]Sheet1!#REF!</definedName>
    <definedName name="______DAT13" localSheetId="6">[6]Sheet1!#REF!</definedName>
    <definedName name="______DAT13" localSheetId="10">[6]Sheet1!#REF!</definedName>
    <definedName name="______DAT13" localSheetId="7">[6]Sheet1!#REF!</definedName>
    <definedName name="______DAT13" localSheetId="3">[6]Sheet1!#REF!</definedName>
    <definedName name="______DAT13" localSheetId="9">[6]Sheet1!#REF!</definedName>
    <definedName name="______DAT13" localSheetId="4">[6]Sheet1!#REF!</definedName>
    <definedName name="______DAT13" localSheetId="0">[6]Sheet1!#REF!</definedName>
    <definedName name="______DAT13" localSheetId="1">[6]Sheet1!#REF!</definedName>
    <definedName name="______DAT13">[6]Sheet1!#REF!</definedName>
    <definedName name="______DAT15" localSheetId="6">[6]Sheet1!#REF!</definedName>
    <definedName name="______DAT15" localSheetId="10">[6]Sheet1!#REF!</definedName>
    <definedName name="______DAT15" localSheetId="7">[6]Sheet1!#REF!</definedName>
    <definedName name="______DAT15" localSheetId="3">[6]Sheet1!#REF!</definedName>
    <definedName name="______DAT15" localSheetId="9">[6]Sheet1!#REF!</definedName>
    <definedName name="______DAT15" localSheetId="4">[6]Sheet1!#REF!</definedName>
    <definedName name="______DAT15" localSheetId="0">[6]Sheet1!#REF!</definedName>
    <definedName name="______DAT15" localSheetId="1">[6]Sheet1!#REF!</definedName>
    <definedName name="______DAT15">[6]Sheet1!#REF!</definedName>
    <definedName name="______DAT16" localSheetId="6">[6]Sheet1!#REF!</definedName>
    <definedName name="______DAT16" localSheetId="10">[6]Sheet1!#REF!</definedName>
    <definedName name="______DAT16" localSheetId="7">[6]Sheet1!#REF!</definedName>
    <definedName name="______DAT16" localSheetId="3">[6]Sheet1!#REF!</definedName>
    <definedName name="______DAT16" localSheetId="9">[6]Sheet1!#REF!</definedName>
    <definedName name="______DAT16" localSheetId="4">[6]Sheet1!#REF!</definedName>
    <definedName name="______DAT16" localSheetId="0">[6]Sheet1!#REF!</definedName>
    <definedName name="______DAT16" localSheetId="1">[6]Sheet1!#REF!</definedName>
    <definedName name="______DAT16">[6]Sheet1!#REF!</definedName>
    <definedName name="______DAT17" localSheetId="6">[6]Sheet1!#REF!</definedName>
    <definedName name="______DAT17" localSheetId="10">[6]Sheet1!#REF!</definedName>
    <definedName name="______DAT17" localSheetId="7">[6]Sheet1!#REF!</definedName>
    <definedName name="______DAT17" localSheetId="3">[6]Sheet1!#REF!</definedName>
    <definedName name="______DAT17" localSheetId="9">[6]Sheet1!#REF!</definedName>
    <definedName name="______DAT17" localSheetId="4">[6]Sheet1!#REF!</definedName>
    <definedName name="______DAT17" localSheetId="0">[6]Sheet1!#REF!</definedName>
    <definedName name="______DAT17" localSheetId="1">[6]Sheet1!#REF!</definedName>
    <definedName name="______DAT17">[6]Sheet1!#REF!</definedName>
    <definedName name="______DAT18" localSheetId="10">[6]Sheet1!#REF!</definedName>
    <definedName name="______DAT18" localSheetId="7">[6]Sheet1!#REF!</definedName>
    <definedName name="______DAT18" localSheetId="3">[6]Sheet1!#REF!</definedName>
    <definedName name="______DAT18" localSheetId="9">[6]Sheet1!#REF!</definedName>
    <definedName name="______DAT18" localSheetId="4">[6]Sheet1!#REF!</definedName>
    <definedName name="______DAT18" localSheetId="0">[6]Sheet1!#REF!</definedName>
    <definedName name="______DAT18" localSheetId="1">[6]Sheet1!#REF!</definedName>
    <definedName name="______DAT18">[6]Sheet1!#REF!</definedName>
    <definedName name="______DAT19" localSheetId="10">[6]Sheet1!#REF!</definedName>
    <definedName name="______DAT19" localSheetId="7">[6]Sheet1!#REF!</definedName>
    <definedName name="______DAT19" localSheetId="3">[6]Sheet1!#REF!</definedName>
    <definedName name="______DAT19" localSheetId="9">[6]Sheet1!#REF!</definedName>
    <definedName name="______DAT19" localSheetId="4">[6]Sheet1!#REF!</definedName>
    <definedName name="______DAT19" localSheetId="0">[6]Sheet1!#REF!</definedName>
    <definedName name="______DAT19" localSheetId="1">[6]Sheet1!#REF!</definedName>
    <definedName name="______DAT19">[6]Sheet1!#REF!</definedName>
    <definedName name="______dd1" localSheetId="6" hidden="1">{"pl_t&amp;d",#N/A,FALSE,"p&amp;l_t&amp;D_01_02 (2)"}</definedName>
    <definedName name="______dd1" localSheetId="10" hidden="1">{"pl_t&amp;d",#N/A,FALSE,"p&amp;l_t&amp;D_01_02 (2)"}</definedName>
    <definedName name="______dd1" localSheetId="7" hidden="1">{"pl_t&amp;d",#N/A,FALSE,"p&amp;l_t&amp;D_01_02 (2)"}</definedName>
    <definedName name="______dd1" localSheetId="3" hidden="1">{"pl_t&amp;d",#N/A,FALSE,"p&amp;l_t&amp;D_01_02 (2)"}</definedName>
    <definedName name="______dd1" localSheetId="8" hidden="1">{"pl_t&amp;d",#N/A,FALSE,"p&amp;l_t&amp;D_01_02 (2)"}</definedName>
    <definedName name="______dd1" localSheetId="9" hidden="1">{"pl_t&amp;d",#N/A,FALSE,"p&amp;l_t&amp;D_01_02 (2)"}</definedName>
    <definedName name="______dd1" localSheetId="4" hidden="1">{"pl_t&amp;d",#N/A,FALSE,"p&amp;l_t&amp;D_01_02 (2)"}</definedName>
    <definedName name="______dd1" localSheetId="0" hidden="1">{"pl_t&amp;d",#N/A,FALSE,"p&amp;l_t&amp;D_01_02 (2)"}</definedName>
    <definedName name="______dd1" localSheetId="1" hidden="1">{"pl_t&amp;d",#N/A,FALSE,"p&amp;l_t&amp;D_01_02 (2)"}</definedName>
    <definedName name="______dd1" hidden="1">{"pl_t&amp;d",#N/A,FALSE,"p&amp;l_t&amp;D_01_02 (2)"}</definedName>
    <definedName name="______dem2" localSheetId="6" hidden="1">{"pl_t&amp;d",#N/A,FALSE,"p&amp;l_t&amp;D_01_02 (2)"}</definedName>
    <definedName name="______dem2" localSheetId="10" hidden="1">{"pl_t&amp;d",#N/A,FALSE,"p&amp;l_t&amp;D_01_02 (2)"}</definedName>
    <definedName name="______dem2" localSheetId="7" hidden="1">{"pl_t&amp;d",#N/A,FALSE,"p&amp;l_t&amp;D_01_02 (2)"}</definedName>
    <definedName name="______dem2" localSheetId="3" hidden="1">{"pl_t&amp;d",#N/A,FALSE,"p&amp;l_t&amp;D_01_02 (2)"}</definedName>
    <definedName name="______dem2" localSheetId="8" hidden="1">{"pl_t&amp;d",#N/A,FALSE,"p&amp;l_t&amp;D_01_02 (2)"}</definedName>
    <definedName name="______dem2" localSheetId="9" hidden="1">{"pl_t&amp;d",#N/A,FALSE,"p&amp;l_t&amp;D_01_02 (2)"}</definedName>
    <definedName name="______dem2" localSheetId="4" hidden="1">{"pl_t&amp;d",#N/A,FALSE,"p&amp;l_t&amp;D_01_02 (2)"}</definedName>
    <definedName name="______dem2" localSheetId="0" hidden="1">{"pl_t&amp;d",#N/A,FALSE,"p&amp;l_t&amp;D_01_02 (2)"}</definedName>
    <definedName name="______dem2" localSheetId="1" hidden="1">{"pl_t&amp;d",#N/A,FALSE,"p&amp;l_t&amp;D_01_02 (2)"}</definedName>
    <definedName name="______dem2" hidden="1">{"pl_t&amp;d",#N/A,FALSE,"p&amp;l_t&amp;D_01_02 (2)"}</definedName>
    <definedName name="______dem3" localSheetId="6" hidden="1">{"pl_t&amp;d",#N/A,FALSE,"p&amp;l_t&amp;D_01_02 (2)"}</definedName>
    <definedName name="______dem3" localSheetId="10" hidden="1">{"pl_t&amp;d",#N/A,FALSE,"p&amp;l_t&amp;D_01_02 (2)"}</definedName>
    <definedName name="______dem3" localSheetId="7" hidden="1">{"pl_t&amp;d",#N/A,FALSE,"p&amp;l_t&amp;D_01_02 (2)"}</definedName>
    <definedName name="______dem3" localSheetId="3" hidden="1">{"pl_t&amp;d",#N/A,FALSE,"p&amp;l_t&amp;D_01_02 (2)"}</definedName>
    <definedName name="______dem3" localSheetId="8" hidden="1">{"pl_t&amp;d",#N/A,FALSE,"p&amp;l_t&amp;D_01_02 (2)"}</definedName>
    <definedName name="______dem3" localSheetId="9" hidden="1">{"pl_t&amp;d",#N/A,FALSE,"p&amp;l_t&amp;D_01_02 (2)"}</definedName>
    <definedName name="______dem3" localSheetId="4" hidden="1">{"pl_t&amp;d",#N/A,FALSE,"p&amp;l_t&amp;D_01_02 (2)"}</definedName>
    <definedName name="______dem3" localSheetId="0" hidden="1">{"pl_t&amp;d",#N/A,FALSE,"p&amp;l_t&amp;D_01_02 (2)"}</definedName>
    <definedName name="______dem3" localSheetId="1" hidden="1">{"pl_t&amp;d",#N/A,FALSE,"p&amp;l_t&amp;D_01_02 (2)"}</definedName>
    <definedName name="______dem3" hidden="1">{"pl_t&amp;d",#N/A,FALSE,"p&amp;l_t&amp;D_01_02 (2)"}</definedName>
    <definedName name="______den8" localSheetId="6" hidden="1">{"pl_t&amp;d",#N/A,FALSE,"p&amp;l_t&amp;D_01_02 (2)"}</definedName>
    <definedName name="______den8" localSheetId="10" hidden="1">{"pl_t&amp;d",#N/A,FALSE,"p&amp;l_t&amp;D_01_02 (2)"}</definedName>
    <definedName name="______den8" localSheetId="7" hidden="1">{"pl_t&amp;d",#N/A,FALSE,"p&amp;l_t&amp;D_01_02 (2)"}</definedName>
    <definedName name="______den8" localSheetId="3" hidden="1">{"pl_t&amp;d",#N/A,FALSE,"p&amp;l_t&amp;D_01_02 (2)"}</definedName>
    <definedName name="______den8" localSheetId="8" hidden="1">{"pl_t&amp;d",#N/A,FALSE,"p&amp;l_t&amp;D_01_02 (2)"}</definedName>
    <definedName name="______den8" localSheetId="9" hidden="1">{"pl_t&amp;d",#N/A,FALSE,"p&amp;l_t&amp;D_01_02 (2)"}</definedName>
    <definedName name="______den8" localSheetId="4" hidden="1">{"pl_t&amp;d",#N/A,FALSE,"p&amp;l_t&amp;D_01_02 (2)"}</definedName>
    <definedName name="______den8" localSheetId="0" hidden="1">{"pl_t&amp;d",#N/A,FALSE,"p&amp;l_t&amp;D_01_02 (2)"}</definedName>
    <definedName name="______den8" localSheetId="1" hidden="1">{"pl_t&amp;d",#N/A,FALSE,"p&amp;l_t&amp;D_01_02 (2)"}</definedName>
    <definedName name="______den8" hidden="1">{"pl_t&amp;d",#N/A,FALSE,"p&amp;l_t&amp;D_01_02 (2)"}</definedName>
    <definedName name="______fin2" localSheetId="6" hidden="1">{"pl_t&amp;d",#N/A,FALSE,"p&amp;l_t&amp;D_01_02 (2)"}</definedName>
    <definedName name="______fin2" localSheetId="10" hidden="1">{"pl_t&amp;d",#N/A,FALSE,"p&amp;l_t&amp;D_01_02 (2)"}</definedName>
    <definedName name="______fin2" localSheetId="7" hidden="1">{"pl_t&amp;d",#N/A,FALSE,"p&amp;l_t&amp;D_01_02 (2)"}</definedName>
    <definedName name="______fin2" localSheetId="3" hidden="1">{"pl_t&amp;d",#N/A,FALSE,"p&amp;l_t&amp;D_01_02 (2)"}</definedName>
    <definedName name="______fin2" localSheetId="8" hidden="1">{"pl_t&amp;d",#N/A,FALSE,"p&amp;l_t&amp;D_01_02 (2)"}</definedName>
    <definedName name="______fin2" localSheetId="9" hidden="1">{"pl_t&amp;d",#N/A,FALSE,"p&amp;l_t&amp;D_01_02 (2)"}</definedName>
    <definedName name="______fin2" localSheetId="4" hidden="1">{"pl_t&amp;d",#N/A,FALSE,"p&amp;l_t&amp;D_01_02 (2)"}</definedName>
    <definedName name="______fin2" localSheetId="0" hidden="1">{"pl_t&amp;d",#N/A,FALSE,"p&amp;l_t&amp;D_01_02 (2)"}</definedName>
    <definedName name="______fin2" localSheetId="1" hidden="1">{"pl_t&amp;d",#N/A,FALSE,"p&amp;l_t&amp;D_01_02 (2)"}</definedName>
    <definedName name="______fin2" hidden="1">{"pl_t&amp;d",#N/A,FALSE,"p&amp;l_t&amp;D_01_02 (2)"}</definedName>
    <definedName name="______for5" localSheetId="6" hidden="1">{"pl_t&amp;d",#N/A,FALSE,"p&amp;l_t&amp;D_01_02 (2)"}</definedName>
    <definedName name="______for5" localSheetId="10" hidden="1">{"pl_t&amp;d",#N/A,FALSE,"p&amp;l_t&amp;D_01_02 (2)"}</definedName>
    <definedName name="______for5" localSheetId="7" hidden="1">{"pl_t&amp;d",#N/A,FALSE,"p&amp;l_t&amp;D_01_02 (2)"}</definedName>
    <definedName name="______for5" localSheetId="3" hidden="1">{"pl_t&amp;d",#N/A,FALSE,"p&amp;l_t&amp;D_01_02 (2)"}</definedName>
    <definedName name="______for5" localSheetId="8" hidden="1">{"pl_t&amp;d",#N/A,FALSE,"p&amp;l_t&amp;D_01_02 (2)"}</definedName>
    <definedName name="______for5" localSheetId="9" hidden="1">{"pl_t&amp;d",#N/A,FALSE,"p&amp;l_t&amp;D_01_02 (2)"}</definedName>
    <definedName name="______for5" localSheetId="4" hidden="1">{"pl_t&amp;d",#N/A,FALSE,"p&amp;l_t&amp;D_01_02 (2)"}</definedName>
    <definedName name="______for5" localSheetId="0" hidden="1">{"pl_t&amp;d",#N/A,FALSE,"p&amp;l_t&amp;D_01_02 (2)"}</definedName>
    <definedName name="______for5" localSheetId="1" hidden="1">{"pl_t&amp;d",#N/A,FALSE,"p&amp;l_t&amp;D_01_02 (2)"}</definedName>
    <definedName name="______for5" hidden="1">{"pl_t&amp;d",#N/A,FALSE,"p&amp;l_t&amp;D_01_02 (2)"}</definedName>
    <definedName name="______G1" localSheetId="6">#REF!</definedName>
    <definedName name="______G1" localSheetId="10">#REF!</definedName>
    <definedName name="______G1" localSheetId="7">#REF!</definedName>
    <definedName name="______G1" localSheetId="3">#REF!</definedName>
    <definedName name="______G1" localSheetId="9">#REF!</definedName>
    <definedName name="______G1" localSheetId="4">#REF!</definedName>
    <definedName name="______G1" localSheetId="0">#REF!</definedName>
    <definedName name="______G1" localSheetId="1">#REF!</definedName>
    <definedName name="______G1">#REF!</definedName>
    <definedName name="______IED1" localSheetId="6">#REF!</definedName>
    <definedName name="______IED1" localSheetId="10">#REF!</definedName>
    <definedName name="______IED1" localSheetId="7">#REF!</definedName>
    <definedName name="______IED1" localSheetId="3">#REF!</definedName>
    <definedName name="______IED1" localSheetId="9">#REF!</definedName>
    <definedName name="______IED1" localSheetId="4">#REF!</definedName>
    <definedName name="______IED1" localSheetId="0">#REF!</definedName>
    <definedName name="______IED1" localSheetId="1">#REF!</definedName>
    <definedName name="______IED1">#REF!</definedName>
    <definedName name="______IED2" localSheetId="6">#REF!</definedName>
    <definedName name="______IED2" localSheetId="10">#REF!</definedName>
    <definedName name="______IED2" localSheetId="7">#REF!</definedName>
    <definedName name="______IED2" localSheetId="3">#REF!</definedName>
    <definedName name="______IED2" localSheetId="9">#REF!</definedName>
    <definedName name="______IED2" localSheetId="4">#REF!</definedName>
    <definedName name="______IED2" localSheetId="0">#REF!</definedName>
    <definedName name="______IED2" localSheetId="1">#REF!</definedName>
    <definedName name="______IED2">#REF!</definedName>
    <definedName name="______j3" localSheetId="6" hidden="1">{"pl_t&amp;d",#N/A,FALSE,"p&amp;l_t&amp;D_01_02 (2)"}</definedName>
    <definedName name="______j3" localSheetId="10" hidden="1">{"pl_t&amp;d",#N/A,FALSE,"p&amp;l_t&amp;D_01_02 (2)"}</definedName>
    <definedName name="______j3" localSheetId="7" hidden="1">{"pl_t&amp;d",#N/A,FALSE,"p&amp;l_t&amp;D_01_02 (2)"}</definedName>
    <definedName name="______j3" localSheetId="3" hidden="1">{"pl_t&amp;d",#N/A,FALSE,"p&amp;l_t&amp;D_01_02 (2)"}</definedName>
    <definedName name="______j3" localSheetId="8" hidden="1">{"pl_t&amp;d",#N/A,FALSE,"p&amp;l_t&amp;D_01_02 (2)"}</definedName>
    <definedName name="______j3" localSheetId="9" hidden="1">{"pl_t&amp;d",#N/A,FALSE,"p&amp;l_t&amp;D_01_02 (2)"}</definedName>
    <definedName name="______j3" localSheetId="4" hidden="1">{"pl_t&amp;d",#N/A,FALSE,"p&amp;l_t&amp;D_01_02 (2)"}</definedName>
    <definedName name="______j3" localSheetId="0" hidden="1">{"pl_t&amp;d",#N/A,FALSE,"p&amp;l_t&amp;D_01_02 (2)"}</definedName>
    <definedName name="______j3" localSheetId="1" hidden="1">{"pl_t&amp;d",#N/A,FALSE,"p&amp;l_t&amp;D_01_02 (2)"}</definedName>
    <definedName name="______j3" hidden="1">{"pl_t&amp;d",#N/A,FALSE,"p&amp;l_t&amp;D_01_02 (2)"}</definedName>
    <definedName name="______j4" localSheetId="6" hidden="1">{"pl_t&amp;d",#N/A,FALSE,"p&amp;l_t&amp;D_01_02 (2)"}</definedName>
    <definedName name="______j4" localSheetId="10" hidden="1">{"pl_t&amp;d",#N/A,FALSE,"p&amp;l_t&amp;D_01_02 (2)"}</definedName>
    <definedName name="______j4" localSheetId="7" hidden="1">{"pl_t&amp;d",#N/A,FALSE,"p&amp;l_t&amp;D_01_02 (2)"}</definedName>
    <definedName name="______j4" localSheetId="3" hidden="1">{"pl_t&amp;d",#N/A,FALSE,"p&amp;l_t&amp;D_01_02 (2)"}</definedName>
    <definedName name="______j4" localSheetId="8" hidden="1">{"pl_t&amp;d",#N/A,FALSE,"p&amp;l_t&amp;D_01_02 (2)"}</definedName>
    <definedName name="______j4" localSheetId="9" hidden="1">{"pl_t&amp;d",#N/A,FALSE,"p&amp;l_t&amp;D_01_02 (2)"}</definedName>
    <definedName name="______j4" localSheetId="4" hidden="1">{"pl_t&amp;d",#N/A,FALSE,"p&amp;l_t&amp;D_01_02 (2)"}</definedName>
    <definedName name="______j4" localSheetId="0" hidden="1">{"pl_t&amp;d",#N/A,FALSE,"p&amp;l_t&amp;D_01_02 (2)"}</definedName>
    <definedName name="______j4" localSheetId="1" hidden="1">{"pl_t&amp;d",#N/A,FALSE,"p&amp;l_t&amp;D_01_02 (2)"}</definedName>
    <definedName name="______j4" hidden="1">{"pl_t&amp;d",#N/A,FALSE,"p&amp;l_t&amp;D_01_02 (2)"}</definedName>
    <definedName name="______j5" localSheetId="6" hidden="1">{"pl_t&amp;d",#N/A,FALSE,"p&amp;l_t&amp;D_01_02 (2)"}</definedName>
    <definedName name="______j5" localSheetId="10" hidden="1">{"pl_t&amp;d",#N/A,FALSE,"p&amp;l_t&amp;D_01_02 (2)"}</definedName>
    <definedName name="______j5" localSheetId="7" hidden="1">{"pl_t&amp;d",#N/A,FALSE,"p&amp;l_t&amp;D_01_02 (2)"}</definedName>
    <definedName name="______j5" localSheetId="3" hidden="1">{"pl_t&amp;d",#N/A,FALSE,"p&amp;l_t&amp;D_01_02 (2)"}</definedName>
    <definedName name="______j5" localSheetId="8" hidden="1">{"pl_t&amp;d",#N/A,FALSE,"p&amp;l_t&amp;D_01_02 (2)"}</definedName>
    <definedName name="______j5" localSheetId="9" hidden="1">{"pl_t&amp;d",#N/A,FALSE,"p&amp;l_t&amp;D_01_02 (2)"}</definedName>
    <definedName name="______j5" localSheetId="4" hidden="1">{"pl_t&amp;d",#N/A,FALSE,"p&amp;l_t&amp;D_01_02 (2)"}</definedName>
    <definedName name="______j5" localSheetId="0" hidden="1">{"pl_t&amp;d",#N/A,FALSE,"p&amp;l_t&amp;D_01_02 (2)"}</definedName>
    <definedName name="______j5" localSheetId="1" hidden="1">{"pl_t&amp;d",#N/A,FALSE,"p&amp;l_t&amp;D_01_02 (2)"}</definedName>
    <definedName name="______j5" hidden="1">{"pl_t&amp;d",#N/A,FALSE,"p&amp;l_t&amp;D_01_02 (2)"}</definedName>
    <definedName name="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_jan05" hidden="1">{#N/A,#N/A,FALSE,"1.1";#N/A,#N/A,FALSE,"1.1a";#N/A,#N/A,FALSE,"1.1b";#N/A,#N/A,FALSE,"1.1c";#N/A,#N/A,FALSE,"1.1e";#N/A,#N/A,FALSE,"1.1f";#N/A,#N/A,FALSE,"1.1g";#N/A,#N/A,FALSE,"1.1h_T";#N/A,#N/A,FALSE,"1.1h_D";#N/A,#N/A,FALSE,"1.2";#N/A,#N/A,FALSE,"1.3";#N/A,#N/A,FALSE,"1.3b";#N/A,#N/A,FALSE,"1.4";#N/A,#N/A,FALSE,"1.5";#N/A,#N/A,FALSE,"1.6";#N/A,#N/A,FALSE,"2.1";#N/A,#N/A,FALSE,"SOD";#N/A,#N/A,FALSE,"OL";#N/A,#N/A,FALSE,"CF"}</definedName>
    <definedName name="______jpl1" localSheetId="6" hidden="1">#REF!</definedName>
    <definedName name="______jpl1" localSheetId="10" hidden="1">#REF!</definedName>
    <definedName name="______jpl1" localSheetId="7" hidden="1">#REF!</definedName>
    <definedName name="______jpl1" localSheetId="3" hidden="1">#REF!</definedName>
    <definedName name="______jpl1" localSheetId="8" hidden="1">#REF!</definedName>
    <definedName name="______jpl1" localSheetId="9" hidden="1">#REF!</definedName>
    <definedName name="______jpl1" localSheetId="4" hidden="1">#REF!</definedName>
    <definedName name="______jpl1" localSheetId="0" hidden="1">#REF!</definedName>
    <definedName name="______jpl1" localSheetId="1" hidden="1">#REF!</definedName>
    <definedName name="______jpl1" hidden="1">#REF!</definedName>
    <definedName name="______k1" localSheetId="6" hidden="1">{"pl_t&amp;d",#N/A,FALSE,"p&amp;l_t&amp;D_01_02 (2)"}</definedName>
    <definedName name="______k1" localSheetId="10" hidden="1">{"pl_t&amp;d",#N/A,FALSE,"p&amp;l_t&amp;D_01_02 (2)"}</definedName>
    <definedName name="______k1" localSheetId="7" hidden="1">{"pl_t&amp;d",#N/A,FALSE,"p&amp;l_t&amp;D_01_02 (2)"}</definedName>
    <definedName name="______k1" localSheetId="3" hidden="1">{"pl_t&amp;d",#N/A,FALSE,"p&amp;l_t&amp;D_01_02 (2)"}</definedName>
    <definedName name="______k1" localSheetId="8" hidden="1">{"pl_t&amp;d",#N/A,FALSE,"p&amp;l_t&amp;D_01_02 (2)"}</definedName>
    <definedName name="______k1" localSheetId="9" hidden="1">{"pl_t&amp;d",#N/A,FALSE,"p&amp;l_t&amp;D_01_02 (2)"}</definedName>
    <definedName name="______k1" localSheetId="4" hidden="1">{"pl_t&amp;d",#N/A,FALSE,"p&amp;l_t&amp;D_01_02 (2)"}</definedName>
    <definedName name="______k1" localSheetId="0" hidden="1">{"pl_t&amp;d",#N/A,FALSE,"p&amp;l_t&amp;D_01_02 (2)"}</definedName>
    <definedName name="______k1" localSheetId="1" hidden="1">{"pl_t&amp;d",#N/A,FALSE,"p&amp;l_t&amp;D_01_02 (2)"}</definedName>
    <definedName name="______k1" hidden="1">{"pl_t&amp;d",#N/A,FALSE,"p&amp;l_t&amp;D_01_02 (2)"}</definedName>
    <definedName name="______Mar06" localSheetId="6">[5]Newabstract!#REF!</definedName>
    <definedName name="______Mar06" localSheetId="10">[5]Newabstract!#REF!</definedName>
    <definedName name="______Mar06" localSheetId="7">[5]Newabstract!#REF!</definedName>
    <definedName name="______Mar06" localSheetId="3">[5]Newabstract!#REF!</definedName>
    <definedName name="______Mar06" localSheetId="9">[5]Newabstract!#REF!</definedName>
    <definedName name="______Mar06" localSheetId="4">[5]Newabstract!#REF!</definedName>
    <definedName name="______Mar06" localSheetId="0">[5]Newabstract!#REF!</definedName>
    <definedName name="______Mar06" localSheetId="1">[5]Newabstract!#REF!</definedName>
    <definedName name="______Mar06">[5]Newabstract!#REF!</definedName>
    <definedName name="______Mar09" localSheetId="6">[5]Newabstract!#REF!</definedName>
    <definedName name="______Mar09" localSheetId="10">[5]Newabstract!#REF!</definedName>
    <definedName name="______Mar09" localSheetId="7">[5]Newabstract!#REF!</definedName>
    <definedName name="______Mar09" localSheetId="3">[5]Newabstract!#REF!</definedName>
    <definedName name="______Mar09" localSheetId="9">[5]Newabstract!#REF!</definedName>
    <definedName name="______Mar09" localSheetId="4">[5]Newabstract!#REF!</definedName>
    <definedName name="______Mar09" localSheetId="0">[5]Newabstract!#REF!</definedName>
    <definedName name="______Mar09" localSheetId="1">[5]Newabstract!#REF!</definedName>
    <definedName name="______Mar09">[5]Newabstract!#REF!</definedName>
    <definedName name="______Mar10" localSheetId="6">[5]Newabstract!#REF!</definedName>
    <definedName name="______Mar10" localSheetId="10">[5]Newabstract!#REF!</definedName>
    <definedName name="______Mar10" localSheetId="7">[5]Newabstract!#REF!</definedName>
    <definedName name="______Mar10" localSheetId="3">[5]Newabstract!#REF!</definedName>
    <definedName name="______Mar10" localSheetId="9">[5]Newabstract!#REF!</definedName>
    <definedName name="______Mar10" localSheetId="4">[5]Newabstract!#REF!</definedName>
    <definedName name="______Mar10" localSheetId="0">[5]Newabstract!#REF!</definedName>
    <definedName name="______Mar10" localSheetId="1">[5]Newabstract!#REF!</definedName>
    <definedName name="______Mar10">[5]Newabstract!#REF!</definedName>
    <definedName name="______Mar11" localSheetId="6">[5]Newabstract!#REF!</definedName>
    <definedName name="______Mar11" localSheetId="10">[5]Newabstract!#REF!</definedName>
    <definedName name="______Mar11" localSheetId="7">[5]Newabstract!#REF!</definedName>
    <definedName name="______Mar11" localSheetId="3">[5]Newabstract!#REF!</definedName>
    <definedName name="______Mar11" localSheetId="9">[5]Newabstract!#REF!</definedName>
    <definedName name="______Mar11" localSheetId="4">[5]Newabstract!#REF!</definedName>
    <definedName name="______Mar11" localSheetId="0">[5]Newabstract!#REF!</definedName>
    <definedName name="______Mar11" localSheetId="1">[5]Newabstract!#REF!</definedName>
    <definedName name="______Mar11">[5]Newabstract!#REF!</definedName>
    <definedName name="______Mar12" localSheetId="6">[5]Newabstract!#REF!</definedName>
    <definedName name="______Mar12" localSheetId="10">[5]Newabstract!#REF!</definedName>
    <definedName name="______Mar12" localSheetId="7">[5]Newabstract!#REF!</definedName>
    <definedName name="______Mar12" localSheetId="3">[5]Newabstract!#REF!</definedName>
    <definedName name="______Mar12" localSheetId="9">[5]Newabstract!#REF!</definedName>
    <definedName name="______Mar12" localSheetId="4">[5]Newabstract!#REF!</definedName>
    <definedName name="______Mar12" localSheetId="0">[5]Newabstract!#REF!</definedName>
    <definedName name="______Mar12" localSheetId="1">[5]Newabstract!#REF!</definedName>
    <definedName name="______Mar12">[5]Newabstract!#REF!</definedName>
    <definedName name="______Mar13" localSheetId="10">[5]Newabstract!#REF!</definedName>
    <definedName name="______Mar13" localSheetId="7">[5]Newabstract!#REF!</definedName>
    <definedName name="______Mar13" localSheetId="3">[5]Newabstract!#REF!</definedName>
    <definedName name="______Mar13" localSheetId="9">[5]Newabstract!#REF!</definedName>
    <definedName name="______Mar13" localSheetId="4">[5]Newabstract!#REF!</definedName>
    <definedName name="______Mar13" localSheetId="0">[5]Newabstract!#REF!</definedName>
    <definedName name="______Mar13" localSheetId="1">[5]Newabstract!#REF!</definedName>
    <definedName name="______Mar13">[5]Newabstract!#REF!</definedName>
    <definedName name="______Mar16" localSheetId="10">[5]Newabstract!#REF!</definedName>
    <definedName name="______Mar16" localSheetId="7">[5]Newabstract!#REF!</definedName>
    <definedName name="______Mar16" localSheetId="3">[5]Newabstract!#REF!</definedName>
    <definedName name="______Mar16" localSheetId="9">[5]Newabstract!#REF!</definedName>
    <definedName name="______Mar16" localSheetId="4">[5]Newabstract!#REF!</definedName>
    <definedName name="______Mar16" localSheetId="0">[5]Newabstract!#REF!</definedName>
    <definedName name="______Mar16" localSheetId="1">[5]Newabstract!#REF!</definedName>
    <definedName name="______Mar16">[5]Newabstract!#REF!</definedName>
    <definedName name="______Mar17" localSheetId="10">[5]Newabstract!#REF!</definedName>
    <definedName name="______Mar17" localSheetId="7">[5]Newabstract!#REF!</definedName>
    <definedName name="______Mar17" localSheetId="3">[5]Newabstract!#REF!</definedName>
    <definedName name="______Mar17" localSheetId="9">[5]Newabstract!#REF!</definedName>
    <definedName name="______Mar17" localSheetId="4">[5]Newabstract!#REF!</definedName>
    <definedName name="______Mar17" localSheetId="0">[5]Newabstract!#REF!</definedName>
    <definedName name="______Mar17" localSheetId="1">[5]Newabstract!#REF!</definedName>
    <definedName name="______Mar17">[5]Newabstract!#REF!</definedName>
    <definedName name="______Mar18" localSheetId="10">[5]Newabstract!#REF!</definedName>
    <definedName name="______Mar18" localSheetId="7">[5]Newabstract!#REF!</definedName>
    <definedName name="______Mar18" localSheetId="3">[5]Newabstract!#REF!</definedName>
    <definedName name="______Mar18" localSheetId="9">[5]Newabstract!#REF!</definedName>
    <definedName name="______Mar18" localSheetId="4">[5]Newabstract!#REF!</definedName>
    <definedName name="______Mar18" localSheetId="0">[5]Newabstract!#REF!</definedName>
    <definedName name="______Mar18" localSheetId="1">[5]Newabstract!#REF!</definedName>
    <definedName name="______Mar18">[5]Newabstract!#REF!</definedName>
    <definedName name="______Mar19" localSheetId="10">[5]Newabstract!#REF!</definedName>
    <definedName name="______Mar19" localSheetId="7">[5]Newabstract!#REF!</definedName>
    <definedName name="______Mar19" localSheetId="3">[5]Newabstract!#REF!</definedName>
    <definedName name="______Mar19" localSheetId="9">[5]Newabstract!#REF!</definedName>
    <definedName name="______Mar19" localSheetId="4">[5]Newabstract!#REF!</definedName>
    <definedName name="______Mar19" localSheetId="0">[5]Newabstract!#REF!</definedName>
    <definedName name="______Mar19" localSheetId="1">[5]Newabstract!#REF!</definedName>
    <definedName name="______Mar19">[5]Newabstract!#REF!</definedName>
    <definedName name="______Mar20" localSheetId="10">[5]Newabstract!#REF!</definedName>
    <definedName name="______Mar20" localSheetId="7">[5]Newabstract!#REF!</definedName>
    <definedName name="______Mar20" localSheetId="3">[5]Newabstract!#REF!</definedName>
    <definedName name="______Mar20" localSheetId="9">[5]Newabstract!#REF!</definedName>
    <definedName name="______Mar20" localSheetId="4">[5]Newabstract!#REF!</definedName>
    <definedName name="______Mar20" localSheetId="0">[5]Newabstract!#REF!</definedName>
    <definedName name="______Mar20" localSheetId="1">[5]Newabstract!#REF!</definedName>
    <definedName name="______Mar20">[5]Newabstract!#REF!</definedName>
    <definedName name="______Mar23" localSheetId="10">[5]Newabstract!#REF!</definedName>
    <definedName name="______Mar23" localSheetId="7">[5]Newabstract!#REF!</definedName>
    <definedName name="______Mar23" localSheetId="3">[5]Newabstract!#REF!</definedName>
    <definedName name="______Mar23" localSheetId="9">[5]Newabstract!#REF!</definedName>
    <definedName name="______Mar23" localSheetId="4">[5]Newabstract!#REF!</definedName>
    <definedName name="______Mar23" localSheetId="0">[5]Newabstract!#REF!</definedName>
    <definedName name="______Mar23" localSheetId="1">[5]Newabstract!#REF!</definedName>
    <definedName name="______Mar23">[5]Newabstract!#REF!</definedName>
    <definedName name="______Mar24" localSheetId="10">[5]Newabstract!#REF!</definedName>
    <definedName name="______Mar24" localSheetId="7">[5]Newabstract!#REF!</definedName>
    <definedName name="______Mar24" localSheetId="3">[5]Newabstract!#REF!</definedName>
    <definedName name="______Mar24" localSheetId="9">[5]Newabstract!#REF!</definedName>
    <definedName name="______Mar24" localSheetId="4">[5]Newabstract!#REF!</definedName>
    <definedName name="______Mar24" localSheetId="0">[5]Newabstract!#REF!</definedName>
    <definedName name="______Mar24" localSheetId="1">[5]Newabstract!#REF!</definedName>
    <definedName name="______Mar24">[5]Newabstract!#REF!</definedName>
    <definedName name="______Mar25" localSheetId="10">[5]Newabstract!#REF!</definedName>
    <definedName name="______Mar25" localSheetId="7">[5]Newabstract!#REF!</definedName>
    <definedName name="______Mar25" localSheetId="3">[5]Newabstract!#REF!</definedName>
    <definedName name="______Mar25" localSheetId="9">[5]Newabstract!#REF!</definedName>
    <definedName name="______Mar25" localSheetId="4">[5]Newabstract!#REF!</definedName>
    <definedName name="______Mar25" localSheetId="0">[5]Newabstract!#REF!</definedName>
    <definedName name="______Mar25" localSheetId="1">[5]Newabstract!#REF!</definedName>
    <definedName name="______Mar25">[5]Newabstract!#REF!</definedName>
    <definedName name="______Mar26" localSheetId="10">[5]Newabstract!#REF!</definedName>
    <definedName name="______Mar26" localSheetId="7">[5]Newabstract!#REF!</definedName>
    <definedName name="______Mar26" localSheetId="3">[5]Newabstract!#REF!</definedName>
    <definedName name="______Mar26" localSheetId="9">[5]Newabstract!#REF!</definedName>
    <definedName name="______Mar26" localSheetId="4">[5]Newabstract!#REF!</definedName>
    <definedName name="______Mar26" localSheetId="0">[5]Newabstract!#REF!</definedName>
    <definedName name="______Mar26" localSheetId="1">[5]Newabstract!#REF!</definedName>
    <definedName name="______Mar26">[5]Newabstract!#REF!</definedName>
    <definedName name="______Mar27" localSheetId="10">[5]Newabstract!#REF!</definedName>
    <definedName name="______Mar27" localSheetId="7">[5]Newabstract!#REF!</definedName>
    <definedName name="______Mar27" localSheetId="3">[5]Newabstract!#REF!</definedName>
    <definedName name="______Mar27" localSheetId="9">[5]Newabstract!#REF!</definedName>
    <definedName name="______Mar27" localSheetId="4">[5]Newabstract!#REF!</definedName>
    <definedName name="______Mar27" localSheetId="0">[5]Newabstract!#REF!</definedName>
    <definedName name="______Mar27" localSheetId="1">[5]Newabstract!#REF!</definedName>
    <definedName name="______Mar27">[5]Newabstract!#REF!</definedName>
    <definedName name="______Mar28" localSheetId="10">[5]Newabstract!#REF!</definedName>
    <definedName name="______Mar28" localSheetId="7">[5]Newabstract!#REF!</definedName>
    <definedName name="______Mar28" localSheetId="3">[5]Newabstract!#REF!</definedName>
    <definedName name="______Mar28" localSheetId="9">[5]Newabstract!#REF!</definedName>
    <definedName name="______Mar28" localSheetId="4">[5]Newabstract!#REF!</definedName>
    <definedName name="______Mar28" localSheetId="0">[5]Newabstract!#REF!</definedName>
    <definedName name="______Mar28" localSheetId="1">[5]Newabstract!#REF!</definedName>
    <definedName name="______Mar28">[5]Newabstract!#REF!</definedName>
    <definedName name="______Mar30" localSheetId="10">[5]Newabstract!#REF!</definedName>
    <definedName name="______Mar30" localSheetId="7">[5]Newabstract!#REF!</definedName>
    <definedName name="______Mar30" localSheetId="3">[5]Newabstract!#REF!</definedName>
    <definedName name="______Mar30" localSheetId="9">[5]Newabstract!#REF!</definedName>
    <definedName name="______Mar30" localSheetId="4">[5]Newabstract!#REF!</definedName>
    <definedName name="______Mar30" localSheetId="0">[5]Newabstract!#REF!</definedName>
    <definedName name="______Mar30" localSheetId="1">[5]Newabstract!#REF!</definedName>
    <definedName name="______Mar30">[5]Newabstract!#REF!</definedName>
    <definedName name="______Mar31" localSheetId="10">[5]Newabstract!#REF!</definedName>
    <definedName name="______Mar31" localSheetId="7">[5]Newabstract!#REF!</definedName>
    <definedName name="______Mar31" localSheetId="3">[5]Newabstract!#REF!</definedName>
    <definedName name="______Mar31" localSheetId="9">[5]Newabstract!#REF!</definedName>
    <definedName name="______Mar31" localSheetId="4">[5]Newabstract!#REF!</definedName>
    <definedName name="______Mar31" localSheetId="0">[5]Newabstract!#REF!</definedName>
    <definedName name="______Mar31" localSheetId="1">[5]Newabstract!#REF!</definedName>
    <definedName name="______Mar31">[5]Newabstract!#REF!</definedName>
    <definedName name="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_mp3" hidden="1">{#N/A,#N/A,FALSE,"1.1";#N/A,#N/A,FALSE,"1.1a";#N/A,#N/A,FALSE,"1.1b";#N/A,#N/A,FALSE,"1.1c";#N/A,#N/A,FALSE,"1.1e";#N/A,#N/A,FALSE,"1.1f";#N/A,#N/A,FALSE,"1.1g";#N/A,#N/A,FALSE,"1.1h_T";#N/A,#N/A,FALSE,"1.1h_D";#N/A,#N/A,FALSE,"1.2";#N/A,#N/A,FALSE,"1.3";#N/A,#N/A,FALSE,"1.3b";#N/A,#N/A,FALSE,"1.4";#N/A,#N/A,FALSE,"1.5";#N/A,#N/A,FALSE,"1.6";#N/A,#N/A,FALSE,"2.1";#N/A,#N/A,FALSE,"SOD";#N/A,#N/A,FALSE,"OL";#N/A,#N/A,FALSE,"CF"}</definedName>
    <definedName name="______new1" localSheetId="6" hidden="1">{"pl_t&amp;d",#N/A,FALSE,"p&amp;l_t&amp;D_01_02 (2)"}</definedName>
    <definedName name="______new1" localSheetId="10" hidden="1">{"pl_t&amp;d",#N/A,FALSE,"p&amp;l_t&amp;D_01_02 (2)"}</definedName>
    <definedName name="______new1" localSheetId="7" hidden="1">{"pl_t&amp;d",#N/A,FALSE,"p&amp;l_t&amp;D_01_02 (2)"}</definedName>
    <definedName name="______new1" localSheetId="3" hidden="1">{"pl_t&amp;d",#N/A,FALSE,"p&amp;l_t&amp;D_01_02 (2)"}</definedName>
    <definedName name="______new1" localSheetId="8" hidden="1">{"pl_t&amp;d",#N/A,FALSE,"p&amp;l_t&amp;D_01_02 (2)"}</definedName>
    <definedName name="______new1" localSheetId="9" hidden="1">{"pl_t&amp;d",#N/A,FALSE,"p&amp;l_t&amp;D_01_02 (2)"}</definedName>
    <definedName name="______new1" localSheetId="4" hidden="1">{"pl_t&amp;d",#N/A,FALSE,"p&amp;l_t&amp;D_01_02 (2)"}</definedName>
    <definedName name="______new1" localSheetId="0" hidden="1">{"pl_t&amp;d",#N/A,FALSE,"p&amp;l_t&amp;D_01_02 (2)"}</definedName>
    <definedName name="______new1" localSheetId="1" hidden="1">{"pl_t&amp;d",#N/A,FALSE,"p&amp;l_t&amp;D_01_02 (2)"}</definedName>
    <definedName name="______new1" hidden="1">{"pl_t&amp;d",#N/A,FALSE,"p&amp;l_t&amp;D_01_02 (2)"}</definedName>
    <definedName name="______no1" localSheetId="6" hidden="1">{"pl_t&amp;d",#N/A,FALSE,"p&amp;l_t&amp;D_01_02 (2)"}</definedName>
    <definedName name="______no1" localSheetId="10" hidden="1">{"pl_t&amp;d",#N/A,FALSE,"p&amp;l_t&amp;D_01_02 (2)"}</definedName>
    <definedName name="______no1" localSheetId="7" hidden="1">{"pl_t&amp;d",#N/A,FALSE,"p&amp;l_t&amp;D_01_02 (2)"}</definedName>
    <definedName name="______no1" localSheetId="3" hidden="1">{"pl_t&amp;d",#N/A,FALSE,"p&amp;l_t&amp;D_01_02 (2)"}</definedName>
    <definedName name="______no1" localSheetId="8" hidden="1">{"pl_t&amp;d",#N/A,FALSE,"p&amp;l_t&amp;D_01_02 (2)"}</definedName>
    <definedName name="______no1" localSheetId="9" hidden="1">{"pl_t&amp;d",#N/A,FALSE,"p&amp;l_t&amp;D_01_02 (2)"}</definedName>
    <definedName name="______no1" localSheetId="4" hidden="1">{"pl_t&amp;d",#N/A,FALSE,"p&amp;l_t&amp;D_01_02 (2)"}</definedName>
    <definedName name="______no1" localSheetId="0" hidden="1">{"pl_t&amp;d",#N/A,FALSE,"p&amp;l_t&amp;D_01_02 (2)"}</definedName>
    <definedName name="______no1" localSheetId="1" hidden="1">{"pl_t&amp;d",#N/A,FALSE,"p&amp;l_t&amp;D_01_02 (2)"}</definedName>
    <definedName name="______no1" hidden="1">{"pl_t&amp;d",#N/A,FALSE,"p&amp;l_t&amp;D_01_02 (2)"}</definedName>
    <definedName name="______not1" localSheetId="6" hidden="1">{"pl_t&amp;d",#N/A,FALSE,"p&amp;l_t&amp;D_01_02 (2)"}</definedName>
    <definedName name="______not1" localSheetId="10" hidden="1">{"pl_t&amp;d",#N/A,FALSE,"p&amp;l_t&amp;D_01_02 (2)"}</definedName>
    <definedName name="______not1" localSheetId="7" hidden="1">{"pl_t&amp;d",#N/A,FALSE,"p&amp;l_t&amp;D_01_02 (2)"}</definedName>
    <definedName name="______not1" localSheetId="3" hidden="1">{"pl_t&amp;d",#N/A,FALSE,"p&amp;l_t&amp;D_01_02 (2)"}</definedName>
    <definedName name="______not1" localSheetId="8" hidden="1">{"pl_t&amp;d",#N/A,FALSE,"p&amp;l_t&amp;D_01_02 (2)"}</definedName>
    <definedName name="______not1" localSheetId="9" hidden="1">{"pl_t&amp;d",#N/A,FALSE,"p&amp;l_t&amp;D_01_02 (2)"}</definedName>
    <definedName name="______not1" localSheetId="4" hidden="1">{"pl_t&amp;d",#N/A,FALSE,"p&amp;l_t&amp;D_01_02 (2)"}</definedName>
    <definedName name="______not1" localSheetId="0" hidden="1">{"pl_t&amp;d",#N/A,FALSE,"p&amp;l_t&amp;D_01_02 (2)"}</definedName>
    <definedName name="______not1" localSheetId="1" hidden="1">{"pl_t&amp;d",#N/A,FALSE,"p&amp;l_t&amp;D_01_02 (2)"}</definedName>
    <definedName name="______not1" hidden="1">{"pl_t&amp;d",#N/A,FALSE,"p&amp;l_t&amp;D_01_02 (2)"}</definedName>
    <definedName name="______p1" localSheetId="6" hidden="1">{"pl_t&amp;d",#N/A,FALSE,"p&amp;l_t&amp;D_01_02 (2)"}</definedName>
    <definedName name="______p1" localSheetId="10" hidden="1">{"pl_t&amp;d",#N/A,FALSE,"p&amp;l_t&amp;D_01_02 (2)"}</definedName>
    <definedName name="______p1" localSheetId="7" hidden="1">{"pl_t&amp;d",#N/A,FALSE,"p&amp;l_t&amp;D_01_02 (2)"}</definedName>
    <definedName name="______p1" localSheetId="3" hidden="1">{"pl_t&amp;d",#N/A,FALSE,"p&amp;l_t&amp;D_01_02 (2)"}</definedName>
    <definedName name="______p1" localSheetId="8" hidden="1">{"pl_t&amp;d",#N/A,FALSE,"p&amp;l_t&amp;D_01_02 (2)"}</definedName>
    <definedName name="______p1" localSheetId="9" hidden="1">{"pl_t&amp;d",#N/A,FALSE,"p&amp;l_t&amp;D_01_02 (2)"}</definedName>
    <definedName name="______p1" localSheetId="4" hidden="1">{"pl_t&amp;d",#N/A,FALSE,"p&amp;l_t&amp;D_01_02 (2)"}</definedName>
    <definedName name="______p1" localSheetId="0" hidden="1">{"pl_t&amp;d",#N/A,FALSE,"p&amp;l_t&amp;D_01_02 (2)"}</definedName>
    <definedName name="______p1" localSheetId="1" hidden="1">{"pl_t&amp;d",#N/A,FALSE,"p&amp;l_t&amp;D_01_02 (2)"}</definedName>
    <definedName name="______p1" hidden="1">{"pl_t&amp;d",#N/A,FALSE,"p&amp;l_t&amp;D_01_02 (2)"}</definedName>
    <definedName name="______p2" localSheetId="6" hidden="1">{"pl_td_01_02",#N/A,FALSE,"p&amp;l_t&amp;D_01_02 (2)"}</definedName>
    <definedName name="______p2" localSheetId="10" hidden="1">{"pl_td_01_02",#N/A,FALSE,"p&amp;l_t&amp;D_01_02 (2)"}</definedName>
    <definedName name="______p2" localSheetId="7" hidden="1">{"pl_td_01_02",#N/A,FALSE,"p&amp;l_t&amp;D_01_02 (2)"}</definedName>
    <definedName name="______p2" localSheetId="3" hidden="1">{"pl_td_01_02",#N/A,FALSE,"p&amp;l_t&amp;D_01_02 (2)"}</definedName>
    <definedName name="______p2" localSheetId="8" hidden="1">{"pl_td_01_02",#N/A,FALSE,"p&amp;l_t&amp;D_01_02 (2)"}</definedName>
    <definedName name="______p2" localSheetId="9" hidden="1">{"pl_td_01_02",#N/A,FALSE,"p&amp;l_t&amp;D_01_02 (2)"}</definedName>
    <definedName name="______p2" localSheetId="4" hidden="1">{"pl_td_01_02",#N/A,FALSE,"p&amp;l_t&amp;D_01_02 (2)"}</definedName>
    <definedName name="______p2" localSheetId="0" hidden="1">{"pl_td_01_02",#N/A,FALSE,"p&amp;l_t&amp;D_01_02 (2)"}</definedName>
    <definedName name="______p2" localSheetId="1" hidden="1">{"pl_td_01_02",#N/A,FALSE,"p&amp;l_t&amp;D_01_02 (2)"}</definedName>
    <definedName name="______p2" hidden="1">{"pl_td_01_02",#N/A,FALSE,"p&amp;l_t&amp;D_01_02 (2)"}</definedName>
    <definedName name="______p3" localSheetId="6" hidden="1">{"pl_t&amp;d",#N/A,FALSE,"p&amp;l_t&amp;D_01_02 (2)"}</definedName>
    <definedName name="______p3" localSheetId="10" hidden="1">{"pl_t&amp;d",#N/A,FALSE,"p&amp;l_t&amp;D_01_02 (2)"}</definedName>
    <definedName name="______p3" localSheetId="7" hidden="1">{"pl_t&amp;d",#N/A,FALSE,"p&amp;l_t&amp;D_01_02 (2)"}</definedName>
    <definedName name="______p3" localSheetId="3" hidden="1">{"pl_t&amp;d",#N/A,FALSE,"p&amp;l_t&amp;D_01_02 (2)"}</definedName>
    <definedName name="______p3" localSheetId="8" hidden="1">{"pl_t&amp;d",#N/A,FALSE,"p&amp;l_t&amp;D_01_02 (2)"}</definedName>
    <definedName name="______p3" localSheetId="9" hidden="1">{"pl_t&amp;d",#N/A,FALSE,"p&amp;l_t&amp;D_01_02 (2)"}</definedName>
    <definedName name="______p3" localSheetId="4" hidden="1">{"pl_t&amp;d",#N/A,FALSE,"p&amp;l_t&amp;D_01_02 (2)"}</definedName>
    <definedName name="______p3" localSheetId="0" hidden="1">{"pl_t&amp;d",#N/A,FALSE,"p&amp;l_t&amp;D_01_02 (2)"}</definedName>
    <definedName name="______p3" localSheetId="1" hidden="1">{"pl_t&amp;d",#N/A,FALSE,"p&amp;l_t&amp;D_01_02 (2)"}</definedName>
    <definedName name="______p3" hidden="1">{"pl_t&amp;d",#N/A,FALSE,"p&amp;l_t&amp;D_01_02 (2)"}</definedName>
    <definedName name="______p4" localSheetId="6" hidden="1">{"pl_t&amp;d",#N/A,FALSE,"p&amp;l_t&amp;D_01_02 (2)"}</definedName>
    <definedName name="______p4" localSheetId="10" hidden="1">{"pl_t&amp;d",#N/A,FALSE,"p&amp;l_t&amp;D_01_02 (2)"}</definedName>
    <definedName name="______p4" localSheetId="7" hidden="1">{"pl_t&amp;d",#N/A,FALSE,"p&amp;l_t&amp;D_01_02 (2)"}</definedName>
    <definedName name="______p4" localSheetId="3" hidden="1">{"pl_t&amp;d",#N/A,FALSE,"p&amp;l_t&amp;D_01_02 (2)"}</definedName>
    <definedName name="______p4" localSheetId="8" hidden="1">{"pl_t&amp;d",#N/A,FALSE,"p&amp;l_t&amp;D_01_02 (2)"}</definedName>
    <definedName name="______p4" localSheetId="9" hidden="1">{"pl_t&amp;d",#N/A,FALSE,"p&amp;l_t&amp;D_01_02 (2)"}</definedName>
    <definedName name="______p4" localSheetId="4" hidden="1">{"pl_t&amp;d",#N/A,FALSE,"p&amp;l_t&amp;D_01_02 (2)"}</definedName>
    <definedName name="______p4" localSheetId="0" hidden="1">{"pl_t&amp;d",#N/A,FALSE,"p&amp;l_t&amp;D_01_02 (2)"}</definedName>
    <definedName name="______p4" localSheetId="1" hidden="1">{"pl_t&amp;d",#N/A,FALSE,"p&amp;l_t&amp;D_01_02 (2)"}</definedName>
    <definedName name="______p4" hidden="1">{"pl_t&amp;d",#N/A,FALSE,"p&amp;l_t&amp;D_01_02 (2)"}</definedName>
    <definedName name="______pp2" localSheetId="6">#REF!</definedName>
    <definedName name="______pp2" localSheetId="10">#REF!</definedName>
    <definedName name="______pp2" localSheetId="7">#REF!</definedName>
    <definedName name="______pp2" localSheetId="3">#REF!</definedName>
    <definedName name="______pp2" localSheetId="9">#REF!</definedName>
    <definedName name="______pp2" localSheetId="4">#REF!</definedName>
    <definedName name="______pp2" localSheetId="0">#REF!</definedName>
    <definedName name="______pp2" localSheetId="1">#REF!</definedName>
    <definedName name="______pp2">#REF!</definedName>
    <definedName name="______q2" localSheetId="6" hidden="1">{"pl_t&amp;d",#N/A,FALSE,"p&amp;l_t&amp;D_01_02 (2)"}</definedName>
    <definedName name="______q2" localSheetId="10" hidden="1">{"pl_t&amp;d",#N/A,FALSE,"p&amp;l_t&amp;D_01_02 (2)"}</definedName>
    <definedName name="______q2" localSheetId="7" hidden="1">{"pl_t&amp;d",#N/A,FALSE,"p&amp;l_t&amp;D_01_02 (2)"}</definedName>
    <definedName name="______q2" localSheetId="3" hidden="1">{"pl_t&amp;d",#N/A,FALSE,"p&amp;l_t&amp;D_01_02 (2)"}</definedName>
    <definedName name="______q2" localSheetId="8" hidden="1">{"pl_t&amp;d",#N/A,FALSE,"p&amp;l_t&amp;D_01_02 (2)"}</definedName>
    <definedName name="______q2" localSheetId="9" hidden="1">{"pl_t&amp;d",#N/A,FALSE,"p&amp;l_t&amp;D_01_02 (2)"}</definedName>
    <definedName name="______q2" localSheetId="4" hidden="1">{"pl_t&amp;d",#N/A,FALSE,"p&amp;l_t&amp;D_01_02 (2)"}</definedName>
    <definedName name="______q2" localSheetId="0" hidden="1">{"pl_t&amp;d",#N/A,FALSE,"p&amp;l_t&amp;D_01_02 (2)"}</definedName>
    <definedName name="______q2" localSheetId="1" hidden="1">{"pl_t&amp;d",#N/A,FALSE,"p&amp;l_t&amp;D_01_02 (2)"}</definedName>
    <definedName name="______q2" hidden="1">{"pl_t&amp;d",#N/A,FALSE,"p&amp;l_t&amp;D_01_02 (2)"}</definedName>
    <definedName name="______q3" localSheetId="6" hidden="1">{"pl_t&amp;d",#N/A,FALSE,"p&amp;l_t&amp;D_01_02 (2)"}</definedName>
    <definedName name="______q3" localSheetId="10" hidden="1">{"pl_t&amp;d",#N/A,FALSE,"p&amp;l_t&amp;D_01_02 (2)"}</definedName>
    <definedName name="______q3" localSheetId="7" hidden="1">{"pl_t&amp;d",#N/A,FALSE,"p&amp;l_t&amp;D_01_02 (2)"}</definedName>
    <definedName name="______q3" localSheetId="3" hidden="1">{"pl_t&amp;d",#N/A,FALSE,"p&amp;l_t&amp;D_01_02 (2)"}</definedName>
    <definedName name="______q3" localSheetId="8" hidden="1">{"pl_t&amp;d",#N/A,FALSE,"p&amp;l_t&amp;D_01_02 (2)"}</definedName>
    <definedName name="______q3" localSheetId="9" hidden="1">{"pl_t&amp;d",#N/A,FALSE,"p&amp;l_t&amp;D_01_02 (2)"}</definedName>
    <definedName name="______q3" localSheetId="4" hidden="1">{"pl_t&amp;d",#N/A,FALSE,"p&amp;l_t&amp;D_01_02 (2)"}</definedName>
    <definedName name="______q3" localSheetId="0" hidden="1">{"pl_t&amp;d",#N/A,FALSE,"p&amp;l_t&amp;D_01_02 (2)"}</definedName>
    <definedName name="______q3" localSheetId="1" hidden="1">{"pl_t&amp;d",#N/A,FALSE,"p&amp;l_t&amp;D_01_02 (2)"}</definedName>
    <definedName name="______q3" hidden="1">{"pl_t&amp;d",#N/A,FALSE,"p&amp;l_t&amp;D_01_02 (2)"}</definedName>
    <definedName name="______s1" localSheetId="6" hidden="1">{"pl_t&amp;d",#N/A,FALSE,"p&amp;l_t&amp;D_01_02 (2)"}</definedName>
    <definedName name="______s1" localSheetId="10" hidden="1">{"pl_t&amp;d",#N/A,FALSE,"p&amp;l_t&amp;D_01_02 (2)"}</definedName>
    <definedName name="______s1" localSheetId="7" hidden="1">{"pl_t&amp;d",#N/A,FALSE,"p&amp;l_t&amp;D_01_02 (2)"}</definedName>
    <definedName name="______s1" localSheetId="3" hidden="1">{"pl_t&amp;d",#N/A,FALSE,"p&amp;l_t&amp;D_01_02 (2)"}</definedName>
    <definedName name="______s1" localSheetId="8" hidden="1">{"pl_t&amp;d",#N/A,FALSE,"p&amp;l_t&amp;D_01_02 (2)"}</definedName>
    <definedName name="______s1" localSheetId="9" hidden="1">{"pl_t&amp;d",#N/A,FALSE,"p&amp;l_t&amp;D_01_02 (2)"}</definedName>
    <definedName name="______s1" localSheetId="4" hidden="1">{"pl_t&amp;d",#N/A,FALSE,"p&amp;l_t&amp;D_01_02 (2)"}</definedName>
    <definedName name="______s1" localSheetId="0" hidden="1">{"pl_t&amp;d",#N/A,FALSE,"p&amp;l_t&amp;D_01_02 (2)"}</definedName>
    <definedName name="______s1" localSheetId="1" hidden="1">{"pl_t&amp;d",#N/A,FALSE,"p&amp;l_t&amp;D_01_02 (2)"}</definedName>
    <definedName name="______s1" hidden="1">{"pl_t&amp;d",#N/A,FALSE,"p&amp;l_t&amp;D_01_02 (2)"}</definedName>
    <definedName name="______S180" localSheetId="6">[9]S3_GRP_CA!#REF!</definedName>
    <definedName name="______S180" localSheetId="10">[9]S3_GRP_CA!#REF!</definedName>
    <definedName name="______S180" localSheetId="7">[9]S3_GRP_CA!#REF!</definedName>
    <definedName name="______S180" localSheetId="3">[9]S3_GRP_CA!#REF!</definedName>
    <definedName name="______S180" localSheetId="9">[9]S3_GRP_CA!#REF!</definedName>
    <definedName name="______S180" localSheetId="4">[9]S3_GRP_CA!#REF!</definedName>
    <definedName name="______S180" localSheetId="0">[9]S3_GRP_CA!#REF!</definedName>
    <definedName name="______S180" localSheetId="1">[9]S3_GRP_CA!#REF!</definedName>
    <definedName name="______S180">[9]S3_GRP_CA!#REF!</definedName>
    <definedName name="______s2" localSheetId="6" hidden="1">{"pl_t&amp;d",#N/A,FALSE,"p&amp;l_t&amp;D_01_02 (2)"}</definedName>
    <definedName name="______s2" localSheetId="10" hidden="1">{"pl_t&amp;d",#N/A,FALSE,"p&amp;l_t&amp;D_01_02 (2)"}</definedName>
    <definedName name="______s2" localSheetId="7" hidden="1">{"pl_t&amp;d",#N/A,FALSE,"p&amp;l_t&amp;D_01_02 (2)"}</definedName>
    <definedName name="______s2" localSheetId="3" hidden="1">{"pl_t&amp;d",#N/A,FALSE,"p&amp;l_t&amp;D_01_02 (2)"}</definedName>
    <definedName name="______s2" localSheetId="8" hidden="1">{"pl_t&amp;d",#N/A,FALSE,"p&amp;l_t&amp;D_01_02 (2)"}</definedName>
    <definedName name="______s2" localSheetId="9" hidden="1">{"pl_t&amp;d",#N/A,FALSE,"p&amp;l_t&amp;D_01_02 (2)"}</definedName>
    <definedName name="______s2" localSheetId="4" hidden="1">{"pl_t&amp;d",#N/A,FALSE,"p&amp;l_t&amp;D_01_02 (2)"}</definedName>
    <definedName name="______s2" localSheetId="0" hidden="1">{"pl_t&amp;d",#N/A,FALSE,"p&amp;l_t&amp;D_01_02 (2)"}</definedName>
    <definedName name="______s2" localSheetId="1" hidden="1">{"pl_t&amp;d",#N/A,FALSE,"p&amp;l_t&amp;D_01_02 (2)"}</definedName>
    <definedName name="______s2" hidden="1">{"pl_t&amp;d",#N/A,FALSE,"p&amp;l_t&amp;D_01_02 (2)"}</definedName>
    <definedName name="______S6" localSheetId="6">[4]S5_CO_MA!#REF!</definedName>
    <definedName name="______S6" localSheetId="10">[4]S5_CO_MA!#REF!</definedName>
    <definedName name="______S6" localSheetId="7">[4]S5_CO_MA!#REF!</definedName>
    <definedName name="______S6" localSheetId="3">[4]S5_CO_MA!#REF!</definedName>
    <definedName name="______S6" localSheetId="9">[4]S5_CO_MA!#REF!</definedName>
    <definedName name="______S6" localSheetId="4">[4]S5_CO_MA!#REF!</definedName>
    <definedName name="______S6" localSheetId="0">[4]S5_CO_MA!#REF!</definedName>
    <definedName name="______S6" localSheetId="1">[4]S5_CO_MA!#REF!</definedName>
    <definedName name="______S6">[4]S5_CO_MA!#REF!</definedName>
    <definedName name="______SL1" localSheetId="6">[7]Salient1!#REF!</definedName>
    <definedName name="______SL1" localSheetId="10">[7]Salient1!#REF!</definedName>
    <definedName name="______SL1" localSheetId="7">[7]Salient1!#REF!</definedName>
    <definedName name="______SL1" localSheetId="3">[7]Salient1!#REF!</definedName>
    <definedName name="______SL1" localSheetId="9">[7]Salient1!#REF!</definedName>
    <definedName name="______SL1" localSheetId="4">[7]Salient1!#REF!</definedName>
    <definedName name="______SL1" localSheetId="0">[7]Salient1!#REF!</definedName>
    <definedName name="______SL1" localSheetId="1">[7]Salient1!#REF!</definedName>
    <definedName name="______SL1">[7]Salient1!#REF!</definedName>
    <definedName name="______SL2" localSheetId="6">[7]Salient1!#REF!</definedName>
    <definedName name="______SL2" localSheetId="10">[7]Salient1!#REF!</definedName>
    <definedName name="______SL2" localSheetId="7">[7]Salient1!#REF!</definedName>
    <definedName name="______SL2" localSheetId="3">[7]Salient1!#REF!</definedName>
    <definedName name="______SL2" localSheetId="9">[7]Salient1!#REF!</definedName>
    <definedName name="______SL2" localSheetId="4">[7]Salient1!#REF!</definedName>
    <definedName name="______SL2" localSheetId="0">[7]Salient1!#REF!</definedName>
    <definedName name="______SL2" localSheetId="1">[7]Salient1!#REF!</definedName>
    <definedName name="______SL2">[7]Salient1!#REF!</definedName>
    <definedName name="______SL3" localSheetId="6">[7]Salient1!#REF!</definedName>
    <definedName name="______SL3" localSheetId="10">[7]Salient1!#REF!</definedName>
    <definedName name="______SL3" localSheetId="7">[7]Salient1!#REF!</definedName>
    <definedName name="______SL3" localSheetId="3">[7]Salient1!#REF!</definedName>
    <definedName name="______SL3" localSheetId="9">[7]Salient1!#REF!</definedName>
    <definedName name="______SL3" localSheetId="4">[7]Salient1!#REF!</definedName>
    <definedName name="______SL3" localSheetId="0">[7]Salient1!#REF!</definedName>
    <definedName name="______SL3" localSheetId="1">[7]Salient1!#REF!</definedName>
    <definedName name="______SL3">[7]Salient1!#REF!</definedName>
    <definedName name="______SPR1" localSheetId="6">#REF!</definedName>
    <definedName name="______SPR1" localSheetId="10">#REF!</definedName>
    <definedName name="______SPR1" localSheetId="7">#REF!</definedName>
    <definedName name="______SPR1" localSheetId="3">#REF!</definedName>
    <definedName name="______SPR1" localSheetId="9">#REF!</definedName>
    <definedName name="______SPR1" localSheetId="4">#REF!</definedName>
    <definedName name="______SPR1" localSheetId="0">#REF!</definedName>
    <definedName name="______SPR1" localSheetId="1">#REF!</definedName>
    <definedName name="______SPR1">#REF!</definedName>
    <definedName name="______spr2" localSheetId="6">#REF!</definedName>
    <definedName name="______spr2" localSheetId="10">#REF!</definedName>
    <definedName name="______spr2" localSheetId="7">#REF!</definedName>
    <definedName name="______spr2" localSheetId="3">#REF!</definedName>
    <definedName name="______spr2" localSheetId="9">#REF!</definedName>
    <definedName name="______spr2" localSheetId="4">#REF!</definedName>
    <definedName name="______spr2" localSheetId="0">#REF!</definedName>
    <definedName name="______spr2" localSheetId="1">#REF!</definedName>
    <definedName name="______spr2">#REF!</definedName>
    <definedName name="______ss1" localSheetId="6" hidden="1">{"pl_t&amp;d",#N/A,FALSE,"p&amp;l_t&amp;D_01_02 (2)"}</definedName>
    <definedName name="______ss1" localSheetId="10" hidden="1">{"pl_t&amp;d",#N/A,FALSE,"p&amp;l_t&amp;D_01_02 (2)"}</definedName>
    <definedName name="______ss1" localSheetId="7" hidden="1">{"pl_t&amp;d",#N/A,FALSE,"p&amp;l_t&amp;D_01_02 (2)"}</definedName>
    <definedName name="______ss1" localSheetId="3" hidden="1">{"pl_t&amp;d",#N/A,FALSE,"p&amp;l_t&amp;D_01_02 (2)"}</definedName>
    <definedName name="______ss1" localSheetId="8" hidden="1">{"pl_t&amp;d",#N/A,FALSE,"p&amp;l_t&amp;D_01_02 (2)"}</definedName>
    <definedName name="______ss1" localSheetId="9" hidden="1">{"pl_t&amp;d",#N/A,FALSE,"p&amp;l_t&amp;D_01_02 (2)"}</definedName>
    <definedName name="______ss1" localSheetId="4" hidden="1">{"pl_t&amp;d",#N/A,FALSE,"p&amp;l_t&amp;D_01_02 (2)"}</definedName>
    <definedName name="______ss1" localSheetId="0" hidden="1">{"pl_t&amp;d",#N/A,FALSE,"p&amp;l_t&amp;D_01_02 (2)"}</definedName>
    <definedName name="______ss1" localSheetId="1" hidden="1">{"pl_t&amp;d",#N/A,FALSE,"p&amp;l_t&amp;D_01_02 (2)"}</definedName>
    <definedName name="______ss1" hidden="1">{"pl_t&amp;d",#N/A,FALSE,"p&amp;l_t&amp;D_01_02 (2)"}</definedName>
    <definedName name="______usd1" localSheetId="6">'[3]cash budget'!#REF!</definedName>
    <definedName name="______usd1" localSheetId="10">'[3]cash budget'!#REF!</definedName>
    <definedName name="______usd1" localSheetId="7">'[3]cash budget'!#REF!</definedName>
    <definedName name="______usd1" localSheetId="3">'[3]cash budget'!#REF!</definedName>
    <definedName name="______usd1" localSheetId="9">'[3]cash budget'!#REF!</definedName>
    <definedName name="______usd1" localSheetId="4">'[3]cash budget'!#REF!</definedName>
    <definedName name="______usd1" localSheetId="0">'[3]cash budget'!#REF!</definedName>
    <definedName name="______usd1" localSheetId="1">'[3]cash budget'!#REF!</definedName>
    <definedName name="______usd1">'[3]cash budget'!#REF!</definedName>
    <definedName name="______usd2" localSheetId="6">'[3]cash budget'!#REF!</definedName>
    <definedName name="______usd2" localSheetId="10">'[3]cash budget'!#REF!</definedName>
    <definedName name="______usd2" localSheetId="7">'[3]cash budget'!#REF!</definedName>
    <definedName name="______usd2" localSheetId="3">'[3]cash budget'!#REF!</definedName>
    <definedName name="______usd2" localSheetId="9">'[3]cash budget'!#REF!</definedName>
    <definedName name="______usd2" localSheetId="4">'[3]cash budget'!#REF!</definedName>
    <definedName name="______usd2" localSheetId="0">'[3]cash budget'!#REF!</definedName>
    <definedName name="______usd2" localSheetId="1">'[3]cash budget'!#REF!</definedName>
    <definedName name="______usd2">'[3]cash budget'!#REF!</definedName>
    <definedName name="______usd3" localSheetId="6">'[3]cash budget'!#REF!</definedName>
    <definedName name="______usd3" localSheetId="10">'[3]cash budget'!#REF!</definedName>
    <definedName name="______usd3" localSheetId="7">'[3]cash budget'!#REF!</definedName>
    <definedName name="______usd3" localSheetId="3">'[3]cash budget'!#REF!</definedName>
    <definedName name="______usd3" localSheetId="9">'[3]cash budget'!#REF!</definedName>
    <definedName name="______usd3" localSheetId="4">'[3]cash budget'!#REF!</definedName>
    <definedName name="______usd3" localSheetId="0">'[3]cash budget'!#REF!</definedName>
    <definedName name="______usd3" localSheetId="1">'[3]cash budget'!#REF!</definedName>
    <definedName name="______usd3">'[3]cash budget'!#REF!</definedName>
    <definedName name="______usd4" localSheetId="6">'[3]cash budget'!#REF!</definedName>
    <definedName name="______usd4" localSheetId="10">'[3]cash budget'!#REF!</definedName>
    <definedName name="______usd4" localSheetId="7">'[3]cash budget'!#REF!</definedName>
    <definedName name="______usd4" localSheetId="3">'[3]cash budget'!#REF!</definedName>
    <definedName name="______usd4" localSheetId="9">'[3]cash budget'!#REF!</definedName>
    <definedName name="______usd4" localSheetId="4">'[3]cash budget'!#REF!</definedName>
    <definedName name="______usd4" localSheetId="0">'[3]cash budget'!#REF!</definedName>
    <definedName name="______usd4" localSheetId="1">'[3]cash budget'!#REF!</definedName>
    <definedName name="______usd4">'[3]cash budget'!#REF!</definedName>
    <definedName name="______xlnm._FilterDatabase_1" localSheetId="6">#REF!</definedName>
    <definedName name="______xlnm._FilterDatabase_1" localSheetId="10">#REF!</definedName>
    <definedName name="______xlnm._FilterDatabase_1" localSheetId="7">#REF!</definedName>
    <definedName name="______xlnm._FilterDatabase_1" localSheetId="3">#REF!</definedName>
    <definedName name="______xlnm._FilterDatabase_1" localSheetId="9">#REF!</definedName>
    <definedName name="______xlnm._FilterDatabase_1" localSheetId="4">#REF!</definedName>
    <definedName name="______xlnm._FilterDatabase_1" localSheetId="0">#REF!</definedName>
    <definedName name="______xlnm._FilterDatabase_1" localSheetId="1">#REF!</definedName>
    <definedName name="______xlnm._FilterDatabase_1">#REF!</definedName>
    <definedName name="______xlnm.Database">"#REF!"</definedName>
    <definedName name="______xlnm.Print_Area">"#REF!"</definedName>
    <definedName name="______xlnm.Print_Titles">"#REF!"</definedName>
    <definedName name="_____A1000000">"#REF!"</definedName>
    <definedName name="_____a3" localSheetId="6" hidden="1">{"pl_t&amp;d",#N/A,FALSE,"p&amp;l_t&amp;D_01_02 (2)"}</definedName>
    <definedName name="_____a3" localSheetId="10" hidden="1">{"pl_t&amp;d",#N/A,FALSE,"p&amp;l_t&amp;D_01_02 (2)"}</definedName>
    <definedName name="_____a3" localSheetId="7" hidden="1">{"pl_t&amp;d",#N/A,FALSE,"p&amp;l_t&amp;D_01_02 (2)"}</definedName>
    <definedName name="_____a3" localSheetId="3" hidden="1">{"pl_t&amp;d",#N/A,FALSE,"p&amp;l_t&amp;D_01_02 (2)"}</definedName>
    <definedName name="_____a3" localSheetId="8" hidden="1">{"pl_t&amp;d",#N/A,FALSE,"p&amp;l_t&amp;D_01_02 (2)"}</definedName>
    <definedName name="_____a3" localSheetId="9" hidden="1">{"pl_t&amp;d",#N/A,FALSE,"p&amp;l_t&amp;D_01_02 (2)"}</definedName>
    <definedName name="_____a3" localSheetId="4" hidden="1">{"pl_t&amp;d",#N/A,FALSE,"p&amp;l_t&amp;D_01_02 (2)"}</definedName>
    <definedName name="_____a3" localSheetId="0" hidden="1">{"pl_t&amp;d",#N/A,FALSE,"p&amp;l_t&amp;D_01_02 (2)"}</definedName>
    <definedName name="_____a3" localSheetId="1" hidden="1">{"pl_t&amp;d",#N/A,FALSE,"p&amp;l_t&amp;D_01_02 (2)"}</definedName>
    <definedName name="_____a3" hidden="1">{"pl_t&amp;d",#N/A,FALSE,"p&amp;l_t&amp;D_01_02 (2)"}</definedName>
    <definedName name="_____A342542" localSheetId="6">#REF!</definedName>
    <definedName name="_____A342542" localSheetId="10">#REF!</definedName>
    <definedName name="_____A342542" localSheetId="7">#REF!</definedName>
    <definedName name="_____A342542" localSheetId="3">#REF!</definedName>
    <definedName name="_____A342542" localSheetId="9">#REF!</definedName>
    <definedName name="_____A342542" localSheetId="4">#REF!</definedName>
    <definedName name="_____A342542" localSheetId="0">#REF!</definedName>
    <definedName name="_____A342542" localSheetId="1">#REF!</definedName>
    <definedName name="_____A342542">#REF!</definedName>
    <definedName name="_____A920720" localSheetId="6">#REF!</definedName>
    <definedName name="_____A920720" localSheetId="10">#REF!</definedName>
    <definedName name="_____A920720" localSheetId="7">#REF!</definedName>
    <definedName name="_____A920720" localSheetId="3">#REF!</definedName>
    <definedName name="_____A920720" localSheetId="9">#REF!</definedName>
    <definedName name="_____A920720" localSheetId="4">#REF!</definedName>
    <definedName name="_____A920720" localSheetId="0">#REF!</definedName>
    <definedName name="_____A920720" localSheetId="1">#REF!</definedName>
    <definedName name="_____A920720">#REF!</definedName>
    <definedName name="_____aa1" localSheetId="6" hidden="1">{"pl_t&amp;d",#N/A,FALSE,"p&amp;l_t&amp;D_01_02 (2)"}</definedName>
    <definedName name="_____aa1" localSheetId="10" hidden="1">{"pl_t&amp;d",#N/A,FALSE,"p&amp;l_t&amp;D_01_02 (2)"}</definedName>
    <definedName name="_____aa1" localSheetId="7" hidden="1">{"pl_t&amp;d",#N/A,FALSE,"p&amp;l_t&amp;D_01_02 (2)"}</definedName>
    <definedName name="_____aa1" localSheetId="3" hidden="1">{"pl_t&amp;d",#N/A,FALSE,"p&amp;l_t&amp;D_01_02 (2)"}</definedName>
    <definedName name="_____aa1" localSheetId="8" hidden="1">{"pl_t&amp;d",#N/A,FALSE,"p&amp;l_t&amp;D_01_02 (2)"}</definedName>
    <definedName name="_____aa1" localSheetId="9" hidden="1">{"pl_t&amp;d",#N/A,FALSE,"p&amp;l_t&amp;D_01_02 (2)"}</definedName>
    <definedName name="_____aa1" localSheetId="4" hidden="1">{"pl_t&amp;d",#N/A,FALSE,"p&amp;l_t&amp;D_01_02 (2)"}</definedName>
    <definedName name="_____aa1" localSheetId="0" hidden="1">{"pl_t&amp;d",#N/A,FALSE,"p&amp;l_t&amp;D_01_02 (2)"}</definedName>
    <definedName name="_____aa1" localSheetId="1" hidden="1">{"pl_t&amp;d",#N/A,FALSE,"p&amp;l_t&amp;D_01_02 (2)"}</definedName>
    <definedName name="_____aa1" hidden="1">{"pl_t&amp;d",#N/A,FALSE,"p&amp;l_t&amp;D_01_02 (2)"}</definedName>
    <definedName name="_____Apr02">#N/A</definedName>
    <definedName name="_____Apr03">#N/A</definedName>
    <definedName name="_____Apr04">#N/A</definedName>
    <definedName name="_____Apr05">#N/A</definedName>
    <definedName name="_____Apr06">#N/A</definedName>
    <definedName name="_____Apr07">#N/A</definedName>
    <definedName name="_____Apr08">#N/A</definedName>
    <definedName name="_____Apr09">#N/A</definedName>
    <definedName name="_____Apr10">#N/A</definedName>
    <definedName name="_____Apr11">#N/A</definedName>
    <definedName name="_____Apr13">#N/A</definedName>
    <definedName name="_____Apr14">#N/A</definedName>
    <definedName name="_____Apr15">#N/A</definedName>
    <definedName name="_____Apr16">#N/A</definedName>
    <definedName name="_____Apr17">#N/A</definedName>
    <definedName name="_____Apr20">#N/A</definedName>
    <definedName name="_____Apr21">#N/A</definedName>
    <definedName name="_____Apr22">#N/A</definedName>
    <definedName name="_____Apr23">#N/A</definedName>
    <definedName name="_____Apr24">#N/A</definedName>
    <definedName name="_____Apr27">#N/A</definedName>
    <definedName name="_____Apr28">#N/A</definedName>
    <definedName name="_____Apr29">#N/A</definedName>
    <definedName name="_____Apr30">#N/A</definedName>
    <definedName name="_____B1" localSheetId="6" hidden="1">{"pl_t&amp;d",#N/A,FALSE,"p&amp;l_t&amp;D_01_02 (2)"}</definedName>
    <definedName name="_____B1" localSheetId="10" hidden="1">{"pl_t&amp;d",#N/A,FALSE,"p&amp;l_t&amp;D_01_02 (2)"}</definedName>
    <definedName name="_____B1" localSheetId="7" hidden="1">{"pl_t&amp;d",#N/A,FALSE,"p&amp;l_t&amp;D_01_02 (2)"}</definedName>
    <definedName name="_____B1" localSheetId="3" hidden="1">{"pl_t&amp;d",#N/A,FALSE,"p&amp;l_t&amp;D_01_02 (2)"}</definedName>
    <definedName name="_____B1" localSheetId="8" hidden="1">{"pl_t&amp;d",#N/A,FALSE,"p&amp;l_t&amp;D_01_02 (2)"}</definedName>
    <definedName name="_____B1" localSheetId="9" hidden="1">{"pl_t&amp;d",#N/A,FALSE,"p&amp;l_t&amp;D_01_02 (2)"}</definedName>
    <definedName name="_____B1" localSheetId="4" hidden="1">{"pl_t&amp;d",#N/A,FALSE,"p&amp;l_t&amp;D_01_02 (2)"}</definedName>
    <definedName name="_____B1" localSheetId="0" hidden="1">{"pl_t&amp;d",#N/A,FALSE,"p&amp;l_t&amp;D_01_02 (2)"}</definedName>
    <definedName name="_____B1" localSheetId="1" hidden="1">{"pl_t&amp;d",#N/A,FALSE,"p&amp;l_t&amp;D_01_02 (2)"}</definedName>
    <definedName name="_____B1" hidden="1">{"pl_t&amp;d",#N/A,FALSE,"p&amp;l_t&amp;D_01_02 (2)"}</definedName>
    <definedName name="_____BSD1">"#REF!"</definedName>
    <definedName name="_____BSD2">"#REF!"</definedName>
    <definedName name="_____DAT12">#N/A</definedName>
    <definedName name="_____DAT13">#N/A</definedName>
    <definedName name="_____DAT15">#N/A</definedName>
    <definedName name="_____DAT16">#N/A</definedName>
    <definedName name="_____DAT17">#N/A</definedName>
    <definedName name="_____DAT18">#N/A</definedName>
    <definedName name="_____DAT19">#N/A</definedName>
    <definedName name="_____dd1">#N/A</definedName>
    <definedName name="_____dem2">#N/A</definedName>
    <definedName name="_____dem3">#N/A</definedName>
    <definedName name="_____den8">#N/A</definedName>
    <definedName name="_____E405120" localSheetId="6">#REF!</definedName>
    <definedName name="_____E405120" localSheetId="10">#REF!</definedName>
    <definedName name="_____E405120" localSheetId="7">#REF!</definedName>
    <definedName name="_____E405120" localSheetId="3">#REF!</definedName>
    <definedName name="_____E405120" localSheetId="9">#REF!</definedName>
    <definedName name="_____E405120" localSheetId="4">#REF!</definedName>
    <definedName name="_____E405120" localSheetId="0">#REF!</definedName>
    <definedName name="_____E405120" localSheetId="1">#REF!</definedName>
    <definedName name="_____E405120">#REF!</definedName>
    <definedName name="_____fin2" localSheetId="6" hidden="1">{"pl_t&amp;d",#N/A,FALSE,"p&amp;l_t&amp;D_01_02 (2)"}</definedName>
    <definedName name="_____fin2" localSheetId="10" hidden="1">{"pl_t&amp;d",#N/A,FALSE,"p&amp;l_t&amp;D_01_02 (2)"}</definedName>
    <definedName name="_____fin2" localSheetId="7" hidden="1">{"pl_t&amp;d",#N/A,FALSE,"p&amp;l_t&amp;D_01_02 (2)"}</definedName>
    <definedName name="_____fin2" localSheetId="3" hidden="1">{"pl_t&amp;d",#N/A,FALSE,"p&amp;l_t&amp;D_01_02 (2)"}</definedName>
    <definedName name="_____fin2" localSheetId="8" hidden="1">{"pl_t&amp;d",#N/A,FALSE,"p&amp;l_t&amp;D_01_02 (2)"}</definedName>
    <definedName name="_____fin2" localSheetId="9" hidden="1">{"pl_t&amp;d",#N/A,FALSE,"p&amp;l_t&amp;D_01_02 (2)"}</definedName>
    <definedName name="_____fin2" localSheetId="4" hidden="1">{"pl_t&amp;d",#N/A,FALSE,"p&amp;l_t&amp;D_01_02 (2)"}</definedName>
    <definedName name="_____fin2" localSheetId="0" hidden="1">{"pl_t&amp;d",#N/A,FALSE,"p&amp;l_t&amp;D_01_02 (2)"}</definedName>
    <definedName name="_____fin2" localSheetId="1" hidden="1">{"pl_t&amp;d",#N/A,FALSE,"p&amp;l_t&amp;D_01_02 (2)"}</definedName>
    <definedName name="_____fin2" hidden="1">{"pl_t&amp;d",#N/A,FALSE,"p&amp;l_t&amp;D_01_02 (2)"}</definedName>
    <definedName name="_____for5" localSheetId="6" hidden="1">{"pl_t&amp;d",#N/A,FALSE,"p&amp;l_t&amp;D_01_02 (2)"}</definedName>
    <definedName name="_____for5" localSheetId="10" hidden="1">{"pl_t&amp;d",#N/A,FALSE,"p&amp;l_t&amp;D_01_02 (2)"}</definedName>
    <definedName name="_____for5" localSheetId="7" hidden="1">{"pl_t&amp;d",#N/A,FALSE,"p&amp;l_t&amp;D_01_02 (2)"}</definedName>
    <definedName name="_____for5" localSheetId="3" hidden="1">{"pl_t&amp;d",#N/A,FALSE,"p&amp;l_t&amp;D_01_02 (2)"}</definedName>
    <definedName name="_____for5" localSheetId="8" hidden="1">{"pl_t&amp;d",#N/A,FALSE,"p&amp;l_t&amp;D_01_02 (2)"}</definedName>
    <definedName name="_____for5" localSheetId="9" hidden="1">{"pl_t&amp;d",#N/A,FALSE,"p&amp;l_t&amp;D_01_02 (2)"}</definedName>
    <definedName name="_____for5" localSheetId="4" hidden="1">{"pl_t&amp;d",#N/A,FALSE,"p&amp;l_t&amp;D_01_02 (2)"}</definedName>
    <definedName name="_____for5" localSheetId="0" hidden="1">{"pl_t&amp;d",#N/A,FALSE,"p&amp;l_t&amp;D_01_02 (2)"}</definedName>
    <definedName name="_____for5" localSheetId="1" hidden="1">{"pl_t&amp;d",#N/A,FALSE,"p&amp;l_t&amp;D_01_02 (2)"}</definedName>
    <definedName name="_____for5" hidden="1">{"pl_t&amp;d",#N/A,FALSE,"p&amp;l_t&amp;D_01_02 (2)"}</definedName>
    <definedName name="_____G1" localSheetId="6">#REF!</definedName>
    <definedName name="_____G1" localSheetId="10">#REF!</definedName>
    <definedName name="_____G1" localSheetId="7">#REF!</definedName>
    <definedName name="_____G1" localSheetId="3">#REF!</definedName>
    <definedName name="_____G1" localSheetId="9">#REF!</definedName>
    <definedName name="_____G1" localSheetId="4">#REF!</definedName>
    <definedName name="_____G1" localSheetId="0">#REF!</definedName>
    <definedName name="_____G1" localSheetId="1">#REF!</definedName>
    <definedName name="_____G1">#REF!</definedName>
    <definedName name="_____IED1">"#REF!"</definedName>
    <definedName name="_____IED2">"#REF!"</definedName>
    <definedName name="_____j3" localSheetId="6" hidden="1">{"pl_t&amp;d",#N/A,FALSE,"p&amp;l_t&amp;D_01_02 (2)"}</definedName>
    <definedName name="_____j3" localSheetId="10" hidden="1">{"pl_t&amp;d",#N/A,FALSE,"p&amp;l_t&amp;D_01_02 (2)"}</definedName>
    <definedName name="_____j3" localSheetId="7" hidden="1">{"pl_t&amp;d",#N/A,FALSE,"p&amp;l_t&amp;D_01_02 (2)"}</definedName>
    <definedName name="_____j3" localSheetId="3" hidden="1">{"pl_t&amp;d",#N/A,FALSE,"p&amp;l_t&amp;D_01_02 (2)"}</definedName>
    <definedName name="_____j3" localSheetId="8" hidden="1">{"pl_t&amp;d",#N/A,FALSE,"p&amp;l_t&amp;D_01_02 (2)"}</definedName>
    <definedName name="_____j3" localSheetId="9" hidden="1">{"pl_t&amp;d",#N/A,FALSE,"p&amp;l_t&amp;D_01_02 (2)"}</definedName>
    <definedName name="_____j3" localSheetId="4" hidden="1">{"pl_t&amp;d",#N/A,FALSE,"p&amp;l_t&amp;D_01_02 (2)"}</definedName>
    <definedName name="_____j3" localSheetId="0" hidden="1">{"pl_t&amp;d",#N/A,FALSE,"p&amp;l_t&amp;D_01_02 (2)"}</definedName>
    <definedName name="_____j3" localSheetId="1" hidden="1">{"pl_t&amp;d",#N/A,FALSE,"p&amp;l_t&amp;D_01_02 (2)"}</definedName>
    <definedName name="_____j3" hidden="1">{"pl_t&amp;d",#N/A,FALSE,"p&amp;l_t&amp;D_01_02 (2)"}</definedName>
    <definedName name="_____j4" localSheetId="6" hidden="1">{"pl_t&amp;d",#N/A,FALSE,"p&amp;l_t&amp;D_01_02 (2)"}</definedName>
    <definedName name="_____j4" localSheetId="10" hidden="1">{"pl_t&amp;d",#N/A,FALSE,"p&amp;l_t&amp;D_01_02 (2)"}</definedName>
    <definedName name="_____j4" localSheetId="7" hidden="1">{"pl_t&amp;d",#N/A,FALSE,"p&amp;l_t&amp;D_01_02 (2)"}</definedName>
    <definedName name="_____j4" localSheetId="3" hidden="1">{"pl_t&amp;d",#N/A,FALSE,"p&amp;l_t&amp;D_01_02 (2)"}</definedName>
    <definedName name="_____j4" localSheetId="8" hidden="1">{"pl_t&amp;d",#N/A,FALSE,"p&amp;l_t&amp;D_01_02 (2)"}</definedName>
    <definedName name="_____j4" localSheetId="9" hidden="1">{"pl_t&amp;d",#N/A,FALSE,"p&amp;l_t&amp;D_01_02 (2)"}</definedName>
    <definedName name="_____j4" localSheetId="4" hidden="1">{"pl_t&amp;d",#N/A,FALSE,"p&amp;l_t&amp;D_01_02 (2)"}</definedName>
    <definedName name="_____j4" localSheetId="0" hidden="1">{"pl_t&amp;d",#N/A,FALSE,"p&amp;l_t&amp;D_01_02 (2)"}</definedName>
    <definedName name="_____j4" localSheetId="1" hidden="1">{"pl_t&amp;d",#N/A,FALSE,"p&amp;l_t&amp;D_01_02 (2)"}</definedName>
    <definedName name="_____j4" hidden="1">{"pl_t&amp;d",#N/A,FALSE,"p&amp;l_t&amp;D_01_02 (2)"}</definedName>
    <definedName name="_____j5" localSheetId="6" hidden="1">{"pl_t&amp;d",#N/A,FALSE,"p&amp;l_t&amp;D_01_02 (2)"}</definedName>
    <definedName name="_____j5" localSheetId="10" hidden="1">{"pl_t&amp;d",#N/A,FALSE,"p&amp;l_t&amp;D_01_02 (2)"}</definedName>
    <definedName name="_____j5" localSheetId="7" hidden="1">{"pl_t&amp;d",#N/A,FALSE,"p&amp;l_t&amp;D_01_02 (2)"}</definedName>
    <definedName name="_____j5" localSheetId="3" hidden="1">{"pl_t&amp;d",#N/A,FALSE,"p&amp;l_t&amp;D_01_02 (2)"}</definedName>
    <definedName name="_____j5" localSheetId="8" hidden="1">{"pl_t&amp;d",#N/A,FALSE,"p&amp;l_t&amp;D_01_02 (2)"}</definedName>
    <definedName name="_____j5" localSheetId="9" hidden="1">{"pl_t&amp;d",#N/A,FALSE,"p&amp;l_t&amp;D_01_02 (2)"}</definedName>
    <definedName name="_____j5" localSheetId="4" hidden="1">{"pl_t&amp;d",#N/A,FALSE,"p&amp;l_t&amp;D_01_02 (2)"}</definedName>
    <definedName name="_____j5" localSheetId="0" hidden="1">{"pl_t&amp;d",#N/A,FALSE,"p&amp;l_t&amp;D_01_02 (2)"}</definedName>
    <definedName name="_____j5" localSheetId="1" hidden="1">{"pl_t&amp;d",#N/A,FALSE,"p&amp;l_t&amp;D_01_02 (2)"}</definedName>
    <definedName name="_____j5" hidden="1">{"pl_t&amp;d",#N/A,FALSE,"p&amp;l_t&amp;D_01_02 (2)"}</definedName>
    <definedName name="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_jan05" hidden="1">{#N/A,#N/A,FALSE,"1.1";#N/A,#N/A,FALSE,"1.1a";#N/A,#N/A,FALSE,"1.1b";#N/A,#N/A,FALSE,"1.1c";#N/A,#N/A,FALSE,"1.1e";#N/A,#N/A,FALSE,"1.1f";#N/A,#N/A,FALSE,"1.1g";#N/A,#N/A,FALSE,"1.1h_T";#N/A,#N/A,FALSE,"1.1h_D";#N/A,#N/A,FALSE,"1.2";#N/A,#N/A,FALSE,"1.3";#N/A,#N/A,FALSE,"1.3b";#N/A,#N/A,FALSE,"1.4";#N/A,#N/A,FALSE,"1.5";#N/A,#N/A,FALSE,"1.6";#N/A,#N/A,FALSE,"2.1";#N/A,#N/A,FALSE,"SOD";#N/A,#N/A,FALSE,"OL";#N/A,#N/A,FALSE,"CF"}</definedName>
    <definedName name="_____jpl1" localSheetId="6" hidden="1">#REF!</definedName>
    <definedName name="_____jpl1" localSheetId="10" hidden="1">#REF!</definedName>
    <definedName name="_____jpl1" localSheetId="7" hidden="1">#REF!</definedName>
    <definedName name="_____jpl1" localSheetId="3" hidden="1">#REF!</definedName>
    <definedName name="_____jpl1" localSheetId="8" hidden="1">#REF!</definedName>
    <definedName name="_____jpl1" localSheetId="9" hidden="1">#REF!</definedName>
    <definedName name="_____jpl1" localSheetId="4" hidden="1">#REF!</definedName>
    <definedName name="_____jpl1" localSheetId="0" hidden="1">#REF!</definedName>
    <definedName name="_____jpl1" localSheetId="1" hidden="1">#REF!</definedName>
    <definedName name="_____jpl1" hidden="1">#REF!</definedName>
    <definedName name="_____k1" localSheetId="6" hidden="1">{"pl_t&amp;d",#N/A,FALSE,"p&amp;l_t&amp;D_01_02 (2)"}</definedName>
    <definedName name="_____k1" localSheetId="10" hidden="1">{"pl_t&amp;d",#N/A,FALSE,"p&amp;l_t&amp;D_01_02 (2)"}</definedName>
    <definedName name="_____k1" localSheetId="7" hidden="1">{"pl_t&amp;d",#N/A,FALSE,"p&amp;l_t&amp;D_01_02 (2)"}</definedName>
    <definedName name="_____k1" localSheetId="3" hidden="1">{"pl_t&amp;d",#N/A,FALSE,"p&amp;l_t&amp;D_01_02 (2)"}</definedName>
    <definedName name="_____k1" localSheetId="8" hidden="1">{"pl_t&amp;d",#N/A,FALSE,"p&amp;l_t&amp;D_01_02 (2)"}</definedName>
    <definedName name="_____k1" localSheetId="9" hidden="1">{"pl_t&amp;d",#N/A,FALSE,"p&amp;l_t&amp;D_01_02 (2)"}</definedName>
    <definedName name="_____k1" localSheetId="4" hidden="1">{"pl_t&amp;d",#N/A,FALSE,"p&amp;l_t&amp;D_01_02 (2)"}</definedName>
    <definedName name="_____k1" localSheetId="0" hidden="1">{"pl_t&amp;d",#N/A,FALSE,"p&amp;l_t&amp;D_01_02 (2)"}</definedName>
    <definedName name="_____k1" localSheetId="1" hidden="1">{"pl_t&amp;d",#N/A,FALSE,"p&amp;l_t&amp;D_01_02 (2)"}</definedName>
    <definedName name="_____k1" hidden="1">{"pl_t&amp;d",#N/A,FALSE,"p&amp;l_t&amp;D_01_02 (2)"}</definedName>
    <definedName name="_____Mar06">#N/A</definedName>
    <definedName name="_____Mar09">#N/A</definedName>
    <definedName name="_____Mar10">#N/A</definedName>
    <definedName name="_____Mar11">#N/A</definedName>
    <definedName name="_____Mar12">#N/A</definedName>
    <definedName name="_____Mar13">#N/A</definedName>
    <definedName name="_____Mar16">#N/A</definedName>
    <definedName name="_____Mar17">#N/A</definedName>
    <definedName name="_____Mar18">#N/A</definedName>
    <definedName name="_____Mar19">#N/A</definedName>
    <definedName name="_____Mar20">#N/A</definedName>
    <definedName name="_____Mar23">#N/A</definedName>
    <definedName name="_____Mar24">#N/A</definedName>
    <definedName name="_____Mar25">#N/A</definedName>
    <definedName name="_____Mar26">#N/A</definedName>
    <definedName name="_____Mar27">#N/A</definedName>
    <definedName name="_____Mar28">#N/A</definedName>
    <definedName name="_____Mar30">#N/A</definedName>
    <definedName name="_____Mar31">#N/A</definedName>
    <definedName name="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_mp3" hidden="1">{#N/A,#N/A,FALSE,"1.1";#N/A,#N/A,FALSE,"1.1a";#N/A,#N/A,FALSE,"1.1b";#N/A,#N/A,FALSE,"1.1c";#N/A,#N/A,FALSE,"1.1e";#N/A,#N/A,FALSE,"1.1f";#N/A,#N/A,FALSE,"1.1g";#N/A,#N/A,FALSE,"1.1h_T";#N/A,#N/A,FALSE,"1.1h_D";#N/A,#N/A,FALSE,"1.2";#N/A,#N/A,FALSE,"1.3";#N/A,#N/A,FALSE,"1.3b";#N/A,#N/A,FALSE,"1.4";#N/A,#N/A,FALSE,"1.5";#N/A,#N/A,FALSE,"1.6";#N/A,#N/A,FALSE,"2.1";#N/A,#N/A,FALSE,"SOD";#N/A,#N/A,FALSE,"OL";#N/A,#N/A,FALSE,"CF"}</definedName>
    <definedName name="_____new1" localSheetId="6" hidden="1">{"pl_t&amp;d",#N/A,FALSE,"p&amp;l_t&amp;D_01_02 (2)"}</definedName>
    <definedName name="_____new1" localSheetId="10" hidden="1">{"pl_t&amp;d",#N/A,FALSE,"p&amp;l_t&amp;D_01_02 (2)"}</definedName>
    <definedName name="_____new1" localSheetId="7" hidden="1">{"pl_t&amp;d",#N/A,FALSE,"p&amp;l_t&amp;D_01_02 (2)"}</definedName>
    <definedName name="_____new1" localSheetId="3" hidden="1">{"pl_t&amp;d",#N/A,FALSE,"p&amp;l_t&amp;D_01_02 (2)"}</definedName>
    <definedName name="_____new1" localSheetId="8" hidden="1">{"pl_t&amp;d",#N/A,FALSE,"p&amp;l_t&amp;D_01_02 (2)"}</definedName>
    <definedName name="_____new1" localSheetId="9" hidden="1">{"pl_t&amp;d",#N/A,FALSE,"p&amp;l_t&amp;D_01_02 (2)"}</definedName>
    <definedName name="_____new1" localSheetId="4" hidden="1">{"pl_t&amp;d",#N/A,FALSE,"p&amp;l_t&amp;D_01_02 (2)"}</definedName>
    <definedName name="_____new1" localSheetId="0" hidden="1">{"pl_t&amp;d",#N/A,FALSE,"p&amp;l_t&amp;D_01_02 (2)"}</definedName>
    <definedName name="_____new1" localSheetId="1" hidden="1">{"pl_t&amp;d",#N/A,FALSE,"p&amp;l_t&amp;D_01_02 (2)"}</definedName>
    <definedName name="_____new1" hidden="1">{"pl_t&amp;d",#N/A,FALSE,"p&amp;l_t&amp;D_01_02 (2)"}</definedName>
    <definedName name="_____no1" localSheetId="6" hidden="1">{"pl_t&amp;d",#N/A,FALSE,"p&amp;l_t&amp;D_01_02 (2)"}</definedName>
    <definedName name="_____no1" localSheetId="10" hidden="1">{"pl_t&amp;d",#N/A,FALSE,"p&amp;l_t&amp;D_01_02 (2)"}</definedName>
    <definedName name="_____no1" localSheetId="7" hidden="1">{"pl_t&amp;d",#N/A,FALSE,"p&amp;l_t&amp;D_01_02 (2)"}</definedName>
    <definedName name="_____no1" localSheetId="3" hidden="1">{"pl_t&amp;d",#N/A,FALSE,"p&amp;l_t&amp;D_01_02 (2)"}</definedName>
    <definedName name="_____no1" localSheetId="8" hidden="1">{"pl_t&amp;d",#N/A,FALSE,"p&amp;l_t&amp;D_01_02 (2)"}</definedName>
    <definedName name="_____no1" localSheetId="9" hidden="1">{"pl_t&amp;d",#N/A,FALSE,"p&amp;l_t&amp;D_01_02 (2)"}</definedName>
    <definedName name="_____no1" localSheetId="4" hidden="1">{"pl_t&amp;d",#N/A,FALSE,"p&amp;l_t&amp;D_01_02 (2)"}</definedName>
    <definedName name="_____no1" localSheetId="0" hidden="1">{"pl_t&amp;d",#N/A,FALSE,"p&amp;l_t&amp;D_01_02 (2)"}</definedName>
    <definedName name="_____no1" localSheetId="1" hidden="1">{"pl_t&amp;d",#N/A,FALSE,"p&amp;l_t&amp;D_01_02 (2)"}</definedName>
    <definedName name="_____no1" hidden="1">{"pl_t&amp;d",#N/A,FALSE,"p&amp;l_t&amp;D_01_02 (2)"}</definedName>
    <definedName name="_____not1" localSheetId="6" hidden="1">{"pl_t&amp;d",#N/A,FALSE,"p&amp;l_t&amp;D_01_02 (2)"}</definedName>
    <definedName name="_____not1" localSheetId="10" hidden="1">{"pl_t&amp;d",#N/A,FALSE,"p&amp;l_t&amp;D_01_02 (2)"}</definedName>
    <definedName name="_____not1" localSheetId="7" hidden="1">{"pl_t&amp;d",#N/A,FALSE,"p&amp;l_t&amp;D_01_02 (2)"}</definedName>
    <definedName name="_____not1" localSheetId="3" hidden="1">{"pl_t&amp;d",#N/A,FALSE,"p&amp;l_t&amp;D_01_02 (2)"}</definedName>
    <definedName name="_____not1" localSheetId="8" hidden="1">{"pl_t&amp;d",#N/A,FALSE,"p&amp;l_t&amp;D_01_02 (2)"}</definedName>
    <definedName name="_____not1" localSheetId="9" hidden="1">{"pl_t&amp;d",#N/A,FALSE,"p&amp;l_t&amp;D_01_02 (2)"}</definedName>
    <definedName name="_____not1" localSheetId="4" hidden="1">{"pl_t&amp;d",#N/A,FALSE,"p&amp;l_t&amp;D_01_02 (2)"}</definedName>
    <definedName name="_____not1" localSheetId="0" hidden="1">{"pl_t&amp;d",#N/A,FALSE,"p&amp;l_t&amp;D_01_02 (2)"}</definedName>
    <definedName name="_____not1" localSheetId="1" hidden="1">{"pl_t&amp;d",#N/A,FALSE,"p&amp;l_t&amp;D_01_02 (2)"}</definedName>
    <definedName name="_____not1" hidden="1">{"pl_t&amp;d",#N/A,FALSE,"p&amp;l_t&amp;D_01_02 (2)"}</definedName>
    <definedName name="_____p1" localSheetId="6" hidden="1">{"pl_t&amp;d",#N/A,FALSE,"p&amp;l_t&amp;D_01_02 (2)"}</definedName>
    <definedName name="_____p1" localSheetId="10" hidden="1">{"pl_t&amp;d",#N/A,FALSE,"p&amp;l_t&amp;D_01_02 (2)"}</definedName>
    <definedName name="_____p1" localSheetId="7" hidden="1">{"pl_t&amp;d",#N/A,FALSE,"p&amp;l_t&amp;D_01_02 (2)"}</definedName>
    <definedName name="_____p1" localSheetId="3" hidden="1">{"pl_t&amp;d",#N/A,FALSE,"p&amp;l_t&amp;D_01_02 (2)"}</definedName>
    <definedName name="_____p1" localSheetId="8" hidden="1">{"pl_t&amp;d",#N/A,FALSE,"p&amp;l_t&amp;D_01_02 (2)"}</definedName>
    <definedName name="_____p1" localSheetId="9" hidden="1">{"pl_t&amp;d",#N/A,FALSE,"p&amp;l_t&amp;D_01_02 (2)"}</definedName>
    <definedName name="_____p1" localSheetId="4" hidden="1">{"pl_t&amp;d",#N/A,FALSE,"p&amp;l_t&amp;D_01_02 (2)"}</definedName>
    <definedName name="_____p1" localSheetId="0" hidden="1">{"pl_t&amp;d",#N/A,FALSE,"p&amp;l_t&amp;D_01_02 (2)"}</definedName>
    <definedName name="_____p1" localSheetId="1" hidden="1">{"pl_t&amp;d",#N/A,FALSE,"p&amp;l_t&amp;D_01_02 (2)"}</definedName>
    <definedName name="_____p1" hidden="1">{"pl_t&amp;d",#N/A,FALSE,"p&amp;l_t&amp;D_01_02 (2)"}</definedName>
    <definedName name="_____p2" localSheetId="6" hidden="1">{"pl_td_01_02",#N/A,FALSE,"p&amp;l_t&amp;D_01_02 (2)"}</definedName>
    <definedName name="_____p2" localSheetId="10" hidden="1">{"pl_td_01_02",#N/A,FALSE,"p&amp;l_t&amp;D_01_02 (2)"}</definedName>
    <definedName name="_____p2" localSheetId="7" hidden="1">{"pl_td_01_02",#N/A,FALSE,"p&amp;l_t&amp;D_01_02 (2)"}</definedName>
    <definedName name="_____p2" localSheetId="3" hidden="1">{"pl_td_01_02",#N/A,FALSE,"p&amp;l_t&amp;D_01_02 (2)"}</definedName>
    <definedName name="_____p2" localSheetId="8" hidden="1">{"pl_td_01_02",#N/A,FALSE,"p&amp;l_t&amp;D_01_02 (2)"}</definedName>
    <definedName name="_____p2" localSheetId="9" hidden="1">{"pl_td_01_02",#N/A,FALSE,"p&amp;l_t&amp;D_01_02 (2)"}</definedName>
    <definedName name="_____p2" localSheetId="4" hidden="1">{"pl_td_01_02",#N/A,FALSE,"p&amp;l_t&amp;D_01_02 (2)"}</definedName>
    <definedName name="_____p2" localSheetId="0" hidden="1">{"pl_td_01_02",#N/A,FALSE,"p&amp;l_t&amp;D_01_02 (2)"}</definedName>
    <definedName name="_____p2" localSheetId="1" hidden="1">{"pl_td_01_02",#N/A,FALSE,"p&amp;l_t&amp;D_01_02 (2)"}</definedName>
    <definedName name="_____p2" hidden="1">{"pl_td_01_02",#N/A,FALSE,"p&amp;l_t&amp;D_01_02 (2)"}</definedName>
    <definedName name="_____p3" localSheetId="6" hidden="1">{"pl_t&amp;d",#N/A,FALSE,"p&amp;l_t&amp;D_01_02 (2)"}</definedName>
    <definedName name="_____p3" localSheetId="10" hidden="1">{"pl_t&amp;d",#N/A,FALSE,"p&amp;l_t&amp;D_01_02 (2)"}</definedName>
    <definedName name="_____p3" localSheetId="7" hidden="1">{"pl_t&amp;d",#N/A,FALSE,"p&amp;l_t&amp;D_01_02 (2)"}</definedName>
    <definedName name="_____p3" localSheetId="3" hidden="1">{"pl_t&amp;d",#N/A,FALSE,"p&amp;l_t&amp;D_01_02 (2)"}</definedName>
    <definedName name="_____p3" localSheetId="8" hidden="1">{"pl_t&amp;d",#N/A,FALSE,"p&amp;l_t&amp;D_01_02 (2)"}</definedName>
    <definedName name="_____p3" localSheetId="9" hidden="1">{"pl_t&amp;d",#N/A,FALSE,"p&amp;l_t&amp;D_01_02 (2)"}</definedName>
    <definedName name="_____p3" localSheetId="4" hidden="1">{"pl_t&amp;d",#N/A,FALSE,"p&amp;l_t&amp;D_01_02 (2)"}</definedName>
    <definedName name="_____p3" localSheetId="0" hidden="1">{"pl_t&amp;d",#N/A,FALSE,"p&amp;l_t&amp;D_01_02 (2)"}</definedName>
    <definedName name="_____p3" localSheetId="1" hidden="1">{"pl_t&amp;d",#N/A,FALSE,"p&amp;l_t&amp;D_01_02 (2)"}</definedName>
    <definedName name="_____p3" hidden="1">{"pl_t&amp;d",#N/A,FALSE,"p&amp;l_t&amp;D_01_02 (2)"}</definedName>
    <definedName name="_____p4" localSheetId="6" hidden="1">{"pl_t&amp;d",#N/A,FALSE,"p&amp;l_t&amp;D_01_02 (2)"}</definedName>
    <definedName name="_____p4" localSheetId="10" hidden="1">{"pl_t&amp;d",#N/A,FALSE,"p&amp;l_t&amp;D_01_02 (2)"}</definedName>
    <definedName name="_____p4" localSheetId="7" hidden="1">{"pl_t&amp;d",#N/A,FALSE,"p&amp;l_t&amp;D_01_02 (2)"}</definedName>
    <definedName name="_____p4" localSheetId="3" hidden="1">{"pl_t&amp;d",#N/A,FALSE,"p&amp;l_t&amp;D_01_02 (2)"}</definedName>
    <definedName name="_____p4" localSheetId="8" hidden="1">{"pl_t&amp;d",#N/A,FALSE,"p&amp;l_t&amp;D_01_02 (2)"}</definedName>
    <definedName name="_____p4" localSheetId="9" hidden="1">{"pl_t&amp;d",#N/A,FALSE,"p&amp;l_t&amp;D_01_02 (2)"}</definedName>
    <definedName name="_____p4" localSheetId="4" hidden="1">{"pl_t&amp;d",#N/A,FALSE,"p&amp;l_t&amp;D_01_02 (2)"}</definedName>
    <definedName name="_____p4" localSheetId="0" hidden="1">{"pl_t&amp;d",#N/A,FALSE,"p&amp;l_t&amp;D_01_02 (2)"}</definedName>
    <definedName name="_____p4" localSheetId="1" hidden="1">{"pl_t&amp;d",#N/A,FALSE,"p&amp;l_t&amp;D_01_02 (2)"}</definedName>
    <definedName name="_____p4" hidden="1">{"pl_t&amp;d",#N/A,FALSE,"p&amp;l_t&amp;D_01_02 (2)"}</definedName>
    <definedName name="_____pp2" localSheetId="6">#REF!</definedName>
    <definedName name="_____pp2" localSheetId="10">#REF!</definedName>
    <definedName name="_____pp2" localSheetId="7">#REF!</definedName>
    <definedName name="_____pp2" localSheetId="3">#REF!</definedName>
    <definedName name="_____pp2" localSheetId="9">#REF!</definedName>
    <definedName name="_____pp2" localSheetId="4">#REF!</definedName>
    <definedName name="_____pp2" localSheetId="0">#REF!</definedName>
    <definedName name="_____pp2" localSheetId="1">#REF!</definedName>
    <definedName name="_____pp2">#REF!</definedName>
    <definedName name="_____q2" localSheetId="6" hidden="1">{"pl_t&amp;d",#N/A,FALSE,"p&amp;l_t&amp;D_01_02 (2)"}</definedName>
    <definedName name="_____q2" localSheetId="10" hidden="1">{"pl_t&amp;d",#N/A,FALSE,"p&amp;l_t&amp;D_01_02 (2)"}</definedName>
    <definedName name="_____q2" localSheetId="7" hidden="1">{"pl_t&amp;d",#N/A,FALSE,"p&amp;l_t&amp;D_01_02 (2)"}</definedName>
    <definedName name="_____q2" localSheetId="3" hidden="1">{"pl_t&amp;d",#N/A,FALSE,"p&amp;l_t&amp;D_01_02 (2)"}</definedName>
    <definedName name="_____q2" localSheetId="8" hidden="1">{"pl_t&amp;d",#N/A,FALSE,"p&amp;l_t&amp;D_01_02 (2)"}</definedName>
    <definedName name="_____q2" localSheetId="9" hidden="1">{"pl_t&amp;d",#N/A,FALSE,"p&amp;l_t&amp;D_01_02 (2)"}</definedName>
    <definedName name="_____q2" localSheetId="4" hidden="1">{"pl_t&amp;d",#N/A,FALSE,"p&amp;l_t&amp;D_01_02 (2)"}</definedName>
    <definedName name="_____q2" localSheetId="0" hidden="1">{"pl_t&amp;d",#N/A,FALSE,"p&amp;l_t&amp;D_01_02 (2)"}</definedName>
    <definedName name="_____q2" localSheetId="1" hidden="1">{"pl_t&amp;d",#N/A,FALSE,"p&amp;l_t&amp;D_01_02 (2)"}</definedName>
    <definedName name="_____q2" hidden="1">{"pl_t&amp;d",#N/A,FALSE,"p&amp;l_t&amp;D_01_02 (2)"}</definedName>
    <definedName name="_____q3" localSheetId="6" hidden="1">{"pl_t&amp;d",#N/A,FALSE,"p&amp;l_t&amp;D_01_02 (2)"}</definedName>
    <definedName name="_____q3" localSheetId="10" hidden="1">{"pl_t&amp;d",#N/A,FALSE,"p&amp;l_t&amp;D_01_02 (2)"}</definedName>
    <definedName name="_____q3" localSheetId="7" hidden="1">{"pl_t&amp;d",#N/A,FALSE,"p&amp;l_t&amp;D_01_02 (2)"}</definedName>
    <definedName name="_____q3" localSheetId="3" hidden="1">{"pl_t&amp;d",#N/A,FALSE,"p&amp;l_t&amp;D_01_02 (2)"}</definedName>
    <definedName name="_____q3" localSheetId="8" hidden="1">{"pl_t&amp;d",#N/A,FALSE,"p&amp;l_t&amp;D_01_02 (2)"}</definedName>
    <definedName name="_____q3" localSheetId="9" hidden="1">{"pl_t&amp;d",#N/A,FALSE,"p&amp;l_t&amp;D_01_02 (2)"}</definedName>
    <definedName name="_____q3" localSheetId="4" hidden="1">{"pl_t&amp;d",#N/A,FALSE,"p&amp;l_t&amp;D_01_02 (2)"}</definedName>
    <definedName name="_____q3" localSheetId="0" hidden="1">{"pl_t&amp;d",#N/A,FALSE,"p&amp;l_t&amp;D_01_02 (2)"}</definedName>
    <definedName name="_____q3" localSheetId="1" hidden="1">{"pl_t&amp;d",#N/A,FALSE,"p&amp;l_t&amp;D_01_02 (2)"}</definedName>
    <definedName name="_____q3" hidden="1">{"pl_t&amp;d",#N/A,FALSE,"p&amp;l_t&amp;D_01_02 (2)"}</definedName>
    <definedName name="_____s1">#N/A</definedName>
    <definedName name="_____S180" localSheetId="6">[2]S3_GRP_CA!#REF!</definedName>
    <definedName name="_____S180" localSheetId="10">[2]S3_GRP_CA!#REF!</definedName>
    <definedName name="_____S180" localSheetId="7">[2]S3_GRP_CA!#REF!</definedName>
    <definedName name="_____S180" localSheetId="3">[2]S3_GRP_CA!#REF!</definedName>
    <definedName name="_____S180" localSheetId="9">[2]S3_GRP_CA!#REF!</definedName>
    <definedName name="_____S180" localSheetId="4">[2]S3_GRP_CA!#REF!</definedName>
    <definedName name="_____S180" localSheetId="0">[2]S3_GRP_CA!#REF!</definedName>
    <definedName name="_____S180" localSheetId="1">[2]S3_GRP_CA!#REF!</definedName>
    <definedName name="_____S180">[2]S3_GRP_CA!#REF!</definedName>
    <definedName name="_____s2" localSheetId="6" hidden="1">{"pl_t&amp;d",#N/A,FALSE,"p&amp;l_t&amp;D_01_02 (2)"}</definedName>
    <definedName name="_____s2" localSheetId="10" hidden="1">{"pl_t&amp;d",#N/A,FALSE,"p&amp;l_t&amp;D_01_02 (2)"}</definedName>
    <definedName name="_____s2" localSheetId="7" hidden="1">{"pl_t&amp;d",#N/A,FALSE,"p&amp;l_t&amp;D_01_02 (2)"}</definedName>
    <definedName name="_____s2" localSheetId="3" hidden="1">{"pl_t&amp;d",#N/A,FALSE,"p&amp;l_t&amp;D_01_02 (2)"}</definedName>
    <definedName name="_____s2" localSheetId="8" hidden="1">{"pl_t&amp;d",#N/A,FALSE,"p&amp;l_t&amp;D_01_02 (2)"}</definedName>
    <definedName name="_____s2" localSheetId="9" hidden="1">{"pl_t&amp;d",#N/A,FALSE,"p&amp;l_t&amp;D_01_02 (2)"}</definedName>
    <definedName name="_____s2" localSheetId="4" hidden="1">{"pl_t&amp;d",#N/A,FALSE,"p&amp;l_t&amp;D_01_02 (2)"}</definedName>
    <definedName name="_____s2" localSheetId="0" hidden="1">{"pl_t&amp;d",#N/A,FALSE,"p&amp;l_t&amp;D_01_02 (2)"}</definedName>
    <definedName name="_____s2" localSheetId="1" hidden="1">{"pl_t&amp;d",#N/A,FALSE,"p&amp;l_t&amp;D_01_02 (2)"}</definedName>
    <definedName name="_____s2" hidden="1">{"pl_t&amp;d",#N/A,FALSE,"p&amp;l_t&amp;D_01_02 (2)"}</definedName>
    <definedName name="_____S6" localSheetId="6">[4]S5_CO_MA!#REF!</definedName>
    <definedName name="_____S6" localSheetId="10">[4]S5_CO_MA!#REF!</definedName>
    <definedName name="_____S6" localSheetId="7">[4]S5_CO_MA!#REF!</definedName>
    <definedName name="_____S6" localSheetId="3">[4]S5_CO_MA!#REF!</definedName>
    <definedName name="_____S6" localSheetId="9">[4]S5_CO_MA!#REF!</definedName>
    <definedName name="_____S6" localSheetId="4">[4]S5_CO_MA!#REF!</definedName>
    <definedName name="_____S6" localSheetId="0">[4]S5_CO_MA!#REF!</definedName>
    <definedName name="_____S6" localSheetId="1">[4]S5_CO_MA!#REF!</definedName>
    <definedName name="_____S6">[4]S5_CO_MA!#REF!</definedName>
    <definedName name="_____SL1" localSheetId="6">[7]Salient1!#REF!</definedName>
    <definedName name="_____SL1" localSheetId="10">[7]Salient1!#REF!</definedName>
    <definedName name="_____SL1" localSheetId="7">[7]Salient1!#REF!</definedName>
    <definedName name="_____SL1" localSheetId="3">[7]Salient1!#REF!</definedName>
    <definedName name="_____SL1" localSheetId="9">[7]Salient1!#REF!</definedName>
    <definedName name="_____SL1" localSheetId="4">[7]Salient1!#REF!</definedName>
    <definedName name="_____SL1" localSheetId="0">[7]Salient1!#REF!</definedName>
    <definedName name="_____SL1" localSheetId="1">[7]Salient1!#REF!</definedName>
    <definedName name="_____SL1">[7]Salient1!#REF!</definedName>
    <definedName name="_____SL2" localSheetId="6">[7]Salient1!#REF!</definedName>
    <definedName name="_____SL2" localSheetId="10">[7]Salient1!#REF!</definedName>
    <definedName name="_____SL2" localSheetId="7">[7]Salient1!#REF!</definedName>
    <definedName name="_____SL2" localSheetId="3">[7]Salient1!#REF!</definedName>
    <definedName name="_____SL2" localSheetId="9">[7]Salient1!#REF!</definedName>
    <definedName name="_____SL2" localSheetId="4">[7]Salient1!#REF!</definedName>
    <definedName name="_____SL2" localSheetId="0">[7]Salient1!#REF!</definedName>
    <definedName name="_____SL2" localSheetId="1">[7]Salient1!#REF!</definedName>
    <definedName name="_____SL2">[7]Salient1!#REF!</definedName>
    <definedName name="_____SL3" localSheetId="6">[7]Salient1!#REF!</definedName>
    <definedName name="_____SL3" localSheetId="10">[7]Salient1!#REF!</definedName>
    <definedName name="_____SL3" localSheetId="7">[7]Salient1!#REF!</definedName>
    <definedName name="_____SL3" localSheetId="3">[7]Salient1!#REF!</definedName>
    <definedName name="_____SL3" localSheetId="9">[7]Salient1!#REF!</definedName>
    <definedName name="_____SL3" localSheetId="4">[7]Salient1!#REF!</definedName>
    <definedName name="_____SL3" localSheetId="0">[7]Salient1!#REF!</definedName>
    <definedName name="_____SL3" localSheetId="1">[7]Salient1!#REF!</definedName>
    <definedName name="_____SL3">[7]Salient1!#REF!</definedName>
    <definedName name="_____SPR1" localSheetId="6">#REF!</definedName>
    <definedName name="_____SPR1" localSheetId="10">#REF!</definedName>
    <definedName name="_____SPR1" localSheetId="7">#REF!</definedName>
    <definedName name="_____SPR1" localSheetId="3">#REF!</definedName>
    <definedName name="_____SPR1" localSheetId="9">#REF!</definedName>
    <definedName name="_____SPR1" localSheetId="4">#REF!</definedName>
    <definedName name="_____SPR1" localSheetId="0">#REF!</definedName>
    <definedName name="_____SPR1" localSheetId="1">#REF!</definedName>
    <definedName name="_____SPR1">#REF!</definedName>
    <definedName name="_____spr2" localSheetId="6">#REF!</definedName>
    <definedName name="_____spr2" localSheetId="10">#REF!</definedName>
    <definedName name="_____spr2" localSheetId="7">#REF!</definedName>
    <definedName name="_____spr2" localSheetId="3">#REF!</definedName>
    <definedName name="_____spr2" localSheetId="9">#REF!</definedName>
    <definedName name="_____spr2" localSheetId="4">#REF!</definedName>
    <definedName name="_____spr2" localSheetId="0">#REF!</definedName>
    <definedName name="_____spr2" localSheetId="1">#REF!</definedName>
    <definedName name="_____spr2">#REF!</definedName>
    <definedName name="_____ss1" localSheetId="6" hidden="1">{"pl_t&amp;d",#N/A,FALSE,"p&amp;l_t&amp;D_01_02 (2)"}</definedName>
    <definedName name="_____ss1" localSheetId="10" hidden="1">{"pl_t&amp;d",#N/A,FALSE,"p&amp;l_t&amp;D_01_02 (2)"}</definedName>
    <definedName name="_____ss1" localSheetId="7" hidden="1">{"pl_t&amp;d",#N/A,FALSE,"p&amp;l_t&amp;D_01_02 (2)"}</definedName>
    <definedName name="_____ss1" localSheetId="3" hidden="1">{"pl_t&amp;d",#N/A,FALSE,"p&amp;l_t&amp;D_01_02 (2)"}</definedName>
    <definedName name="_____ss1" localSheetId="8" hidden="1">{"pl_t&amp;d",#N/A,FALSE,"p&amp;l_t&amp;D_01_02 (2)"}</definedName>
    <definedName name="_____ss1" localSheetId="9" hidden="1">{"pl_t&amp;d",#N/A,FALSE,"p&amp;l_t&amp;D_01_02 (2)"}</definedName>
    <definedName name="_____ss1" localSheetId="4" hidden="1">{"pl_t&amp;d",#N/A,FALSE,"p&amp;l_t&amp;D_01_02 (2)"}</definedName>
    <definedName name="_____ss1" localSheetId="0" hidden="1">{"pl_t&amp;d",#N/A,FALSE,"p&amp;l_t&amp;D_01_02 (2)"}</definedName>
    <definedName name="_____ss1" localSheetId="1" hidden="1">{"pl_t&amp;d",#N/A,FALSE,"p&amp;l_t&amp;D_01_02 (2)"}</definedName>
    <definedName name="_____ss1" hidden="1">{"pl_t&amp;d",#N/A,FALSE,"p&amp;l_t&amp;D_01_02 (2)"}</definedName>
    <definedName name="_____usd1" localSheetId="6">'[10]cash budget'!#REF!</definedName>
    <definedName name="_____usd1" localSheetId="10">'[10]cash budget'!#REF!</definedName>
    <definedName name="_____usd1" localSheetId="7">'[10]cash budget'!#REF!</definedName>
    <definedName name="_____usd1" localSheetId="3">'[10]cash budget'!#REF!</definedName>
    <definedName name="_____usd1" localSheetId="9">'[10]cash budget'!#REF!</definedName>
    <definedName name="_____usd1" localSheetId="4">'[10]cash budget'!#REF!</definedName>
    <definedName name="_____usd1" localSheetId="0">'[10]cash budget'!#REF!</definedName>
    <definedName name="_____usd1" localSheetId="1">'[10]cash budget'!#REF!</definedName>
    <definedName name="_____usd1">'[10]cash budget'!#REF!</definedName>
    <definedName name="_____usd2" localSheetId="6">'[10]cash budget'!#REF!</definedName>
    <definedName name="_____usd2" localSheetId="10">'[10]cash budget'!#REF!</definedName>
    <definedName name="_____usd2" localSheetId="7">'[10]cash budget'!#REF!</definedName>
    <definedName name="_____usd2" localSheetId="3">'[10]cash budget'!#REF!</definedName>
    <definedName name="_____usd2" localSheetId="9">'[10]cash budget'!#REF!</definedName>
    <definedName name="_____usd2" localSheetId="4">'[10]cash budget'!#REF!</definedName>
    <definedName name="_____usd2" localSheetId="0">'[10]cash budget'!#REF!</definedName>
    <definedName name="_____usd2" localSheetId="1">'[10]cash budget'!#REF!</definedName>
    <definedName name="_____usd2">'[10]cash budget'!#REF!</definedName>
    <definedName name="_____usd3" localSheetId="6">'[10]cash budget'!#REF!</definedName>
    <definedName name="_____usd3" localSheetId="10">'[10]cash budget'!#REF!</definedName>
    <definedName name="_____usd3" localSheetId="7">'[10]cash budget'!#REF!</definedName>
    <definedName name="_____usd3" localSheetId="3">'[10]cash budget'!#REF!</definedName>
    <definedName name="_____usd3" localSheetId="9">'[10]cash budget'!#REF!</definedName>
    <definedName name="_____usd3" localSheetId="4">'[10]cash budget'!#REF!</definedName>
    <definedName name="_____usd3" localSheetId="0">'[10]cash budget'!#REF!</definedName>
    <definedName name="_____usd3" localSheetId="1">'[10]cash budget'!#REF!</definedName>
    <definedName name="_____usd3">'[10]cash budget'!#REF!</definedName>
    <definedName name="_____usd4" localSheetId="6">'[10]cash budget'!#REF!</definedName>
    <definedName name="_____usd4" localSheetId="10">'[10]cash budget'!#REF!</definedName>
    <definedName name="_____usd4" localSheetId="7">'[10]cash budget'!#REF!</definedName>
    <definedName name="_____usd4" localSheetId="3">'[10]cash budget'!#REF!</definedName>
    <definedName name="_____usd4" localSheetId="9">'[10]cash budget'!#REF!</definedName>
    <definedName name="_____usd4" localSheetId="4">'[10]cash budget'!#REF!</definedName>
    <definedName name="_____usd4" localSheetId="0">'[10]cash budget'!#REF!</definedName>
    <definedName name="_____usd4" localSheetId="1">'[10]cash budget'!#REF!</definedName>
    <definedName name="_____usd4">'[10]cash budget'!#REF!</definedName>
    <definedName name="_____xlnm._FilterDatabase_1" localSheetId="6">#REF!</definedName>
    <definedName name="_____xlnm._FilterDatabase_1" localSheetId="10">#REF!</definedName>
    <definedName name="_____xlnm._FilterDatabase_1" localSheetId="7">#REF!</definedName>
    <definedName name="_____xlnm._FilterDatabase_1" localSheetId="3">#REF!</definedName>
    <definedName name="_____xlnm._FilterDatabase_1" localSheetId="9">#REF!</definedName>
    <definedName name="_____xlnm._FilterDatabase_1" localSheetId="4">#REF!</definedName>
    <definedName name="_____xlnm._FilterDatabase_1" localSheetId="0">#REF!</definedName>
    <definedName name="_____xlnm._FilterDatabase_1" localSheetId="1">#REF!</definedName>
    <definedName name="_____xlnm._FilterDatabase_1">#REF!</definedName>
    <definedName name="_____xlnm.Database">"#REF!"</definedName>
    <definedName name="_____xlnm.Print_Area">"#REF!"</definedName>
    <definedName name="_____xlnm.Print_Titles">"#REF!"</definedName>
    <definedName name="____A1000000" localSheetId="6">#REF!</definedName>
    <definedName name="____A1000000" localSheetId="10">#REF!</definedName>
    <definedName name="____A1000000" localSheetId="7">#REF!</definedName>
    <definedName name="____A1000000" localSheetId="3">#REF!</definedName>
    <definedName name="____A1000000" localSheetId="9">#REF!</definedName>
    <definedName name="____A1000000" localSheetId="4">#REF!</definedName>
    <definedName name="____A1000000" localSheetId="0">#REF!</definedName>
    <definedName name="____A1000000" localSheetId="1">#REF!</definedName>
    <definedName name="____A1000000">#REF!</definedName>
    <definedName name="____a3" localSheetId="6" hidden="1">{"pl_t&amp;d",#N/A,FALSE,"p&amp;l_t&amp;D_01_02 (2)"}</definedName>
    <definedName name="____a3" localSheetId="10" hidden="1">{"pl_t&amp;d",#N/A,FALSE,"p&amp;l_t&amp;D_01_02 (2)"}</definedName>
    <definedName name="____a3" localSheetId="7" hidden="1">{"pl_t&amp;d",#N/A,FALSE,"p&amp;l_t&amp;D_01_02 (2)"}</definedName>
    <definedName name="____a3" localSheetId="3" hidden="1">{"pl_t&amp;d",#N/A,FALSE,"p&amp;l_t&amp;D_01_02 (2)"}</definedName>
    <definedName name="____a3" localSheetId="8" hidden="1">{"pl_t&amp;d",#N/A,FALSE,"p&amp;l_t&amp;D_01_02 (2)"}</definedName>
    <definedName name="____a3" localSheetId="9" hidden="1">{"pl_t&amp;d",#N/A,FALSE,"p&amp;l_t&amp;D_01_02 (2)"}</definedName>
    <definedName name="____a3" localSheetId="4" hidden="1">{"pl_t&amp;d",#N/A,FALSE,"p&amp;l_t&amp;D_01_02 (2)"}</definedName>
    <definedName name="____a3" localSheetId="0" hidden="1">{"pl_t&amp;d",#N/A,FALSE,"p&amp;l_t&amp;D_01_02 (2)"}</definedName>
    <definedName name="____a3" localSheetId="1" hidden="1">{"pl_t&amp;d",#N/A,FALSE,"p&amp;l_t&amp;D_01_02 (2)"}</definedName>
    <definedName name="____a3" hidden="1">{"pl_t&amp;d",#N/A,FALSE,"p&amp;l_t&amp;D_01_02 (2)"}</definedName>
    <definedName name="____A342542" localSheetId="6">#REF!</definedName>
    <definedName name="____A342542" localSheetId="10">#REF!</definedName>
    <definedName name="____A342542" localSheetId="7">#REF!</definedName>
    <definedName name="____A342542" localSheetId="3">#REF!</definedName>
    <definedName name="____A342542" localSheetId="9">#REF!</definedName>
    <definedName name="____A342542" localSheetId="4">#REF!</definedName>
    <definedName name="____A342542" localSheetId="0">#REF!</definedName>
    <definedName name="____A342542" localSheetId="1">#REF!</definedName>
    <definedName name="____A342542">#REF!</definedName>
    <definedName name="____A920720" localSheetId="6">#REF!</definedName>
    <definedName name="____A920720" localSheetId="10">#REF!</definedName>
    <definedName name="____A920720" localSheetId="7">#REF!</definedName>
    <definedName name="____A920720" localSheetId="3">#REF!</definedName>
    <definedName name="____A920720" localSheetId="9">#REF!</definedName>
    <definedName name="____A920720" localSheetId="4">#REF!</definedName>
    <definedName name="____A920720" localSheetId="0">#REF!</definedName>
    <definedName name="____A920720" localSheetId="1">#REF!</definedName>
    <definedName name="____A920720">#REF!</definedName>
    <definedName name="____aa1" localSheetId="6" hidden="1">{"pl_t&amp;d",#N/A,FALSE,"p&amp;l_t&amp;D_01_02 (2)"}</definedName>
    <definedName name="____aa1" localSheetId="10" hidden="1">{"pl_t&amp;d",#N/A,FALSE,"p&amp;l_t&amp;D_01_02 (2)"}</definedName>
    <definedName name="____aa1" localSheetId="7" hidden="1">{"pl_t&amp;d",#N/A,FALSE,"p&amp;l_t&amp;D_01_02 (2)"}</definedName>
    <definedName name="____aa1" localSheetId="3" hidden="1">{"pl_t&amp;d",#N/A,FALSE,"p&amp;l_t&amp;D_01_02 (2)"}</definedName>
    <definedName name="____aa1" localSheetId="8" hidden="1">{"pl_t&amp;d",#N/A,FALSE,"p&amp;l_t&amp;D_01_02 (2)"}</definedName>
    <definedName name="____aa1" localSheetId="9" hidden="1">{"pl_t&amp;d",#N/A,FALSE,"p&amp;l_t&amp;D_01_02 (2)"}</definedName>
    <definedName name="____aa1" localSheetId="4" hidden="1">{"pl_t&amp;d",#N/A,FALSE,"p&amp;l_t&amp;D_01_02 (2)"}</definedName>
    <definedName name="____aa1" localSheetId="0" hidden="1">{"pl_t&amp;d",#N/A,FALSE,"p&amp;l_t&amp;D_01_02 (2)"}</definedName>
    <definedName name="____aa1" localSheetId="1" hidden="1">{"pl_t&amp;d",#N/A,FALSE,"p&amp;l_t&amp;D_01_02 (2)"}</definedName>
    <definedName name="____aa1" hidden="1">{"pl_t&amp;d",#N/A,FALSE,"p&amp;l_t&amp;D_01_02 (2)"}</definedName>
    <definedName name="____Apr02" localSheetId="6">[5]Newabstract!#REF!</definedName>
    <definedName name="____Apr02" localSheetId="10">[5]Newabstract!#REF!</definedName>
    <definedName name="____Apr02" localSheetId="7">[5]Newabstract!#REF!</definedName>
    <definedName name="____Apr02" localSheetId="3">[5]Newabstract!#REF!</definedName>
    <definedName name="____Apr02" localSheetId="9">[5]Newabstract!#REF!</definedName>
    <definedName name="____Apr02" localSheetId="4">[5]Newabstract!#REF!</definedName>
    <definedName name="____Apr02" localSheetId="0">[5]Newabstract!#REF!</definedName>
    <definedName name="____Apr02" localSheetId="1">[5]Newabstract!#REF!</definedName>
    <definedName name="____Apr02">[5]Newabstract!#REF!</definedName>
    <definedName name="____Apr03" localSheetId="6">[5]Newabstract!#REF!</definedName>
    <definedName name="____Apr03" localSheetId="10">[5]Newabstract!#REF!</definedName>
    <definedName name="____Apr03" localSheetId="7">[5]Newabstract!#REF!</definedName>
    <definedName name="____Apr03" localSheetId="3">[5]Newabstract!#REF!</definedName>
    <definedName name="____Apr03" localSheetId="9">[5]Newabstract!#REF!</definedName>
    <definedName name="____Apr03" localSheetId="4">[5]Newabstract!#REF!</definedName>
    <definedName name="____Apr03" localSheetId="0">[5]Newabstract!#REF!</definedName>
    <definedName name="____Apr03" localSheetId="1">[5]Newabstract!#REF!</definedName>
    <definedName name="____Apr03">[5]Newabstract!#REF!</definedName>
    <definedName name="____Apr04" localSheetId="6">[5]Newabstract!#REF!</definedName>
    <definedName name="____Apr04" localSheetId="10">[5]Newabstract!#REF!</definedName>
    <definedName name="____Apr04" localSheetId="7">[5]Newabstract!#REF!</definedName>
    <definedName name="____Apr04" localSheetId="3">[5]Newabstract!#REF!</definedName>
    <definedName name="____Apr04" localSheetId="9">[5]Newabstract!#REF!</definedName>
    <definedName name="____Apr04" localSheetId="4">[5]Newabstract!#REF!</definedName>
    <definedName name="____Apr04" localSheetId="0">[5]Newabstract!#REF!</definedName>
    <definedName name="____Apr04" localSheetId="1">[5]Newabstract!#REF!</definedName>
    <definedName name="____Apr04">[5]Newabstract!#REF!</definedName>
    <definedName name="____Apr05" localSheetId="6">[5]Newabstract!#REF!</definedName>
    <definedName name="____Apr05" localSheetId="10">[5]Newabstract!#REF!</definedName>
    <definedName name="____Apr05" localSheetId="7">[5]Newabstract!#REF!</definedName>
    <definedName name="____Apr05" localSheetId="3">[5]Newabstract!#REF!</definedName>
    <definedName name="____Apr05" localSheetId="9">[5]Newabstract!#REF!</definedName>
    <definedName name="____Apr05" localSheetId="4">[5]Newabstract!#REF!</definedName>
    <definedName name="____Apr05" localSheetId="0">[5]Newabstract!#REF!</definedName>
    <definedName name="____Apr05" localSheetId="1">[5]Newabstract!#REF!</definedName>
    <definedName name="____Apr05">[5]Newabstract!#REF!</definedName>
    <definedName name="____Apr06" localSheetId="6">[5]Newabstract!#REF!</definedName>
    <definedName name="____Apr06" localSheetId="10">[5]Newabstract!#REF!</definedName>
    <definedName name="____Apr06" localSheetId="7">[5]Newabstract!#REF!</definedName>
    <definedName name="____Apr06" localSheetId="3">[5]Newabstract!#REF!</definedName>
    <definedName name="____Apr06" localSheetId="9">[5]Newabstract!#REF!</definedName>
    <definedName name="____Apr06" localSheetId="4">[5]Newabstract!#REF!</definedName>
    <definedName name="____Apr06" localSheetId="0">[5]Newabstract!#REF!</definedName>
    <definedName name="____Apr06" localSheetId="1">[5]Newabstract!#REF!</definedName>
    <definedName name="____Apr06">[5]Newabstract!#REF!</definedName>
    <definedName name="____Apr07" localSheetId="10">[5]Newabstract!#REF!</definedName>
    <definedName name="____Apr07" localSheetId="7">[5]Newabstract!#REF!</definedName>
    <definedName name="____Apr07" localSheetId="3">[5]Newabstract!#REF!</definedName>
    <definedName name="____Apr07" localSheetId="9">[5]Newabstract!#REF!</definedName>
    <definedName name="____Apr07" localSheetId="4">[5]Newabstract!#REF!</definedName>
    <definedName name="____Apr07" localSheetId="0">[5]Newabstract!#REF!</definedName>
    <definedName name="____Apr07" localSheetId="1">[5]Newabstract!#REF!</definedName>
    <definedName name="____Apr07">[5]Newabstract!#REF!</definedName>
    <definedName name="____Apr08" localSheetId="10">[5]Newabstract!#REF!</definedName>
    <definedName name="____Apr08" localSheetId="7">[5]Newabstract!#REF!</definedName>
    <definedName name="____Apr08" localSheetId="3">[5]Newabstract!#REF!</definedName>
    <definedName name="____Apr08" localSheetId="9">[5]Newabstract!#REF!</definedName>
    <definedName name="____Apr08" localSheetId="4">[5]Newabstract!#REF!</definedName>
    <definedName name="____Apr08" localSheetId="0">[5]Newabstract!#REF!</definedName>
    <definedName name="____Apr08" localSheetId="1">[5]Newabstract!#REF!</definedName>
    <definedName name="____Apr08">[5]Newabstract!#REF!</definedName>
    <definedName name="____Apr09" localSheetId="10">[5]Newabstract!#REF!</definedName>
    <definedName name="____Apr09" localSheetId="7">[5]Newabstract!#REF!</definedName>
    <definedName name="____Apr09" localSheetId="3">[5]Newabstract!#REF!</definedName>
    <definedName name="____Apr09" localSheetId="9">[5]Newabstract!#REF!</definedName>
    <definedName name="____Apr09" localSheetId="4">[5]Newabstract!#REF!</definedName>
    <definedName name="____Apr09" localSheetId="0">[5]Newabstract!#REF!</definedName>
    <definedName name="____Apr09" localSheetId="1">[5]Newabstract!#REF!</definedName>
    <definedName name="____Apr09">[5]Newabstract!#REF!</definedName>
    <definedName name="____Apr10" localSheetId="10">[5]Newabstract!#REF!</definedName>
    <definedName name="____Apr10" localSheetId="7">[5]Newabstract!#REF!</definedName>
    <definedName name="____Apr10" localSheetId="3">[5]Newabstract!#REF!</definedName>
    <definedName name="____Apr10" localSheetId="9">[5]Newabstract!#REF!</definedName>
    <definedName name="____Apr10" localSheetId="4">[5]Newabstract!#REF!</definedName>
    <definedName name="____Apr10" localSheetId="0">[5]Newabstract!#REF!</definedName>
    <definedName name="____Apr10" localSheetId="1">[5]Newabstract!#REF!</definedName>
    <definedName name="____Apr10">[5]Newabstract!#REF!</definedName>
    <definedName name="____Apr11" localSheetId="10">[5]Newabstract!#REF!</definedName>
    <definedName name="____Apr11" localSheetId="7">[5]Newabstract!#REF!</definedName>
    <definedName name="____Apr11" localSheetId="3">[5]Newabstract!#REF!</definedName>
    <definedName name="____Apr11" localSheetId="9">[5]Newabstract!#REF!</definedName>
    <definedName name="____Apr11" localSheetId="4">[5]Newabstract!#REF!</definedName>
    <definedName name="____Apr11" localSheetId="0">[5]Newabstract!#REF!</definedName>
    <definedName name="____Apr11" localSheetId="1">[5]Newabstract!#REF!</definedName>
    <definedName name="____Apr11">[5]Newabstract!#REF!</definedName>
    <definedName name="____Apr13" localSheetId="10">[5]Newabstract!#REF!</definedName>
    <definedName name="____Apr13" localSheetId="7">[5]Newabstract!#REF!</definedName>
    <definedName name="____Apr13" localSheetId="3">[5]Newabstract!#REF!</definedName>
    <definedName name="____Apr13" localSheetId="9">[5]Newabstract!#REF!</definedName>
    <definedName name="____Apr13" localSheetId="4">[5]Newabstract!#REF!</definedName>
    <definedName name="____Apr13" localSheetId="0">[5]Newabstract!#REF!</definedName>
    <definedName name="____Apr13" localSheetId="1">[5]Newabstract!#REF!</definedName>
    <definedName name="____Apr13">[5]Newabstract!#REF!</definedName>
    <definedName name="____Apr14" localSheetId="10">[5]Newabstract!#REF!</definedName>
    <definedName name="____Apr14" localSheetId="7">[5]Newabstract!#REF!</definedName>
    <definedName name="____Apr14" localSheetId="3">[5]Newabstract!#REF!</definedName>
    <definedName name="____Apr14" localSheetId="9">[5]Newabstract!#REF!</definedName>
    <definedName name="____Apr14" localSheetId="4">[5]Newabstract!#REF!</definedName>
    <definedName name="____Apr14" localSheetId="0">[5]Newabstract!#REF!</definedName>
    <definedName name="____Apr14" localSheetId="1">[5]Newabstract!#REF!</definedName>
    <definedName name="____Apr14">[5]Newabstract!#REF!</definedName>
    <definedName name="____Apr15" localSheetId="10">[5]Newabstract!#REF!</definedName>
    <definedName name="____Apr15" localSheetId="7">[5]Newabstract!#REF!</definedName>
    <definedName name="____Apr15" localSheetId="3">[5]Newabstract!#REF!</definedName>
    <definedName name="____Apr15" localSheetId="9">[5]Newabstract!#REF!</definedName>
    <definedName name="____Apr15" localSheetId="4">[5]Newabstract!#REF!</definedName>
    <definedName name="____Apr15" localSheetId="0">[5]Newabstract!#REF!</definedName>
    <definedName name="____Apr15" localSheetId="1">[5]Newabstract!#REF!</definedName>
    <definedName name="____Apr15">[5]Newabstract!#REF!</definedName>
    <definedName name="____Apr16" localSheetId="10">[5]Newabstract!#REF!</definedName>
    <definedName name="____Apr16" localSheetId="7">[5]Newabstract!#REF!</definedName>
    <definedName name="____Apr16" localSheetId="3">[5]Newabstract!#REF!</definedName>
    <definedName name="____Apr16" localSheetId="9">[5]Newabstract!#REF!</definedName>
    <definedName name="____Apr16" localSheetId="4">[5]Newabstract!#REF!</definedName>
    <definedName name="____Apr16" localSheetId="0">[5]Newabstract!#REF!</definedName>
    <definedName name="____Apr16" localSheetId="1">[5]Newabstract!#REF!</definedName>
    <definedName name="____Apr16">[5]Newabstract!#REF!</definedName>
    <definedName name="____Apr17" localSheetId="10">[5]Newabstract!#REF!</definedName>
    <definedName name="____Apr17" localSheetId="7">[5]Newabstract!#REF!</definedName>
    <definedName name="____Apr17" localSheetId="3">[5]Newabstract!#REF!</definedName>
    <definedName name="____Apr17" localSheetId="9">[5]Newabstract!#REF!</definedName>
    <definedName name="____Apr17" localSheetId="4">[5]Newabstract!#REF!</definedName>
    <definedName name="____Apr17" localSheetId="0">[5]Newabstract!#REF!</definedName>
    <definedName name="____Apr17" localSheetId="1">[5]Newabstract!#REF!</definedName>
    <definedName name="____Apr17">[5]Newabstract!#REF!</definedName>
    <definedName name="____Apr20" localSheetId="10">[5]Newabstract!#REF!</definedName>
    <definedName name="____Apr20" localSheetId="7">[5]Newabstract!#REF!</definedName>
    <definedName name="____Apr20" localSheetId="3">[5]Newabstract!#REF!</definedName>
    <definedName name="____Apr20" localSheetId="9">[5]Newabstract!#REF!</definedName>
    <definedName name="____Apr20" localSheetId="4">[5]Newabstract!#REF!</definedName>
    <definedName name="____Apr20" localSheetId="0">[5]Newabstract!#REF!</definedName>
    <definedName name="____Apr20" localSheetId="1">[5]Newabstract!#REF!</definedName>
    <definedName name="____Apr20">[5]Newabstract!#REF!</definedName>
    <definedName name="____Apr21" localSheetId="10">[5]Newabstract!#REF!</definedName>
    <definedName name="____Apr21" localSheetId="7">[5]Newabstract!#REF!</definedName>
    <definedName name="____Apr21" localSheetId="3">[5]Newabstract!#REF!</definedName>
    <definedName name="____Apr21" localSheetId="9">[5]Newabstract!#REF!</definedName>
    <definedName name="____Apr21" localSheetId="4">[5]Newabstract!#REF!</definedName>
    <definedName name="____Apr21" localSheetId="0">[5]Newabstract!#REF!</definedName>
    <definedName name="____Apr21" localSheetId="1">[5]Newabstract!#REF!</definedName>
    <definedName name="____Apr21">[5]Newabstract!#REF!</definedName>
    <definedName name="____Apr22" localSheetId="10">[5]Newabstract!#REF!</definedName>
    <definedName name="____Apr22" localSheetId="7">[5]Newabstract!#REF!</definedName>
    <definedName name="____Apr22" localSheetId="3">[5]Newabstract!#REF!</definedName>
    <definedName name="____Apr22" localSheetId="9">[5]Newabstract!#REF!</definedName>
    <definedName name="____Apr22" localSheetId="4">[5]Newabstract!#REF!</definedName>
    <definedName name="____Apr22" localSheetId="0">[5]Newabstract!#REF!</definedName>
    <definedName name="____Apr22" localSheetId="1">[5]Newabstract!#REF!</definedName>
    <definedName name="____Apr22">[5]Newabstract!#REF!</definedName>
    <definedName name="____Apr23" localSheetId="10">[5]Newabstract!#REF!</definedName>
    <definedName name="____Apr23" localSheetId="7">[5]Newabstract!#REF!</definedName>
    <definedName name="____Apr23" localSheetId="3">[5]Newabstract!#REF!</definedName>
    <definedName name="____Apr23" localSheetId="9">[5]Newabstract!#REF!</definedName>
    <definedName name="____Apr23" localSheetId="4">[5]Newabstract!#REF!</definedName>
    <definedName name="____Apr23" localSheetId="0">[5]Newabstract!#REF!</definedName>
    <definedName name="____Apr23" localSheetId="1">[5]Newabstract!#REF!</definedName>
    <definedName name="____Apr23">[5]Newabstract!#REF!</definedName>
    <definedName name="____Apr24" localSheetId="10">[5]Newabstract!#REF!</definedName>
    <definedName name="____Apr24" localSheetId="7">[5]Newabstract!#REF!</definedName>
    <definedName name="____Apr24" localSheetId="3">[5]Newabstract!#REF!</definedName>
    <definedName name="____Apr24" localSheetId="9">[5]Newabstract!#REF!</definedName>
    <definedName name="____Apr24" localSheetId="4">[5]Newabstract!#REF!</definedName>
    <definedName name="____Apr24" localSheetId="0">[5]Newabstract!#REF!</definedName>
    <definedName name="____Apr24" localSheetId="1">[5]Newabstract!#REF!</definedName>
    <definedName name="____Apr24">[5]Newabstract!#REF!</definedName>
    <definedName name="____Apr27" localSheetId="10">[5]Newabstract!#REF!</definedName>
    <definedName name="____Apr27" localSheetId="7">[5]Newabstract!#REF!</definedName>
    <definedName name="____Apr27" localSheetId="3">[5]Newabstract!#REF!</definedName>
    <definedName name="____Apr27" localSheetId="9">[5]Newabstract!#REF!</definedName>
    <definedName name="____Apr27" localSheetId="4">[5]Newabstract!#REF!</definedName>
    <definedName name="____Apr27" localSheetId="0">[5]Newabstract!#REF!</definedName>
    <definedName name="____Apr27" localSheetId="1">[5]Newabstract!#REF!</definedName>
    <definedName name="____Apr27">[5]Newabstract!#REF!</definedName>
    <definedName name="____Apr28" localSheetId="10">[5]Newabstract!#REF!</definedName>
    <definedName name="____Apr28" localSheetId="7">[5]Newabstract!#REF!</definedName>
    <definedName name="____Apr28" localSheetId="3">[5]Newabstract!#REF!</definedName>
    <definedName name="____Apr28" localSheetId="9">[5]Newabstract!#REF!</definedName>
    <definedName name="____Apr28" localSheetId="4">[5]Newabstract!#REF!</definedName>
    <definedName name="____Apr28" localSheetId="0">[5]Newabstract!#REF!</definedName>
    <definedName name="____Apr28" localSheetId="1">[5]Newabstract!#REF!</definedName>
    <definedName name="____Apr28">[5]Newabstract!#REF!</definedName>
    <definedName name="____Apr29" localSheetId="10">[5]Newabstract!#REF!</definedName>
    <definedName name="____Apr29" localSheetId="7">[5]Newabstract!#REF!</definedName>
    <definedName name="____Apr29" localSheetId="3">[5]Newabstract!#REF!</definedName>
    <definedName name="____Apr29" localSheetId="9">[5]Newabstract!#REF!</definedName>
    <definedName name="____Apr29" localSheetId="4">[5]Newabstract!#REF!</definedName>
    <definedName name="____Apr29" localSheetId="0">[5]Newabstract!#REF!</definedName>
    <definedName name="____Apr29" localSheetId="1">[5]Newabstract!#REF!</definedName>
    <definedName name="____Apr29">[5]Newabstract!#REF!</definedName>
    <definedName name="____Apr30" localSheetId="10">[5]Newabstract!#REF!</definedName>
    <definedName name="____Apr30" localSheetId="7">[5]Newabstract!#REF!</definedName>
    <definedName name="____Apr30" localSheetId="3">[5]Newabstract!#REF!</definedName>
    <definedName name="____Apr30" localSheetId="9">[5]Newabstract!#REF!</definedName>
    <definedName name="____Apr30" localSheetId="4">[5]Newabstract!#REF!</definedName>
    <definedName name="____Apr30" localSheetId="0">[5]Newabstract!#REF!</definedName>
    <definedName name="____Apr30" localSheetId="1">[5]Newabstract!#REF!</definedName>
    <definedName name="____Apr30">[5]Newabstract!#REF!</definedName>
    <definedName name="____B1" localSheetId="6" hidden="1">{"pl_t&amp;d",#N/A,FALSE,"p&amp;l_t&amp;D_01_02 (2)"}</definedName>
    <definedName name="____B1" localSheetId="10" hidden="1">{"pl_t&amp;d",#N/A,FALSE,"p&amp;l_t&amp;D_01_02 (2)"}</definedName>
    <definedName name="____B1" localSheetId="7" hidden="1">{"pl_t&amp;d",#N/A,FALSE,"p&amp;l_t&amp;D_01_02 (2)"}</definedName>
    <definedName name="____B1" localSheetId="3" hidden="1">{"pl_t&amp;d",#N/A,FALSE,"p&amp;l_t&amp;D_01_02 (2)"}</definedName>
    <definedName name="____B1" localSheetId="8" hidden="1">{"pl_t&amp;d",#N/A,FALSE,"p&amp;l_t&amp;D_01_02 (2)"}</definedName>
    <definedName name="____B1" localSheetId="9" hidden="1">{"pl_t&amp;d",#N/A,FALSE,"p&amp;l_t&amp;D_01_02 (2)"}</definedName>
    <definedName name="____B1" localSheetId="4" hidden="1">{"pl_t&amp;d",#N/A,FALSE,"p&amp;l_t&amp;D_01_02 (2)"}</definedName>
    <definedName name="____B1" localSheetId="0" hidden="1">{"pl_t&amp;d",#N/A,FALSE,"p&amp;l_t&amp;D_01_02 (2)"}</definedName>
    <definedName name="____B1" localSheetId="1" hidden="1">{"pl_t&amp;d",#N/A,FALSE,"p&amp;l_t&amp;D_01_02 (2)"}</definedName>
    <definedName name="____B1" hidden="1">{"pl_t&amp;d",#N/A,FALSE,"p&amp;l_t&amp;D_01_02 (2)"}</definedName>
    <definedName name="____BSD1" localSheetId="6">#REF!</definedName>
    <definedName name="____BSD1" localSheetId="10">#REF!</definedName>
    <definedName name="____BSD1" localSheetId="7">#REF!</definedName>
    <definedName name="____BSD1" localSheetId="3">#REF!</definedName>
    <definedName name="____BSD1" localSheetId="9">#REF!</definedName>
    <definedName name="____BSD1" localSheetId="4">#REF!</definedName>
    <definedName name="____BSD1" localSheetId="0">#REF!</definedName>
    <definedName name="____BSD1" localSheetId="1">#REF!</definedName>
    <definedName name="____BSD1">#REF!</definedName>
    <definedName name="____BSD2" localSheetId="6">#REF!</definedName>
    <definedName name="____BSD2" localSheetId="10">#REF!</definedName>
    <definedName name="____BSD2" localSheetId="7">#REF!</definedName>
    <definedName name="____BSD2" localSheetId="3">#REF!</definedName>
    <definedName name="____BSD2" localSheetId="9">#REF!</definedName>
    <definedName name="____BSD2" localSheetId="4">#REF!</definedName>
    <definedName name="____BSD2" localSheetId="0">#REF!</definedName>
    <definedName name="____BSD2" localSheetId="1">#REF!</definedName>
    <definedName name="____BSD2">#REF!</definedName>
    <definedName name="____DAT12" localSheetId="6">[6]Sheet1!#REF!</definedName>
    <definedName name="____DAT12" localSheetId="10">[6]Sheet1!#REF!</definedName>
    <definedName name="____DAT12" localSheetId="7">[6]Sheet1!#REF!</definedName>
    <definedName name="____DAT12" localSheetId="3">[6]Sheet1!#REF!</definedName>
    <definedName name="____DAT12" localSheetId="9">[6]Sheet1!#REF!</definedName>
    <definedName name="____DAT12" localSheetId="4">[6]Sheet1!#REF!</definedName>
    <definedName name="____DAT12" localSheetId="0">[6]Sheet1!#REF!</definedName>
    <definedName name="____DAT12" localSheetId="1">[6]Sheet1!#REF!</definedName>
    <definedName name="____DAT12">[6]Sheet1!#REF!</definedName>
    <definedName name="____DAT13" localSheetId="6">[6]Sheet1!#REF!</definedName>
    <definedName name="____DAT13" localSheetId="10">[6]Sheet1!#REF!</definedName>
    <definedName name="____DAT13" localSheetId="7">[6]Sheet1!#REF!</definedName>
    <definedName name="____DAT13" localSheetId="3">[6]Sheet1!#REF!</definedName>
    <definedName name="____DAT13" localSheetId="9">[6]Sheet1!#REF!</definedName>
    <definedName name="____DAT13" localSheetId="4">[6]Sheet1!#REF!</definedName>
    <definedName name="____DAT13" localSheetId="0">[6]Sheet1!#REF!</definedName>
    <definedName name="____DAT13" localSheetId="1">[6]Sheet1!#REF!</definedName>
    <definedName name="____DAT13">[6]Sheet1!#REF!</definedName>
    <definedName name="____DAT15" localSheetId="6">[6]Sheet1!#REF!</definedName>
    <definedName name="____DAT15" localSheetId="10">[6]Sheet1!#REF!</definedName>
    <definedName name="____DAT15" localSheetId="7">[6]Sheet1!#REF!</definedName>
    <definedName name="____DAT15" localSheetId="3">[6]Sheet1!#REF!</definedName>
    <definedName name="____DAT15" localSheetId="9">[6]Sheet1!#REF!</definedName>
    <definedName name="____DAT15" localSheetId="4">[6]Sheet1!#REF!</definedName>
    <definedName name="____DAT15" localSheetId="0">[6]Sheet1!#REF!</definedName>
    <definedName name="____DAT15" localSheetId="1">[6]Sheet1!#REF!</definedName>
    <definedName name="____DAT15">[6]Sheet1!#REF!</definedName>
    <definedName name="____DAT16" localSheetId="6">[6]Sheet1!#REF!</definedName>
    <definedName name="____DAT16" localSheetId="10">[6]Sheet1!#REF!</definedName>
    <definedName name="____DAT16" localSheetId="7">[6]Sheet1!#REF!</definedName>
    <definedName name="____DAT16" localSheetId="3">[6]Sheet1!#REF!</definedName>
    <definedName name="____DAT16" localSheetId="9">[6]Sheet1!#REF!</definedName>
    <definedName name="____DAT16" localSheetId="4">[6]Sheet1!#REF!</definedName>
    <definedName name="____DAT16" localSheetId="0">[6]Sheet1!#REF!</definedName>
    <definedName name="____DAT16" localSheetId="1">[6]Sheet1!#REF!</definedName>
    <definedName name="____DAT16">[6]Sheet1!#REF!</definedName>
    <definedName name="____DAT17" localSheetId="6">[6]Sheet1!#REF!</definedName>
    <definedName name="____DAT17" localSheetId="10">[6]Sheet1!#REF!</definedName>
    <definedName name="____DAT17" localSheetId="7">[6]Sheet1!#REF!</definedName>
    <definedName name="____DAT17" localSheetId="3">[6]Sheet1!#REF!</definedName>
    <definedName name="____DAT17" localSheetId="9">[6]Sheet1!#REF!</definedName>
    <definedName name="____DAT17" localSheetId="4">[6]Sheet1!#REF!</definedName>
    <definedName name="____DAT17" localSheetId="0">[6]Sheet1!#REF!</definedName>
    <definedName name="____DAT17" localSheetId="1">[6]Sheet1!#REF!</definedName>
    <definedName name="____DAT17">[6]Sheet1!#REF!</definedName>
    <definedName name="____DAT18" localSheetId="10">[6]Sheet1!#REF!</definedName>
    <definedName name="____DAT18" localSheetId="7">[6]Sheet1!#REF!</definedName>
    <definedName name="____DAT18" localSheetId="3">[6]Sheet1!#REF!</definedName>
    <definedName name="____DAT18" localSheetId="9">[6]Sheet1!#REF!</definedName>
    <definedName name="____DAT18" localSheetId="4">[6]Sheet1!#REF!</definedName>
    <definedName name="____DAT18" localSheetId="0">[6]Sheet1!#REF!</definedName>
    <definedName name="____DAT18" localSheetId="1">[6]Sheet1!#REF!</definedName>
    <definedName name="____DAT18">[6]Sheet1!#REF!</definedName>
    <definedName name="____DAT19" localSheetId="10">[6]Sheet1!#REF!</definedName>
    <definedName name="____DAT19" localSheetId="7">[6]Sheet1!#REF!</definedName>
    <definedName name="____DAT19" localSheetId="3">[6]Sheet1!#REF!</definedName>
    <definedName name="____DAT19" localSheetId="9">[6]Sheet1!#REF!</definedName>
    <definedName name="____DAT19" localSheetId="4">[6]Sheet1!#REF!</definedName>
    <definedName name="____DAT19" localSheetId="0">[6]Sheet1!#REF!</definedName>
    <definedName name="____DAT19" localSheetId="1">[6]Sheet1!#REF!</definedName>
    <definedName name="____DAT19">[6]Sheet1!#REF!</definedName>
    <definedName name="____dd1" localSheetId="6" hidden="1">{"pl_t&amp;d",#N/A,FALSE,"p&amp;l_t&amp;D_01_02 (2)"}</definedName>
    <definedName name="____dd1" localSheetId="10" hidden="1">{"pl_t&amp;d",#N/A,FALSE,"p&amp;l_t&amp;D_01_02 (2)"}</definedName>
    <definedName name="____dd1" localSheetId="7" hidden="1">{"pl_t&amp;d",#N/A,FALSE,"p&amp;l_t&amp;D_01_02 (2)"}</definedName>
    <definedName name="____dd1" localSheetId="3" hidden="1">{"pl_t&amp;d",#N/A,FALSE,"p&amp;l_t&amp;D_01_02 (2)"}</definedName>
    <definedName name="____dd1" localSheetId="8" hidden="1">{"pl_t&amp;d",#N/A,FALSE,"p&amp;l_t&amp;D_01_02 (2)"}</definedName>
    <definedName name="____dd1" localSheetId="9" hidden="1">{"pl_t&amp;d",#N/A,FALSE,"p&amp;l_t&amp;D_01_02 (2)"}</definedName>
    <definedName name="____dd1" localSheetId="4" hidden="1">{"pl_t&amp;d",#N/A,FALSE,"p&amp;l_t&amp;D_01_02 (2)"}</definedName>
    <definedName name="____dd1" localSheetId="0" hidden="1">{"pl_t&amp;d",#N/A,FALSE,"p&amp;l_t&amp;D_01_02 (2)"}</definedName>
    <definedName name="____dd1" localSheetId="1" hidden="1">{"pl_t&amp;d",#N/A,FALSE,"p&amp;l_t&amp;D_01_02 (2)"}</definedName>
    <definedName name="____dd1" hidden="1">{"pl_t&amp;d",#N/A,FALSE,"p&amp;l_t&amp;D_01_02 (2)"}</definedName>
    <definedName name="____dem2" localSheetId="6" hidden="1">{"pl_t&amp;d",#N/A,FALSE,"p&amp;l_t&amp;D_01_02 (2)"}</definedName>
    <definedName name="____dem2" localSheetId="10" hidden="1">{"pl_t&amp;d",#N/A,FALSE,"p&amp;l_t&amp;D_01_02 (2)"}</definedName>
    <definedName name="____dem2" localSheetId="7" hidden="1">{"pl_t&amp;d",#N/A,FALSE,"p&amp;l_t&amp;D_01_02 (2)"}</definedName>
    <definedName name="____dem2" localSheetId="3" hidden="1">{"pl_t&amp;d",#N/A,FALSE,"p&amp;l_t&amp;D_01_02 (2)"}</definedName>
    <definedName name="____dem2" localSheetId="8" hidden="1">{"pl_t&amp;d",#N/A,FALSE,"p&amp;l_t&amp;D_01_02 (2)"}</definedName>
    <definedName name="____dem2" localSheetId="9" hidden="1">{"pl_t&amp;d",#N/A,FALSE,"p&amp;l_t&amp;D_01_02 (2)"}</definedName>
    <definedName name="____dem2" localSheetId="4" hidden="1">{"pl_t&amp;d",#N/A,FALSE,"p&amp;l_t&amp;D_01_02 (2)"}</definedName>
    <definedName name="____dem2" localSheetId="0" hidden="1">{"pl_t&amp;d",#N/A,FALSE,"p&amp;l_t&amp;D_01_02 (2)"}</definedName>
    <definedName name="____dem2" localSheetId="1" hidden="1">{"pl_t&amp;d",#N/A,FALSE,"p&amp;l_t&amp;D_01_02 (2)"}</definedName>
    <definedName name="____dem2" hidden="1">{"pl_t&amp;d",#N/A,FALSE,"p&amp;l_t&amp;D_01_02 (2)"}</definedName>
    <definedName name="____dem3" localSheetId="6" hidden="1">{"pl_t&amp;d",#N/A,FALSE,"p&amp;l_t&amp;D_01_02 (2)"}</definedName>
    <definedName name="____dem3" localSheetId="10" hidden="1">{"pl_t&amp;d",#N/A,FALSE,"p&amp;l_t&amp;D_01_02 (2)"}</definedName>
    <definedName name="____dem3" localSheetId="7" hidden="1">{"pl_t&amp;d",#N/A,FALSE,"p&amp;l_t&amp;D_01_02 (2)"}</definedName>
    <definedName name="____dem3" localSheetId="3" hidden="1">{"pl_t&amp;d",#N/A,FALSE,"p&amp;l_t&amp;D_01_02 (2)"}</definedName>
    <definedName name="____dem3" localSheetId="8" hidden="1">{"pl_t&amp;d",#N/A,FALSE,"p&amp;l_t&amp;D_01_02 (2)"}</definedName>
    <definedName name="____dem3" localSheetId="9" hidden="1">{"pl_t&amp;d",#N/A,FALSE,"p&amp;l_t&amp;D_01_02 (2)"}</definedName>
    <definedName name="____dem3" localSheetId="4" hidden="1">{"pl_t&amp;d",#N/A,FALSE,"p&amp;l_t&amp;D_01_02 (2)"}</definedName>
    <definedName name="____dem3" localSheetId="0" hidden="1">{"pl_t&amp;d",#N/A,FALSE,"p&amp;l_t&amp;D_01_02 (2)"}</definedName>
    <definedName name="____dem3" localSheetId="1" hidden="1">{"pl_t&amp;d",#N/A,FALSE,"p&amp;l_t&amp;D_01_02 (2)"}</definedName>
    <definedName name="____dem3" hidden="1">{"pl_t&amp;d",#N/A,FALSE,"p&amp;l_t&amp;D_01_02 (2)"}</definedName>
    <definedName name="____den8" localSheetId="6" hidden="1">{"pl_t&amp;d",#N/A,FALSE,"p&amp;l_t&amp;D_01_02 (2)"}</definedName>
    <definedName name="____den8" localSheetId="10" hidden="1">{"pl_t&amp;d",#N/A,FALSE,"p&amp;l_t&amp;D_01_02 (2)"}</definedName>
    <definedName name="____den8" localSheetId="7" hidden="1">{"pl_t&amp;d",#N/A,FALSE,"p&amp;l_t&amp;D_01_02 (2)"}</definedName>
    <definedName name="____den8" localSheetId="3" hidden="1">{"pl_t&amp;d",#N/A,FALSE,"p&amp;l_t&amp;D_01_02 (2)"}</definedName>
    <definedName name="____den8" localSheetId="8" hidden="1">{"pl_t&amp;d",#N/A,FALSE,"p&amp;l_t&amp;D_01_02 (2)"}</definedName>
    <definedName name="____den8" localSheetId="9" hidden="1">{"pl_t&amp;d",#N/A,FALSE,"p&amp;l_t&amp;D_01_02 (2)"}</definedName>
    <definedName name="____den8" localSheetId="4" hidden="1">{"pl_t&amp;d",#N/A,FALSE,"p&amp;l_t&amp;D_01_02 (2)"}</definedName>
    <definedName name="____den8" localSheetId="0" hidden="1">{"pl_t&amp;d",#N/A,FALSE,"p&amp;l_t&amp;D_01_02 (2)"}</definedName>
    <definedName name="____den8" localSheetId="1" hidden="1">{"pl_t&amp;d",#N/A,FALSE,"p&amp;l_t&amp;D_01_02 (2)"}</definedName>
    <definedName name="____den8" hidden="1">{"pl_t&amp;d",#N/A,FALSE,"p&amp;l_t&amp;D_01_02 (2)"}</definedName>
    <definedName name="____E405120" localSheetId="6">#REF!</definedName>
    <definedName name="____E405120" localSheetId="10">#REF!</definedName>
    <definedName name="____E405120" localSheetId="7">#REF!</definedName>
    <definedName name="____E405120" localSheetId="3">#REF!</definedName>
    <definedName name="____E405120" localSheetId="9">#REF!</definedName>
    <definedName name="____E405120" localSheetId="4">#REF!</definedName>
    <definedName name="____E405120" localSheetId="0">#REF!</definedName>
    <definedName name="____E405120" localSheetId="1">#REF!</definedName>
    <definedName name="____E405120">#REF!</definedName>
    <definedName name="____fin2" localSheetId="6" hidden="1">{"pl_t&amp;d",#N/A,FALSE,"p&amp;l_t&amp;D_01_02 (2)"}</definedName>
    <definedName name="____fin2" localSheetId="10" hidden="1">{"pl_t&amp;d",#N/A,FALSE,"p&amp;l_t&amp;D_01_02 (2)"}</definedName>
    <definedName name="____fin2" localSheetId="7" hidden="1">{"pl_t&amp;d",#N/A,FALSE,"p&amp;l_t&amp;D_01_02 (2)"}</definedName>
    <definedName name="____fin2" localSheetId="3" hidden="1">{"pl_t&amp;d",#N/A,FALSE,"p&amp;l_t&amp;D_01_02 (2)"}</definedName>
    <definedName name="____fin2" localSheetId="8" hidden="1">{"pl_t&amp;d",#N/A,FALSE,"p&amp;l_t&amp;D_01_02 (2)"}</definedName>
    <definedName name="____fin2" localSheetId="9" hidden="1">{"pl_t&amp;d",#N/A,FALSE,"p&amp;l_t&amp;D_01_02 (2)"}</definedName>
    <definedName name="____fin2" localSheetId="4" hidden="1">{"pl_t&amp;d",#N/A,FALSE,"p&amp;l_t&amp;D_01_02 (2)"}</definedName>
    <definedName name="____fin2" localSheetId="0" hidden="1">{"pl_t&amp;d",#N/A,FALSE,"p&amp;l_t&amp;D_01_02 (2)"}</definedName>
    <definedName name="____fin2" localSheetId="1" hidden="1">{"pl_t&amp;d",#N/A,FALSE,"p&amp;l_t&amp;D_01_02 (2)"}</definedName>
    <definedName name="____fin2" hidden="1">{"pl_t&amp;d",#N/A,FALSE,"p&amp;l_t&amp;D_01_02 (2)"}</definedName>
    <definedName name="____for5" localSheetId="6" hidden="1">{"pl_t&amp;d",#N/A,FALSE,"p&amp;l_t&amp;D_01_02 (2)"}</definedName>
    <definedName name="____for5" localSheetId="10" hidden="1">{"pl_t&amp;d",#N/A,FALSE,"p&amp;l_t&amp;D_01_02 (2)"}</definedName>
    <definedName name="____for5" localSheetId="7" hidden="1">{"pl_t&amp;d",#N/A,FALSE,"p&amp;l_t&amp;D_01_02 (2)"}</definedName>
    <definedName name="____for5" localSheetId="3" hidden="1">{"pl_t&amp;d",#N/A,FALSE,"p&amp;l_t&amp;D_01_02 (2)"}</definedName>
    <definedName name="____for5" localSheetId="8" hidden="1">{"pl_t&amp;d",#N/A,FALSE,"p&amp;l_t&amp;D_01_02 (2)"}</definedName>
    <definedName name="____for5" localSheetId="9" hidden="1">{"pl_t&amp;d",#N/A,FALSE,"p&amp;l_t&amp;D_01_02 (2)"}</definedName>
    <definedName name="____for5" localSheetId="4" hidden="1">{"pl_t&amp;d",#N/A,FALSE,"p&amp;l_t&amp;D_01_02 (2)"}</definedName>
    <definedName name="____for5" localSheetId="0" hidden="1">{"pl_t&amp;d",#N/A,FALSE,"p&amp;l_t&amp;D_01_02 (2)"}</definedName>
    <definedName name="____for5" localSheetId="1" hidden="1">{"pl_t&amp;d",#N/A,FALSE,"p&amp;l_t&amp;D_01_02 (2)"}</definedName>
    <definedName name="____for5" hidden="1">{"pl_t&amp;d",#N/A,FALSE,"p&amp;l_t&amp;D_01_02 (2)"}</definedName>
    <definedName name="____G1" localSheetId="6">#REF!</definedName>
    <definedName name="____G1" localSheetId="10">#REF!</definedName>
    <definedName name="____G1" localSheetId="7">#REF!</definedName>
    <definedName name="____G1" localSheetId="3">#REF!</definedName>
    <definedName name="____G1" localSheetId="9">#REF!</definedName>
    <definedName name="____G1" localSheetId="4">#REF!</definedName>
    <definedName name="____G1" localSheetId="0">#REF!</definedName>
    <definedName name="____G1" localSheetId="1">#REF!</definedName>
    <definedName name="____G1">#REF!</definedName>
    <definedName name="____IED1" localSheetId="6">#REF!</definedName>
    <definedName name="____IED1" localSheetId="10">#REF!</definedName>
    <definedName name="____IED1" localSheetId="7">#REF!</definedName>
    <definedName name="____IED1" localSheetId="3">#REF!</definedName>
    <definedName name="____IED1" localSheetId="9">#REF!</definedName>
    <definedName name="____IED1" localSheetId="4">#REF!</definedName>
    <definedName name="____IED1" localSheetId="0">#REF!</definedName>
    <definedName name="____IED1" localSheetId="1">#REF!</definedName>
    <definedName name="____IED1">#REF!</definedName>
    <definedName name="____IED2" localSheetId="6">#REF!</definedName>
    <definedName name="____IED2" localSheetId="10">#REF!</definedName>
    <definedName name="____IED2" localSheetId="7">#REF!</definedName>
    <definedName name="____IED2" localSheetId="3">#REF!</definedName>
    <definedName name="____IED2" localSheetId="9">#REF!</definedName>
    <definedName name="____IED2" localSheetId="4">#REF!</definedName>
    <definedName name="____IED2" localSheetId="0">#REF!</definedName>
    <definedName name="____IED2" localSheetId="1">#REF!</definedName>
    <definedName name="____IED2">#REF!</definedName>
    <definedName name="____j3" localSheetId="6" hidden="1">{"pl_t&amp;d",#N/A,FALSE,"p&amp;l_t&amp;D_01_02 (2)"}</definedName>
    <definedName name="____j3" localSheetId="10" hidden="1">{"pl_t&amp;d",#N/A,FALSE,"p&amp;l_t&amp;D_01_02 (2)"}</definedName>
    <definedName name="____j3" localSheetId="7" hidden="1">{"pl_t&amp;d",#N/A,FALSE,"p&amp;l_t&amp;D_01_02 (2)"}</definedName>
    <definedName name="____j3" localSheetId="3" hidden="1">{"pl_t&amp;d",#N/A,FALSE,"p&amp;l_t&amp;D_01_02 (2)"}</definedName>
    <definedName name="____j3" localSheetId="8" hidden="1">{"pl_t&amp;d",#N/A,FALSE,"p&amp;l_t&amp;D_01_02 (2)"}</definedName>
    <definedName name="____j3" localSheetId="9" hidden="1">{"pl_t&amp;d",#N/A,FALSE,"p&amp;l_t&amp;D_01_02 (2)"}</definedName>
    <definedName name="____j3" localSheetId="4" hidden="1">{"pl_t&amp;d",#N/A,FALSE,"p&amp;l_t&amp;D_01_02 (2)"}</definedName>
    <definedName name="____j3" localSheetId="0" hidden="1">{"pl_t&amp;d",#N/A,FALSE,"p&amp;l_t&amp;D_01_02 (2)"}</definedName>
    <definedName name="____j3" localSheetId="1" hidden="1">{"pl_t&amp;d",#N/A,FALSE,"p&amp;l_t&amp;D_01_02 (2)"}</definedName>
    <definedName name="____j3" hidden="1">{"pl_t&amp;d",#N/A,FALSE,"p&amp;l_t&amp;D_01_02 (2)"}</definedName>
    <definedName name="____j4" localSheetId="6" hidden="1">{"pl_t&amp;d",#N/A,FALSE,"p&amp;l_t&amp;D_01_02 (2)"}</definedName>
    <definedName name="____j4" localSheetId="10" hidden="1">{"pl_t&amp;d",#N/A,FALSE,"p&amp;l_t&amp;D_01_02 (2)"}</definedName>
    <definedName name="____j4" localSheetId="7" hidden="1">{"pl_t&amp;d",#N/A,FALSE,"p&amp;l_t&amp;D_01_02 (2)"}</definedName>
    <definedName name="____j4" localSheetId="3" hidden="1">{"pl_t&amp;d",#N/A,FALSE,"p&amp;l_t&amp;D_01_02 (2)"}</definedName>
    <definedName name="____j4" localSheetId="8" hidden="1">{"pl_t&amp;d",#N/A,FALSE,"p&amp;l_t&amp;D_01_02 (2)"}</definedName>
    <definedName name="____j4" localSheetId="9" hidden="1">{"pl_t&amp;d",#N/A,FALSE,"p&amp;l_t&amp;D_01_02 (2)"}</definedName>
    <definedName name="____j4" localSheetId="4" hidden="1">{"pl_t&amp;d",#N/A,FALSE,"p&amp;l_t&amp;D_01_02 (2)"}</definedName>
    <definedName name="____j4" localSheetId="0" hidden="1">{"pl_t&amp;d",#N/A,FALSE,"p&amp;l_t&amp;D_01_02 (2)"}</definedName>
    <definedName name="____j4" localSheetId="1" hidden="1">{"pl_t&amp;d",#N/A,FALSE,"p&amp;l_t&amp;D_01_02 (2)"}</definedName>
    <definedName name="____j4" hidden="1">{"pl_t&amp;d",#N/A,FALSE,"p&amp;l_t&amp;D_01_02 (2)"}</definedName>
    <definedName name="____j5" localSheetId="6" hidden="1">{"pl_t&amp;d",#N/A,FALSE,"p&amp;l_t&amp;D_01_02 (2)"}</definedName>
    <definedName name="____j5" localSheetId="10" hidden="1">{"pl_t&amp;d",#N/A,FALSE,"p&amp;l_t&amp;D_01_02 (2)"}</definedName>
    <definedName name="____j5" localSheetId="7" hidden="1">{"pl_t&amp;d",#N/A,FALSE,"p&amp;l_t&amp;D_01_02 (2)"}</definedName>
    <definedName name="____j5" localSheetId="3" hidden="1">{"pl_t&amp;d",#N/A,FALSE,"p&amp;l_t&amp;D_01_02 (2)"}</definedName>
    <definedName name="____j5" localSheetId="8" hidden="1">{"pl_t&amp;d",#N/A,FALSE,"p&amp;l_t&amp;D_01_02 (2)"}</definedName>
    <definedName name="____j5" localSheetId="9" hidden="1">{"pl_t&amp;d",#N/A,FALSE,"p&amp;l_t&amp;D_01_02 (2)"}</definedName>
    <definedName name="____j5" localSheetId="4" hidden="1">{"pl_t&amp;d",#N/A,FALSE,"p&amp;l_t&amp;D_01_02 (2)"}</definedName>
    <definedName name="____j5" localSheetId="0" hidden="1">{"pl_t&amp;d",#N/A,FALSE,"p&amp;l_t&amp;D_01_02 (2)"}</definedName>
    <definedName name="____j5" localSheetId="1" hidden="1">{"pl_t&amp;d",#N/A,FALSE,"p&amp;l_t&amp;D_01_02 (2)"}</definedName>
    <definedName name="____j5" hidden="1">{"pl_t&amp;d",#N/A,FALSE,"p&amp;l_t&amp;D_01_02 (2)"}</definedName>
    <definedName name="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_jan05" hidden="1">{#N/A,#N/A,FALSE,"1.1";#N/A,#N/A,FALSE,"1.1a";#N/A,#N/A,FALSE,"1.1b";#N/A,#N/A,FALSE,"1.1c";#N/A,#N/A,FALSE,"1.1e";#N/A,#N/A,FALSE,"1.1f";#N/A,#N/A,FALSE,"1.1g";#N/A,#N/A,FALSE,"1.1h_T";#N/A,#N/A,FALSE,"1.1h_D";#N/A,#N/A,FALSE,"1.2";#N/A,#N/A,FALSE,"1.3";#N/A,#N/A,FALSE,"1.3b";#N/A,#N/A,FALSE,"1.4";#N/A,#N/A,FALSE,"1.5";#N/A,#N/A,FALSE,"1.6";#N/A,#N/A,FALSE,"2.1";#N/A,#N/A,FALSE,"SOD";#N/A,#N/A,FALSE,"OL";#N/A,#N/A,FALSE,"CF"}</definedName>
    <definedName name="____jpl1" localSheetId="6" hidden="1">#REF!</definedName>
    <definedName name="____jpl1" localSheetId="10" hidden="1">#REF!</definedName>
    <definedName name="____jpl1" localSheetId="7" hidden="1">#REF!</definedName>
    <definedName name="____jpl1" localSheetId="3" hidden="1">#REF!</definedName>
    <definedName name="____jpl1" localSheetId="8" hidden="1">#REF!</definedName>
    <definedName name="____jpl1" localSheetId="9" hidden="1">#REF!</definedName>
    <definedName name="____jpl1" localSheetId="4" hidden="1">#REF!</definedName>
    <definedName name="____jpl1" localSheetId="0" hidden="1">#REF!</definedName>
    <definedName name="____jpl1" localSheetId="1" hidden="1">#REF!</definedName>
    <definedName name="____jpl1" hidden="1">#REF!</definedName>
    <definedName name="____k1" localSheetId="6" hidden="1">{"pl_t&amp;d",#N/A,FALSE,"p&amp;l_t&amp;D_01_02 (2)"}</definedName>
    <definedName name="____k1" localSheetId="10" hidden="1">{"pl_t&amp;d",#N/A,FALSE,"p&amp;l_t&amp;D_01_02 (2)"}</definedName>
    <definedName name="____k1" localSheetId="7" hidden="1">{"pl_t&amp;d",#N/A,FALSE,"p&amp;l_t&amp;D_01_02 (2)"}</definedName>
    <definedName name="____k1" localSheetId="3" hidden="1">{"pl_t&amp;d",#N/A,FALSE,"p&amp;l_t&amp;D_01_02 (2)"}</definedName>
    <definedName name="____k1" localSheetId="8" hidden="1">{"pl_t&amp;d",#N/A,FALSE,"p&amp;l_t&amp;D_01_02 (2)"}</definedName>
    <definedName name="____k1" localSheetId="9" hidden="1">{"pl_t&amp;d",#N/A,FALSE,"p&amp;l_t&amp;D_01_02 (2)"}</definedName>
    <definedName name="____k1" localSheetId="4" hidden="1">{"pl_t&amp;d",#N/A,FALSE,"p&amp;l_t&amp;D_01_02 (2)"}</definedName>
    <definedName name="____k1" localSheetId="0" hidden="1">{"pl_t&amp;d",#N/A,FALSE,"p&amp;l_t&amp;D_01_02 (2)"}</definedName>
    <definedName name="____k1" localSheetId="1" hidden="1">{"pl_t&amp;d",#N/A,FALSE,"p&amp;l_t&amp;D_01_02 (2)"}</definedName>
    <definedName name="____k1" hidden="1">{"pl_t&amp;d",#N/A,FALSE,"p&amp;l_t&amp;D_01_02 (2)"}</definedName>
    <definedName name="____Mar06" localSheetId="6">[5]Newabstract!#REF!</definedName>
    <definedName name="____Mar06" localSheetId="10">[5]Newabstract!#REF!</definedName>
    <definedName name="____Mar06" localSheetId="7">[5]Newabstract!#REF!</definedName>
    <definedName name="____Mar06" localSheetId="3">[5]Newabstract!#REF!</definedName>
    <definedName name="____Mar06" localSheetId="9">[5]Newabstract!#REF!</definedName>
    <definedName name="____Mar06" localSheetId="4">[5]Newabstract!#REF!</definedName>
    <definedName name="____Mar06" localSheetId="0">[5]Newabstract!#REF!</definedName>
    <definedName name="____Mar06" localSheetId="1">[5]Newabstract!#REF!</definedName>
    <definedName name="____Mar06">[5]Newabstract!#REF!</definedName>
    <definedName name="____Mar09" localSheetId="6">[5]Newabstract!#REF!</definedName>
    <definedName name="____Mar09" localSheetId="10">[5]Newabstract!#REF!</definedName>
    <definedName name="____Mar09" localSheetId="7">[5]Newabstract!#REF!</definedName>
    <definedName name="____Mar09" localSheetId="3">[5]Newabstract!#REF!</definedName>
    <definedName name="____Mar09" localSheetId="9">[5]Newabstract!#REF!</definedName>
    <definedName name="____Mar09" localSheetId="4">[5]Newabstract!#REF!</definedName>
    <definedName name="____Mar09" localSheetId="0">[5]Newabstract!#REF!</definedName>
    <definedName name="____Mar09" localSheetId="1">[5]Newabstract!#REF!</definedName>
    <definedName name="____Mar09">[5]Newabstract!#REF!</definedName>
    <definedName name="____Mar10" localSheetId="6">[5]Newabstract!#REF!</definedName>
    <definedName name="____Mar10" localSheetId="10">[5]Newabstract!#REF!</definedName>
    <definedName name="____Mar10" localSheetId="7">[5]Newabstract!#REF!</definedName>
    <definedName name="____Mar10" localSheetId="3">[5]Newabstract!#REF!</definedName>
    <definedName name="____Mar10" localSheetId="9">[5]Newabstract!#REF!</definedName>
    <definedName name="____Mar10" localSheetId="4">[5]Newabstract!#REF!</definedName>
    <definedName name="____Mar10" localSheetId="0">[5]Newabstract!#REF!</definedName>
    <definedName name="____Mar10" localSheetId="1">[5]Newabstract!#REF!</definedName>
    <definedName name="____Mar10">[5]Newabstract!#REF!</definedName>
    <definedName name="____Mar11" localSheetId="6">[5]Newabstract!#REF!</definedName>
    <definedName name="____Mar11" localSheetId="10">[5]Newabstract!#REF!</definedName>
    <definedName name="____Mar11" localSheetId="7">[5]Newabstract!#REF!</definedName>
    <definedName name="____Mar11" localSheetId="3">[5]Newabstract!#REF!</definedName>
    <definedName name="____Mar11" localSheetId="9">[5]Newabstract!#REF!</definedName>
    <definedName name="____Mar11" localSheetId="4">[5]Newabstract!#REF!</definedName>
    <definedName name="____Mar11" localSheetId="0">[5]Newabstract!#REF!</definedName>
    <definedName name="____Mar11" localSheetId="1">[5]Newabstract!#REF!</definedName>
    <definedName name="____Mar11">[5]Newabstract!#REF!</definedName>
    <definedName name="____Mar12" localSheetId="6">[5]Newabstract!#REF!</definedName>
    <definedName name="____Mar12" localSheetId="10">[5]Newabstract!#REF!</definedName>
    <definedName name="____Mar12" localSheetId="7">[5]Newabstract!#REF!</definedName>
    <definedName name="____Mar12" localSheetId="3">[5]Newabstract!#REF!</definedName>
    <definedName name="____Mar12" localSheetId="9">[5]Newabstract!#REF!</definedName>
    <definedName name="____Mar12" localSheetId="4">[5]Newabstract!#REF!</definedName>
    <definedName name="____Mar12" localSheetId="0">[5]Newabstract!#REF!</definedName>
    <definedName name="____Mar12" localSheetId="1">[5]Newabstract!#REF!</definedName>
    <definedName name="____Mar12">[5]Newabstract!#REF!</definedName>
    <definedName name="____Mar13" localSheetId="10">[5]Newabstract!#REF!</definedName>
    <definedName name="____Mar13" localSheetId="7">[5]Newabstract!#REF!</definedName>
    <definedName name="____Mar13" localSheetId="3">[5]Newabstract!#REF!</definedName>
    <definedName name="____Mar13" localSheetId="9">[5]Newabstract!#REF!</definedName>
    <definedName name="____Mar13" localSheetId="4">[5]Newabstract!#REF!</definedName>
    <definedName name="____Mar13" localSheetId="0">[5]Newabstract!#REF!</definedName>
    <definedName name="____Mar13" localSheetId="1">[5]Newabstract!#REF!</definedName>
    <definedName name="____Mar13">[5]Newabstract!#REF!</definedName>
    <definedName name="____Mar16" localSheetId="10">[5]Newabstract!#REF!</definedName>
    <definedName name="____Mar16" localSheetId="7">[5]Newabstract!#REF!</definedName>
    <definedName name="____Mar16" localSheetId="3">[5]Newabstract!#REF!</definedName>
    <definedName name="____Mar16" localSheetId="9">[5]Newabstract!#REF!</definedName>
    <definedName name="____Mar16" localSheetId="4">[5]Newabstract!#REF!</definedName>
    <definedName name="____Mar16" localSheetId="0">[5]Newabstract!#REF!</definedName>
    <definedName name="____Mar16" localSheetId="1">[5]Newabstract!#REF!</definedName>
    <definedName name="____Mar16">[5]Newabstract!#REF!</definedName>
    <definedName name="____Mar17" localSheetId="10">[5]Newabstract!#REF!</definedName>
    <definedName name="____Mar17" localSheetId="7">[5]Newabstract!#REF!</definedName>
    <definedName name="____Mar17" localSheetId="3">[5]Newabstract!#REF!</definedName>
    <definedName name="____Mar17" localSheetId="9">[5]Newabstract!#REF!</definedName>
    <definedName name="____Mar17" localSheetId="4">[5]Newabstract!#REF!</definedName>
    <definedName name="____Mar17" localSheetId="0">[5]Newabstract!#REF!</definedName>
    <definedName name="____Mar17" localSheetId="1">[5]Newabstract!#REF!</definedName>
    <definedName name="____Mar17">[5]Newabstract!#REF!</definedName>
    <definedName name="____Mar18" localSheetId="10">[5]Newabstract!#REF!</definedName>
    <definedName name="____Mar18" localSheetId="7">[5]Newabstract!#REF!</definedName>
    <definedName name="____Mar18" localSheetId="3">[5]Newabstract!#REF!</definedName>
    <definedName name="____Mar18" localSheetId="9">[5]Newabstract!#REF!</definedName>
    <definedName name="____Mar18" localSheetId="4">[5]Newabstract!#REF!</definedName>
    <definedName name="____Mar18" localSheetId="0">[5]Newabstract!#REF!</definedName>
    <definedName name="____Mar18" localSheetId="1">[5]Newabstract!#REF!</definedName>
    <definedName name="____Mar18">[5]Newabstract!#REF!</definedName>
    <definedName name="____Mar19" localSheetId="10">[5]Newabstract!#REF!</definedName>
    <definedName name="____Mar19" localSheetId="7">[5]Newabstract!#REF!</definedName>
    <definedName name="____Mar19" localSheetId="3">[5]Newabstract!#REF!</definedName>
    <definedName name="____Mar19" localSheetId="9">[5]Newabstract!#REF!</definedName>
    <definedName name="____Mar19" localSheetId="4">[5]Newabstract!#REF!</definedName>
    <definedName name="____Mar19" localSheetId="0">[5]Newabstract!#REF!</definedName>
    <definedName name="____Mar19" localSheetId="1">[5]Newabstract!#REF!</definedName>
    <definedName name="____Mar19">[5]Newabstract!#REF!</definedName>
    <definedName name="____Mar20" localSheetId="10">[5]Newabstract!#REF!</definedName>
    <definedName name="____Mar20" localSheetId="7">[5]Newabstract!#REF!</definedName>
    <definedName name="____Mar20" localSheetId="3">[5]Newabstract!#REF!</definedName>
    <definedName name="____Mar20" localSheetId="9">[5]Newabstract!#REF!</definedName>
    <definedName name="____Mar20" localSheetId="4">[5]Newabstract!#REF!</definedName>
    <definedName name="____Mar20" localSheetId="0">[5]Newabstract!#REF!</definedName>
    <definedName name="____Mar20" localSheetId="1">[5]Newabstract!#REF!</definedName>
    <definedName name="____Mar20">[5]Newabstract!#REF!</definedName>
    <definedName name="____Mar23" localSheetId="10">[5]Newabstract!#REF!</definedName>
    <definedName name="____Mar23" localSheetId="7">[5]Newabstract!#REF!</definedName>
    <definedName name="____Mar23" localSheetId="3">[5]Newabstract!#REF!</definedName>
    <definedName name="____Mar23" localSheetId="9">[5]Newabstract!#REF!</definedName>
    <definedName name="____Mar23" localSheetId="4">[5]Newabstract!#REF!</definedName>
    <definedName name="____Mar23" localSheetId="0">[5]Newabstract!#REF!</definedName>
    <definedName name="____Mar23" localSheetId="1">[5]Newabstract!#REF!</definedName>
    <definedName name="____Mar23">[5]Newabstract!#REF!</definedName>
    <definedName name="____Mar24" localSheetId="10">[5]Newabstract!#REF!</definedName>
    <definedName name="____Mar24" localSheetId="7">[5]Newabstract!#REF!</definedName>
    <definedName name="____Mar24" localSheetId="3">[5]Newabstract!#REF!</definedName>
    <definedName name="____Mar24" localSheetId="9">[5]Newabstract!#REF!</definedName>
    <definedName name="____Mar24" localSheetId="4">[5]Newabstract!#REF!</definedName>
    <definedName name="____Mar24" localSheetId="0">[5]Newabstract!#REF!</definedName>
    <definedName name="____Mar24" localSheetId="1">[5]Newabstract!#REF!</definedName>
    <definedName name="____Mar24">[5]Newabstract!#REF!</definedName>
    <definedName name="____Mar25" localSheetId="10">[5]Newabstract!#REF!</definedName>
    <definedName name="____Mar25" localSheetId="7">[5]Newabstract!#REF!</definedName>
    <definedName name="____Mar25" localSheetId="3">[5]Newabstract!#REF!</definedName>
    <definedName name="____Mar25" localSheetId="9">[5]Newabstract!#REF!</definedName>
    <definedName name="____Mar25" localSheetId="4">[5]Newabstract!#REF!</definedName>
    <definedName name="____Mar25" localSheetId="0">[5]Newabstract!#REF!</definedName>
    <definedName name="____Mar25" localSheetId="1">[5]Newabstract!#REF!</definedName>
    <definedName name="____Mar25">[5]Newabstract!#REF!</definedName>
    <definedName name="____Mar26" localSheetId="10">[5]Newabstract!#REF!</definedName>
    <definedName name="____Mar26" localSheetId="7">[5]Newabstract!#REF!</definedName>
    <definedName name="____Mar26" localSheetId="3">[5]Newabstract!#REF!</definedName>
    <definedName name="____Mar26" localSheetId="9">[5]Newabstract!#REF!</definedName>
    <definedName name="____Mar26" localSheetId="4">[5]Newabstract!#REF!</definedName>
    <definedName name="____Mar26" localSheetId="0">[5]Newabstract!#REF!</definedName>
    <definedName name="____Mar26" localSheetId="1">[5]Newabstract!#REF!</definedName>
    <definedName name="____Mar26">[5]Newabstract!#REF!</definedName>
    <definedName name="____Mar27" localSheetId="10">[5]Newabstract!#REF!</definedName>
    <definedName name="____Mar27" localSheetId="7">[5]Newabstract!#REF!</definedName>
    <definedName name="____Mar27" localSheetId="3">[5]Newabstract!#REF!</definedName>
    <definedName name="____Mar27" localSheetId="9">[5]Newabstract!#REF!</definedName>
    <definedName name="____Mar27" localSheetId="4">[5]Newabstract!#REF!</definedName>
    <definedName name="____Mar27" localSheetId="0">[5]Newabstract!#REF!</definedName>
    <definedName name="____Mar27" localSheetId="1">[5]Newabstract!#REF!</definedName>
    <definedName name="____Mar27">[5]Newabstract!#REF!</definedName>
    <definedName name="____Mar28" localSheetId="10">[5]Newabstract!#REF!</definedName>
    <definedName name="____Mar28" localSheetId="7">[5]Newabstract!#REF!</definedName>
    <definedName name="____Mar28" localSheetId="3">[5]Newabstract!#REF!</definedName>
    <definedName name="____Mar28" localSheetId="9">[5]Newabstract!#REF!</definedName>
    <definedName name="____Mar28" localSheetId="4">[5]Newabstract!#REF!</definedName>
    <definedName name="____Mar28" localSheetId="0">[5]Newabstract!#REF!</definedName>
    <definedName name="____Mar28" localSheetId="1">[5]Newabstract!#REF!</definedName>
    <definedName name="____Mar28">[5]Newabstract!#REF!</definedName>
    <definedName name="____Mar30" localSheetId="10">[5]Newabstract!#REF!</definedName>
    <definedName name="____Mar30" localSheetId="7">[5]Newabstract!#REF!</definedName>
    <definedName name="____Mar30" localSheetId="3">[5]Newabstract!#REF!</definedName>
    <definedName name="____Mar30" localSheetId="9">[5]Newabstract!#REF!</definedName>
    <definedName name="____Mar30" localSheetId="4">[5]Newabstract!#REF!</definedName>
    <definedName name="____Mar30" localSheetId="0">[5]Newabstract!#REF!</definedName>
    <definedName name="____Mar30" localSheetId="1">[5]Newabstract!#REF!</definedName>
    <definedName name="____Mar30">[5]Newabstract!#REF!</definedName>
    <definedName name="____Mar31" localSheetId="10">[5]Newabstract!#REF!</definedName>
    <definedName name="____Mar31" localSheetId="7">[5]Newabstract!#REF!</definedName>
    <definedName name="____Mar31" localSheetId="3">[5]Newabstract!#REF!</definedName>
    <definedName name="____Mar31" localSheetId="9">[5]Newabstract!#REF!</definedName>
    <definedName name="____Mar31" localSheetId="4">[5]Newabstract!#REF!</definedName>
    <definedName name="____Mar31" localSheetId="0">[5]Newabstract!#REF!</definedName>
    <definedName name="____Mar31" localSheetId="1">[5]Newabstract!#REF!</definedName>
    <definedName name="____Mar31">[5]Newabstract!#REF!</definedName>
    <definedName name="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__mp3" hidden="1">{#N/A,#N/A,FALSE,"1.1";#N/A,#N/A,FALSE,"1.1a";#N/A,#N/A,FALSE,"1.1b";#N/A,#N/A,FALSE,"1.1c";#N/A,#N/A,FALSE,"1.1e";#N/A,#N/A,FALSE,"1.1f";#N/A,#N/A,FALSE,"1.1g";#N/A,#N/A,FALSE,"1.1h_T";#N/A,#N/A,FALSE,"1.1h_D";#N/A,#N/A,FALSE,"1.2";#N/A,#N/A,FALSE,"1.3";#N/A,#N/A,FALSE,"1.3b";#N/A,#N/A,FALSE,"1.4";#N/A,#N/A,FALSE,"1.5";#N/A,#N/A,FALSE,"1.6";#N/A,#N/A,FALSE,"2.1";#N/A,#N/A,FALSE,"SOD";#N/A,#N/A,FALSE,"OL";#N/A,#N/A,FALSE,"CF"}</definedName>
    <definedName name="____new1" localSheetId="6" hidden="1">{"pl_t&amp;d",#N/A,FALSE,"p&amp;l_t&amp;D_01_02 (2)"}</definedName>
    <definedName name="____new1" localSheetId="10" hidden="1">{"pl_t&amp;d",#N/A,FALSE,"p&amp;l_t&amp;D_01_02 (2)"}</definedName>
    <definedName name="____new1" localSheetId="7" hidden="1">{"pl_t&amp;d",#N/A,FALSE,"p&amp;l_t&amp;D_01_02 (2)"}</definedName>
    <definedName name="____new1" localSheetId="3" hidden="1">{"pl_t&amp;d",#N/A,FALSE,"p&amp;l_t&amp;D_01_02 (2)"}</definedName>
    <definedName name="____new1" localSheetId="8" hidden="1">{"pl_t&amp;d",#N/A,FALSE,"p&amp;l_t&amp;D_01_02 (2)"}</definedName>
    <definedName name="____new1" localSheetId="9" hidden="1">{"pl_t&amp;d",#N/A,FALSE,"p&amp;l_t&amp;D_01_02 (2)"}</definedName>
    <definedName name="____new1" localSheetId="4" hidden="1">{"pl_t&amp;d",#N/A,FALSE,"p&amp;l_t&amp;D_01_02 (2)"}</definedName>
    <definedName name="____new1" localSheetId="0" hidden="1">{"pl_t&amp;d",#N/A,FALSE,"p&amp;l_t&amp;D_01_02 (2)"}</definedName>
    <definedName name="____new1" localSheetId="1" hidden="1">{"pl_t&amp;d",#N/A,FALSE,"p&amp;l_t&amp;D_01_02 (2)"}</definedName>
    <definedName name="____new1" hidden="1">{"pl_t&amp;d",#N/A,FALSE,"p&amp;l_t&amp;D_01_02 (2)"}</definedName>
    <definedName name="____no1" localSheetId="6" hidden="1">{"pl_t&amp;d",#N/A,FALSE,"p&amp;l_t&amp;D_01_02 (2)"}</definedName>
    <definedName name="____no1" localSheetId="10" hidden="1">{"pl_t&amp;d",#N/A,FALSE,"p&amp;l_t&amp;D_01_02 (2)"}</definedName>
    <definedName name="____no1" localSheetId="7" hidden="1">{"pl_t&amp;d",#N/A,FALSE,"p&amp;l_t&amp;D_01_02 (2)"}</definedName>
    <definedName name="____no1" localSheetId="3" hidden="1">{"pl_t&amp;d",#N/A,FALSE,"p&amp;l_t&amp;D_01_02 (2)"}</definedName>
    <definedName name="____no1" localSheetId="8" hidden="1">{"pl_t&amp;d",#N/A,FALSE,"p&amp;l_t&amp;D_01_02 (2)"}</definedName>
    <definedName name="____no1" localSheetId="9" hidden="1">{"pl_t&amp;d",#N/A,FALSE,"p&amp;l_t&amp;D_01_02 (2)"}</definedName>
    <definedName name="____no1" localSheetId="4" hidden="1">{"pl_t&amp;d",#N/A,FALSE,"p&amp;l_t&amp;D_01_02 (2)"}</definedName>
    <definedName name="____no1" localSheetId="0" hidden="1">{"pl_t&amp;d",#N/A,FALSE,"p&amp;l_t&amp;D_01_02 (2)"}</definedName>
    <definedName name="____no1" localSheetId="1" hidden="1">{"pl_t&amp;d",#N/A,FALSE,"p&amp;l_t&amp;D_01_02 (2)"}</definedName>
    <definedName name="____no1" hidden="1">{"pl_t&amp;d",#N/A,FALSE,"p&amp;l_t&amp;D_01_02 (2)"}</definedName>
    <definedName name="____not1" localSheetId="6" hidden="1">{"pl_t&amp;d",#N/A,FALSE,"p&amp;l_t&amp;D_01_02 (2)"}</definedName>
    <definedName name="____not1" localSheetId="10" hidden="1">{"pl_t&amp;d",#N/A,FALSE,"p&amp;l_t&amp;D_01_02 (2)"}</definedName>
    <definedName name="____not1" localSheetId="7" hidden="1">{"pl_t&amp;d",#N/A,FALSE,"p&amp;l_t&amp;D_01_02 (2)"}</definedName>
    <definedName name="____not1" localSheetId="3" hidden="1">{"pl_t&amp;d",#N/A,FALSE,"p&amp;l_t&amp;D_01_02 (2)"}</definedName>
    <definedName name="____not1" localSheetId="8" hidden="1">{"pl_t&amp;d",#N/A,FALSE,"p&amp;l_t&amp;D_01_02 (2)"}</definedName>
    <definedName name="____not1" localSheetId="9" hidden="1">{"pl_t&amp;d",#N/A,FALSE,"p&amp;l_t&amp;D_01_02 (2)"}</definedName>
    <definedName name="____not1" localSheetId="4" hidden="1">{"pl_t&amp;d",#N/A,FALSE,"p&amp;l_t&amp;D_01_02 (2)"}</definedName>
    <definedName name="____not1" localSheetId="0" hidden="1">{"pl_t&amp;d",#N/A,FALSE,"p&amp;l_t&amp;D_01_02 (2)"}</definedName>
    <definedName name="____not1" localSheetId="1" hidden="1">{"pl_t&amp;d",#N/A,FALSE,"p&amp;l_t&amp;D_01_02 (2)"}</definedName>
    <definedName name="____not1" hidden="1">{"pl_t&amp;d",#N/A,FALSE,"p&amp;l_t&amp;D_01_02 (2)"}</definedName>
    <definedName name="____p1" localSheetId="6" hidden="1">{"pl_t&amp;d",#N/A,FALSE,"p&amp;l_t&amp;D_01_02 (2)"}</definedName>
    <definedName name="____p1" localSheetId="10" hidden="1">{"pl_t&amp;d",#N/A,FALSE,"p&amp;l_t&amp;D_01_02 (2)"}</definedName>
    <definedName name="____p1" localSheetId="7" hidden="1">{"pl_t&amp;d",#N/A,FALSE,"p&amp;l_t&amp;D_01_02 (2)"}</definedName>
    <definedName name="____p1" localSheetId="3" hidden="1">{"pl_t&amp;d",#N/A,FALSE,"p&amp;l_t&amp;D_01_02 (2)"}</definedName>
    <definedName name="____p1" localSheetId="8" hidden="1">{"pl_t&amp;d",#N/A,FALSE,"p&amp;l_t&amp;D_01_02 (2)"}</definedName>
    <definedName name="____p1" localSheetId="9" hidden="1">{"pl_t&amp;d",#N/A,FALSE,"p&amp;l_t&amp;D_01_02 (2)"}</definedName>
    <definedName name="____p1" localSheetId="4" hidden="1">{"pl_t&amp;d",#N/A,FALSE,"p&amp;l_t&amp;D_01_02 (2)"}</definedName>
    <definedName name="____p1" localSheetId="0" hidden="1">{"pl_t&amp;d",#N/A,FALSE,"p&amp;l_t&amp;D_01_02 (2)"}</definedName>
    <definedName name="____p1" localSheetId="1" hidden="1">{"pl_t&amp;d",#N/A,FALSE,"p&amp;l_t&amp;D_01_02 (2)"}</definedName>
    <definedName name="____p1" hidden="1">{"pl_t&amp;d",#N/A,FALSE,"p&amp;l_t&amp;D_01_02 (2)"}</definedName>
    <definedName name="____p2" localSheetId="6" hidden="1">{"pl_td_01_02",#N/A,FALSE,"p&amp;l_t&amp;D_01_02 (2)"}</definedName>
    <definedName name="____p2" localSheetId="10" hidden="1">{"pl_td_01_02",#N/A,FALSE,"p&amp;l_t&amp;D_01_02 (2)"}</definedName>
    <definedName name="____p2" localSheetId="7" hidden="1">{"pl_td_01_02",#N/A,FALSE,"p&amp;l_t&amp;D_01_02 (2)"}</definedName>
    <definedName name="____p2" localSheetId="3" hidden="1">{"pl_td_01_02",#N/A,FALSE,"p&amp;l_t&amp;D_01_02 (2)"}</definedName>
    <definedName name="____p2" localSheetId="8" hidden="1">{"pl_td_01_02",#N/A,FALSE,"p&amp;l_t&amp;D_01_02 (2)"}</definedName>
    <definedName name="____p2" localSheetId="9" hidden="1">{"pl_td_01_02",#N/A,FALSE,"p&amp;l_t&amp;D_01_02 (2)"}</definedName>
    <definedName name="____p2" localSheetId="4" hidden="1">{"pl_td_01_02",#N/A,FALSE,"p&amp;l_t&amp;D_01_02 (2)"}</definedName>
    <definedName name="____p2" localSheetId="0" hidden="1">{"pl_td_01_02",#N/A,FALSE,"p&amp;l_t&amp;D_01_02 (2)"}</definedName>
    <definedName name="____p2" localSheetId="1" hidden="1">{"pl_td_01_02",#N/A,FALSE,"p&amp;l_t&amp;D_01_02 (2)"}</definedName>
    <definedName name="____p2" hidden="1">{"pl_td_01_02",#N/A,FALSE,"p&amp;l_t&amp;D_01_02 (2)"}</definedName>
    <definedName name="____p3" localSheetId="6" hidden="1">{"pl_t&amp;d",#N/A,FALSE,"p&amp;l_t&amp;D_01_02 (2)"}</definedName>
    <definedName name="____p3" localSheetId="10" hidden="1">{"pl_t&amp;d",#N/A,FALSE,"p&amp;l_t&amp;D_01_02 (2)"}</definedName>
    <definedName name="____p3" localSheetId="7" hidden="1">{"pl_t&amp;d",#N/A,FALSE,"p&amp;l_t&amp;D_01_02 (2)"}</definedName>
    <definedName name="____p3" localSheetId="3" hidden="1">{"pl_t&amp;d",#N/A,FALSE,"p&amp;l_t&amp;D_01_02 (2)"}</definedName>
    <definedName name="____p3" localSheetId="8" hidden="1">{"pl_t&amp;d",#N/A,FALSE,"p&amp;l_t&amp;D_01_02 (2)"}</definedName>
    <definedName name="____p3" localSheetId="9" hidden="1">{"pl_t&amp;d",#N/A,FALSE,"p&amp;l_t&amp;D_01_02 (2)"}</definedName>
    <definedName name="____p3" localSheetId="4" hidden="1">{"pl_t&amp;d",#N/A,FALSE,"p&amp;l_t&amp;D_01_02 (2)"}</definedName>
    <definedName name="____p3" localSheetId="0" hidden="1">{"pl_t&amp;d",#N/A,FALSE,"p&amp;l_t&amp;D_01_02 (2)"}</definedName>
    <definedName name="____p3" localSheetId="1" hidden="1">{"pl_t&amp;d",#N/A,FALSE,"p&amp;l_t&amp;D_01_02 (2)"}</definedName>
    <definedName name="____p3" hidden="1">{"pl_t&amp;d",#N/A,FALSE,"p&amp;l_t&amp;D_01_02 (2)"}</definedName>
    <definedName name="____p4" localSheetId="6" hidden="1">{"pl_t&amp;d",#N/A,FALSE,"p&amp;l_t&amp;D_01_02 (2)"}</definedName>
    <definedName name="____p4" localSheetId="10" hidden="1">{"pl_t&amp;d",#N/A,FALSE,"p&amp;l_t&amp;D_01_02 (2)"}</definedName>
    <definedName name="____p4" localSheetId="7" hidden="1">{"pl_t&amp;d",#N/A,FALSE,"p&amp;l_t&amp;D_01_02 (2)"}</definedName>
    <definedName name="____p4" localSheetId="3" hidden="1">{"pl_t&amp;d",#N/A,FALSE,"p&amp;l_t&amp;D_01_02 (2)"}</definedName>
    <definedName name="____p4" localSheetId="8" hidden="1">{"pl_t&amp;d",#N/A,FALSE,"p&amp;l_t&amp;D_01_02 (2)"}</definedName>
    <definedName name="____p4" localSheetId="9" hidden="1">{"pl_t&amp;d",#N/A,FALSE,"p&amp;l_t&amp;D_01_02 (2)"}</definedName>
    <definedName name="____p4" localSheetId="4" hidden="1">{"pl_t&amp;d",#N/A,FALSE,"p&amp;l_t&amp;D_01_02 (2)"}</definedName>
    <definedName name="____p4" localSheetId="0" hidden="1">{"pl_t&amp;d",#N/A,FALSE,"p&amp;l_t&amp;D_01_02 (2)"}</definedName>
    <definedName name="____p4" localSheetId="1" hidden="1">{"pl_t&amp;d",#N/A,FALSE,"p&amp;l_t&amp;D_01_02 (2)"}</definedName>
    <definedName name="____p4" hidden="1">{"pl_t&amp;d",#N/A,FALSE,"p&amp;l_t&amp;D_01_02 (2)"}</definedName>
    <definedName name="____pp2" localSheetId="6">#REF!</definedName>
    <definedName name="____pp2" localSheetId="10">#REF!</definedName>
    <definedName name="____pp2" localSheetId="7">#REF!</definedName>
    <definedName name="____pp2" localSheetId="3">#REF!</definedName>
    <definedName name="____pp2" localSheetId="9">#REF!</definedName>
    <definedName name="____pp2" localSheetId="4">#REF!</definedName>
    <definedName name="____pp2" localSheetId="0">#REF!</definedName>
    <definedName name="____pp2" localSheetId="1">#REF!</definedName>
    <definedName name="____pp2">#REF!</definedName>
    <definedName name="____q2" localSheetId="6" hidden="1">{"pl_t&amp;d",#N/A,FALSE,"p&amp;l_t&amp;D_01_02 (2)"}</definedName>
    <definedName name="____q2" localSheetId="10" hidden="1">{"pl_t&amp;d",#N/A,FALSE,"p&amp;l_t&amp;D_01_02 (2)"}</definedName>
    <definedName name="____q2" localSheetId="7" hidden="1">{"pl_t&amp;d",#N/A,FALSE,"p&amp;l_t&amp;D_01_02 (2)"}</definedName>
    <definedName name="____q2" localSheetId="3" hidden="1">{"pl_t&amp;d",#N/A,FALSE,"p&amp;l_t&amp;D_01_02 (2)"}</definedName>
    <definedName name="____q2" localSheetId="8" hidden="1">{"pl_t&amp;d",#N/A,FALSE,"p&amp;l_t&amp;D_01_02 (2)"}</definedName>
    <definedName name="____q2" localSheetId="9" hidden="1">{"pl_t&amp;d",#N/A,FALSE,"p&amp;l_t&amp;D_01_02 (2)"}</definedName>
    <definedName name="____q2" localSheetId="4" hidden="1">{"pl_t&amp;d",#N/A,FALSE,"p&amp;l_t&amp;D_01_02 (2)"}</definedName>
    <definedName name="____q2" localSheetId="0" hidden="1">{"pl_t&amp;d",#N/A,FALSE,"p&amp;l_t&amp;D_01_02 (2)"}</definedName>
    <definedName name="____q2" localSheetId="1" hidden="1">{"pl_t&amp;d",#N/A,FALSE,"p&amp;l_t&amp;D_01_02 (2)"}</definedName>
    <definedName name="____q2" hidden="1">{"pl_t&amp;d",#N/A,FALSE,"p&amp;l_t&amp;D_01_02 (2)"}</definedName>
    <definedName name="____q3" localSheetId="6" hidden="1">{"pl_t&amp;d",#N/A,FALSE,"p&amp;l_t&amp;D_01_02 (2)"}</definedName>
    <definedName name="____q3" localSheetId="10" hidden="1">{"pl_t&amp;d",#N/A,FALSE,"p&amp;l_t&amp;D_01_02 (2)"}</definedName>
    <definedName name="____q3" localSheetId="7" hidden="1">{"pl_t&amp;d",#N/A,FALSE,"p&amp;l_t&amp;D_01_02 (2)"}</definedName>
    <definedName name="____q3" localSheetId="3" hidden="1">{"pl_t&amp;d",#N/A,FALSE,"p&amp;l_t&amp;D_01_02 (2)"}</definedName>
    <definedName name="____q3" localSheetId="8" hidden="1">{"pl_t&amp;d",#N/A,FALSE,"p&amp;l_t&amp;D_01_02 (2)"}</definedName>
    <definedName name="____q3" localSheetId="9" hidden="1">{"pl_t&amp;d",#N/A,FALSE,"p&amp;l_t&amp;D_01_02 (2)"}</definedName>
    <definedName name="____q3" localSheetId="4" hidden="1">{"pl_t&amp;d",#N/A,FALSE,"p&amp;l_t&amp;D_01_02 (2)"}</definedName>
    <definedName name="____q3" localSheetId="0" hidden="1">{"pl_t&amp;d",#N/A,FALSE,"p&amp;l_t&amp;D_01_02 (2)"}</definedName>
    <definedName name="____q3" localSheetId="1" hidden="1">{"pl_t&amp;d",#N/A,FALSE,"p&amp;l_t&amp;D_01_02 (2)"}</definedName>
    <definedName name="____q3" hidden="1">{"pl_t&amp;d",#N/A,FALSE,"p&amp;l_t&amp;D_01_02 (2)"}</definedName>
    <definedName name="____s1" localSheetId="6" hidden="1">{"pl_t&amp;d",#N/A,FALSE,"p&amp;l_t&amp;D_01_02 (2)"}</definedName>
    <definedName name="____s1" localSheetId="10" hidden="1">{"pl_t&amp;d",#N/A,FALSE,"p&amp;l_t&amp;D_01_02 (2)"}</definedName>
    <definedName name="____s1" localSheetId="7" hidden="1">{"pl_t&amp;d",#N/A,FALSE,"p&amp;l_t&amp;D_01_02 (2)"}</definedName>
    <definedName name="____s1" localSheetId="3" hidden="1">{"pl_t&amp;d",#N/A,FALSE,"p&amp;l_t&amp;D_01_02 (2)"}</definedName>
    <definedName name="____s1" localSheetId="8" hidden="1">{"pl_t&amp;d",#N/A,FALSE,"p&amp;l_t&amp;D_01_02 (2)"}</definedName>
    <definedName name="____s1" localSheetId="9" hidden="1">{"pl_t&amp;d",#N/A,FALSE,"p&amp;l_t&amp;D_01_02 (2)"}</definedName>
    <definedName name="____s1" localSheetId="4" hidden="1">{"pl_t&amp;d",#N/A,FALSE,"p&amp;l_t&amp;D_01_02 (2)"}</definedName>
    <definedName name="____s1" localSheetId="0" hidden="1">{"pl_t&amp;d",#N/A,FALSE,"p&amp;l_t&amp;D_01_02 (2)"}</definedName>
    <definedName name="____s1" localSheetId="1" hidden="1">{"pl_t&amp;d",#N/A,FALSE,"p&amp;l_t&amp;D_01_02 (2)"}</definedName>
    <definedName name="____s1" hidden="1">{"pl_t&amp;d",#N/A,FALSE,"p&amp;l_t&amp;D_01_02 (2)"}</definedName>
    <definedName name="____S180" localSheetId="6">[2]S3_GRP_CA!#REF!</definedName>
    <definedName name="____S180" localSheetId="10">[2]S3_GRP_CA!#REF!</definedName>
    <definedName name="____S180" localSheetId="7">[2]S3_GRP_CA!#REF!</definedName>
    <definedName name="____S180" localSheetId="3">[2]S3_GRP_CA!#REF!</definedName>
    <definedName name="____S180" localSheetId="9">[2]S3_GRP_CA!#REF!</definedName>
    <definedName name="____S180" localSheetId="4">[2]S3_GRP_CA!#REF!</definedName>
    <definedName name="____S180" localSheetId="0">[2]S3_GRP_CA!#REF!</definedName>
    <definedName name="____S180" localSheetId="1">[2]S3_GRP_CA!#REF!</definedName>
    <definedName name="____S180">[2]S3_GRP_CA!#REF!</definedName>
    <definedName name="____s2" localSheetId="6" hidden="1">{"pl_t&amp;d",#N/A,FALSE,"p&amp;l_t&amp;D_01_02 (2)"}</definedName>
    <definedName name="____s2" localSheetId="10" hidden="1">{"pl_t&amp;d",#N/A,FALSE,"p&amp;l_t&amp;D_01_02 (2)"}</definedName>
    <definedName name="____s2" localSheetId="7" hidden="1">{"pl_t&amp;d",#N/A,FALSE,"p&amp;l_t&amp;D_01_02 (2)"}</definedName>
    <definedName name="____s2" localSheetId="3" hidden="1">{"pl_t&amp;d",#N/A,FALSE,"p&amp;l_t&amp;D_01_02 (2)"}</definedName>
    <definedName name="____s2" localSheetId="8" hidden="1">{"pl_t&amp;d",#N/A,FALSE,"p&amp;l_t&amp;D_01_02 (2)"}</definedName>
    <definedName name="____s2" localSheetId="9" hidden="1">{"pl_t&amp;d",#N/A,FALSE,"p&amp;l_t&amp;D_01_02 (2)"}</definedName>
    <definedName name="____s2" localSheetId="4" hidden="1">{"pl_t&amp;d",#N/A,FALSE,"p&amp;l_t&amp;D_01_02 (2)"}</definedName>
    <definedName name="____s2" localSheetId="0" hidden="1">{"pl_t&amp;d",#N/A,FALSE,"p&amp;l_t&amp;D_01_02 (2)"}</definedName>
    <definedName name="____s2" localSheetId="1" hidden="1">{"pl_t&amp;d",#N/A,FALSE,"p&amp;l_t&amp;D_01_02 (2)"}</definedName>
    <definedName name="____s2" hidden="1">{"pl_t&amp;d",#N/A,FALSE,"p&amp;l_t&amp;D_01_02 (2)"}</definedName>
    <definedName name="____S6" localSheetId="6">[4]S5_CO_MA!#REF!</definedName>
    <definedName name="____S6" localSheetId="10">[4]S5_CO_MA!#REF!</definedName>
    <definedName name="____S6" localSheetId="7">[4]S5_CO_MA!#REF!</definedName>
    <definedName name="____S6" localSheetId="3">[4]S5_CO_MA!#REF!</definedName>
    <definedName name="____S6" localSheetId="9">[4]S5_CO_MA!#REF!</definedName>
    <definedName name="____S6" localSheetId="4">[4]S5_CO_MA!#REF!</definedName>
    <definedName name="____S6" localSheetId="0">[4]S5_CO_MA!#REF!</definedName>
    <definedName name="____S6" localSheetId="1">[4]S5_CO_MA!#REF!</definedName>
    <definedName name="____S6">[4]S5_CO_MA!#REF!</definedName>
    <definedName name="____SL1" localSheetId="6">[7]Salient1!#REF!</definedName>
    <definedName name="____SL1" localSheetId="10">[7]Salient1!#REF!</definedName>
    <definedName name="____SL1" localSheetId="7">[7]Salient1!#REF!</definedName>
    <definedName name="____SL1" localSheetId="3">[7]Salient1!#REF!</definedName>
    <definedName name="____SL1" localSheetId="9">[7]Salient1!#REF!</definedName>
    <definedName name="____SL1" localSheetId="4">[7]Salient1!#REF!</definedName>
    <definedName name="____SL1" localSheetId="0">[7]Salient1!#REF!</definedName>
    <definedName name="____SL1" localSheetId="1">[7]Salient1!#REF!</definedName>
    <definedName name="____SL1">[7]Salient1!#REF!</definedName>
    <definedName name="____SL2" localSheetId="6">[7]Salient1!#REF!</definedName>
    <definedName name="____SL2" localSheetId="10">[7]Salient1!#REF!</definedName>
    <definedName name="____SL2" localSheetId="7">[7]Salient1!#REF!</definedName>
    <definedName name="____SL2" localSheetId="3">[7]Salient1!#REF!</definedName>
    <definedName name="____SL2" localSheetId="9">[7]Salient1!#REF!</definedName>
    <definedName name="____SL2" localSheetId="4">[7]Salient1!#REF!</definedName>
    <definedName name="____SL2" localSheetId="0">[7]Salient1!#REF!</definedName>
    <definedName name="____SL2" localSheetId="1">[7]Salient1!#REF!</definedName>
    <definedName name="____SL2">[7]Salient1!#REF!</definedName>
    <definedName name="____SL3" localSheetId="6">[7]Salient1!#REF!</definedName>
    <definedName name="____SL3" localSheetId="10">[7]Salient1!#REF!</definedName>
    <definedName name="____SL3" localSheetId="7">[7]Salient1!#REF!</definedName>
    <definedName name="____SL3" localSheetId="3">[7]Salient1!#REF!</definedName>
    <definedName name="____SL3" localSheetId="9">[7]Salient1!#REF!</definedName>
    <definedName name="____SL3" localSheetId="4">[7]Salient1!#REF!</definedName>
    <definedName name="____SL3" localSheetId="0">[7]Salient1!#REF!</definedName>
    <definedName name="____SL3" localSheetId="1">[7]Salient1!#REF!</definedName>
    <definedName name="____SL3">[7]Salient1!#REF!</definedName>
    <definedName name="____SPR1" localSheetId="6">#REF!</definedName>
    <definedName name="____SPR1" localSheetId="10">#REF!</definedName>
    <definedName name="____SPR1" localSheetId="7">#REF!</definedName>
    <definedName name="____SPR1" localSheetId="3">#REF!</definedName>
    <definedName name="____SPR1" localSheetId="9">#REF!</definedName>
    <definedName name="____SPR1" localSheetId="4">#REF!</definedName>
    <definedName name="____SPR1" localSheetId="0">#REF!</definedName>
    <definedName name="____SPR1" localSheetId="1">#REF!</definedName>
    <definedName name="____SPR1">#REF!</definedName>
    <definedName name="____spr2" localSheetId="6">#REF!</definedName>
    <definedName name="____spr2" localSheetId="10">#REF!</definedName>
    <definedName name="____spr2" localSheetId="7">#REF!</definedName>
    <definedName name="____spr2" localSheetId="3">#REF!</definedName>
    <definedName name="____spr2" localSheetId="9">#REF!</definedName>
    <definedName name="____spr2" localSheetId="4">#REF!</definedName>
    <definedName name="____spr2" localSheetId="0">#REF!</definedName>
    <definedName name="____spr2" localSheetId="1">#REF!</definedName>
    <definedName name="____spr2">#REF!</definedName>
    <definedName name="____ss1" localSheetId="6" hidden="1">{"pl_t&amp;d",#N/A,FALSE,"p&amp;l_t&amp;D_01_02 (2)"}</definedName>
    <definedName name="____ss1" localSheetId="10" hidden="1">{"pl_t&amp;d",#N/A,FALSE,"p&amp;l_t&amp;D_01_02 (2)"}</definedName>
    <definedName name="____ss1" localSheetId="7" hidden="1">{"pl_t&amp;d",#N/A,FALSE,"p&amp;l_t&amp;D_01_02 (2)"}</definedName>
    <definedName name="____ss1" localSheetId="3" hidden="1">{"pl_t&amp;d",#N/A,FALSE,"p&amp;l_t&amp;D_01_02 (2)"}</definedName>
    <definedName name="____ss1" localSheetId="8" hidden="1">{"pl_t&amp;d",#N/A,FALSE,"p&amp;l_t&amp;D_01_02 (2)"}</definedName>
    <definedName name="____ss1" localSheetId="9" hidden="1">{"pl_t&amp;d",#N/A,FALSE,"p&amp;l_t&amp;D_01_02 (2)"}</definedName>
    <definedName name="____ss1" localSheetId="4" hidden="1">{"pl_t&amp;d",#N/A,FALSE,"p&amp;l_t&amp;D_01_02 (2)"}</definedName>
    <definedName name="____ss1" localSheetId="0" hidden="1">{"pl_t&amp;d",#N/A,FALSE,"p&amp;l_t&amp;D_01_02 (2)"}</definedName>
    <definedName name="____ss1" localSheetId="1" hidden="1">{"pl_t&amp;d",#N/A,FALSE,"p&amp;l_t&amp;D_01_02 (2)"}</definedName>
    <definedName name="____ss1" hidden="1">{"pl_t&amp;d",#N/A,FALSE,"p&amp;l_t&amp;D_01_02 (2)"}</definedName>
    <definedName name="____usd1" localSheetId="6">'[3]cash budget'!#REF!</definedName>
    <definedName name="____usd1" localSheetId="10">'[3]cash budget'!#REF!</definedName>
    <definedName name="____usd1" localSheetId="7">'[3]cash budget'!#REF!</definedName>
    <definedName name="____usd1" localSheetId="3">'[3]cash budget'!#REF!</definedName>
    <definedName name="____usd1" localSheetId="9">'[3]cash budget'!#REF!</definedName>
    <definedName name="____usd1" localSheetId="4">'[3]cash budget'!#REF!</definedName>
    <definedName name="____usd1" localSheetId="0">'[3]cash budget'!#REF!</definedName>
    <definedName name="____usd1" localSheetId="1">'[3]cash budget'!#REF!</definedName>
    <definedName name="____usd1">'[3]cash budget'!#REF!</definedName>
    <definedName name="____usd2" localSheetId="6">'[3]cash budget'!#REF!</definedName>
    <definedName name="____usd2" localSheetId="10">'[3]cash budget'!#REF!</definedName>
    <definedName name="____usd2" localSheetId="7">'[3]cash budget'!#REF!</definedName>
    <definedName name="____usd2" localSheetId="3">'[3]cash budget'!#REF!</definedName>
    <definedName name="____usd2" localSheetId="9">'[3]cash budget'!#REF!</definedName>
    <definedName name="____usd2" localSheetId="4">'[3]cash budget'!#REF!</definedName>
    <definedName name="____usd2" localSheetId="0">'[3]cash budget'!#REF!</definedName>
    <definedName name="____usd2" localSheetId="1">'[3]cash budget'!#REF!</definedName>
    <definedName name="____usd2">'[3]cash budget'!#REF!</definedName>
    <definedName name="____usd3" localSheetId="6">'[3]cash budget'!#REF!</definedName>
    <definedName name="____usd3" localSheetId="10">'[3]cash budget'!#REF!</definedName>
    <definedName name="____usd3" localSheetId="7">'[3]cash budget'!#REF!</definedName>
    <definedName name="____usd3" localSheetId="3">'[3]cash budget'!#REF!</definedName>
    <definedName name="____usd3" localSheetId="9">'[3]cash budget'!#REF!</definedName>
    <definedName name="____usd3" localSheetId="4">'[3]cash budget'!#REF!</definedName>
    <definedName name="____usd3" localSheetId="0">'[3]cash budget'!#REF!</definedName>
    <definedName name="____usd3" localSheetId="1">'[3]cash budget'!#REF!</definedName>
    <definedName name="____usd3">'[3]cash budget'!#REF!</definedName>
    <definedName name="____usd4" localSheetId="6">'[3]cash budget'!#REF!</definedName>
    <definedName name="____usd4" localSheetId="10">'[3]cash budget'!#REF!</definedName>
    <definedName name="____usd4" localSheetId="7">'[3]cash budget'!#REF!</definedName>
    <definedName name="____usd4" localSheetId="3">'[3]cash budget'!#REF!</definedName>
    <definedName name="____usd4" localSheetId="9">'[3]cash budget'!#REF!</definedName>
    <definedName name="____usd4" localSheetId="4">'[3]cash budget'!#REF!</definedName>
    <definedName name="____usd4" localSheetId="0">'[3]cash budget'!#REF!</definedName>
    <definedName name="____usd4" localSheetId="1">'[3]cash budget'!#REF!</definedName>
    <definedName name="____usd4">'[3]cash budget'!#REF!</definedName>
    <definedName name="____xlnm._FilterDatabase_1" localSheetId="6">#REF!</definedName>
    <definedName name="____xlnm._FilterDatabase_1" localSheetId="10">#REF!</definedName>
    <definedName name="____xlnm._FilterDatabase_1" localSheetId="7">#REF!</definedName>
    <definedName name="____xlnm._FilterDatabase_1" localSheetId="3">#REF!</definedName>
    <definedName name="____xlnm._FilterDatabase_1" localSheetId="9">#REF!</definedName>
    <definedName name="____xlnm._FilterDatabase_1" localSheetId="4">#REF!</definedName>
    <definedName name="____xlnm._FilterDatabase_1" localSheetId="0">#REF!</definedName>
    <definedName name="____xlnm._FilterDatabase_1" localSheetId="1">#REF!</definedName>
    <definedName name="____xlnm._FilterDatabase_1">#REF!</definedName>
    <definedName name="____xlnm.Database">"#REF!"</definedName>
    <definedName name="____xlnm.Print_Area">"#REF!"</definedName>
    <definedName name="____xlnm.Print_Titles">"#REF!"</definedName>
    <definedName name="___A1000000" localSheetId="6">#REF!</definedName>
    <definedName name="___A1000000" localSheetId="10">#REF!</definedName>
    <definedName name="___A1000000" localSheetId="7">#REF!</definedName>
    <definedName name="___A1000000" localSheetId="3">#REF!</definedName>
    <definedName name="___A1000000" localSheetId="9">#REF!</definedName>
    <definedName name="___A1000000" localSheetId="4">#REF!</definedName>
    <definedName name="___A1000000" localSheetId="0">#REF!</definedName>
    <definedName name="___A1000000" localSheetId="1">#REF!</definedName>
    <definedName name="___A1000000">#REF!</definedName>
    <definedName name="___a3" localSheetId="6" hidden="1">{"pl_t&amp;d",#N/A,FALSE,"p&amp;l_t&amp;D_01_02 (2)"}</definedName>
    <definedName name="___a3" localSheetId="10" hidden="1">{"pl_t&amp;d",#N/A,FALSE,"p&amp;l_t&amp;D_01_02 (2)"}</definedName>
    <definedName name="___a3" localSheetId="7" hidden="1">{"pl_t&amp;d",#N/A,FALSE,"p&amp;l_t&amp;D_01_02 (2)"}</definedName>
    <definedName name="___a3" localSheetId="3" hidden="1">{"pl_t&amp;d",#N/A,FALSE,"p&amp;l_t&amp;D_01_02 (2)"}</definedName>
    <definedName name="___a3" localSheetId="8" hidden="1">{"pl_t&amp;d",#N/A,FALSE,"p&amp;l_t&amp;D_01_02 (2)"}</definedName>
    <definedName name="___a3" localSheetId="9" hidden="1">{"pl_t&amp;d",#N/A,FALSE,"p&amp;l_t&amp;D_01_02 (2)"}</definedName>
    <definedName name="___a3" localSheetId="4" hidden="1">{"pl_t&amp;d",#N/A,FALSE,"p&amp;l_t&amp;D_01_02 (2)"}</definedName>
    <definedName name="___a3" localSheetId="0" hidden="1">{"pl_t&amp;d",#N/A,FALSE,"p&amp;l_t&amp;D_01_02 (2)"}</definedName>
    <definedName name="___a3" localSheetId="1" hidden="1">{"pl_t&amp;d",#N/A,FALSE,"p&amp;l_t&amp;D_01_02 (2)"}</definedName>
    <definedName name="___a3" hidden="1">{"pl_t&amp;d",#N/A,FALSE,"p&amp;l_t&amp;D_01_02 (2)"}</definedName>
    <definedName name="___A342542" localSheetId="6">#REF!</definedName>
    <definedName name="___A342542" localSheetId="10">#REF!</definedName>
    <definedName name="___A342542" localSheetId="7">#REF!</definedName>
    <definedName name="___A342542" localSheetId="3">#REF!</definedName>
    <definedName name="___A342542" localSheetId="9">#REF!</definedName>
    <definedName name="___A342542" localSheetId="4">#REF!</definedName>
    <definedName name="___A342542" localSheetId="0">#REF!</definedName>
    <definedName name="___A342542" localSheetId="1">#REF!</definedName>
    <definedName name="___A342542">#REF!</definedName>
    <definedName name="___A920720" localSheetId="6">#REF!</definedName>
    <definedName name="___A920720" localSheetId="10">#REF!</definedName>
    <definedName name="___A920720" localSheetId="7">#REF!</definedName>
    <definedName name="___A920720" localSheetId="3">#REF!</definedName>
    <definedName name="___A920720" localSheetId="9">#REF!</definedName>
    <definedName name="___A920720" localSheetId="4">#REF!</definedName>
    <definedName name="___A920720" localSheetId="0">#REF!</definedName>
    <definedName name="___A920720" localSheetId="1">#REF!</definedName>
    <definedName name="___A920720">#REF!</definedName>
    <definedName name="___aa1">#N/A</definedName>
    <definedName name="___Apr02" localSheetId="6">[5]Newabstract!#REF!</definedName>
    <definedName name="___Apr02" localSheetId="10">[5]Newabstract!#REF!</definedName>
    <definedName name="___Apr02" localSheetId="7">[5]Newabstract!#REF!</definedName>
    <definedName name="___Apr02" localSheetId="3">[5]Newabstract!#REF!</definedName>
    <definedName name="___Apr02" localSheetId="9">[5]Newabstract!#REF!</definedName>
    <definedName name="___Apr02" localSheetId="4">[5]Newabstract!#REF!</definedName>
    <definedName name="___Apr02" localSheetId="0">[5]Newabstract!#REF!</definedName>
    <definedName name="___Apr02" localSheetId="1">[5]Newabstract!#REF!</definedName>
    <definedName name="___Apr02">[5]Newabstract!#REF!</definedName>
    <definedName name="___Apr03" localSheetId="6">[5]Newabstract!#REF!</definedName>
    <definedName name="___Apr03" localSheetId="10">[5]Newabstract!#REF!</definedName>
    <definedName name="___Apr03" localSheetId="7">[5]Newabstract!#REF!</definedName>
    <definedName name="___Apr03" localSheetId="3">[5]Newabstract!#REF!</definedName>
    <definedName name="___Apr03" localSheetId="9">[5]Newabstract!#REF!</definedName>
    <definedName name="___Apr03" localSheetId="4">[5]Newabstract!#REF!</definedName>
    <definedName name="___Apr03" localSheetId="0">[5]Newabstract!#REF!</definedName>
    <definedName name="___Apr03" localSheetId="1">[5]Newabstract!#REF!</definedName>
    <definedName name="___Apr03">[5]Newabstract!#REF!</definedName>
    <definedName name="___Apr04" localSheetId="6">[5]Newabstract!#REF!</definedName>
    <definedName name="___Apr04" localSheetId="10">[5]Newabstract!#REF!</definedName>
    <definedName name="___Apr04" localSheetId="7">[5]Newabstract!#REF!</definedName>
    <definedName name="___Apr04" localSheetId="3">[5]Newabstract!#REF!</definedName>
    <definedName name="___Apr04" localSheetId="9">[5]Newabstract!#REF!</definedName>
    <definedName name="___Apr04" localSheetId="4">[5]Newabstract!#REF!</definedName>
    <definedName name="___Apr04" localSheetId="0">[5]Newabstract!#REF!</definedName>
    <definedName name="___Apr04" localSheetId="1">[5]Newabstract!#REF!</definedName>
    <definedName name="___Apr04">[5]Newabstract!#REF!</definedName>
    <definedName name="___Apr05" localSheetId="6">[5]Newabstract!#REF!</definedName>
    <definedName name="___Apr05" localSheetId="10">[5]Newabstract!#REF!</definedName>
    <definedName name="___Apr05" localSheetId="7">[5]Newabstract!#REF!</definedName>
    <definedName name="___Apr05" localSheetId="3">[5]Newabstract!#REF!</definedName>
    <definedName name="___Apr05" localSheetId="9">[5]Newabstract!#REF!</definedName>
    <definedName name="___Apr05" localSheetId="4">[5]Newabstract!#REF!</definedName>
    <definedName name="___Apr05" localSheetId="0">[5]Newabstract!#REF!</definedName>
    <definedName name="___Apr05" localSheetId="1">[5]Newabstract!#REF!</definedName>
    <definedName name="___Apr05">[5]Newabstract!#REF!</definedName>
    <definedName name="___Apr06" localSheetId="6">[5]Newabstract!#REF!</definedName>
    <definedName name="___Apr06" localSheetId="10">[5]Newabstract!#REF!</definedName>
    <definedName name="___Apr06" localSheetId="7">[5]Newabstract!#REF!</definedName>
    <definedName name="___Apr06" localSheetId="3">[5]Newabstract!#REF!</definedName>
    <definedName name="___Apr06" localSheetId="9">[5]Newabstract!#REF!</definedName>
    <definedName name="___Apr06" localSheetId="4">[5]Newabstract!#REF!</definedName>
    <definedName name="___Apr06" localSheetId="0">[5]Newabstract!#REF!</definedName>
    <definedName name="___Apr06" localSheetId="1">[5]Newabstract!#REF!</definedName>
    <definedName name="___Apr06">[5]Newabstract!#REF!</definedName>
    <definedName name="___Apr07" localSheetId="10">[5]Newabstract!#REF!</definedName>
    <definedName name="___Apr07" localSheetId="7">[5]Newabstract!#REF!</definedName>
    <definedName name="___Apr07" localSheetId="3">[5]Newabstract!#REF!</definedName>
    <definedName name="___Apr07" localSheetId="9">[5]Newabstract!#REF!</definedName>
    <definedName name="___Apr07" localSheetId="4">[5]Newabstract!#REF!</definedName>
    <definedName name="___Apr07" localSheetId="0">[5]Newabstract!#REF!</definedName>
    <definedName name="___Apr07" localSheetId="1">[5]Newabstract!#REF!</definedName>
    <definedName name="___Apr07">[5]Newabstract!#REF!</definedName>
    <definedName name="___Apr08" localSheetId="10">[5]Newabstract!#REF!</definedName>
    <definedName name="___Apr08" localSheetId="7">[5]Newabstract!#REF!</definedName>
    <definedName name="___Apr08" localSheetId="3">[5]Newabstract!#REF!</definedName>
    <definedName name="___Apr08" localSheetId="9">[5]Newabstract!#REF!</definedName>
    <definedName name="___Apr08" localSheetId="4">[5]Newabstract!#REF!</definedName>
    <definedName name="___Apr08" localSheetId="0">[5]Newabstract!#REF!</definedName>
    <definedName name="___Apr08" localSheetId="1">[5]Newabstract!#REF!</definedName>
    <definedName name="___Apr08">[5]Newabstract!#REF!</definedName>
    <definedName name="___Apr09" localSheetId="10">[5]Newabstract!#REF!</definedName>
    <definedName name="___Apr09" localSheetId="7">[5]Newabstract!#REF!</definedName>
    <definedName name="___Apr09" localSheetId="3">[5]Newabstract!#REF!</definedName>
    <definedName name="___Apr09" localSheetId="9">[5]Newabstract!#REF!</definedName>
    <definedName name="___Apr09" localSheetId="4">[5]Newabstract!#REF!</definedName>
    <definedName name="___Apr09" localSheetId="0">[5]Newabstract!#REF!</definedName>
    <definedName name="___Apr09" localSheetId="1">[5]Newabstract!#REF!</definedName>
    <definedName name="___Apr09">[5]Newabstract!#REF!</definedName>
    <definedName name="___Apr10" localSheetId="10">[5]Newabstract!#REF!</definedName>
    <definedName name="___Apr10" localSheetId="7">[5]Newabstract!#REF!</definedName>
    <definedName name="___Apr10" localSheetId="3">[5]Newabstract!#REF!</definedName>
    <definedName name="___Apr10" localSheetId="9">[5]Newabstract!#REF!</definedName>
    <definedName name="___Apr10" localSheetId="4">[5]Newabstract!#REF!</definedName>
    <definedName name="___Apr10" localSheetId="0">[5]Newabstract!#REF!</definedName>
    <definedName name="___Apr10" localSheetId="1">[5]Newabstract!#REF!</definedName>
    <definedName name="___Apr10">[5]Newabstract!#REF!</definedName>
    <definedName name="___Apr11" localSheetId="10">[5]Newabstract!#REF!</definedName>
    <definedName name="___Apr11" localSheetId="7">[5]Newabstract!#REF!</definedName>
    <definedName name="___Apr11" localSheetId="3">[5]Newabstract!#REF!</definedName>
    <definedName name="___Apr11" localSheetId="9">[5]Newabstract!#REF!</definedName>
    <definedName name="___Apr11" localSheetId="4">[5]Newabstract!#REF!</definedName>
    <definedName name="___Apr11" localSheetId="0">[5]Newabstract!#REF!</definedName>
    <definedName name="___Apr11" localSheetId="1">[5]Newabstract!#REF!</definedName>
    <definedName name="___Apr11">[5]Newabstract!#REF!</definedName>
    <definedName name="___Apr13" localSheetId="10">[5]Newabstract!#REF!</definedName>
    <definedName name="___Apr13" localSheetId="7">[5]Newabstract!#REF!</definedName>
    <definedName name="___Apr13" localSheetId="3">[5]Newabstract!#REF!</definedName>
    <definedName name="___Apr13" localSheetId="9">[5]Newabstract!#REF!</definedName>
    <definedName name="___Apr13" localSheetId="4">[5]Newabstract!#REF!</definedName>
    <definedName name="___Apr13" localSheetId="0">[5]Newabstract!#REF!</definedName>
    <definedName name="___Apr13" localSheetId="1">[5]Newabstract!#REF!</definedName>
    <definedName name="___Apr13">[5]Newabstract!#REF!</definedName>
    <definedName name="___Apr14" localSheetId="10">[5]Newabstract!#REF!</definedName>
    <definedName name="___Apr14" localSheetId="7">[5]Newabstract!#REF!</definedName>
    <definedName name="___Apr14" localSheetId="3">[5]Newabstract!#REF!</definedName>
    <definedName name="___Apr14" localSheetId="9">[5]Newabstract!#REF!</definedName>
    <definedName name="___Apr14" localSheetId="4">[5]Newabstract!#REF!</definedName>
    <definedName name="___Apr14" localSheetId="0">[5]Newabstract!#REF!</definedName>
    <definedName name="___Apr14" localSheetId="1">[5]Newabstract!#REF!</definedName>
    <definedName name="___Apr14">[5]Newabstract!#REF!</definedName>
    <definedName name="___Apr15" localSheetId="10">[5]Newabstract!#REF!</definedName>
    <definedName name="___Apr15" localSheetId="7">[5]Newabstract!#REF!</definedName>
    <definedName name="___Apr15" localSheetId="3">[5]Newabstract!#REF!</definedName>
    <definedName name="___Apr15" localSheetId="9">[5]Newabstract!#REF!</definedName>
    <definedName name="___Apr15" localSheetId="4">[5]Newabstract!#REF!</definedName>
    <definedName name="___Apr15" localSheetId="0">[5]Newabstract!#REF!</definedName>
    <definedName name="___Apr15" localSheetId="1">[5]Newabstract!#REF!</definedName>
    <definedName name="___Apr15">[5]Newabstract!#REF!</definedName>
    <definedName name="___Apr16" localSheetId="10">[5]Newabstract!#REF!</definedName>
    <definedName name="___Apr16" localSheetId="7">[5]Newabstract!#REF!</definedName>
    <definedName name="___Apr16" localSheetId="3">[5]Newabstract!#REF!</definedName>
    <definedName name="___Apr16" localSheetId="9">[5]Newabstract!#REF!</definedName>
    <definedName name="___Apr16" localSheetId="4">[5]Newabstract!#REF!</definedName>
    <definedName name="___Apr16" localSheetId="0">[5]Newabstract!#REF!</definedName>
    <definedName name="___Apr16" localSheetId="1">[5]Newabstract!#REF!</definedName>
    <definedName name="___Apr16">[5]Newabstract!#REF!</definedName>
    <definedName name="___Apr17" localSheetId="10">[5]Newabstract!#REF!</definedName>
    <definedName name="___Apr17" localSheetId="7">[5]Newabstract!#REF!</definedName>
    <definedName name="___Apr17" localSheetId="3">[5]Newabstract!#REF!</definedName>
    <definedName name="___Apr17" localSheetId="9">[5]Newabstract!#REF!</definedName>
    <definedName name="___Apr17" localSheetId="4">[5]Newabstract!#REF!</definedName>
    <definedName name="___Apr17" localSheetId="0">[5]Newabstract!#REF!</definedName>
    <definedName name="___Apr17" localSheetId="1">[5]Newabstract!#REF!</definedName>
    <definedName name="___Apr17">[5]Newabstract!#REF!</definedName>
    <definedName name="___Apr20" localSheetId="10">[5]Newabstract!#REF!</definedName>
    <definedName name="___Apr20" localSheetId="7">[5]Newabstract!#REF!</definedName>
    <definedName name="___Apr20" localSheetId="3">[5]Newabstract!#REF!</definedName>
    <definedName name="___Apr20" localSheetId="9">[5]Newabstract!#REF!</definedName>
    <definedName name="___Apr20" localSheetId="4">[5]Newabstract!#REF!</definedName>
    <definedName name="___Apr20" localSheetId="0">[5]Newabstract!#REF!</definedName>
    <definedName name="___Apr20" localSheetId="1">[5]Newabstract!#REF!</definedName>
    <definedName name="___Apr20">[5]Newabstract!#REF!</definedName>
    <definedName name="___Apr21" localSheetId="10">[5]Newabstract!#REF!</definedName>
    <definedName name="___Apr21" localSheetId="7">[5]Newabstract!#REF!</definedName>
    <definedName name="___Apr21" localSheetId="3">[5]Newabstract!#REF!</definedName>
    <definedName name="___Apr21" localSheetId="9">[5]Newabstract!#REF!</definedName>
    <definedName name="___Apr21" localSheetId="4">[5]Newabstract!#REF!</definedName>
    <definedName name="___Apr21" localSheetId="0">[5]Newabstract!#REF!</definedName>
    <definedName name="___Apr21" localSheetId="1">[5]Newabstract!#REF!</definedName>
    <definedName name="___Apr21">[5]Newabstract!#REF!</definedName>
    <definedName name="___Apr22" localSheetId="10">[5]Newabstract!#REF!</definedName>
    <definedName name="___Apr22" localSheetId="7">[5]Newabstract!#REF!</definedName>
    <definedName name="___Apr22" localSheetId="3">[5]Newabstract!#REF!</definedName>
    <definedName name="___Apr22" localSheetId="9">[5]Newabstract!#REF!</definedName>
    <definedName name="___Apr22" localSheetId="4">[5]Newabstract!#REF!</definedName>
    <definedName name="___Apr22" localSheetId="0">[5]Newabstract!#REF!</definedName>
    <definedName name="___Apr22" localSheetId="1">[5]Newabstract!#REF!</definedName>
    <definedName name="___Apr22">[5]Newabstract!#REF!</definedName>
    <definedName name="___Apr23" localSheetId="10">[5]Newabstract!#REF!</definedName>
    <definedName name="___Apr23" localSheetId="7">[5]Newabstract!#REF!</definedName>
    <definedName name="___Apr23" localSheetId="3">[5]Newabstract!#REF!</definedName>
    <definedName name="___Apr23" localSheetId="9">[5]Newabstract!#REF!</definedName>
    <definedName name="___Apr23" localSheetId="4">[5]Newabstract!#REF!</definedName>
    <definedName name="___Apr23" localSheetId="0">[5]Newabstract!#REF!</definedName>
    <definedName name="___Apr23" localSheetId="1">[5]Newabstract!#REF!</definedName>
    <definedName name="___Apr23">[5]Newabstract!#REF!</definedName>
    <definedName name="___Apr24" localSheetId="10">[5]Newabstract!#REF!</definedName>
    <definedName name="___Apr24" localSheetId="7">[5]Newabstract!#REF!</definedName>
    <definedName name="___Apr24" localSheetId="3">[5]Newabstract!#REF!</definedName>
    <definedName name="___Apr24" localSheetId="9">[5]Newabstract!#REF!</definedName>
    <definedName name="___Apr24" localSheetId="4">[5]Newabstract!#REF!</definedName>
    <definedName name="___Apr24" localSheetId="0">[5]Newabstract!#REF!</definedName>
    <definedName name="___Apr24" localSheetId="1">[5]Newabstract!#REF!</definedName>
    <definedName name="___Apr24">[5]Newabstract!#REF!</definedName>
    <definedName name="___Apr27" localSheetId="10">[5]Newabstract!#REF!</definedName>
    <definedName name="___Apr27" localSheetId="7">[5]Newabstract!#REF!</definedName>
    <definedName name="___Apr27" localSheetId="3">[5]Newabstract!#REF!</definedName>
    <definedName name="___Apr27" localSheetId="9">[5]Newabstract!#REF!</definedName>
    <definedName name="___Apr27" localSheetId="4">[5]Newabstract!#REF!</definedName>
    <definedName name="___Apr27" localSheetId="0">[5]Newabstract!#REF!</definedName>
    <definedName name="___Apr27" localSheetId="1">[5]Newabstract!#REF!</definedName>
    <definedName name="___Apr27">[5]Newabstract!#REF!</definedName>
    <definedName name="___Apr28" localSheetId="10">[5]Newabstract!#REF!</definedName>
    <definedName name="___Apr28" localSheetId="7">[5]Newabstract!#REF!</definedName>
    <definedName name="___Apr28" localSheetId="3">[5]Newabstract!#REF!</definedName>
    <definedName name="___Apr28" localSheetId="9">[5]Newabstract!#REF!</definedName>
    <definedName name="___Apr28" localSheetId="4">[5]Newabstract!#REF!</definedName>
    <definedName name="___Apr28" localSheetId="0">[5]Newabstract!#REF!</definedName>
    <definedName name="___Apr28" localSheetId="1">[5]Newabstract!#REF!</definedName>
    <definedName name="___Apr28">[5]Newabstract!#REF!</definedName>
    <definedName name="___Apr29" localSheetId="10">[5]Newabstract!#REF!</definedName>
    <definedName name="___Apr29" localSheetId="7">[5]Newabstract!#REF!</definedName>
    <definedName name="___Apr29" localSheetId="3">[5]Newabstract!#REF!</definedName>
    <definedName name="___Apr29" localSheetId="9">[5]Newabstract!#REF!</definedName>
    <definedName name="___Apr29" localSheetId="4">[5]Newabstract!#REF!</definedName>
    <definedName name="___Apr29" localSheetId="0">[5]Newabstract!#REF!</definedName>
    <definedName name="___Apr29" localSheetId="1">[5]Newabstract!#REF!</definedName>
    <definedName name="___Apr29">[5]Newabstract!#REF!</definedName>
    <definedName name="___Apr30" localSheetId="10">[5]Newabstract!#REF!</definedName>
    <definedName name="___Apr30" localSheetId="7">[5]Newabstract!#REF!</definedName>
    <definedName name="___Apr30" localSheetId="3">[5]Newabstract!#REF!</definedName>
    <definedName name="___Apr30" localSheetId="9">[5]Newabstract!#REF!</definedName>
    <definedName name="___Apr30" localSheetId="4">[5]Newabstract!#REF!</definedName>
    <definedName name="___Apr30" localSheetId="0">[5]Newabstract!#REF!</definedName>
    <definedName name="___Apr30" localSheetId="1">[5]Newabstract!#REF!</definedName>
    <definedName name="___Apr30">[5]Newabstract!#REF!</definedName>
    <definedName name="___B1">#N/A</definedName>
    <definedName name="___BSD1" localSheetId="6">#REF!</definedName>
    <definedName name="___BSD1" localSheetId="10">#REF!</definedName>
    <definedName name="___BSD1" localSheetId="7">#REF!</definedName>
    <definedName name="___BSD1" localSheetId="3">#REF!</definedName>
    <definedName name="___BSD1" localSheetId="9">#REF!</definedName>
    <definedName name="___BSD1" localSheetId="4">#REF!</definedName>
    <definedName name="___BSD1" localSheetId="0">#REF!</definedName>
    <definedName name="___BSD1" localSheetId="1">#REF!</definedName>
    <definedName name="___BSD1">#REF!</definedName>
    <definedName name="___BSD2" localSheetId="6">#REF!</definedName>
    <definedName name="___BSD2" localSheetId="10">#REF!</definedName>
    <definedName name="___BSD2" localSheetId="7">#REF!</definedName>
    <definedName name="___BSD2" localSheetId="3">#REF!</definedName>
    <definedName name="___BSD2" localSheetId="9">#REF!</definedName>
    <definedName name="___BSD2" localSheetId="4">#REF!</definedName>
    <definedName name="___BSD2" localSheetId="0">#REF!</definedName>
    <definedName name="___BSD2" localSheetId="1">#REF!</definedName>
    <definedName name="___BSD2">#REF!</definedName>
    <definedName name="___DAT12" localSheetId="6">[6]Sheet1!#REF!</definedName>
    <definedName name="___DAT12" localSheetId="10">[6]Sheet1!#REF!</definedName>
    <definedName name="___DAT12" localSheetId="7">[6]Sheet1!#REF!</definedName>
    <definedName name="___DAT12" localSheetId="3">[6]Sheet1!#REF!</definedName>
    <definedName name="___DAT12" localSheetId="9">[6]Sheet1!#REF!</definedName>
    <definedName name="___DAT12" localSheetId="4">[6]Sheet1!#REF!</definedName>
    <definedName name="___DAT12" localSheetId="0">[6]Sheet1!#REF!</definedName>
    <definedName name="___DAT12" localSheetId="1">[6]Sheet1!#REF!</definedName>
    <definedName name="___DAT12">[6]Sheet1!#REF!</definedName>
    <definedName name="___DAT13" localSheetId="6">[6]Sheet1!#REF!</definedName>
    <definedName name="___DAT13" localSheetId="10">[6]Sheet1!#REF!</definedName>
    <definedName name="___DAT13" localSheetId="7">[6]Sheet1!#REF!</definedName>
    <definedName name="___DAT13" localSheetId="3">[6]Sheet1!#REF!</definedName>
    <definedName name="___DAT13" localSheetId="9">[6]Sheet1!#REF!</definedName>
    <definedName name="___DAT13" localSheetId="4">[6]Sheet1!#REF!</definedName>
    <definedName name="___DAT13" localSheetId="0">[6]Sheet1!#REF!</definedName>
    <definedName name="___DAT13" localSheetId="1">[6]Sheet1!#REF!</definedName>
    <definedName name="___DAT13">[6]Sheet1!#REF!</definedName>
    <definedName name="___DAT15" localSheetId="6">[6]Sheet1!#REF!</definedName>
    <definedName name="___DAT15" localSheetId="10">[6]Sheet1!#REF!</definedName>
    <definedName name="___DAT15" localSheetId="7">[6]Sheet1!#REF!</definedName>
    <definedName name="___DAT15" localSheetId="3">[6]Sheet1!#REF!</definedName>
    <definedName name="___DAT15" localSheetId="9">[6]Sheet1!#REF!</definedName>
    <definedName name="___DAT15" localSheetId="4">[6]Sheet1!#REF!</definedName>
    <definedName name="___DAT15" localSheetId="0">[6]Sheet1!#REF!</definedName>
    <definedName name="___DAT15" localSheetId="1">[6]Sheet1!#REF!</definedName>
    <definedName name="___DAT15">[6]Sheet1!#REF!</definedName>
    <definedName name="___DAT16" localSheetId="10">[6]Sheet1!#REF!</definedName>
    <definedName name="___DAT16" localSheetId="7">[6]Sheet1!#REF!</definedName>
    <definedName name="___DAT16" localSheetId="3">[6]Sheet1!#REF!</definedName>
    <definedName name="___DAT16" localSheetId="9">[6]Sheet1!#REF!</definedName>
    <definedName name="___DAT16" localSheetId="4">[6]Sheet1!#REF!</definedName>
    <definedName name="___DAT16" localSheetId="0">[6]Sheet1!#REF!</definedName>
    <definedName name="___DAT16" localSheetId="1">[6]Sheet1!#REF!</definedName>
    <definedName name="___DAT16">[6]Sheet1!#REF!</definedName>
    <definedName name="___DAT17" localSheetId="10">[6]Sheet1!#REF!</definedName>
    <definedName name="___DAT17" localSheetId="7">[6]Sheet1!#REF!</definedName>
    <definedName name="___DAT17" localSheetId="3">[6]Sheet1!#REF!</definedName>
    <definedName name="___DAT17" localSheetId="9">[6]Sheet1!#REF!</definedName>
    <definedName name="___DAT17" localSheetId="4">[6]Sheet1!#REF!</definedName>
    <definedName name="___DAT17" localSheetId="0">[6]Sheet1!#REF!</definedName>
    <definedName name="___DAT17" localSheetId="1">[6]Sheet1!#REF!</definedName>
    <definedName name="___DAT17">[6]Sheet1!#REF!</definedName>
    <definedName name="___DAT18" localSheetId="10">[6]Sheet1!#REF!</definedName>
    <definedName name="___DAT18" localSheetId="7">[6]Sheet1!#REF!</definedName>
    <definedName name="___DAT18" localSheetId="3">[6]Sheet1!#REF!</definedName>
    <definedName name="___DAT18" localSheetId="9">[6]Sheet1!#REF!</definedName>
    <definedName name="___DAT18" localSheetId="4">[6]Sheet1!#REF!</definedName>
    <definedName name="___DAT18" localSheetId="0">[6]Sheet1!#REF!</definedName>
    <definedName name="___DAT18" localSheetId="1">[6]Sheet1!#REF!</definedName>
    <definedName name="___DAT18">[6]Sheet1!#REF!</definedName>
    <definedName name="___DAT19" localSheetId="10">[6]Sheet1!#REF!</definedName>
    <definedName name="___DAT19" localSheetId="7">[6]Sheet1!#REF!</definedName>
    <definedName name="___DAT19" localSheetId="3">[6]Sheet1!#REF!</definedName>
    <definedName name="___DAT19" localSheetId="9">[6]Sheet1!#REF!</definedName>
    <definedName name="___DAT19" localSheetId="4">[6]Sheet1!#REF!</definedName>
    <definedName name="___DAT19" localSheetId="0">[6]Sheet1!#REF!</definedName>
    <definedName name="___DAT19" localSheetId="1">[6]Sheet1!#REF!</definedName>
    <definedName name="___DAT19">[6]Sheet1!#REF!</definedName>
    <definedName name="___dd1" localSheetId="6" hidden="1">{"pl_t&amp;d",#N/A,FALSE,"p&amp;l_t&amp;D_01_02 (2)"}</definedName>
    <definedName name="___dd1" localSheetId="10" hidden="1">{"pl_t&amp;d",#N/A,FALSE,"p&amp;l_t&amp;D_01_02 (2)"}</definedName>
    <definedName name="___dd1" localSheetId="7" hidden="1">{"pl_t&amp;d",#N/A,FALSE,"p&amp;l_t&amp;D_01_02 (2)"}</definedName>
    <definedName name="___dd1" localSheetId="3" hidden="1">{"pl_t&amp;d",#N/A,FALSE,"p&amp;l_t&amp;D_01_02 (2)"}</definedName>
    <definedName name="___dd1" localSheetId="8" hidden="1">{"pl_t&amp;d",#N/A,FALSE,"p&amp;l_t&amp;D_01_02 (2)"}</definedName>
    <definedName name="___dd1" localSheetId="9" hidden="1">{"pl_t&amp;d",#N/A,FALSE,"p&amp;l_t&amp;D_01_02 (2)"}</definedName>
    <definedName name="___dd1" localSheetId="4" hidden="1">{"pl_t&amp;d",#N/A,FALSE,"p&amp;l_t&amp;D_01_02 (2)"}</definedName>
    <definedName name="___dd1" localSheetId="0" hidden="1">{"pl_t&amp;d",#N/A,FALSE,"p&amp;l_t&amp;D_01_02 (2)"}</definedName>
    <definedName name="___dd1" localSheetId="1" hidden="1">{"pl_t&amp;d",#N/A,FALSE,"p&amp;l_t&amp;D_01_02 (2)"}</definedName>
    <definedName name="___dd1" hidden="1">{"pl_t&amp;d",#N/A,FALSE,"p&amp;l_t&amp;D_01_02 (2)"}</definedName>
    <definedName name="___dem2" localSheetId="6" hidden="1">{"pl_t&amp;d",#N/A,FALSE,"p&amp;l_t&amp;D_01_02 (2)"}</definedName>
    <definedName name="___dem2" localSheetId="10" hidden="1">{"pl_t&amp;d",#N/A,FALSE,"p&amp;l_t&amp;D_01_02 (2)"}</definedName>
    <definedName name="___dem2" localSheetId="7" hidden="1">{"pl_t&amp;d",#N/A,FALSE,"p&amp;l_t&amp;D_01_02 (2)"}</definedName>
    <definedName name="___dem2" localSheetId="3" hidden="1">{"pl_t&amp;d",#N/A,FALSE,"p&amp;l_t&amp;D_01_02 (2)"}</definedName>
    <definedName name="___dem2" localSheetId="8" hidden="1">{"pl_t&amp;d",#N/A,FALSE,"p&amp;l_t&amp;D_01_02 (2)"}</definedName>
    <definedName name="___dem2" localSheetId="9" hidden="1">{"pl_t&amp;d",#N/A,FALSE,"p&amp;l_t&amp;D_01_02 (2)"}</definedName>
    <definedName name="___dem2" localSheetId="4" hidden="1">{"pl_t&amp;d",#N/A,FALSE,"p&amp;l_t&amp;D_01_02 (2)"}</definedName>
    <definedName name="___dem2" localSheetId="0" hidden="1">{"pl_t&amp;d",#N/A,FALSE,"p&amp;l_t&amp;D_01_02 (2)"}</definedName>
    <definedName name="___dem2" localSheetId="1" hidden="1">{"pl_t&amp;d",#N/A,FALSE,"p&amp;l_t&amp;D_01_02 (2)"}</definedName>
    <definedName name="___dem2" hidden="1">{"pl_t&amp;d",#N/A,FALSE,"p&amp;l_t&amp;D_01_02 (2)"}</definedName>
    <definedName name="___dem3" localSheetId="6" hidden="1">{"pl_t&amp;d",#N/A,FALSE,"p&amp;l_t&amp;D_01_02 (2)"}</definedName>
    <definedName name="___dem3" localSheetId="10" hidden="1">{"pl_t&amp;d",#N/A,FALSE,"p&amp;l_t&amp;D_01_02 (2)"}</definedName>
    <definedName name="___dem3" localSheetId="7" hidden="1">{"pl_t&amp;d",#N/A,FALSE,"p&amp;l_t&amp;D_01_02 (2)"}</definedName>
    <definedName name="___dem3" localSheetId="3" hidden="1">{"pl_t&amp;d",#N/A,FALSE,"p&amp;l_t&amp;D_01_02 (2)"}</definedName>
    <definedName name="___dem3" localSheetId="8" hidden="1">{"pl_t&amp;d",#N/A,FALSE,"p&amp;l_t&amp;D_01_02 (2)"}</definedName>
    <definedName name="___dem3" localSheetId="9" hidden="1">{"pl_t&amp;d",#N/A,FALSE,"p&amp;l_t&amp;D_01_02 (2)"}</definedName>
    <definedName name="___dem3" localSheetId="4" hidden="1">{"pl_t&amp;d",#N/A,FALSE,"p&amp;l_t&amp;D_01_02 (2)"}</definedName>
    <definedName name="___dem3" localSheetId="0" hidden="1">{"pl_t&amp;d",#N/A,FALSE,"p&amp;l_t&amp;D_01_02 (2)"}</definedName>
    <definedName name="___dem3" localSheetId="1" hidden="1">{"pl_t&amp;d",#N/A,FALSE,"p&amp;l_t&amp;D_01_02 (2)"}</definedName>
    <definedName name="___dem3" hidden="1">{"pl_t&amp;d",#N/A,FALSE,"p&amp;l_t&amp;D_01_02 (2)"}</definedName>
    <definedName name="___den8" localSheetId="6" hidden="1">{"pl_t&amp;d",#N/A,FALSE,"p&amp;l_t&amp;D_01_02 (2)"}</definedName>
    <definedName name="___den8" localSheetId="10" hidden="1">{"pl_t&amp;d",#N/A,FALSE,"p&amp;l_t&amp;D_01_02 (2)"}</definedName>
    <definedName name="___den8" localSheetId="7" hidden="1">{"pl_t&amp;d",#N/A,FALSE,"p&amp;l_t&amp;D_01_02 (2)"}</definedName>
    <definedName name="___den8" localSheetId="3" hidden="1">{"pl_t&amp;d",#N/A,FALSE,"p&amp;l_t&amp;D_01_02 (2)"}</definedName>
    <definedName name="___den8" localSheetId="8" hidden="1">{"pl_t&amp;d",#N/A,FALSE,"p&amp;l_t&amp;D_01_02 (2)"}</definedName>
    <definedName name="___den8" localSheetId="9" hidden="1">{"pl_t&amp;d",#N/A,FALSE,"p&amp;l_t&amp;D_01_02 (2)"}</definedName>
    <definedName name="___den8" localSheetId="4" hidden="1">{"pl_t&amp;d",#N/A,FALSE,"p&amp;l_t&amp;D_01_02 (2)"}</definedName>
    <definedName name="___den8" localSheetId="0" hidden="1">{"pl_t&amp;d",#N/A,FALSE,"p&amp;l_t&amp;D_01_02 (2)"}</definedName>
    <definedName name="___den8" localSheetId="1" hidden="1">{"pl_t&amp;d",#N/A,FALSE,"p&amp;l_t&amp;D_01_02 (2)"}</definedName>
    <definedName name="___den8" hidden="1">{"pl_t&amp;d",#N/A,FALSE,"p&amp;l_t&amp;D_01_02 (2)"}</definedName>
    <definedName name="___E405120" localSheetId="6">#REF!</definedName>
    <definedName name="___E405120" localSheetId="10">#REF!</definedName>
    <definedName name="___E405120" localSheetId="7">#REF!</definedName>
    <definedName name="___E405120" localSheetId="3">#REF!</definedName>
    <definedName name="___E405120" localSheetId="9">#REF!</definedName>
    <definedName name="___E405120" localSheetId="4">#REF!</definedName>
    <definedName name="___E405120" localSheetId="0">#REF!</definedName>
    <definedName name="___E405120" localSheetId="1">#REF!</definedName>
    <definedName name="___E405120">#REF!</definedName>
    <definedName name="___fin2" localSheetId="6" hidden="1">{"pl_t&amp;d",#N/A,FALSE,"p&amp;l_t&amp;D_01_02 (2)"}</definedName>
    <definedName name="___fin2" localSheetId="10" hidden="1">{"pl_t&amp;d",#N/A,FALSE,"p&amp;l_t&amp;D_01_02 (2)"}</definedName>
    <definedName name="___fin2" localSheetId="7" hidden="1">{"pl_t&amp;d",#N/A,FALSE,"p&amp;l_t&amp;D_01_02 (2)"}</definedName>
    <definedName name="___fin2" localSheetId="3" hidden="1">{"pl_t&amp;d",#N/A,FALSE,"p&amp;l_t&amp;D_01_02 (2)"}</definedName>
    <definedName name="___fin2" localSheetId="8" hidden="1">{"pl_t&amp;d",#N/A,FALSE,"p&amp;l_t&amp;D_01_02 (2)"}</definedName>
    <definedName name="___fin2" localSheetId="9" hidden="1">{"pl_t&amp;d",#N/A,FALSE,"p&amp;l_t&amp;D_01_02 (2)"}</definedName>
    <definedName name="___fin2" localSheetId="4" hidden="1">{"pl_t&amp;d",#N/A,FALSE,"p&amp;l_t&amp;D_01_02 (2)"}</definedName>
    <definedName name="___fin2" localSheetId="0" hidden="1">{"pl_t&amp;d",#N/A,FALSE,"p&amp;l_t&amp;D_01_02 (2)"}</definedName>
    <definedName name="___fin2" localSheetId="1" hidden="1">{"pl_t&amp;d",#N/A,FALSE,"p&amp;l_t&amp;D_01_02 (2)"}</definedName>
    <definedName name="___fin2" hidden="1">{"pl_t&amp;d",#N/A,FALSE,"p&amp;l_t&amp;D_01_02 (2)"}</definedName>
    <definedName name="___for5" localSheetId="6" hidden="1">{"pl_t&amp;d",#N/A,FALSE,"p&amp;l_t&amp;D_01_02 (2)"}</definedName>
    <definedName name="___for5" localSheetId="10" hidden="1">{"pl_t&amp;d",#N/A,FALSE,"p&amp;l_t&amp;D_01_02 (2)"}</definedName>
    <definedName name="___for5" localSheetId="7" hidden="1">{"pl_t&amp;d",#N/A,FALSE,"p&amp;l_t&amp;D_01_02 (2)"}</definedName>
    <definedName name="___for5" localSheetId="3" hidden="1">{"pl_t&amp;d",#N/A,FALSE,"p&amp;l_t&amp;D_01_02 (2)"}</definedName>
    <definedName name="___for5" localSheetId="8" hidden="1">{"pl_t&amp;d",#N/A,FALSE,"p&amp;l_t&amp;D_01_02 (2)"}</definedName>
    <definedName name="___for5" localSheetId="9" hidden="1">{"pl_t&amp;d",#N/A,FALSE,"p&amp;l_t&amp;D_01_02 (2)"}</definedName>
    <definedName name="___for5" localSheetId="4" hidden="1">{"pl_t&amp;d",#N/A,FALSE,"p&amp;l_t&amp;D_01_02 (2)"}</definedName>
    <definedName name="___for5" localSheetId="0" hidden="1">{"pl_t&amp;d",#N/A,FALSE,"p&amp;l_t&amp;D_01_02 (2)"}</definedName>
    <definedName name="___for5" localSheetId="1" hidden="1">{"pl_t&amp;d",#N/A,FALSE,"p&amp;l_t&amp;D_01_02 (2)"}</definedName>
    <definedName name="___for5" hidden="1">{"pl_t&amp;d",#N/A,FALSE,"p&amp;l_t&amp;D_01_02 (2)"}</definedName>
    <definedName name="___G1" localSheetId="6">#REF!</definedName>
    <definedName name="___G1" localSheetId="10">#REF!</definedName>
    <definedName name="___G1" localSheetId="7">#REF!</definedName>
    <definedName name="___G1" localSheetId="3">#REF!</definedName>
    <definedName name="___G1" localSheetId="9">#REF!</definedName>
    <definedName name="___G1" localSheetId="4">#REF!</definedName>
    <definedName name="___G1" localSheetId="0">#REF!</definedName>
    <definedName name="___G1" localSheetId="1">#REF!</definedName>
    <definedName name="___G1">#REF!</definedName>
    <definedName name="___IED1" localSheetId="6">#REF!</definedName>
    <definedName name="___IED1" localSheetId="10">#REF!</definedName>
    <definedName name="___IED1" localSheetId="7">#REF!</definedName>
    <definedName name="___IED1" localSheetId="3">#REF!</definedName>
    <definedName name="___IED1" localSheetId="9">#REF!</definedName>
    <definedName name="___IED1" localSheetId="4">#REF!</definedName>
    <definedName name="___IED1" localSheetId="0">#REF!</definedName>
    <definedName name="___IED1" localSheetId="1">#REF!</definedName>
    <definedName name="___IED1">#REF!</definedName>
    <definedName name="___IED2" localSheetId="6">#REF!</definedName>
    <definedName name="___IED2" localSheetId="10">#REF!</definedName>
    <definedName name="___IED2" localSheetId="7">#REF!</definedName>
    <definedName name="___IED2" localSheetId="3">#REF!</definedName>
    <definedName name="___IED2" localSheetId="9">#REF!</definedName>
    <definedName name="___IED2" localSheetId="4">#REF!</definedName>
    <definedName name="___IED2" localSheetId="0">#REF!</definedName>
    <definedName name="___IED2" localSheetId="1">#REF!</definedName>
    <definedName name="___IED2">#REF!</definedName>
    <definedName name="___j3">#N/A</definedName>
    <definedName name="___j4">#N/A</definedName>
    <definedName name="___j5">#N/A</definedName>
    <definedName name="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__jan05" hidden="1">{#N/A,#N/A,FALSE,"1.1";#N/A,#N/A,FALSE,"1.1a";#N/A,#N/A,FALSE,"1.1b";#N/A,#N/A,FALSE,"1.1c";#N/A,#N/A,FALSE,"1.1e";#N/A,#N/A,FALSE,"1.1f";#N/A,#N/A,FALSE,"1.1g";#N/A,#N/A,FALSE,"1.1h_T";#N/A,#N/A,FALSE,"1.1h_D";#N/A,#N/A,FALSE,"1.2";#N/A,#N/A,FALSE,"1.3";#N/A,#N/A,FALSE,"1.3b";#N/A,#N/A,FALSE,"1.4";#N/A,#N/A,FALSE,"1.5";#N/A,#N/A,FALSE,"1.6";#N/A,#N/A,FALSE,"2.1";#N/A,#N/A,FALSE,"SOD";#N/A,#N/A,FALSE,"OL";#N/A,#N/A,FALSE,"CF"}</definedName>
    <definedName name="___jpl1" localSheetId="6" hidden="1">#REF!</definedName>
    <definedName name="___jpl1" localSheetId="10" hidden="1">#REF!</definedName>
    <definedName name="___jpl1" localSheetId="7" hidden="1">#REF!</definedName>
    <definedName name="___jpl1" localSheetId="3" hidden="1">#REF!</definedName>
    <definedName name="___jpl1" localSheetId="8" hidden="1">#REF!</definedName>
    <definedName name="___jpl1" localSheetId="9" hidden="1">#REF!</definedName>
    <definedName name="___jpl1" localSheetId="4" hidden="1">#REF!</definedName>
    <definedName name="___jpl1" localSheetId="0" hidden="1">#REF!</definedName>
    <definedName name="___jpl1" localSheetId="1" hidden="1">#REF!</definedName>
    <definedName name="___jpl1" hidden="1">#REF!</definedName>
    <definedName name="___k1">#N/A</definedName>
    <definedName name="___Mar06" localSheetId="6">[5]Newabstract!#REF!</definedName>
    <definedName name="___Mar06" localSheetId="10">[5]Newabstract!#REF!</definedName>
    <definedName name="___Mar06" localSheetId="7">[5]Newabstract!#REF!</definedName>
    <definedName name="___Mar06" localSheetId="3">[5]Newabstract!#REF!</definedName>
    <definedName name="___Mar06" localSheetId="9">[5]Newabstract!#REF!</definedName>
    <definedName name="___Mar06" localSheetId="4">[5]Newabstract!#REF!</definedName>
    <definedName name="___Mar06" localSheetId="0">[5]Newabstract!#REF!</definedName>
    <definedName name="___Mar06" localSheetId="1">[5]Newabstract!#REF!</definedName>
    <definedName name="___Mar06">[5]Newabstract!#REF!</definedName>
    <definedName name="___Mar09" localSheetId="6">[5]Newabstract!#REF!</definedName>
    <definedName name="___Mar09" localSheetId="10">[5]Newabstract!#REF!</definedName>
    <definedName name="___Mar09" localSheetId="7">[5]Newabstract!#REF!</definedName>
    <definedName name="___Mar09" localSheetId="3">[5]Newabstract!#REF!</definedName>
    <definedName name="___Mar09" localSheetId="9">[5]Newabstract!#REF!</definedName>
    <definedName name="___Mar09" localSheetId="4">[5]Newabstract!#REF!</definedName>
    <definedName name="___Mar09" localSheetId="0">[5]Newabstract!#REF!</definedName>
    <definedName name="___Mar09" localSheetId="1">[5]Newabstract!#REF!</definedName>
    <definedName name="___Mar09">[5]Newabstract!#REF!</definedName>
    <definedName name="___Mar10" localSheetId="6">[5]Newabstract!#REF!</definedName>
    <definedName name="___Mar10" localSheetId="10">[5]Newabstract!#REF!</definedName>
    <definedName name="___Mar10" localSheetId="7">[5]Newabstract!#REF!</definedName>
    <definedName name="___Mar10" localSheetId="3">[5]Newabstract!#REF!</definedName>
    <definedName name="___Mar10" localSheetId="9">[5]Newabstract!#REF!</definedName>
    <definedName name="___Mar10" localSheetId="4">[5]Newabstract!#REF!</definedName>
    <definedName name="___Mar10" localSheetId="0">[5]Newabstract!#REF!</definedName>
    <definedName name="___Mar10" localSheetId="1">[5]Newabstract!#REF!</definedName>
    <definedName name="___Mar10">[5]Newabstract!#REF!</definedName>
    <definedName name="___Mar11" localSheetId="6">[5]Newabstract!#REF!</definedName>
    <definedName name="___Mar11" localSheetId="10">[5]Newabstract!#REF!</definedName>
    <definedName name="___Mar11" localSheetId="7">[5]Newabstract!#REF!</definedName>
    <definedName name="___Mar11" localSheetId="3">[5]Newabstract!#REF!</definedName>
    <definedName name="___Mar11" localSheetId="9">[5]Newabstract!#REF!</definedName>
    <definedName name="___Mar11" localSheetId="4">[5]Newabstract!#REF!</definedName>
    <definedName name="___Mar11" localSheetId="0">[5]Newabstract!#REF!</definedName>
    <definedName name="___Mar11" localSheetId="1">[5]Newabstract!#REF!</definedName>
    <definedName name="___Mar11">[5]Newabstract!#REF!</definedName>
    <definedName name="___Mar12" localSheetId="6">[5]Newabstract!#REF!</definedName>
    <definedName name="___Mar12" localSheetId="10">[5]Newabstract!#REF!</definedName>
    <definedName name="___Mar12" localSheetId="7">[5]Newabstract!#REF!</definedName>
    <definedName name="___Mar12" localSheetId="3">[5]Newabstract!#REF!</definedName>
    <definedName name="___Mar12" localSheetId="9">[5]Newabstract!#REF!</definedName>
    <definedName name="___Mar12" localSheetId="4">[5]Newabstract!#REF!</definedName>
    <definedName name="___Mar12" localSheetId="0">[5]Newabstract!#REF!</definedName>
    <definedName name="___Mar12" localSheetId="1">[5]Newabstract!#REF!</definedName>
    <definedName name="___Mar12">[5]Newabstract!#REF!</definedName>
    <definedName name="___Mar13" localSheetId="10">[5]Newabstract!#REF!</definedName>
    <definedName name="___Mar13" localSheetId="7">[5]Newabstract!#REF!</definedName>
    <definedName name="___Mar13" localSheetId="3">[5]Newabstract!#REF!</definedName>
    <definedName name="___Mar13" localSheetId="9">[5]Newabstract!#REF!</definedName>
    <definedName name="___Mar13" localSheetId="4">[5]Newabstract!#REF!</definedName>
    <definedName name="___Mar13" localSheetId="0">[5]Newabstract!#REF!</definedName>
    <definedName name="___Mar13" localSheetId="1">[5]Newabstract!#REF!</definedName>
    <definedName name="___Mar13">[5]Newabstract!#REF!</definedName>
    <definedName name="___Mar16" localSheetId="10">[5]Newabstract!#REF!</definedName>
    <definedName name="___Mar16" localSheetId="7">[5]Newabstract!#REF!</definedName>
    <definedName name="___Mar16" localSheetId="3">[5]Newabstract!#REF!</definedName>
    <definedName name="___Mar16" localSheetId="9">[5]Newabstract!#REF!</definedName>
    <definedName name="___Mar16" localSheetId="4">[5]Newabstract!#REF!</definedName>
    <definedName name="___Mar16" localSheetId="0">[5]Newabstract!#REF!</definedName>
    <definedName name="___Mar16" localSheetId="1">[5]Newabstract!#REF!</definedName>
    <definedName name="___Mar16">[5]Newabstract!#REF!</definedName>
    <definedName name="___Mar17" localSheetId="10">[5]Newabstract!#REF!</definedName>
    <definedName name="___Mar17" localSheetId="7">[5]Newabstract!#REF!</definedName>
    <definedName name="___Mar17" localSheetId="3">[5]Newabstract!#REF!</definedName>
    <definedName name="___Mar17" localSheetId="9">[5]Newabstract!#REF!</definedName>
    <definedName name="___Mar17" localSheetId="4">[5]Newabstract!#REF!</definedName>
    <definedName name="___Mar17" localSheetId="0">[5]Newabstract!#REF!</definedName>
    <definedName name="___Mar17" localSheetId="1">[5]Newabstract!#REF!</definedName>
    <definedName name="___Mar17">[5]Newabstract!#REF!</definedName>
    <definedName name="___Mar18" localSheetId="10">[5]Newabstract!#REF!</definedName>
    <definedName name="___Mar18" localSheetId="7">[5]Newabstract!#REF!</definedName>
    <definedName name="___Mar18" localSheetId="3">[5]Newabstract!#REF!</definedName>
    <definedName name="___Mar18" localSheetId="9">[5]Newabstract!#REF!</definedName>
    <definedName name="___Mar18" localSheetId="4">[5]Newabstract!#REF!</definedName>
    <definedName name="___Mar18" localSheetId="0">[5]Newabstract!#REF!</definedName>
    <definedName name="___Mar18" localSheetId="1">[5]Newabstract!#REF!</definedName>
    <definedName name="___Mar18">[5]Newabstract!#REF!</definedName>
    <definedName name="___Mar19" localSheetId="10">[5]Newabstract!#REF!</definedName>
    <definedName name="___Mar19" localSheetId="7">[5]Newabstract!#REF!</definedName>
    <definedName name="___Mar19" localSheetId="3">[5]Newabstract!#REF!</definedName>
    <definedName name="___Mar19" localSheetId="9">[5]Newabstract!#REF!</definedName>
    <definedName name="___Mar19" localSheetId="4">[5]Newabstract!#REF!</definedName>
    <definedName name="___Mar19" localSheetId="0">[5]Newabstract!#REF!</definedName>
    <definedName name="___Mar19" localSheetId="1">[5]Newabstract!#REF!</definedName>
    <definedName name="___Mar19">[5]Newabstract!#REF!</definedName>
    <definedName name="___Mar20" localSheetId="10">[5]Newabstract!#REF!</definedName>
    <definedName name="___Mar20" localSheetId="7">[5]Newabstract!#REF!</definedName>
    <definedName name="___Mar20" localSheetId="3">[5]Newabstract!#REF!</definedName>
    <definedName name="___Mar20" localSheetId="9">[5]Newabstract!#REF!</definedName>
    <definedName name="___Mar20" localSheetId="4">[5]Newabstract!#REF!</definedName>
    <definedName name="___Mar20" localSheetId="0">[5]Newabstract!#REF!</definedName>
    <definedName name="___Mar20" localSheetId="1">[5]Newabstract!#REF!</definedName>
    <definedName name="___Mar20">[5]Newabstract!#REF!</definedName>
    <definedName name="___Mar23" localSheetId="10">[5]Newabstract!#REF!</definedName>
    <definedName name="___Mar23" localSheetId="7">[5]Newabstract!#REF!</definedName>
    <definedName name="___Mar23" localSheetId="3">[5]Newabstract!#REF!</definedName>
    <definedName name="___Mar23" localSheetId="9">[5]Newabstract!#REF!</definedName>
    <definedName name="___Mar23" localSheetId="4">[5]Newabstract!#REF!</definedName>
    <definedName name="___Mar23" localSheetId="0">[5]Newabstract!#REF!</definedName>
    <definedName name="___Mar23" localSheetId="1">[5]Newabstract!#REF!</definedName>
    <definedName name="___Mar23">[5]Newabstract!#REF!</definedName>
    <definedName name="___Mar24" localSheetId="10">[5]Newabstract!#REF!</definedName>
    <definedName name="___Mar24" localSheetId="7">[5]Newabstract!#REF!</definedName>
    <definedName name="___Mar24" localSheetId="3">[5]Newabstract!#REF!</definedName>
    <definedName name="___Mar24" localSheetId="9">[5]Newabstract!#REF!</definedName>
    <definedName name="___Mar24" localSheetId="4">[5]Newabstract!#REF!</definedName>
    <definedName name="___Mar24" localSheetId="0">[5]Newabstract!#REF!</definedName>
    <definedName name="___Mar24" localSheetId="1">[5]Newabstract!#REF!</definedName>
    <definedName name="___Mar24">[5]Newabstract!#REF!</definedName>
    <definedName name="___Mar25" localSheetId="10">[5]Newabstract!#REF!</definedName>
    <definedName name="___Mar25" localSheetId="7">[5]Newabstract!#REF!</definedName>
    <definedName name="___Mar25" localSheetId="3">[5]Newabstract!#REF!</definedName>
    <definedName name="___Mar25" localSheetId="9">[5]Newabstract!#REF!</definedName>
    <definedName name="___Mar25" localSheetId="4">[5]Newabstract!#REF!</definedName>
    <definedName name="___Mar25" localSheetId="0">[5]Newabstract!#REF!</definedName>
    <definedName name="___Mar25" localSheetId="1">[5]Newabstract!#REF!</definedName>
    <definedName name="___Mar25">[5]Newabstract!#REF!</definedName>
    <definedName name="___Mar26" localSheetId="10">[5]Newabstract!#REF!</definedName>
    <definedName name="___Mar26" localSheetId="7">[5]Newabstract!#REF!</definedName>
    <definedName name="___Mar26" localSheetId="3">[5]Newabstract!#REF!</definedName>
    <definedName name="___Mar26" localSheetId="9">[5]Newabstract!#REF!</definedName>
    <definedName name="___Mar26" localSheetId="4">[5]Newabstract!#REF!</definedName>
    <definedName name="___Mar26" localSheetId="0">[5]Newabstract!#REF!</definedName>
    <definedName name="___Mar26" localSheetId="1">[5]Newabstract!#REF!</definedName>
    <definedName name="___Mar26">[5]Newabstract!#REF!</definedName>
    <definedName name="___Mar27" localSheetId="10">[5]Newabstract!#REF!</definedName>
    <definedName name="___Mar27" localSheetId="7">[5]Newabstract!#REF!</definedName>
    <definedName name="___Mar27" localSheetId="3">[5]Newabstract!#REF!</definedName>
    <definedName name="___Mar27" localSheetId="9">[5]Newabstract!#REF!</definedName>
    <definedName name="___Mar27" localSheetId="4">[5]Newabstract!#REF!</definedName>
    <definedName name="___Mar27" localSheetId="0">[5]Newabstract!#REF!</definedName>
    <definedName name="___Mar27" localSheetId="1">[5]Newabstract!#REF!</definedName>
    <definedName name="___Mar27">[5]Newabstract!#REF!</definedName>
    <definedName name="___Mar28" localSheetId="10">[5]Newabstract!#REF!</definedName>
    <definedName name="___Mar28" localSheetId="7">[5]Newabstract!#REF!</definedName>
    <definedName name="___Mar28" localSheetId="3">[5]Newabstract!#REF!</definedName>
    <definedName name="___Mar28" localSheetId="9">[5]Newabstract!#REF!</definedName>
    <definedName name="___Mar28" localSheetId="4">[5]Newabstract!#REF!</definedName>
    <definedName name="___Mar28" localSheetId="0">[5]Newabstract!#REF!</definedName>
    <definedName name="___Mar28" localSheetId="1">[5]Newabstract!#REF!</definedName>
    <definedName name="___Mar28">[5]Newabstract!#REF!</definedName>
    <definedName name="___Mar30" localSheetId="10">[5]Newabstract!#REF!</definedName>
    <definedName name="___Mar30" localSheetId="7">[5]Newabstract!#REF!</definedName>
    <definedName name="___Mar30" localSheetId="3">[5]Newabstract!#REF!</definedName>
    <definedName name="___Mar30" localSheetId="9">[5]Newabstract!#REF!</definedName>
    <definedName name="___Mar30" localSheetId="4">[5]Newabstract!#REF!</definedName>
    <definedName name="___Mar30" localSheetId="0">[5]Newabstract!#REF!</definedName>
    <definedName name="___Mar30" localSheetId="1">[5]Newabstract!#REF!</definedName>
    <definedName name="___Mar30">[5]Newabstract!#REF!</definedName>
    <definedName name="___Mar31" localSheetId="10">[5]Newabstract!#REF!</definedName>
    <definedName name="___Mar31" localSheetId="7">[5]Newabstract!#REF!</definedName>
    <definedName name="___Mar31" localSheetId="3">[5]Newabstract!#REF!</definedName>
    <definedName name="___Mar31" localSheetId="9">[5]Newabstract!#REF!</definedName>
    <definedName name="___Mar31" localSheetId="4">[5]Newabstract!#REF!</definedName>
    <definedName name="___Mar31" localSheetId="0">[5]Newabstract!#REF!</definedName>
    <definedName name="___Mar31" localSheetId="1">[5]Newabstract!#REF!</definedName>
    <definedName name="___Mar31">[5]Newabstract!#REF!</definedName>
    <definedName name="___mp3">#N/A</definedName>
    <definedName name="___new1" localSheetId="6" hidden="1">{"pl_t&amp;d",#N/A,FALSE,"p&amp;l_t&amp;D_01_02 (2)"}</definedName>
    <definedName name="___new1" localSheetId="10" hidden="1">{"pl_t&amp;d",#N/A,FALSE,"p&amp;l_t&amp;D_01_02 (2)"}</definedName>
    <definedName name="___new1" localSheetId="7" hidden="1">{"pl_t&amp;d",#N/A,FALSE,"p&amp;l_t&amp;D_01_02 (2)"}</definedName>
    <definedName name="___new1" localSheetId="3" hidden="1">{"pl_t&amp;d",#N/A,FALSE,"p&amp;l_t&amp;D_01_02 (2)"}</definedName>
    <definedName name="___new1" localSheetId="8" hidden="1">{"pl_t&amp;d",#N/A,FALSE,"p&amp;l_t&amp;D_01_02 (2)"}</definedName>
    <definedName name="___new1" localSheetId="9" hidden="1">{"pl_t&amp;d",#N/A,FALSE,"p&amp;l_t&amp;D_01_02 (2)"}</definedName>
    <definedName name="___new1" localSheetId="4" hidden="1">{"pl_t&amp;d",#N/A,FALSE,"p&amp;l_t&amp;D_01_02 (2)"}</definedName>
    <definedName name="___new1" localSheetId="0" hidden="1">{"pl_t&amp;d",#N/A,FALSE,"p&amp;l_t&amp;D_01_02 (2)"}</definedName>
    <definedName name="___new1" localSheetId="1" hidden="1">{"pl_t&amp;d",#N/A,FALSE,"p&amp;l_t&amp;D_01_02 (2)"}</definedName>
    <definedName name="___new1" hidden="1">{"pl_t&amp;d",#N/A,FALSE,"p&amp;l_t&amp;D_01_02 (2)"}</definedName>
    <definedName name="___no1">#N/A</definedName>
    <definedName name="___not1">#N/A</definedName>
    <definedName name="___p1">#N/A</definedName>
    <definedName name="___p2">#N/A</definedName>
    <definedName name="___p3">#N/A</definedName>
    <definedName name="___p4">#N/A</definedName>
    <definedName name="___pp2" localSheetId="6">#REF!</definedName>
    <definedName name="___pp2" localSheetId="10">#REF!</definedName>
    <definedName name="___pp2" localSheetId="7">#REF!</definedName>
    <definedName name="___pp2" localSheetId="3">#REF!</definedName>
    <definedName name="___pp2" localSheetId="9">#REF!</definedName>
    <definedName name="___pp2" localSheetId="4">#REF!</definedName>
    <definedName name="___pp2" localSheetId="0">#REF!</definedName>
    <definedName name="___pp2" localSheetId="1">#REF!</definedName>
    <definedName name="___pp2">#REF!</definedName>
    <definedName name="___q2">#N/A</definedName>
    <definedName name="___q3">#N/A</definedName>
    <definedName name="___s1" localSheetId="6" hidden="1">{"pl_t&amp;d",#N/A,FALSE,"p&amp;l_t&amp;D_01_02 (2)"}</definedName>
    <definedName name="___s1" localSheetId="10" hidden="1">{"pl_t&amp;d",#N/A,FALSE,"p&amp;l_t&amp;D_01_02 (2)"}</definedName>
    <definedName name="___s1" localSheetId="7" hidden="1">{"pl_t&amp;d",#N/A,FALSE,"p&amp;l_t&amp;D_01_02 (2)"}</definedName>
    <definedName name="___s1" localSheetId="3" hidden="1">{"pl_t&amp;d",#N/A,FALSE,"p&amp;l_t&amp;D_01_02 (2)"}</definedName>
    <definedName name="___s1" localSheetId="8" hidden="1">{"pl_t&amp;d",#N/A,FALSE,"p&amp;l_t&amp;D_01_02 (2)"}</definedName>
    <definedName name="___s1" localSheetId="9" hidden="1">{"pl_t&amp;d",#N/A,FALSE,"p&amp;l_t&amp;D_01_02 (2)"}</definedName>
    <definedName name="___s1" localSheetId="4" hidden="1">{"pl_t&amp;d",#N/A,FALSE,"p&amp;l_t&amp;D_01_02 (2)"}</definedName>
    <definedName name="___s1" localSheetId="0" hidden="1">{"pl_t&amp;d",#N/A,FALSE,"p&amp;l_t&amp;D_01_02 (2)"}</definedName>
    <definedName name="___s1" localSheetId="1" hidden="1">{"pl_t&amp;d",#N/A,FALSE,"p&amp;l_t&amp;D_01_02 (2)"}</definedName>
    <definedName name="___s1" hidden="1">{"pl_t&amp;d",#N/A,FALSE,"p&amp;l_t&amp;D_01_02 (2)"}</definedName>
    <definedName name="___S180" localSheetId="6">[2]S3_GRP_CA!#REF!</definedName>
    <definedName name="___S180" localSheetId="10">[2]S3_GRP_CA!#REF!</definedName>
    <definedName name="___S180" localSheetId="7">[2]S3_GRP_CA!#REF!</definedName>
    <definedName name="___S180" localSheetId="3">[2]S3_GRP_CA!#REF!</definedName>
    <definedName name="___S180" localSheetId="9">[2]S3_GRP_CA!#REF!</definedName>
    <definedName name="___S180" localSheetId="4">[2]S3_GRP_CA!#REF!</definedName>
    <definedName name="___S180" localSheetId="0">[2]S3_GRP_CA!#REF!</definedName>
    <definedName name="___S180" localSheetId="1">[2]S3_GRP_CA!#REF!</definedName>
    <definedName name="___S180">[2]S3_GRP_CA!#REF!</definedName>
    <definedName name="___s2">#N/A</definedName>
    <definedName name="___S6" localSheetId="6">[4]S5_CO_MA!#REF!</definedName>
    <definedName name="___S6" localSheetId="10">[4]S5_CO_MA!#REF!</definedName>
    <definedName name="___S6" localSheetId="7">[4]S5_CO_MA!#REF!</definedName>
    <definedName name="___S6" localSheetId="3">[4]S5_CO_MA!#REF!</definedName>
    <definedName name="___S6" localSheetId="9">[4]S5_CO_MA!#REF!</definedName>
    <definedName name="___S6" localSheetId="4">[4]S5_CO_MA!#REF!</definedName>
    <definedName name="___S6" localSheetId="0">[4]S5_CO_MA!#REF!</definedName>
    <definedName name="___S6" localSheetId="1">[4]S5_CO_MA!#REF!</definedName>
    <definedName name="___S6">[4]S5_CO_MA!#REF!</definedName>
    <definedName name="___SL1" localSheetId="6">[7]Salient1!#REF!</definedName>
    <definedName name="___SL1" localSheetId="10">[7]Salient1!#REF!</definedName>
    <definedName name="___SL1" localSheetId="7">[7]Salient1!#REF!</definedName>
    <definedName name="___SL1" localSheetId="3">[7]Salient1!#REF!</definedName>
    <definedName name="___SL1" localSheetId="9">[7]Salient1!#REF!</definedName>
    <definedName name="___SL1" localSheetId="4">[7]Salient1!#REF!</definedName>
    <definedName name="___SL1" localSheetId="0">[7]Salient1!#REF!</definedName>
    <definedName name="___SL1" localSheetId="1">[7]Salient1!#REF!</definedName>
    <definedName name="___SL1">[7]Salient1!#REF!</definedName>
    <definedName name="___SL2" localSheetId="6">[7]Salient1!#REF!</definedName>
    <definedName name="___SL2" localSheetId="10">[7]Salient1!#REF!</definedName>
    <definedName name="___SL2" localSheetId="7">[7]Salient1!#REF!</definedName>
    <definedName name="___SL2" localSheetId="3">[7]Salient1!#REF!</definedName>
    <definedName name="___SL2" localSheetId="9">[7]Salient1!#REF!</definedName>
    <definedName name="___SL2" localSheetId="4">[7]Salient1!#REF!</definedName>
    <definedName name="___SL2" localSheetId="0">[7]Salient1!#REF!</definedName>
    <definedName name="___SL2" localSheetId="1">[7]Salient1!#REF!</definedName>
    <definedName name="___SL2">[7]Salient1!#REF!</definedName>
    <definedName name="___SL3" localSheetId="6">[7]Salient1!#REF!</definedName>
    <definedName name="___SL3" localSheetId="10">[7]Salient1!#REF!</definedName>
    <definedName name="___SL3" localSheetId="7">[7]Salient1!#REF!</definedName>
    <definedName name="___SL3" localSheetId="3">[7]Salient1!#REF!</definedName>
    <definedName name="___SL3" localSheetId="9">[7]Salient1!#REF!</definedName>
    <definedName name="___SL3" localSheetId="4">[7]Salient1!#REF!</definedName>
    <definedName name="___SL3" localSheetId="0">[7]Salient1!#REF!</definedName>
    <definedName name="___SL3" localSheetId="1">[7]Salient1!#REF!</definedName>
    <definedName name="___SL3">[7]Salient1!#REF!</definedName>
    <definedName name="___SPR1" localSheetId="6">#REF!</definedName>
    <definedName name="___SPR1" localSheetId="10">#REF!</definedName>
    <definedName name="___SPR1" localSheetId="7">#REF!</definedName>
    <definedName name="___SPR1" localSheetId="3">#REF!</definedName>
    <definedName name="___SPR1" localSheetId="9">#REF!</definedName>
    <definedName name="___SPR1" localSheetId="4">#REF!</definedName>
    <definedName name="___SPR1" localSheetId="0">#REF!</definedName>
    <definedName name="___SPR1" localSheetId="1">#REF!</definedName>
    <definedName name="___SPR1">#REF!</definedName>
    <definedName name="___spr2" localSheetId="6">#REF!</definedName>
    <definedName name="___spr2" localSheetId="10">#REF!</definedName>
    <definedName name="___spr2" localSheetId="7">#REF!</definedName>
    <definedName name="___spr2" localSheetId="3">#REF!</definedName>
    <definedName name="___spr2" localSheetId="9">#REF!</definedName>
    <definedName name="___spr2" localSheetId="4">#REF!</definedName>
    <definedName name="___spr2" localSheetId="0">#REF!</definedName>
    <definedName name="___spr2" localSheetId="1">#REF!</definedName>
    <definedName name="___spr2">#REF!</definedName>
    <definedName name="___ss1" localSheetId="6" hidden="1">{"pl_t&amp;d",#N/A,FALSE,"p&amp;l_t&amp;D_01_02 (2)"}</definedName>
    <definedName name="___ss1" localSheetId="10" hidden="1">{"pl_t&amp;d",#N/A,FALSE,"p&amp;l_t&amp;D_01_02 (2)"}</definedName>
    <definedName name="___ss1" localSheetId="7" hidden="1">{"pl_t&amp;d",#N/A,FALSE,"p&amp;l_t&amp;D_01_02 (2)"}</definedName>
    <definedName name="___ss1" localSheetId="3" hidden="1">{"pl_t&amp;d",#N/A,FALSE,"p&amp;l_t&amp;D_01_02 (2)"}</definedName>
    <definedName name="___ss1" localSheetId="8" hidden="1">{"pl_t&amp;d",#N/A,FALSE,"p&amp;l_t&amp;D_01_02 (2)"}</definedName>
    <definedName name="___ss1" localSheetId="9" hidden="1">{"pl_t&amp;d",#N/A,FALSE,"p&amp;l_t&amp;D_01_02 (2)"}</definedName>
    <definedName name="___ss1" localSheetId="4" hidden="1">{"pl_t&amp;d",#N/A,FALSE,"p&amp;l_t&amp;D_01_02 (2)"}</definedName>
    <definedName name="___ss1" localSheetId="0" hidden="1">{"pl_t&amp;d",#N/A,FALSE,"p&amp;l_t&amp;D_01_02 (2)"}</definedName>
    <definedName name="___ss1" localSheetId="1" hidden="1">{"pl_t&amp;d",#N/A,FALSE,"p&amp;l_t&amp;D_01_02 (2)"}</definedName>
    <definedName name="___ss1" hidden="1">{"pl_t&amp;d",#N/A,FALSE,"p&amp;l_t&amp;D_01_02 (2)"}</definedName>
    <definedName name="___usd1" localSheetId="6">'[11]cash budget'!#REF!</definedName>
    <definedName name="___usd1" localSheetId="10">'[11]cash budget'!#REF!</definedName>
    <definedName name="___usd1" localSheetId="7">'[11]cash budget'!#REF!</definedName>
    <definedName name="___usd1" localSheetId="3">'[11]cash budget'!#REF!</definedName>
    <definedName name="___usd1" localSheetId="9">'[11]cash budget'!#REF!</definedName>
    <definedName name="___usd1" localSheetId="4">'[11]cash budget'!#REF!</definedName>
    <definedName name="___usd1" localSheetId="0">'[11]cash budget'!#REF!</definedName>
    <definedName name="___usd1" localSheetId="1">'[11]cash budget'!#REF!</definedName>
    <definedName name="___usd1">'[11]cash budget'!#REF!</definedName>
    <definedName name="___usd2" localSheetId="6">'[11]cash budget'!#REF!</definedName>
    <definedName name="___usd2" localSheetId="10">'[11]cash budget'!#REF!</definedName>
    <definedName name="___usd2" localSheetId="7">'[11]cash budget'!#REF!</definedName>
    <definedName name="___usd2" localSheetId="3">'[11]cash budget'!#REF!</definedName>
    <definedName name="___usd2" localSheetId="9">'[11]cash budget'!#REF!</definedName>
    <definedName name="___usd2" localSheetId="4">'[11]cash budget'!#REF!</definedName>
    <definedName name="___usd2" localSheetId="0">'[11]cash budget'!#REF!</definedName>
    <definedName name="___usd2" localSheetId="1">'[11]cash budget'!#REF!</definedName>
    <definedName name="___usd2">'[11]cash budget'!#REF!</definedName>
    <definedName name="___usd3" localSheetId="6">'[11]cash budget'!#REF!</definedName>
    <definedName name="___usd3" localSheetId="10">'[11]cash budget'!#REF!</definedName>
    <definedName name="___usd3" localSheetId="7">'[11]cash budget'!#REF!</definedName>
    <definedName name="___usd3" localSheetId="3">'[11]cash budget'!#REF!</definedName>
    <definedName name="___usd3" localSheetId="9">'[11]cash budget'!#REF!</definedName>
    <definedName name="___usd3" localSheetId="4">'[11]cash budget'!#REF!</definedName>
    <definedName name="___usd3" localSheetId="0">'[11]cash budget'!#REF!</definedName>
    <definedName name="___usd3" localSheetId="1">'[11]cash budget'!#REF!</definedName>
    <definedName name="___usd3">'[11]cash budget'!#REF!</definedName>
    <definedName name="___usd4" localSheetId="6">'[11]cash budget'!#REF!</definedName>
    <definedName name="___usd4" localSheetId="10">'[11]cash budget'!#REF!</definedName>
    <definedName name="___usd4" localSheetId="7">'[11]cash budget'!#REF!</definedName>
    <definedName name="___usd4" localSheetId="3">'[11]cash budget'!#REF!</definedName>
    <definedName name="___usd4" localSheetId="9">'[11]cash budget'!#REF!</definedName>
    <definedName name="___usd4" localSheetId="4">'[11]cash budget'!#REF!</definedName>
    <definedName name="___usd4" localSheetId="0">'[11]cash budget'!#REF!</definedName>
    <definedName name="___usd4" localSheetId="1">'[11]cash budget'!#REF!</definedName>
    <definedName name="___usd4">'[11]cash budget'!#REF!</definedName>
    <definedName name="___xlnm._FilterDatabase_1" localSheetId="6">#REF!</definedName>
    <definedName name="___xlnm._FilterDatabase_1" localSheetId="10">#REF!</definedName>
    <definedName name="___xlnm._FilterDatabase_1" localSheetId="7">#REF!</definedName>
    <definedName name="___xlnm._FilterDatabase_1" localSheetId="3">#REF!</definedName>
    <definedName name="___xlnm._FilterDatabase_1" localSheetId="9">#REF!</definedName>
    <definedName name="___xlnm._FilterDatabase_1" localSheetId="4">#REF!</definedName>
    <definedName name="___xlnm._FilterDatabase_1" localSheetId="0">#REF!</definedName>
    <definedName name="___xlnm._FilterDatabase_1" localSheetId="1">#REF!</definedName>
    <definedName name="___xlnm._FilterDatabase_1">#REF!</definedName>
    <definedName name="___xlnm.Database">"#REF!"</definedName>
    <definedName name="___xlnm.Print_Area">"#REF!"</definedName>
    <definedName name="___xlnm.Print_Titles">"#REF!"</definedName>
    <definedName name="__a1">#N/A</definedName>
    <definedName name="__A1000000" localSheetId="6">#REF!</definedName>
    <definedName name="__A1000000" localSheetId="10">#REF!</definedName>
    <definedName name="__A1000000" localSheetId="7">#REF!</definedName>
    <definedName name="__A1000000" localSheetId="3">#REF!</definedName>
    <definedName name="__A1000000" localSheetId="9">#REF!</definedName>
    <definedName name="__A1000000" localSheetId="4">#REF!</definedName>
    <definedName name="__A1000000" localSheetId="0">#REF!</definedName>
    <definedName name="__A1000000" localSheetId="1">#REF!</definedName>
    <definedName name="__A1000000">#REF!</definedName>
    <definedName name="__a3">#N/A</definedName>
    <definedName name="__A342542">"#REF!"</definedName>
    <definedName name="__a5">#N/A</definedName>
    <definedName name="__A920720">"#REF!"</definedName>
    <definedName name="__aa1" localSheetId="6" hidden="1">{"pl_t&amp;d",#N/A,FALSE,"p&amp;l_t&amp;D_01_02 (2)"}</definedName>
    <definedName name="__aa1" localSheetId="10" hidden="1">{"pl_t&amp;d",#N/A,FALSE,"p&amp;l_t&amp;D_01_02 (2)"}</definedName>
    <definedName name="__aa1" localSheetId="7" hidden="1">{"pl_t&amp;d",#N/A,FALSE,"p&amp;l_t&amp;D_01_02 (2)"}</definedName>
    <definedName name="__aa1" localSheetId="3" hidden="1">{"pl_t&amp;d",#N/A,FALSE,"p&amp;l_t&amp;D_01_02 (2)"}</definedName>
    <definedName name="__aa1" localSheetId="8" hidden="1">{"pl_t&amp;d",#N/A,FALSE,"p&amp;l_t&amp;D_01_02 (2)"}</definedName>
    <definedName name="__aa1" localSheetId="9" hidden="1">{"pl_t&amp;d",#N/A,FALSE,"p&amp;l_t&amp;D_01_02 (2)"}</definedName>
    <definedName name="__aa1" localSheetId="4" hidden="1">{"pl_t&amp;d",#N/A,FALSE,"p&amp;l_t&amp;D_01_02 (2)"}</definedName>
    <definedName name="__aa1" localSheetId="0" hidden="1">{"pl_t&amp;d",#N/A,FALSE,"p&amp;l_t&amp;D_01_02 (2)"}</definedName>
    <definedName name="__aa1" localSheetId="1" hidden="1">{"pl_t&amp;d",#N/A,FALSE,"p&amp;l_t&amp;D_01_02 (2)"}</definedName>
    <definedName name="__aa1" hidden="1">{"pl_t&amp;d",#N/A,FALSE,"p&amp;l_t&amp;D_01_02 (2)"}</definedName>
    <definedName name="__Apr02" localSheetId="6">[5]Newabstract!#REF!</definedName>
    <definedName name="__Apr02" localSheetId="10">[5]Newabstract!#REF!</definedName>
    <definedName name="__Apr02" localSheetId="7">[5]Newabstract!#REF!</definedName>
    <definedName name="__Apr02" localSheetId="3">[5]Newabstract!#REF!</definedName>
    <definedName name="__Apr02" localSheetId="9">[5]Newabstract!#REF!</definedName>
    <definedName name="__Apr02" localSheetId="4">[5]Newabstract!#REF!</definedName>
    <definedName name="__Apr02" localSheetId="0">[5]Newabstract!#REF!</definedName>
    <definedName name="__Apr02" localSheetId="1">[5]Newabstract!#REF!</definedName>
    <definedName name="__Apr02">[5]Newabstract!#REF!</definedName>
    <definedName name="__Apr03" localSheetId="6">[5]Newabstract!#REF!</definedName>
    <definedName name="__Apr03" localSheetId="10">[5]Newabstract!#REF!</definedName>
    <definedName name="__Apr03" localSheetId="7">[5]Newabstract!#REF!</definedName>
    <definedName name="__Apr03" localSheetId="3">[5]Newabstract!#REF!</definedName>
    <definedName name="__Apr03" localSheetId="9">[5]Newabstract!#REF!</definedName>
    <definedName name="__Apr03" localSheetId="4">[5]Newabstract!#REF!</definedName>
    <definedName name="__Apr03" localSheetId="0">[5]Newabstract!#REF!</definedName>
    <definedName name="__Apr03" localSheetId="1">[5]Newabstract!#REF!</definedName>
    <definedName name="__Apr03">[5]Newabstract!#REF!</definedName>
    <definedName name="__Apr04" localSheetId="6">[5]Newabstract!#REF!</definedName>
    <definedName name="__Apr04" localSheetId="10">[5]Newabstract!#REF!</definedName>
    <definedName name="__Apr04" localSheetId="7">[5]Newabstract!#REF!</definedName>
    <definedName name="__Apr04" localSheetId="3">[5]Newabstract!#REF!</definedName>
    <definedName name="__Apr04" localSheetId="9">[5]Newabstract!#REF!</definedName>
    <definedName name="__Apr04" localSheetId="4">[5]Newabstract!#REF!</definedName>
    <definedName name="__Apr04" localSheetId="0">[5]Newabstract!#REF!</definedName>
    <definedName name="__Apr04" localSheetId="1">[5]Newabstract!#REF!</definedName>
    <definedName name="__Apr04">[5]Newabstract!#REF!</definedName>
    <definedName name="__Apr05" localSheetId="6">[5]Newabstract!#REF!</definedName>
    <definedName name="__Apr05" localSheetId="10">[5]Newabstract!#REF!</definedName>
    <definedName name="__Apr05" localSheetId="7">[5]Newabstract!#REF!</definedName>
    <definedName name="__Apr05" localSheetId="3">[5]Newabstract!#REF!</definedName>
    <definedName name="__Apr05" localSheetId="9">[5]Newabstract!#REF!</definedName>
    <definedName name="__Apr05" localSheetId="4">[5]Newabstract!#REF!</definedName>
    <definedName name="__Apr05" localSheetId="0">[5]Newabstract!#REF!</definedName>
    <definedName name="__Apr05" localSheetId="1">[5]Newabstract!#REF!</definedName>
    <definedName name="__Apr05">[5]Newabstract!#REF!</definedName>
    <definedName name="__Apr06" localSheetId="6">[5]Newabstract!#REF!</definedName>
    <definedName name="__Apr06" localSheetId="10">[5]Newabstract!#REF!</definedName>
    <definedName name="__Apr06" localSheetId="7">[5]Newabstract!#REF!</definedName>
    <definedName name="__Apr06" localSheetId="3">[5]Newabstract!#REF!</definedName>
    <definedName name="__Apr06" localSheetId="9">[5]Newabstract!#REF!</definedName>
    <definedName name="__Apr06" localSheetId="4">[5]Newabstract!#REF!</definedName>
    <definedName name="__Apr06" localSheetId="0">[5]Newabstract!#REF!</definedName>
    <definedName name="__Apr06" localSheetId="1">[5]Newabstract!#REF!</definedName>
    <definedName name="__Apr06">[5]Newabstract!#REF!</definedName>
    <definedName name="__Apr07" localSheetId="10">[5]Newabstract!#REF!</definedName>
    <definedName name="__Apr07" localSheetId="7">[5]Newabstract!#REF!</definedName>
    <definedName name="__Apr07" localSheetId="3">[5]Newabstract!#REF!</definedName>
    <definedName name="__Apr07" localSheetId="9">[5]Newabstract!#REF!</definedName>
    <definedName name="__Apr07" localSheetId="4">[5]Newabstract!#REF!</definedName>
    <definedName name="__Apr07" localSheetId="0">[5]Newabstract!#REF!</definedName>
    <definedName name="__Apr07" localSheetId="1">[5]Newabstract!#REF!</definedName>
    <definedName name="__Apr07">[5]Newabstract!#REF!</definedName>
    <definedName name="__Apr08" localSheetId="10">[5]Newabstract!#REF!</definedName>
    <definedName name="__Apr08" localSheetId="7">[5]Newabstract!#REF!</definedName>
    <definedName name="__Apr08" localSheetId="3">[5]Newabstract!#REF!</definedName>
    <definedName name="__Apr08" localSheetId="9">[5]Newabstract!#REF!</definedName>
    <definedName name="__Apr08" localSheetId="4">[5]Newabstract!#REF!</definedName>
    <definedName name="__Apr08" localSheetId="0">[5]Newabstract!#REF!</definedName>
    <definedName name="__Apr08" localSheetId="1">[5]Newabstract!#REF!</definedName>
    <definedName name="__Apr08">[5]Newabstract!#REF!</definedName>
    <definedName name="__Apr09" localSheetId="10">[5]Newabstract!#REF!</definedName>
    <definedName name="__Apr09" localSheetId="7">[5]Newabstract!#REF!</definedName>
    <definedName name="__Apr09" localSheetId="3">[5]Newabstract!#REF!</definedName>
    <definedName name="__Apr09" localSheetId="9">[5]Newabstract!#REF!</definedName>
    <definedName name="__Apr09" localSheetId="4">[5]Newabstract!#REF!</definedName>
    <definedName name="__Apr09" localSheetId="0">[5]Newabstract!#REF!</definedName>
    <definedName name="__Apr09" localSheetId="1">[5]Newabstract!#REF!</definedName>
    <definedName name="__Apr09">[5]Newabstract!#REF!</definedName>
    <definedName name="__Apr10" localSheetId="10">[5]Newabstract!#REF!</definedName>
    <definedName name="__Apr10" localSheetId="7">[5]Newabstract!#REF!</definedName>
    <definedName name="__Apr10" localSheetId="3">[5]Newabstract!#REF!</definedName>
    <definedName name="__Apr10" localSheetId="9">[5]Newabstract!#REF!</definedName>
    <definedName name="__Apr10" localSheetId="4">[5]Newabstract!#REF!</definedName>
    <definedName name="__Apr10" localSheetId="0">[5]Newabstract!#REF!</definedName>
    <definedName name="__Apr10" localSheetId="1">[5]Newabstract!#REF!</definedName>
    <definedName name="__Apr10">[5]Newabstract!#REF!</definedName>
    <definedName name="__Apr11" localSheetId="10">[5]Newabstract!#REF!</definedName>
    <definedName name="__Apr11" localSheetId="7">[5]Newabstract!#REF!</definedName>
    <definedName name="__Apr11" localSheetId="3">[5]Newabstract!#REF!</definedName>
    <definedName name="__Apr11" localSheetId="9">[5]Newabstract!#REF!</definedName>
    <definedName name="__Apr11" localSheetId="4">[5]Newabstract!#REF!</definedName>
    <definedName name="__Apr11" localSheetId="0">[5]Newabstract!#REF!</definedName>
    <definedName name="__Apr11" localSheetId="1">[5]Newabstract!#REF!</definedName>
    <definedName name="__Apr11">[5]Newabstract!#REF!</definedName>
    <definedName name="__Apr13" localSheetId="10">[5]Newabstract!#REF!</definedName>
    <definedName name="__Apr13" localSheetId="7">[5]Newabstract!#REF!</definedName>
    <definedName name="__Apr13" localSheetId="3">[5]Newabstract!#REF!</definedName>
    <definedName name="__Apr13" localSheetId="9">[5]Newabstract!#REF!</definedName>
    <definedName name="__Apr13" localSheetId="4">[5]Newabstract!#REF!</definedName>
    <definedName name="__Apr13" localSheetId="0">[5]Newabstract!#REF!</definedName>
    <definedName name="__Apr13" localSheetId="1">[5]Newabstract!#REF!</definedName>
    <definedName name="__Apr13">[5]Newabstract!#REF!</definedName>
    <definedName name="__Apr14" localSheetId="10">[5]Newabstract!#REF!</definedName>
    <definedName name="__Apr14" localSheetId="7">[5]Newabstract!#REF!</definedName>
    <definedName name="__Apr14" localSheetId="3">[5]Newabstract!#REF!</definedName>
    <definedName name="__Apr14" localSheetId="9">[5]Newabstract!#REF!</definedName>
    <definedName name="__Apr14" localSheetId="4">[5]Newabstract!#REF!</definedName>
    <definedName name="__Apr14" localSheetId="0">[5]Newabstract!#REF!</definedName>
    <definedName name="__Apr14" localSheetId="1">[5]Newabstract!#REF!</definedName>
    <definedName name="__Apr14">[5]Newabstract!#REF!</definedName>
    <definedName name="__Apr15" localSheetId="10">[5]Newabstract!#REF!</definedName>
    <definedName name="__Apr15" localSheetId="7">[5]Newabstract!#REF!</definedName>
    <definedName name="__Apr15" localSheetId="3">[5]Newabstract!#REF!</definedName>
    <definedName name="__Apr15" localSheetId="9">[5]Newabstract!#REF!</definedName>
    <definedName name="__Apr15" localSheetId="4">[5]Newabstract!#REF!</definedName>
    <definedName name="__Apr15" localSheetId="0">[5]Newabstract!#REF!</definedName>
    <definedName name="__Apr15" localSheetId="1">[5]Newabstract!#REF!</definedName>
    <definedName name="__Apr15">[5]Newabstract!#REF!</definedName>
    <definedName name="__Apr16" localSheetId="10">[5]Newabstract!#REF!</definedName>
    <definedName name="__Apr16" localSheetId="7">[5]Newabstract!#REF!</definedName>
    <definedName name="__Apr16" localSheetId="3">[5]Newabstract!#REF!</definedName>
    <definedName name="__Apr16" localSheetId="9">[5]Newabstract!#REF!</definedName>
    <definedName name="__Apr16" localSheetId="4">[5]Newabstract!#REF!</definedName>
    <definedName name="__Apr16" localSheetId="0">[5]Newabstract!#REF!</definedName>
    <definedName name="__Apr16" localSheetId="1">[5]Newabstract!#REF!</definedName>
    <definedName name="__Apr16">[5]Newabstract!#REF!</definedName>
    <definedName name="__Apr17" localSheetId="10">[5]Newabstract!#REF!</definedName>
    <definedName name="__Apr17" localSheetId="7">[5]Newabstract!#REF!</definedName>
    <definedName name="__Apr17" localSheetId="3">[5]Newabstract!#REF!</definedName>
    <definedName name="__Apr17" localSheetId="9">[5]Newabstract!#REF!</definedName>
    <definedName name="__Apr17" localSheetId="4">[5]Newabstract!#REF!</definedName>
    <definedName name="__Apr17" localSheetId="0">[5]Newabstract!#REF!</definedName>
    <definedName name="__Apr17" localSheetId="1">[5]Newabstract!#REF!</definedName>
    <definedName name="__Apr17">[5]Newabstract!#REF!</definedName>
    <definedName name="__Apr20" localSheetId="10">[5]Newabstract!#REF!</definedName>
    <definedName name="__Apr20" localSheetId="7">[5]Newabstract!#REF!</definedName>
    <definedName name="__Apr20" localSheetId="3">[5]Newabstract!#REF!</definedName>
    <definedName name="__Apr20" localSheetId="9">[5]Newabstract!#REF!</definedName>
    <definedName name="__Apr20" localSheetId="4">[5]Newabstract!#REF!</definedName>
    <definedName name="__Apr20" localSheetId="0">[5]Newabstract!#REF!</definedName>
    <definedName name="__Apr20" localSheetId="1">[5]Newabstract!#REF!</definedName>
    <definedName name="__Apr20">[5]Newabstract!#REF!</definedName>
    <definedName name="__Apr21" localSheetId="10">[5]Newabstract!#REF!</definedName>
    <definedName name="__Apr21" localSheetId="7">[5]Newabstract!#REF!</definedName>
    <definedName name="__Apr21" localSheetId="3">[5]Newabstract!#REF!</definedName>
    <definedName name="__Apr21" localSheetId="9">[5]Newabstract!#REF!</definedName>
    <definedName name="__Apr21" localSheetId="4">[5]Newabstract!#REF!</definedName>
    <definedName name="__Apr21" localSheetId="0">[5]Newabstract!#REF!</definedName>
    <definedName name="__Apr21" localSheetId="1">[5]Newabstract!#REF!</definedName>
    <definedName name="__Apr21">[5]Newabstract!#REF!</definedName>
    <definedName name="__Apr22" localSheetId="10">[5]Newabstract!#REF!</definedName>
    <definedName name="__Apr22" localSheetId="7">[5]Newabstract!#REF!</definedName>
    <definedName name="__Apr22" localSheetId="3">[5]Newabstract!#REF!</definedName>
    <definedName name="__Apr22" localSheetId="9">[5]Newabstract!#REF!</definedName>
    <definedName name="__Apr22" localSheetId="4">[5]Newabstract!#REF!</definedName>
    <definedName name="__Apr22" localSheetId="0">[5]Newabstract!#REF!</definedName>
    <definedName name="__Apr22" localSheetId="1">[5]Newabstract!#REF!</definedName>
    <definedName name="__Apr22">[5]Newabstract!#REF!</definedName>
    <definedName name="__Apr23" localSheetId="10">[5]Newabstract!#REF!</definedName>
    <definedName name="__Apr23" localSheetId="7">[5]Newabstract!#REF!</definedName>
    <definedName name="__Apr23" localSheetId="3">[5]Newabstract!#REF!</definedName>
    <definedName name="__Apr23" localSheetId="9">[5]Newabstract!#REF!</definedName>
    <definedName name="__Apr23" localSheetId="4">[5]Newabstract!#REF!</definedName>
    <definedName name="__Apr23" localSheetId="0">[5]Newabstract!#REF!</definedName>
    <definedName name="__Apr23" localSheetId="1">[5]Newabstract!#REF!</definedName>
    <definedName name="__Apr23">[5]Newabstract!#REF!</definedName>
    <definedName name="__Apr24" localSheetId="10">[5]Newabstract!#REF!</definedName>
    <definedName name="__Apr24" localSheetId="7">[5]Newabstract!#REF!</definedName>
    <definedName name="__Apr24" localSheetId="3">[5]Newabstract!#REF!</definedName>
    <definedName name="__Apr24" localSheetId="9">[5]Newabstract!#REF!</definedName>
    <definedName name="__Apr24" localSheetId="4">[5]Newabstract!#REF!</definedName>
    <definedName name="__Apr24" localSheetId="0">[5]Newabstract!#REF!</definedName>
    <definedName name="__Apr24" localSheetId="1">[5]Newabstract!#REF!</definedName>
    <definedName name="__Apr24">[5]Newabstract!#REF!</definedName>
    <definedName name="__Apr27" localSheetId="10">[5]Newabstract!#REF!</definedName>
    <definedName name="__Apr27" localSheetId="7">[5]Newabstract!#REF!</definedName>
    <definedName name="__Apr27" localSheetId="3">[5]Newabstract!#REF!</definedName>
    <definedName name="__Apr27" localSheetId="9">[5]Newabstract!#REF!</definedName>
    <definedName name="__Apr27" localSheetId="4">[5]Newabstract!#REF!</definedName>
    <definedName name="__Apr27" localSheetId="0">[5]Newabstract!#REF!</definedName>
    <definedName name="__Apr27" localSheetId="1">[5]Newabstract!#REF!</definedName>
    <definedName name="__Apr27">[5]Newabstract!#REF!</definedName>
    <definedName name="__Apr28" localSheetId="10">[5]Newabstract!#REF!</definedName>
    <definedName name="__Apr28" localSheetId="7">[5]Newabstract!#REF!</definedName>
    <definedName name="__Apr28" localSheetId="3">[5]Newabstract!#REF!</definedName>
    <definedName name="__Apr28" localSheetId="9">[5]Newabstract!#REF!</definedName>
    <definedName name="__Apr28" localSheetId="4">[5]Newabstract!#REF!</definedName>
    <definedName name="__Apr28" localSheetId="0">[5]Newabstract!#REF!</definedName>
    <definedName name="__Apr28" localSheetId="1">[5]Newabstract!#REF!</definedName>
    <definedName name="__Apr28">[5]Newabstract!#REF!</definedName>
    <definedName name="__Apr29" localSheetId="10">[5]Newabstract!#REF!</definedName>
    <definedName name="__Apr29" localSheetId="7">[5]Newabstract!#REF!</definedName>
    <definedName name="__Apr29" localSheetId="3">[5]Newabstract!#REF!</definedName>
    <definedName name="__Apr29" localSheetId="9">[5]Newabstract!#REF!</definedName>
    <definedName name="__Apr29" localSheetId="4">[5]Newabstract!#REF!</definedName>
    <definedName name="__Apr29" localSheetId="0">[5]Newabstract!#REF!</definedName>
    <definedName name="__Apr29" localSheetId="1">[5]Newabstract!#REF!</definedName>
    <definedName name="__Apr29">[5]Newabstract!#REF!</definedName>
    <definedName name="__Apr30" localSheetId="10">[5]Newabstract!#REF!</definedName>
    <definedName name="__Apr30" localSheetId="7">[5]Newabstract!#REF!</definedName>
    <definedName name="__Apr30" localSheetId="3">[5]Newabstract!#REF!</definedName>
    <definedName name="__Apr30" localSheetId="9">[5]Newabstract!#REF!</definedName>
    <definedName name="__Apr30" localSheetId="4">[5]Newabstract!#REF!</definedName>
    <definedName name="__Apr30" localSheetId="0">[5]Newabstract!#REF!</definedName>
    <definedName name="__Apr30" localSheetId="1">[5]Newabstract!#REF!</definedName>
    <definedName name="__Apr30">[5]Newabstract!#REF!</definedName>
    <definedName name="__B1" localSheetId="6" hidden="1">{"pl_t&amp;d",#N/A,FALSE,"p&amp;l_t&amp;D_01_02 (2)"}</definedName>
    <definedName name="__B1" localSheetId="10" hidden="1">{"pl_t&amp;d",#N/A,FALSE,"p&amp;l_t&amp;D_01_02 (2)"}</definedName>
    <definedName name="__B1" localSheetId="7" hidden="1">{"pl_t&amp;d",#N/A,FALSE,"p&amp;l_t&amp;D_01_02 (2)"}</definedName>
    <definedName name="__B1" localSheetId="3" hidden="1">{"pl_t&amp;d",#N/A,FALSE,"p&amp;l_t&amp;D_01_02 (2)"}</definedName>
    <definedName name="__B1" localSheetId="8" hidden="1">{"pl_t&amp;d",#N/A,FALSE,"p&amp;l_t&amp;D_01_02 (2)"}</definedName>
    <definedName name="__B1" localSheetId="9" hidden="1">{"pl_t&amp;d",#N/A,FALSE,"p&amp;l_t&amp;D_01_02 (2)"}</definedName>
    <definedName name="__B1" localSheetId="4" hidden="1">{"pl_t&amp;d",#N/A,FALSE,"p&amp;l_t&amp;D_01_02 (2)"}</definedName>
    <definedName name="__B1" localSheetId="0" hidden="1">{"pl_t&amp;d",#N/A,FALSE,"p&amp;l_t&amp;D_01_02 (2)"}</definedName>
    <definedName name="__B1" localSheetId="1" hidden="1">{"pl_t&amp;d",#N/A,FALSE,"p&amp;l_t&amp;D_01_02 (2)"}</definedName>
    <definedName name="__B1" hidden="1">{"pl_t&amp;d",#N/A,FALSE,"p&amp;l_t&amp;D_01_02 (2)"}</definedName>
    <definedName name="__BSD1" localSheetId="6">#REF!</definedName>
    <definedName name="__BSD1" localSheetId="10">#REF!</definedName>
    <definedName name="__BSD1" localSheetId="7">#REF!</definedName>
    <definedName name="__BSD1" localSheetId="3">#REF!</definedName>
    <definedName name="__BSD1" localSheetId="9">#REF!</definedName>
    <definedName name="__BSD1" localSheetId="4">#REF!</definedName>
    <definedName name="__BSD1" localSheetId="0">#REF!</definedName>
    <definedName name="__BSD1" localSheetId="1">#REF!</definedName>
    <definedName name="__BSD1">#REF!</definedName>
    <definedName name="__BSD2" localSheetId="6">#REF!</definedName>
    <definedName name="__BSD2" localSheetId="10">#REF!</definedName>
    <definedName name="__BSD2" localSheetId="7">#REF!</definedName>
    <definedName name="__BSD2" localSheetId="3">#REF!</definedName>
    <definedName name="__BSD2" localSheetId="9">#REF!</definedName>
    <definedName name="__BSD2" localSheetId="4">#REF!</definedName>
    <definedName name="__BSD2" localSheetId="0">#REF!</definedName>
    <definedName name="__BSD2" localSheetId="1">#REF!</definedName>
    <definedName name="__BSD2">#REF!</definedName>
    <definedName name="__DAT12" localSheetId="6">[6]Sheet1!#REF!</definedName>
    <definedName name="__DAT12" localSheetId="10">[6]Sheet1!#REF!</definedName>
    <definedName name="__DAT12" localSheetId="7">[6]Sheet1!#REF!</definedName>
    <definedName name="__DAT12" localSheetId="3">[6]Sheet1!#REF!</definedName>
    <definedName name="__DAT12" localSheetId="9">[6]Sheet1!#REF!</definedName>
    <definedName name="__DAT12" localSheetId="4">[6]Sheet1!#REF!</definedName>
    <definedName name="__DAT12" localSheetId="0">[6]Sheet1!#REF!</definedName>
    <definedName name="__DAT12" localSheetId="1">[6]Sheet1!#REF!</definedName>
    <definedName name="__DAT12">[6]Sheet1!#REF!</definedName>
    <definedName name="__DAT13" localSheetId="6">[6]Sheet1!#REF!</definedName>
    <definedName name="__DAT13" localSheetId="10">[6]Sheet1!#REF!</definedName>
    <definedName name="__DAT13" localSheetId="7">[6]Sheet1!#REF!</definedName>
    <definedName name="__DAT13" localSheetId="3">[6]Sheet1!#REF!</definedName>
    <definedName name="__DAT13" localSheetId="9">[6]Sheet1!#REF!</definedName>
    <definedName name="__DAT13" localSheetId="4">[6]Sheet1!#REF!</definedName>
    <definedName name="__DAT13" localSheetId="0">[6]Sheet1!#REF!</definedName>
    <definedName name="__DAT13" localSheetId="1">[6]Sheet1!#REF!</definedName>
    <definedName name="__DAT13">[6]Sheet1!#REF!</definedName>
    <definedName name="__DAT15" localSheetId="6">[6]Sheet1!#REF!</definedName>
    <definedName name="__DAT15" localSheetId="10">[6]Sheet1!#REF!</definedName>
    <definedName name="__DAT15" localSheetId="7">[6]Sheet1!#REF!</definedName>
    <definedName name="__DAT15" localSheetId="3">[6]Sheet1!#REF!</definedName>
    <definedName name="__DAT15" localSheetId="9">[6]Sheet1!#REF!</definedName>
    <definedName name="__DAT15" localSheetId="4">[6]Sheet1!#REF!</definedName>
    <definedName name="__DAT15" localSheetId="0">[6]Sheet1!#REF!</definedName>
    <definedName name="__DAT15" localSheetId="1">[6]Sheet1!#REF!</definedName>
    <definedName name="__DAT15">[6]Sheet1!#REF!</definedName>
    <definedName name="__DAT16" localSheetId="6">[6]Sheet1!#REF!</definedName>
    <definedName name="__DAT16" localSheetId="10">[6]Sheet1!#REF!</definedName>
    <definedName name="__DAT16" localSheetId="7">[6]Sheet1!#REF!</definedName>
    <definedName name="__DAT16" localSheetId="3">[6]Sheet1!#REF!</definedName>
    <definedName name="__DAT16" localSheetId="9">[6]Sheet1!#REF!</definedName>
    <definedName name="__DAT16" localSheetId="4">[6]Sheet1!#REF!</definedName>
    <definedName name="__DAT16" localSheetId="0">[6]Sheet1!#REF!</definedName>
    <definedName name="__DAT16" localSheetId="1">[6]Sheet1!#REF!</definedName>
    <definedName name="__DAT16">[6]Sheet1!#REF!</definedName>
    <definedName name="__DAT17" localSheetId="6">[6]Sheet1!#REF!</definedName>
    <definedName name="__DAT17" localSheetId="10">[6]Sheet1!#REF!</definedName>
    <definedName name="__DAT17" localSheetId="7">[6]Sheet1!#REF!</definedName>
    <definedName name="__DAT17" localSheetId="3">[6]Sheet1!#REF!</definedName>
    <definedName name="__DAT17" localSheetId="9">[6]Sheet1!#REF!</definedName>
    <definedName name="__DAT17" localSheetId="4">[6]Sheet1!#REF!</definedName>
    <definedName name="__DAT17" localSheetId="0">[6]Sheet1!#REF!</definedName>
    <definedName name="__DAT17" localSheetId="1">[6]Sheet1!#REF!</definedName>
    <definedName name="__DAT17">[6]Sheet1!#REF!</definedName>
    <definedName name="__DAT18" localSheetId="10">[6]Sheet1!#REF!</definedName>
    <definedName name="__DAT18" localSheetId="7">[6]Sheet1!#REF!</definedName>
    <definedName name="__DAT18" localSheetId="3">[6]Sheet1!#REF!</definedName>
    <definedName name="__DAT18" localSheetId="9">[6]Sheet1!#REF!</definedName>
    <definedName name="__DAT18" localSheetId="4">[6]Sheet1!#REF!</definedName>
    <definedName name="__DAT18" localSheetId="0">[6]Sheet1!#REF!</definedName>
    <definedName name="__DAT18" localSheetId="1">[6]Sheet1!#REF!</definedName>
    <definedName name="__DAT18">[6]Sheet1!#REF!</definedName>
    <definedName name="__DAT19" localSheetId="10">[6]Sheet1!#REF!</definedName>
    <definedName name="__DAT19" localSheetId="7">[6]Sheet1!#REF!</definedName>
    <definedName name="__DAT19" localSheetId="3">[6]Sheet1!#REF!</definedName>
    <definedName name="__DAT19" localSheetId="9">[6]Sheet1!#REF!</definedName>
    <definedName name="__DAT19" localSheetId="4">[6]Sheet1!#REF!</definedName>
    <definedName name="__DAT19" localSheetId="0">[6]Sheet1!#REF!</definedName>
    <definedName name="__DAT19" localSheetId="1">[6]Sheet1!#REF!</definedName>
    <definedName name="__DAT19">[6]Sheet1!#REF!</definedName>
    <definedName name="__dd1" localSheetId="6" hidden="1">{"pl_t&amp;d",#N/A,FALSE,"p&amp;l_t&amp;D_01_02 (2)"}</definedName>
    <definedName name="__dd1" localSheetId="10" hidden="1">{"pl_t&amp;d",#N/A,FALSE,"p&amp;l_t&amp;D_01_02 (2)"}</definedName>
    <definedName name="__dd1" localSheetId="7" hidden="1">{"pl_t&amp;d",#N/A,FALSE,"p&amp;l_t&amp;D_01_02 (2)"}</definedName>
    <definedName name="__dd1" localSheetId="3" hidden="1">{"pl_t&amp;d",#N/A,FALSE,"p&amp;l_t&amp;D_01_02 (2)"}</definedName>
    <definedName name="__dd1" localSheetId="8" hidden="1">{"pl_t&amp;d",#N/A,FALSE,"p&amp;l_t&amp;D_01_02 (2)"}</definedName>
    <definedName name="__dd1" localSheetId="9" hidden="1">{"pl_t&amp;d",#N/A,FALSE,"p&amp;l_t&amp;D_01_02 (2)"}</definedName>
    <definedName name="__dd1" localSheetId="4" hidden="1">{"pl_t&amp;d",#N/A,FALSE,"p&amp;l_t&amp;D_01_02 (2)"}</definedName>
    <definedName name="__dd1" localSheetId="0" hidden="1">{"pl_t&amp;d",#N/A,FALSE,"p&amp;l_t&amp;D_01_02 (2)"}</definedName>
    <definedName name="__dd1" localSheetId="1" hidden="1">{"pl_t&amp;d",#N/A,FALSE,"p&amp;l_t&amp;D_01_02 (2)"}</definedName>
    <definedName name="__dd1" hidden="1">{"pl_t&amp;d",#N/A,FALSE,"p&amp;l_t&amp;D_01_02 (2)"}</definedName>
    <definedName name="__dem2" localSheetId="6" hidden="1">{"pl_t&amp;d",#N/A,FALSE,"p&amp;l_t&amp;D_01_02 (2)"}</definedName>
    <definedName name="__dem2" localSheetId="10" hidden="1">{"pl_t&amp;d",#N/A,FALSE,"p&amp;l_t&amp;D_01_02 (2)"}</definedName>
    <definedName name="__dem2" localSheetId="7" hidden="1">{"pl_t&amp;d",#N/A,FALSE,"p&amp;l_t&amp;D_01_02 (2)"}</definedName>
    <definedName name="__dem2" localSheetId="3" hidden="1">{"pl_t&amp;d",#N/A,FALSE,"p&amp;l_t&amp;D_01_02 (2)"}</definedName>
    <definedName name="__dem2" localSheetId="8" hidden="1">{"pl_t&amp;d",#N/A,FALSE,"p&amp;l_t&amp;D_01_02 (2)"}</definedName>
    <definedName name="__dem2" localSheetId="9" hidden="1">{"pl_t&amp;d",#N/A,FALSE,"p&amp;l_t&amp;D_01_02 (2)"}</definedName>
    <definedName name="__dem2" localSheetId="4" hidden="1">{"pl_t&amp;d",#N/A,FALSE,"p&amp;l_t&amp;D_01_02 (2)"}</definedName>
    <definedName name="__dem2" localSheetId="0" hidden="1">{"pl_t&amp;d",#N/A,FALSE,"p&amp;l_t&amp;D_01_02 (2)"}</definedName>
    <definedName name="__dem2" localSheetId="1" hidden="1">{"pl_t&amp;d",#N/A,FALSE,"p&amp;l_t&amp;D_01_02 (2)"}</definedName>
    <definedName name="__dem2" hidden="1">{"pl_t&amp;d",#N/A,FALSE,"p&amp;l_t&amp;D_01_02 (2)"}</definedName>
    <definedName name="__dem3" localSheetId="6" hidden="1">{"pl_t&amp;d",#N/A,FALSE,"p&amp;l_t&amp;D_01_02 (2)"}</definedName>
    <definedName name="__dem3" localSheetId="10" hidden="1">{"pl_t&amp;d",#N/A,FALSE,"p&amp;l_t&amp;D_01_02 (2)"}</definedName>
    <definedName name="__dem3" localSheetId="7" hidden="1">{"pl_t&amp;d",#N/A,FALSE,"p&amp;l_t&amp;D_01_02 (2)"}</definedName>
    <definedName name="__dem3" localSheetId="3" hidden="1">{"pl_t&amp;d",#N/A,FALSE,"p&amp;l_t&amp;D_01_02 (2)"}</definedName>
    <definedName name="__dem3" localSheetId="8" hidden="1">{"pl_t&amp;d",#N/A,FALSE,"p&amp;l_t&amp;D_01_02 (2)"}</definedName>
    <definedName name="__dem3" localSheetId="9" hidden="1">{"pl_t&amp;d",#N/A,FALSE,"p&amp;l_t&amp;D_01_02 (2)"}</definedName>
    <definedName name="__dem3" localSheetId="4" hidden="1">{"pl_t&amp;d",#N/A,FALSE,"p&amp;l_t&amp;D_01_02 (2)"}</definedName>
    <definedName name="__dem3" localSheetId="0" hidden="1">{"pl_t&amp;d",#N/A,FALSE,"p&amp;l_t&amp;D_01_02 (2)"}</definedName>
    <definedName name="__dem3" localSheetId="1" hidden="1">{"pl_t&amp;d",#N/A,FALSE,"p&amp;l_t&amp;D_01_02 (2)"}</definedName>
    <definedName name="__dem3" hidden="1">{"pl_t&amp;d",#N/A,FALSE,"p&amp;l_t&amp;D_01_02 (2)"}</definedName>
    <definedName name="__den8" localSheetId="6" hidden="1">{"pl_t&amp;d",#N/A,FALSE,"p&amp;l_t&amp;D_01_02 (2)"}</definedName>
    <definedName name="__den8" localSheetId="10" hidden="1">{"pl_t&amp;d",#N/A,FALSE,"p&amp;l_t&amp;D_01_02 (2)"}</definedName>
    <definedName name="__den8" localSheetId="7" hidden="1">{"pl_t&amp;d",#N/A,FALSE,"p&amp;l_t&amp;D_01_02 (2)"}</definedName>
    <definedName name="__den8" localSheetId="3" hidden="1">{"pl_t&amp;d",#N/A,FALSE,"p&amp;l_t&amp;D_01_02 (2)"}</definedName>
    <definedName name="__den8" localSheetId="8" hidden="1">{"pl_t&amp;d",#N/A,FALSE,"p&amp;l_t&amp;D_01_02 (2)"}</definedName>
    <definedName name="__den8" localSheetId="9" hidden="1">{"pl_t&amp;d",#N/A,FALSE,"p&amp;l_t&amp;D_01_02 (2)"}</definedName>
    <definedName name="__den8" localSheetId="4" hidden="1">{"pl_t&amp;d",#N/A,FALSE,"p&amp;l_t&amp;D_01_02 (2)"}</definedName>
    <definedName name="__den8" localSheetId="0" hidden="1">{"pl_t&amp;d",#N/A,FALSE,"p&amp;l_t&amp;D_01_02 (2)"}</definedName>
    <definedName name="__den8" localSheetId="1" hidden="1">{"pl_t&amp;d",#N/A,FALSE,"p&amp;l_t&amp;D_01_02 (2)"}</definedName>
    <definedName name="__den8" hidden="1">{"pl_t&amp;d",#N/A,FALSE,"p&amp;l_t&amp;D_01_02 (2)"}</definedName>
    <definedName name="__E405120" localSheetId="6">#REF!</definedName>
    <definedName name="__E405120" localSheetId="10">#REF!</definedName>
    <definedName name="__E405120" localSheetId="7">#REF!</definedName>
    <definedName name="__E405120" localSheetId="3">#REF!</definedName>
    <definedName name="__E405120" localSheetId="9">#REF!</definedName>
    <definedName name="__E405120" localSheetId="4">#REF!</definedName>
    <definedName name="__E405120" localSheetId="0">#REF!</definedName>
    <definedName name="__E405120" localSheetId="1">#REF!</definedName>
    <definedName name="__E405120">#REF!</definedName>
    <definedName name="__FDS_HYPERLINK_TOGGLE_STATE__" hidden="1">"ON"</definedName>
    <definedName name="__fin2">#N/A</definedName>
    <definedName name="__for5">#N/A</definedName>
    <definedName name="__G1">"#REF!"</definedName>
    <definedName name="__IED1" localSheetId="6">#REF!</definedName>
    <definedName name="__IED1" localSheetId="10">#REF!</definedName>
    <definedName name="__IED1" localSheetId="7">#REF!</definedName>
    <definedName name="__IED1" localSheetId="3">#REF!</definedName>
    <definedName name="__IED1" localSheetId="9">#REF!</definedName>
    <definedName name="__IED1" localSheetId="4">#REF!</definedName>
    <definedName name="__IED1" localSheetId="0">#REF!</definedName>
    <definedName name="__IED1" localSheetId="1">#REF!</definedName>
    <definedName name="__IED1">#REF!</definedName>
    <definedName name="__IED2" localSheetId="6">#REF!</definedName>
    <definedName name="__IED2" localSheetId="10">#REF!</definedName>
    <definedName name="__IED2" localSheetId="7">#REF!</definedName>
    <definedName name="__IED2" localSheetId="3">#REF!</definedName>
    <definedName name="__IED2" localSheetId="9">#REF!</definedName>
    <definedName name="__IED2" localSheetId="4">#REF!</definedName>
    <definedName name="__IED2" localSheetId="0">#REF!</definedName>
    <definedName name="__IED2" localSheetId="1">#REF!</definedName>
    <definedName name="__IED2">#REF!</definedName>
    <definedName name="__j3" localSheetId="6" hidden="1">{"pl_t&amp;d",#N/A,FALSE,"p&amp;l_t&amp;D_01_02 (2)"}</definedName>
    <definedName name="__j3" localSheetId="10" hidden="1">{"pl_t&amp;d",#N/A,FALSE,"p&amp;l_t&amp;D_01_02 (2)"}</definedName>
    <definedName name="__j3" localSheetId="7" hidden="1">{"pl_t&amp;d",#N/A,FALSE,"p&amp;l_t&amp;D_01_02 (2)"}</definedName>
    <definedName name="__j3" localSheetId="3" hidden="1">{"pl_t&amp;d",#N/A,FALSE,"p&amp;l_t&amp;D_01_02 (2)"}</definedName>
    <definedName name="__j3" localSheetId="8" hidden="1">{"pl_t&amp;d",#N/A,FALSE,"p&amp;l_t&amp;D_01_02 (2)"}</definedName>
    <definedName name="__j3" localSheetId="9" hidden="1">{"pl_t&amp;d",#N/A,FALSE,"p&amp;l_t&amp;D_01_02 (2)"}</definedName>
    <definedName name="__j3" localSheetId="4" hidden="1">{"pl_t&amp;d",#N/A,FALSE,"p&amp;l_t&amp;D_01_02 (2)"}</definedName>
    <definedName name="__j3" localSheetId="0" hidden="1">{"pl_t&amp;d",#N/A,FALSE,"p&amp;l_t&amp;D_01_02 (2)"}</definedName>
    <definedName name="__j3" localSheetId="1" hidden="1">{"pl_t&amp;d",#N/A,FALSE,"p&amp;l_t&amp;D_01_02 (2)"}</definedName>
    <definedName name="__j3" hidden="1">{"pl_t&amp;d",#N/A,FALSE,"p&amp;l_t&amp;D_01_02 (2)"}</definedName>
    <definedName name="__j4" localSheetId="6" hidden="1">{"pl_t&amp;d",#N/A,FALSE,"p&amp;l_t&amp;D_01_02 (2)"}</definedName>
    <definedName name="__j4" localSheetId="10" hidden="1">{"pl_t&amp;d",#N/A,FALSE,"p&amp;l_t&amp;D_01_02 (2)"}</definedName>
    <definedName name="__j4" localSheetId="7" hidden="1">{"pl_t&amp;d",#N/A,FALSE,"p&amp;l_t&amp;D_01_02 (2)"}</definedName>
    <definedName name="__j4" localSheetId="3" hidden="1">{"pl_t&amp;d",#N/A,FALSE,"p&amp;l_t&amp;D_01_02 (2)"}</definedName>
    <definedName name="__j4" localSheetId="8" hidden="1">{"pl_t&amp;d",#N/A,FALSE,"p&amp;l_t&amp;D_01_02 (2)"}</definedName>
    <definedName name="__j4" localSheetId="9" hidden="1">{"pl_t&amp;d",#N/A,FALSE,"p&amp;l_t&amp;D_01_02 (2)"}</definedName>
    <definedName name="__j4" localSheetId="4" hidden="1">{"pl_t&amp;d",#N/A,FALSE,"p&amp;l_t&amp;D_01_02 (2)"}</definedName>
    <definedName name="__j4" localSheetId="0" hidden="1">{"pl_t&amp;d",#N/A,FALSE,"p&amp;l_t&amp;D_01_02 (2)"}</definedName>
    <definedName name="__j4" localSheetId="1" hidden="1">{"pl_t&amp;d",#N/A,FALSE,"p&amp;l_t&amp;D_01_02 (2)"}</definedName>
    <definedName name="__j4" hidden="1">{"pl_t&amp;d",#N/A,FALSE,"p&amp;l_t&amp;D_01_02 (2)"}</definedName>
    <definedName name="__j5" localSheetId="6" hidden="1">{"pl_t&amp;d",#N/A,FALSE,"p&amp;l_t&amp;D_01_02 (2)"}</definedName>
    <definedName name="__j5" localSheetId="10" hidden="1">{"pl_t&amp;d",#N/A,FALSE,"p&amp;l_t&amp;D_01_02 (2)"}</definedName>
    <definedName name="__j5" localSheetId="7" hidden="1">{"pl_t&amp;d",#N/A,FALSE,"p&amp;l_t&amp;D_01_02 (2)"}</definedName>
    <definedName name="__j5" localSheetId="3" hidden="1">{"pl_t&amp;d",#N/A,FALSE,"p&amp;l_t&amp;D_01_02 (2)"}</definedName>
    <definedName name="__j5" localSheetId="8" hidden="1">{"pl_t&amp;d",#N/A,FALSE,"p&amp;l_t&amp;D_01_02 (2)"}</definedName>
    <definedName name="__j5" localSheetId="9" hidden="1">{"pl_t&amp;d",#N/A,FALSE,"p&amp;l_t&amp;D_01_02 (2)"}</definedName>
    <definedName name="__j5" localSheetId="4" hidden="1">{"pl_t&amp;d",#N/A,FALSE,"p&amp;l_t&amp;D_01_02 (2)"}</definedName>
    <definedName name="__j5" localSheetId="0" hidden="1">{"pl_t&amp;d",#N/A,FALSE,"p&amp;l_t&amp;D_01_02 (2)"}</definedName>
    <definedName name="__j5" localSheetId="1" hidden="1">{"pl_t&amp;d",#N/A,FALSE,"p&amp;l_t&amp;D_01_02 (2)"}</definedName>
    <definedName name="__j5" hidden="1">{"pl_t&amp;d",#N/A,FALSE,"p&amp;l_t&amp;D_01_02 (2)"}</definedName>
    <definedName name="__jan05">#N/A</definedName>
    <definedName name="__jpl1" localSheetId="6" hidden="1">#REF!</definedName>
    <definedName name="__jpl1" localSheetId="10" hidden="1">#REF!</definedName>
    <definedName name="__jpl1" localSheetId="7" hidden="1">#REF!</definedName>
    <definedName name="__jpl1" localSheetId="3" hidden="1">#REF!</definedName>
    <definedName name="__jpl1" localSheetId="8" hidden="1">#REF!</definedName>
    <definedName name="__jpl1" localSheetId="9" hidden="1">#REF!</definedName>
    <definedName name="__jpl1" localSheetId="4" hidden="1">#REF!</definedName>
    <definedName name="__jpl1" localSheetId="0" hidden="1">#REF!</definedName>
    <definedName name="__jpl1" localSheetId="1" hidden="1">#REF!</definedName>
    <definedName name="__jpl1" hidden="1">#REF!</definedName>
    <definedName name="__k1" localSheetId="6" hidden="1">{"pl_t&amp;d",#N/A,FALSE,"p&amp;l_t&amp;D_01_02 (2)"}</definedName>
    <definedName name="__k1" localSheetId="10" hidden="1">{"pl_t&amp;d",#N/A,FALSE,"p&amp;l_t&amp;D_01_02 (2)"}</definedName>
    <definedName name="__k1" localSheetId="7" hidden="1">{"pl_t&amp;d",#N/A,FALSE,"p&amp;l_t&amp;D_01_02 (2)"}</definedName>
    <definedName name="__k1" localSheetId="3" hidden="1">{"pl_t&amp;d",#N/A,FALSE,"p&amp;l_t&amp;D_01_02 (2)"}</definedName>
    <definedName name="__k1" localSheetId="8" hidden="1">{"pl_t&amp;d",#N/A,FALSE,"p&amp;l_t&amp;D_01_02 (2)"}</definedName>
    <definedName name="__k1" localSheetId="9" hidden="1">{"pl_t&amp;d",#N/A,FALSE,"p&amp;l_t&amp;D_01_02 (2)"}</definedName>
    <definedName name="__k1" localSheetId="4" hidden="1">{"pl_t&amp;d",#N/A,FALSE,"p&amp;l_t&amp;D_01_02 (2)"}</definedName>
    <definedName name="__k1" localSheetId="0" hidden="1">{"pl_t&amp;d",#N/A,FALSE,"p&amp;l_t&amp;D_01_02 (2)"}</definedName>
    <definedName name="__k1" localSheetId="1" hidden="1">{"pl_t&amp;d",#N/A,FALSE,"p&amp;l_t&amp;D_01_02 (2)"}</definedName>
    <definedName name="__k1" hidden="1">{"pl_t&amp;d",#N/A,FALSE,"p&amp;l_t&amp;D_01_02 (2)"}</definedName>
    <definedName name="__Mar06" localSheetId="6">[5]Newabstract!#REF!</definedName>
    <definedName name="__Mar06" localSheetId="10">[5]Newabstract!#REF!</definedName>
    <definedName name="__Mar06" localSheetId="7">[5]Newabstract!#REF!</definedName>
    <definedName name="__Mar06" localSheetId="3">[5]Newabstract!#REF!</definedName>
    <definedName name="__Mar06" localSheetId="9">[5]Newabstract!#REF!</definedName>
    <definedName name="__Mar06" localSheetId="4">[5]Newabstract!#REF!</definedName>
    <definedName name="__Mar06" localSheetId="0">[5]Newabstract!#REF!</definedName>
    <definedName name="__Mar06" localSheetId="1">[5]Newabstract!#REF!</definedName>
    <definedName name="__Mar06">[5]Newabstract!#REF!</definedName>
    <definedName name="__Mar09" localSheetId="6">[5]Newabstract!#REF!</definedName>
    <definedName name="__Mar09" localSheetId="10">[5]Newabstract!#REF!</definedName>
    <definedName name="__Mar09" localSheetId="7">[5]Newabstract!#REF!</definedName>
    <definedName name="__Mar09" localSheetId="3">[5]Newabstract!#REF!</definedName>
    <definedName name="__Mar09" localSheetId="9">[5]Newabstract!#REF!</definedName>
    <definedName name="__Mar09" localSheetId="4">[5]Newabstract!#REF!</definedName>
    <definedName name="__Mar09" localSheetId="0">[5]Newabstract!#REF!</definedName>
    <definedName name="__Mar09" localSheetId="1">[5]Newabstract!#REF!</definedName>
    <definedName name="__Mar09">[5]Newabstract!#REF!</definedName>
    <definedName name="__Mar10" localSheetId="6">[5]Newabstract!#REF!</definedName>
    <definedName name="__Mar10" localSheetId="10">[5]Newabstract!#REF!</definedName>
    <definedName name="__Mar10" localSheetId="7">[5]Newabstract!#REF!</definedName>
    <definedName name="__Mar10" localSheetId="3">[5]Newabstract!#REF!</definedName>
    <definedName name="__Mar10" localSheetId="9">[5]Newabstract!#REF!</definedName>
    <definedName name="__Mar10" localSheetId="4">[5]Newabstract!#REF!</definedName>
    <definedName name="__Mar10" localSheetId="0">[5]Newabstract!#REF!</definedName>
    <definedName name="__Mar10" localSheetId="1">[5]Newabstract!#REF!</definedName>
    <definedName name="__Mar10">[5]Newabstract!#REF!</definedName>
    <definedName name="__Mar11" localSheetId="6">[5]Newabstract!#REF!</definedName>
    <definedName name="__Mar11" localSheetId="10">[5]Newabstract!#REF!</definedName>
    <definedName name="__Mar11" localSheetId="7">[5]Newabstract!#REF!</definedName>
    <definedName name="__Mar11" localSheetId="3">[5]Newabstract!#REF!</definedName>
    <definedName name="__Mar11" localSheetId="9">[5]Newabstract!#REF!</definedName>
    <definedName name="__Mar11" localSheetId="4">[5]Newabstract!#REF!</definedName>
    <definedName name="__Mar11" localSheetId="0">[5]Newabstract!#REF!</definedName>
    <definedName name="__Mar11" localSheetId="1">[5]Newabstract!#REF!</definedName>
    <definedName name="__Mar11">[5]Newabstract!#REF!</definedName>
    <definedName name="__Mar12" localSheetId="6">[5]Newabstract!#REF!</definedName>
    <definedName name="__Mar12" localSheetId="10">[5]Newabstract!#REF!</definedName>
    <definedName name="__Mar12" localSheetId="7">[5]Newabstract!#REF!</definedName>
    <definedName name="__Mar12" localSheetId="3">[5]Newabstract!#REF!</definedName>
    <definedName name="__Mar12" localSheetId="9">[5]Newabstract!#REF!</definedName>
    <definedName name="__Mar12" localSheetId="4">[5]Newabstract!#REF!</definedName>
    <definedName name="__Mar12" localSheetId="0">[5]Newabstract!#REF!</definedName>
    <definedName name="__Mar12" localSheetId="1">[5]Newabstract!#REF!</definedName>
    <definedName name="__Mar12">[5]Newabstract!#REF!</definedName>
    <definedName name="__Mar13" localSheetId="10">[5]Newabstract!#REF!</definedName>
    <definedName name="__Mar13" localSheetId="7">[5]Newabstract!#REF!</definedName>
    <definedName name="__Mar13" localSheetId="3">[5]Newabstract!#REF!</definedName>
    <definedName name="__Mar13" localSheetId="9">[5]Newabstract!#REF!</definedName>
    <definedName name="__Mar13" localSheetId="4">[5]Newabstract!#REF!</definedName>
    <definedName name="__Mar13" localSheetId="0">[5]Newabstract!#REF!</definedName>
    <definedName name="__Mar13" localSheetId="1">[5]Newabstract!#REF!</definedName>
    <definedName name="__Mar13">[5]Newabstract!#REF!</definedName>
    <definedName name="__Mar16" localSheetId="10">[5]Newabstract!#REF!</definedName>
    <definedName name="__Mar16" localSheetId="7">[5]Newabstract!#REF!</definedName>
    <definedName name="__Mar16" localSheetId="3">[5]Newabstract!#REF!</definedName>
    <definedName name="__Mar16" localSheetId="9">[5]Newabstract!#REF!</definedName>
    <definedName name="__Mar16" localSheetId="4">[5]Newabstract!#REF!</definedName>
    <definedName name="__Mar16" localSheetId="0">[5]Newabstract!#REF!</definedName>
    <definedName name="__Mar16" localSheetId="1">[5]Newabstract!#REF!</definedName>
    <definedName name="__Mar16">[5]Newabstract!#REF!</definedName>
    <definedName name="__Mar17" localSheetId="10">[5]Newabstract!#REF!</definedName>
    <definedName name="__Mar17" localSheetId="7">[5]Newabstract!#REF!</definedName>
    <definedName name="__Mar17" localSheetId="3">[5]Newabstract!#REF!</definedName>
    <definedName name="__Mar17" localSheetId="9">[5]Newabstract!#REF!</definedName>
    <definedName name="__Mar17" localSheetId="4">[5]Newabstract!#REF!</definedName>
    <definedName name="__Mar17" localSheetId="0">[5]Newabstract!#REF!</definedName>
    <definedName name="__Mar17" localSheetId="1">[5]Newabstract!#REF!</definedName>
    <definedName name="__Mar17">[5]Newabstract!#REF!</definedName>
    <definedName name="__Mar18" localSheetId="10">[5]Newabstract!#REF!</definedName>
    <definedName name="__Mar18" localSheetId="7">[5]Newabstract!#REF!</definedName>
    <definedName name="__Mar18" localSheetId="3">[5]Newabstract!#REF!</definedName>
    <definedName name="__Mar18" localSheetId="9">[5]Newabstract!#REF!</definedName>
    <definedName name="__Mar18" localSheetId="4">[5]Newabstract!#REF!</definedName>
    <definedName name="__Mar18" localSheetId="0">[5]Newabstract!#REF!</definedName>
    <definedName name="__Mar18" localSheetId="1">[5]Newabstract!#REF!</definedName>
    <definedName name="__Mar18">[5]Newabstract!#REF!</definedName>
    <definedName name="__Mar19" localSheetId="10">[5]Newabstract!#REF!</definedName>
    <definedName name="__Mar19" localSheetId="7">[5]Newabstract!#REF!</definedName>
    <definedName name="__Mar19" localSheetId="3">[5]Newabstract!#REF!</definedName>
    <definedName name="__Mar19" localSheetId="9">[5]Newabstract!#REF!</definedName>
    <definedName name="__Mar19" localSheetId="4">[5]Newabstract!#REF!</definedName>
    <definedName name="__Mar19" localSheetId="0">[5]Newabstract!#REF!</definedName>
    <definedName name="__Mar19" localSheetId="1">[5]Newabstract!#REF!</definedName>
    <definedName name="__Mar19">[5]Newabstract!#REF!</definedName>
    <definedName name="__Mar20" localSheetId="10">[5]Newabstract!#REF!</definedName>
    <definedName name="__Mar20" localSheetId="7">[5]Newabstract!#REF!</definedName>
    <definedName name="__Mar20" localSheetId="3">[5]Newabstract!#REF!</definedName>
    <definedName name="__Mar20" localSheetId="9">[5]Newabstract!#REF!</definedName>
    <definedName name="__Mar20" localSheetId="4">[5]Newabstract!#REF!</definedName>
    <definedName name="__Mar20" localSheetId="0">[5]Newabstract!#REF!</definedName>
    <definedName name="__Mar20" localSheetId="1">[5]Newabstract!#REF!</definedName>
    <definedName name="__Mar20">[5]Newabstract!#REF!</definedName>
    <definedName name="__Mar23" localSheetId="10">[5]Newabstract!#REF!</definedName>
    <definedName name="__Mar23" localSheetId="7">[5]Newabstract!#REF!</definedName>
    <definedName name="__Mar23" localSheetId="3">[5]Newabstract!#REF!</definedName>
    <definedName name="__Mar23" localSheetId="9">[5]Newabstract!#REF!</definedName>
    <definedName name="__Mar23" localSheetId="4">[5]Newabstract!#REF!</definedName>
    <definedName name="__Mar23" localSheetId="0">[5]Newabstract!#REF!</definedName>
    <definedName name="__Mar23" localSheetId="1">[5]Newabstract!#REF!</definedName>
    <definedName name="__Mar23">[5]Newabstract!#REF!</definedName>
    <definedName name="__Mar24" localSheetId="10">[5]Newabstract!#REF!</definedName>
    <definedName name="__Mar24" localSheetId="7">[5]Newabstract!#REF!</definedName>
    <definedName name="__Mar24" localSheetId="3">[5]Newabstract!#REF!</definedName>
    <definedName name="__Mar24" localSheetId="9">[5]Newabstract!#REF!</definedName>
    <definedName name="__Mar24" localSheetId="4">[5]Newabstract!#REF!</definedName>
    <definedName name="__Mar24" localSheetId="0">[5]Newabstract!#REF!</definedName>
    <definedName name="__Mar24" localSheetId="1">[5]Newabstract!#REF!</definedName>
    <definedName name="__Mar24">[5]Newabstract!#REF!</definedName>
    <definedName name="__Mar25" localSheetId="10">[5]Newabstract!#REF!</definedName>
    <definedName name="__Mar25" localSheetId="7">[5]Newabstract!#REF!</definedName>
    <definedName name="__Mar25" localSheetId="3">[5]Newabstract!#REF!</definedName>
    <definedName name="__Mar25" localSheetId="9">[5]Newabstract!#REF!</definedName>
    <definedName name="__Mar25" localSheetId="4">[5]Newabstract!#REF!</definedName>
    <definedName name="__Mar25" localSheetId="0">[5]Newabstract!#REF!</definedName>
    <definedName name="__Mar25" localSheetId="1">[5]Newabstract!#REF!</definedName>
    <definedName name="__Mar25">[5]Newabstract!#REF!</definedName>
    <definedName name="__Mar26" localSheetId="10">[5]Newabstract!#REF!</definedName>
    <definedName name="__Mar26" localSheetId="7">[5]Newabstract!#REF!</definedName>
    <definedName name="__Mar26" localSheetId="3">[5]Newabstract!#REF!</definedName>
    <definedName name="__Mar26" localSheetId="9">[5]Newabstract!#REF!</definedName>
    <definedName name="__Mar26" localSheetId="4">[5]Newabstract!#REF!</definedName>
    <definedName name="__Mar26" localSheetId="0">[5]Newabstract!#REF!</definedName>
    <definedName name="__Mar26" localSheetId="1">[5]Newabstract!#REF!</definedName>
    <definedName name="__Mar26">[5]Newabstract!#REF!</definedName>
    <definedName name="__Mar27" localSheetId="10">[5]Newabstract!#REF!</definedName>
    <definedName name="__Mar27" localSheetId="7">[5]Newabstract!#REF!</definedName>
    <definedName name="__Mar27" localSheetId="3">[5]Newabstract!#REF!</definedName>
    <definedName name="__Mar27" localSheetId="9">[5]Newabstract!#REF!</definedName>
    <definedName name="__Mar27" localSheetId="4">[5]Newabstract!#REF!</definedName>
    <definedName name="__Mar27" localSheetId="0">[5]Newabstract!#REF!</definedName>
    <definedName name="__Mar27" localSheetId="1">[5]Newabstract!#REF!</definedName>
    <definedName name="__Mar27">[5]Newabstract!#REF!</definedName>
    <definedName name="__Mar28" localSheetId="10">[5]Newabstract!#REF!</definedName>
    <definedName name="__Mar28" localSheetId="7">[5]Newabstract!#REF!</definedName>
    <definedName name="__Mar28" localSheetId="3">[5]Newabstract!#REF!</definedName>
    <definedName name="__Mar28" localSheetId="9">[5]Newabstract!#REF!</definedName>
    <definedName name="__Mar28" localSheetId="4">[5]Newabstract!#REF!</definedName>
    <definedName name="__Mar28" localSheetId="0">[5]Newabstract!#REF!</definedName>
    <definedName name="__Mar28" localSheetId="1">[5]Newabstract!#REF!</definedName>
    <definedName name="__Mar28">[5]Newabstract!#REF!</definedName>
    <definedName name="__Mar30" localSheetId="10">[5]Newabstract!#REF!</definedName>
    <definedName name="__Mar30" localSheetId="7">[5]Newabstract!#REF!</definedName>
    <definedName name="__Mar30" localSheetId="3">[5]Newabstract!#REF!</definedName>
    <definedName name="__Mar30" localSheetId="9">[5]Newabstract!#REF!</definedName>
    <definedName name="__Mar30" localSheetId="4">[5]Newabstract!#REF!</definedName>
    <definedName name="__Mar30" localSheetId="0">[5]Newabstract!#REF!</definedName>
    <definedName name="__Mar30" localSheetId="1">[5]Newabstract!#REF!</definedName>
    <definedName name="__Mar30">[5]Newabstract!#REF!</definedName>
    <definedName name="__Mar31" localSheetId="10">[5]Newabstract!#REF!</definedName>
    <definedName name="__Mar31" localSheetId="7">[5]Newabstract!#REF!</definedName>
    <definedName name="__Mar31" localSheetId="3">[5]Newabstract!#REF!</definedName>
    <definedName name="__Mar31" localSheetId="9">[5]Newabstract!#REF!</definedName>
    <definedName name="__Mar31" localSheetId="4">[5]Newabstract!#REF!</definedName>
    <definedName name="__Mar31" localSheetId="0">[5]Newabstract!#REF!</definedName>
    <definedName name="__Mar31" localSheetId="1">[5]Newabstract!#REF!</definedName>
    <definedName name="__Mar31">[5]Newabstract!#REF!</definedName>
    <definedName name="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mp3" hidden="1">{#N/A,#N/A,FALSE,"1.1";#N/A,#N/A,FALSE,"1.1a";#N/A,#N/A,FALSE,"1.1b";#N/A,#N/A,FALSE,"1.1c";#N/A,#N/A,FALSE,"1.1e";#N/A,#N/A,FALSE,"1.1f";#N/A,#N/A,FALSE,"1.1g";#N/A,#N/A,FALSE,"1.1h_T";#N/A,#N/A,FALSE,"1.1h_D";#N/A,#N/A,FALSE,"1.2";#N/A,#N/A,FALSE,"1.3";#N/A,#N/A,FALSE,"1.3b";#N/A,#N/A,FALSE,"1.4";#N/A,#N/A,FALSE,"1.5";#N/A,#N/A,FALSE,"1.6";#N/A,#N/A,FALSE,"2.1";#N/A,#N/A,FALSE,"SOD";#N/A,#N/A,FALSE,"OL";#N/A,#N/A,FALSE,"CF"}</definedName>
    <definedName name="__new1">#N/A</definedName>
    <definedName name="__no1" localSheetId="6" hidden="1">{"pl_t&amp;d",#N/A,FALSE,"p&amp;l_t&amp;D_01_02 (2)"}</definedName>
    <definedName name="__no1" localSheetId="10" hidden="1">{"pl_t&amp;d",#N/A,FALSE,"p&amp;l_t&amp;D_01_02 (2)"}</definedName>
    <definedName name="__no1" localSheetId="7" hidden="1">{"pl_t&amp;d",#N/A,FALSE,"p&amp;l_t&amp;D_01_02 (2)"}</definedName>
    <definedName name="__no1" localSheetId="3" hidden="1">{"pl_t&amp;d",#N/A,FALSE,"p&amp;l_t&amp;D_01_02 (2)"}</definedName>
    <definedName name="__no1" localSheetId="8" hidden="1">{"pl_t&amp;d",#N/A,FALSE,"p&amp;l_t&amp;D_01_02 (2)"}</definedName>
    <definedName name="__no1" localSheetId="9" hidden="1">{"pl_t&amp;d",#N/A,FALSE,"p&amp;l_t&amp;D_01_02 (2)"}</definedName>
    <definedName name="__no1" localSheetId="4" hidden="1">{"pl_t&amp;d",#N/A,FALSE,"p&amp;l_t&amp;D_01_02 (2)"}</definedName>
    <definedName name="__no1" localSheetId="0" hidden="1">{"pl_t&amp;d",#N/A,FALSE,"p&amp;l_t&amp;D_01_02 (2)"}</definedName>
    <definedName name="__no1" localSheetId="1" hidden="1">{"pl_t&amp;d",#N/A,FALSE,"p&amp;l_t&amp;D_01_02 (2)"}</definedName>
    <definedName name="__no1" hidden="1">{"pl_t&amp;d",#N/A,FALSE,"p&amp;l_t&amp;D_01_02 (2)"}</definedName>
    <definedName name="__not1" localSheetId="6" hidden="1">{"pl_t&amp;d",#N/A,FALSE,"p&amp;l_t&amp;D_01_02 (2)"}</definedName>
    <definedName name="__not1" localSheetId="10" hidden="1">{"pl_t&amp;d",#N/A,FALSE,"p&amp;l_t&amp;D_01_02 (2)"}</definedName>
    <definedName name="__not1" localSheetId="7" hidden="1">{"pl_t&amp;d",#N/A,FALSE,"p&amp;l_t&amp;D_01_02 (2)"}</definedName>
    <definedName name="__not1" localSheetId="3" hidden="1">{"pl_t&amp;d",#N/A,FALSE,"p&amp;l_t&amp;D_01_02 (2)"}</definedName>
    <definedName name="__not1" localSheetId="8" hidden="1">{"pl_t&amp;d",#N/A,FALSE,"p&amp;l_t&amp;D_01_02 (2)"}</definedName>
    <definedName name="__not1" localSheetId="9" hidden="1">{"pl_t&amp;d",#N/A,FALSE,"p&amp;l_t&amp;D_01_02 (2)"}</definedName>
    <definedName name="__not1" localSheetId="4" hidden="1">{"pl_t&amp;d",#N/A,FALSE,"p&amp;l_t&amp;D_01_02 (2)"}</definedName>
    <definedName name="__not1" localSheetId="0" hidden="1">{"pl_t&amp;d",#N/A,FALSE,"p&amp;l_t&amp;D_01_02 (2)"}</definedName>
    <definedName name="__not1" localSheetId="1" hidden="1">{"pl_t&amp;d",#N/A,FALSE,"p&amp;l_t&amp;D_01_02 (2)"}</definedName>
    <definedName name="__not1" hidden="1">{"pl_t&amp;d",#N/A,FALSE,"p&amp;l_t&amp;D_01_02 (2)"}</definedName>
    <definedName name="__p1" localSheetId="6" hidden="1">{"pl_t&amp;d",#N/A,FALSE,"p&amp;l_t&amp;D_01_02 (2)"}</definedName>
    <definedName name="__p1" localSheetId="10" hidden="1">{"pl_t&amp;d",#N/A,FALSE,"p&amp;l_t&amp;D_01_02 (2)"}</definedName>
    <definedName name="__p1" localSheetId="7" hidden="1">{"pl_t&amp;d",#N/A,FALSE,"p&amp;l_t&amp;D_01_02 (2)"}</definedName>
    <definedName name="__p1" localSheetId="3" hidden="1">{"pl_t&amp;d",#N/A,FALSE,"p&amp;l_t&amp;D_01_02 (2)"}</definedName>
    <definedName name="__p1" localSheetId="8" hidden="1">{"pl_t&amp;d",#N/A,FALSE,"p&amp;l_t&amp;D_01_02 (2)"}</definedName>
    <definedName name="__p1" localSheetId="9" hidden="1">{"pl_t&amp;d",#N/A,FALSE,"p&amp;l_t&amp;D_01_02 (2)"}</definedName>
    <definedName name="__p1" localSheetId="4" hidden="1">{"pl_t&amp;d",#N/A,FALSE,"p&amp;l_t&amp;D_01_02 (2)"}</definedName>
    <definedName name="__p1" localSheetId="0" hidden="1">{"pl_t&amp;d",#N/A,FALSE,"p&amp;l_t&amp;D_01_02 (2)"}</definedName>
    <definedName name="__p1" localSheetId="1" hidden="1">{"pl_t&amp;d",#N/A,FALSE,"p&amp;l_t&amp;D_01_02 (2)"}</definedName>
    <definedName name="__p1" hidden="1">{"pl_t&amp;d",#N/A,FALSE,"p&amp;l_t&amp;D_01_02 (2)"}</definedName>
    <definedName name="__p2" localSheetId="6" hidden="1">{"pl_td_01_02",#N/A,FALSE,"p&amp;l_t&amp;D_01_02 (2)"}</definedName>
    <definedName name="__p2" localSheetId="10" hidden="1">{"pl_td_01_02",#N/A,FALSE,"p&amp;l_t&amp;D_01_02 (2)"}</definedName>
    <definedName name="__p2" localSheetId="7" hidden="1">{"pl_td_01_02",#N/A,FALSE,"p&amp;l_t&amp;D_01_02 (2)"}</definedName>
    <definedName name="__p2" localSheetId="3" hidden="1">{"pl_td_01_02",#N/A,FALSE,"p&amp;l_t&amp;D_01_02 (2)"}</definedName>
    <definedName name="__p2" localSheetId="8" hidden="1">{"pl_td_01_02",#N/A,FALSE,"p&amp;l_t&amp;D_01_02 (2)"}</definedName>
    <definedName name="__p2" localSheetId="9" hidden="1">{"pl_td_01_02",#N/A,FALSE,"p&amp;l_t&amp;D_01_02 (2)"}</definedName>
    <definedName name="__p2" localSheetId="4" hidden="1">{"pl_td_01_02",#N/A,FALSE,"p&amp;l_t&amp;D_01_02 (2)"}</definedName>
    <definedName name="__p2" localSheetId="0" hidden="1">{"pl_td_01_02",#N/A,FALSE,"p&amp;l_t&amp;D_01_02 (2)"}</definedName>
    <definedName name="__p2" localSheetId="1" hidden="1">{"pl_td_01_02",#N/A,FALSE,"p&amp;l_t&amp;D_01_02 (2)"}</definedName>
    <definedName name="__p2" hidden="1">{"pl_td_01_02",#N/A,FALSE,"p&amp;l_t&amp;D_01_02 (2)"}</definedName>
    <definedName name="__p3" localSheetId="6" hidden="1">{"pl_t&amp;d",#N/A,FALSE,"p&amp;l_t&amp;D_01_02 (2)"}</definedName>
    <definedName name="__p3" localSheetId="10" hidden="1">{"pl_t&amp;d",#N/A,FALSE,"p&amp;l_t&amp;D_01_02 (2)"}</definedName>
    <definedName name="__p3" localSheetId="7" hidden="1">{"pl_t&amp;d",#N/A,FALSE,"p&amp;l_t&amp;D_01_02 (2)"}</definedName>
    <definedName name="__p3" localSheetId="3" hidden="1">{"pl_t&amp;d",#N/A,FALSE,"p&amp;l_t&amp;D_01_02 (2)"}</definedName>
    <definedName name="__p3" localSheetId="8" hidden="1">{"pl_t&amp;d",#N/A,FALSE,"p&amp;l_t&amp;D_01_02 (2)"}</definedName>
    <definedName name="__p3" localSheetId="9" hidden="1">{"pl_t&amp;d",#N/A,FALSE,"p&amp;l_t&amp;D_01_02 (2)"}</definedName>
    <definedName name="__p3" localSheetId="4" hidden="1">{"pl_t&amp;d",#N/A,FALSE,"p&amp;l_t&amp;D_01_02 (2)"}</definedName>
    <definedName name="__p3" localSheetId="0" hidden="1">{"pl_t&amp;d",#N/A,FALSE,"p&amp;l_t&amp;D_01_02 (2)"}</definedName>
    <definedName name="__p3" localSheetId="1" hidden="1">{"pl_t&amp;d",#N/A,FALSE,"p&amp;l_t&amp;D_01_02 (2)"}</definedName>
    <definedName name="__p3" hidden="1">{"pl_t&amp;d",#N/A,FALSE,"p&amp;l_t&amp;D_01_02 (2)"}</definedName>
    <definedName name="__p4" localSheetId="6" hidden="1">{"pl_t&amp;d",#N/A,FALSE,"p&amp;l_t&amp;D_01_02 (2)"}</definedName>
    <definedName name="__p4" localSheetId="10" hidden="1">{"pl_t&amp;d",#N/A,FALSE,"p&amp;l_t&amp;D_01_02 (2)"}</definedName>
    <definedName name="__p4" localSheetId="7" hidden="1">{"pl_t&amp;d",#N/A,FALSE,"p&amp;l_t&amp;D_01_02 (2)"}</definedName>
    <definedName name="__p4" localSheetId="3" hidden="1">{"pl_t&amp;d",#N/A,FALSE,"p&amp;l_t&amp;D_01_02 (2)"}</definedName>
    <definedName name="__p4" localSheetId="8" hidden="1">{"pl_t&amp;d",#N/A,FALSE,"p&amp;l_t&amp;D_01_02 (2)"}</definedName>
    <definedName name="__p4" localSheetId="9" hidden="1">{"pl_t&amp;d",#N/A,FALSE,"p&amp;l_t&amp;D_01_02 (2)"}</definedName>
    <definedName name="__p4" localSheetId="4" hidden="1">{"pl_t&amp;d",#N/A,FALSE,"p&amp;l_t&amp;D_01_02 (2)"}</definedName>
    <definedName name="__p4" localSheetId="0" hidden="1">{"pl_t&amp;d",#N/A,FALSE,"p&amp;l_t&amp;D_01_02 (2)"}</definedName>
    <definedName name="__p4" localSheetId="1" hidden="1">{"pl_t&amp;d",#N/A,FALSE,"p&amp;l_t&amp;D_01_02 (2)"}</definedName>
    <definedName name="__p4" hidden="1">{"pl_t&amp;d",#N/A,FALSE,"p&amp;l_t&amp;D_01_02 (2)"}</definedName>
    <definedName name="__pp2" localSheetId="6">#REF!</definedName>
    <definedName name="__pp2" localSheetId="10">#REF!</definedName>
    <definedName name="__pp2" localSheetId="7">#REF!</definedName>
    <definedName name="__pp2" localSheetId="3">#REF!</definedName>
    <definedName name="__pp2" localSheetId="9">#REF!</definedName>
    <definedName name="__pp2" localSheetId="4">#REF!</definedName>
    <definedName name="__pp2" localSheetId="0">#REF!</definedName>
    <definedName name="__pp2" localSheetId="1">#REF!</definedName>
    <definedName name="__pp2">#REF!</definedName>
    <definedName name="__q2" localSheetId="6" hidden="1">{"pl_t&amp;d",#N/A,FALSE,"p&amp;l_t&amp;D_01_02 (2)"}</definedName>
    <definedName name="__q2" localSheetId="10" hidden="1">{"pl_t&amp;d",#N/A,FALSE,"p&amp;l_t&amp;D_01_02 (2)"}</definedName>
    <definedName name="__q2" localSheetId="7" hidden="1">{"pl_t&amp;d",#N/A,FALSE,"p&amp;l_t&amp;D_01_02 (2)"}</definedName>
    <definedName name="__q2" localSheetId="3" hidden="1">{"pl_t&amp;d",#N/A,FALSE,"p&amp;l_t&amp;D_01_02 (2)"}</definedName>
    <definedName name="__q2" localSheetId="8" hidden="1">{"pl_t&amp;d",#N/A,FALSE,"p&amp;l_t&amp;D_01_02 (2)"}</definedName>
    <definedName name="__q2" localSheetId="9" hidden="1">{"pl_t&amp;d",#N/A,FALSE,"p&amp;l_t&amp;D_01_02 (2)"}</definedName>
    <definedName name="__q2" localSheetId="4" hidden="1">{"pl_t&amp;d",#N/A,FALSE,"p&amp;l_t&amp;D_01_02 (2)"}</definedName>
    <definedName name="__q2" localSheetId="0" hidden="1">{"pl_t&amp;d",#N/A,FALSE,"p&amp;l_t&amp;D_01_02 (2)"}</definedName>
    <definedName name="__q2" localSheetId="1" hidden="1">{"pl_t&amp;d",#N/A,FALSE,"p&amp;l_t&amp;D_01_02 (2)"}</definedName>
    <definedName name="__q2" hidden="1">{"pl_t&amp;d",#N/A,FALSE,"p&amp;l_t&amp;D_01_02 (2)"}</definedName>
    <definedName name="__q3" localSheetId="6" hidden="1">{"pl_t&amp;d",#N/A,FALSE,"p&amp;l_t&amp;D_01_02 (2)"}</definedName>
    <definedName name="__q3" localSheetId="10" hidden="1">{"pl_t&amp;d",#N/A,FALSE,"p&amp;l_t&amp;D_01_02 (2)"}</definedName>
    <definedName name="__q3" localSheetId="7" hidden="1">{"pl_t&amp;d",#N/A,FALSE,"p&amp;l_t&amp;D_01_02 (2)"}</definedName>
    <definedName name="__q3" localSheetId="3" hidden="1">{"pl_t&amp;d",#N/A,FALSE,"p&amp;l_t&amp;D_01_02 (2)"}</definedName>
    <definedName name="__q3" localSheetId="8" hidden="1">{"pl_t&amp;d",#N/A,FALSE,"p&amp;l_t&amp;D_01_02 (2)"}</definedName>
    <definedName name="__q3" localSheetId="9" hidden="1">{"pl_t&amp;d",#N/A,FALSE,"p&amp;l_t&amp;D_01_02 (2)"}</definedName>
    <definedName name="__q3" localSheetId="4" hidden="1">{"pl_t&amp;d",#N/A,FALSE,"p&amp;l_t&amp;D_01_02 (2)"}</definedName>
    <definedName name="__q3" localSheetId="0" hidden="1">{"pl_t&amp;d",#N/A,FALSE,"p&amp;l_t&amp;D_01_02 (2)"}</definedName>
    <definedName name="__q3" localSheetId="1" hidden="1">{"pl_t&amp;d",#N/A,FALSE,"p&amp;l_t&amp;D_01_02 (2)"}</definedName>
    <definedName name="__q3" hidden="1">{"pl_t&amp;d",#N/A,FALSE,"p&amp;l_t&amp;D_01_02 (2)"}</definedName>
    <definedName name="__s1" localSheetId="6" hidden="1">{"pl_t&amp;d",#N/A,FALSE,"p&amp;l_t&amp;D_01_02 (2)"}</definedName>
    <definedName name="__s1" localSheetId="10" hidden="1">{"pl_t&amp;d",#N/A,FALSE,"p&amp;l_t&amp;D_01_02 (2)"}</definedName>
    <definedName name="__s1" localSheetId="7" hidden="1">{"pl_t&amp;d",#N/A,FALSE,"p&amp;l_t&amp;D_01_02 (2)"}</definedName>
    <definedName name="__s1" localSheetId="3" hidden="1">{"pl_t&amp;d",#N/A,FALSE,"p&amp;l_t&amp;D_01_02 (2)"}</definedName>
    <definedName name="__s1" localSheetId="8" hidden="1">{"pl_t&amp;d",#N/A,FALSE,"p&amp;l_t&amp;D_01_02 (2)"}</definedName>
    <definedName name="__s1" localSheetId="9" hidden="1">{"pl_t&amp;d",#N/A,FALSE,"p&amp;l_t&amp;D_01_02 (2)"}</definedName>
    <definedName name="__s1" localSheetId="4" hidden="1">{"pl_t&amp;d",#N/A,FALSE,"p&amp;l_t&amp;D_01_02 (2)"}</definedName>
    <definedName name="__s1" localSheetId="0" hidden="1">{"pl_t&amp;d",#N/A,FALSE,"p&amp;l_t&amp;D_01_02 (2)"}</definedName>
    <definedName name="__s1" localSheetId="1" hidden="1">{"pl_t&amp;d",#N/A,FALSE,"p&amp;l_t&amp;D_01_02 (2)"}</definedName>
    <definedName name="__s1" hidden="1">{"pl_t&amp;d",#N/A,FALSE,"p&amp;l_t&amp;D_01_02 (2)"}</definedName>
    <definedName name="__S180" localSheetId="6">[12]S3_GRP_CA!#REF!</definedName>
    <definedName name="__S180" localSheetId="10">[12]S3_GRP_CA!#REF!</definedName>
    <definedName name="__S180" localSheetId="7">[12]S3_GRP_CA!#REF!</definedName>
    <definedName name="__S180" localSheetId="3">[12]S3_GRP_CA!#REF!</definedName>
    <definedName name="__S180" localSheetId="9">[12]S3_GRP_CA!#REF!</definedName>
    <definedName name="__S180" localSheetId="4">[12]S3_GRP_CA!#REF!</definedName>
    <definedName name="__S180" localSheetId="0">[12]S3_GRP_CA!#REF!</definedName>
    <definedName name="__S180" localSheetId="1">[12]S3_GRP_CA!#REF!</definedName>
    <definedName name="__S180">[12]S3_GRP_CA!#REF!</definedName>
    <definedName name="__s2" localSheetId="6" hidden="1">{"pl_t&amp;d",#N/A,FALSE,"p&amp;l_t&amp;D_01_02 (2)"}</definedName>
    <definedName name="__s2" localSheetId="10" hidden="1">{"pl_t&amp;d",#N/A,FALSE,"p&amp;l_t&amp;D_01_02 (2)"}</definedName>
    <definedName name="__s2" localSheetId="7" hidden="1">{"pl_t&amp;d",#N/A,FALSE,"p&amp;l_t&amp;D_01_02 (2)"}</definedName>
    <definedName name="__s2" localSheetId="3" hidden="1">{"pl_t&amp;d",#N/A,FALSE,"p&amp;l_t&amp;D_01_02 (2)"}</definedName>
    <definedName name="__s2" localSheetId="8" hidden="1">{"pl_t&amp;d",#N/A,FALSE,"p&amp;l_t&amp;D_01_02 (2)"}</definedName>
    <definedName name="__s2" localSheetId="9" hidden="1">{"pl_t&amp;d",#N/A,FALSE,"p&amp;l_t&amp;D_01_02 (2)"}</definedName>
    <definedName name="__s2" localSheetId="4" hidden="1">{"pl_t&amp;d",#N/A,FALSE,"p&amp;l_t&amp;D_01_02 (2)"}</definedName>
    <definedName name="__s2" localSheetId="0" hidden="1">{"pl_t&amp;d",#N/A,FALSE,"p&amp;l_t&amp;D_01_02 (2)"}</definedName>
    <definedName name="__s2" localSheetId="1" hidden="1">{"pl_t&amp;d",#N/A,FALSE,"p&amp;l_t&amp;D_01_02 (2)"}</definedName>
    <definedName name="__s2" hidden="1">{"pl_t&amp;d",#N/A,FALSE,"p&amp;l_t&amp;D_01_02 (2)"}</definedName>
    <definedName name="__S6" localSheetId="6">[4]S5_CO_MA!#REF!</definedName>
    <definedName name="__S6" localSheetId="10">[4]S5_CO_MA!#REF!</definedName>
    <definedName name="__S6" localSheetId="7">[4]S5_CO_MA!#REF!</definedName>
    <definedName name="__S6" localSheetId="3">[4]S5_CO_MA!#REF!</definedName>
    <definedName name="__S6" localSheetId="9">[4]S5_CO_MA!#REF!</definedName>
    <definedName name="__S6" localSheetId="4">[4]S5_CO_MA!#REF!</definedName>
    <definedName name="__S6" localSheetId="0">[4]S5_CO_MA!#REF!</definedName>
    <definedName name="__S6" localSheetId="1">[4]S5_CO_MA!#REF!</definedName>
    <definedName name="__S6">[4]S5_CO_MA!#REF!</definedName>
    <definedName name="__SL1">#N/A</definedName>
    <definedName name="__SL2">#N/A</definedName>
    <definedName name="__SL3">#N/A</definedName>
    <definedName name="__SPR1" localSheetId="6">#REF!</definedName>
    <definedName name="__SPR1" localSheetId="10">#REF!</definedName>
    <definedName name="__SPR1" localSheetId="7">#REF!</definedName>
    <definedName name="__SPR1" localSheetId="3">#REF!</definedName>
    <definedName name="__SPR1" localSheetId="9">#REF!</definedName>
    <definedName name="__SPR1" localSheetId="4">#REF!</definedName>
    <definedName name="__SPR1" localSheetId="0">#REF!</definedName>
    <definedName name="__SPR1" localSheetId="1">#REF!</definedName>
    <definedName name="__SPR1">#REF!</definedName>
    <definedName name="__spr2" localSheetId="6">#REF!</definedName>
    <definedName name="__spr2" localSheetId="10">#REF!</definedName>
    <definedName name="__spr2" localSheetId="7">#REF!</definedName>
    <definedName name="__spr2" localSheetId="3">#REF!</definedName>
    <definedName name="__spr2" localSheetId="9">#REF!</definedName>
    <definedName name="__spr2" localSheetId="4">#REF!</definedName>
    <definedName name="__spr2" localSheetId="0">#REF!</definedName>
    <definedName name="__spr2" localSheetId="1">#REF!</definedName>
    <definedName name="__spr2">#REF!</definedName>
    <definedName name="__ss1">#N/A</definedName>
    <definedName name="__usd1" localSheetId="6">'[3]cash budget'!#REF!</definedName>
    <definedName name="__usd1" localSheetId="10">'[3]cash budget'!#REF!</definedName>
    <definedName name="__usd1" localSheetId="7">'[3]cash budget'!#REF!</definedName>
    <definedName name="__usd1" localSheetId="3">'[3]cash budget'!#REF!</definedName>
    <definedName name="__usd1" localSheetId="9">'[3]cash budget'!#REF!</definedName>
    <definedName name="__usd1" localSheetId="4">'[3]cash budget'!#REF!</definedName>
    <definedName name="__usd1" localSheetId="0">'[3]cash budget'!#REF!</definedName>
    <definedName name="__usd1" localSheetId="1">'[3]cash budget'!#REF!</definedName>
    <definedName name="__usd1">'[3]cash budget'!#REF!</definedName>
    <definedName name="__usd2" localSheetId="6">'[3]cash budget'!#REF!</definedName>
    <definedName name="__usd2" localSheetId="10">'[3]cash budget'!#REF!</definedName>
    <definedName name="__usd2" localSheetId="7">'[3]cash budget'!#REF!</definedName>
    <definedName name="__usd2" localSheetId="3">'[3]cash budget'!#REF!</definedName>
    <definedName name="__usd2" localSheetId="9">'[3]cash budget'!#REF!</definedName>
    <definedName name="__usd2" localSheetId="4">'[3]cash budget'!#REF!</definedName>
    <definedName name="__usd2" localSheetId="0">'[3]cash budget'!#REF!</definedName>
    <definedName name="__usd2" localSheetId="1">'[3]cash budget'!#REF!</definedName>
    <definedName name="__usd2">'[3]cash budget'!#REF!</definedName>
    <definedName name="__usd3" localSheetId="6">'[3]cash budget'!#REF!</definedName>
    <definedName name="__usd3" localSheetId="10">'[3]cash budget'!#REF!</definedName>
    <definedName name="__usd3" localSheetId="7">'[3]cash budget'!#REF!</definedName>
    <definedName name="__usd3" localSheetId="3">'[3]cash budget'!#REF!</definedName>
    <definedName name="__usd3" localSheetId="9">'[3]cash budget'!#REF!</definedName>
    <definedName name="__usd3" localSheetId="4">'[3]cash budget'!#REF!</definedName>
    <definedName name="__usd3" localSheetId="0">'[3]cash budget'!#REF!</definedName>
    <definedName name="__usd3" localSheetId="1">'[3]cash budget'!#REF!</definedName>
    <definedName name="__usd3">'[3]cash budget'!#REF!</definedName>
    <definedName name="__usd4" localSheetId="6">'[3]cash budget'!#REF!</definedName>
    <definedName name="__usd4" localSheetId="10">'[3]cash budget'!#REF!</definedName>
    <definedName name="__usd4" localSheetId="7">'[3]cash budget'!#REF!</definedName>
    <definedName name="__usd4" localSheetId="3">'[3]cash budget'!#REF!</definedName>
    <definedName name="__usd4" localSheetId="9">'[3]cash budget'!#REF!</definedName>
    <definedName name="__usd4" localSheetId="4">'[3]cash budget'!#REF!</definedName>
    <definedName name="__usd4" localSheetId="0">'[3]cash budget'!#REF!</definedName>
    <definedName name="__usd4" localSheetId="1">'[3]cash budget'!#REF!</definedName>
    <definedName name="__usd4">'[3]cash budget'!#REF!</definedName>
    <definedName name="__xlnm._FilterDatabase_1">"#REF!"</definedName>
    <definedName name="__xlnm.Database">"#REF!"</definedName>
    <definedName name="__xlnm.Print_Area">"#REF!"</definedName>
    <definedName name="__xlnm.Print_Titles">"#REF!"</definedName>
    <definedName name="_10_9_BT_DECEMB" localSheetId="6">#REF!</definedName>
    <definedName name="_10_9_BT_DECEMB" localSheetId="10">#REF!</definedName>
    <definedName name="_10_9_BT_DECEMB" localSheetId="7">#REF!</definedName>
    <definedName name="_10_9_BT_DECEMB" localSheetId="3">#REF!</definedName>
    <definedName name="_10_9_BT_DECEMB" localSheetId="9">#REF!</definedName>
    <definedName name="_10_9_BT_DECEMB" localSheetId="4">#REF!</definedName>
    <definedName name="_10_9_BT_DECEMB" localSheetId="0">#REF!</definedName>
    <definedName name="_10_9_BT_DECEMB" localSheetId="1">#REF!</definedName>
    <definedName name="_10_9_BT_DECEMB">#REF!</definedName>
    <definedName name="_10_9_BT_DECEMB_" localSheetId="6">#REF!</definedName>
    <definedName name="_10_9_BT_DECEMB_" localSheetId="10">#REF!</definedName>
    <definedName name="_10_9_BT_DECEMB_" localSheetId="7">#REF!</definedName>
    <definedName name="_10_9_BT_DECEMB_" localSheetId="3">#REF!</definedName>
    <definedName name="_10_9_BT_DECEMB_" localSheetId="9">#REF!</definedName>
    <definedName name="_10_9_BT_DECEMB_" localSheetId="4">#REF!</definedName>
    <definedName name="_10_9_BT_DECEMB_" localSheetId="0">#REF!</definedName>
    <definedName name="_10_9_BT_DECEMB_" localSheetId="1">#REF!</definedName>
    <definedName name="_10_9_BT_DECEMB_">#REF!</definedName>
    <definedName name="_10_9_BT_FEBRUA" localSheetId="6">#REF!</definedName>
    <definedName name="_10_9_BT_FEBRUA" localSheetId="10">#REF!</definedName>
    <definedName name="_10_9_BT_FEBRUA" localSheetId="7">#REF!</definedName>
    <definedName name="_10_9_BT_FEBRUA" localSheetId="3">#REF!</definedName>
    <definedName name="_10_9_BT_FEBRUA" localSheetId="9">#REF!</definedName>
    <definedName name="_10_9_BT_FEBRUA" localSheetId="4">#REF!</definedName>
    <definedName name="_10_9_BT_FEBRUA" localSheetId="0">#REF!</definedName>
    <definedName name="_10_9_BT_FEBRUA" localSheetId="1">#REF!</definedName>
    <definedName name="_10_9_BT_FEBRUA">#REF!</definedName>
    <definedName name="_10_9_BT_NOVEMB" localSheetId="10">#REF!</definedName>
    <definedName name="_10_9_BT_NOVEMB" localSheetId="7">#REF!</definedName>
    <definedName name="_10_9_BT_NOVEMB" localSheetId="3">#REF!</definedName>
    <definedName name="_10_9_BT_NOVEMB" localSheetId="9">#REF!</definedName>
    <definedName name="_10_9_BT_NOVEMB" localSheetId="4">#REF!</definedName>
    <definedName name="_10_9_BT_NOVEMB" localSheetId="0">#REF!</definedName>
    <definedName name="_10_9_BT_NOVEMB" localSheetId="1">#REF!</definedName>
    <definedName name="_10_9_BT_NOVEMB">#REF!</definedName>
    <definedName name="_10_9_BT_SEPTEM" localSheetId="10">#REF!</definedName>
    <definedName name="_10_9_BT_SEPTEM" localSheetId="7">#REF!</definedName>
    <definedName name="_10_9_BT_SEPTEM" localSheetId="3">#REF!</definedName>
    <definedName name="_10_9_BT_SEPTEM" localSheetId="9">#REF!</definedName>
    <definedName name="_10_9_BT_SEPTEM" localSheetId="4">#REF!</definedName>
    <definedName name="_10_9_BT_SEPTEM" localSheetId="0">#REF!</definedName>
    <definedName name="_10_9_BT_SEPTEM" localSheetId="1">#REF!</definedName>
    <definedName name="_10_9_BT_SEPTEM">#REF!</definedName>
    <definedName name="_10_9_BTU_ANNUA" localSheetId="10">#REF!</definedName>
    <definedName name="_10_9_BTU_ANNUA" localSheetId="7">#REF!</definedName>
    <definedName name="_10_9_BTU_ANNUA" localSheetId="3">#REF!</definedName>
    <definedName name="_10_9_BTU_ANNUA" localSheetId="9">#REF!</definedName>
    <definedName name="_10_9_BTU_ANNUA" localSheetId="4">#REF!</definedName>
    <definedName name="_10_9_BTU_ANNUA" localSheetId="0">#REF!</definedName>
    <definedName name="_10_9_BTU_ANNUA" localSheetId="1">#REF!</definedName>
    <definedName name="_10_9_BTU_ANNUA">#REF!</definedName>
    <definedName name="_10_9_BTU_APRIL" localSheetId="10">#REF!</definedName>
    <definedName name="_10_9_BTU_APRIL" localSheetId="7">#REF!</definedName>
    <definedName name="_10_9_BTU_APRIL" localSheetId="3">#REF!</definedName>
    <definedName name="_10_9_BTU_APRIL" localSheetId="9">#REF!</definedName>
    <definedName name="_10_9_BTU_APRIL" localSheetId="4">#REF!</definedName>
    <definedName name="_10_9_BTU_APRIL" localSheetId="0">#REF!</definedName>
    <definedName name="_10_9_BTU_APRIL" localSheetId="1">#REF!</definedName>
    <definedName name="_10_9_BTU_APRIL">#REF!</definedName>
    <definedName name="_10_9_BTU_AUGUS" localSheetId="10">#REF!</definedName>
    <definedName name="_10_9_BTU_AUGUS" localSheetId="7">#REF!</definedName>
    <definedName name="_10_9_BTU_AUGUS" localSheetId="3">#REF!</definedName>
    <definedName name="_10_9_BTU_AUGUS" localSheetId="9">#REF!</definedName>
    <definedName name="_10_9_BTU_AUGUS" localSheetId="4">#REF!</definedName>
    <definedName name="_10_9_BTU_AUGUS" localSheetId="0">#REF!</definedName>
    <definedName name="_10_9_BTU_AUGUS" localSheetId="1">#REF!</definedName>
    <definedName name="_10_9_BTU_AUGUS">#REF!</definedName>
    <definedName name="_10_9_BTU_JANUA" localSheetId="10">#REF!</definedName>
    <definedName name="_10_9_BTU_JANUA" localSheetId="7">#REF!</definedName>
    <definedName name="_10_9_BTU_JANUA" localSheetId="3">#REF!</definedName>
    <definedName name="_10_9_BTU_JANUA" localSheetId="9">#REF!</definedName>
    <definedName name="_10_9_BTU_JANUA" localSheetId="4">#REF!</definedName>
    <definedName name="_10_9_BTU_JANUA" localSheetId="0">#REF!</definedName>
    <definedName name="_10_9_BTU_JANUA" localSheetId="1">#REF!</definedName>
    <definedName name="_10_9_BTU_JANUA">#REF!</definedName>
    <definedName name="_10_9_BTU_JULY" localSheetId="10">#REF!</definedName>
    <definedName name="_10_9_BTU_JULY" localSheetId="7">#REF!</definedName>
    <definedName name="_10_9_BTU_JULY" localSheetId="3">#REF!</definedName>
    <definedName name="_10_9_BTU_JULY" localSheetId="9">#REF!</definedName>
    <definedName name="_10_9_BTU_JULY" localSheetId="4">#REF!</definedName>
    <definedName name="_10_9_BTU_JULY" localSheetId="0">#REF!</definedName>
    <definedName name="_10_9_BTU_JULY" localSheetId="1">#REF!</definedName>
    <definedName name="_10_9_BTU_JULY">#REF!</definedName>
    <definedName name="_10_9_BTU_JUNE" localSheetId="10">#REF!</definedName>
    <definedName name="_10_9_BTU_JUNE" localSheetId="7">#REF!</definedName>
    <definedName name="_10_9_BTU_JUNE" localSheetId="3">#REF!</definedName>
    <definedName name="_10_9_BTU_JUNE" localSheetId="9">#REF!</definedName>
    <definedName name="_10_9_BTU_JUNE" localSheetId="4">#REF!</definedName>
    <definedName name="_10_9_BTU_JUNE" localSheetId="0">#REF!</definedName>
    <definedName name="_10_9_BTU_JUNE" localSheetId="1">#REF!</definedName>
    <definedName name="_10_9_BTU_JUNE">#REF!</definedName>
    <definedName name="_10_9_BTU_MARCH" localSheetId="10">#REF!</definedName>
    <definedName name="_10_9_BTU_MARCH" localSheetId="7">#REF!</definedName>
    <definedName name="_10_9_BTU_MARCH" localSheetId="3">#REF!</definedName>
    <definedName name="_10_9_BTU_MARCH" localSheetId="9">#REF!</definedName>
    <definedName name="_10_9_BTU_MARCH" localSheetId="4">#REF!</definedName>
    <definedName name="_10_9_BTU_MARCH" localSheetId="0">#REF!</definedName>
    <definedName name="_10_9_BTU_MARCH" localSheetId="1">#REF!</definedName>
    <definedName name="_10_9_BTU_MARCH">#REF!</definedName>
    <definedName name="_10_9_BTU_MAY" localSheetId="10">#REF!</definedName>
    <definedName name="_10_9_BTU_MAY" localSheetId="7">#REF!</definedName>
    <definedName name="_10_9_BTU_MAY" localSheetId="3">#REF!</definedName>
    <definedName name="_10_9_BTU_MAY" localSheetId="9">#REF!</definedName>
    <definedName name="_10_9_BTU_MAY" localSheetId="4">#REF!</definedName>
    <definedName name="_10_9_BTU_MAY" localSheetId="0">#REF!</definedName>
    <definedName name="_10_9_BTU_MAY" localSheetId="1">#REF!</definedName>
    <definedName name="_10_9_BTU_MAY">#REF!</definedName>
    <definedName name="_10_9_BTU_OCTOB" localSheetId="10">#REF!</definedName>
    <definedName name="_10_9_BTU_OCTOB" localSheetId="7">#REF!</definedName>
    <definedName name="_10_9_BTU_OCTOB" localSheetId="3">#REF!</definedName>
    <definedName name="_10_9_BTU_OCTOB" localSheetId="9">#REF!</definedName>
    <definedName name="_10_9_BTU_OCTOB" localSheetId="4">#REF!</definedName>
    <definedName name="_10_9_BTU_OCTOB" localSheetId="0">#REF!</definedName>
    <definedName name="_10_9_BTU_OCTOB" localSheetId="1">#REF!</definedName>
    <definedName name="_10_9_BTU_OCTOB">#REF!</definedName>
    <definedName name="_a1" localSheetId="8" hidden="1">{"pl_t&amp;d",#N/A,FALSE,"p&amp;l_t&amp;D_01_02 (2)"}</definedName>
    <definedName name="_a1" hidden="1">{"pl_t&amp;d",#N/A,FALSE,"p&amp;l_t&amp;D_01_02 (2)"}</definedName>
    <definedName name="_A1000000" localSheetId="10">#REF!</definedName>
    <definedName name="_A1000000" localSheetId="7">#REF!</definedName>
    <definedName name="_A1000000" localSheetId="3">#REF!</definedName>
    <definedName name="_A1000000" localSheetId="9">#REF!</definedName>
    <definedName name="_A1000000" localSheetId="4">#REF!</definedName>
    <definedName name="_A1000000" localSheetId="0">#REF!</definedName>
    <definedName name="_A1000000" localSheetId="1">#REF!</definedName>
    <definedName name="_A1000000">#REF!</definedName>
    <definedName name="_A2" localSheetId="10">#REF!</definedName>
    <definedName name="_A2" localSheetId="7">#REF!</definedName>
    <definedName name="_A2" localSheetId="3">#REF!</definedName>
    <definedName name="_A2" localSheetId="9">#REF!</definedName>
    <definedName name="_A2" localSheetId="4">#REF!</definedName>
    <definedName name="_A2" localSheetId="0">#REF!</definedName>
    <definedName name="_A2" localSheetId="1">#REF!</definedName>
    <definedName name="_A2">#REF!</definedName>
    <definedName name="_a3" localSheetId="6" hidden="1">{"pl_t&amp;d",#N/A,FALSE,"p&amp;l_t&amp;D_01_02 (2)"}</definedName>
    <definedName name="_a3" localSheetId="10" hidden="1">{"pl_t&amp;d",#N/A,FALSE,"p&amp;l_t&amp;D_01_02 (2)"}</definedName>
    <definedName name="_a3" localSheetId="7" hidden="1">{"pl_t&amp;d",#N/A,FALSE,"p&amp;l_t&amp;D_01_02 (2)"}</definedName>
    <definedName name="_a3" localSheetId="3" hidden="1">{"pl_t&amp;d",#N/A,FALSE,"p&amp;l_t&amp;D_01_02 (2)"}</definedName>
    <definedName name="_a3" localSheetId="8" hidden="1">{"pl_t&amp;d",#N/A,FALSE,"p&amp;l_t&amp;D_01_02 (2)"}</definedName>
    <definedName name="_a3" localSheetId="9" hidden="1">{"pl_t&amp;d",#N/A,FALSE,"p&amp;l_t&amp;D_01_02 (2)"}</definedName>
    <definedName name="_a3" localSheetId="4" hidden="1">{"pl_t&amp;d",#N/A,FALSE,"p&amp;l_t&amp;D_01_02 (2)"}</definedName>
    <definedName name="_a3" localSheetId="0" hidden="1">{"pl_t&amp;d",#N/A,FALSE,"p&amp;l_t&amp;D_01_02 (2)"}</definedName>
    <definedName name="_a3" localSheetId="1" hidden="1">{"pl_t&amp;d",#N/A,FALSE,"p&amp;l_t&amp;D_01_02 (2)"}</definedName>
    <definedName name="_a3" hidden="1">{"pl_t&amp;d",#N/A,FALSE,"p&amp;l_t&amp;D_01_02 (2)"}</definedName>
    <definedName name="_A342542" localSheetId="6">#REF!</definedName>
    <definedName name="_A342542" localSheetId="10">#REF!</definedName>
    <definedName name="_A342542" localSheetId="7">#REF!</definedName>
    <definedName name="_A342542" localSheetId="3">#REF!</definedName>
    <definedName name="_A342542" localSheetId="9">#REF!</definedName>
    <definedName name="_A342542" localSheetId="4">#REF!</definedName>
    <definedName name="_A342542" localSheetId="0">#REF!</definedName>
    <definedName name="_A342542" localSheetId="1">#REF!</definedName>
    <definedName name="_A342542">#REF!</definedName>
    <definedName name="_A920720" localSheetId="6">#REF!</definedName>
    <definedName name="_A920720" localSheetId="10">#REF!</definedName>
    <definedName name="_A920720" localSheetId="7">#REF!</definedName>
    <definedName name="_A920720" localSheetId="3">#REF!</definedName>
    <definedName name="_A920720" localSheetId="9">#REF!</definedName>
    <definedName name="_A920720" localSheetId="4">#REF!</definedName>
    <definedName name="_A920720" localSheetId="0">#REF!</definedName>
    <definedName name="_A920720" localSheetId="1">#REF!</definedName>
    <definedName name="_A920720">#REF!</definedName>
    <definedName name="_aa1" localSheetId="6" hidden="1">{"pl_t&amp;d",#N/A,FALSE,"p&amp;l_t&amp;D_01_02 (2)"}</definedName>
    <definedName name="_aa1" localSheetId="10" hidden="1">{"pl_t&amp;d",#N/A,FALSE,"p&amp;l_t&amp;D_01_02 (2)"}</definedName>
    <definedName name="_aa1" localSheetId="7" hidden="1">{"pl_t&amp;d",#N/A,FALSE,"p&amp;l_t&amp;D_01_02 (2)"}</definedName>
    <definedName name="_aa1" localSheetId="3" hidden="1">{"pl_t&amp;d",#N/A,FALSE,"p&amp;l_t&amp;D_01_02 (2)"}</definedName>
    <definedName name="_aa1" localSheetId="8" hidden="1">{"pl_t&amp;d",#N/A,FALSE,"p&amp;l_t&amp;D_01_02 (2)"}</definedName>
    <definedName name="_aa1" localSheetId="9" hidden="1">{"pl_t&amp;d",#N/A,FALSE,"p&amp;l_t&amp;D_01_02 (2)"}</definedName>
    <definedName name="_aa1" localSheetId="4" hidden="1">{"pl_t&amp;d",#N/A,FALSE,"p&amp;l_t&amp;D_01_02 (2)"}</definedName>
    <definedName name="_aa1" localSheetId="0" hidden="1">{"pl_t&amp;d",#N/A,FALSE,"p&amp;l_t&amp;D_01_02 (2)"}</definedName>
    <definedName name="_aa1" localSheetId="1" hidden="1">{"pl_t&amp;d",#N/A,FALSE,"p&amp;l_t&amp;D_01_02 (2)"}</definedName>
    <definedName name="_aa1" hidden="1">{"pl_t&amp;d",#N/A,FALSE,"p&amp;l_t&amp;D_01_02 (2)"}</definedName>
    <definedName name="_aaa1" localSheetId="8" hidden="1">{"pl_t&amp;d",#N/A,FALSE,"p&amp;l_t&amp;D_01_02 (2)"}</definedName>
    <definedName name="_aaa1" hidden="1">{"pl_t&amp;d",#N/A,FALSE,"p&amp;l_t&amp;D_01_02 (2)"}</definedName>
    <definedName name="_abc1" localSheetId="8" hidden="1">{"pl_t&amp;d",#N/A,FALSE,"p&amp;l_t&amp;D_01_02 (2)"}</definedName>
    <definedName name="_abc1" hidden="1">{"pl_t&amp;d",#N/A,FALSE,"p&amp;l_t&amp;D_01_02 (2)"}</definedName>
    <definedName name="_abc2" localSheetId="8" hidden="1">{"pl_td_01_02",#N/A,FALSE,"p&amp;l_t&amp;D_01_02 (2)"}</definedName>
    <definedName name="_abc2" hidden="1">{"pl_td_01_02",#N/A,FALSE,"p&amp;l_t&amp;D_01_02 (2)"}</definedName>
    <definedName name="_abc3" localSheetId="8" hidden="1">{"pl_t&amp;d",#N/A,FALSE,"p&amp;l_t&amp;D_01_02 (2)"}</definedName>
    <definedName name="_abc3" hidden="1">{"pl_t&amp;d",#N/A,FALSE,"p&amp;l_t&amp;D_01_02 (2)"}</definedName>
    <definedName name="_abc4" localSheetId="8" hidden="1">{"pl_t&amp;d",#N/A,FALSE,"p&amp;l_t&amp;D_01_02 (2)"}</definedName>
    <definedName name="_abc4" hidden="1">{"pl_t&amp;d",#N/A,FALSE,"p&amp;l_t&amp;D_01_02 (2)"}</definedName>
    <definedName name="_ACK1" localSheetId="6">#REF!</definedName>
    <definedName name="_ACK1" localSheetId="10">#REF!</definedName>
    <definedName name="_ACK1" localSheetId="7">#REF!</definedName>
    <definedName name="_ACK1" localSheetId="3">#REF!</definedName>
    <definedName name="_ACK1" localSheetId="9">#REF!</definedName>
    <definedName name="_ACK1" localSheetId="4">#REF!</definedName>
    <definedName name="_ACK1" localSheetId="0">#REF!</definedName>
    <definedName name="_ACK1" localSheetId="1">#REF!</definedName>
    <definedName name="_ACK1">#REF!</definedName>
    <definedName name="_ack2" localSheetId="6">#REF!</definedName>
    <definedName name="_ack2" localSheetId="10">#REF!</definedName>
    <definedName name="_ack2" localSheetId="7">#REF!</definedName>
    <definedName name="_ack2" localSheetId="3">#REF!</definedName>
    <definedName name="_ack2" localSheetId="9">#REF!</definedName>
    <definedName name="_ack2" localSheetId="4">#REF!</definedName>
    <definedName name="_ack2" localSheetId="0">#REF!</definedName>
    <definedName name="_ack2" localSheetId="1">#REF!</definedName>
    <definedName name="_ack2">#REF!</definedName>
    <definedName name="_ann2" localSheetId="6">#REF!</definedName>
    <definedName name="_ann2" localSheetId="10">#REF!</definedName>
    <definedName name="_ann2" localSheetId="7">#REF!</definedName>
    <definedName name="_ann2" localSheetId="3">#REF!</definedName>
    <definedName name="_ann2" localSheetId="9">#REF!</definedName>
    <definedName name="_ann2" localSheetId="4">#REF!</definedName>
    <definedName name="_ann2" localSheetId="0">#REF!</definedName>
    <definedName name="_ann2" localSheetId="1">#REF!</definedName>
    <definedName name="_ann2">#REF!</definedName>
    <definedName name="_ann3" localSheetId="10">#REF!</definedName>
    <definedName name="_ann3" localSheetId="7">#REF!</definedName>
    <definedName name="_ann3" localSheetId="3">#REF!</definedName>
    <definedName name="_ann3" localSheetId="9">#REF!</definedName>
    <definedName name="_ann3" localSheetId="4">#REF!</definedName>
    <definedName name="_ann3" localSheetId="0">#REF!</definedName>
    <definedName name="_ann3" localSheetId="1">#REF!</definedName>
    <definedName name="_ann3">#REF!</definedName>
    <definedName name="_Apr02" localSheetId="6">[5]Newabstract!#REF!</definedName>
    <definedName name="_Apr02" localSheetId="10">[5]Newabstract!#REF!</definedName>
    <definedName name="_Apr02" localSheetId="7">[5]Newabstract!#REF!</definedName>
    <definedName name="_Apr02" localSheetId="3">[5]Newabstract!#REF!</definedName>
    <definedName name="_Apr02" localSheetId="9">[5]Newabstract!#REF!</definedName>
    <definedName name="_Apr02" localSheetId="4">[5]Newabstract!#REF!</definedName>
    <definedName name="_Apr02" localSheetId="0">[5]Newabstract!#REF!</definedName>
    <definedName name="_Apr02" localSheetId="1">[5]Newabstract!#REF!</definedName>
    <definedName name="_Apr02">[5]Newabstract!#REF!</definedName>
    <definedName name="_Apr03" localSheetId="6">[5]Newabstract!#REF!</definedName>
    <definedName name="_Apr03" localSheetId="10">[5]Newabstract!#REF!</definedName>
    <definedName name="_Apr03" localSheetId="7">[5]Newabstract!#REF!</definedName>
    <definedName name="_Apr03" localSheetId="3">[5]Newabstract!#REF!</definedName>
    <definedName name="_Apr03" localSheetId="9">[5]Newabstract!#REF!</definedName>
    <definedName name="_Apr03" localSheetId="4">[5]Newabstract!#REF!</definedName>
    <definedName name="_Apr03" localSheetId="0">[5]Newabstract!#REF!</definedName>
    <definedName name="_Apr03" localSheetId="1">[5]Newabstract!#REF!</definedName>
    <definedName name="_Apr03">[5]Newabstract!#REF!</definedName>
    <definedName name="_Apr04" localSheetId="6">[5]Newabstract!#REF!</definedName>
    <definedName name="_Apr04" localSheetId="10">[5]Newabstract!#REF!</definedName>
    <definedName name="_Apr04" localSheetId="7">[5]Newabstract!#REF!</definedName>
    <definedName name="_Apr04" localSheetId="3">[5]Newabstract!#REF!</definedName>
    <definedName name="_Apr04" localSheetId="9">[5]Newabstract!#REF!</definedName>
    <definedName name="_Apr04" localSheetId="4">[5]Newabstract!#REF!</definedName>
    <definedName name="_Apr04" localSheetId="0">[5]Newabstract!#REF!</definedName>
    <definedName name="_Apr04" localSheetId="1">[5]Newabstract!#REF!</definedName>
    <definedName name="_Apr04">[5]Newabstract!#REF!</definedName>
    <definedName name="_Apr05" localSheetId="6">[5]Newabstract!#REF!</definedName>
    <definedName name="_Apr05" localSheetId="10">[5]Newabstract!#REF!</definedName>
    <definedName name="_Apr05" localSheetId="7">[5]Newabstract!#REF!</definedName>
    <definedName name="_Apr05" localSheetId="3">[5]Newabstract!#REF!</definedName>
    <definedName name="_Apr05" localSheetId="9">[5]Newabstract!#REF!</definedName>
    <definedName name="_Apr05" localSheetId="4">[5]Newabstract!#REF!</definedName>
    <definedName name="_Apr05" localSheetId="0">[5]Newabstract!#REF!</definedName>
    <definedName name="_Apr05" localSheetId="1">[5]Newabstract!#REF!</definedName>
    <definedName name="_Apr05">[5]Newabstract!#REF!</definedName>
    <definedName name="_Apr06" localSheetId="6">[5]Newabstract!#REF!</definedName>
    <definedName name="_Apr06" localSheetId="10">[5]Newabstract!#REF!</definedName>
    <definedName name="_Apr06" localSheetId="7">[5]Newabstract!#REF!</definedName>
    <definedName name="_Apr06" localSheetId="3">[5]Newabstract!#REF!</definedName>
    <definedName name="_Apr06" localSheetId="9">[5]Newabstract!#REF!</definedName>
    <definedName name="_Apr06" localSheetId="4">[5]Newabstract!#REF!</definedName>
    <definedName name="_Apr06" localSheetId="0">[5]Newabstract!#REF!</definedName>
    <definedName name="_Apr06" localSheetId="1">[5]Newabstract!#REF!</definedName>
    <definedName name="_Apr06">[5]Newabstract!#REF!</definedName>
    <definedName name="_Apr07" localSheetId="10">[5]Newabstract!#REF!</definedName>
    <definedName name="_Apr07" localSheetId="7">[5]Newabstract!#REF!</definedName>
    <definedName name="_Apr07" localSheetId="3">[5]Newabstract!#REF!</definedName>
    <definedName name="_Apr07" localSheetId="9">[5]Newabstract!#REF!</definedName>
    <definedName name="_Apr07" localSheetId="4">[5]Newabstract!#REF!</definedName>
    <definedName name="_Apr07" localSheetId="0">[5]Newabstract!#REF!</definedName>
    <definedName name="_Apr07" localSheetId="1">[5]Newabstract!#REF!</definedName>
    <definedName name="_Apr07">[5]Newabstract!#REF!</definedName>
    <definedName name="_Apr08" localSheetId="10">[5]Newabstract!#REF!</definedName>
    <definedName name="_Apr08" localSheetId="7">[5]Newabstract!#REF!</definedName>
    <definedName name="_Apr08" localSheetId="3">[5]Newabstract!#REF!</definedName>
    <definedName name="_Apr08" localSheetId="9">[5]Newabstract!#REF!</definedName>
    <definedName name="_Apr08" localSheetId="4">[5]Newabstract!#REF!</definedName>
    <definedName name="_Apr08" localSheetId="0">[5]Newabstract!#REF!</definedName>
    <definedName name="_Apr08" localSheetId="1">[5]Newabstract!#REF!</definedName>
    <definedName name="_Apr08">[5]Newabstract!#REF!</definedName>
    <definedName name="_Apr09" localSheetId="10">[5]Newabstract!#REF!</definedName>
    <definedName name="_Apr09" localSheetId="7">[5]Newabstract!#REF!</definedName>
    <definedName name="_Apr09" localSheetId="3">[5]Newabstract!#REF!</definedName>
    <definedName name="_Apr09" localSheetId="9">[5]Newabstract!#REF!</definedName>
    <definedName name="_Apr09" localSheetId="4">[5]Newabstract!#REF!</definedName>
    <definedName name="_Apr09" localSheetId="0">[5]Newabstract!#REF!</definedName>
    <definedName name="_Apr09" localSheetId="1">[5]Newabstract!#REF!</definedName>
    <definedName name="_Apr09">[5]Newabstract!#REF!</definedName>
    <definedName name="_Apr10" localSheetId="10">[5]Newabstract!#REF!</definedName>
    <definedName name="_Apr10" localSheetId="7">[5]Newabstract!#REF!</definedName>
    <definedName name="_Apr10" localSheetId="3">[5]Newabstract!#REF!</definedName>
    <definedName name="_Apr10" localSheetId="9">[5]Newabstract!#REF!</definedName>
    <definedName name="_Apr10" localSheetId="4">[5]Newabstract!#REF!</definedName>
    <definedName name="_Apr10" localSheetId="0">[5]Newabstract!#REF!</definedName>
    <definedName name="_Apr10" localSheetId="1">[5]Newabstract!#REF!</definedName>
    <definedName name="_Apr10">[5]Newabstract!#REF!</definedName>
    <definedName name="_Apr11" localSheetId="10">[5]Newabstract!#REF!</definedName>
    <definedName name="_Apr11" localSheetId="7">[5]Newabstract!#REF!</definedName>
    <definedName name="_Apr11" localSheetId="3">[5]Newabstract!#REF!</definedName>
    <definedName name="_Apr11" localSheetId="9">[5]Newabstract!#REF!</definedName>
    <definedName name="_Apr11" localSheetId="4">[5]Newabstract!#REF!</definedName>
    <definedName name="_Apr11" localSheetId="0">[5]Newabstract!#REF!</definedName>
    <definedName name="_Apr11" localSheetId="1">[5]Newabstract!#REF!</definedName>
    <definedName name="_Apr11">[5]Newabstract!#REF!</definedName>
    <definedName name="_Apr13" localSheetId="10">[5]Newabstract!#REF!</definedName>
    <definedName name="_Apr13" localSheetId="7">[5]Newabstract!#REF!</definedName>
    <definedName name="_Apr13" localSheetId="3">[5]Newabstract!#REF!</definedName>
    <definedName name="_Apr13" localSheetId="9">[5]Newabstract!#REF!</definedName>
    <definedName name="_Apr13" localSheetId="4">[5]Newabstract!#REF!</definedName>
    <definedName name="_Apr13" localSheetId="0">[5]Newabstract!#REF!</definedName>
    <definedName name="_Apr13" localSheetId="1">[5]Newabstract!#REF!</definedName>
    <definedName name="_Apr13">[5]Newabstract!#REF!</definedName>
    <definedName name="_Apr14" localSheetId="10">[5]Newabstract!#REF!</definedName>
    <definedName name="_Apr14" localSheetId="7">[5]Newabstract!#REF!</definedName>
    <definedName name="_Apr14" localSheetId="3">[5]Newabstract!#REF!</definedName>
    <definedName name="_Apr14" localSheetId="9">[5]Newabstract!#REF!</definedName>
    <definedName name="_Apr14" localSheetId="4">[5]Newabstract!#REF!</definedName>
    <definedName name="_Apr14" localSheetId="0">[5]Newabstract!#REF!</definedName>
    <definedName name="_Apr14" localSheetId="1">[5]Newabstract!#REF!</definedName>
    <definedName name="_Apr14">[5]Newabstract!#REF!</definedName>
    <definedName name="_Apr15" localSheetId="10">[5]Newabstract!#REF!</definedName>
    <definedName name="_Apr15" localSheetId="7">[5]Newabstract!#REF!</definedName>
    <definedName name="_Apr15" localSheetId="3">[5]Newabstract!#REF!</definedName>
    <definedName name="_Apr15" localSheetId="9">[5]Newabstract!#REF!</definedName>
    <definedName name="_Apr15" localSheetId="4">[5]Newabstract!#REF!</definedName>
    <definedName name="_Apr15" localSheetId="0">[5]Newabstract!#REF!</definedName>
    <definedName name="_Apr15" localSheetId="1">[5]Newabstract!#REF!</definedName>
    <definedName name="_Apr15">[5]Newabstract!#REF!</definedName>
    <definedName name="_Apr16" localSheetId="10">[5]Newabstract!#REF!</definedName>
    <definedName name="_Apr16" localSheetId="7">[5]Newabstract!#REF!</definedName>
    <definedName name="_Apr16" localSheetId="3">[5]Newabstract!#REF!</definedName>
    <definedName name="_Apr16" localSheetId="9">[5]Newabstract!#REF!</definedName>
    <definedName name="_Apr16" localSheetId="4">[5]Newabstract!#REF!</definedName>
    <definedName name="_Apr16" localSheetId="0">[5]Newabstract!#REF!</definedName>
    <definedName name="_Apr16" localSheetId="1">[5]Newabstract!#REF!</definedName>
    <definedName name="_Apr16">[5]Newabstract!#REF!</definedName>
    <definedName name="_Apr17" localSheetId="10">[5]Newabstract!#REF!</definedName>
    <definedName name="_Apr17" localSheetId="7">[5]Newabstract!#REF!</definedName>
    <definedName name="_Apr17" localSheetId="3">[5]Newabstract!#REF!</definedName>
    <definedName name="_Apr17" localSheetId="9">[5]Newabstract!#REF!</definedName>
    <definedName name="_Apr17" localSheetId="4">[5]Newabstract!#REF!</definedName>
    <definedName name="_Apr17" localSheetId="0">[5]Newabstract!#REF!</definedName>
    <definedName name="_Apr17" localSheetId="1">[5]Newabstract!#REF!</definedName>
    <definedName name="_Apr17">[5]Newabstract!#REF!</definedName>
    <definedName name="_Apr20" localSheetId="10">[5]Newabstract!#REF!</definedName>
    <definedName name="_Apr20" localSheetId="7">[5]Newabstract!#REF!</definedName>
    <definedName name="_Apr20" localSheetId="3">[5]Newabstract!#REF!</definedName>
    <definedName name="_Apr20" localSheetId="9">[5]Newabstract!#REF!</definedName>
    <definedName name="_Apr20" localSheetId="4">[5]Newabstract!#REF!</definedName>
    <definedName name="_Apr20" localSheetId="0">[5]Newabstract!#REF!</definedName>
    <definedName name="_Apr20" localSheetId="1">[5]Newabstract!#REF!</definedName>
    <definedName name="_Apr20">[5]Newabstract!#REF!</definedName>
    <definedName name="_Apr21" localSheetId="10">[5]Newabstract!#REF!</definedName>
    <definedName name="_Apr21" localSheetId="7">[5]Newabstract!#REF!</definedName>
    <definedName name="_Apr21" localSheetId="3">[5]Newabstract!#REF!</definedName>
    <definedName name="_Apr21" localSheetId="9">[5]Newabstract!#REF!</definedName>
    <definedName name="_Apr21" localSheetId="4">[5]Newabstract!#REF!</definedName>
    <definedName name="_Apr21" localSheetId="0">[5]Newabstract!#REF!</definedName>
    <definedName name="_Apr21" localSheetId="1">[5]Newabstract!#REF!</definedName>
    <definedName name="_Apr21">[5]Newabstract!#REF!</definedName>
    <definedName name="_Apr22" localSheetId="10">[5]Newabstract!#REF!</definedName>
    <definedName name="_Apr22" localSheetId="7">[5]Newabstract!#REF!</definedName>
    <definedName name="_Apr22" localSheetId="3">[5]Newabstract!#REF!</definedName>
    <definedName name="_Apr22" localSheetId="9">[5]Newabstract!#REF!</definedName>
    <definedName name="_Apr22" localSheetId="4">[5]Newabstract!#REF!</definedName>
    <definedName name="_Apr22" localSheetId="0">[5]Newabstract!#REF!</definedName>
    <definedName name="_Apr22" localSheetId="1">[5]Newabstract!#REF!</definedName>
    <definedName name="_Apr22">[5]Newabstract!#REF!</definedName>
    <definedName name="_Apr23" localSheetId="10">[5]Newabstract!#REF!</definedName>
    <definedName name="_Apr23" localSheetId="7">[5]Newabstract!#REF!</definedName>
    <definedName name="_Apr23" localSheetId="3">[5]Newabstract!#REF!</definedName>
    <definedName name="_Apr23" localSheetId="9">[5]Newabstract!#REF!</definedName>
    <definedName name="_Apr23" localSheetId="4">[5]Newabstract!#REF!</definedName>
    <definedName name="_Apr23" localSheetId="0">[5]Newabstract!#REF!</definedName>
    <definedName name="_Apr23" localSheetId="1">[5]Newabstract!#REF!</definedName>
    <definedName name="_Apr23">[5]Newabstract!#REF!</definedName>
    <definedName name="_Apr24" localSheetId="10">[5]Newabstract!#REF!</definedName>
    <definedName name="_Apr24" localSheetId="7">[5]Newabstract!#REF!</definedName>
    <definedName name="_Apr24" localSheetId="3">[5]Newabstract!#REF!</definedName>
    <definedName name="_Apr24" localSheetId="9">[5]Newabstract!#REF!</definedName>
    <definedName name="_Apr24" localSheetId="4">[5]Newabstract!#REF!</definedName>
    <definedName name="_Apr24" localSheetId="0">[5]Newabstract!#REF!</definedName>
    <definedName name="_Apr24" localSheetId="1">[5]Newabstract!#REF!</definedName>
    <definedName name="_Apr24">[5]Newabstract!#REF!</definedName>
    <definedName name="_Apr27" localSheetId="10">[5]Newabstract!#REF!</definedName>
    <definedName name="_Apr27" localSheetId="7">[5]Newabstract!#REF!</definedName>
    <definedName name="_Apr27" localSheetId="3">[5]Newabstract!#REF!</definedName>
    <definedName name="_Apr27" localSheetId="9">[5]Newabstract!#REF!</definedName>
    <definedName name="_Apr27" localSheetId="4">[5]Newabstract!#REF!</definedName>
    <definedName name="_Apr27" localSheetId="0">[5]Newabstract!#REF!</definedName>
    <definedName name="_Apr27" localSheetId="1">[5]Newabstract!#REF!</definedName>
    <definedName name="_Apr27">[5]Newabstract!#REF!</definedName>
    <definedName name="_Apr28" localSheetId="10">[5]Newabstract!#REF!</definedName>
    <definedName name="_Apr28" localSheetId="7">[5]Newabstract!#REF!</definedName>
    <definedName name="_Apr28" localSheetId="3">[5]Newabstract!#REF!</definedName>
    <definedName name="_Apr28" localSheetId="9">[5]Newabstract!#REF!</definedName>
    <definedName name="_Apr28" localSheetId="4">[5]Newabstract!#REF!</definedName>
    <definedName name="_Apr28" localSheetId="0">[5]Newabstract!#REF!</definedName>
    <definedName name="_Apr28" localSheetId="1">[5]Newabstract!#REF!</definedName>
    <definedName name="_Apr28">[5]Newabstract!#REF!</definedName>
    <definedName name="_Apr29" localSheetId="10">[5]Newabstract!#REF!</definedName>
    <definedName name="_Apr29" localSheetId="7">[5]Newabstract!#REF!</definedName>
    <definedName name="_Apr29" localSheetId="3">[5]Newabstract!#REF!</definedName>
    <definedName name="_Apr29" localSheetId="9">[5]Newabstract!#REF!</definedName>
    <definedName name="_Apr29" localSheetId="4">[5]Newabstract!#REF!</definedName>
    <definedName name="_Apr29" localSheetId="0">[5]Newabstract!#REF!</definedName>
    <definedName name="_Apr29" localSheetId="1">[5]Newabstract!#REF!</definedName>
    <definedName name="_Apr29">[5]Newabstract!#REF!</definedName>
    <definedName name="_Apr30" localSheetId="10">[5]Newabstract!#REF!</definedName>
    <definedName name="_Apr30" localSheetId="7">[5]Newabstract!#REF!</definedName>
    <definedName name="_Apr30" localSheetId="3">[5]Newabstract!#REF!</definedName>
    <definedName name="_Apr30" localSheetId="9">[5]Newabstract!#REF!</definedName>
    <definedName name="_Apr30" localSheetId="4">[5]Newabstract!#REF!</definedName>
    <definedName name="_Apr30" localSheetId="0">[5]Newabstract!#REF!</definedName>
    <definedName name="_Apr30" localSheetId="1">[5]Newabstract!#REF!</definedName>
    <definedName name="_Apr30">[5]Newabstract!#REF!</definedName>
    <definedName name="_B1" localSheetId="6" hidden="1">{"pl_t&amp;d",#N/A,FALSE,"p&amp;l_t&amp;D_01_02 (2)"}</definedName>
    <definedName name="_B1" localSheetId="10" hidden="1">{"pl_t&amp;d",#N/A,FALSE,"p&amp;l_t&amp;D_01_02 (2)"}</definedName>
    <definedName name="_B1" localSheetId="7" hidden="1">{"pl_t&amp;d",#N/A,FALSE,"p&amp;l_t&amp;D_01_02 (2)"}</definedName>
    <definedName name="_B1" localSheetId="3" hidden="1">{"pl_t&amp;d",#N/A,FALSE,"p&amp;l_t&amp;D_01_02 (2)"}</definedName>
    <definedName name="_B1" localSheetId="8" hidden="1">{"pl_t&amp;d",#N/A,FALSE,"p&amp;l_t&amp;D_01_02 (2)"}</definedName>
    <definedName name="_B1" localSheetId="9" hidden="1">{"pl_t&amp;d",#N/A,FALSE,"p&amp;l_t&amp;D_01_02 (2)"}</definedName>
    <definedName name="_B1" localSheetId="4" hidden="1">{"pl_t&amp;d",#N/A,FALSE,"p&amp;l_t&amp;D_01_02 (2)"}</definedName>
    <definedName name="_B1" localSheetId="0" hidden="1">{"pl_t&amp;d",#N/A,FALSE,"p&amp;l_t&amp;D_01_02 (2)"}</definedName>
    <definedName name="_B1" localSheetId="1" hidden="1">{"pl_t&amp;d",#N/A,FALSE,"p&amp;l_t&amp;D_01_02 (2)"}</definedName>
    <definedName name="_B1" hidden="1">{"pl_t&amp;d",#N/A,FALSE,"p&amp;l_t&amp;D_01_02 (2)"}</definedName>
    <definedName name="_bdm.3B6FCF5F9FBA4AF69F60C15C92ED64EC.edm" localSheetId="6" hidden="1">#REF!</definedName>
    <definedName name="_bdm.3B6FCF5F9FBA4AF69F60C15C92ED64EC.edm" localSheetId="10" hidden="1">#REF!</definedName>
    <definedName name="_bdm.3B6FCF5F9FBA4AF69F60C15C92ED64EC.edm" localSheetId="7" hidden="1">#REF!</definedName>
    <definedName name="_bdm.3B6FCF5F9FBA4AF69F60C15C92ED64EC.edm" localSheetId="3" hidden="1">#REF!</definedName>
    <definedName name="_bdm.3B6FCF5F9FBA4AF69F60C15C92ED64EC.edm" localSheetId="8" hidden="1">#REF!</definedName>
    <definedName name="_bdm.3B6FCF5F9FBA4AF69F60C15C92ED64EC.edm" localSheetId="9" hidden="1">#REF!</definedName>
    <definedName name="_bdm.3B6FCF5F9FBA4AF69F60C15C92ED64EC.edm" localSheetId="4" hidden="1">#REF!</definedName>
    <definedName name="_bdm.3B6FCF5F9FBA4AF69F60C15C92ED64EC.edm" localSheetId="0" hidden="1">#REF!</definedName>
    <definedName name="_bdm.3B6FCF5F9FBA4AF69F60C15C92ED64EC.edm" localSheetId="1" hidden="1">#REF!</definedName>
    <definedName name="_bdm.3B6FCF5F9FBA4AF69F60C15C92ED64EC.edm" hidden="1">#REF!</definedName>
    <definedName name="_bdm.DD6FB5AE2D66459682AA2B11A69B3093.edm" localSheetId="6" hidden="1">#REF!</definedName>
    <definedName name="_bdm.DD6FB5AE2D66459682AA2B11A69B3093.edm" localSheetId="10" hidden="1">#REF!</definedName>
    <definedName name="_bdm.DD6FB5AE2D66459682AA2B11A69B3093.edm" localSheetId="7" hidden="1">#REF!</definedName>
    <definedName name="_bdm.DD6FB5AE2D66459682AA2B11A69B3093.edm" localSheetId="3" hidden="1">#REF!</definedName>
    <definedName name="_bdm.DD6FB5AE2D66459682AA2B11A69B3093.edm" localSheetId="8" hidden="1">#REF!</definedName>
    <definedName name="_bdm.DD6FB5AE2D66459682AA2B11A69B3093.edm" localSheetId="9" hidden="1">#REF!</definedName>
    <definedName name="_bdm.DD6FB5AE2D66459682AA2B11A69B3093.edm" localSheetId="4" hidden="1">#REF!</definedName>
    <definedName name="_bdm.DD6FB5AE2D66459682AA2B11A69B3093.edm" localSheetId="0" hidden="1">#REF!</definedName>
    <definedName name="_bdm.DD6FB5AE2D66459682AA2B11A69B3093.edm" localSheetId="1" hidden="1">#REF!</definedName>
    <definedName name="_bdm.DD6FB5AE2D66459682AA2B11A69B3093.edm" hidden="1">#REF!</definedName>
    <definedName name="_bdm.FE64B2F958B547D9A1EBFFBB6E7004E8.edm" localSheetId="6" hidden="1">#REF!</definedName>
    <definedName name="_bdm.FE64B2F958B547D9A1EBFFBB6E7004E8.edm" localSheetId="10" hidden="1">#REF!</definedName>
    <definedName name="_bdm.FE64B2F958B547D9A1EBFFBB6E7004E8.edm" localSheetId="7" hidden="1">#REF!</definedName>
    <definedName name="_bdm.FE64B2F958B547D9A1EBFFBB6E7004E8.edm" localSheetId="3" hidden="1">#REF!</definedName>
    <definedName name="_bdm.FE64B2F958B547D9A1EBFFBB6E7004E8.edm" localSheetId="8" hidden="1">#REF!</definedName>
    <definedName name="_bdm.FE64B2F958B547D9A1EBFFBB6E7004E8.edm" localSheetId="9" hidden="1">#REF!</definedName>
    <definedName name="_bdm.FE64B2F958B547D9A1EBFFBB6E7004E8.edm" localSheetId="4" hidden="1">#REF!</definedName>
    <definedName name="_bdm.FE64B2F958B547D9A1EBFFBB6E7004E8.edm" localSheetId="0" hidden="1">#REF!</definedName>
    <definedName name="_bdm.FE64B2F958B547D9A1EBFFBB6E7004E8.edm" localSheetId="1" hidden="1">#REF!</definedName>
    <definedName name="_bdm.FE64B2F958B547D9A1EBFFBB6E7004E8.edm" hidden="1">#REF!</definedName>
    <definedName name="_BSD1" localSheetId="10">#REF!</definedName>
    <definedName name="_BSD1" localSheetId="7">#REF!</definedName>
    <definedName name="_BSD1" localSheetId="3">#REF!</definedName>
    <definedName name="_BSD1" localSheetId="9">#REF!</definedName>
    <definedName name="_BSD1" localSheetId="4">#REF!</definedName>
    <definedName name="_BSD1" localSheetId="0">#REF!</definedName>
    <definedName name="_BSD1" localSheetId="1">#REF!</definedName>
    <definedName name="_BSD1">#REF!</definedName>
    <definedName name="_BSD2" localSheetId="10">#REF!</definedName>
    <definedName name="_BSD2" localSheetId="7">#REF!</definedName>
    <definedName name="_BSD2" localSheetId="3">#REF!</definedName>
    <definedName name="_BSD2" localSheetId="9">#REF!</definedName>
    <definedName name="_BSD2" localSheetId="4">#REF!</definedName>
    <definedName name="_BSD2" localSheetId="0">#REF!</definedName>
    <definedName name="_BSD2" localSheetId="1">#REF!</definedName>
    <definedName name="_BSD2">#REF!</definedName>
    <definedName name="_C" localSheetId="10">#REF!</definedName>
    <definedName name="_C" localSheetId="7">#REF!</definedName>
    <definedName name="_C" localSheetId="3">#REF!</definedName>
    <definedName name="_C" localSheetId="9">#REF!</definedName>
    <definedName name="_C" localSheetId="4">#REF!</definedName>
    <definedName name="_C" localSheetId="0">#REF!</definedName>
    <definedName name="_C" localSheetId="1">#REF!</definedName>
    <definedName name="_C">#REF!</definedName>
    <definedName name="_cat3" localSheetId="8" hidden="1">{"pl_t&amp;d",#N/A,FALSE,"p&amp;l_t&amp;D_01_02 (2)"}</definedName>
    <definedName name="_cat3" hidden="1">{"pl_t&amp;d",#N/A,FALSE,"p&amp;l_t&amp;D_01_02 (2)"}</definedName>
    <definedName name="_col1" localSheetId="8" hidden="1">{"pl_t&amp;d",#N/A,FALSE,"p&amp;l_t&amp;D_01_02 (2)"}</definedName>
    <definedName name="_col1" hidden="1">{"pl_t&amp;d",#N/A,FALSE,"p&amp;l_t&amp;D_01_02 (2)"}</definedName>
    <definedName name="_col2" localSheetId="8" hidden="1">{"pl_t&amp;d",#N/A,FALSE,"p&amp;l_t&amp;D_01_02 (2)"}</definedName>
    <definedName name="_col2" hidden="1">{"pl_t&amp;d",#N/A,FALSE,"p&amp;l_t&amp;D_01_02 (2)"}</definedName>
    <definedName name="_DAT12" localSheetId="6">[6]Sheet1!#REF!</definedName>
    <definedName name="_DAT12" localSheetId="10">[6]Sheet1!#REF!</definedName>
    <definedName name="_DAT12" localSheetId="7">[6]Sheet1!#REF!</definedName>
    <definedName name="_DAT12" localSheetId="3">[6]Sheet1!#REF!</definedName>
    <definedName name="_DAT12" localSheetId="9">[6]Sheet1!#REF!</definedName>
    <definedName name="_DAT12" localSheetId="4">[6]Sheet1!#REF!</definedName>
    <definedName name="_DAT12" localSheetId="0">[6]Sheet1!#REF!</definedName>
    <definedName name="_DAT12" localSheetId="1">[6]Sheet1!#REF!</definedName>
    <definedName name="_DAT12">[6]Sheet1!#REF!</definedName>
    <definedName name="_DAT13" localSheetId="6">[6]Sheet1!#REF!</definedName>
    <definedName name="_DAT13" localSheetId="10">[6]Sheet1!#REF!</definedName>
    <definedName name="_DAT13" localSheetId="7">[6]Sheet1!#REF!</definedName>
    <definedName name="_DAT13" localSheetId="3">[6]Sheet1!#REF!</definedName>
    <definedName name="_DAT13" localSheetId="9">[6]Sheet1!#REF!</definedName>
    <definedName name="_DAT13" localSheetId="4">[6]Sheet1!#REF!</definedName>
    <definedName name="_DAT13" localSheetId="0">[6]Sheet1!#REF!</definedName>
    <definedName name="_DAT13" localSheetId="1">[6]Sheet1!#REF!</definedName>
    <definedName name="_DAT13">[6]Sheet1!#REF!</definedName>
    <definedName name="_DAT15" localSheetId="6">[6]Sheet1!#REF!</definedName>
    <definedName name="_DAT15" localSheetId="10">[6]Sheet1!#REF!</definedName>
    <definedName name="_DAT15" localSheetId="7">[6]Sheet1!#REF!</definedName>
    <definedName name="_DAT15" localSheetId="3">[6]Sheet1!#REF!</definedName>
    <definedName name="_DAT15" localSheetId="9">[6]Sheet1!#REF!</definedName>
    <definedName name="_DAT15" localSheetId="4">[6]Sheet1!#REF!</definedName>
    <definedName name="_DAT15" localSheetId="0">[6]Sheet1!#REF!</definedName>
    <definedName name="_DAT15" localSheetId="1">[6]Sheet1!#REF!</definedName>
    <definedName name="_DAT15">[6]Sheet1!#REF!</definedName>
    <definedName name="_DAT16" localSheetId="6">[6]Sheet1!#REF!</definedName>
    <definedName name="_DAT16" localSheetId="10">[6]Sheet1!#REF!</definedName>
    <definedName name="_DAT16" localSheetId="7">[6]Sheet1!#REF!</definedName>
    <definedName name="_DAT16" localSheetId="3">[6]Sheet1!#REF!</definedName>
    <definedName name="_DAT16" localSheetId="9">[6]Sheet1!#REF!</definedName>
    <definedName name="_DAT16" localSheetId="4">[6]Sheet1!#REF!</definedName>
    <definedName name="_DAT16" localSheetId="0">[6]Sheet1!#REF!</definedName>
    <definedName name="_DAT16" localSheetId="1">[6]Sheet1!#REF!</definedName>
    <definedName name="_DAT16">[6]Sheet1!#REF!</definedName>
    <definedName name="_DAT17" localSheetId="6">[6]Sheet1!#REF!</definedName>
    <definedName name="_DAT17" localSheetId="10">[6]Sheet1!#REF!</definedName>
    <definedName name="_DAT17" localSheetId="7">[6]Sheet1!#REF!</definedName>
    <definedName name="_DAT17" localSheetId="3">[6]Sheet1!#REF!</definedName>
    <definedName name="_DAT17" localSheetId="9">[6]Sheet1!#REF!</definedName>
    <definedName name="_DAT17" localSheetId="4">[6]Sheet1!#REF!</definedName>
    <definedName name="_DAT17" localSheetId="0">[6]Sheet1!#REF!</definedName>
    <definedName name="_DAT17" localSheetId="1">[6]Sheet1!#REF!</definedName>
    <definedName name="_DAT17">[6]Sheet1!#REF!</definedName>
    <definedName name="_DAT18" localSheetId="10">[6]Sheet1!#REF!</definedName>
    <definedName name="_DAT18" localSheetId="7">[6]Sheet1!#REF!</definedName>
    <definedName name="_DAT18" localSheetId="3">[6]Sheet1!#REF!</definedName>
    <definedName name="_DAT18" localSheetId="9">[6]Sheet1!#REF!</definedName>
    <definedName name="_DAT18" localSheetId="4">[6]Sheet1!#REF!</definedName>
    <definedName name="_DAT18" localSheetId="0">[6]Sheet1!#REF!</definedName>
    <definedName name="_DAT18" localSheetId="1">[6]Sheet1!#REF!</definedName>
    <definedName name="_DAT18">[6]Sheet1!#REF!</definedName>
    <definedName name="_DAT19" localSheetId="10">[6]Sheet1!#REF!</definedName>
    <definedName name="_DAT19" localSheetId="7">[6]Sheet1!#REF!</definedName>
    <definedName name="_DAT19" localSheetId="3">[6]Sheet1!#REF!</definedName>
    <definedName name="_DAT19" localSheetId="9">[6]Sheet1!#REF!</definedName>
    <definedName name="_DAT19" localSheetId="4">[6]Sheet1!#REF!</definedName>
    <definedName name="_DAT19" localSheetId="0">[6]Sheet1!#REF!</definedName>
    <definedName name="_DAT19" localSheetId="1">[6]Sheet1!#REF!</definedName>
    <definedName name="_DAT19">[6]Sheet1!#REF!</definedName>
    <definedName name="_dd1" localSheetId="6" hidden="1">{"pl_t&amp;d",#N/A,FALSE,"p&amp;l_t&amp;D_01_02 (2)"}</definedName>
    <definedName name="_dd1" localSheetId="10" hidden="1">{"pl_t&amp;d",#N/A,FALSE,"p&amp;l_t&amp;D_01_02 (2)"}</definedName>
    <definedName name="_dd1" localSheetId="7" hidden="1">{"pl_t&amp;d",#N/A,FALSE,"p&amp;l_t&amp;D_01_02 (2)"}</definedName>
    <definedName name="_dd1" localSheetId="3" hidden="1">{"pl_t&amp;d",#N/A,FALSE,"p&amp;l_t&amp;D_01_02 (2)"}</definedName>
    <definedName name="_dd1" localSheetId="8" hidden="1">{"pl_t&amp;d",#N/A,FALSE,"p&amp;l_t&amp;D_01_02 (2)"}</definedName>
    <definedName name="_dd1" localSheetId="9" hidden="1">{"pl_t&amp;d",#N/A,FALSE,"p&amp;l_t&amp;D_01_02 (2)"}</definedName>
    <definedName name="_dd1" localSheetId="4" hidden="1">{"pl_t&amp;d",#N/A,FALSE,"p&amp;l_t&amp;D_01_02 (2)"}</definedName>
    <definedName name="_dd1" localSheetId="0" hidden="1">{"pl_t&amp;d",#N/A,FALSE,"p&amp;l_t&amp;D_01_02 (2)"}</definedName>
    <definedName name="_dd1" localSheetId="1" hidden="1">{"pl_t&amp;d",#N/A,FALSE,"p&amp;l_t&amp;D_01_02 (2)"}</definedName>
    <definedName name="_dd1" hidden="1">{"pl_t&amp;d",#N/A,FALSE,"p&amp;l_t&amp;D_01_02 (2)"}</definedName>
    <definedName name="_Dec08">#REF!</definedName>
    <definedName name="_Dec12">#REF!</definedName>
    <definedName name="_Dec16">#REF!</definedName>
    <definedName name="_Dec17">#REF!</definedName>
    <definedName name="_dem1" localSheetId="8" hidden="1">{"pl_t&amp;d",#N/A,FALSE,"p&amp;l_t&amp;D_01_02 (2)"}</definedName>
    <definedName name="_dem1" hidden="1">{"pl_t&amp;d",#N/A,FALSE,"p&amp;l_t&amp;D_01_02 (2)"}</definedName>
    <definedName name="_dem2" localSheetId="6" hidden="1">{"pl_t&amp;d",#N/A,FALSE,"p&amp;l_t&amp;D_01_02 (2)"}</definedName>
    <definedName name="_dem2" localSheetId="10" hidden="1">{"pl_t&amp;d",#N/A,FALSE,"p&amp;l_t&amp;D_01_02 (2)"}</definedName>
    <definedName name="_dem2" localSheetId="7" hidden="1">{"pl_t&amp;d",#N/A,FALSE,"p&amp;l_t&amp;D_01_02 (2)"}</definedName>
    <definedName name="_dem2" localSheetId="3" hidden="1">{"pl_t&amp;d",#N/A,FALSE,"p&amp;l_t&amp;D_01_02 (2)"}</definedName>
    <definedName name="_dem2" localSheetId="8" hidden="1">{"pl_t&amp;d",#N/A,FALSE,"p&amp;l_t&amp;D_01_02 (2)"}</definedName>
    <definedName name="_dem2" localSheetId="9" hidden="1">{"pl_t&amp;d",#N/A,FALSE,"p&amp;l_t&amp;D_01_02 (2)"}</definedName>
    <definedName name="_dem2" localSheetId="4" hidden="1">{"pl_t&amp;d",#N/A,FALSE,"p&amp;l_t&amp;D_01_02 (2)"}</definedName>
    <definedName name="_dem2" localSheetId="0" hidden="1">{"pl_t&amp;d",#N/A,FALSE,"p&amp;l_t&amp;D_01_02 (2)"}</definedName>
    <definedName name="_dem2" localSheetId="1" hidden="1">{"pl_t&amp;d",#N/A,FALSE,"p&amp;l_t&amp;D_01_02 (2)"}</definedName>
    <definedName name="_dem2" hidden="1">{"pl_t&amp;d",#N/A,FALSE,"p&amp;l_t&amp;D_01_02 (2)"}</definedName>
    <definedName name="_dem3" localSheetId="6" hidden="1">{"pl_t&amp;d",#N/A,FALSE,"p&amp;l_t&amp;D_01_02 (2)"}</definedName>
    <definedName name="_dem3" localSheetId="10" hidden="1">{"pl_t&amp;d",#N/A,FALSE,"p&amp;l_t&amp;D_01_02 (2)"}</definedName>
    <definedName name="_dem3" localSheetId="7" hidden="1">{"pl_t&amp;d",#N/A,FALSE,"p&amp;l_t&amp;D_01_02 (2)"}</definedName>
    <definedName name="_dem3" localSheetId="3" hidden="1">{"pl_t&amp;d",#N/A,FALSE,"p&amp;l_t&amp;D_01_02 (2)"}</definedName>
    <definedName name="_dem3" localSheetId="8" hidden="1">{"pl_t&amp;d",#N/A,FALSE,"p&amp;l_t&amp;D_01_02 (2)"}</definedName>
    <definedName name="_dem3" localSheetId="9" hidden="1">{"pl_t&amp;d",#N/A,FALSE,"p&amp;l_t&amp;D_01_02 (2)"}</definedName>
    <definedName name="_dem3" localSheetId="4" hidden="1">{"pl_t&amp;d",#N/A,FALSE,"p&amp;l_t&amp;D_01_02 (2)"}</definedName>
    <definedName name="_dem3" localSheetId="0" hidden="1">{"pl_t&amp;d",#N/A,FALSE,"p&amp;l_t&amp;D_01_02 (2)"}</definedName>
    <definedName name="_dem3" localSheetId="1" hidden="1">{"pl_t&amp;d",#N/A,FALSE,"p&amp;l_t&amp;D_01_02 (2)"}</definedName>
    <definedName name="_dem3" hidden="1">{"pl_t&amp;d",#N/A,FALSE,"p&amp;l_t&amp;D_01_02 (2)"}</definedName>
    <definedName name="_den8" localSheetId="6" hidden="1">{"pl_t&amp;d",#N/A,FALSE,"p&amp;l_t&amp;D_01_02 (2)"}</definedName>
    <definedName name="_den8" localSheetId="10" hidden="1">{"pl_t&amp;d",#N/A,FALSE,"p&amp;l_t&amp;D_01_02 (2)"}</definedName>
    <definedName name="_den8" localSheetId="7" hidden="1">{"pl_t&amp;d",#N/A,FALSE,"p&amp;l_t&amp;D_01_02 (2)"}</definedName>
    <definedName name="_den8" localSheetId="3" hidden="1">{"pl_t&amp;d",#N/A,FALSE,"p&amp;l_t&amp;D_01_02 (2)"}</definedName>
    <definedName name="_den8" localSheetId="8" hidden="1">{"pl_t&amp;d",#N/A,FALSE,"p&amp;l_t&amp;D_01_02 (2)"}</definedName>
    <definedName name="_den8" localSheetId="9" hidden="1">{"pl_t&amp;d",#N/A,FALSE,"p&amp;l_t&amp;D_01_02 (2)"}</definedName>
    <definedName name="_den8" localSheetId="4" hidden="1">{"pl_t&amp;d",#N/A,FALSE,"p&amp;l_t&amp;D_01_02 (2)"}</definedName>
    <definedName name="_den8" localSheetId="0" hidden="1">{"pl_t&amp;d",#N/A,FALSE,"p&amp;l_t&amp;D_01_02 (2)"}</definedName>
    <definedName name="_den8" localSheetId="1" hidden="1">{"pl_t&amp;d",#N/A,FALSE,"p&amp;l_t&amp;D_01_02 (2)"}</definedName>
    <definedName name="_den8" hidden="1">{"pl_t&amp;d",#N/A,FALSE,"p&amp;l_t&amp;D_01_02 (2)"}</definedName>
    <definedName name="_e1" localSheetId="8" hidden="1">{"pl_t&amp;d",#N/A,FALSE,"p&amp;l_t&amp;D_01_02 (2)"}</definedName>
    <definedName name="_e1" hidden="1">{"pl_t&amp;d",#N/A,FALSE,"p&amp;l_t&amp;D_01_02 (2)"}</definedName>
    <definedName name="_E405120" localSheetId="6">#REF!</definedName>
    <definedName name="_E405120" localSheetId="10">#REF!</definedName>
    <definedName name="_E405120" localSheetId="7">#REF!</definedName>
    <definedName name="_E405120" localSheetId="3">#REF!</definedName>
    <definedName name="_E405120" localSheetId="9">#REF!</definedName>
    <definedName name="_E405120" localSheetId="4">#REF!</definedName>
    <definedName name="_E405120" localSheetId="0">#REF!</definedName>
    <definedName name="_E405120" localSheetId="1">#REF!</definedName>
    <definedName name="_E405120">#REF!</definedName>
    <definedName name="_f11" localSheetId="8" hidden="1">{"pl_t&amp;d",#N/A,FALSE,"p&amp;l_t&amp;D_01_02 (2)"}</definedName>
    <definedName name="_f11" hidden="1">{"pl_t&amp;d",#N/A,FALSE,"p&amp;l_t&amp;D_01_02 (2)"}</definedName>
    <definedName name="_Fill" localSheetId="6" hidden="1">[13]Sheet1!#REF!</definedName>
    <definedName name="_Fill" localSheetId="10" hidden="1">[13]Sheet1!#REF!</definedName>
    <definedName name="_Fill" localSheetId="7" hidden="1">[13]Sheet1!#REF!</definedName>
    <definedName name="_Fill" localSheetId="3" hidden="1">[13]Sheet1!#REF!</definedName>
    <definedName name="_Fill" localSheetId="8" hidden="1">[13]Sheet1!#REF!</definedName>
    <definedName name="_Fill" localSheetId="9" hidden="1">[13]Sheet1!#REF!</definedName>
    <definedName name="_Fill" localSheetId="4" hidden="1">[13]Sheet1!#REF!</definedName>
    <definedName name="_Fill" localSheetId="0" hidden="1">[13]Sheet1!#REF!</definedName>
    <definedName name="_Fill" localSheetId="1" hidden="1">[13]Sheet1!#REF!</definedName>
    <definedName name="_Fill" hidden="1">[13]Sheet1!#REF!</definedName>
    <definedName name="_Fill1" localSheetId="6" hidden="1">[1]Sheet1!#REF!</definedName>
    <definedName name="_Fill1" localSheetId="10" hidden="1">[1]Sheet1!#REF!</definedName>
    <definedName name="_Fill1" localSheetId="7" hidden="1">[1]Sheet1!#REF!</definedName>
    <definedName name="_Fill1" localSheetId="3" hidden="1">[1]Sheet1!#REF!</definedName>
    <definedName name="_Fill1" localSheetId="8" hidden="1">[1]Sheet1!#REF!</definedName>
    <definedName name="_Fill1" localSheetId="9" hidden="1">[1]Sheet1!#REF!</definedName>
    <definedName name="_Fill1" localSheetId="4" hidden="1">[1]Sheet1!#REF!</definedName>
    <definedName name="_Fill1" localSheetId="0" hidden="1">[1]Sheet1!#REF!</definedName>
    <definedName name="_Fill1" localSheetId="1" hidden="1">[1]Sheet1!#REF!</definedName>
    <definedName name="_Fill1" hidden="1">[1]Sheet1!#REF!</definedName>
    <definedName name="_xlnm._FilterDatabase" localSheetId="6" hidden="1">'A. Generation at Transmission'!$A$16:$J$316</definedName>
    <definedName name="_xlnm._FilterDatabase" localSheetId="7" hidden="1">'B.Generation at Transmissio '!$A$5:$P$305</definedName>
    <definedName name="_xlnm._FilterDatabase" localSheetId="8" hidden="1">'Details on Feeder Levels'!$A$3:$W$6762</definedName>
    <definedName name="_xlnm._FilterDatabase" localSheetId="4" hidden="1">'Form-Input energy Q2 23-24 '!$A$29:$AA$723</definedName>
    <definedName name="_xlnm._FilterDatabase" localSheetId="11" hidden="1">Sheet2!$A$5:$F$45</definedName>
    <definedName name="_xlnm._FilterDatabase" localSheetId="5" hidden="1">SP!$A$3:$V$449</definedName>
    <definedName name="_xlnm._FilterDatabase" hidden="1">#REF!</definedName>
    <definedName name="_fin2" localSheetId="6" hidden="1">{"pl_t&amp;d",#N/A,FALSE,"p&amp;l_t&amp;D_01_02 (2)"}</definedName>
    <definedName name="_fin2" localSheetId="10" hidden="1">{"pl_t&amp;d",#N/A,FALSE,"p&amp;l_t&amp;D_01_02 (2)"}</definedName>
    <definedName name="_fin2" localSheetId="7" hidden="1">{"pl_t&amp;d",#N/A,FALSE,"p&amp;l_t&amp;D_01_02 (2)"}</definedName>
    <definedName name="_fin2" localSheetId="3" hidden="1">{"pl_t&amp;d",#N/A,FALSE,"p&amp;l_t&amp;D_01_02 (2)"}</definedName>
    <definedName name="_fin2" localSheetId="8" hidden="1">{"pl_t&amp;d",#N/A,FALSE,"p&amp;l_t&amp;D_01_02 (2)"}</definedName>
    <definedName name="_fin2" localSheetId="9" hidden="1">{"pl_t&amp;d",#N/A,FALSE,"p&amp;l_t&amp;D_01_02 (2)"}</definedName>
    <definedName name="_fin2" localSheetId="4" hidden="1">{"pl_t&amp;d",#N/A,FALSE,"p&amp;l_t&amp;D_01_02 (2)"}</definedName>
    <definedName name="_fin2" localSheetId="0" hidden="1">{"pl_t&amp;d",#N/A,FALSE,"p&amp;l_t&amp;D_01_02 (2)"}</definedName>
    <definedName name="_fin2" localSheetId="1" hidden="1">{"pl_t&amp;d",#N/A,FALSE,"p&amp;l_t&amp;D_01_02 (2)"}</definedName>
    <definedName name="_fin2" hidden="1">{"pl_t&amp;d",#N/A,FALSE,"p&amp;l_t&amp;D_01_02 (2)"}</definedName>
    <definedName name="_for5" localSheetId="6" hidden="1">{"pl_t&amp;d",#N/A,FALSE,"p&amp;l_t&amp;D_01_02 (2)"}</definedName>
    <definedName name="_for5" localSheetId="10" hidden="1">{"pl_t&amp;d",#N/A,FALSE,"p&amp;l_t&amp;D_01_02 (2)"}</definedName>
    <definedName name="_for5" localSheetId="7" hidden="1">{"pl_t&amp;d",#N/A,FALSE,"p&amp;l_t&amp;D_01_02 (2)"}</definedName>
    <definedName name="_for5" localSheetId="3" hidden="1">{"pl_t&amp;d",#N/A,FALSE,"p&amp;l_t&amp;D_01_02 (2)"}</definedName>
    <definedName name="_for5" localSheetId="8" hidden="1">{"pl_t&amp;d",#N/A,FALSE,"p&amp;l_t&amp;D_01_02 (2)"}</definedName>
    <definedName name="_for5" localSheetId="9" hidden="1">{"pl_t&amp;d",#N/A,FALSE,"p&amp;l_t&amp;D_01_02 (2)"}</definedName>
    <definedName name="_for5" localSheetId="4" hidden="1">{"pl_t&amp;d",#N/A,FALSE,"p&amp;l_t&amp;D_01_02 (2)"}</definedName>
    <definedName name="_for5" localSheetId="0" hidden="1">{"pl_t&amp;d",#N/A,FALSE,"p&amp;l_t&amp;D_01_02 (2)"}</definedName>
    <definedName name="_for5" localSheetId="1" hidden="1">{"pl_t&amp;d",#N/A,FALSE,"p&amp;l_t&amp;D_01_02 (2)"}</definedName>
    <definedName name="_for5" hidden="1">{"pl_t&amp;d",#N/A,FALSE,"p&amp;l_t&amp;D_01_02 (2)"}</definedName>
    <definedName name="_G1" localSheetId="6">#REF!</definedName>
    <definedName name="_G1" localSheetId="10">#REF!</definedName>
    <definedName name="_G1" localSheetId="7">#REF!</definedName>
    <definedName name="_G1" localSheetId="3">#REF!</definedName>
    <definedName name="_G1" localSheetId="9">#REF!</definedName>
    <definedName name="_G1" localSheetId="4">#REF!</definedName>
    <definedName name="_G1" localSheetId="0">#REF!</definedName>
    <definedName name="_G1" localSheetId="1">#REF!</definedName>
    <definedName name="_G1">#REF!</definedName>
    <definedName name="_hgdf" localSheetId="6" hidden="1">{"'Sheet1'!$A$4386:$N$4591"}</definedName>
    <definedName name="_hgdf" localSheetId="10" hidden="1">{"'Sheet1'!$A$4386:$N$4591"}</definedName>
    <definedName name="_hgdf" localSheetId="7" hidden="1">{"'Sheet1'!$A$4386:$N$4591"}</definedName>
    <definedName name="_hgdf" localSheetId="3" hidden="1">{"'Sheet1'!$A$4386:$N$4591"}</definedName>
    <definedName name="_hgdf" localSheetId="8" hidden="1">{"'Sheet1'!$A$4386:$N$4591"}</definedName>
    <definedName name="_hgdf" localSheetId="9" hidden="1">{"'Sheet1'!$A$4386:$N$4591"}</definedName>
    <definedName name="_hgdf" localSheetId="4" hidden="1">{"'Sheet1'!$A$4386:$N$4591"}</definedName>
    <definedName name="_hgdf" localSheetId="0" hidden="1">{"'Sheet1'!$A$4386:$N$4591"}</definedName>
    <definedName name="_hgdf" localSheetId="1" hidden="1">{"'Sheet1'!$A$4386:$N$4591"}</definedName>
    <definedName name="_hgdf" hidden="1">{"'Sheet1'!$A$4386:$N$4591"}</definedName>
    <definedName name="_IED1" localSheetId="6">#REF!</definedName>
    <definedName name="_IED1" localSheetId="10">#REF!</definedName>
    <definedName name="_IED1" localSheetId="7">#REF!</definedName>
    <definedName name="_IED1" localSheetId="3">#REF!</definedName>
    <definedName name="_IED1" localSheetId="9">#REF!</definedName>
    <definedName name="_IED1" localSheetId="4">#REF!</definedName>
    <definedName name="_IED1" localSheetId="0">#REF!</definedName>
    <definedName name="_IED1" localSheetId="1">#REF!</definedName>
    <definedName name="_IED1">#REF!</definedName>
    <definedName name="_IED2" localSheetId="6">#REF!</definedName>
    <definedName name="_IED2" localSheetId="10">#REF!</definedName>
    <definedName name="_IED2" localSheetId="7">#REF!</definedName>
    <definedName name="_IED2" localSheetId="3">#REF!</definedName>
    <definedName name="_IED2" localSheetId="9">#REF!</definedName>
    <definedName name="_IED2" localSheetId="4">#REF!</definedName>
    <definedName name="_IED2" localSheetId="0">#REF!</definedName>
    <definedName name="_IED2" localSheetId="1">#REF!</definedName>
    <definedName name="_IED2">#REF!</definedName>
    <definedName name="_j3" localSheetId="6" hidden="1">{"pl_t&amp;d",#N/A,FALSE,"p&amp;l_t&amp;D_01_02 (2)"}</definedName>
    <definedName name="_j3" localSheetId="10" hidden="1">{"pl_t&amp;d",#N/A,FALSE,"p&amp;l_t&amp;D_01_02 (2)"}</definedName>
    <definedName name="_j3" localSheetId="7" hidden="1">{"pl_t&amp;d",#N/A,FALSE,"p&amp;l_t&amp;D_01_02 (2)"}</definedName>
    <definedName name="_j3" localSheetId="3" hidden="1">{"pl_t&amp;d",#N/A,FALSE,"p&amp;l_t&amp;D_01_02 (2)"}</definedName>
    <definedName name="_j3" localSheetId="8" hidden="1">{"pl_t&amp;d",#N/A,FALSE,"p&amp;l_t&amp;D_01_02 (2)"}</definedName>
    <definedName name="_j3" localSheetId="9" hidden="1">{"pl_t&amp;d",#N/A,FALSE,"p&amp;l_t&amp;D_01_02 (2)"}</definedName>
    <definedName name="_j3" localSheetId="4" hidden="1">{"pl_t&amp;d",#N/A,FALSE,"p&amp;l_t&amp;D_01_02 (2)"}</definedName>
    <definedName name="_j3" localSheetId="0" hidden="1">{"pl_t&amp;d",#N/A,FALSE,"p&amp;l_t&amp;D_01_02 (2)"}</definedName>
    <definedName name="_j3" localSheetId="1" hidden="1">{"pl_t&amp;d",#N/A,FALSE,"p&amp;l_t&amp;D_01_02 (2)"}</definedName>
    <definedName name="_j3" hidden="1">{"pl_t&amp;d",#N/A,FALSE,"p&amp;l_t&amp;D_01_02 (2)"}</definedName>
    <definedName name="_j4" localSheetId="6" hidden="1">{"pl_t&amp;d",#N/A,FALSE,"p&amp;l_t&amp;D_01_02 (2)"}</definedName>
    <definedName name="_j4" localSheetId="10" hidden="1">{"pl_t&amp;d",#N/A,FALSE,"p&amp;l_t&amp;D_01_02 (2)"}</definedName>
    <definedName name="_j4" localSheetId="7" hidden="1">{"pl_t&amp;d",#N/A,FALSE,"p&amp;l_t&amp;D_01_02 (2)"}</definedName>
    <definedName name="_j4" localSheetId="3" hidden="1">{"pl_t&amp;d",#N/A,FALSE,"p&amp;l_t&amp;D_01_02 (2)"}</definedName>
    <definedName name="_j4" localSheetId="8" hidden="1">{"pl_t&amp;d",#N/A,FALSE,"p&amp;l_t&amp;D_01_02 (2)"}</definedName>
    <definedName name="_j4" localSheetId="9" hidden="1">{"pl_t&amp;d",#N/A,FALSE,"p&amp;l_t&amp;D_01_02 (2)"}</definedName>
    <definedName name="_j4" localSheetId="4" hidden="1">{"pl_t&amp;d",#N/A,FALSE,"p&amp;l_t&amp;D_01_02 (2)"}</definedName>
    <definedName name="_j4" localSheetId="0" hidden="1">{"pl_t&amp;d",#N/A,FALSE,"p&amp;l_t&amp;D_01_02 (2)"}</definedName>
    <definedName name="_j4" localSheetId="1" hidden="1">{"pl_t&amp;d",#N/A,FALSE,"p&amp;l_t&amp;D_01_02 (2)"}</definedName>
    <definedName name="_j4" hidden="1">{"pl_t&amp;d",#N/A,FALSE,"p&amp;l_t&amp;D_01_02 (2)"}</definedName>
    <definedName name="_j5" localSheetId="6" hidden="1">{"pl_t&amp;d",#N/A,FALSE,"p&amp;l_t&amp;D_01_02 (2)"}</definedName>
    <definedName name="_j5" localSheetId="10" hidden="1">{"pl_t&amp;d",#N/A,FALSE,"p&amp;l_t&amp;D_01_02 (2)"}</definedName>
    <definedName name="_j5" localSheetId="7" hidden="1">{"pl_t&amp;d",#N/A,FALSE,"p&amp;l_t&amp;D_01_02 (2)"}</definedName>
    <definedName name="_j5" localSheetId="3" hidden="1">{"pl_t&amp;d",#N/A,FALSE,"p&amp;l_t&amp;D_01_02 (2)"}</definedName>
    <definedName name="_j5" localSheetId="8" hidden="1">{"pl_t&amp;d",#N/A,FALSE,"p&amp;l_t&amp;D_01_02 (2)"}</definedName>
    <definedName name="_j5" localSheetId="9" hidden="1">{"pl_t&amp;d",#N/A,FALSE,"p&amp;l_t&amp;D_01_02 (2)"}</definedName>
    <definedName name="_j5" localSheetId="4" hidden="1">{"pl_t&amp;d",#N/A,FALSE,"p&amp;l_t&amp;D_01_02 (2)"}</definedName>
    <definedName name="_j5" localSheetId="0" hidden="1">{"pl_t&amp;d",#N/A,FALSE,"p&amp;l_t&amp;D_01_02 (2)"}</definedName>
    <definedName name="_j5" localSheetId="1" hidden="1">{"pl_t&amp;d",#N/A,FALSE,"p&amp;l_t&amp;D_01_02 (2)"}</definedName>
    <definedName name="_j5" hidden="1">{"pl_t&amp;d",#N/A,FALSE,"p&amp;l_t&amp;D_01_02 (2)"}</definedName>
    <definedName name="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jan05" localSheetId="10" hidden="1">{#N/A,#N/A,FALSE,"1.1";#N/A,#N/A,FALSE,"1.1a";#N/A,#N/A,FALSE,"1.1b";#N/A,#N/A,FALSE,"1.1c";#N/A,#N/A,FALSE,"1.1e";#N/A,#N/A,FALSE,"1.1f";#N/A,#N/A,FALSE,"1.1g";#N/A,#N/A,FALSE,"1.1h_T";#N/A,#N/A,FALSE,"1.1h_D";#N/A,#N/A,FALSE,"1.2";#N/A,#N/A,FALSE,"1.3";#N/A,#N/A,FALSE,"1.3b";#N/A,#N/A,FALSE,"1.4";#N/A,#N/A,FALSE,"1.5";#N/A,#N/A,FALSE,"1.6";#N/A,#N/A,FALSE,"2.1";#N/A,#N/A,FALSE,"SOD";#N/A,#N/A,FALSE,"OL";#N/A,#N/A,FALSE,"CF"}</definedName>
    <definedName name="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jan05" localSheetId="3" hidden="1">{#N/A,#N/A,FALSE,"1.1";#N/A,#N/A,FALSE,"1.1a";#N/A,#N/A,FALSE,"1.1b";#N/A,#N/A,FALSE,"1.1c";#N/A,#N/A,FALSE,"1.1e";#N/A,#N/A,FALSE,"1.1f";#N/A,#N/A,FALSE,"1.1g";#N/A,#N/A,FALSE,"1.1h_T";#N/A,#N/A,FALSE,"1.1h_D";#N/A,#N/A,FALSE,"1.2";#N/A,#N/A,FALSE,"1.3";#N/A,#N/A,FALSE,"1.3b";#N/A,#N/A,FALSE,"1.4";#N/A,#N/A,FALSE,"1.5";#N/A,#N/A,FALSE,"1.6";#N/A,#N/A,FALSE,"2.1";#N/A,#N/A,FALSE,"SOD";#N/A,#N/A,FALSE,"OL";#N/A,#N/A,FALSE,"CF"}</definedName>
    <definedName name="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jan05" localSheetId="0" hidden="1">{#N/A,#N/A,FALSE,"1.1";#N/A,#N/A,FALSE,"1.1a";#N/A,#N/A,FALSE,"1.1b";#N/A,#N/A,FALSE,"1.1c";#N/A,#N/A,FALSE,"1.1e";#N/A,#N/A,FALSE,"1.1f";#N/A,#N/A,FALSE,"1.1g";#N/A,#N/A,FALSE,"1.1h_T";#N/A,#N/A,FALSE,"1.1h_D";#N/A,#N/A,FALSE,"1.2";#N/A,#N/A,FALSE,"1.3";#N/A,#N/A,FALSE,"1.3b";#N/A,#N/A,FALSE,"1.4";#N/A,#N/A,FALSE,"1.5";#N/A,#N/A,FALSE,"1.6";#N/A,#N/A,FALSE,"2.1";#N/A,#N/A,FALSE,"SOD";#N/A,#N/A,FALSE,"OL";#N/A,#N/A,FALSE,"CF"}</definedName>
    <definedName name="_jan05" localSheetId="1" hidden="1">{#N/A,#N/A,FALSE,"1.1";#N/A,#N/A,FALSE,"1.1a";#N/A,#N/A,FALSE,"1.1b";#N/A,#N/A,FALSE,"1.1c";#N/A,#N/A,FALSE,"1.1e";#N/A,#N/A,FALSE,"1.1f";#N/A,#N/A,FALSE,"1.1g";#N/A,#N/A,FALSE,"1.1h_T";#N/A,#N/A,FALSE,"1.1h_D";#N/A,#N/A,FALSE,"1.2";#N/A,#N/A,FALSE,"1.3";#N/A,#N/A,FALSE,"1.3b";#N/A,#N/A,FALSE,"1.4";#N/A,#N/A,FALSE,"1.5";#N/A,#N/A,FALSE,"1.6";#N/A,#N/A,FALSE,"2.1";#N/A,#N/A,FALSE,"SOD";#N/A,#N/A,FALSE,"OL";#N/A,#N/A,FALSE,"CF"}</definedName>
    <definedName name="_jan05" hidden="1">{#N/A,#N/A,FALSE,"1.1";#N/A,#N/A,FALSE,"1.1a";#N/A,#N/A,FALSE,"1.1b";#N/A,#N/A,FALSE,"1.1c";#N/A,#N/A,FALSE,"1.1e";#N/A,#N/A,FALSE,"1.1f";#N/A,#N/A,FALSE,"1.1g";#N/A,#N/A,FALSE,"1.1h_T";#N/A,#N/A,FALSE,"1.1h_D";#N/A,#N/A,FALSE,"1.2";#N/A,#N/A,FALSE,"1.3";#N/A,#N/A,FALSE,"1.3b";#N/A,#N/A,FALSE,"1.4";#N/A,#N/A,FALSE,"1.5";#N/A,#N/A,FALSE,"1.6";#N/A,#N/A,FALSE,"2.1";#N/A,#N/A,FALSE,"SOD";#N/A,#N/A,FALSE,"OL";#N/A,#N/A,FALSE,"CF"}</definedName>
    <definedName name="_jpl1" localSheetId="6" hidden="1">#REF!</definedName>
    <definedName name="_jpl1" localSheetId="10" hidden="1">#REF!</definedName>
    <definedName name="_jpl1" localSheetId="7" hidden="1">#REF!</definedName>
    <definedName name="_jpl1" localSheetId="3" hidden="1">#REF!</definedName>
    <definedName name="_jpl1" localSheetId="8" hidden="1">#REF!</definedName>
    <definedName name="_jpl1" localSheetId="9" hidden="1">#REF!</definedName>
    <definedName name="_jpl1" localSheetId="4" hidden="1">#REF!</definedName>
    <definedName name="_jpl1" localSheetId="0" hidden="1">#REF!</definedName>
    <definedName name="_jpl1" localSheetId="1" hidden="1">#REF!</definedName>
    <definedName name="_jpl1" hidden="1">#REF!</definedName>
    <definedName name="_k1" localSheetId="6" hidden="1">{"pl_t&amp;d",#N/A,FALSE,"p&amp;l_t&amp;D_01_02 (2)"}</definedName>
    <definedName name="_k1" localSheetId="10" hidden="1">{"pl_t&amp;d",#N/A,FALSE,"p&amp;l_t&amp;D_01_02 (2)"}</definedName>
    <definedName name="_k1" localSheetId="7" hidden="1">{"pl_t&amp;d",#N/A,FALSE,"p&amp;l_t&amp;D_01_02 (2)"}</definedName>
    <definedName name="_k1" localSheetId="3" hidden="1">{"pl_t&amp;d",#N/A,FALSE,"p&amp;l_t&amp;D_01_02 (2)"}</definedName>
    <definedName name="_k1" localSheetId="8" hidden="1">{"pl_t&amp;d",#N/A,FALSE,"p&amp;l_t&amp;D_01_02 (2)"}</definedName>
    <definedName name="_k1" localSheetId="9" hidden="1">{"pl_t&amp;d",#N/A,FALSE,"p&amp;l_t&amp;D_01_02 (2)"}</definedName>
    <definedName name="_k1" localSheetId="4" hidden="1">{"pl_t&amp;d",#N/A,FALSE,"p&amp;l_t&amp;D_01_02 (2)"}</definedName>
    <definedName name="_k1" localSheetId="0" hidden="1">{"pl_t&amp;d",#N/A,FALSE,"p&amp;l_t&amp;D_01_02 (2)"}</definedName>
    <definedName name="_k1" localSheetId="1" hidden="1">{"pl_t&amp;d",#N/A,FALSE,"p&amp;l_t&amp;D_01_02 (2)"}</definedName>
    <definedName name="_k1" hidden="1">{"pl_t&amp;d",#N/A,FALSE,"p&amp;l_t&amp;D_01_02 (2)"}</definedName>
    <definedName name="_Key1" localSheetId="6" hidden="1">#REF!</definedName>
    <definedName name="_Key1" localSheetId="10" hidden="1">#REF!</definedName>
    <definedName name="_Key1" localSheetId="7" hidden="1">#REF!</definedName>
    <definedName name="_Key1" localSheetId="3" hidden="1">#REF!</definedName>
    <definedName name="_Key1" localSheetId="8" hidden="1">#REF!</definedName>
    <definedName name="_Key1" localSheetId="9" hidden="1">#REF!</definedName>
    <definedName name="_Key1" localSheetId="4" hidden="1">#REF!</definedName>
    <definedName name="_Key1" localSheetId="0" hidden="1">#REF!</definedName>
    <definedName name="_Key1" localSheetId="1" hidden="1">#REF!</definedName>
    <definedName name="_Key1" hidden="1">#REF!</definedName>
    <definedName name="_Key2" localSheetId="6" hidden="1">#REF!</definedName>
    <definedName name="_Key2" localSheetId="10" hidden="1">#REF!</definedName>
    <definedName name="_Key2" localSheetId="7" hidden="1">#REF!</definedName>
    <definedName name="_Key2" localSheetId="3" hidden="1">#REF!</definedName>
    <definedName name="_Key2" localSheetId="8" hidden="1">#REF!</definedName>
    <definedName name="_Key2" localSheetId="9" hidden="1">#REF!</definedName>
    <definedName name="_Key2" localSheetId="4" hidden="1">#REF!</definedName>
    <definedName name="_Key2" localSheetId="0" hidden="1">#REF!</definedName>
    <definedName name="_Key2" localSheetId="1" hidden="1">#REF!</definedName>
    <definedName name="_Key2" hidden="1">#REF!</definedName>
    <definedName name="_Mar06" localSheetId="6">[5]Newabstract!#REF!</definedName>
    <definedName name="_Mar06" localSheetId="10">[5]Newabstract!#REF!</definedName>
    <definedName name="_Mar06" localSheetId="7">[5]Newabstract!#REF!</definedName>
    <definedName name="_Mar06" localSheetId="3">[5]Newabstract!#REF!</definedName>
    <definedName name="_Mar06" localSheetId="9">[5]Newabstract!#REF!</definedName>
    <definedName name="_Mar06" localSheetId="4">[5]Newabstract!#REF!</definedName>
    <definedName name="_Mar06" localSheetId="0">[5]Newabstract!#REF!</definedName>
    <definedName name="_Mar06" localSheetId="1">[5]Newabstract!#REF!</definedName>
    <definedName name="_Mar06">[5]Newabstract!#REF!</definedName>
    <definedName name="_Mar09" localSheetId="6">[5]Newabstract!#REF!</definedName>
    <definedName name="_Mar09" localSheetId="10">[5]Newabstract!#REF!</definedName>
    <definedName name="_Mar09" localSheetId="7">[5]Newabstract!#REF!</definedName>
    <definedName name="_Mar09" localSheetId="3">[5]Newabstract!#REF!</definedName>
    <definedName name="_Mar09" localSheetId="9">[5]Newabstract!#REF!</definedName>
    <definedName name="_Mar09" localSheetId="4">[5]Newabstract!#REF!</definedName>
    <definedName name="_Mar09" localSheetId="0">[5]Newabstract!#REF!</definedName>
    <definedName name="_Mar09" localSheetId="1">[5]Newabstract!#REF!</definedName>
    <definedName name="_Mar09">[5]Newabstract!#REF!</definedName>
    <definedName name="_Mar10" localSheetId="10">[5]Newabstract!#REF!</definedName>
    <definedName name="_Mar10" localSheetId="7">[5]Newabstract!#REF!</definedName>
    <definedName name="_Mar10" localSheetId="3">[5]Newabstract!#REF!</definedName>
    <definedName name="_Mar10" localSheetId="9">[5]Newabstract!#REF!</definedName>
    <definedName name="_Mar10" localSheetId="4">[5]Newabstract!#REF!</definedName>
    <definedName name="_Mar10" localSheetId="0">[5]Newabstract!#REF!</definedName>
    <definedName name="_Mar10" localSheetId="1">[5]Newabstract!#REF!</definedName>
    <definedName name="_Mar10">[5]Newabstract!#REF!</definedName>
    <definedName name="_Mar11" localSheetId="10">[5]Newabstract!#REF!</definedName>
    <definedName name="_Mar11" localSheetId="7">[5]Newabstract!#REF!</definedName>
    <definedName name="_Mar11" localSheetId="3">[5]Newabstract!#REF!</definedName>
    <definedName name="_Mar11" localSheetId="9">[5]Newabstract!#REF!</definedName>
    <definedName name="_Mar11" localSheetId="4">[5]Newabstract!#REF!</definedName>
    <definedName name="_Mar11" localSheetId="0">[5]Newabstract!#REF!</definedName>
    <definedName name="_Mar11" localSheetId="1">[5]Newabstract!#REF!</definedName>
    <definedName name="_Mar11">[5]Newabstract!#REF!</definedName>
    <definedName name="_Mar12" localSheetId="10">[5]Newabstract!#REF!</definedName>
    <definedName name="_Mar12" localSheetId="7">[5]Newabstract!#REF!</definedName>
    <definedName name="_Mar12" localSheetId="3">[5]Newabstract!#REF!</definedName>
    <definedName name="_Mar12" localSheetId="9">[5]Newabstract!#REF!</definedName>
    <definedName name="_Mar12" localSheetId="4">[5]Newabstract!#REF!</definedName>
    <definedName name="_Mar12" localSheetId="0">[5]Newabstract!#REF!</definedName>
    <definedName name="_Mar12" localSheetId="1">[5]Newabstract!#REF!</definedName>
    <definedName name="_Mar12">[5]Newabstract!#REF!</definedName>
    <definedName name="_Mar13" localSheetId="10">[5]Newabstract!#REF!</definedName>
    <definedName name="_Mar13" localSheetId="7">[5]Newabstract!#REF!</definedName>
    <definedName name="_Mar13" localSheetId="3">[5]Newabstract!#REF!</definedName>
    <definedName name="_Mar13" localSheetId="9">[5]Newabstract!#REF!</definedName>
    <definedName name="_Mar13" localSheetId="4">[5]Newabstract!#REF!</definedName>
    <definedName name="_Mar13" localSheetId="0">[5]Newabstract!#REF!</definedName>
    <definedName name="_Mar13" localSheetId="1">[5]Newabstract!#REF!</definedName>
    <definedName name="_Mar13">[5]Newabstract!#REF!</definedName>
    <definedName name="_Mar16" localSheetId="10">[5]Newabstract!#REF!</definedName>
    <definedName name="_Mar16" localSheetId="7">[5]Newabstract!#REF!</definedName>
    <definedName name="_Mar16" localSheetId="3">[5]Newabstract!#REF!</definedName>
    <definedName name="_Mar16" localSheetId="9">[5]Newabstract!#REF!</definedName>
    <definedName name="_Mar16" localSheetId="4">[5]Newabstract!#REF!</definedName>
    <definedName name="_Mar16" localSheetId="0">[5]Newabstract!#REF!</definedName>
    <definedName name="_Mar16" localSheetId="1">[5]Newabstract!#REF!</definedName>
    <definedName name="_Mar16">[5]Newabstract!#REF!</definedName>
    <definedName name="_Mar17" localSheetId="10">[5]Newabstract!#REF!</definedName>
    <definedName name="_Mar17" localSheetId="7">[5]Newabstract!#REF!</definedName>
    <definedName name="_Mar17" localSheetId="3">[5]Newabstract!#REF!</definedName>
    <definedName name="_Mar17" localSheetId="9">[5]Newabstract!#REF!</definedName>
    <definedName name="_Mar17" localSheetId="4">[5]Newabstract!#REF!</definedName>
    <definedName name="_Mar17" localSheetId="0">[5]Newabstract!#REF!</definedName>
    <definedName name="_Mar17" localSheetId="1">[5]Newabstract!#REF!</definedName>
    <definedName name="_Mar17">[5]Newabstract!#REF!</definedName>
    <definedName name="_Mar18" localSheetId="10">[5]Newabstract!#REF!</definedName>
    <definedName name="_Mar18" localSheetId="7">[5]Newabstract!#REF!</definedName>
    <definedName name="_Mar18" localSheetId="3">[5]Newabstract!#REF!</definedName>
    <definedName name="_Mar18" localSheetId="9">[5]Newabstract!#REF!</definedName>
    <definedName name="_Mar18" localSheetId="4">[5]Newabstract!#REF!</definedName>
    <definedName name="_Mar18" localSheetId="0">[5]Newabstract!#REF!</definedName>
    <definedName name="_Mar18" localSheetId="1">[5]Newabstract!#REF!</definedName>
    <definedName name="_Mar18">[5]Newabstract!#REF!</definedName>
    <definedName name="_Mar19" localSheetId="10">[5]Newabstract!#REF!</definedName>
    <definedName name="_Mar19" localSheetId="7">[5]Newabstract!#REF!</definedName>
    <definedName name="_Mar19" localSheetId="3">[5]Newabstract!#REF!</definedName>
    <definedName name="_Mar19" localSheetId="9">[5]Newabstract!#REF!</definedName>
    <definedName name="_Mar19" localSheetId="4">[5]Newabstract!#REF!</definedName>
    <definedName name="_Mar19" localSheetId="0">[5]Newabstract!#REF!</definedName>
    <definedName name="_Mar19" localSheetId="1">[5]Newabstract!#REF!</definedName>
    <definedName name="_Mar19">[5]Newabstract!#REF!</definedName>
    <definedName name="_Mar20" localSheetId="10">[5]Newabstract!#REF!</definedName>
    <definedName name="_Mar20" localSheetId="7">[5]Newabstract!#REF!</definedName>
    <definedName name="_Mar20" localSheetId="3">[5]Newabstract!#REF!</definedName>
    <definedName name="_Mar20" localSheetId="9">[5]Newabstract!#REF!</definedName>
    <definedName name="_Mar20" localSheetId="4">[5]Newabstract!#REF!</definedName>
    <definedName name="_Mar20" localSheetId="0">[5]Newabstract!#REF!</definedName>
    <definedName name="_Mar20" localSheetId="1">[5]Newabstract!#REF!</definedName>
    <definedName name="_Mar20">[5]Newabstract!#REF!</definedName>
    <definedName name="_Mar23" localSheetId="10">[5]Newabstract!#REF!</definedName>
    <definedName name="_Mar23" localSheetId="7">[5]Newabstract!#REF!</definedName>
    <definedName name="_Mar23" localSheetId="3">[5]Newabstract!#REF!</definedName>
    <definedName name="_Mar23" localSheetId="9">[5]Newabstract!#REF!</definedName>
    <definedName name="_Mar23" localSheetId="4">[5]Newabstract!#REF!</definedName>
    <definedName name="_Mar23" localSheetId="0">[5]Newabstract!#REF!</definedName>
    <definedName name="_Mar23" localSheetId="1">[5]Newabstract!#REF!</definedName>
    <definedName name="_Mar23">[5]Newabstract!#REF!</definedName>
    <definedName name="_Mar24" localSheetId="10">[5]Newabstract!#REF!</definedName>
    <definedName name="_Mar24" localSheetId="7">[5]Newabstract!#REF!</definedName>
    <definedName name="_Mar24" localSheetId="3">[5]Newabstract!#REF!</definedName>
    <definedName name="_Mar24" localSheetId="9">[5]Newabstract!#REF!</definedName>
    <definedName name="_Mar24" localSheetId="4">[5]Newabstract!#REF!</definedName>
    <definedName name="_Mar24" localSheetId="0">[5]Newabstract!#REF!</definedName>
    <definedName name="_Mar24" localSheetId="1">[5]Newabstract!#REF!</definedName>
    <definedName name="_Mar24">[5]Newabstract!#REF!</definedName>
    <definedName name="_Mar25" localSheetId="10">[5]Newabstract!#REF!</definedName>
    <definedName name="_Mar25" localSheetId="7">[5]Newabstract!#REF!</definedName>
    <definedName name="_Mar25" localSheetId="3">[5]Newabstract!#REF!</definedName>
    <definedName name="_Mar25" localSheetId="9">[5]Newabstract!#REF!</definedName>
    <definedName name="_Mar25" localSheetId="4">[5]Newabstract!#REF!</definedName>
    <definedName name="_Mar25" localSheetId="0">[5]Newabstract!#REF!</definedName>
    <definedName name="_Mar25" localSheetId="1">[5]Newabstract!#REF!</definedName>
    <definedName name="_Mar25">[5]Newabstract!#REF!</definedName>
    <definedName name="_Mar26" localSheetId="10">[5]Newabstract!#REF!</definedName>
    <definedName name="_Mar26" localSheetId="7">[5]Newabstract!#REF!</definedName>
    <definedName name="_Mar26" localSheetId="3">[5]Newabstract!#REF!</definedName>
    <definedName name="_Mar26" localSheetId="9">[5]Newabstract!#REF!</definedName>
    <definedName name="_Mar26" localSheetId="4">[5]Newabstract!#REF!</definedName>
    <definedName name="_Mar26" localSheetId="0">[5]Newabstract!#REF!</definedName>
    <definedName name="_Mar26" localSheetId="1">[5]Newabstract!#REF!</definedName>
    <definedName name="_Mar26">[5]Newabstract!#REF!</definedName>
    <definedName name="_Mar27" localSheetId="10">[5]Newabstract!#REF!</definedName>
    <definedName name="_Mar27" localSheetId="7">[5]Newabstract!#REF!</definedName>
    <definedName name="_Mar27" localSheetId="3">[5]Newabstract!#REF!</definedName>
    <definedName name="_Mar27" localSheetId="9">[5]Newabstract!#REF!</definedName>
    <definedName name="_Mar27" localSheetId="4">[5]Newabstract!#REF!</definedName>
    <definedName name="_Mar27" localSheetId="0">[5]Newabstract!#REF!</definedName>
    <definedName name="_Mar27" localSheetId="1">[5]Newabstract!#REF!</definedName>
    <definedName name="_Mar27">[5]Newabstract!#REF!</definedName>
    <definedName name="_Mar28" localSheetId="10">[5]Newabstract!#REF!</definedName>
    <definedName name="_Mar28" localSheetId="7">[5]Newabstract!#REF!</definedName>
    <definedName name="_Mar28" localSheetId="3">[5]Newabstract!#REF!</definedName>
    <definedName name="_Mar28" localSheetId="9">[5]Newabstract!#REF!</definedName>
    <definedName name="_Mar28" localSheetId="4">[5]Newabstract!#REF!</definedName>
    <definedName name="_Mar28" localSheetId="0">[5]Newabstract!#REF!</definedName>
    <definedName name="_Mar28" localSheetId="1">[5]Newabstract!#REF!</definedName>
    <definedName name="_Mar28">[5]Newabstract!#REF!</definedName>
    <definedName name="_Mar30" localSheetId="10">[5]Newabstract!#REF!</definedName>
    <definedName name="_Mar30" localSheetId="7">[5]Newabstract!#REF!</definedName>
    <definedName name="_Mar30" localSheetId="3">[5]Newabstract!#REF!</definedName>
    <definedName name="_Mar30" localSheetId="9">[5]Newabstract!#REF!</definedName>
    <definedName name="_Mar30" localSheetId="4">[5]Newabstract!#REF!</definedName>
    <definedName name="_Mar30" localSheetId="0">[5]Newabstract!#REF!</definedName>
    <definedName name="_Mar30" localSheetId="1">[5]Newabstract!#REF!</definedName>
    <definedName name="_Mar30">[5]Newabstract!#REF!</definedName>
    <definedName name="_Mar31" localSheetId="10">[5]Newabstract!#REF!</definedName>
    <definedName name="_Mar31" localSheetId="7">[5]Newabstract!#REF!</definedName>
    <definedName name="_Mar31" localSheetId="3">[5]Newabstract!#REF!</definedName>
    <definedName name="_Mar31" localSheetId="9">[5]Newabstract!#REF!</definedName>
    <definedName name="_Mar31" localSheetId="4">[5]Newabstract!#REF!</definedName>
    <definedName name="_Mar31" localSheetId="0">[5]Newabstract!#REF!</definedName>
    <definedName name="_Mar31" localSheetId="1">[5]Newabstract!#REF!</definedName>
    <definedName name="_Mar31">[5]Newabstract!#REF!</definedName>
    <definedName name="_mp3" localSheetId="6" hidden="1">{#N/A,#N/A,FALSE,"1.1";#N/A,#N/A,FALSE,"1.1a";#N/A,#N/A,FALSE,"1.1b";#N/A,#N/A,FALSE,"1.1c";#N/A,#N/A,FALSE,"1.1e";#N/A,#N/A,FALSE,"1.1f";#N/A,#N/A,FALSE,"1.1g";#N/A,#N/A,FALSE,"1.1h_T";#N/A,#N/A,FALSE,"1.1h_D";#N/A,#N/A,FALSE,"1.2";#N/A,#N/A,FALSE,"1.3";#N/A,#N/A,FALSE,"1.3b";#N/A,#N/A,FALSE,"1.4";#N/A,#N/A,FALSE,"1.5";#N/A,#N/A,FALSE,"1.6";#N/A,#N/A,FALSE,"2.1";#N/A,#N/A,FALSE,"SOD";#N/A,#N/A,FALSE,"OL";#N/A,#N/A,FALSE,"CF"}</definedName>
    <definedName name="_mp3" localSheetId="10" hidden="1">{#N/A,#N/A,FALSE,"1.1";#N/A,#N/A,FALSE,"1.1a";#N/A,#N/A,FALSE,"1.1b";#N/A,#N/A,FALSE,"1.1c";#N/A,#N/A,FALSE,"1.1e";#N/A,#N/A,FALSE,"1.1f";#N/A,#N/A,FALSE,"1.1g";#N/A,#N/A,FALSE,"1.1h_T";#N/A,#N/A,FALSE,"1.1h_D";#N/A,#N/A,FALSE,"1.2";#N/A,#N/A,FALSE,"1.3";#N/A,#N/A,FALSE,"1.3b";#N/A,#N/A,FALSE,"1.4";#N/A,#N/A,FALSE,"1.5";#N/A,#N/A,FALSE,"1.6";#N/A,#N/A,FALSE,"2.1";#N/A,#N/A,FALSE,"SOD";#N/A,#N/A,FALSE,"OL";#N/A,#N/A,FALSE,"CF"}</definedName>
    <definedName name="_mp3" localSheetId="7" hidden="1">{#N/A,#N/A,FALSE,"1.1";#N/A,#N/A,FALSE,"1.1a";#N/A,#N/A,FALSE,"1.1b";#N/A,#N/A,FALSE,"1.1c";#N/A,#N/A,FALSE,"1.1e";#N/A,#N/A,FALSE,"1.1f";#N/A,#N/A,FALSE,"1.1g";#N/A,#N/A,FALSE,"1.1h_T";#N/A,#N/A,FALSE,"1.1h_D";#N/A,#N/A,FALSE,"1.2";#N/A,#N/A,FALSE,"1.3";#N/A,#N/A,FALSE,"1.3b";#N/A,#N/A,FALSE,"1.4";#N/A,#N/A,FALSE,"1.5";#N/A,#N/A,FALSE,"1.6";#N/A,#N/A,FALSE,"2.1";#N/A,#N/A,FALSE,"SOD";#N/A,#N/A,FALSE,"OL";#N/A,#N/A,FALSE,"CF"}</definedName>
    <definedName name="_mp3" localSheetId="3" hidden="1">{#N/A,#N/A,FALSE,"1.1";#N/A,#N/A,FALSE,"1.1a";#N/A,#N/A,FALSE,"1.1b";#N/A,#N/A,FALSE,"1.1c";#N/A,#N/A,FALSE,"1.1e";#N/A,#N/A,FALSE,"1.1f";#N/A,#N/A,FALSE,"1.1g";#N/A,#N/A,FALSE,"1.1h_T";#N/A,#N/A,FALSE,"1.1h_D";#N/A,#N/A,FALSE,"1.2";#N/A,#N/A,FALSE,"1.3";#N/A,#N/A,FALSE,"1.3b";#N/A,#N/A,FALSE,"1.4";#N/A,#N/A,FALSE,"1.5";#N/A,#N/A,FALSE,"1.6";#N/A,#N/A,FALSE,"2.1";#N/A,#N/A,FALSE,"SOD";#N/A,#N/A,FALSE,"OL";#N/A,#N/A,FALSE,"CF"}</definedName>
    <definedName name="_mp3" localSheetId="8" hidden="1">{#N/A,#N/A,FALSE,"1.1";#N/A,#N/A,FALSE,"1.1a";#N/A,#N/A,FALSE,"1.1b";#N/A,#N/A,FALSE,"1.1c";#N/A,#N/A,FALSE,"1.1e";#N/A,#N/A,FALSE,"1.1f";#N/A,#N/A,FALSE,"1.1g";#N/A,#N/A,FALSE,"1.1h_T";#N/A,#N/A,FALSE,"1.1h_D";#N/A,#N/A,FALSE,"1.2";#N/A,#N/A,FALSE,"1.3";#N/A,#N/A,FALSE,"1.3b";#N/A,#N/A,FALSE,"1.4";#N/A,#N/A,FALSE,"1.5";#N/A,#N/A,FALSE,"1.6";#N/A,#N/A,FALSE,"2.1";#N/A,#N/A,FALSE,"SOD";#N/A,#N/A,FALSE,"OL";#N/A,#N/A,FALSE,"CF"}</definedName>
    <definedName name="_mp3" localSheetId="9" hidden="1">{#N/A,#N/A,FALSE,"1.1";#N/A,#N/A,FALSE,"1.1a";#N/A,#N/A,FALSE,"1.1b";#N/A,#N/A,FALSE,"1.1c";#N/A,#N/A,FALSE,"1.1e";#N/A,#N/A,FALSE,"1.1f";#N/A,#N/A,FALSE,"1.1g";#N/A,#N/A,FALSE,"1.1h_T";#N/A,#N/A,FALSE,"1.1h_D";#N/A,#N/A,FALSE,"1.2";#N/A,#N/A,FALSE,"1.3";#N/A,#N/A,FALSE,"1.3b";#N/A,#N/A,FALSE,"1.4";#N/A,#N/A,FALSE,"1.5";#N/A,#N/A,FALSE,"1.6";#N/A,#N/A,FALSE,"2.1";#N/A,#N/A,FALSE,"SOD";#N/A,#N/A,FALSE,"OL";#N/A,#N/A,FALSE,"CF"}</definedName>
    <definedName name="_mp3" localSheetId="4" hidden="1">{#N/A,#N/A,FALSE,"1.1";#N/A,#N/A,FALSE,"1.1a";#N/A,#N/A,FALSE,"1.1b";#N/A,#N/A,FALSE,"1.1c";#N/A,#N/A,FALSE,"1.1e";#N/A,#N/A,FALSE,"1.1f";#N/A,#N/A,FALSE,"1.1g";#N/A,#N/A,FALSE,"1.1h_T";#N/A,#N/A,FALSE,"1.1h_D";#N/A,#N/A,FALSE,"1.2";#N/A,#N/A,FALSE,"1.3";#N/A,#N/A,FALSE,"1.3b";#N/A,#N/A,FALSE,"1.4";#N/A,#N/A,FALSE,"1.5";#N/A,#N/A,FALSE,"1.6";#N/A,#N/A,FALSE,"2.1";#N/A,#N/A,FALSE,"SOD";#N/A,#N/A,FALSE,"OL";#N/A,#N/A,FALSE,"CF"}</definedName>
    <definedName name="_mp3" localSheetId="0" hidden="1">{#N/A,#N/A,FALSE,"1.1";#N/A,#N/A,FALSE,"1.1a";#N/A,#N/A,FALSE,"1.1b";#N/A,#N/A,FALSE,"1.1c";#N/A,#N/A,FALSE,"1.1e";#N/A,#N/A,FALSE,"1.1f";#N/A,#N/A,FALSE,"1.1g";#N/A,#N/A,FALSE,"1.1h_T";#N/A,#N/A,FALSE,"1.1h_D";#N/A,#N/A,FALSE,"1.2";#N/A,#N/A,FALSE,"1.3";#N/A,#N/A,FALSE,"1.3b";#N/A,#N/A,FALSE,"1.4";#N/A,#N/A,FALSE,"1.5";#N/A,#N/A,FALSE,"1.6";#N/A,#N/A,FALSE,"2.1";#N/A,#N/A,FALSE,"SOD";#N/A,#N/A,FALSE,"OL";#N/A,#N/A,FALSE,"CF"}</definedName>
    <definedName name="_mp3" localSheetId="1" hidden="1">{#N/A,#N/A,FALSE,"1.1";#N/A,#N/A,FALSE,"1.1a";#N/A,#N/A,FALSE,"1.1b";#N/A,#N/A,FALSE,"1.1c";#N/A,#N/A,FALSE,"1.1e";#N/A,#N/A,FALSE,"1.1f";#N/A,#N/A,FALSE,"1.1g";#N/A,#N/A,FALSE,"1.1h_T";#N/A,#N/A,FALSE,"1.1h_D";#N/A,#N/A,FALSE,"1.2";#N/A,#N/A,FALSE,"1.3";#N/A,#N/A,FALSE,"1.3b";#N/A,#N/A,FALSE,"1.4";#N/A,#N/A,FALSE,"1.5";#N/A,#N/A,FALSE,"1.6";#N/A,#N/A,FALSE,"2.1";#N/A,#N/A,FALSE,"SOD";#N/A,#N/A,FALSE,"OL";#N/A,#N/A,FALSE,"CF"}</definedName>
    <definedName name="_mp3" hidden="1">{#N/A,#N/A,FALSE,"1.1";#N/A,#N/A,FALSE,"1.1a";#N/A,#N/A,FALSE,"1.1b";#N/A,#N/A,FALSE,"1.1c";#N/A,#N/A,FALSE,"1.1e";#N/A,#N/A,FALSE,"1.1f";#N/A,#N/A,FALSE,"1.1g";#N/A,#N/A,FALSE,"1.1h_T";#N/A,#N/A,FALSE,"1.1h_D";#N/A,#N/A,FALSE,"1.2";#N/A,#N/A,FALSE,"1.3";#N/A,#N/A,FALSE,"1.3b";#N/A,#N/A,FALSE,"1.4";#N/A,#N/A,FALSE,"1.5";#N/A,#N/A,FALSE,"1.6";#N/A,#N/A,FALSE,"2.1";#N/A,#N/A,FALSE,"SOD";#N/A,#N/A,FALSE,"OL";#N/A,#N/A,FALSE,"CF"}</definedName>
    <definedName name="_new1" localSheetId="6" hidden="1">{"pl_t&amp;d",#N/A,FALSE,"p&amp;l_t&amp;D_01_02 (2)"}</definedName>
    <definedName name="_new1" localSheetId="10" hidden="1">{"pl_t&amp;d",#N/A,FALSE,"p&amp;l_t&amp;D_01_02 (2)"}</definedName>
    <definedName name="_new1" localSheetId="7" hidden="1">{"pl_t&amp;d",#N/A,FALSE,"p&amp;l_t&amp;D_01_02 (2)"}</definedName>
    <definedName name="_new1" localSheetId="3" hidden="1">{"pl_t&amp;d",#N/A,FALSE,"p&amp;l_t&amp;D_01_02 (2)"}</definedName>
    <definedName name="_new1" localSheetId="8" hidden="1">{"pl_t&amp;d",#N/A,FALSE,"p&amp;l_t&amp;D_01_02 (2)"}</definedName>
    <definedName name="_new1" localSheetId="9" hidden="1">{"pl_t&amp;d",#N/A,FALSE,"p&amp;l_t&amp;D_01_02 (2)"}</definedName>
    <definedName name="_new1" localSheetId="4" hidden="1">{"pl_t&amp;d",#N/A,FALSE,"p&amp;l_t&amp;D_01_02 (2)"}</definedName>
    <definedName name="_new1" localSheetId="0" hidden="1">{"pl_t&amp;d",#N/A,FALSE,"p&amp;l_t&amp;D_01_02 (2)"}</definedName>
    <definedName name="_new1" localSheetId="1" hidden="1">{"pl_t&amp;d",#N/A,FALSE,"p&amp;l_t&amp;D_01_02 (2)"}</definedName>
    <definedName name="_new1" hidden="1">{"pl_t&amp;d",#N/A,FALSE,"p&amp;l_t&amp;D_01_02 (2)"}</definedName>
    <definedName name="_no1" localSheetId="6" hidden="1">{"pl_t&amp;d",#N/A,FALSE,"p&amp;l_t&amp;D_01_02 (2)"}</definedName>
    <definedName name="_no1" localSheetId="10" hidden="1">{"pl_t&amp;d",#N/A,FALSE,"p&amp;l_t&amp;D_01_02 (2)"}</definedName>
    <definedName name="_no1" localSheetId="7" hidden="1">{"pl_t&amp;d",#N/A,FALSE,"p&amp;l_t&amp;D_01_02 (2)"}</definedName>
    <definedName name="_no1" localSheetId="3" hidden="1">{"pl_t&amp;d",#N/A,FALSE,"p&amp;l_t&amp;D_01_02 (2)"}</definedName>
    <definedName name="_no1" localSheetId="8" hidden="1">{"pl_t&amp;d",#N/A,FALSE,"p&amp;l_t&amp;D_01_02 (2)"}</definedName>
    <definedName name="_no1" localSheetId="9" hidden="1">{"pl_t&amp;d",#N/A,FALSE,"p&amp;l_t&amp;D_01_02 (2)"}</definedName>
    <definedName name="_no1" localSheetId="4" hidden="1">{"pl_t&amp;d",#N/A,FALSE,"p&amp;l_t&amp;D_01_02 (2)"}</definedName>
    <definedName name="_no1" localSheetId="0" hidden="1">{"pl_t&amp;d",#N/A,FALSE,"p&amp;l_t&amp;D_01_02 (2)"}</definedName>
    <definedName name="_no1" localSheetId="1" hidden="1">{"pl_t&amp;d",#N/A,FALSE,"p&amp;l_t&amp;D_01_02 (2)"}</definedName>
    <definedName name="_no1" hidden="1">{"pl_t&amp;d",#N/A,FALSE,"p&amp;l_t&amp;D_01_02 (2)"}</definedName>
    <definedName name="_not1" localSheetId="6" hidden="1">{"pl_t&amp;d",#N/A,FALSE,"p&amp;l_t&amp;D_01_02 (2)"}</definedName>
    <definedName name="_not1" localSheetId="10" hidden="1">{"pl_t&amp;d",#N/A,FALSE,"p&amp;l_t&amp;D_01_02 (2)"}</definedName>
    <definedName name="_not1" localSheetId="7" hidden="1">{"pl_t&amp;d",#N/A,FALSE,"p&amp;l_t&amp;D_01_02 (2)"}</definedName>
    <definedName name="_not1" localSheetId="3" hidden="1">{"pl_t&amp;d",#N/A,FALSE,"p&amp;l_t&amp;D_01_02 (2)"}</definedName>
    <definedName name="_not1" localSheetId="8" hidden="1">{"pl_t&amp;d",#N/A,FALSE,"p&amp;l_t&amp;D_01_02 (2)"}</definedName>
    <definedName name="_not1" localSheetId="9" hidden="1">{"pl_t&amp;d",#N/A,FALSE,"p&amp;l_t&amp;D_01_02 (2)"}</definedName>
    <definedName name="_not1" localSheetId="4" hidden="1">{"pl_t&amp;d",#N/A,FALSE,"p&amp;l_t&amp;D_01_02 (2)"}</definedName>
    <definedName name="_not1" localSheetId="0" hidden="1">{"pl_t&amp;d",#N/A,FALSE,"p&amp;l_t&amp;D_01_02 (2)"}</definedName>
    <definedName name="_not1" localSheetId="1" hidden="1">{"pl_t&amp;d",#N/A,FALSE,"p&amp;l_t&amp;D_01_02 (2)"}</definedName>
    <definedName name="_not1" hidden="1">{"pl_t&amp;d",#N/A,FALSE,"p&amp;l_t&amp;D_01_02 (2)"}</definedName>
    <definedName name="_Order1" hidden="1">255</definedName>
    <definedName name="_Order2" hidden="1">0</definedName>
    <definedName name="_p1" localSheetId="6" hidden="1">{"pl_t&amp;d",#N/A,FALSE,"p&amp;l_t&amp;D_01_02 (2)"}</definedName>
    <definedName name="_p1" localSheetId="10" hidden="1">{"pl_t&amp;d",#N/A,FALSE,"p&amp;l_t&amp;D_01_02 (2)"}</definedName>
    <definedName name="_p1" localSheetId="7" hidden="1">{"pl_t&amp;d",#N/A,FALSE,"p&amp;l_t&amp;D_01_02 (2)"}</definedName>
    <definedName name="_p1" localSheetId="3" hidden="1">{"pl_t&amp;d",#N/A,FALSE,"p&amp;l_t&amp;D_01_02 (2)"}</definedName>
    <definedName name="_p1" localSheetId="8" hidden="1">{"pl_t&amp;d",#N/A,FALSE,"p&amp;l_t&amp;D_01_02 (2)"}</definedName>
    <definedName name="_p1" localSheetId="9" hidden="1">{"pl_t&amp;d",#N/A,FALSE,"p&amp;l_t&amp;D_01_02 (2)"}</definedName>
    <definedName name="_p1" localSheetId="4" hidden="1">{"pl_t&amp;d",#N/A,FALSE,"p&amp;l_t&amp;D_01_02 (2)"}</definedName>
    <definedName name="_p1" localSheetId="0" hidden="1">{"pl_t&amp;d",#N/A,FALSE,"p&amp;l_t&amp;D_01_02 (2)"}</definedName>
    <definedName name="_p1" localSheetId="1" hidden="1">{"pl_t&amp;d",#N/A,FALSE,"p&amp;l_t&amp;D_01_02 (2)"}</definedName>
    <definedName name="_p1" hidden="1">{"pl_t&amp;d",#N/A,FALSE,"p&amp;l_t&amp;D_01_02 (2)"}</definedName>
    <definedName name="_p2" localSheetId="6" hidden="1">{"pl_td_01_02",#N/A,FALSE,"p&amp;l_t&amp;D_01_02 (2)"}</definedName>
    <definedName name="_p2" localSheetId="10" hidden="1">{"pl_td_01_02",#N/A,FALSE,"p&amp;l_t&amp;D_01_02 (2)"}</definedName>
    <definedName name="_p2" localSheetId="7" hidden="1">{"pl_td_01_02",#N/A,FALSE,"p&amp;l_t&amp;D_01_02 (2)"}</definedName>
    <definedName name="_p2" localSheetId="3" hidden="1">{"pl_td_01_02",#N/A,FALSE,"p&amp;l_t&amp;D_01_02 (2)"}</definedName>
    <definedName name="_p2" localSheetId="8" hidden="1">{"pl_td_01_02",#N/A,FALSE,"p&amp;l_t&amp;D_01_02 (2)"}</definedName>
    <definedName name="_p2" localSheetId="9" hidden="1">{"pl_td_01_02",#N/A,FALSE,"p&amp;l_t&amp;D_01_02 (2)"}</definedName>
    <definedName name="_p2" localSheetId="4" hidden="1">{"pl_td_01_02",#N/A,FALSE,"p&amp;l_t&amp;D_01_02 (2)"}</definedName>
    <definedName name="_p2" localSheetId="0" hidden="1">{"pl_td_01_02",#N/A,FALSE,"p&amp;l_t&amp;D_01_02 (2)"}</definedName>
    <definedName name="_p2" localSheetId="1" hidden="1">{"pl_td_01_02",#N/A,FALSE,"p&amp;l_t&amp;D_01_02 (2)"}</definedName>
    <definedName name="_p2" hidden="1">{"pl_td_01_02",#N/A,FALSE,"p&amp;l_t&amp;D_01_02 (2)"}</definedName>
    <definedName name="_p3" localSheetId="6" hidden="1">{"pl_t&amp;d",#N/A,FALSE,"p&amp;l_t&amp;D_01_02 (2)"}</definedName>
    <definedName name="_p3" localSheetId="10" hidden="1">{"pl_t&amp;d",#N/A,FALSE,"p&amp;l_t&amp;D_01_02 (2)"}</definedName>
    <definedName name="_p3" localSheetId="7" hidden="1">{"pl_t&amp;d",#N/A,FALSE,"p&amp;l_t&amp;D_01_02 (2)"}</definedName>
    <definedName name="_p3" localSheetId="3" hidden="1">{"pl_t&amp;d",#N/A,FALSE,"p&amp;l_t&amp;D_01_02 (2)"}</definedName>
    <definedName name="_p3" localSheetId="8" hidden="1">{"pl_t&amp;d",#N/A,FALSE,"p&amp;l_t&amp;D_01_02 (2)"}</definedName>
    <definedName name="_p3" localSheetId="9" hidden="1">{"pl_t&amp;d",#N/A,FALSE,"p&amp;l_t&amp;D_01_02 (2)"}</definedName>
    <definedName name="_p3" localSheetId="4" hidden="1">{"pl_t&amp;d",#N/A,FALSE,"p&amp;l_t&amp;D_01_02 (2)"}</definedName>
    <definedName name="_p3" localSheetId="0" hidden="1">{"pl_t&amp;d",#N/A,FALSE,"p&amp;l_t&amp;D_01_02 (2)"}</definedName>
    <definedName name="_p3" localSheetId="1" hidden="1">{"pl_t&amp;d",#N/A,FALSE,"p&amp;l_t&amp;D_01_02 (2)"}</definedName>
    <definedName name="_p3" hidden="1">{"pl_t&amp;d",#N/A,FALSE,"p&amp;l_t&amp;D_01_02 (2)"}</definedName>
    <definedName name="_p4" localSheetId="6" hidden="1">{"pl_t&amp;d",#N/A,FALSE,"p&amp;l_t&amp;D_01_02 (2)"}</definedName>
    <definedName name="_p4" localSheetId="10" hidden="1">{"pl_t&amp;d",#N/A,FALSE,"p&amp;l_t&amp;D_01_02 (2)"}</definedName>
    <definedName name="_p4" localSheetId="7" hidden="1">{"pl_t&amp;d",#N/A,FALSE,"p&amp;l_t&amp;D_01_02 (2)"}</definedName>
    <definedName name="_p4" localSheetId="3" hidden="1">{"pl_t&amp;d",#N/A,FALSE,"p&amp;l_t&amp;D_01_02 (2)"}</definedName>
    <definedName name="_p4" localSheetId="8" hidden="1">{"pl_t&amp;d",#N/A,FALSE,"p&amp;l_t&amp;D_01_02 (2)"}</definedName>
    <definedName name="_p4" localSheetId="9" hidden="1">{"pl_t&amp;d",#N/A,FALSE,"p&amp;l_t&amp;D_01_02 (2)"}</definedName>
    <definedName name="_p4" localSheetId="4" hidden="1">{"pl_t&amp;d",#N/A,FALSE,"p&amp;l_t&amp;D_01_02 (2)"}</definedName>
    <definedName name="_p4" localSheetId="0" hidden="1">{"pl_t&amp;d",#N/A,FALSE,"p&amp;l_t&amp;D_01_02 (2)"}</definedName>
    <definedName name="_p4" localSheetId="1" hidden="1">{"pl_t&amp;d",#N/A,FALSE,"p&amp;l_t&amp;D_01_02 (2)"}</definedName>
    <definedName name="_p4" hidden="1">{"pl_t&amp;d",#N/A,FALSE,"p&amp;l_t&amp;D_01_02 (2)"}</definedName>
    <definedName name="_p7" localSheetId="8" hidden="1">{"pl_t&amp;d",#N/A,FALSE,"p&amp;l_t&amp;D_01_02 (2)"}</definedName>
    <definedName name="_p7" hidden="1">{"pl_t&amp;d",#N/A,FALSE,"p&amp;l_t&amp;D_01_02 (2)"}</definedName>
    <definedName name="_Parse_In" localSheetId="6" hidden="1">#REF!</definedName>
    <definedName name="_Parse_In" localSheetId="10" hidden="1">#REF!</definedName>
    <definedName name="_Parse_In" localSheetId="7" hidden="1">#REF!</definedName>
    <definedName name="_Parse_In" localSheetId="3" hidden="1">#REF!</definedName>
    <definedName name="_Parse_In" localSheetId="8" hidden="1">#REF!</definedName>
    <definedName name="_Parse_In" localSheetId="9" hidden="1">#REF!</definedName>
    <definedName name="_Parse_In" localSheetId="4" hidden="1">#REF!</definedName>
    <definedName name="_Parse_In" localSheetId="0" hidden="1">#REF!</definedName>
    <definedName name="_Parse_In" localSheetId="1" hidden="1">#REF!</definedName>
    <definedName name="_Parse_In" hidden="1">#REF!</definedName>
    <definedName name="_Parse_Out" localSheetId="6" hidden="1">#REF!</definedName>
    <definedName name="_Parse_Out" localSheetId="10" hidden="1">#REF!</definedName>
    <definedName name="_Parse_Out" localSheetId="7" hidden="1">#REF!</definedName>
    <definedName name="_Parse_Out" localSheetId="3" hidden="1">#REF!</definedName>
    <definedName name="_Parse_Out" localSheetId="8" hidden="1">#REF!</definedName>
    <definedName name="_Parse_Out" localSheetId="9" hidden="1">#REF!</definedName>
    <definedName name="_Parse_Out" localSheetId="4" hidden="1">#REF!</definedName>
    <definedName name="_Parse_Out" localSheetId="0" hidden="1">#REF!</definedName>
    <definedName name="_Parse_Out" localSheetId="1" hidden="1">#REF!</definedName>
    <definedName name="_Parse_Out" hidden="1">#REF!</definedName>
    <definedName name="_PG1" localSheetId="6">#REF!</definedName>
    <definedName name="_PG1" localSheetId="10">#REF!</definedName>
    <definedName name="_PG1" localSheetId="7">#REF!</definedName>
    <definedName name="_PG1" localSheetId="3">#REF!</definedName>
    <definedName name="_PG1" localSheetId="9">#REF!</definedName>
    <definedName name="_PG1" localSheetId="4">#REF!</definedName>
    <definedName name="_PG1" localSheetId="0">#REF!</definedName>
    <definedName name="_PG1" localSheetId="1">#REF!</definedName>
    <definedName name="_PG1">#REF!</definedName>
    <definedName name="_pg10" localSheetId="10">#REF!</definedName>
    <definedName name="_pg10" localSheetId="7">#REF!</definedName>
    <definedName name="_pg10" localSheetId="3">#REF!</definedName>
    <definedName name="_pg10" localSheetId="9">#REF!</definedName>
    <definedName name="_pg10" localSheetId="4">#REF!</definedName>
    <definedName name="_pg10" localSheetId="0">#REF!</definedName>
    <definedName name="_pg10" localSheetId="1">#REF!</definedName>
    <definedName name="_pg10">#REF!</definedName>
    <definedName name="_pg2" localSheetId="10">#REF!</definedName>
    <definedName name="_pg2" localSheetId="7">#REF!</definedName>
    <definedName name="_pg2" localSheetId="3">#REF!</definedName>
    <definedName name="_pg2" localSheetId="9">#REF!</definedName>
    <definedName name="_pg2" localSheetId="4">#REF!</definedName>
    <definedName name="_pg2" localSheetId="0">#REF!</definedName>
    <definedName name="_pg2" localSheetId="1">#REF!</definedName>
    <definedName name="_pg2">#REF!</definedName>
    <definedName name="_pg3" localSheetId="10">#REF!</definedName>
    <definedName name="_pg3" localSheetId="7">#REF!</definedName>
    <definedName name="_pg3" localSheetId="3">#REF!</definedName>
    <definedName name="_pg3" localSheetId="9">#REF!</definedName>
    <definedName name="_pg3" localSheetId="4">#REF!</definedName>
    <definedName name="_pg3" localSheetId="0">#REF!</definedName>
    <definedName name="_pg3" localSheetId="1">#REF!</definedName>
    <definedName name="_pg3">#REF!</definedName>
    <definedName name="_pg4" localSheetId="10">#REF!</definedName>
    <definedName name="_pg4" localSheetId="7">#REF!</definedName>
    <definedName name="_pg4" localSheetId="3">#REF!</definedName>
    <definedName name="_pg4" localSheetId="9">#REF!</definedName>
    <definedName name="_pg4" localSheetId="4">#REF!</definedName>
    <definedName name="_pg4" localSheetId="0">#REF!</definedName>
    <definedName name="_pg4" localSheetId="1">#REF!</definedName>
    <definedName name="_pg4">#REF!</definedName>
    <definedName name="_pg5" localSheetId="10">#REF!</definedName>
    <definedName name="_pg5" localSheetId="7">#REF!</definedName>
    <definedName name="_pg5" localSheetId="3">#REF!</definedName>
    <definedName name="_pg5" localSheetId="9">#REF!</definedName>
    <definedName name="_pg5" localSheetId="4">#REF!</definedName>
    <definedName name="_pg5" localSheetId="0">#REF!</definedName>
    <definedName name="_pg5" localSheetId="1">#REF!</definedName>
    <definedName name="_pg5">#REF!</definedName>
    <definedName name="_pg6" localSheetId="10">#REF!</definedName>
    <definedName name="_pg6" localSheetId="7">#REF!</definedName>
    <definedName name="_pg6" localSheetId="3">#REF!</definedName>
    <definedName name="_pg6" localSheetId="9">#REF!</definedName>
    <definedName name="_pg6" localSheetId="4">#REF!</definedName>
    <definedName name="_pg6" localSheetId="0">#REF!</definedName>
    <definedName name="_pg6" localSheetId="1">#REF!</definedName>
    <definedName name="_pg6">#REF!</definedName>
    <definedName name="_pg7" localSheetId="10">#REF!</definedName>
    <definedName name="_pg7" localSheetId="7">#REF!</definedName>
    <definedName name="_pg7" localSheetId="3">#REF!</definedName>
    <definedName name="_pg7" localSheetId="9">#REF!</definedName>
    <definedName name="_pg7" localSheetId="4">#REF!</definedName>
    <definedName name="_pg7" localSheetId="0">#REF!</definedName>
    <definedName name="_pg7" localSheetId="1">#REF!</definedName>
    <definedName name="_pg7">#REF!</definedName>
    <definedName name="_pg8" localSheetId="10">#REF!</definedName>
    <definedName name="_pg8" localSheetId="7">#REF!</definedName>
    <definedName name="_pg8" localSheetId="3">#REF!</definedName>
    <definedName name="_pg8" localSheetId="9">#REF!</definedName>
    <definedName name="_pg8" localSheetId="4">#REF!</definedName>
    <definedName name="_pg8" localSheetId="0">#REF!</definedName>
    <definedName name="_pg8" localSheetId="1">#REF!</definedName>
    <definedName name="_pg8">#REF!</definedName>
    <definedName name="_pg9" localSheetId="10">#REF!</definedName>
    <definedName name="_pg9" localSheetId="7">#REF!</definedName>
    <definedName name="_pg9" localSheetId="3">#REF!</definedName>
    <definedName name="_pg9" localSheetId="9">#REF!</definedName>
    <definedName name="_pg9" localSheetId="4">#REF!</definedName>
    <definedName name="_pg9" localSheetId="0">#REF!</definedName>
    <definedName name="_pg9" localSheetId="1">#REF!</definedName>
    <definedName name="_pg9">#REF!</definedName>
    <definedName name="_PGE1" localSheetId="10">#REF!</definedName>
    <definedName name="_PGE1" localSheetId="7">#REF!</definedName>
    <definedName name="_PGE1" localSheetId="3">#REF!</definedName>
    <definedName name="_PGE1" localSheetId="9">#REF!</definedName>
    <definedName name="_PGE1" localSheetId="4">#REF!</definedName>
    <definedName name="_PGE1" localSheetId="0">#REF!</definedName>
    <definedName name="_PGE1" localSheetId="1">#REF!</definedName>
    <definedName name="_PGE1">#REF!</definedName>
    <definedName name="_PGE10" localSheetId="10">#REF!</definedName>
    <definedName name="_PGE10" localSheetId="7">#REF!</definedName>
    <definedName name="_PGE10" localSheetId="3">#REF!</definedName>
    <definedName name="_PGE10" localSheetId="9">#REF!</definedName>
    <definedName name="_PGE10" localSheetId="4">#REF!</definedName>
    <definedName name="_PGE10" localSheetId="0">#REF!</definedName>
    <definedName name="_PGE10" localSheetId="1">#REF!</definedName>
    <definedName name="_PGE10">#REF!</definedName>
    <definedName name="_PGE2" localSheetId="10">#REF!</definedName>
    <definedName name="_PGE2" localSheetId="7">#REF!</definedName>
    <definedName name="_PGE2" localSheetId="3">#REF!</definedName>
    <definedName name="_PGE2" localSheetId="9">#REF!</definedName>
    <definedName name="_PGE2" localSheetId="4">#REF!</definedName>
    <definedName name="_PGE2" localSheetId="0">#REF!</definedName>
    <definedName name="_PGE2" localSheetId="1">#REF!</definedName>
    <definedName name="_PGE2">#REF!</definedName>
    <definedName name="_PGE3" localSheetId="10">#REF!</definedName>
    <definedName name="_PGE3" localSheetId="7">#REF!</definedName>
    <definedName name="_PGE3" localSheetId="3">#REF!</definedName>
    <definedName name="_PGE3" localSheetId="9">#REF!</definedName>
    <definedName name="_PGE3" localSheetId="4">#REF!</definedName>
    <definedName name="_PGE3" localSheetId="0">#REF!</definedName>
    <definedName name="_PGE3" localSheetId="1">#REF!</definedName>
    <definedName name="_PGE3">#REF!</definedName>
    <definedName name="_PGE4" localSheetId="10">#REF!</definedName>
    <definedName name="_PGE4" localSheetId="7">#REF!</definedName>
    <definedName name="_PGE4" localSheetId="3">#REF!</definedName>
    <definedName name="_PGE4" localSheetId="9">#REF!</definedName>
    <definedName name="_PGE4" localSheetId="4">#REF!</definedName>
    <definedName name="_PGE4" localSheetId="0">#REF!</definedName>
    <definedName name="_PGE4" localSheetId="1">#REF!</definedName>
    <definedName name="_PGE4">#REF!</definedName>
    <definedName name="_PGE5" localSheetId="10">#REF!</definedName>
    <definedName name="_PGE5" localSheetId="7">#REF!</definedName>
    <definedName name="_PGE5" localSheetId="3">#REF!</definedName>
    <definedName name="_PGE5" localSheetId="9">#REF!</definedName>
    <definedName name="_PGE5" localSheetId="4">#REF!</definedName>
    <definedName name="_PGE5" localSheetId="0">#REF!</definedName>
    <definedName name="_PGE5" localSheetId="1">#REF!</definedName>
    <definedName name="_PGE5">#REF!</definedName>
    <definedName name="_PGE6" localSheetId="10">#REF!</definedName>
    <definedName name="_PGE6" localSheetId="7">#REF!</definedName>
    <definedName name="_PGE6" localSheetId="3">#REF!</definedName>
    <definedName name="_PGE6" localSheetId="9">#REF!</definedName>
    <definedName name="_PGE6" localSheetId="4">#REF!</definedName>
    <definedName name="_PGE6" localSheetId="0">#REF!</definedName>
    <definedName name="_PGE6" localSheetId="1">#REF!</definedName>
    <definedName name="_PGE6">#REF!</definedName>
    <definedName name="_PGE7" localSheetId="10">#REF!</definedName>
    <definedName name="_PGE7" localSheetId="7">#REF!</definedName>
    <definedName name="_PGE7" localSheetId="3">#REF!</definedName>
    <definedName name="_PGE7" localSheetId="9">#REF!</definedName>
    <definedName name="_PGE7" localSheetId="4">#REF!</definedName>
    <definedName name="_PGE7" localSheetId="0">#REF!</definedName>
    <definedName name="_PGE7" localSheetId="1">#REF!</definedName>
    <definedName name="_PGE7">#REF!</definedName>
    <definedName name="_PGE8" localSheetId="10">#REF!</definedName>
    <definedName name="_PGE8" localSheetId="7">#REF!</definedName>
    <definedName name="_PGE8" localSheetId="3">#REF!</definedName>
    <definedName name="_PGE8" localSheetId="9">#REF!</definedName>
    <definedName name="_PGE8" localSheetId="4">#REF!</definedName>
    <definedName name="_PGE8" localSheetId="0">#REF!</definedName>
    <definedName name="_PGE8" localSheetId="1">#REF!</definedName>
    <definedName name="_PGE8">#REF!</definedName>
    <definedName name="_PGE9" localSheetId="10">#REF!</definedName>
    <definedName name="_PGE9" localSheetId="7">#REF!</definedName>
    <definedName name="_PGE9" localSheetId="3">#REF!</definedName>
    <definedName name="_PGE9" localSheetId="9">#REF!</definedName>
    <definedName name="_PGE9" localSheetId="4">#REF!</definedName>
    <definedName name="_PGE9" localSheetId="0">#REF!</definedName>
    <definedName name="_PGE9" localSheetId="1">#REF!</definedName>
    <definedName name="_PGE9">#REF!</definedName>
    <definedName name="_pp2" localSheetId="10">#REF!</definedName>
    <definedName name="_pp2" localSheetId="7">#REF!</definedName>
    <definedName name="_pp2" localSheetId="3">#REF!</definedName>
    <definedName name="_pp2" localSheetId="9">#REF!</definedName>
    <definedName name="_pp2" localSheetId="4">#REF!</definedName>
    <definedName name="_pp2" localSheetId="0">#REF!</definedName>
    <definedName name="_pp2" localSheetId="1">#REF!</definedName>
    <definedName name="_pp2">#REF!</definedName>
    <definedName name="_q2" localSheetId="6" hidden="1">{"pl_t&amp;d",#N/A,FALSE,"p&amp;l_t&amp;D_01_02 (2)"}</definedName>
    <definedName name="_q2" localSheetId="10" hidden="1">{"pl_t&amp;d",#N/A,FALSE,"p&amp;l_t&amp;D_01_02 (2)"}</definedName>
    <definedName name="_q2" localSheetId="7" hidden="1">{"pl_t&amp;d",#N/A,FALSE,"p&amp;l_t&amp;D_01_02 (2)"}</definedName>
    <definedName name="_q2" localSheetId="3" hidden="1">{"pl_t&amp;d",#N/A,FALSE,"p&amp;l_t&amp;D_01_02 (2)"}</definedName>
    <definedName name="_q2" localSheetId="8" hidden="1">{"pl_t&amp;d",#N/A,FALSE,"p&amp;l_t&amp;D_01_02 (2)"}</definedName>
    <definedName name="_q2" localSheetId="9" hidden="1">{"pl_t&amp;d",#N/A,FALSE,"p&amp;l_t&amp;D_01_02 (2)"}</definedName>
    <definedName name="_q2" localSheetId="4" hidden="1">{"pl_t&amp;d",#N/A,FALSE,"p&amp;l_t&amp;D_01_02 (2)"}</definedName>
    <definedName name="_q2" localSheetId="0" hidden="1">{"pl_t&amp;d",#N/A,FALSE,"p&amp;l_t&amp;D_01_02 (2)"}</definedName>
    <definedName name="_q2" localSheetId="1" hidden="1">{"pl_t&amp;d",#N/A,FALSE,"p&amp;l_t&amp;D_01_02 (2)"}</definedName>
    <definedName name="_q2" hidden="1">{"pl_t&amp;d",#N/A,FALSE,"p&amp;l_t&amp;D_01_02 (2)"}</definedName>
    <definedName name="_q3" localSheetId="6" hidden="1">{"pl_t&amp;d",#N/A,FALSE,"p&amp;l_t&amp;D_01_02 (2)"}</definedName>
    <definedName name="_q3" localSheetId="10" hidden="1">{"pl_t&amp;d",#N/A,FALSE,"p&amp;l_t&amp;D_01_02 (2)"}</definedName>
    <definedName name="_q3" localSheetId="7" hidden="1">{"pl_t&amp;d",#N/A,FALSE,"p&amp;l_t&amp;D_01_02 (2)"}</definedName>
    <definedName name="_q3" localSheetId="3" hidden="1">{"pl_t&amp;d",#N/A,FALSE,"p&amp;l_t&amp;D_01_02 (2)"}</definedName>
    <definedName name="_q3" localSheetId="8" hidden="1">{"pl_t&amp;d",#N/A,FALSE,"p&amp;l_t&amp;D_01_02 (2)"}</definedName>
    <definedName name="_q3" localSheetId="9" hidden="1">{"pl_t&amp;d",#N/A,FALSE,"p&amp;l_t&amp;D_01_02 (2)"}</definedName>
    <definedName name="_q3" localSheetId="4" hidden="1">{"pl_t&amp;d",#N/A,FALSE,"p&amp;l_t&amp;D_01_02 (2)"}</definedName>
    <definedName name="_q3" localSheetId="0" hidden="1">{"pl_t&amp;d",#N/A,FALSE,"p&amp;l_t&amp;D_01_02 (2)"}</definedName>
    <definedName name="_q3" localSheetId="1" hidden="1">{"pl_t&amp;d",#N/A,FALSE,"p&amp;l_t&amp;D_01_02 (2)"}</definedName>
    <definedName name="_q3" hidden="1">{"pl_t&amp;d",#N/A,FALSE,"p&amp;l_t&amp;D_01_02 (2)"}</definedName>
    <definedName name="_Regression_X" localSheetId="6" hidden="1">#REF!</definedName>
    <definedName name="_Regression_X" localSheetId="10" hidden="1">#REF!</definedName>
    <definedName name="_Regression_X" localSheetId="7" hidden="1">#REF!</definedName>
    <definedName name="_Regression_X" localSheetId="3" hidden="1">#REF!</definedName>
    <definedName name="_Regression_X" localSheetId="8" hidden="1">#REF!</definedName>
    <definedName name="_Regression_X" localSheetId="9" hidden="1">#REF!</definedName>
    <definedName name="_Regression_X" localSheetId="4" hidden="1">#REF!</definedName>
    <definedName name="_Regression_X" localSheetId="0" hidden="1">#REF!</definedName>
    <definedName name="_Regression_X" localSheetId="1" hidden="1">#REF!</definedName>
    <definedName name="_Regression_X" hidden="1">#REF!</definedName>
    <definedName name="_s1" localSheetId="6" hidden="1">{"pl_t&amp;d",#N/A,FALSE,"p&amp;l_t&amp;D_01_02 (2)"}</definedName>
    <definedName name="_s1" localSheetId="10" hidden="1">{"pl_t&amp;d",#N/A,FALSE,"p&amp;l_t&amp;D_01_02 (2)"}</definedName>
    <definedName name="_s1" localSheetId="7" hidden="1">{"pl_t&amp;d",#N/A,FALSE,"p&amp;l_t&amp;D_01_02 (2)"}</definedName>
    <definedName name="_s1" localSheetId="3" hidden="1">{"pl_t&amp;d",#N/A,FALSE,"p&amp;l_t&amp;D_01_02 (2)"}</definedName>
    <definedName name="_s1" localSheetId="8" hidden="1">{"pl_t&amp;d",#N/A,FALSE,"p&amp;l_t&amp;D_01_02 (2)"}</definedName>
    <definedName name="_s1" localSheetId="9" hidden="1">{"pl_t&amp;d",#N/A,FALSE,"p&amp;l_t&amp;D_01_02 (2)"}</definedName>
    <definedName name="_s1" localSheetId="4" hidden="1">{"pl_t&amp;d",#N/A,FALSE,"p&amp;l_t&amp;D_01_02 (2)"}</definedName>
    <definedName name="_s1" localSheetId="0" hidden="1">{"pl_t&amp;d",#N/A,FALSE,"p&amp;l_t&amp;D_01_02 (2)"}</definedName>
    <definedName name="_s1" localSheetId="1" hidden="1">{"pl_t&amp;d",#N/A,FALSE,"p&amp;l_t&amp;D_01_02 (2)"}</definedName>
    <definedName name="_s1" hidden="1">{"pl_t&amp;d",#N/A,FALSE,"p&amp;l_t&amp;D_01_02 (2)"}</definedName>
    <definedName name="_S180" localSheetId="6">[12]S3_GRP_CA!#REF!</definedName>
    <definedName name="_S180" localSheetId="10">[12]S3_GRP_CA!#REF!</definedName>
    <definedName name="_S180" localSheetId="7">[12]S3_GRP_CA!#REF!</definedName>
    <definedName name="_S180" localSheetId="3">[12]S3_GRP_CA!#REF!</definedName>
    <definedName name="_S180" localSheetId="9">[12]S3_GRP_CA!#REF!</definedName>
    <definedName name="_S180" localSheetId="4">[12]S3_GRP_CA!#REF!</definedName>
    <definedName name="_S180" localSheetId="0">[12]S3_GRP_CA!#REF!</definedName>
    <definedName name="_S180" localSheetId="1">[12]S3_GRP_CA!#REF!</definedName>
    <definedName name="_S180">[12]S3_GRP_CA!#REF!</definedName>
    <definedName name="_s2" localSheetId="6" hidden="1">{"pl_t&amp;d",#N/A,FALSE,"p&amp;l_t&amp;D_01_02 (2)"}</definedName>
    <definedName name="_s2" localSheetId="10" hidden="1">{"pl_t&amp;d",#N/A,FALSE,"p&amp;l_t&amp;D_01_02 (2)"}</definedName>
    <definedName name="_s2" localSheetId="7" hidden="1">{"pl_t&amp;d",#N/A,FALSE,"p&amp;l_t&amp;D_01_02 (2)"}</definedName>
    <definedName name="_s2" localSheetId="3" hidden="1">{"pl_t&amp;d",#N/A,FALSE,"p&amp;l_t&amp;D_01_02 (2)"}</definedName>
    <definedName name="_s2" localSheetId="8" hidden="1">{"pl_t&amp;d",#N/A,FALSE,"p&amp;l_t&amp;D_01_02 (2)"}</definedName>
    <definedName name="_s2" localSheetId="9" hidden="1">{"pl_t&amp;d",#N/A,FALSE,"p&amp;l_t&amp;D_01_02 (2)"}</definedName>
    <definedName name="_s2" localSheetId="4" hidden="1">{"pl_t&amp;d",#N/A,FALSE,"p&amp;l_t&amp;D_01_02 (2)"}</definedName>
    <definedName name="_s2" localSheetId="0" hidden="1">{"pl_t&amp;d",#N/A,FALSE,"p&amp;l_t&amp;D_01_02 (2)"}</definedName>
    <definedName name="_s2" localSheetId="1" hidden="1">{"pl_t&amp;d",#N/A,FALSE,"p&amp;l_t&amp;D_01_02 (2)"}</definedName>
    <definedName name="_s2" hidden="1">{"pl_t&amp;d",#N/A,FALSE,"p&amp;l_t&amp;D_01_02 (2)"}</definedName>
    <definedName name="_s23" localSheetId="8" hidden="1">{"pl_t&amp;d",#N/A,FALSE,"p&amp;l_t&amp;D_01_02 (2)"}</definedName>
    <definedName name="_s23" hidden="1">{"pl_t&amp;d",#N/A,FALSE,"p&amp;l_t&amp;D_01_02 (2)"}</definedName>
    <definedName name="_S6" localSheetId="10">[4]S5_CO_MA!#REF!</definedName>
    <definedName name="_S6" localSheetId="7">[4]S5_CO_MA!#REF!</definedName>
    <definedName name="_S6" localSheetId="3">[4]S5_CO_MA!#REF!</definedName>
    <definedName name="_S6" localSheetId="9">[4]S5_CO_MA!#REF!</definedName>
    <definedName name="_S6" localSheetId="4">[4]S5_CO_MA!#REF!</definedName>
    <definedName name="_S6" localSheetId="0">[4]S5_CO_MA!#REF!</definedName>
    <definedName name="_S6" localSheetId="1">[4]S5_CO_MA!#REF!</definedName>
    <definedName name="_S6">[4]S5_CO_MA!#REF!</definedName>
    <definedName name="_sch1" localSheetId="6">#REF!</definedName>
    <definedName name="_sch1" localSheetId="10">#REF!</definedName>
    <definedName name="_sch1" localSheetId="7">#REF!</definedName>
    <definedName name="_sch1" localSheetId="3">#REF!</definedName>
    <definedName name="_sch1" localSheetId="9">#REF!</definedName>
    <definedName name="_sch1" localSheetId="4">#REF!</definedName>
    <definedName name="_sch1" localSheetId="0">#REF!</definedName>
    <definedName name="_sch1" localSheetId="1">#REF!</definedName>
    <definedName name="_sch1">#REF!</definedName>
    <definedName name="_SCH11" localSheetId="6">#REF!</definedName>
    <definedName name="_SCH11" localSheetId="10">#REF!</definedName>
    <definedName name="_SCH11" localSheetId="7">#REF!</definedName>
    <definedName name="_SCH11" localSheetId="3">#REF!</definedName>
    <definedName name="_SCH11" localSheetId="9">#REF!</definedName>
    <definedName name="_SCH11" localSheetId="4">#REF!</definedName>
    <definedName name="_SCH11" localSheetId="0">#REF!</definedName>
    <definedName name="_SCH11" localSheetId="1">#REF!</definedName>
    <definedName name="_SCH11">#REF!</definedName>
    <definedName name="_SCH4" localSheetId="6">#REF!</definedName>
    <definedName name="_SCH4" localSheetId="10">#REF!</definedName>
    <definedName name="_SCH4" localSheetId="7">#REF!</definedName>
    <definedName name="_SCH4" localSheetId="3">#REF!</definedName>
    <definedName name="_SCH4" localSheetId="9">#REF!</definedName>
    <definedName name="_SCH4" localSheetId="4">#REF!</definedName>
    <definedName name="_SCH4" localSheetId="0">#REF!</definedName>
    <definedName name="_SCH4" localSheetId="1">#REF!</definedName>
    <definedName name="_SCH4">#REF!</definedName>
    <definedName name="_SCH8" localSheetId="10">#REF!</definedName>
    <definedName name="_SCH8" localSheetId="7">#REF!</definedName>
    <definedName name="_SCH8" localSheetId="3">#REF!</definedName>
    <definedName name="_SCH8" localSheetId="9">#REF!</definedName>
    <definedName name="_SCH8" localSheetId="4">#REF!</definedName>
    <definedName name="_SCH8" localSheetId="0">#REF!</definedName>
    <definedName name="_SCH8" localSheetId="1">#REF!</definedName>
    <definedName name="_SCH8">#REF!</definedName>
    <definedName name="_sep97" localSheetId="10">#REF!</definedName>
    <definedName name="_sep97" localSheetId="7">#REF!</definedName>
    <definedName name="_sep97" localSheetId="3">#REF!</definedName>
    <definedName name="_sep97" localSheetId="9">#REF!</definedName>
    <definedName name="_sep97" localSheetId="4">#REF!</definedName>
    <definedName name="_sep97" localSheetId="0">#REF!</definedName>
    <definedName name="_sep97" localSheetId="1">#REF!</definedName>
    <definedName name="_sep97">#REF!</definedName>
    <definedName name="_SL1" localSheetId="6">[14]Salient1!#REF!</definedName>
    <definedName name="_SL1" localSheetId="10">[14]Salient1!#REF!</definedName>
    <definedName name="_SL1" localSheetId="7">[14]Salient1!#REF!</definedName>
    <definedName name="_SL1" localSheetId="3">[14]Salient1!#REF!</definedName>
    <definedName name="_SL1" localSheetId="9">[14]Salient1!#REF!</definedName>
    <definedName name="_SL1" localSheetId="4">[14]Salient1!#REF!</definedName>
    <definedName name="_SL1" localSheetId="0">[14]Salient1!#REF!</definedName>
    <definedName name="_SL1" localSheetId="1">[14]Salient1!#REF!</definedName>
    <definedName name="_SL1">[14]Salient1!#REF!</definedName>
    <definedName name="_SL2" localSheetId="6">[14]Salient1!#REF!</definedName>
    <definedName name="_SL2" localSheetId="10">[14]Salient1!#REF!</definedName>
    <definedName name="_SL2" localSheetId="7">[14]Salient1!#REF!</definedName>
    <definedName name="_SL2" localSheetId="3">[14]Salient1!#REF!</definedName>
    <definedName name="_SL2" localSheetId="9">[14]Salient1!#REF!</definedName>
    <definedName name="_SL2" localSheetId="4">[14]Salient1!#REF!</definedName>
    <definedName name="_SL2" localSheetId="0">[14]Salient1!#REF!</definedName>
    <definedName name="_SL2" localSheetId="1">[14]Salient1!#REF!</definedName>
    <definedName name="_SL2">[14]Salient1!#REF!</definedName>
    <definedName name="_SL3" localSheetId="6">[14]Salient1!#REF!</definedName>
    <definedName name="_SL3" localSheetId="10">[14]Salient1!#REF!</definedName>
    <definedName name="_SL3" localSheetId="7">[14]Salient1!#REF!</definedName>
    <definedName name="_SL3" localSheetId="3">[14]Salient1!#REF!</definedName>
    <definedName name="_SL3" localSheetId="9">[14]Salient1!#REF!</definedName>
    <definedName name="_SL3" localSheetId="4">[14]Salient1!#REF!</definedName>
    <definedName name="_SL3" localSheetId="0">[14]Salient1!#REF!</definedName>
    <definedName name="_SL3" localSheetId="1">[14]Salient1!#REF!</definedName>
    <definedName name="_SL3">[14]Salient1!#REF!</definedName>
    <definedName name="_Sort" localSheetId="6" hidden="1">#REF!</definedName>
    <definedName name="_Sort" localSheetId="10" hidden="1">#REF!</definedName>
    <definedName name="_Sort" localSheetId="7" hidden="1">#REF!</definedName>
    <definedName name="_Sort" localSheetId="3" hidden="1">#REF!</definedName>
    <definedName name="_Sort" localSheetId="8" hidden="1">#REF!</definedName>
    <definedName name="_Sort" localSheetId="9" hidden="1">#REF!</definedName>
    <definedName name="_Sort" localSheetId="4" hidden="1">#REF!</definedName>
    <definedName name="_Sort" localSheetId="0" hidden="1">#REF!</definedName>
    <definedName name="_Sort" localSheetId="1" hidden="1">#REF!</definedName>
    <definedName name="_Sort" hidden="1">#REF!</definedName>
    <definedName name="_SPR1">"#REF!"</definedName>
    <definedName name="_spr2">"#REF!"</definedName>
    <definedName name="_ss1" localSheetId="6" hidden="1">{"pl_t&amp;d",#N/A,FALSE,"p&amp;l_t&amp;D_01_02 (2)"}</definedName>
    <definedName name="_ss1" localSheetId="10" hidden="1">{"pl_t&amp;d",#N/A,FALSE,"p&amp;l_t&amp;D_01_02 (2)"}</definedName>
    <definedName name="_ss1" localSheetId="7" hidden="1">{"pl_t&amp;d",#N/A,FALSE,"p&amp;l_t&amp;D_01_02 (2)"}</definedName>
    <definedName name="_ss1" localSheetId="3" hidden="1">{"pl_t&amp;d",#N/A,FALSE,"p&amp;l_t&amp;D_01_02 (2)"}</definedName>
    <definedName name="_ss1" localSheetId="8" hidden="1">{"pl_t&amp;d",#N/A,FALSE,"p&amp;l_t&amp;D_01_02 (2)"}</definedName>
    <definedName name="_ss1" localSheetId="9" hidden="1">{"pl_t&amp;d",#N/A,FALSE,"p&amp;l_t&amp;D_01_02 (2)"}</definedName>
    <definedName name="_ss1" localSheetId="4" hidden="1">{"pl_t&amp;d",#N/A,FALSE,"p&amp;l_t&amp;D_01_02 (2)"}</definedName>
    <definedName name="_ss1" localSheetId="0" hidden="1">{"pl_t&amp;d",#N/A,FALSE,"p&amp;l_t&amp;D_01_02 (2)"}</definedName>
    <definedName name="_ss1" localSheetId="1" hidden="1">{"pl_t&amp;d",#N/A,FALSE,"p&amp;l_t&amp;D_01_02 (2)"}</definedName>
    <definedName name="_ss1" hidden="1">{"pl_t&amp;d",#N/A,FALSE,"p&amp;l_t&amp;D_01_02 (2)"}</definedName>
    <definedName name="_Sw2" localSheetId="8" hidden="1">{"pl_t&amp;d",#N/A,FALSE,"p&amp;l_t&amp;D_01_02 (2)"}</definedName>
    <definedName name="_Sw2" hidden="1">{"pl_t&amp;d",#N/A,FALSE,"p&amp;l_t&amp;D_01_02 (2)"}</definedName>
    <definedName name="_ums1" localSheetId="8" hidden="1">{"pl_t&amp;d",#N/A,FALSE,"p&amp;l_t&amp;D_01_02 (2)"}</definedName>
    <definedName name="_ums1" hidden="1">{"pl_t&amp;d",#N/A,FALSE,"p&amp;l_t&amp;D_01_02 (2)"}</definedName>
    <definedName name="_usd1" localSheetId="6">'[15]cash budget'!#REF!</definedName>
    <definedName name="_usd1" localSheetId="10">'[15]cash budget'!#REF!</definedName>
    <definedName name="_usd1" localSheetId="7">'[15]cash budget'!#REF!</definedName>
    <definedName name="_usd1" localSheetId="3">'[15]cash budget'!#REF!</definedName>
    <definedName name="_usd1" localSheetId="9">'[15]cash budget'!#REF!</definedName>
    <definedName name="_usd1" localSheetId="4">'[15]cash budget'!#REF!</definedName>
    <definedName name="_usd1" localSheetId="0">'[15]cash budget'!#REF!</definedName>
    <definedName name="_usd1" localSheetId="1">'[15]cash budget'!#REF!</definedName>
    <definedName name="_usd1">'[15]cash budget'!#REF!</definedName>
    <definedName name="_usd2" localSheetId="6">'[15]cash budget'!#REF!</definedName>
    <definedName name="_usd2" localSheetId="10">'[15]cash budget'!#REF!</definedName>
    <definedName name="_usd2" localSheetId="7">'[15]cash budget'!#REF!</definedName>
    <definedName name="_usd2" localSheetId="3">'[15]cash budget'!#REF!</definedName>
    <definedName name="_usd2" localSheetId="9">'[15]cash budget'!#REF!</definedName>
    <definedName name="_usd2" localSheetId="4">'[15]cash budget'!#REF!</definedName>
    <definedName name="_usd2" localSheetId="0">'[15]cash budget'!#REF!</definedName>
    <definedName name="_usd2" localSheetId="1">'[15]cash budget'!#REF!</definedName>
    <definedName name="_usd2">'[15]cash budget'!#REF!</definedName>
    <definedName name="_usd3" localSheetId="6">'[15]cash budget'!#REF!</definedName>
    <definedName name="_usd3" localSheetId="10">'[15]cash budget'!#REF!</definedName>
    <definedName name="_usd3" localSheetId="7">'[15]cash budget'!#REF!</definedName>
    <definedName name="_usd3" localSheetId="3">'[15]cash budget'!#REF!</definedName>
    <definedName name="_usd3" localSheetId="9">'[15]cash budget'!#REF!</definedName>
    <definedName name="_usd3" localSheetId="4">'[15]cash budget'!#REF!</definedName>
    <definedName name="_usd3" localSheetId="0">'[15]cash budget'!#REF!</definedName>
    <definedName name="_usd3" localSheetId="1">'[15]cash budget'!#REF!</definedName>
    <definedName name="_usd3">'[15]cash budget'!#REF!</definedName>
    <definedName name="_usd4" localSheetId="6">'[15]cash budget'!#REF!</definedName>
    <definedName name="_usd4" localSheetId="10">'[15]cash budget'!#REF!</definedName>
    <definedName name="_usd4" localSheetId="7">'[15]cash budget'!#REF!</definedName>
    <definedName name="_usd4" localSheetId="3">'[15]cash budget'!#REF!</definedName>
    <definedName name="_usd4" localSheetId="9">'[15]cash budget'!#REF!</definedName>
    <definedName name="_usd4" localSheetId="4">'[15]cash budget'!#REF!</definedName>
    <definedName name="_usd4" localSheetId="0">'[15]cash budget'!#REF!</definedName>
    <definedName name="_usd4" localSheetId="1">'[15]cash budget'!#REF!</definedName>
    <definedName name="_usd4">'[15]cash budget'!#REF!</definedName>
    <definedName name="_vas1" localSheetId="8" hidden="1">{"pl_t&amp;d",#N/A,FALSE,"p&amp;l_t&amp;D_01_02 (2)"}</definedName>
    <definedName name="_vas1" hidden="1">{"pl_t&amp;d",#N/A,FALSE,"p&amp;l_t&amp;D_01_02 (2)"}</definedName>
    <definedName name="_vas2" localSheetId="8" hidden="1">{"pl_t&amp;d",#N/A,FALSE,"p&amp;l_t&amp;D_01_02 (2)"}</definedName>
    <definedName name="_vas2" hidden="1">{"pl_t&amp;d",#N/A,FALSE,"p&amp;l_t&amp;D_01_02 (2)"}</definedName>
    <definedName name="_WOP123" localSheetId="8" hidden="1">{"pl_t&amp;d",#N/A,FALSE,"p&amp;l_t&amp;D_01_02 (2)"}</definedName>
    <definedName name="_WOP123" hidden="1">{"pl_t&amp;d",#N/A,FALSE,"p&amp;l_t&amp;D_01_02 (2)"}</definedName>
    <definedName name="A" localSheetId="6" hidden="1">{"pl_t&amp;d",#N/A,FALSE,"p&amp;l_t&amp;D_01_02 (2)"}</definedName>
    <definedName name="A" localSheetId="10" hidden="1">{"pl_t&amp;d",#N/A,FALSE,"p&amp;l_t&amp;D_01_02 (2)"}</definedName>
    <definedName name="A" localSheetId="7" hidden="1">{"pl_t&amp;d",#N/A,FALSE,"p&amp;l_t&amp;D_01_02 (2)"}</definedName>
    <definedName name="A" localSheetId="3" hidden="1">{"pl_t&amp;d",#N/A,FALSE,"p&amp;l_t&amp;D_01_02 (2)"}</definedName>
    <definedName name="A" localSheetId="8" hidden="1">{"pl_t&amp;d",#N/A,FALSE,"p&amp;l_t&amp;D_01_02 (2)"}</definedName>
    <definedName name="A" localSheetId="9" hidden="1">{"pl_t&amp;d",#N/A,FALSE,"p&amp;l_t&amp;D_01_02 (2)"}</definedName>
    <definedName name="A" localSheetId="4" hidden="1">{"pl_t&amp;d",#N/A,FALSE,"p&amp;l_t&amp;D_01_02 (2)"}</definedName>
    <definedName name="A" localSheetId="0" hidden="1">{"pl_t&amp;d",#N/A,FALSE,"p&amp;l_t&amp;D_01_02 (2)"}</definedName>
    <definedName name="A" localSheetId="1" hidden="1">{"pl_t&amp;d",#N/A,FALSE,"p&amp;l_t&amp;D_01_02 (2)"}</definedName>
    <definedName name="A" hidden="1">{"pl_t&amp;d",#N/A,FALSE,"p&amp;l_t&amp;D_01_02 (2)"}</definedName>
    <definedName name="A0" localSheetId="6">#REF!</definedName>
    <definedName name="A0" localSheetId="10">#REF!</definedName>
    <definedName name="A0" localSheetId="7">#REF!</definedName>
    <definedName name="A0" localSheetId="3">#REF!</definedName>
    <definedName name="A0" localSheetId="9">#REF!</definedName>
    <definedName name="A0" localSheetId="4">#REF!</definedName>
    <definedName name="A0" localSheetId="0">#REF!</definedName>
    <definedName name="A0" localSheetId="1">#REF!</definedName>
    <definedName name="A0">#REF!</definedName>
    <definedName name="A1000000___0" localSheetId="6">#REF!</definedName>
    <definedName name="A1000000___0" localSheetId="10">#REF!</definedName>
    <definedName name="A1000000___0" localSheetId="7">#REF!</definedName>
    <definedName name="A1000000___0" localSheetId="3">#REF!</definedName>
    <definedName name="A1000000___0" localSheetId="9">#REF!</definedName>
    <definedName name="A1000000___0" localSheetId="4">#REF!</definedName>
    <definedName name="A1000000___0" localSheetId="0">#REF!</definedName>
    <definedName name="A1000000___0" localSheetId="1">#REF!</definedName>
    <definedName name="A1000000___0">#REF!</definedName>
    <definedName name="a654645454545" localSheetId="6">#REF!</definedName>
    <definedName name="a654645454545" localSheetId="10">#REF!</definedName>
    <definedName name="a654645454545" localSheetId="7">#REF!</definedName>
    <definedName name="a654645454545" localSheetId="3">#REF!</definedName>
    <definedName name="a654645454545" localSheetId="9">#REF!</definedName>
    <definedName name="a654645454545" localSheetId="4">#REF!</definedName>
    <definedName name="a654645454545" localSheetId="0">#REF!</definedName>
    <definedName name="a654645454545" localSheetId="1">#REF!</definedName>
    <definedName name="a654645454545">#REF!</definedName>
    <definedName name="AA" localSheetId="6">[5]Newabstract!#REF!</definedName>
    <definedName name="AA" localSheetId="10">[5]Newabstract!#REF!</definedName>
    <definedName name="AA" localSheetId="7">[5]Newabstract!#REF!</definedName>
    <definedName name="AA" localSheetId="3">[5]Newabstract!#REF!</definedName>
    <definedName name="AA" localSheetId="9">[5]Newabstract!#REF!</definedName>
    <definedName name="AA" localSheetId="4">[5]Newabstract!#REF!</definedName>
    <definedName name="AA" localSheetId="0">[5]Newabstract!#REF!</definedName>
    <definedName name="AA" localSheetId="1">[5]Newabstract!#REF!</definedName>
    <definedName name="AA">[5]Newabstract!#REF!</definedName>
    <definedName name="AAA" localSheetId="6">#REF!</definedName>
    <definedName name="AAA" localSheetId="10">#REF!</definedName>
    <definedName name="AAA" localSheetId="7">#REF!</definedName>
    <definedName name="AAA" localSheetId="3">#REF!</definedName>
    <definedName name="AAA" localSheetId="9">#REF!</definedName>
    <definedName name="AAA" localSheetId="4">#REF!</definedName>
    <definedName name="AAA" localSheetId="0">#REF!</definedName>
    <definedName name="AAA" localSheetId="1">#REF!</definedName>
    <definedName name="AAA">#REF!</definedName>
    <definedName name="aaaa" localSheetId="6">[5]Newabstract!#REF!</definedName>
    <definedName name="aaaa" localSheetId="10">[5]Newabstract!#REF!</definedName>
    <definedName name="aaaa" localSheetId="7">[5]Newabstract!#REF!</definedName>
    <definedName name="aaaa" localSheetId="3">[5]Newabstract!#REF!</definedName>
    <definedName name="aaaa" localSheetId="9">[5]Newabstract!#REF!</definedName>
    <definedName name="aaaa" localSheetId="4">[5]Newabstract!#REF!</definedName>
    <definedName name="aaaa" localSheetId="0">[5]Newabstract!#REF!</definedName>
    <definedName name="aaaa" localSheetId="1">[5]Newabstract!#REF!</definedName>
    <definedName name="aaaa">[5]Newabstract!#REF!</definedName>
    <definedName name="AAAAA" localSheetId="6" hidden="1">{"pl_t&amp;d",#N/A,FALSE,"p&amp;l_t&amp;D_01_02 (2)"}</definedName>
    <definedName name="AAAAA" localSheetId="10" hidden="1">{"pl_t&amp;d",#N/A,FALSE,"p&amp;l_t&amp;D_01_02 (2)"}</definedName>
    <definedName name="AAAAA" localSheetId="7" hidden="1">{"pl_t&amp;d",#N/A,FALSE,"p&amp;l_t&amp;D_01_02 (2)"}</definedName>
    <definedName name="AAAAA" localSheetId="3" hidden="1">{"pl_t&amp;d",#N/A,FALSE,"p&amp;l_t&amp;D_01_02 (2)"}</definedName>
    <definedName name="AAAAA" localSheetId="8" hidden="1">{"pl_t&amp;d",#N/A,FALSE,"p&amp;l_t&amp;D_01_02 (2)"}</definedName>
    <definedName name="AAAAA" localSheetId="9" hidden="1">{"pl_t&amp;d",#N/A,FALSE,"p&amp;l_t&amp;D_01_02 (2)"}</definedName>
    <definedName name="AAAAA" localSheetId="4" hidden="1">{"pl_t&amp;d",#N/A,FALSE,"p&amp;l_t&amp;D_01_02 (2)"}</definedName>
    <definedName name="AAAAA" localSheetId="0" hidden="1">{"pl_t&amp;d",#N/A,FALSE,"p&amp;l_t&amp;D_01_02 (2)"}</definedName>
    <definedName name="AAAAA" localSheetId="1" hidden="1">{"pl_t&amp;d",#N/A,FALSE,"p&amp;l_t&amp;D_01_02 (2)"}</definedName>
    <definedName name="AAAAA" hidden="1">{"pl_t&amp;d",#N/A,FALSE,"p&amp;l_t&amp;D_01_02 (2)"}</definedName>
    <definedName name="aaaaaaa" localSheetId="6" hidden="1">{"pl_t&amp;d",#N/A,FALSE,"p&amp;l_t&amp;D_01_02 (2)"}</definedName>
    <definedName name="aaaaaaa" localSheetId="10" hidden="1">{"pl_t&amp;d",#N/A,FALSE,"p&amp;l_t&amp;D_01_02 (2)"}</definedName>
    <definedName name="aaaaaaa" localSheetId="7" hidden="1">{"pl_t&amp;d",#N/A,FALSE,"p&amp;l_t&amp;D_01_02 (2)"}</definedName>
    <definedName name="aaaaaaa" localSheetId="3" hidden="1">{"pl_t&amp;d",#N/A,FALSE,"p&amp;l_t&amp;D_01_02 (2)"}</definedName>
    <definedName name="aaaaaaa" localSheetId="8" hidden="1">{"pl_t&amp;d",#N/A,FALSE,"p&amp;l_t&amp;D_01_02 (2)"}</definedName>
    <definedName name="aaaaaaa" localSheetId="9" hidden="1">{"pl_t&amp;d",#N/A,FALSE,"p&amp;l_t&amp;D_01_02 (2)"}</definedName>
    <definedName name="aaaaaaa" localSheetId="4" hidden="1">{"pl_t&amp;d",#N/A,FALSE,"p&amp;l_t&amp;D_01_02 (2)"}</definedName>
    <definedName name="aaaaaaa" localSheetId="0" hidden="1">{"pl_t&amp;d",#N/A,FALSE,"p&amp;l_t&amp;D_01_02 (2)"}</definedName>
    <definedName name="aaaaaaa" localSheetId="1" hidden="1">{"pl_t&amp;d",#N/A,FALSE,"p&amp;l_t&amp;D_01_02 (2)"}</definedName>
    <definedName name="aaaaaaa" hidden="1">{"pl_t&amp;d",#N/A,FALSE,"p&amp;l_t&amp;D_01_02 (2)"}</definedName>
    <definedName name="aaaaaaaa" localSheetId="6">#REF!</definedName>
    <definedName name="aaaaaaaa" localSheetId="10">#REF!</definedName>
    <definedName name="aaaaaaaa" localSheetId="7">#REF!</definedName>
    <definedName name="aaaaaaaa" localSheetId="3">#REF!</definedName>
    <definedName name="aaaaaaaa" localSheetId="9">#REF!</definedName>
    <definedName name="aaaaaaaa" localSheetId="4">#REF!</definedName>
    <definedName name="aaaaaaaa" localSheetId="0">#REF!</definedName>
    <definedName name="aaaaaaaa" localSheetId="1">#REF!</definedName>
    <definedName name="aaaaaaaa">#REF!</definedName>
    <definedName name="aaaaaaaaaaa" localSheetId="6">#REF!</definedName>
    <definedName name="aaaaaaaaaaa" localSheetId="10">#REF!</definedName>
    <definedName name="aaaaaaaaaaa" localSheetId="7">#REF!</definedName>
    <definedName name="aaaaaaaaaaa" localSheetId="3">#REF!</definedName>
    <definedName name="aaaaaaaaaaa" localSheetId="9">#REF!</definedName>
    <definedName name="aaaaaaaaaaa" localSheetId="4">#REF!</definedName>
    <definedName name="aaaaaaaaaaa" localSheetId="0">#REF!</definedName>
    <definedName name="aaaaaaaaaaa" localSheetId="1">#REF!</definedName>
    <definedName name="aaaaaaaaaaa">#REF!</definedName>
    <definedName name="aaaaaaaaaaaaaaaa1">#REF!</definedName>
    <definedName name="AAAAAAAAAAAAAAAAAA" localSheetId="8" hidden="1">{"pl_t&amp;d",#N/A,FALSE,"p&amp;l_t&amp;D_01_02 (2)"}</definedName>
    <definedName name="AAAAAAAAAAAAAAAAAA" hidden="1">{"pl_t&amp;d",#N/A,FALSE,"p&amp;l_t&amp;D_01_02 (2)"}</definedName>
    <definedName name="AAAAAAAAAAAAAAAAAAA" localSheetId="8" hidden="1">{"pl_t&amp;d",#N/A,FALSE,"p&amp;l_t&amp;D_01_02 (2)"}</definedName>
    <definedName name="AAAAAAAAAAAAAAAAAAA" hidden="1">{"pl_t&amp;d",#N/A,FALSE,"p&amp;l_t&amp;D_01_02 (2)"}</definedName>
    <definedName name="AAAAAB" localSheetId="8" hidden="1">{"pl_t&amp;d",#N/A,FALSE,"p&amp;l_t&amp;D_01_02 (2)"}</definedName>
    <definedName name="AAAAAB" hidden="1">{"pl_t&amp;d",#N/A,FALSE,"p&amp;l_t&amp;D_01_02 (2)"}</definedName>
    <definedName name="aaaabb" localSheetId="8" hidden="1">{"pl_t&amp;d",#N/A,FALSE,"p&amp;l_t&amp;D_01_02 (2)"}</definedName>
    <definedName name="aaaabb" hidden="1">{"pl_t&amp;d",#N/A,FALSE,"p&amp;l_t&amp;D_01_02 (2)"}</definedName>
    <definedName name="aaaas" localSheetId="8" hidden="1">{"pl_td_01_02",#N/A,FALSE,"p&amp;l_t&amp;D_01_02 (2)"}</definedName>
    <definedName name="aaaas" hidden="1">{"pl_td_01_02",#N/A,FALSE,"p&amp;l_t&amp;D_01_02 (2)"}</definedName>
    <definedName name="AAAB" localSheetId="8" hidden="1">{"pl_t&amp;d",#N/A,FALSE,"p&amp;l_t&amp;D_01_02 (2)"}</definedName>
    <definedName name="AAAB" hidden="1">{"pl_t&amp;d",#N/A,FALSE,"p&amp;l_t&amp;D_01_02 (2)"}</definedName>
    <definedName name="AAABB" localSheetId="8" hidden="1">{"pl_t&amp;d",#N/A,FALSE,"p&amp;l_t&amp;D_01_02 (2)"}</definedName>
    <definedName name="AAABB" hidden="1">{"pl_t&amp;d",#N/A,FALSE,"p&amp;l_t&amp;D_01_02 (2)"}</definedName>
    <definedName name="aaaw" localSheetId="6" hidden="1">{"'Sheet1'!$A$4386:$N$4591"}</definedName>
    <definedName name="aaaw" localSheetId="10" hidden="1">{"'Sheet1'!$A$4386:$N$4591"}</definedName>
    <definedName name="aaaw" localSheetId="7" hidden="1">{"'Sheet1'!$A$4386:$N$4591"}</definedName>
    <definedName name="aaaw" localSheetId="3" hidden="1">{"'Sheet1'!$A$4386:$N$4591"}</definedName>
    <definedName name="aaaw" localSheetId="8" hidden="1">{"'Sheet1'!$A$4386:$N$4591"}</definedName>
    <definedName name="aaaw" localSheetId="9" hidden="1">{"'Sheet1'!$A$4386:$N$4591"}</definedName>
    <definedName name="aaaw" localSheetId="4" hidden="1">{"'Sheet1'!$A$4386:$N$4591"}</definedName>
    <definedName name="aaaw" localSheetId="0" hidden="1">{"'Sheet1'!$A$4386:$N$4591"}</definedName>
    <definedName name="aaaw" localSheetId="1" hidden="1">{"'Sheet1'!$A$4386:$N$4591"}</definedName>
    <definedName name="aaaw" hidden="1">{"'Sheet1'!$A$4386:$N$4591"}</definedName>
    <definedName name="AAB" localSheetId="8" hidden="1">{"pl_t&amp;d",#N/A,FALSE,"p&amp;l_t&amp;D_01_02 (2)"}</definedName>
    <definedName name="AAB" hidden="1">{"pl_t&amp;d",#N/A,FALSE,"p&amp;l_t&amp;D_01_02 (2)"}</definedName>
    <definedName name="AABB" localSheetId="8" hidden="1">{"pl_t&amp;d",#N/A,FALSE,"p&amp;l_t&amp;D_01_02 (2)"}</definedName>
    <definedName name="AABB" hidden="1">{"pl_t&amp;d",#N/A,FALSE,"p&amp;l_t&amp;D_01_02 (2)"}</definedName>
    <definedName name="aaq" localSheetId="6">#REF!</definedName>
    <definedName name="aaq" localSheetId="10">#REF!</definedName>
    <definedName name="aaq" localSheetId="7">#REF!</definedName>
    <definedName name="aaq" localSheetId="3">#REF!</definedName>
    <definedName name="aaq" localSheetId="9">#REF!</definedName>
    <definedName name="aaq" localSheetId="4">#REF!</definedName>
    <definedName name="aaq" localSheetId="0">#REF!</definedName>
    <definedName name="aaq" localSheetId="1">#REF!</definedName>
    <definedName name="aaq">#REF!</definedName>
    <definedName name="AASASASSAA" localSheetId="8" hidden="1">{"pl_t&amp;d",#N/A,FALSE,"p&amp;l_t&amp;D_01_02 (2)"}</definedName>
    <definedName name="AASASASSAA" hidden="1">{"pl_t&amp;d",#N/A,FALSE,"p&amp;l_t&amp;D_01_02 (2)"}</definedName>
    <definedName name="ab" localSheetId="6" hidden="1">{"pl_t&amp;d",#N/A,FALSE,"p&amp;l_t&amp;D_01_02 (2)"}</definedName>
    <definedName name="ab" localSheetId="10" hidden="1">{"pl_t&amp;d",#N/A,FALSE,"p&amp;l_t&amp;D_01_02 (2)"}</definedName>
    <definedName name="ab" localSheetId="7" hidden="1">{"pl_t&amp;d",#N/A,FALSE,"p&amp;l_t&amp;D_01_02 (2)"}</definedName>
    <definedName name="ab" localSheetId="3" hidden="1">{"pl_t&amp;d",#N/A,FALSE,"p&amp;l_t&amp;D_01_02 (2)"}</definedName>
    <definedName name="ab" localSheetId="8" hidden="1">{"pl_t&amp;d",#N/A,FALSE,"p&amp;l_t&amp;D_01_02 (2)"}</definedName>
    <definedName name="ab" localSheetId="9" hidden="1">{"pl_t&amp;d",#N/A,FALSE,"p&amp;l_t&amp;D_01_02 (2)"}</definedName>
    <definedName name="ab" localSheetId="4" hidden="1">{"pl_t&amp;d",#N/A,FALSE,"p&amp;l_t&amp;D_01_02 (2)"}</definedName>
    <definedName name="ab" localSheetId="0" hidden="1">{"pl_t&amp;d",#N/A,FALSE,"p&amp;l_t&amp;D_01_02 (2)"}</definedName>
    <definedName name="ab" localSheetId="1" hidden="1">{"pl_t&amp;d",#N/A,FALSE,"p&amp;l_t&amp;D_01_02 (2)"}</definedName>
    <definedName name="ab" hidden="1">{"pl_t&amp;d",#N/A,FALSE,"p&amp;l_t&amp;D_01_02 (2)"}</definedName>
    <definedName name="ABAB" localSheetId="8" hidden="1">{"pl_t&amp;d",#N/A,FALSE,"p&amp;l_t&amp;D_01_02 (2)"}</definedName>
    <definedName name="ABAB" hidden="1">{"pl_t&amp;d",#N/A,FALSE,"p&amp;l_t&amp;D_01_02 (2)"}</definedName>
    <definedName name="ABABAB" localSheetId="8" hidden="1">{"pl_t&amp;d",#N/A,FALSE,"p&amp;l_t&amp;D_01_02 (2)"}</definedName>
    <definedName name="ABABAB" hidden="1">{"pl_t&amp;d",#N/A,FALSE,"p&amp;l_t&amp;D_01_02 (2)"}</definedName>
    <definedName name="ABAC" localSheetId="8" hidden="1">{"pl_t&amp;d",#N/A,FALSE,"p&amp;l_t&amp;D_01_02 (2)"}</definedName>
    <definedName name="ABAC" hidden="1">{"pl_t&amp;d",#N/A,FALSE,"p&amp;l_t&amp;D_01_02 (2)"}</definedName>
    <definedName name="abb" localSheetId="6" hidden="1">{"pl_t&amp;d",#N/A,FALSE,"p&amp;l_t&amp;D_01_02 (2)"}</definedName>
    <definedName name="abb" localSheetId="10" hidden="1">{"pl_t&amp;d",#N/A,FALSE,"p&amp;l_t&amp;D_01_02 (2)"}</definedName>
    <definedName name="abb" localSheetId="7" hidden="1">{"pl_t&amp;d",#N/A,FALSE,"p&amp;l_t&amp;D_01_02 (2)"}</definedName>
    <definedName name="abb" localSheetId="3" hidden="1">{"pl_t&amp;d",#N/A,FALSE,"p&amp;l_t&amp;D_01_02 (2)"}</definedName>
    <definedName name="abb" localSheetId="8" hidden="1">{"pl_t&amp;d",#N/A,FALSE,"p&amp;l_t&amp;D_01_02 (2)"}</definedName>
    <definedName name="abb" localSheetId="9" hidden="1">{"pl_t&amp;d",#N/A,FALSE,"p&amp;l_t&amp;D_01_02 (2)"}</definedName>
    <definedName name="abb" localSheetId="4" hidden="1">{"pl_t&amp;d",#N/A,FALSE,"p&amp;l_t&amp;D_01_02 (2)"}</definedName>
    <definedName name="abb" localSheetId="0" hidden="1">{"pl_t&amp;d",#N/A,FALSE,"p&amp;l_t&amp;D_01_02 (2)"}</definedName>
    <definedName name="abb" localSheetId="1" hidden="1">{"pl_t&amp;d",#N/A,FALSE,"p&amp;l_t&amp;D_01_02 (2)"}</definedName>
    <definedName name="abb" hidden="1">{"pl_t&amp;d",#N/A,FALSE,"p&amp;l_t&amp;D_01_02 (2)"}</definedName>
    <definedName name="abc" localSheetId="6">#REF!</definedName>
    <definedName name="abc" localSheetId="10">#REF!</definedName>
    <definedName name="abc" localSheetId="7">#REF!</definedName>
    <definedName name="abc" localSheetId="3">#REF!</definedName>
    <definedName name="abc" localSheetId="9">#REF!</definedName>
    <definedName name="abc" localSheetId="4">#REF!</definedName>
    <definedName name="abc" localSheetId="0">#REF!</definedName>
    <definedName name="abc" localSheetId="1">#REF!</definedName>
    <definedName name="abc">#REF!</definedName>
    <definedName name="abcd" localSheetId="6">#REF!</definedName>
    <definedName name="abcd" localSheetId="10">#REF!</definedName>
    <definedName name="abcd" localSheetId="7">#REF!</definedName>
    <definedName name="abcd" localSheetId="3">#REF!</definedName>
    <definedName name="abcd" localSheetId="9">#REF!</definedName>
    <definedName name="abcd" localSheetId="4">#REF!</definedName>
    <definedName name="abcd" localSheetId="0">#REF!</definedName>
    <definedName name="abcd" localSheetId="1">#REF!</definedName>
    <definedName name="abcd">#REF!</definedName>
    <definedName name="ABCDEFG" localSheetId="8" hidden="1">{"pl_t&amp;d",#N/A,FALSE,"p&amp;l_t&amp;D_01_02 (2)"}</definedName>
    <definedName name="ABCDEFG" hidden="1">{"pl_t&amp;d",#N/A,FALSE,"p&amp;l_t&amp;D_01_02 (2)"}</definedName>
    <definedName name="abd" localSheetId="6">#REF!</definedName>
    <definedName name="abd" localSheetId="10">#REF!</definedName>
    <definedName name="abd" localSheetId="7">#REF!</definedName>
    <definedName name="abd" localSheetId="3">#REF!</definedName>
    <definedName name="abd" localSheetId="9">#REF!</definedName>
    <definedName name="abd" localSheetId="4">#REF!</definedName>
    <definedName name="abd" localSheetId="0">#REF!</definedName>
    <definedName name="abd" localSheetId="1">#REF!</definedName>
    <definedName name="abd">#REF!</definedName>
    <definedName name="Abstract" localSheetId="6" hidden="1">{"pl_t&amp;d",#N/A,FALSE,"p&amp;l_t&amp;D_01_02 (2)"}</definedName>
    <definedName name="Abstract" localSheetId="10" hidden="1">{"pl_t&amp;d",#N/A,FALSE,"p&amp;l_t&amp;D_01_02 (2)"}</definedName>
    <definedName name="Abstract" localSheetId="7" hidden="1">{"pl_t&amp;d",#N/A,FALSE,"p&amp;l_t&amp;D_01_02 (2)"}</definedName>
    <definedName name="Abstract" localSheetId="3" hidden="1">{"pl_t&amp;d",#N/A,FALSE,"p&amp;l_t&amp;D_01_02 (2)"}</definedName>
    <definedName name="Abstract" localSheetId="8" hidden="1">{"pl_t&amp;d",#N/A,FALSE,"p&amp;l_t&amp;D_01_02 (2)"}</definedName>
    <definedName name="Abstract" localSheetId="9" hidden="1">{"pl_t&amp;d",#N/A,FALSE,"p&amp;l_t&amp;D_01_02 (2)"}</definedName>
    <definedName name="Abstract" localSheetId="4" hidden="1">{"pl_t&amp;d",#N/A,FALSE,"p&amp;l_t&amp;D_01_02 (2)"}</definedName>
    <definedName name="Abstract" localSheetId="0" hidden="1">{"pl_t&amp;d",#N/A,FALSE,"p&amp;l_t&amp;D_01_02 (2)"}</definedName>
    <definedName name="Abstract" localSheetId="1" hidden="1">{"pl_t&amp;d",#N/A,FALSE,"p&amp;l_t&amp;D_01_02 (2)"}</definedName>
    <definedName name="Abstract" hidden="1">{"pl_t&amp;d",#N/A,FALSE,"p&amp;l_t&amp;D_01_02 (2)"}</definedName>
    <definedName name="abstract1" localSheetId="6" hidden="1">{"pl_t&amp;d",#N/A,FALSE,"p&amp;l_t&amp;D_01_02 (2)"}</definedName>
    <definedName name="abstract1" localSheetId="10" hidden="1">{"pl_t&amp;d",#N/A,FALSE,"p&amp;l_t&amp;D_01_02 (2)"}</definedName>
    <definedName name="abstract1" localSheetId="7" hidden="1">{"pl_t&amp;d",#N/A,FALSE,"p&amp;l_t&amp;D_01_02 (2)"}</definedName>
    <definedName name="abstract1" localSheetId="3" hidden="1">{"pl_t&amp;d",#N/A,FALSE,"p&amp;l_t&amp;D_01_02 (2)"}</definedName>
    <definedName name="abstract1" localSheetId="8" hidden="1">{"pl_t&amp;d",#N/A,FALSE,"p&amp;l_t&amp;D_01_02 (2)"}</definedName>
    <definedName name="abstract1" localSheetId="9" hidden="1">{"pl_t&amp;d",#N/A,FALSE,"p&amp;l_t&amp;D_01_02 (2)"}</definedName>
    <definedName name="abstract1" localSheetId="4" hidden="1">{"pl_t&amp;d",#N/A,FALSE,"p&amp;l_t&amp;D_01_02 (2)"}</definedName>
    <definedName name="abstract1" localSheetId="0" hidden="1">{"pl_t&amp;d",#N/A,FALSE,"p&amp;l_t&amp;D_01_02 (2)"}</definedName>
    <definedName name="abstract1" localSheetId="1" hidden="1">{"pl_t&amp;d",#N/A,FALSE,"p&amp;l_t&amp;D_01_02 (2)"}</definedName>
    <definedName name="abstract1" hidden="1">{"pl_t&amp;d",#N/A,FALSE,"p&amp;l_t&amp;D_01_02 (2)"}</definedName>
    <definedName name="abstractsales" localSheetId="6">#REF!</definedName>
    <definedName name="abstractsales" localSheetId="10">#REF!</definedName>
    <definedName name="abstractsales" localSheetId="7">#REF!</definedName>
    <definedName name="abstractsales" localSheetId="3">#REF!</definedName>
    <definedName name="abstractsales" localSheetId="9">#REF!</definedName>
    <definedName name="abstractsales" localSheetId="4">#REF!</definedName>
    <definedName name="abstractsales" localSheetId="0">#REF!</definedName>
    <definedName name="abstractsales" localSheetId="1">#REF!</definedName>
    <definedName name="abstractsales">#REF!</definedName>
    <definedName name="ABVC" localSheetId="8" hidden="1">{"pl_t&amp;d",#N/A,FALSE,"p&amp;l_t&amp;D_01_02 (2)"}</definedName>
    <definedName name="ABVC" hidden="1">{"pl_t&amp;d",#N/A,FALSE,"p&amp;l_t&amp;D_01_02 (2)"}</definedName>
    <definedName name="abx"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1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CBC" localSheetId="8" hidden="1">{"pl_t&amp;d",#N/A,FALSE,"p&amp;l_t&amp;D_01_02 (2)"}</definedName>
    <definedName name="ACBC" hidden="1">{"pl_t&amp;d",#N/A,FALSE,"p&amp;l_t&amp;D_01_02 (2)"}</definedName>
    <definedName name="ACCOUNT" localSheetId="6">#REF!</definedName>
    <definedName name="ACCOUNT" localSheetId="10">#REF!</definedName>
    <definedName name="ACCOUNT" localSheetId="7">#REF!</definedName>
    <definedName name="ACCOUNT" localSheetId="3">#REF!</definedName>
    <definedName name="ACCOUNT" localSheetId="9">#REF!</definedName>
    <definedName name="ACCOUNT" localSheetId="4">#REF!</definedName>
    <definedName name="ACCOUNT" localSheetId="0">#REF!</definedName>
    <definedName name="ACCOUNT" localSheetId="1">#REF!</definedName>
    <definedName name="ACCOUNT">#REF!</definedName>
    <definedName name="ACDEWR" localSheetId="8" hidden="1">{"pl_t&amp;d",#N/A,FALSE,"p&amp;l_t&amp;D_01_02 (2)"}</definedName>
    <definedName name="ACDEWR" hidden="1">{"pl_t&amp;d",#N/A,FALSE,"p&amp;l_t&amp;D_01_02 (2)"}</definedName>
    <definedName name="acgjl" localSheetId="8" hidden="1">{"pl_t&amp;d",#N/A,FALSE,"p&amp;l_t&amp;D_01_02 (2)"}</definedName>
    <definedName name="acgjl" hidden="1">{"pl_t&amp;d",#N/A,FALSE,"p&amp;l_t&amp;D_01_02 (2)"}</definedName>
    <definedName name="ACK" localSheetId="6">#REF!</definedName>
    <definedName name="ACK" localSheetId="10">#REF!</definedName>
    <definedName name="ACK" localSheetId="7">#REF!</definedName>
    <definedName name="ACK" localSheetId="3">#REF!</definedName>
    <definedName name="ACK" localSheetId="9">#REF!</definedName>
    <definedName name="ACK" localSheetId="4">#REF!</definedName>
    <definedName name="ACK" localSheetId="0">#REF!</definedName>
    <definedName name="ACK" localSheetId="1">#REF!</definedName>
    <definedName name="ACK">#REF!</definedName>
    <definedName name="ad" localSheetId="8" hidden="1">{"pl_t&amp;d",#N/A,FALSE,"p&amp;l_t&amp;D_01_02 (2)"}</definedName>
    <definedName name="ad" hidden="1">{"pl_t&amp;d",#N/A,FALSE,"p&amp;l_t&amp;D_01_02 (2)"}</definedName>
    <definedName name="adaa" localSheetId="6">#REF!</definedName>
    <definedName name="adaa" localSheetId="10">#REF!</definedName>
    <definedName name="adaa" localSheetId="7">#REF!</definedName>
    <definedName name="adaa" localSheetId="3">#REF!</definedName>
    <definedName name="adaa" localSheetId="9">#REF!</definedName>
    <definedName name="adaa" localSheetId="4">#REF!</definedName>
    <definedName name="adaa" localSheetId="0">#REF!</definedName>
    <definedName name="adaa" localSheetId="1">#REF!</definedName>
    <definedName name="adaa">#REF!</definedName>
    <definedName name="ADAD" localSheetId="8" hidden="1">{"pl_t&amp;d",#N/A,FALSE,"p&amp;l_t&amp;D_01_02 (2)"}</definedName>
    <definedName name="ADAD" hidden="1">{"pl_t&amp;d",#N/A,FALSE,"p&amp;l_t&amp;D_01_02 (2)"}</definedName>
    <definedName name="adb" localSheetId="6" hidden="1">{"pl_t&amp;d",#N/A,FALSE,"p&amp;l_t&amp;D_01_02 (2)"}</definedName>
    <definedName name="adb" localSheetId="10" hidden="1">{"pl_t&amp;d",#N/A,FALSE,"p&amp;l_t&amp;D_01_02 (2)"}</definedName>
    <definedName name="adb" localSheetId="7" hidden="1">{"pl_t&amp;d",#N/A,FALSE,"p&amp;l_t&amp;D_01_02 (2)"}</definedName>
    <definedName name="adb" localSheetId="3" hidden="1">{"pl_t&amp;d",#N/A,FALSE,"p&amp;l_t&amp;D_01_02 (2)"}</definedName>
    <definedName name="adb" localSheetId="8" hidden="1">{"pl_t&amp;d",#N/A,FALSE,"p&amp;l_t&amp;D_01_02 (2)"}</definedName>
    <definedName name="adb" localSheetId="9" hidden="1">{"pl_t&amp;d",#N/A,FALSE,"p&amp;l_t&amp;D_01_02 (2)"}</definedName>
    <definedName name="adb" localSheetId="4" hidden="1">{"pl_t&amp;d",#N/A,FALSE,"p&amp;l_t&amp;D_01_02 (2)"}</definedName>
    <definedName name="adb" localSheetId="0" hidden="1">{"pl_t&amp;d",#N/A,FALSE,"p&amp;l_t&amp;D_01_02 (2)"}</definedName>
    <definedName name="adb" localSheetId="1" hidden="1">{"pl_t&amp;d",#N/A,FALSE,"p&amp;l_t&amp;D_01_02 (2)"}</definedName>
    <definedName name="adb" hidden="1">{"pl_t&amp;d",#N/A,FALSE,"p&amp;l_t&amp;D_01_02 (2)"}</definedName>
    <definedName name="ADD" localSheetId="8" hidden="1">{"pl_t&amp;d",#N/A,FALSE,"p&amp;l_t&amp;D_01_02 (2)"}</definedName>
    <definedName name="ADD" hidden="1">{"pl_t&amp;d",#N/A,FALSE,"p&amp;l_t&amp;D_01_02 (2)"}</definedName>
    <definedName name="Add__Donations" localSheetId="6">#REF!</definedName>
    <definedName name="Add__Donations" localSheetId="10">#REF!</definedName>
    <definedName name="Add__Donations" localSheetId="7">#REF!</definedName>
    <definedName name="Add__Donations" localSheetId="3">#REF!</definedName>
    <definedName name="Add__Donations" localSheetId="9">#REF!</definedName>
    <definedName name="Add__Donations" localSheetId="4">#REF!</definedName>
    <definedName name="Add__Donations" localSheetId="0">#REF!</definedName>
    <definedName name="Add__Donations" localSheetId="1">#REF!</definedName>
    <definedName name="Add__Donations">#REF!</definedName>
    <definedName name="ADDRESS" localSheetId="6">#REF!</definedName>
    <definedName name="ADDRESS" localSheetId="10">#REF!</definedName>
    <definedName name="ADDRESS" localSheetId="7">#REF!</definedName>
    <definedName name="ADDRESS" localSheetId="3">#REF!</definedName>
    <definedName name="ADDRESS" localSheetId="9">#REF!</definedName>
    <definedName name="ADDRESS" localSheetId="4">#REF!</definedName>
    <definedName name="ADDRESS" localSheetId="0">#REF!</definedName>
    <definedName name="ADDRESS" localSheetId="1">#REF!</definedName>
    <definedName name="ADDRESS">#REF!</definedName>
    <definedName name="ade" localSheetId="8" hidden="1">{"pl_t&amp;d",#N/A,FALSE,"p&amp;l_t&amp;D_01_02 (2)"}</definedName>
    <definedName name="ade" hidden="1">{"pl_t&amp;d",#N/A,FALSE,"p&amp;l_t&amp;D_01_02 (2)"}</definedName>
    <definedName name="ADFD" localSheetId="8" hidden="1">{"pl_t&amp;d",#N/A,FALSE,"p&amp;l_t&amp;D_01_02 (2)"}</definedName>
    <definedName name="ADFD" hidden="1">{"pl_t&amp;d",#N/A,FALSE,"p&amp;l_t&amp;D_01_02 (2)"}</definedName>
    <definedName name="adherance" localSheetId="6" hidden="1">{"pl_t&amp;d",#N/A,FALSE,"p&amp;l_t&amp;D_01_02 (2)"}</definedName>
    <definedName name="adherance" localSheetId="10" hidden="1">{"pl_t&amp;d",#N/A,FALSE,"p&amp;l_t&amp;D_01_02 (2)"}</definedName>
    <definedName name="adherance" localSheetId="7" hidden="1">{"pl_t&amp;d",#N/A,FALSE,"p&amp;l_t&amp;D_01_02 (2)"}</definedName>
    <definedName name="adherance" localSheetId="3" hidden="1">{"pl_t&amp;d",#N/A,FALSE,"p&amp;l_t&amp;D_01_02 (2)"}</definedName>
    <definedName name="adherance" localSheetId="8" hidden="1">{"pl_t&amp;d",#N/A,FALSE,"p&amp;l_t&amp;D_01_02 (2)"}</definedName>
    <definedName name="adherance" localSheetId="9" hidden="1">{"pl_t&amp;d",#N/A,FALSE,"p&amp;l_t&amp;D_01_02 (2)"}</definedName>
    <definedName name="adherance" localSheetId="4" hidden="1">{"pl_t&amp;d",#N/A,FALSE,"p&amp;l_t&amp;D_01_02 (2)"}</definedName>
    <definedName name="adherance" localSheetId="0" hidden="1">{"pl_t&amp;d",#N/A,FALSE,"p&amp;l_t&amp;D_01_02 (2)"}</definedName>
    <definedName name="adherance" localSheetId="1" hidden="1">{"pl_t&amp;d",#N/A,FALSE,"p&amp;l_t&amp;D_01_02 (2)"}</definedName>
    <definedName name="adherance" hidden="1">{"pl_t&amp;d",#N/A,FALSE,"p&amp;l_t&amp;D_01_02 (2)"}</definedName>
    <definedName name="AdminD" localSheetId="6">#REF!</definedName>
    <definedName name="AdminD" localSheetId="10">#REF!</definedName>
    <definedName name="AdminD" localSheetId="7">#REF!</definedName>
    <definedName name="AdminD" localSheetId="3">#REF!</definedName>
    <definedName name="AdminD" localSheetId="9">#REF!</definedName>
    <definedName name="AdminD" localSheetId="4">#REF!</definedName>
    <definedName name="AdminD" localSheetId="0">#REF!</definedName>
    <definedName name="AdminD" localSheetId="1">#REF!</definedName>
    <definedName name="AdminD">#REF!</definedName>
    <definedName name="AdminExp" localSheetId="6">#REF!</definedName>
    <definedName name="AdminExp" localSheetId="10">#REF!</definedName>
    <definedName name="AdminExp" localSheetId="7">#REF!</definedName>
    <definedName name="AdminExp" localSheetId="3">#REF!</definedName>
    <definedName name="AdminExp" localSheetId="9">#REF!</definedName>
    <definedName name="AdminExp" localSheetId="4">#REF!</definedName>
    <definedName name="AdminExp" localSheetId="0">#REF!</definedName>
    <definedName name="AdminExp" localSheetId="1">#REF!</definedName>
    <definedName name="AdminExp">#REF!</definedName>
    <definedName name="adrga" localSheetId="6">#REF!</definedName>
    <definedName name="adrga" localSheetId="10">#REF!</definedName>
    <definedName name="adrga" localSheetId="7">#REF!</definedName>
    <definedName name="adrga" localSheetId="3">#REF!</definedName>
    <definedName name="adrga" localSheetId="9">#REF!</definedName>
    <definedName name="adrga" localSheetId="4">#REF!</definedName>
    <definedName name="adrga" localSheetId="0">#REF!</definedName>
    <definedName name="adrga" localSheetId="1">#REF!</definedName>
    <definedName name="adrga">#REF!</definedName>
    <definedName name="ads" localSheetId="8" hidden="1">{"pl_t&amp;d",#N/A,FALSE,"p&amp;l_t&amp;D_01_02 (2)"}</definedName>
    <definedName name="ads" hidden="1">{"pl_t&amp;d",#N/A,FALSE,"p&amp;l_t&amp;D_01_02 (2)"}</definedName>
    <definedName name="ae" localSheetId="8" hidden="1">{"pl_t&amp;d",#N/A,FALSE,"p&amp;l_t&amp;D_01_02 (2)"}</definedName>
    <definedName name="ae" hidden="1">{"pl_t&amp;d",#N/A,FALSE,"p&amp;l_t&amp;D_01_02 (2)"}</definedName>
    <definedName name="AET" localSheetId="6" hidden="1">{"pl_t&amp;d",#N/A,FALSE,"p&amp;l_t&amp;D_01_02 (2)"}</definedName>
    <definedName name="AET" localSheetId="10" hidden="1">{"pl_t&amp;d",#N/A,FALSE,"p&amp;l_t&amp;D_01_02 (2)"}</definedName>
    <definedName name="AET" localSheetId="7" hidden="1">{"pl_t&amp;d",#N/A,FALSE,"p&amp;l_t&amp;D_01_02 (2)"}</definedName>
    <definedName name="AET" localSheetId="3" hidden="1">{"pl_t&amp;d",#N/A,FALSE,"p&amp;l_t&amp;D_01_02 (2)"}</definedName>
    <definedName name="AET" localSheetId="8" hidden="1">{"pl_t&amp;d",#N/A,FALSE,"p&amp;l_t&amp;D_01_02 (2)"}</definedName>
    <definedName name="AET" localSheetId="9" hidden="1">{"pl_t&amp;d",#N/A,FALSE,"p&amp;l_t&amp;D_01_02 (2)"}</definedName>
    <definedName name="AET" localSheetId="4" hidden="1">{"pl_t&amp;d",#N/A,FALSE,"p&amp;l_t&amp;D_01_02 (2)"}</definedName>
    <definedName name="AET" localSheetId="0" hidden="1">{"pl_t&amp;d",#N/A,FALSE,"p&amp;l_t&amp;D_01_02 (2)"}</definedName>
    <definedName name="AET" localSheetId="1" hidden="1">{"pl_t&amp;d",#N/A,FALSE,"p&amp;l_t&amp;D_01_02 (2)"}</definedName>
    <definedName name="AET" hidden="1">{"pl_t&amp;d",#N/A,FALSE,"p&amp;l_t&amp;D_01_02 (2)"}</definedName>
    <definedName name="aey" localSheetId="6">#REF!</definedName>
    <definedName name="aey" localSheetId="10">#REF!</definedName>
    <definedName name="aey" localSheetId="7">#REF!</definedName>
    <definedName name="aey" localSheetId="3">#REF!</definedName>
    <definedName name="aey" localSheetId="9">#REF!</definedName>
    <definedName name="aey" localSheetId="4">#REF!</definedName>
    <definedName name="aey" localSheetId="0">#REF!</definedName>
    <definedName name="aey" localSheetId="1">#REF!</definedName>
    <definedName name="aey">#REF!</definedName>
    <definedName name="AFD" localSheetId="6" hidden="1">{"pl_t&amp;d",#N/A,FALSE,"p&amp;l_t&amp;D_01_02 (2)"}</definedName>
    <definedName name="AFD" localSheetId="10" hidden="1">{"pl_t&amp;d",#N/A,FALSE,"p&amp;l_t&amp;D_01_02 (2)"}</definedName>
    <definedName name="AFD" localSheetId="7" hidden="1">{"pl_t&amp;d",#N/A,FALSE,"p&amp;l_t&amp;D_01_02 (2)"}</definedName>
    <definedName name="AFD" localSheetId="3" hidden="1">{"pl_t&amp;d",#N/A,FALSE,"p&amp;l_t&amp;D_01_02 (2)"}</definedName>
    <definedName name="AFD" localSheetId="8" hidden="1">{"pl_t&amp;d",#N/A,FALSE,"p&amp;l_t&amp;D_01_02 (2)"}</definedName>
    <definedName name="AFD" localSheetId="9" hidden="1">{"pl_t&amp;d",#N/A,FALSE,"p&amp;l_t&amp;D_01_02 (2)"}</definedName>
    <definedName name="AFD" localSheetId="4" hidden="1">{"pl_t&amp;d",#N/A,FALSE,"p&amp;l_t&amp;D_01_02 (2)"}</definedName>
    <definedName name="AFD" localSheetId="0" hidden="1">{"pl_t&amp;d",#N/A,FALSE,"p&amp;l_t&amp;D_01_02 (2)"}</definedName>
    <definedName name="AFD" localSheetId="1" hidden="1">{"pl_t&amp;d",#N/A,FALSE,"p&amp;l_t&amp;D_01_02 (2)"}</definedName>
    <definedName name="AFD" hidden="1">{"pl_t&amp;d",#N/A,FALSE,"p&amp;l_t&amp;D_01_02 (2)"}</definedName>
    <definedName name="aff" localSheetId="8" hidden="1">{"pl_t&amp;d",#N/A,FALSE,"p&amp;l_t&amp;D_01_02 (2)"}</definedName>
    <definedName name="aff" hidden="1">{"pl_t&amp;d",#N/A,FALSE,"p&amp;l_t&amp;D_01_02 (2)"}</definedName>
    <definedName name="ag" localSheetId="6">#REF!</definedName>
    <definedName name="ag" localSheetId="10">#REF!</definedName>
    <definedName name="ag" localSheetId="7">#REF!</definedName>
    <definedName name="ag" localSheetId="3">#REF!</definedName>
    <definedName name="ag" localSheetId="9">#REF!</definedName>
    <definedName name="ag" localSheetId="4">#REF!</definedName>
    <definedName name="ag" localSheetId="0">#REF!</definedName>
    <definedName name="ag" localSheetId="1">#REF!</definedName>
    <definedName name="ag">#REF!</definedName>
    <definedName name="agd" localSheetId="6" hidden="1">#REF!</definedName>
    <definedName name="agd" localSheetId="10" hidden="1">#REF!</definedName>
    <definedName name="agd" localSheetId="7" hidden="1">#REF!</definedName>
    <definedName name="agd" localSheetId="3" hidden="1">#REF!</definedName>
    <definedName name="agd" localSheetId="8" hidden="1">#REF!</definedName>
    <definedName name="agd" localSheetId="9" hidden="1">#REF!</definedName>
    <definedName name="agd" localSheetId="4" hidden="1">#REF!</definedName>
    <definedName name="agd" localSheetId="0" hidden="1">#REF!</definedName>
    <definedName name="agd" localSheetId="1" hidden="1">#REF!</definedName>
    <definedName name="agd" hidden="1">#REF!</definedName>
    <definedName name="agl" localSheetId="6" hidden="1">{"pl_t&amp;d",#N/A,FALSE,"p&amp;l_t&amp;D_01_02 (2)"}</definedName>
    <definedName name="agl" localSheetId="10" hidden="1">{"pl_t&amp;d",#N/A,FALSE,"p&amp;l_t&amp;D_01_02 (2)"}</definedName>
    <definedName name="agl" localSheetId="7" hidden="1">{"pl_t&amp;d",#N/A,FALSE,"p&amp;l_t&amp;D_01_02 (2)"}</definedName>
    <definedName name="agl" localSheetId="3" hidden="1">{"pl_t&amp;d",#N/A,FALSE,"p&amp;l_t&amp;D_01_02 (2)"}</definedName>
    <definedName name="agl" localSheetId="8" hidden="1">{"pl_t&amp;d",#N/A,FALSE,"p&amp;l_t&amp;D_01_02 (2)"}</definedName>
    <definedName name="agl" localSheetId="9" hidden="1">{"pl_t&amp;d",#N/A,FALSE,"p&amp;l_t&amp;D_01_02 (2)"}</definedName>
    <definedName name="agl" localSheetId="4" hidden="1">{"pl_t&amp;d",#N/A,FALSE,"p&amp;l_t&amp;D_01_02 (2)"}</definedName>
    <definedName name="agl" localSheetId="0" hidden="1">{"pl_t&amp;d",#N/A,FALSE,"p&amp;l_t&amp;D_01_02 (2)"}</definedName>
    <definedName name="agl" localSheetId="1" hidden="1">{"pl_t&amp;d",#N/A,FALSE,"p&amp;l_t&amp;D_01_02 (2)"}</definedName>
    <definedName name="agl" hidden="1">{"pl_t&amp;d",#N/A,FALSE,"p&amp;l_t&amp;D_01_02 (2)"}</definedName>
    <definedName name="agl.pl" localSheetId="8" hidden="1">{"pl_t&amp;d",#N/A,FALSE,"p&amp;l_t&amp;D_01_02 (2)"}</definedName>
    <definedName name="agl.pl" hidden="1">{"pl_t&amp;d",#N/A,FALSE,"p&amp;l_t&amp;D_01_02 (2)"}</definedName>
    <definedName name="agll" localSheetId="6" hidden="1">{"pl_t&amp;d",#N/A,FALSE,"p&amp;l_t&amp;D_01_02 (2)"}</definedName>
    <definedName name="agll" localSheetId="10" hidden="1">{"pl_t&amp;d",#N/A,FALSE,"p&amp;l_t&amp;D_01_02 (2)"}</definedName>
    <definedName name="agll" localSheetId="7" hidden="1">{"pl_t&amp;d",#N/A,FALSE,"p&amp;l_t&amp;D_01_02 (2)"}</definedName>
    <definedName name="agll" localSheetId="3" hidden="1">{"pl_t&amp;d",#N/A,FALSE,"p&amp;l_t&amp;D_01_02 (2)"}</definedName>
    <definedName name="agll" localSheetId="8" hidden="1">{"pl_t&amp;d",#N/A,FALSE,"p&amp;l_t&amp;D_01_02 (2)"}</definedName>
    <definedName name="agll" localSheetId="9" hidden="1">{"pl_t&amp;d",#N/A,FALSE,"p&amp;l_t&amp;D_01_02 (2)"}</definedName>
    <definedName name="agll" localSheetId="4" hidden="1">{"pl_t&amp;d",#N/A,FALSE,"p&amp;l_t&amp;D_01_02 (2)"}</definedName>
    <definedName name="agll" localSheetId="0" hidden="1">{"pl_t&amp;d",#N/A,FALSE,"p&amp;l_t&amp;D_01_02 (2)"}</definedName>
    <definedName name="agll" localSheetId="1" hidden="1">{"pl_t&amp;d",#N/A,FALSE,"p&amp;l_t&amp;D_01_02 (2)"}</definedName>
    <definedName name="agll" hidden="1">{"pl_t&amp;d",#N/A,FALSE,"p&amp;l_t&amp;D_01_02 (2)"}</definedName>
    <definedName name="Agls" localSheetId="8" hidden="1">{"pl_t&amp;d",#N/A,FALSE,"p&amp;l_t&amp;D_01_02 (2)"}</definedName>
    <definedName name="Agls" hidden="1">{"pl_t&amp;d",#N/A,FALSE,"p&amp;l_t&amp;D_01_02 (2)"}</definedName>
    <definedName name="agr" localSheetId="6" hidden="1">{"pl_t&amp;d",#N/A,FALSE,"p&amp;l_t&amp;D_01_02 (2)"}</definedName>
    <definedName name="agr" localSheetId="10" hidden="1">{"pl_t&amp;d",#N/A,FALSE,"p&amp;l_t&amp;D_01_02 (2)"}</definedName>
    <definedName name="agr" localSheetId="7" hidden="1">{"pl_t&amp;d",#N/A,FALSE,"p&amp;l_t&amp;D_01_02 (2)"}</definedName>
    <definedName name="agr" localSheetId="3" hidden="1">{"pl_t&amp;d",#N/A,FALSE,"p&amp;l_t&amp;D_01_02 (2)"}</definedName>
    <definedName name="agr" localSheetId="8" hidden="1">{"pl_t&amp;d",#N/A,FALSE,"p&amp;l_t&amp;D_01_02 (2)"}</definedName>
    <definedName name="agr" localSheetId="9" hidden="1">{"pl_t&amp;d",#N/A,FALSE,"p&amp;l_t&amp;D_01_02 (2)"}</definedName>
    <definedName name="agr" localSheetId="4" hidden="1">{"pl_t&amp;d",#N/A,FALSE,"p&amp;l_t&amp;D_01_02 (2)"}</definedName>
    <definedName name="agr" localSheetId="0" hidden="1">{"pl_t&amp;d",#N/A,FALSE,"p&amp;l_t&amp;D_01_02 (2)"}</definedName>
    <definedName name="agr" localSheetId="1" hidden="1">{"pl_t&amp;d",#N/A,FALSE,"p&amp;l_t&amp;D_01_02 (2)"}</definedName>
    <definedName name="agr" hidden="1">{"pl_t&amp;d",#N/A,FALSE,"p&amp;l_t&amp;D_01_02 (2)"}</definedName>
    <definedName name="agri" localSheetId="6">#REF!</definedName>
    <definedName name="agri" localSheetId="10">#REF!</definedName>
    <definedName name="agri" localSheetId="7">#REF!</definedName>
    <definedName name="agri" localSheetId="3">#REF!</definedName>
    <definedName name="agri" localSheetId="9">#REF!</definedName>
    <definedName name="agri" localSheetId="4">#REF!</definedName>
    <definedName name="agri" localSheetId="0">#REF!</definedName>
    <definedName name="agri" localSheetId="1">#REF!</definedName>
    <definedName name="agri">#REF!</definedName>
    <definedName name="alfhkjgr" localSheetId="6" hidden="1">{"pl_t&amp;d",#N/A,FALSE,"p&amp;l_t&amp;D_01_02 (2)"}</definedName>
    <definedName name="alfhkjgr" localSheetId="10" hidden="1">{"pl_t&amp;d",#N/A,FALSE,"p&amp;l_t&amp;D_01_02 (2)"}</definedName>
    <definedName name="alfhkjgr" localSheetId="7" hidden="1">{"pl_t&amp;d",#N/A,FALSE,"p&amp;l_t&amp;D_01_02 (2)"}</definedName>
    <definedName name="alfhkjgr" localSheetId="3" hidden="1">{"pl_t&amp;d",#N/A,FALSE,"p&amp;l_t&amp;D_01_02 (2)"}</definedName>
    <definedName name="alfhkjgr" localSheetId="8" hidden="1">{"pl_t&amp;d",#N/A,FALSE,"p&amp;l_t&amp;D_01_02 (2)"}</definedName>
    <definedName name="alfhkjgr" localSheetId="9" hidden="1">{"pl_t&amp;d",#N/A,FALSE,"p&amp;l_t&amp;D_01_02 (2)"}</definedName>
    <definedName name="alfhkjgr" localSheetId="4" hidden="1">{"pl_t&amp;d",#N/A,FALSE,"p&amp;l_t&amp;D_01_02 (2)"}</definedName>
    <definedName name="alfhkjgr" localSheetId="0" hidden="1">{"pl_t&amp;d",#N/A,FALSE,"p&amp;l_t&amp;D_01_02 (2)"}</definedName>
    <definedName name="alfhkjgr" localSheetId="1" hidden="1">{"pl_t&amp;d",#N/A,FALSE,"p&amp;l_t&amp;D_01_02 (2)"}</definedName>
    <definedName name="alfhkjgr" hidden="1">{"pl_t&amp;d",#N/A,FALSE,"p&amp;l_t&amp;D_01_02 (2)"}</definedName>
    <definedName name="ALL" localSheetId="6">#REF!</definedName>
    <definedName name="ALL" localSheetId="10">#REF!</definedName>
    <definedName name="ALL" localSheetId="7">#REF!</definedName>
    <definedName name="ALL" localSheetId="3">#REF!</definedName>
    <definedName name="ALL" localSheetId="9">#REF!</definedName>
    <definedName name="ALL" localSheetId="4">#REF!</definedName>
    <definedName name="ALL" localSheetId="0">#REF!</definedName>
    <definedName name="ALL" localSheetId="1">#REF!</definedName>
    <definedName name="ALL">#REF!</definedName>
    <definedName name="ALL_EXP" localSheetId="6">#REF!</definedName>
    <definedName name="ALL_EXP" localSheetId="10">#REF!</definedName>
    <definedName name="ALL_EXP" localSheetId="7">#REF!</definedName>
    <definedName name="ALL_EXP" localSheetId="3">#REF!</definedName>
    <definedName name="ALL_EXP" localSheetId="9">#REF!</definedName>
    <definedName name="ALL_EXP" localSheetId="4">#REF!</definedName>
    <definedName name="ALL_EXP" localSheetId="0">#REF!</definedName>
    <definedName name="ALL_EXP" localSheetId="1">#REF!</definedName>
    <definedName name="ALL_EXP">#REF!</definedName>
    <definedName name="Allow" localSheetId="6">#REF!</definedName>
    <definedName name="Allow" localSheetId="10">#REF!</definedName>
    <definedName name="Allow" localSheetId="7">#REF!</definedName>
    <definedName name="Allow" localSheetId="3">#REF!</definedName>
    <definedName name="Allow" localSheetId="9">#REF!</definedName>
    <definedName name="Allow" localSheetId="4">#REF!</definedName>
    <definedName name="Allow" localSheetId="0">#REF!</definedName>
    <definedName name="Allow" localSheetId="1">#REF!</definedName>
    <definedName name="Allow">#REF!</definedName>
    <definedName name="amar" localSheetId="6" hidden="1">{"pl_t&amp;d",#N/A,FALSE,"p&amp;l_t&amp;D_01_02 (2)"}</definedName>
    <definedName name="amar" localSheetId="10" hidden="1">{"pl_t&amp;d",#N/A,FALSE,"p&amp;l_t&amp;D_01_02 (2)"}</definedName>
    <definedName name="amar" localSheetId="7" hidden="1">{"pl_t&amp;d",#N/A,FALSE,"p&amp;l_t&amp;D_01_02 (2)"}</definedName>
    <definedName name="amar" localSheetId="3" hidden="1">{"pl_t&amp;d",#N/A,FALSE,"p&amp;l_t&amp;D_01_02 (2)"}</definedName>
    <definedName name="amar" localSheetId="8" hidden="1">{"pl_t&amp;d",#N/A,FALSE,"p&amp;l_t&amp;D_01_02 (2)"}</definedName>
    <definedName name="amar" localSheetId="9" hidden="1">{"pl_t&amp;d",#N/A,FALSE,"p&amp;l_t&amp;D_01_02 (2)"}</definedName>
    <definedName name="amar" localSheetId="4" hidden="1">{"pl_t&amp;d",#N/A,FALSE,"p&amp;l_t&amp;D_01_02 (2)"}</definedName>
    <definedName name="amar" localSheetId="0" hidden="1">{"pl_t&amp;d",#N/A,FALSE,"p&amp;l_t&amp;D_01_02 (2)"}</definedName>
    <definedName name="amar" localSheetId="1" hidden="1">{"pl_t&amp;d",#N/A,FALSE,"p&amp;l_t&amp;D_01_02 (2)"}</definedName>
    <definedName name="amar" hidden="1">{"pl_t&amp;d",#N/A,FALSE,"p&amp;l_t&amp;D_01_02 (2)"}</definedName>
    <definedName name="AMARNATH" localSheetId="6" hidden="1">{"pl_t&amp;d",#N/A,FALSE,"p&amp;l_t&amp;D_01_02 (2)"}</definedName>
    <definedName name="AMARNATH" localSheetId="10" hidden="1">{"pl_t&amp;d",#N/A,FALSE,"p&amp;l_t&amp;D_01_02 (2)"}</definedName>
    <definedName name="AMARNATH" localSheetId="7" hidden="1">{"pl_t&amp;d",#N/A,FALSE,"p&amp;l_t&amp;D_01_02 (2)"}</definedName>
    <definedName name="AMARNATH" localSheetId="3" hidden="1">{"pl_t&amp;d",#N/A,FALSE,"p&amp;l_t&amp;D_01_02 (2)"}</definedName>
    <definedName name="AMARNATH" localSheetId="8" hidden="1">{"pl_t&amp;d",#N/A,FALSE,"p&amp;l_t&amp;D_01_02 (2)"}</definedName>
    <definedName name="AMARNATH" localSheetId="9" hidden="1">{"pl_t&amp;d",#N/A,FALSE,"p&amp;l_t&amp;D_01_02 (2)"}</definedName>
    <definedName name="AMARNATH" localSheetId="4" hidden="1">{"pl_t&amp;d",#N/A,FALSE,"p&amp;l_t&amp;D_01_02 (2)"}</definedName>
    <definedName name="AMARNATH" localSheetId="0" hidden="1">{"pl_t&amp;d",#N/A,FALSE,"p&amp;l_t&amp;D_01_02 (2)"}</definedName>
    <definedName name="AMARNATH" localSheetId="1" hidden="1">{"pl_t&amp;d",#N/A,FALSE,"p&amp;l_t&amp;D_01_02 (2)"}</definedName>
    <definedName name="AMARNATH" hidden="1">{"pl_t&amp;d",#N/A,FALSE,"p&amp;l_t&amp;D_01_02 (2)"}</definedName>
    <definedName name="AMMAKALU" localSheetId="8" hidden="1">{"pl_t&amp;d",#N/A,FALSE,"p&amp;l_t&amp;D_01_02 (2)"}</definedName>
    <definedName name="AMMAKALU" hidden="1">{"pl_t&amp;d",#N/A,FALSE,"p&amp;l_t&amp;D_01_02 (2)"}</definedName>
    <definedName name="AMP" localSheetId="8" hidden="1">{"pl_t&amp;d",#N/A,FALSE,"p&amp;l_t&amp;D_01_02 (2)"}</definedName>
    <definedName name="AMP" hidden="1">{"pl_t&amp;d",#N/A,FALSE,"p&amp;l_t&amp;D_01_02 (2)"}</definedName>
    <definedName name="an" localSheetId="6" hidden="1">{"pl_t&amp;d",#N/A,FALSE,"p&amp;l_t&amp;D_01_02 (2)"}</definedName>
    <definedName name="an" localSheetId="10" hidden="1">{"pl_t&amp;d",#N/A,FALSE,"p&amp;l_t&amp;D_01_02 (2)"}</definedName>
    <definedName name="an" localSheetId="7" hidden="1">{"pl_t&amp;d",#N/A,FALSE,"p&amp;l_t&amp;D_01_02 (2)"}</definedName>
    <definedName name="an" localSheetId="3" hidden="1">{"pl_t&amp;d",#N/A,FALSE,"p&amp;l_t&amp;D_01_02 (2)"}</definedName>
    <definedName name="an" localSheetId="8" hidden="1">{"pl_t&amp;d",#N/A,FALSE,"p&amp;l_t&amp;D_01_02 (2)"}</definedName>
    <definedName name="an" localSheetId="9" hidden="1">{"pl_t&amp;d",#N/A,FALSE,"p&amp;l_t&amp;D_01_02 (2)"}</definedName>
    <definedName name="an" localSheetId="4" hidden="1">{"pl_t&amp;d",#N/A,FALSE,"p&amp;l_t&amp;D_01_02 (2)"}</definedName>
    <definedName name="an" localSheetId="0" hidden="1">{"pl_t&amp;d",#N/A,FALSE,"p&amp;l_t&amp;D_01_02 (2)"}</definedName>
    <definedName name="an" localSheetId="1" hidden="1">{"pl_t&amp;d",#N/A,FALSE,"p&amp;l_t&amp;D_01_02 (2)"}</definedName>
    <definedName name="an" hidden="1">{"pl_t&amp;d",#N/A,FALSE,"p&amp;l_t&amp;D_01_02 (2)"}</definedName>
    <definedName name="ANAPARTHY" localSheetId="8" hidden="1">{"pl_t&amp;d",#N/A,FALSE,"p&amp;l_t&amp;D_01_02 (2)"}</definedName>
    <definedName name="ANAPARTHY" hidden="1">{"pl_t&amp;d",#N/A,FALSE,"p&amp;l_t&amp;D_01_02 (2)"}</definedName>
    <definedName name="anil" localSheetId="6">#REF!</definedName>
    <definedName name="anil" localSheetId="10">#REF!</definedName>
    <definedName name="anil" localSheetId="7">#REF!</definedName>
    <definedName name="anil" localSheetId="3">#REF!</definedName>
    <definedName name="anil" localSheetId="9">#REF!</definedName>
    <definedName name="anil" localSheetId="4">#REF!</definedName>
    <definedName name="anil" localSheetId="0">#REF!</definedName>
    <definedName name="anil" localSheetId="1">#REF!</definedName>
    <definedName name="anil">#REF!</definedName>
    <definedName name="ANJANA" localSheetId="8" hidden="1">{"pl_t&amp;d",#N/A,FALSE,"p&amp;l_t&amp;D_01_02 (2)"}</definedName>
    <definedName name="ANJANA" hidden="1">{"pl_t&amp;d",#N/A,FALSE,"p&amp;l_t&amp;D_01_02 (2)"}</definedName>
    <definedName name="anju" localSheetId="8" hidden="1">{"pl_t&amp;d",#N/A,FALSE,"p&amp;l_t&amp;D_01_02 (2)"}</definedName>
    <definedName name="anju" hidden="1">{"pl_t&amp;d",#N/A,FALSE,"p&amp;l_t&amp;D_01_02 (2)"}</definedName>
    <definedName name="ann" localSheetId="6">#REF!</definedName>
    <definedName name="ann" localSheetId="10">#REF!</definedName>
    <definedName name="ann" localSheetId="7">#REF!</definedName>
    <definedName name="ann" localSheetId="3">#REF!</definedName>
    <definedName name="ann" localSheetId="9">#REF!</definedName>
    <definedName name="ann" localSheetId="4">#REF!</definedName>
    <definedName name="ann" localSheetId="0">#REF!</definedName>
    <definedName name="ann" localSheetId="1">#REF!</definedName>
    <definedName name="ann">#REF!</definedName>
    <definedName name="AnnAvail" localSheetId="6">#REF!</definedName>
    <definedName name="AnnAvail" localSheetId="10">#REF!</definedName>
    <definedName name="AnnAvail" localSheetId="7">#REF!</definedName>
    <definedName name="AnnAvail" localSheetId="3">#REF!</definedName>
    <definedName name="AnnAvail" localSheetId="9">#REF!</definedName>
    <definedName name="AnnAvail" localSheetId="4">#REF!</definedName>
    <definedName name="AnnAvail" localSheetId="0">#REF!</definedName>
    <definedName name="AnnAvail" localSheetId="1">#REF!</definedName>
    <definedName name="AnnAvail">#REF!</definedName>
    <definedName name="AnnCapacity" localSheetId="10">#REF!</definedName>
    <definedName name="AnnCapacity" localSheetId="7">#REF!</definedName>
    <definedName name="AnnCapacity" localSheetId="3">#REF!</definedName>
    <definedName name="AnnCapacity" localSheetId="9">#REF!</definedName>
    <definedName name="AnnCapacity" localSheetId="4">#REF!</definedName>
    <definedName name="AnnCapacity" localSheetId="0">#REF!</definedName>
    <definedName name="AnnCapacity" localSheetId="1">#REF!</definedName>
    <definedName name="AnnCapacity">#REF!</definedName>
    <definedName name="annex" localSheetId="6">[1]Sheet1!#REF!</definedName>
    <definedName name="annex" localSheetId="10">[1]Sheet1!#REF!</definedName>
    <definedName name="annex" localSheetId="7">[1]Sheet1!#REF!</definedName>
    <definedName name="annex" localSheetId="3">[1]Sheet1!#REF!</definedName>
    <definedName name="annex" localSheetId="9">[1]Sheet1!#REF!</definedName>
    <definedName name="annex" localSheetId="4">[1]Sheet1!#REF!</definedName>
    <definedName name="annex" localSheetId="0">[1]Sheet1!#REF!</definedName>
    <definedName name="annex" localSheetId="1">[1]Sheet1!#REF!</definedName>
    <definedName name="annex">[1]Sheet1!#REF!</definedName>
    <definedName name="annex1" localSheetId="6">#REF!</definedName>
    <definedName name="annex1" localSheetId="10">#REF!</definedName>
    <definedName name="annex1" localSheetId="7">#REF!</definedName>
    <definedName name="annex1" localSheetId="3">#REF!</definedName>
    <definedName name="annex1" localSheetId="9">#REF!</definedName>
    <definedName name="annex1" localSheetId="4">#REF!</definedName>
    <definedName name="annex1" localSheetId="0">#REF!</definedName>
    <definedName name="annex1" localSheetId="1">#REF!</definedName>
    <definedName name="annex1">#REF!</definedName>
    <definedName name="annex2b" localSheetId="6">#REF!</definedName>
    <definedName name="annex2b" localSheetId="10">#REF!</definedName>
    <definedName name="annex2b" localSheetId="7">#REF!</definedName>
    <definedName name="annex2b" localSheetId="3">#REF!</definedName>
    <definedName name="annex2b" localSheetId="9">#REF!</definedName>
    <definedName name="annex2b" localSheetId="4">#REF!</definedName>
    <definedName name="annex2b" localSheetId="0">#REF!</definedName>
    <definedName name="annex2b" localSheetId="1">#REF!</definedName>
    <definedName name="annex2b">#REF!</definedName>
    <definedName name="annex3a" localSheetId="6">#REF!</definedName>
    <definedName name="annex3a" localSheetId="10">#REF!</definedName>
    <definedName name="annex3a" localSheetId="7">#REF!</definedName>
    <definedName name="annex3a" localSheetId="3">#REF!</definedName>
    <definedName name="annex3a" localSheetId="9">#REF!</definedName>
    <definedName name="annex3a" localSheetId="4">#REF!</definedName>
    <definedName name="annex3a" localSheetId="0">#REF!</definedName>
    <definedName name="annex3a" localSheetId="1">#REF!</definedName>
    <definedName name="annex3a">#REF!</definedName>
    <definedName name="annex4d" localSheetId="10">#REF!</definedName>
    <definedName name="annex4d" localSheetId="7">#REF!</definedName>
    <definedName name="annex4d" localSheetId="3">#REF!</definedName>
    <definedName name="annex4d" localSheetId="9">#REF!</definedName>
    <definedName name="annex4d" localSheetId="4">#REF!</definedName>
    <definedName name="annex4d" localSheetId="0">#REF!</definedName>
    <definedName name="annex4d" localSheetId="1">#REF!</definedName>
    <definedName name="annex4d">#REF!</definedName>
    <definedName name="annex6" localSheetId="10">#REF!</definedName>
    <definedName name="annex6" localSheetId="7">#REF!</definedName>
    <definedName name="annex6" localSheetId="3">#REF!</definedName>
    <definedName name="annex6" localSheetId="9">#REF!</definedName>
    <definedName name="annex6" localSheetId="4">#REF!</definedName>
    <definedName name="annex6" localSheetId="0">#REF!</definedName>
    <definedName name="annex6" localSheetId="1">#REF!</definedName>
    <definedName name="annex6">#REF!</definedName>
    <definedName name="Annexure" localSheetId="6" hidden="1">{"pl_t&amp;d",#N/A,FALSE,"p&amp;l_t&amp;D_01_02 (2)"}</definedName>
    <definedName name="Annexure" localSheetId="10" hidden="1">{"pl_t&amp;d",#N/A,FALSE,"p&amp;l_t&amp;D_01_02 (2)"}</definedName>
    <definedName name="Annexure" localSheetId="7" hidden="1">{"pl_t&amp;d",#N/A,FALSE,"p&amp;l_t&amp;D_01_02 (2)"}</definedName>
    <definedName name="Annexure" localSheetId="3" hidden="1">{"pl_t&amp;d",#N/A,FALSE,"p&amp;l_t&amp;D_01_02 (2)"}</definedName>
    <definedName name="Annexure" localSheetId="8" hidden="1">{"pl_t&amp;d",#N/A,FALSE,"p&amp;l_t&amp;D_01_02 (2)"}</definedName>
    <definedName name="Annexure" localSheetId="9" hidden="1">{"pl_t&amp;d",#N/A,FALSE,"p&amp;l_t&amp;D_01_02 (2)"}</definedName>
    <definedName name="Annexure" localSheetId="4" hidden="1">{"pl_t&amp;d",#N/A,FALSE,"p&amp;l_t&amp;D_01_02 (2)"}</definedName>
    <definedName name="Annexure" localSheetId="0" hidden="1">{"pl_t&amp;d",#N/A,FALSE,"p&amp;l_t&amp;D_01_02 (2)"}</definedName>
    <definedName name="Annexure" localSheetId="1" hidden="1">{"pl_t&amp;d",#N/A,FALSE,"p&amp;l_t&amp;D_01_02 (2)"}</definedName>
    <definedName name="Annexure" hidden="1">{"pl_t&amp;d",#N/A,FALSE,"p&amp;l_t&amp;D_01_02 (2)"}</definedName>
    <definedName name="annexure_1" localSheetId="6">#REF!</definedName>
    <definedName name="annexure_1" localSheetId="10">#REF!</definedName>
    <definedName name="annexure_1" localSheetId="7">#REF!</definedName>
    <definedName name="annexure_1" localSheetId="3">#REF!</definedName>
    <definedName name="annexure_1" localSheetId="9">#REF!</definedName>
    <definedName name="annexure_1" localSheetId="4">#REF!</definedName>
    <definedName name="annexure_1" localSheetId="0">#REF!</definedName>
    <definedName name="annexure_1" localSheetId="1">#REF!</definedName>
    <definedName name="annexure_1">#REF!</definedName>
    <definedName name="Annexure1" localSheetId="6">#REF!</definedName>
    <definedName name="Annexure1" localSheetId="10">#REF!</definedName>
    <definedName name="Annexure1" localSheetId="7">#REF!</definedName>
    <definedName name="Annexure1" localSheetId="3">#REF!</definedName>
    <definedName name="Annexure1" localSheetId="9">#REF!</definedName>
    <definedName name="Annexure1" localSheetId="4">#REF!</definedName>
    <definedName name="Annexure1" localSheetId="0">#REF!</definedName>
    <definedName name="Annexure1" localSheetId="1">#REF!</definedName>
    <definedName name="Annexure1">#REF!</definedName>
    <definedName name="Annexure2" localSheetId="6">#REF!</definedName>
    <definedName name="Annexure2" localSheetId="10">#REF!</definedName>
    <definedName name="Annexure2" localSheetId="7">#REF!</definedName>
    <definedName name="Annexure2" localSheetId="3">#REF!</definedName>
    <definedName name="Annexure2" localSheetId="9">#REF!</definedName>
    <definedName name="Annexure2" localSheetId="4">#REF!</definedName>
    <definedName name="Annexure2" localSheetId="0">#REF!</definedName>
    <definedName name="Annexure2" localSheetId="1">#REF!</definedName>
    <definedName name="Annexure2">#REF!</definedName>
    <definedName name="AnnexurePART1" localSheetId="10">#REF!</definedName>
    <definedName name="AnnexurePART1" localSheetId="7">#REF!</definedName>
    <definedName name="AnnexurePART1" localSheetId="3">#REF!</definedName>
    <definedName name="AnnexurePART1" localSheetId="9">#REF!</definedName>
    <definedName name="AnnexurePART1" localSheetId="4">#REF!</definedName>
    <definedName name="AnnexurePART1" localSheetId="0">#REF!</definedName>
    <definedName name="AnnexurePART1" localSheetId="1">#REF!</definedName>
    <definedName name="AnnexurePART1">#REF!</definedName>
    <definedName name="annx" localSheetId="6">[16]cashflow!#REF!</definedName>
    <definedName name="annx" localSheetId="10">[16]cashflow!#REF!</definedName>
    <definedName name="annx" localSheetId="7">[16]cashflow!#REF!</definedName>
    <definedName name="annx" localSheetId="3">[16]cashflow!#REF!</definedName>
    <definedName name="annx" localSheetId="9">[16]cashflow!#REF!</definedName>
    <definedName name="annx" localSheetId="4">[16]cashflow!#REF!</definedName>
    <definedName name="annx" localSheetId="0">[16]cashflow!#REF!</definedName>
    <definedName name="annx" localSheetId="1">[16]cashflow!#REF!</definedName>
    <definedName name="annx">[16]cashflow!#REF!</definedName>
    <definedName name="anscount" hidden="1">1</definedName>
    <definedName name="anx" localSheetId="6">#REF!</definedName>
    <definedName name="anx" localSheetId="10">#REF!</definedName>
    <definedName name="anx" localSheetId="7">#REF!</definedName>
    <definedName name="anx" localSheetId="3">#REF!</definedName>
    <definedName name="anx" localSheetId="9">#REF!</definedName>
    <definedName name="anx" localSheetId="4">#REF!</definedName>
    <definedName name="anx" localSheetId="0">#REF!</definedName>
    <definedName name="anx" localSheetId="1">#REF!</definedName>
    <definedName name="anx">#REF!</definedName>
    <definedName name="AP" localSheetId="6">#REF!</definedName>
    <definedName name="AP" localSheetId="10">#REF!</definedName>
    <definedName name="AP" localSheetId="7">#REF!</definedName>
    <definedName name="AP" localSheetId="3">#REF!</definedName>
    <definedName name="AP" localSheetId="9">#REF!</definedName>
    <definedName name="AP" localSheetId="4">#REF!</definedName>
    <definedName name="AP" localSheetId="0">#REF!</definedName>
    <definedName name="AP" localSheetId="1">#REF!</definedName>
    <definedName name="AP">#REF!</definedName>
    <definedName name="Apay520" localSheetId="10">#REF!</definedName>
    <definedName name="Apay520" localSheetId="7">#REF!</definedName>
    <definedName name="Apay520" localSheetId="3">#REF!</definedName>
    <definedName name="Apay520" localSheetId="9">#REF!</definedName>
    <definedName name="Apay520" localSheetId="4">#REF!</definedName>
    <definedName name="Apay520" localSheetId="0">#REF!</definedName>
    <definedName name="Apay520" localSheetId="1">#REF!</definedName>
    <definedName name="Apay520">#REF!</definedName>
    <definedName name="APay520Q" localSheetId="10">#REF!</definedName>
    <definedName name="APay520Q" localSheetId="7">#REF!</definedName>
    <definedName name="APay520Q" localSheetId="3">#REF!</definedName>
    <definedName name="APay520Q" localSheetId="9">#REF!</definedName>
    <definedName name="APay520Q" localSheetId="4">#REF!</definedName>
    <definedName name="APay520Q" localSheetId="0">#REF!</definedName>
    <definedName name="APay520Q" localSheetId="1">#REF!</definedName>
    <definedName name="APay520Q">#REF!</definedName>
    <definedName name="APay525" localSheetId="10">#REF!</definedName>
    <definedName name="APay525" localSheetId="7">#REF!</definedName>
    <definedName name="APay525" localSheetId="3">#REF!</definedName>
    <definedName name="APay525" localSheetId="9">#REF!</definedName>
    <definedName name="APay525" localSheetId="4">#REF!</definedName>
    <definedName name="APay525" localSheetId="0">#REF!</definedName>
    <definedName name="APay525" localSheetId="1">#REF!</definedName>
    <definedName name="APay525">#REF!</definedName>
    <definedName name="APay525Q" localSheetId="10">#REF!</definedName>
    <definedName name="APay525Q" localSheetId="7">#REF!</definedName>
    <definedName name="APay525Q" localSheetId="3">#REF!</definedName>
    <definedName name="APay525Q" localSheetId="9">#REF!</definedName>
    <definedName name="APay525Q" localSheetId="4">#REF!</definedName>
    <definedName name="APay525Q" localSheetId="0">#REF!</definedName>
    <definedName name="APay525Q" localSheetId="1">#REF!</definedName>
    <definedName name="APay525Q">#REF!</definedName>
    <definedName name="APPCC" localSheetId="10">#REF!</definedName>
    <definedName name="APPCC" localSheetId="7">#REF!</definedName>
    <definedName name="APPCC" localSheetId="3">#REF!</definedName>
    <definedName name="APPCC" localSheetId="9">#REF!</definedName>
    <definedName name="APPCC" localSheetId="4">#REF!</definedName>
    <definedName name="APPCC" localSheetId="0">#REF!</definedName>
    <definedName name="APPCC" localSheetId="1">#REF!</definedName>
    <definedName name="APPCC">#REF!</definedName>
    <definedName name="Apr" localSheetId="6">[5]Newabstract!#REF!</definedName>
    <definedName name="Apr" localSheetId="10">[5]Newabstract!#REF!</definedName>
    <definedName name="Apr" localSheetId="7">[5]Newabstract!#REF!</definedName>
    <definedName name="Apr" localSheetId="3">[5]Newabstract!#REF!</definedName>
    <definedName name="Apr" localSheetId="9">[5]Newabstract!#REF!</definedName>
    <definedName name="Apr" localSheetId="4">[5]Newabstract!#REF!</definedName>
    <definedName name="Apr" localSheetId="0">[5]Newabstract!#REF!</definedName>
    <definedName name="Apr" localSheetId="1">[5]Newabstract!#REF!</definedName>
    <definedName name="Apr">[5]Newabstract!#REF!</definedName>
    <definedName name="Apr02___0" localSheetId="6">[5]Newabstract!#REF!</definedName>
    <definedName name="Apr02___0" localSheetId="10">[5]Newabstract!#REF!</definedName>
    <definedName name="Apr02___0" localSheetId="7">[5]Newabstract!#REF!</definedName>
    <definedName name="Apr02___0" localSheetId="3">[5]Newabstract!#REF!</definedName>
    <definedName name="Apr02___0" localSheetId="9">[5]Newabstract!#REF!</definedName>
    <definedName name="Apr02___0" localSheetId="4">[5]Newabstract!#REF!</definedName>
    <definedName name="Apr02___0" localSheetId="0">[5]Newabstract!#REF!</definedName>
    <definedName name="Apr02___0" localSheetId="1">[5]Newabstract!#REF!</definedName>
    <definedName name="Apr02___0">[5]Newabstract!#REF!</definedName>
    <definedName name="Apr03___0" localSheetId="6">[5]Newabstract!#REF!</definedName>
    <definedName name="Apr03___0" localSheetId="10">[5]Newabstract!#REF!</definedName>
    <definedName name="Apr03___0" localSheetId="7">[5]Newabstract!#REF!</definedName>
    <definedName name="Apr03___0" localSheetId="3">[5]Newabstract!#REF!</definedName>
    <definedName name="Apr03___0" localSheetId="9">[5]Newabstract!#REF!</definedName>
    <definedName name="Apr03___0" localSheetId="4">[5]Newabstract!#REF!</definedName>
    <definedName name="Apr03___0" localSheetId="0">[5]Newabstract!#REF!</definedName>
    <definedName name="Apr03___0" localSheetId="1">[5]Newabstract!#REF!</definedName>
    <definedName name="Apr03___0">[5]Newabstract!#REF!</definedName>
    <definedName name="Apr04___0" localSheetId="6">[5]Newabstract!#REF!</definedName>
    <definedName name="Apr04___0" localSheetId="10">[5]Newabstract!#REF!</definedName>
    <definedName name="Apr04___0" localSheetId="7">[5]Newabstract!#REF!</definedName>
    <definedName name="Apr04___0" localSheetId="3">[5]Newabstract!#REF!</definedName>
    <definedName name="Apr04___0" localSheetId="9">[5]Newabstract!#REF!</definedName>
    <definedName name="Apr04___0" localSheetId="4">[5]Newabstract!#REF!</definedName>
    <definedName name="Apr04___0" localSheetId="0">[5]Newabstract!#REF!</definedName>
    <definedName name="Apr04___0" localSheetId="1">[5]Newabstract!#REF!</definedName>
    <definedName name="Apr04___0">[5]Newabstract!#REF!</definedName>
    <definedName name="Apr05___0" localSheetId="6">[5]Newabstract!#REF!</definedName>
    <definedName name="Apr05___0" localSheetId="10">[5]Newabstract!#REF!</definedName>
    <definedName name="Apr05___0" localSheetId="7">[5]Newabstract!#REF!</definedName>
    <definedName name="Apr05___0" localSheetId="3">[5]Newabstract!#REF!</definedName>
    <definedName name="Apr05___0" localSheetId="9">[5]Newabstract!#REF!</definedName>
    <definedName name="Apr05___0" localSheetId="4">[5]Newabstract!#REF!</definedName>
    <definedName name="Apr05___0" localSheetId="0">[5]Newabstract!#REF!</definedName>
    <definedName name="Apr05___0" localSheetId="1">[5]Newabstract!#REF!</definedName>
    <definedName name="Apr05___0">[5]Newabstract!#REF!</definedName>
    <definedName name="Apr06___0" localSheetId="10">[5]Newabstract!#REF!</definedName>
    <definedName name="Apr06___0" localSheetId="7">[5]Newabstract!#REF!</definedName>
    <definedName name="Apr06___0" localSheetId="3">[5]Newabstract!#REF!</definedName>
    <definedName name="Apr06___0" localSheetId="9">[5]Newabstract!#REF!</definedName>
    <definedName name="Apr06___0" localSheetId="4">[5]Newabstract!#REF!</definedName>
    <definedName name="Apr06___0" localSheetId="0">[5]Newabstract!#REF!</definedName>
    <definedName name="Apr06___0" localSheetId="1">[5]Newabstract!#REF!</definedName>
    <definedName name="Apr06___0">[5]Newabstract!#REF!</definedName>
    <definedName name="Apr07___0" localSheetId="10">[5]Newabstract!#REF!</definedName>
    <definedName name="Apr07___0" localSheetId="7">[5]Newabstract!#REF!</definedName>
    <definedName name="Apr07___0" localSheetId="3">[5]Newabstract!#REF!</definedName>
    <definedName name="Apr07___0" localSheetId="9">[5]Newabstract!#REF!</definedName>
    <definedName name="Apr07___0" localSheetId="4">[5]Newabstract!#REF!</definedName>
    <definedName name="Apr07___0" localSheetId="0">[5]Newabstract!#REF!</definedName>
    <definedName name="Apr07___0" localSheetId="1">[5]Newabstract!#REF!</definedName>
    <definedName name="Apr07___0">[5]Newabstract!#REF!</definedName>
    <definedName name="Apr08___0" localSheetId="10">[5]Newabstract!#REF!</definedName>
    <definedName name="Apr08___0" localSheetId="7">[5]Newabstract!#REF!</definedName>
    <definedName name="Apr08___0" localSheetId="3">[5]Newabstract!#REF!</definedName>
    <definedName name="Apr08___0" localSheetId="9">[5]Newabstract!#REF!</definedName>
    <definedName name="Apr08___0" localSheetId="4">[5]Newabstract!#REF!</definedName>
    <definedName name="Apr08___0" localSheetId="0">[5]Newabstract!#REF!</definedName>
    <definedName name="Apr08___0" localSheetId="1">[5]Newabstract!#REF!</definedName>
    <definedName name="Apr08___0">[5]Newabstract!#REF!</definedName>
    <definedName name="Apr09___0" localSheetId="10">[5]Newabstract!#REF!</definedName>
    <definedName name="Apr09___0" localSheetId="7">[5]Newabstract!#REF!</definedName>
    <definedName name="Apr09___0" localSheetId="3">[5]Newabstract!#REF!</definedName>
    <definedName name="Apr09___0" localSheetId="9">[5]Newabstract!#REF!</definedName>
    <definedName name="Apr09___0" localSheetId="4">[5]Newabstract!#REF!</definedName>
    <definedName name="Apr09___0" localSheetId="0">[5]Newabstract!#REF!</definedName>
    <definedName name="Apr09___0" localSheetId="1">[5]Newabstract!#REF!</definedName>
    <definedName name="Apr09___0">[5]Newabstract!#REF!</definedName>
    <definedName name="Apr10___0" localSheetId="10">[5]Newabstract!#REF!</definedName>
    <definedName name="Apr10___0" localSheetId="7">[5]Newabstract!#REF!</definedName>
    <definedName name="Apr10___0" localSheetId="3">[5]Newabstract!#REF!</definedName>
    <definedName name="Apr10___0" localSheetId="9">[5]Newabstract!#REF!</definedName>
    <definedName name="Apr10___0" localSheetId="4">[5]Newabstract!#REF!</definedName>
    <definedName name="Apr10___0" localSheetId="0">[5]Newabstract!#REF!</definedName>
    <definedName name="Apr10___0" localSheetId="1">[5]Newabstract!#REF!</definedName>
    <definedName name="Apr10___0">[5]Newabstract!#REF!</definedName>
    <definedName name="Apr11___0" localSheetId="10">[5]Newabstract!#REF!</definedName>
    <definedName name="Apr11___0" localSheetId="7">[5]Newabstract!#REF!</definedName>
    <definedName name="Apr11___0" localSheetId="3">[5]Newabstract!#REF!</definedName>
    <definedName name="Apr11___0" localSheetId="9">[5]Newabstract!#REF!</definedName>
    <definedName name="Apr11___0" localSheetId="4">[5]Newabstract!#REF!</definedName>
    <definedName name="Apr11___0" localSheetId="0">[5]Newabstract!#REF!</definedName>
    <definedName name="Apr11___0" localSheetId="1">[5]Newabstract!#REF!</definedName>
    <definedName name="Apr11___0">[5]Newabstract!#REF!</definedName>
    <definedName name="Apr13___0" localSheetId="10">[5]Newabstract!#REF!</definedName>
    <definedName name="Apr13___0" localSheetId="7">[5]Newabstract!#REF!</definedName>
    <definedName name="Apr13___0" localSheetId="3">[5]Newabstract!#REF!</definedName>
    <definedName name="Apr13___0" localSheetId="9">[5]Newabstract!#REF!</definedName>
    <definedName name="Apr13___0" localSheetId="4">[5]Newabstract!#REF!</definedName>
    <definedName name="Apr13___0" localSheetId="0">[5]Newabstract!#REF!</definedName>
    <definedName name="Apr13___0" localSheetId="1">[5]Newabstract!#REF!</definedName>
    <definedName name="Apr13___0">[5]Newabstract!#REF!</definedName>
    <definedName name="Apr14___0" localSheetId="10">[5]Newabstract!#REF!</definedName>
    <definedName name="Apr14___0" localSheetId="7">[5]Newabstract!#REF!</definedName>
    <definedName name="Apr14___0" localSheetId="3">[5]Newabstract!#REF!</definedName>
    <definedName name="Apr14___0" localSheetId="9">[5]Newabstract!#REF!</definedName>
    <definedName name="Apr14___0" localSheetId="4">[5]Newabstract!#REF!</definedName>
    <definedName name="Apr14___0" localSheetId="0">[5]Newabstract!#REF!</definedName>
    <definedName name="Apr14___0" localSheetId="1">[5]Newabstract!#REF!</definedName>
    <definedName name="Apr14___0">[5]Newabstract!#REF!</definedName>
    <definedName name="Apr15___0" localSheetId="10">[5]Newabstract!#REF!</definedName>
    <definedName name="Apr15___0" localSheetId="7">[5]Newabstract!#REF!</definedName>
    <definedName name="Apr15___0" localSheetId="3">[5]Newabstract!#REF!</definedName>
    <definedName name="Apr15___0" localSheetId="9">[5]Newabstract!#REF!</definedName>
    <definedName name="Apr15___0" localSheetId="4">[5]Newabstract!#REF!</definedName>
    <definedName name="Apr15___0" localSheetId="0">[5]Newabstract!#REF!</definedName>
    <definedName name="Apr15___0" localSheetId="1">[5]Newabstract!#REF!</definedName>
    <definedName name="Apr15___0">[5]Newabstract!#REF!</definedName>
    <definedName name="Apr16___0" localSheetId="10">[5]Newabstract!#REF!</definedName>
    <definedName name="Apr16___0" localSheetId="7">[5]Newabstract!#REF!</definedName>
    <definedName name="Apr16___0" localSheetId="3">[5]Newabstract!#REF!</definedName>
    <definedName name="Apr16___0" localSheetId="9">[5]Newabstract!#REF!</definedName>
    <definedName name="Apr16___0" localSheetId="4">[5]Newabstract!#REF!</definedName>
    <definedName name="Apr16___0" localSheetId="0">[5]Newabstract!#REF!</definedName>
    <definedName name="Apr16___0" localSheetId="1">[5]Newabstract!#REF!</definedName>
    <definedName name="Apr16___0">[5]Newabstract!#REF!</definedName>
    <definedName name="Apr17___0" localSheetId="10">[5]Newabstract!#REF!</definedName>
    <definedName name="Apr17___0" localSheetId="7">[5]Newabstract!#REF!</definedName>
    <definedName name="Apr17___0" localSheetId="3">[5]Newabstract!#REF!</definedName>
    <definedName name="Apr17___0" localSheetId="9">[5]Newabstract!#REF!</definedName>
    <definedName name="Apr17___0" localSheetId="4">[5]Newabstract!#REF!</definedName>
    <definedName name="Apr17___0" localSheetId="0">[5]Newabstract!#REF!</definedName>
    <definedName name="Apr17___0" localSheetId="1">[5]Newabstract!#REF!</definedName>
    <definedName name="Apr17___0">[5]Newabstract!#REF!</definedName>
    <definedName name="Apr20___0" localSheetId="10">[5]Newabstract!#REF!</definedName>
    <definedName name="Apr20___0" localSheetId="7">[5]Newabstract!#REF!</definedName>
    <definedName name="Apr20___0" localSheetId="3">[5]Newabstract!#REF!</definedName>
    <definedName name="Apr20___0" localSheetId="9">[5]Newabstract!#REF!</definedName>
    <definedName name="Apr20___0" localSheetId="4">[5]Newabstract!#REF!</definedName>
    <definedName name="Apr20___0" localSheetId="0">[5]Newabstract!#REF!</definedName>
    <definedName name="Apr20___0" localSheetId="1">[5]Newabstract!#REF!</definedName>
    <definedName name="Apr20___0">[5]Newabstract!#REF!</definedName>
    <definedName name="Apr21___0" localSheetId="10">[5]Newabstract!#REF!</definedName>
    <definedName name="Apr21___0" localSheetId="7">[5]Newabstract!#REF!</definedName>
    <definedName name="Apr21___0" localSheetId="3">[5]Newabstract!#REF!</definedName>
    <definedName name="Apr21___0" localSheetId="9">[5]Newabstract!#REF!</definedName>
    <definedName name="Apr21___0" localSheetId="4">[5]Newabstract!#REF!</definedName>
    <definedName name="Apr21___0" localSheetId="0">[5]Newabstract!#REF!</definedName>
    <definedName name="Apr21___0" localSheetId="1">[5]Newabstract!#REF!</definedName>
    <definedName name="Apr21___0">[5]Newabstract!#REF!</definedName>
    <definedName name="Apr22___0" localSheetId="10">[5]Newabstract!#REF!</definedName>
    <definedName name="Apr22___0" localSheetId="7">[5]Newabstract!#REF!</definedName>
    <definedName name="Apr22___0" localSheetId="3">[5]Newabstract!#REF!</definedName>
    <definedName name="Apr22___0" localSheetId="9">[5]Newabstract!#REF!</definedName>
    <definedName name="Apr22___0" localSheetId="4">[5]Newabstract!#REF!</definedName>
    <definedName name="Apr22___0" localSheetId="0">[5]Newabstract!#REF!</definedName>
    <definedName name="Apr22___0" localSheetId="1">[5]Newabstract!#REF!</definedName>
    <definedName name="Apr22___0">[5]Newabstract!#REF!</definedName>
    <definedName name="Apr23___0" localSheetId="10">[5]Newabstract!#REF!</definedName>
    <definedName name="Apr23___0" localSheetId="7">[5]Newabstract!#REF!</definedName>
    <definedName name="Apr23___0" localSheetId="3">[5]Newabstract!#REF!</definedName>
    <definedName name="Apr23___0" localSheetId="9">[5]Newabstract!#REF!</definedName>
    <definedName name="Apr23___0" localSheetId="4">[5]Newabstract!#REF!</definedName>
    <definedName name="Apr23___0" localSheetId="0">[5]Newabstract!#REF!</definedName>
    <definedName name="Apr23___0" localSheetId="1">[5]Newabstract!#REF!</definedName>
    <definedName name="Apr23___0">[5]Newabstract!#REF!</definedName>
    <definedName name="Apr24___0" localSheetId="10">[5]Newabstract!#REF!</definedName>
    <definedName name="Apr24___0" localSheetId="7">[5]Newabstract!#REF!</definedName>
    <definedName name="Apr24___0" localSheetId="3">[5]Newabstract!#REF!</definedName>
    <definedName name="Apr24___0" localSheetId="9">[5]Newabstract!#REF!</definedName>
    <definedName name="Apr24___0" localSheetId="4">[5]Newabstract!#REF!</definedName>
    <definedName name="Apr24___0" localSheetId="0">[5]Newabstract!#REF!</definedName>
    <definedName name="Apr24___0" localSheetId="1">[5]Newabstract!#REF!</definedName>
    <definedName name="Apr24___0">[5]Newabstract!#REF!</definedName>
    <definedName name="Apr27___0" localSheetId="10">[5]Newabstract!#REF!</definedName>
    <definedName name="Apr27___0" localSheetId="7">[5]Newabstract!#REF!</definedName>
    <definedName name="Apr27___0" localSheetId="3">[5]Newabstract!#REF!</definedName>
    <definedName name="Apr27___0" localSheetId="9">[5]Newabstract!#REF!</definedName>
    <definedName name="Apr27___0" localSheetId="4">[5]Newabstract!#REF!</definedName>
    <definedName name="Apr27___0" localSheetId="0">[5]Newabstract!#REF!</definedName>
    <definedName name="Apr27___0" localSheetId="1">[5]Newabstract!#REF!</definedName>
    <definedName name="Apr27___0">[5]Newabstract!#REF!</definedName>
    <definedName name="Apr28___0" localSheetId="10">[5]Newabstract!#REF!</definedName>
    <definedName name="Apr28___0" localSheetId="7">[5]Newabstract!#REF!</definedName>
    <definedName name="Apr28___0" localSheetId="3">[5]Newabstract!#REF!</definedName>
    <definedName name="Apr28___0" localSheetId="9">[5]Newabstract!#REF!</definedName>
    <definedName name="Apr28___0" localSheetId="4">[5]Newabstract!#REF!</definedName>
    <definedName name="Apr28___0" localSheetId="0">[5]Newabstract!#REF!</definedName>
    <definedName name="Apr28___0" localSheetId="1">[5]Newabstract!#REF!</definedName>
    <definedName name="Apr28___0">[5]Newabstract!#REF!</definedName>
    <definedName name="Apr29___0" localSheetId="10">[5]Newabstract!#REF!</definedName>
    <definedName name="Apr29___0" localSheetId="7">[5]Newabstract!#REF!</definedName>
    <definedName name="Apr29___0" localSheetId="3">[5]Newabstract!#REF!</definedName>
    <definedName name="Apr29___0" localSheetId="9">[5]Newabstract!#REF!</definedName>
    <definedName name="Apr29___0" localSheetId="4">[5]Newabstract!#REF!</definedName>
    <definedName name="Apr29___0" localSheetId="0">[5]Newabstract!#REF!</definedName>
    <definedName name="Apr29___0" localSheetId="1">[5]Newabstract!#REF!</definedName>
    <definedName name="Apr29___0">[5]Newabstract!#REF!</definedName>
    <definedName name="Apr30___0" localSheetId="10">[5]Newabstract!#REF!</definedName>
    <definedName name="Apr30___0" localSheetId="7">[5]Newabstract!#REF!</definedName>
    <definedName name="Apr30___0" localSheetId="3">[5]Newabstract!#REF!</definedName>
    <definedName name="Apr30___0" localSheetId="9">[5]Newabstract!#REF!</definedName>
    <definedName name="Apr30___0" localSheetId="4">[5]Newabstract!#REF!</definedName>
    <definedName name="Apr30___0" localSheetId="0">[5]Newabstract!#REF!</definedName>
    <definedName name="Apr30___0" localSheetId="1">[5]Newabstract!#REF!</definedName>
    <definedName name="Apr30___0">[5]Newabstract!#REF!</definedName>
    <definedName name="APRDATA?" localSheetId="6">#REF!</definedName>
    <definedName name="APRDATA?" localSheetId="10">#REF!</definedName>
    <definedName name="APRDATA?" localSheetId="7">#REF!</definedName>
    <definedName name="APRDATA?" localSheetId="3">#REF!</definedName>
    <definedName name="APRDATA?" localSheetId="9">#REF!</definedName>
    <definedName name="APRDATA?" localSheetId="4">#REF!</definedName>
    <definedName name="APRDATA?" localSheetId="0">#REF!</definedName>
    <definedName name="APRDATA?" localSheetId="1">#REF!</definedName>
    <definedName name="APRDATA?">#REF!</definedName>
    <definedName name="april" localSheetId="6">#REF!</definedName>
    <definedName name="april" localSheetId="10">#REF!</definedName>
    <definedName name="april" localSheetId="7">#REF!</definedName>
    <definedName name="april" localSheetId="3">#REF!</definedName>
    <definedName name="april" localSheetId="9">#REF!</definedName>
    <definedName name="april" localSheetId="4">#REF!</definedName>
    <definedName name="april" localSheetId="0">#REF!</definedName>
    <definedName name="april" localSheetId="1">#REF!</definedName>
    <definedName name="april">#REF!</definedName>
    <definedName name="APRIL_03_NEW" localSheetId="6">#REF!</definedName>
    <definedName name="APRIL_03_NEW" localSheetId="10">#REF!</definedName>
    <definedName name="APRIL_03_NEW" localSheetId="7">#REF!</definedName>
    <definedName name="APRIL_03_NEW" localSheetId="3">#REF!</definedName>
    <definedName name="APRIL_03_NEW" localSheetId="9">#REF!</definedName>
    <definedName name="APRIL_03_NEW" localSheetId="4">#REF!</definedName>
    <definedName name="APRIL_03_NEW" localSheetId="0">#REF!</definedName>
    <definedName name="APRIL_03_NEW" localSheetId="1">#REF!</definedName>
    <definedName name="APRIL_03_NEW">#REF!</definedName>
    <definedName name="aqwe" localSheetId="8" hidden="1">{"pl_t&amp;d",#N/A,FALSE,"p&amp;l_t&amp;D_01_02 (2)"}</definedName>
    <definedName name="aqwe" hidden="1">{"pl_t&amp;d",#N/A,FALSE,"p&amp;l_t&amp;D_01_02 (2)"}</definedName>
    <definedName name="AR" localSheetId="8" hidden="1">{"pl_t&amp;d",#N/A,FALSE,"p&amp;l_t&amp;D_01_02 (2)"}</definedName>
    <definedName name="AR" hidden="1">{"pl_t&amp;d",#N/A,FALSE,"p&amp;l_t&amp;D_01_02 (2)"}</definedName>
    <definedName name="Area" localSheetId="10">#REF!</definedName>
    <definedName name="Area" localSheetId="7">#REF!</definedName>
    <definedName name="Area" localSheetId="3">#REF!</definedName>
    <definedName name="Area" localSheetId="9">#REF!</definedName>
    <definedName name="Area" localSheetId="4">#REF!</definedName>
    <definedName name="Area" localSheetId="0">#REF!</definedName>
    <definedName name="Area" localSheetId="1">#REF!</definedName>
    <definedName name="Area">#REF!</definedName>
    <definedName name="area1" localSheetId="10">#REF!</definedName>
    <definedName name="area1" localSheetId="7">#REF!</definedName>
    <definedName name="area1" localSheetId="3">#REF!</definedName>
    <definedName name="area1" localSheetId="9">#REF!</definedName>
    <definedName name="area1" localSheetId="4">#REF!</definedName>
    <definedName name="area1" localSheetId="0">#REF!</definedName>
    <definedName name="area1" localSheetId="1">#REF!</definedName>
    <definedName name="area1">#REF!</definedName>
    <definedName name="area2" localSheetId="10">#REF!</definedName>
    <definedName name="area2" localSheetId="7">#REF!</definedName>
    <definedName name="area2" localSheetId="3">#REF!</definedName>
    <definedName name="area2" localSheetId="9">#REF!</definedName>
    <definedName name="area2" localSheetId="4">#REF!</definedName>
    <definedName name="area2" localSheetId="0">#REF!</definedName>
    <definedName name="area2" localSheetId="1">#REF!</definedName>
    <definedName name="area2">#REF!</definedName>
    <definedName name="area3" localSheetId="10">#REF!</definedName>
    <definedName name="area3" localSheetId="7">#REF!</definedName>
    <definedName name="area3" localSheetId="3">#REF!</definedName>
    <definedName name="area3" localSheetId="9">#REF!</definedName>
    <definedName name="area3" localSheetId="4">#REF!</definedName>
    <definedName name="area3" localSheetId="0">#REF!</definedName>
    <definedName name="area3" localSheetId="1">#REF!</definedName>
    <definedName name="area3">#REF!</definedName>
    <definedName name="ARec110Q" localSheetId="10">#REF!</definedName>
    <definedName name="ARec110Q" localSheetId="7">#REF!</definedName>
    <definedName name="ARec110Q" localSheetId="3">#REF!</definedName>
    <definedName name="ARec110Q" localSheetId="9">#REF!</definedName>
    <definedName name="ARec110Q" localSheetId="4">#REF!</definedName>
    <definedName name="ARec110Q" localSheetId="0">#REF!</definedName>
    <definedName name="ARec110Q" localSheetId="1">#REF!</definedName>
    <definedName name="ARec110Q">#REF!</definedName>
    <definedName name="ARec117" localSheetId="10">#REF!</definedName>
    <definedName name="ARec117" localSheetId="7">#REF!</definedName>
    <definedName name="ARec117" localSheetId="3">#REF!</definedName>
    <definedName name="ARec117" localSheetId="9">#REF!</definedName>
    <definedName name="ARec117" localSheetId="4">#REF!</definedName>
    <definedName name="ARec117" localSheetId="0">#REF!</definedName>
    <definedName name="ARec117" localSheetId="1">#REF!</definedName>
    <definedName name="ARec117">#REF!</definedName>
    <definedName name="arec117a" localSheetId="10">#REF!</definedName>
    <definedName name="arec117a" localSheetId="7">#REF!</definedName>
    <definedName name="arec117a" localSheetId="3">#REF!</definedName>
    <definedName name="arec117a" localSheetId="9">#REF!</definedName>
    <definedName name="arec117a" localSheetId="4">#REF!</definedName>
    <definedName name="arec117a" localSheetId="0">#REF!</definedName>
    <definedName name="arec117a" localSheetId="1">#REF!</definedName>
    <definedName name="arec117a">#REF!</definedName>
    <definedName name="ARec117Q" localSheetId="10">#REF!</definedName>
    <definedName name="ARec117Q" localSheetId="7">#REF!</definedName>
    <definedName name="ARec117Q" localSheetId="3">#REF!</definedName>
    <definedName name="ARec117Q" localSheetId="9">#REF!</definedName>
    <definedName name="ARec117Q" localSheetId="4">#REF!</definedName>
    <definedName name="ARec117Q" localSheetId="0">#REF!</definedName>
    <definedName name="ARec117Q" localSheetId="1">#REF!</definedName>
    <definedName name="ARec117Q">#REF!</definedName>
    <definedName name="areya" localSheetId="10">#REF!</definedName>
    <definedName name="areya" localSheetId="7">#REF!</definedName>
    <definedName name="areya" localSheetId="3">#REF!</definedName>
    <definedName name="areya" localSheetId="9">#REF!</definedName>
    <definedName name="areya" localSheetId="4">#REF!</definedName>
    <definedName name="areya" localSheetId="0">#REF!</definedName>
    <definedName name="areya" localSheetId="1">#REF!</definedName>
    <definedName name="areya">#REF!</definedName>
    <definedName name="arun" localSheetId="6">[5]Newabstract!#REF!</definedName>
    <definedName name="arun" localSheetId="10">[5]Newabstract!#REF!</definedName>
    <definedName name="arun" localSheetId="7">[5]Newabstract!#REF!</definedName>
    <definedName name="arun" localSheetId="3">[5]Newabstract!#REF!</definedName>
    <definedName name="arun" localSheetId="9">[5]Newabstract!#REF!</definedName>
    <definedName name="arun" localSheetId="4">[5]Newabstract!#REF!</definedName>
    <definedName name="arun" localSheetId="0">[5]Newabstract!#REF!</definedName>
    <definedName name="arun" localSheetId="1">[5]Newabstract!#REF!</definedName>
    <definedName name="arun">[5]Newabstract!#REF!</definedName>
    <definedName name="as">#N/A</definedName>
    <definedName name="AS2DocOpenMode" hidden="1">"AS2DocumentEdit"</definedName>
    <definedName name="AS2NamedRange" hidden="1">5</definedName>
    <definedName name="AS2ReportLS" hidden="1">1</definedName>
    <definedName name="AS2SyncStepLS" hidden="1">0</definedName>
    <definedName name="AS2TickmarkLS" localSheetId="6" hidden="1">#REF!</definedName>
    <definedName name="AS2TickmarkLS" localSheetId="10" hidden="1">#REF!</definedName>
    <definedName name="AS2TickmarkLS" localSheetId="7" hidden="1">#REF!</definedName>
    <definedName name="AS2TickmarkLS" localSheetId="3" hidden="1">#REF!</definedName>
    <definedName name="AS2TickmarkLS" localSheetId="8" hidden="1">#REF!</definedName>
    <definedName name="AS2TickmarkLS" localSheetId="9" hidden="1">#REF!</definedName>
    <definedName name="AS2TickmarkLS" localSheetId="4" hidden="1">#REF!</definedName>
    <definedName name="AS2TickmarkLS" localSheetId="0" hidden="1">#REF!</definedName>
    <definedName name="AS2TickmarkLS" localSheetId="1" hidden="1">#REF!</definedName>
    <definedName name="AS2TickmarkLS" hidden="1">#REF!</definedName>
    <definedName name="AS2VersionLS" hidden="1">300</definedName>
    <definedName name="asas" localSheetId="6">#REF!</definedName>
    <definedName name="asas" localSheetId="10">#REF!</definedName>
    <definedName name="asas" localSheetId="7">#REF!</definedName>
    <definedName name="asas" localSheetId="3">#REF!</definedName>
    <definedName name="asas" localSheetId="9">#REF!</definedName>
    <definedName name="asas" localSheetId="4">#REF!</definedName>
    <definedName name="asas" localSheetId="0">#REF!</definedName>
    <definedName name="asas" localSheetId="1">#REF!</definedName>
    <definedName name="asas">#REF!</definedName>
    <definedName name="asd" localSheetId="6" hidden="1">{"pl_t&amp;d",#N/A,FALSE,"p&amp;l_t&amp;D_01_02 (2)"}</definedName>
    <definedName name="asd" localSheetId="10" hidden="1">{"pl_t&amp;d",#N/A,FALSE,"p&amp;l_t&amp;D_01_02 (2)"}</definedName>
    <definedName name="asd" localSheetId="7" hidden="1">{"pl_t&amp;d",#N/A,FALSE,"p&amp;l_t&amp;D_01_02 (2)"}</definedName>
    <definedName name="asd" localSheetId="3" hidden="1">{"pl_t&amp;d",#N/A,FALSE,"p&amp;l_t&amp;D_01_02 (2)"}</definedName>
    <definedName name="asd" localSheetId="8" hidden="1">{"pl_t&amp;d",#N/A,FALSE,"p&amp;l_t&amp;D_01_02 (2)"}</definedName>
    <definedName name="asd" localSheetId="9" hidden="1">{"pl_t&amp;d",#N/A,FALSE,"p&amp;l_t&amp;D_01_02 (2)"}</definedName>
    <definedName name="asd" localSheetId="4" hidden="1">{"pl_t&amp;d",#N/A,FALSE,"p&amp;l_t&amp;D_01_02 (2)"}</definedName>
    <definedName name="asd" localSheetId="0" hidden="1">{"pl_t&amp;d",#N/A,FALSE,"p&amp;l_t&amp;D_01_02 (2)"}</definedName>
    <definedName name="asd" localSheetId="1" hidden="1">{"pl_t&amp;d",#N/A,FALSE,"p&amp;l_t&amp;D_01_02 (2)"}</definedName>
    <definedName name="asd" hidden="1">{"pl_t&amp;d",#N/A,FALSE,"p&amp;l_t&amp;D_01_02 (2)"}</definedName>
    <definedName name="asdf" localSheetId="6">[5]Newabstract!#REF!</definedName>
    <definedName name="asdf" localSheetId="10">[5]Newabstract!#REF!</definedName>
    <definedName name="asdf" localSheetId="7">[5]Newabstract!#REF!</definedName>
    <definedName name="asdf" localSheetId="3">[5]Newabstract!#REF!</definedName>
    <definedName name="asdf" localSheetId="9">[5]Newabstract!#REF!</definedName>
    <definedName name="asdf" localSheetId="4">[5]Newabstract!#REF!</definedName>
    <definedName name="asdf" localSheetId="0">[5]Newabstract!#REF!</definedName>
    <definedName name="asdf" localSheetId="1">[5]Newabstract!#REF!</definedName>
    <definedName name="asdf">[5]Newabstract!#REF!</definedName>
    <definedName name="asdfsdfsd" localSheetId="6" hidden="1">{"pl_t&amp;d",#N/A,FALSE,"p&amp;l_t&amp;D_01_02 (2)"}</definedName>
    <definedName name="asdfsdfsd" localSheetId="10" hidden="1">{"pl_t&amp;d",#N/A,FALSE,"p&amp;l_t&amp;D_01_02 (2)"}</definedName>
    <definedName name="asdfsdfsd" localSheetId="7" hidden="1">{"pl_t&amp;d",#N/A,FALSE,"p&amp;l_t&amp;D_01_02 (2)"}</definedName>
    <definedName name="asdfsdfsd" localSheetId="3" hidden="1">{"pl_t&amp;d",#N/A,FALSE,"p&amp;l_t&amp;D_01_02 (2)"}</definedName>
    <definedName name="asdfsdfsd" localSheetId="8" hidden="1">{"pl_t&amp;d",#N/A,FALSE,"p&amp;l_t&amp;D_01_02 (2)"}</definedName>
    <definedName name="asdfsdfsd" localSheetId="9" hidden="1">{"pl_t&amp;d",#N/A,FALSE,"p&amp;l_t&amp;D_01_02 (2)"}</definedName>
    <definedName name="asdfsdfsd" localSheetId="4" hidden="1">{"pl_t&amp;d",#N/A,FALSE,"p&amp;l_t&amp;D_01_02 (2)"}</definedName>
    <definedName name="asdfsdfsd" localSheetId="0" hidden="1">{"pl_t&amp;d",#N/A,FALSE,"p&amp;l_t&amp;D_01_02 (2)"}</definedName>
    <definedName name="asdfsdfsd" localSheetId="1" hidden="1">{"pl_t&amp;d",#N/A,FALSE,"p&amp;l_t&amp;D_01_02 (2)"}</definedName>
    <definedName name="asdfsdfsd" hidden="1">{"pl_t&amp;d",#N/A,FALSE,"p&amp;l_t&amp;D_01_02 (2)"}</definedName>
    <definedName name="asdgsg" localSheetId="6">#REF!</definedName>
    <definedName name="asdgsg" localSheetId="10">#REF!</definedName>
    <definedName name="asdgsg" localSheetId="7">#REF!</definedName>
    <definedName name="asdgsg" localSheetId="3">#REF!</definedName>
    <definedName name="asdgsg" localSheetId="9">#REF!</definedName>
    <definedName name="asdgsg" localSheetId="4">#REF!</definedName>
    <definedName name="asdgsg" localSheetId="0">#REF!</definedName>
    <definedName name="asdgsg" localSheetId="1">#REF!</definedName>
    <definedName name="asdgsg">#REF!</definedName>
    <definedName name="asfadf" localSheetId="8" hidden="1">{"pl_t&amp;d",#N/A,FALSE,"p&amp;l_t&amp;D_01_02 (2)"}</definedName>
    <definedName name="asfadf" hidden="1">{"pl_t&amp;d",#N/A,FALSE,"p&amp;l_t&amp;D_01_02 (2)"}</definedName>
    <definedName name="ASHOK" localSheetId="6" hidden="1">{"pl_t&amp;d",#N/A,FALSE,"p&amp;l_t&amp;D_01_02 (2)"}</definedName>
    <definedName name="ASHOK" localSheetId="10" hidden="1">{"pl_t&amp;d",#N/A,FALSE,"p&amp;l_t&amp;D_01_02 (2)"}</definedName>
    <definedName name="ASHOK" localSheetId="7" hidden="1">{"pl_t&amp;d",#N/A,FALSE,"p&amp;l_t&amp;D_01_02 (2)"}</definedName>
    <definedName name="ASHOK" localSheetId="3" hidden="1">{"pl_t&amp;d",#N/A,FALSE,"p&amp;l_t&amp;D_01_02 (2)"}</definedName>
    <definedName name="ASHOK" localSheetId="8" hidden="1">{"pl_t&amp;d",#N/A,FALSE,"p&amp;l_t&amp;D_01_02 (2)"}</definedName>
    <definedName name="ASHOK" localSheetId="9" hidden="1">{"pl_t&amp;d",#N/A,FALSE,"p&amp;l_t&amp;D_01_02 (2)"}</definedName>
    <definedName name="ASHOK" localSheetId="4" hidden="1">{"pl_t&amp;d",#N/A,FALSE,"p&amp;l_t&amp;D_01_02 (2)"}</definedName>
    <definedName name="ASHOK" localSheetId="0" hidden="1">{"pl_t&amp;d",#N/A,FALSE,"p&amp;l_t&amp;D_01_02 (2)"}</definedName>
    <definedName name="ASHOK" localSheetId="1" hidden="1">{"pl_t&amp;d",#N/A,FALSE,"p&amp;l_t&amp;D_01_02 (2)"}</definedName>
    <definedName name="ASHOK" hidden="1">{"pl_t&amp;d",#N/A,FALSE,"p&amp;l_t&amp;D_01_02 (2)"}</definedName>
    <definedName name="ASRS">[17]Criteria!$C$81:$C$95</definedName>
    <definedName name="ass_cc">[18]Sheet1!$A$1:$C$2443</definedName>
    <definedName name="assasa" localSheetId="6">#REF!</definedName>
    <definedName name="assasa" localSheetId="10">#REF!</definedName>
    <definedName name="assasa" localSheetId="7">#REF!</definedName>
    <definedName name="assasa" localSheetId="3">#REF!</definedName>
    <definedName name="assasa" localSheetId="9">#REF!</definedName>
    <definedName name="assasa" localSheetId="4">#REF!</definedName>
    <definedName name="assasa" localSheetId="0">#REF!</definedName>
    <definedName name="assasa" localSheetId="1">#REF!</definedName>
    <definedName name="assasa">#REF!</definedName>
    <definedName name="Assessment" localSheetId="6">#REF!</definedName>
    <definedName name="Assessment" localSheetId="10">#REF!</definedName>
    <definedName name="Assessment" localSheetId="7">#REF!</definedName>
    <definedName name="Assessment" localSheetId="3">#REF!</definedName>
    <definedName name="Assessment" localSheetId="9">#REF!</definedName>
    <definedName name="Assessment" localSheetId="4">#REF!</definedName>
    <definedName name="Assessment" localSheetId="0">#REF!</definedName>
    <definedName name="Assessment" localSheetId="1">#REF!</definedName>
    <definedName name="Assessment">#REF!</definedName>
    <definedName name="ast" localSheetId="8" hidden="1">{"pl_t&amp;d",#N/A,FALSE,"p&amp;l_t&amp;D_01_02 (2)"}</definedName>
    <definedName name="ast" hidden="1">{"pl_t&amp;d",#N/A,FALSE,"p&amp;l_t&amp;D_01_02 (2)"}</definedName>
    <definedName name="astrtyqt" localSheetId="6">#REF!</definedName>
    <definedName name="astrtyqt" localSheetId="10">#REF!</definedName>
    <definedName name="astrtyqt" localSheetId="7">#REF!</definedName>
    <definedName name="astrtyqt" localSheetId="3">#REF!</definedName>
    <definedName name="astrtyqt" localSheetId="9">#REF!</definedName>
    <definedName name="astrtyqt" localSheetId="4">#REF!</definedName>
    <definedName name="astrtyqt" localSheetId="0">#REF!</definedName>
    <definedName name="astrtyqt" localSheetId="1">#REF!</definedName>
    <definedName name="astrtyqt">#REF!</definedName>
    <definedName name="atp" localSheetId="10">#REF!</definedName>
    <definedName name="atp" localSheetId="7">#REF!</definedName>
    <definedName name="atp" localSheetId="3">#REF!</definedName>
    <definedName name="atp" localSheetId="9">#REF!</definedName>
    <definedName name="atp" localSheetId="4">#REF!</definedName>
    <definedName name="atp" localSheetId="0">#REF!</definedName>
    <definedName name="atp" localSheetId="1">#REF!</definedName>
    <definedName name="atp">#REF!</definedName>
    <definedName name="ATPNOV02" localSheetId="10">#REF!</definedName>
    <definedName name="ATPNOV02" localSheetId="7">#REF!</definedName>
    <definedName name="ATPNOV02" localSheetId="3">#REF!</definedName>
    <definedName name="ATPNOV02" localSheetId="9">#REF!</definedName>
    <definedName name="ATPNOV02" localSheetId="4">#REF!</definedName>
    <definedName name="ATPNOV02" localSheetId="0">#REF!</definedName>
    <definedName name="ATPNOV02" localSheetId="1">#REF!</definedName>
    <definedName name="ATPNOV02">#REF!</definedName>
    <definedName name="AUG" localSheetId="10">#REF!</definedName>
    <definedName name="AUG" localSheetId="7">#REF!</definedName>
    <definedName name="AUG" localSheetId="3">#REF!</definedName>
    <definedName name="AUG" localSheetId="9">#REF!</definedName>
    <definedName name="AUG" localSheetId="4">#REF!</definedName>
    <definedName name="AUG" localSheetId="0">#REF!</definedName>
    <definedName name="AUG" localSheetId="1">#REF!</definedName>
    <definedName name="AUG">#REF!</definedName>
    <definedName name="AUGDATA?" localSheetId="10">#REF!</definedName>
    <definedName name="AUGDATA?" localSheetId="7">#REF!</definedName>
    <definedName name="AUGDATA?" localSheetId="3">#REF!</definedName>
    <definedName name="AUGDATA?" localSheetId="9">#REF!</definedName>
    <definedName name="AUGDATA?" localSheetId="4">#REF!</definedName>
    <definedName name="AUGDATA?" localSheetId="0">#REF!</definedName>
    <definedName name="AUGDATA?" localSheetId="1">#REF!</definedName>
    <definedName name="AUGDATA?">#REF!</definedName>
    <definedName name="august" localSheetId="10">#REF!</definedName>
    <definedName name="august" localSheetId="7">#REF!</definedName>
    <definedName name="august" localSheetId="3">#REF!</definedName>
    <definedName name="august" localSheetId="9">#REF!</definedName>
    <definedName name="august" localSheetId="4">#REF!</definedName>
    <definedName name="august" localSheetId="0">#REF!</definedName>
    <definedName name="august" localSheetId="1">#REF!</definedName>
    <definedName name="august">#REF!</definedName>
    <definedName name="AUST" localSheetId="10">#REF!</definedName>
    <definedName name="AUST" localSheetId="7">#REF!</definedName>
    <definedName name="AUST" localSheetId="3">#REF!</definedName>
    <definedName name="AUST" localSheetId="9">#REF!</definedName>
    <definedName name="AUST" localSheetId="4">#REF!</definedName>
    <definedName name="AUST" localSheetId="0">#REF!</definedName>
    <definedName name="AUST" localSheetId="1">#REF!</definedName>
    <definedName name="AUST">#REF!</definedName>
    <definedName name="AUSTRALIA" localSheetId="10">#REF!</definedName>
    <definedName name="AUSTRALIA" localSheetId="7">#REF!</definedName>
    <definedName name="AUSTRALIA" localSheetId="3">#REF!</definedName>
    <definedName name="AUSTRALIA" localSheetId="9">#REF!</definedName>
    <definedName name="AUSTRALIA" localSheetId="4">#REF!</definedName>
    <definedName name="AUSTRALIA" localSheetId="0">#REF!</definedName>
    <definedName name="AUSTRALIA" localSheetId="1">#REF!</definedName>
    <definedName name="AUSTRALIA">#REF!</definedName>
    <definedName name="AUSTRIA" localSheetId="10">#REF!</definedName>
    <definedName name="AUSTRIA" localSheetId="7">#REF!</definedName>
    <definedName name="AUSTRIA" localSheetId="3">#REF!</definedName>
    <definedName name="AUSTRIA" localSheetId="9">#REF!</definedName>
    <definedName name="AUSTRIA" localSheetId="4">#REF!</definedName>
    <definedName name="AUSTRIA" localSheetId="0">#REF!</definedName>
    <definedName name="AUSTRIA" localSheetId="1">#REF!</definedName>
    <definedName name="AUSTRIA">#REF!</definedName>
    <definedName name="AUTOPRINT_1" localSheetId="10">#REF!</definedName>
    <definedName name="AUTOPRINT_1" localSheetId="7">#REF!</definedName>
    <definedName name="AUTOPRINT_1" localSheetId="3">#REF!</definedName>
    <definedName name="AUTOPRINT_1" localSheetId="9">#REF!</definedName>
    <definedName name="AUTOPRINT_1" localSheetId="4">#REF!</definedName>
    <definedName name="AUTOPRINT_1" localSheetId="0">#REF!</definedName>
    <definedName name="AUTOPRINT_1" localSheetId="1">#REF!</definedName>
    <definedName name="AUTOPRINT_1">#REF!</definedName>
    <definedName name="AUTOPRINT_2" localSheetId="10">#REF!</definedName>
    <definedName name="AUTOPRINT_2" localSheetId="7">#REF!</definedName>
    <definedName name="AUTOPRINT_2" localSheetId="3">#REF!</definedName>
    <definedName name="AUTOPRINT_2" localSheetId="9">#REF!</definedName>
    <definedName name="AUTOPRINT_2" localSheetId="4">#REF!</definedName>
    <definedName name="AUTOPRINT_2" localSheetId="0">#REF!</definedName>
    <definedName name="AUTOPRINT_2" localSheetId="1">#REF!</definedName>
    <definedName name="AUTOPRINT_2">#REF!</definedName>
    <definedName name="avvn" localSheetId="10">#REF!</definedName>
    <definedName name="avvn" localSheetId="7">#REF!</definedName>
    <definedName name="avvn" localSheetId="3">#REF!</definedName>
    <definedName name="avvn" localSheetId="9">#REF!</definedName>
    <definedName name="avvn" localSheetId="4">#REF!</definedName>
    <definedName name="avvn" localSheetId="0">#REF!</definedName>
    <definedName name="avvn" localSheetId="1">#REF!</definedName>
    <definedName name="avvn">#REF!</definedName>
    <definedName name="awa" localSheetId="6">[4]S5_CO_MA!#REF!</definedName>
    <definedName name="awa" localSheetId="10">[4]S5_CO_MA!#REF!</definedName>
    <definedName name="awa" localSheetId="7">[4]S5_CO_MA!#REF!</definedName>
    <definedName name="awa" localSheetId="3">[4]S5_CO_MA!#REF!</definedName>
    <definedName name="awa" localSheetId="9">[4]S5_CO_MA!#REF!</definedName>
    <definedName name="awa" localSheetId="4">[4]S5_CO_MA!#REF!</definedName>
    <definedName name="awa" localSheetId="0">[4]S5_CO_MA!#REF!</definedName>
    <definedName name="awa" localSheetId="1">[4]S5_CO_MA!#REF!</definedName>
    <definedName name="awa">[4]S5_CO_MA!#REF!</definedName>
    <definedName name="b" localSheetId="6">#REF!</definedName>
    <definedName name="b" localSheetId="10">#REF!</definedName>
    <definedName name="b" localSheetId="7">#REF!</definedName>
    <definedName name="b" localSheetId="3">#REF!</definedName>
    <definedName name="b" localSheetId="9">#REF!</definedName>
    <definedName name="b" localSheetId="4">#REF!</definedName>
    <definedName name="b" localSheetId="0">#REF!</definedName>
    <definedName name="b" localSheetId="1">#REF!</definedName>
    <definedName name="b">#REF!</definedName>
    <definedName name="B0" localSheetId="6">#REF!</definedName>
    <definedName name="B0" localSheetId="10">#REF!</definedName>
    <definedName name="B0" localSheetId="7">#REF!</definedName>
    <definedName name="B0" localSheetId="3">#REF!</definedName>
    <definedName name="B0" localSheetId="9">#REF!</definedName>
    <definedName name="B0" localSheetId="4">#REF!</definedName>
    <definedName name="B0" localSheetId="0">#REF!</definedName>
    <definedName name="B0" localSheetId="1">#REF!</definedName>
    <definedName name="B0">#REF!</definedName>
    <definedName name="bab" localSheetId="6" hidden="1">{"pl_t&amp;d",#N/A,FALSE,"p&amp;l_t&amp;D_01_02 (2)"}</definedName>
    <definedName name="bab" localSheetId="10" hidden="1">{"pl_t&amp;d",#N/A,FALSE,"p&amp;l_t&amp;D_01_02 (2)"}</definedName>
    <definedName name="bab" localSheetId="7" hidden="1">{"pl_t&amp;d",#N/A,FALSE,"p&amp;l_t&amp;D_01_02 (2)"}</definedName>
    <definedName name="bab" localSheetId="3" hidden="1">{"pl_t&amp;d",#N/A,FALSE,"p&amp;l_t&amp;D_01_02 (2)"}</definedName>
    <definedName name="bab" localSheetId="8" hidden="1">{"pl_t&amp;d",#N/A,FALSE,"p&amp;l_t&amp;D_01_02 (2)"}</definedName>
    <definedName name="bab" localSheetId="9" hidden="1">{"pl_t&amp;d",#N/A,FALSE,"p&amp;l_t&amp;D_01_02 (2)"}</definedName>
    <definedName name="bab" localSheetId="4" hidden="1">{"pl_t&amp;d",#N/A,FALSE,"p&amp;l_t&amp;D_01_02 (2)"}</definedName>
    <definedName name="bab" localSheetId="0" hidden="1">{"pl_t&amp;d",#N/A,FALSE,"p&amp;l_t&amp;D_01_02 (2)"}</definedName>
    <definedName name="bab" localSheetId="1" hidden="1">{"pl_t&amp;d",#N/A,FALSE,"p&amp;l_t&amp;D_01_02 (2)"}</definedName>
    <definedName name="bab" hidden="1">{"pl_t&amp;d",#N/A,FALSE,"p&amp;l_t&amp;D_01_02 (2)"}</definedName>
    <definedName name="babu" localSheetId="8" hidden="1">{"pl_t&amp;d",#N/A,FALSE,"p&amp;l_t&amp;D_01_02 (2)"}</definedName>
    <definedName name="babu" hidden="1">{"pl_t&amp;d",#N/A,FALSE,"p&amp;l_t&amp;D_01_02 (2)"}</definedName>
    <definedName name="baji" localSheetId="8" hidden="1">{"pl_t&amp;d",#N/A,FALSE,"p&amp;l_t&amp;D_01_02 (2)"}</definedName>
    <definedName name="baji" hidden="1">{"pl_t&amp;d",#N/A,FALSE,"p&amp;l_t&amp;D_01_02 (2)"}</definedName>
    <definedName name="BALU" localSheetId="8" hidden="1">{"pl_t&amp;d",#N/A,FALSE,"p&amp;l_t&amp;D_01_02 (2)"}</definedName>
    <definedName name="BALU" hidden="1">{"pl_t&amp;d",#N/A,FALSE,"p&amp;l_t&amp;D_01_02 (2)"}</definedName>
    <definedName name="Bank100" localSheetId="6">#REF!</definedName>
    <definedName name="Bank100" localSheetId="10">#REF!</definedName>
    <definedName name="Bank100" localSheetId="7">#REF!</definedName>
    <definedName name="Bank100" localSheetId="3">#REF!</definedName>
    <definedName name="Bank100" localSheetId="9">#REF!</definedName>
    <definedName name="Bank100" localSheetId="4">#REF!</definedName>
    <definedName name="Bank100" localSheetId="0">#REF!</definedName>
    <definedName name="Bank100" localSheetId="1">#REF!</definedName>
    <definedName name="Bank100">#REF!</definedName>
    <definedName name="Bank100Q" localSheetId="6">#REF!</definedName>
    <definedName name="Bank100Q" localSheetId="10">#REF!</definedName>
    <definedName name="Bank100Q" localSheetId="7">#REF!</definedName>
    <definedName name="Bank100Q" localSheetId="3">#REF!</definedName>
    <definedName name="Bank100Q" localSheetId="9">#REF!</definedName>
    <definedName name="Bank100Q" localSheetId="4">#REF!</definedName>
    <definedName name="Bank100Q" localSheetId="0">#REF!</definedName>
    <definedName name="Bank100Q" localSheetId="1">#REF!</definedName>
    <definedName name="Bank100Q">#REF!</definedName>
    <definedName name="BASE_YEAR" localSheetId="6">#REF!</definedName>
    <definedName name="BASE_YEAR" localSheetId="10">#REF!</definedName>
    <definedName name="BASE_YEAR" localSheetId="7">#REF!</definedName>
    <definedName name="BASE_YEAR" localSheetId="3">#REF!</definedName>
    <definedName name="BASE_YEAR" localSheetId="9">#REF!</definedName>
    <definedName name="BASE_YEAR" localSheetId="4">#REF!</definedName>
    <definedName name="BASE_YEAR" localSheetId="0">#REF!</definedName>
    <definedName name="BASE_YEAR" localSheetId="1">#REF!</definedName>
    <definedName name="BASE_YEAR">#REF!</definedName>
    <definedName name="Base_Yr">'[19]Setup Variables'!$D$11</definedName>
    <definedName name="BASIS_YEAR" localSheetId="6">#REF!</definedName>
    <definedName name="BASIS_YEAR" localSheetId="10">#REF!</definedName>
    <definedName name="BASIS_YEAR" localSheetId="7">#REF!</definedName>
    <definedName name="BASIS_YEAR" localSheetId="3">#REF!</definedName>
    <definedName name="BASIS_YEAR" localSheetId="9">#REF!</definedName>
    <definedName name="BASIS_YEAR" localSheetId="4">#REF!</definedName>
    <definedName name="BASIS_YEAR" localSheetId="0">#REF!</definedName>
    <definedName name="BASIS_YEAR" localSheetId="1">#REF!</definedName>
    <definedName name="BASIS_YEAR">#REF!</definedName>
    <definedName name="bb" localSheetId="6" hidden="1">{"pl_t&amp;d",#N/A,FALSE,"p&amp;l_t&amp;D_01_02 (2)"}</definedName>
    <definedName name="bb" localSheetId="10" hidden="1">{"pl_t&amp;d",#N/A,FALSE,"p&amp;l_t&amp;D_01_02 (2)"}</definedName>
    <definedName name="bb" localSheetId="7" hidden="1">{"pl_t&amp;d",#N/A,FALSE,"p&amp;l_t&amp;D_01_02 (2)"}</definedName>
    <definedName name="bb" localSheetId="3" hidden="1">{"pl_t&amp;d",#N/A,FALSE,"p&amp;l_t&amp;D_01_02 (2)"}</definedName>
    <definedName name="bb" localSheetId="8" hidden="1">{"pl_t&amp;d",#N/A,FALSE,"p&amp;l_t&amp;D_01_02 (2)"}</definedName>
    <definedName name="bb" localSheetId="9" hidden="1">{"pl_t&amp;d",#N/A,FALSE,"p&amp;l_t&amp;D_01_02 (2)"}</definedName>
    <definedName name="bb" localSheetId="4" hidden="1">{"pl_t&amp;d",#N/A,FALSE,"p&amp;l_t&amp;D_01_02 (2)"}</definedName>
    <definedName name="bb" localSheetId="0" hidden="1">{"pl_t&amp;d",#N/A,FALSE,"p&amp;l_t&amp;D_01_02 (2)"}</definedName>
    <definedName name="bb" localSheetId="1" hidden="1">{"pl_t&amp;d",#N/A,FALSE,"p&amp;l_t&amp;D_01_02 (2)"}</definedName>
    <definedName name="bb" hidden="1">{"pl_t&amp;d",#N/A,FALSE,"p&amp;l_t&amp;D_01_02 (2)"}</definedName>
    <definedName name="bbb" localSheetId="8" hidden="1">{"pl_t&amp;d",#N/A,FALSE,"p&amp;l_t&amp;D_01_02 (2)"}</definedName>
    <definedName name="bbb" hidden="1">{"pl_t&amp;d",#N/A,FALSE,"p&amp;l_t&amp;D_01_02 (2)"}</definedName>
    <definedName name="BBBB" localSheetId="8" hidden="1">{"pl_t&amp;d",#N/A,FALSE,"p&amp;l_t&amp;D_01_02 (2)"}</definedName>
    <definedName name="BBBB" hidden="1">{"pl_t&amp;d",#N/A,FALSE,"p&amp;l_t&amp;D_01_02 (2)"}</definedName>
    <definedName name="BBBBB" localSheetId="8" hidden="1">{"pl_t&amp;d",#N/A,FALSE,"p&amp;l_t&amp;D_01_02 (2)"}</definedName>
    <definedName name="BBBBB" hidden="1">{"pl_t&amp;d",#N/A,FALSE,"p&amp;l_t&amp;D_01_02 (2)"}</definedName>
    <definedName name="bbbbbb" localSheetId="8" hidden="1">{"pl_t&amp;d",#N/A,FALSE,"p&amp;l_t&amp;D_01_02 (2)"}</definedName>
    <definedName name="bbbbbb" hidden="1">{"pl_t&amp;d",#N/A,FALSE,"p&amp;l_t&amp;D_01_02 (2)"}</definedName>
    <definedName name="bbl" localSheetId="8" hidden="1">{"pl_t&amp;d",#N/A,FALSE,"p&amp;l_t&amp;D_01_02 (2)"}</definedName>
    <definedName name="bbl" hidden="1">{"pl_t&amp;d",#N/A,FALSE,"p&amp;l_t&amp;D_01_02 (2)"}</definedName>
    <definedName name="bc" localSheetId="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bc"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bcb" localSheetId="8" hidden="1">{"pl_t&amp;d",#N/A,FALSE,"p&amp;l_t&amp;D_01_02 (2)"}</definedName>
    <definedName name="bcb" hidden="1">{"pl_t&amp;d",#N/A,FALSE,"p&amp;l_t&amp;D_01_02 (2)"}</definedName>
    <definedName name="bdatp" localSheetId="6">#REF!</definedName>
    <definedName name="bdatp" localSheetId="10">#REF!</definedName>
    <definedName name="bdatp" localSheetId="7">#REF!</definedName>
    <definedName name="bdatp" localSheetId="3">#REF!</definedName>
    <definedName name="bdatp" localSheetId="9">#REF!</definedName>
    <definedName name="bdatp" localSheetId="4">#REF!</definedName>
    <definedName name="bdatp" localSheetId="0">#REF!</definedName>
    <definedName name="bdatp" localSheetId="1">#REF!</definedName>
    <definedName name="bdatp">#REF!</definedName>
    <definedName name="bdc" localSheetId="6" hidden="1">{"pl_t&amp;d",#N/A,FALSE,"p&amp;l_t&amp;D_01_02 (2)"}</definedName>
    <definedName name="bdc" localSheetId="10" hidden="1">{"pl_t&amp;d",#N/A,FALSE,"p&amp;l_t&amp;D_01_02 (2)"}</definedName>
    <definedName name="bdc" localSheetId="7" hidden="1">{"pl_t&amp;d",#N/A,FALSE,"p&amp;l_t&amp;D_01_02 (2)"}</definedName>
    <definedName name="bdc" localSheetId="3" hidden="1">{"pl_t&amp;d",#N/A,FALSE,"p&amp;l_t&amp;D_01_02 (2)"}</definedName>
    <definedName name="bdc" localSheetId="8" hidden="1">{"pl_t&amp;d",#N/A,FALSE,"p&amp;l_t&amp;D_01_02 (2)"}</definedName>
    <definedName name="bdc" localSheetId="9" hidden="1">{"pl_t&amp;d",#N/A,FALSE,"p&amp;l_t&amp;D_01_02 (2)"}</definedName>
    <definedName name="bdc" localSheetId="4" hidden="1">{"pl_t&amp;d",#N/A,FALSE,"p&amp;l_t&amp;D_01_02 (2)"}</definedName>
    <definedName name="bdc" localSheetId="0" hidden="1">{"pl_t&amp;d",#N/A,FALSE,"p&amp;l_t&amp;D_01_02 (2)"}</definedName>
    <definedName name="bdc" localSheetId="1" hidden="1">{"pl_t&amp;d",#N/A,FALSE,"p&amp;l_t&amp;D_01_02 (2)"}</definedName>
    <definedName name="bdc" hidden="1">{"pl_t&amp;d",#N/A,FALSE,"p&amp;l_t&amp;D_01_02 (2)"}</definedName>
    <definedName name="bdhydc" localSheetId="6">#REF!</definedName>
    <definedName name="bdhydc" localSheetId="10">#REF!</definedName>
    <definedName name="bdhydc" localSheetId="7">#REF!</definedName>
    <definedName name="bdhydc" localSheetId="3">#REF!</definedName>
    <definedName name="bdhydc" localSheetId="9">#REF!</definedName>
    <definedName name="bdhydc" localSheetId="4">#REF!</definedName>
    <definedName name="bdhydc" localSheetId="0">#REF!</definedName>
    <definedName name="bdhydc" localSheetId="1">#REF!</definedName>
    <definedName name="bdhydc">#REF!</definedName>
    <definedName name="bdhydn" localSheetId="6">#REF!</definedName>
    <definedName name="bdhydn" localSheetId="10">#REF!</definedName>
    <definedName name="bdhydn" localSheetId="7">#REF!</definedName>
    <definedName name="bdhydn" localSheetId="3">#REF!</definedName>
    <definedName name="bdhydn" localSheetId="9">#REF!</definedName>
    <definedName name="bdhydn" localSheetId="4">#REF!</definedName>
    <definedName name="bdhydn" localSheetId="0">#REF!</definedName>
    <definedName name="bdhydn" localSheetId="1">#REF!</definedName>
    <definedName name="bdhydn">#REF!</definedName>
    <definedName name="bdhyds" localSheetId="6">#REF!</definedName>
    <definedName name="bdhyds" localSheetId="10">#REF!</definedName>
    <definedName name="bdhyds" localSheetId="7">#REF!</definedName>
    <definedName name="bdhyds" localSheetId="3">#REF!</definedName>
    <definedName name="bdhyds" localSheetId="9">#REF!</definedName>
    <definedName name="bdhyds" localSheetId="4">#REF!</definedName>
    <definedName name="bdhyds" localSheetId="0">#REF!</definedName>
    <definedName name="bdhyds" localSheetId="1">#REF!</definedName>
    <definedName name="bdhyds">#REF!</definedName>
    <definedName name="bdknl" localSheetId="10">#REF!</definedName>
    <definedName name="bdknl" localSheetId="7">#REF!</definedName>
    <definedName name="bdknl" localSheetId="3">#REF!</definedName>
    <definedName name="bdknl" localSheetId="9">#REF!</definedName>
    <definedName name="bdknl" localSheetId="4">#REF!</definedName>
    <definedName name="bdknl" localSheetId="0">#REF!</definedName>
    <definedName name="bdknl" localSheetId="1">#REF!</definedName>
    <definedName name="bdknl">#REF!</definedName>
    <definedName name="bdmbnr" localSheetId="10">#REF!</definedName>
    <definedName name="bdmbnr" localSheetId="7">#REF!</definedName>
    <definedName name="bdmbnr" localSheetId="3">#REF!</definedName>
    <definedName name="bdmbnr" localSheetId="9">#REF!</definedName>
    <definedName name="bdmbnr" localSheetId="4">#REF!</definedName>
    <definedName name="bdmbnr" localSheetId="0">#REF!</definedName>
    <definedName name="bdmbnr" localSheetId="1">#REF!</definedName>
    <definedName name="bdmbnr">#REF!</definedName>
    <definedName name="bdmdk" localSheetId="10">#REF!</definedName>
    <definedName name="bdmdk" localSheetId="7">#REF!</definedName>
    <definedName name="bdmdk" localSheetId="3">#REF!</definedName>
    <definedName name="bdmdk" localSheetId="9">#REF!</definedName>
    <definedName name="bdmdk" localSheetId="4">#REF!</definedName>
    <definedName name="bdmdk" localSheetId="0">#REF!</definedName>
    <definedName name="bdmdk" localSheetId="1">#REF!</definedName>
    <definedName name="bdmdk">#REF!</definedName>
    <definedName name="bdnlg" localSheetId="10">#REF!</definedName>
    <definedName name="bdnlg" localSheetId="7">#REF!</definedName>
    <definedName name="bdnlg" localSheetId="3">#REF!</definedName>
    <definedName name="bdnlg" localSheetId="9">#REF!</definedName>
    <definedName name="bdnlg" localSheetId="4">#REF!</definedName>
    <definedName name="bdnlg" localSheetId="0">#REF!</definedName>
    <definedName name="bdnlg" localSheetId="1">#REF!</definedName>
    <definedName name="bdnlg">#REF!</definedName>
    <definedName name="bdrrb" localSheetId="10">#REF!</definedName>
    <definedName name="bdrrb" localSheetId="7">#REF!</definedName>
    <definedName name="bdrrb" localSheetId="3">#REF!</definedName>
    <definedName name="bdrrb" localSheetId="9">#REF!</definedName>
    <definedName name="bdrrb" localSheetId="4">#REF!</definedName>
    <definedName name="bdrrb" localSheetId="0">#REF!</definedName>
    <definedName name="bdrrb" localSheetId="1">#REF!</definedName>
    <definedName name="bdrrb">#REF!</definedName>
    <definedName name="bdrrn" localSheetId="10">#REF!</definedName>
    <definedName name="bdrrn" localSheetId="7">#REF!</definedName>
    <definedName name="bdrrn" localSheetId="3">#REF!</definedName>
    <definedName name="bdrrn" localSheetId="9">#REF!</definedName>
    <definedName name="bdrrn" localSheetId="4">#REF!</definedName>
    <definedName name="bdrrn" localSheetId="0">#REF!</definedName>
    <definedName name="bdrrn" localSheetId="1">#REF!</definedName>
    <definedName name="bdrrn">#REF!</definedName>
    <definedName name="bdrrs" localSheetId="10">#REF!</definedName>
    <definedName name="bdrrs" localSheetId="7">#REF!</definedName>
    <definedName name="bdrrs" localSheetId="3">#REF!</definedName>
    <definedName name="bdrrs" localSheetId="9">#REF!</definedName>
    <definedName name="bdrrs" localSheetId="4">#REF!</definedName>
    <definedName name="bdrrs" localSheetId="0">#REF!</definedName>
    <definedName name="bdrrs" localSheetId="1">#REF!</definedName>
    <definedName name="bdrrs">#REF!</definedName>
    <definedName name="Beg_Bal" localSheetId="10">#REF!</definedName>
    <definedName name="Beg_Bal" localSheetId="7">#REF!</definedName>
    <definedName name="Beg_Bal" localSheetId="3">#REF!</definedName>
    <definedName name="Beg_Bal" localSheetId="9">#REF!</definedName>
    <definedName name="Beg_Bal" localSheetId="4">#REF!</definedName>
    <definedName name="Beg_Bal" localSheetId="0">#REF!</definedName>
    <definedName name="Beg_Bal" localSheetId="1">#REF!</definedName>
    <definedName name="Beg_Bal">#REF!</definedName>
    <definedName name="BEGIN" localSheetId="10">#REF!</definedName>
    <definedName name="BEGIN" localSheetId="7">#REF!</definedName>
    <definedName name="BEGIN" localSheetId="3">#REF!</definedName>
    <definedName name="BEGIN" localSheetId="9">#REF!</definedName>
    <definedName name="BEGIN" localSheetId="4">#REF!</definedName>
    <definedName name="BEGIN" localSheetId="0">#REF!</definedName>
    <definedName name="BEGIN" localSheetId="1">#REF!</definedName>
    <definedName name="BEGIN">#REF!</definedName>
    <definedName name="Beurteilung" localSheetId="10">#REF!</definedName>
    <definedName name="Beurteilung" localSheetId="7">#REF!</definedName>
    <definedName name="Beurteilung" localSheetId="3">#REF!</definedName>
    <definedName name="Beurteilung" localSheetId="9">#REF!</definedName>
    <definedName name="Beurteilung" localSheetId="4">#REF!</definedName>
    <definedName name="Beurteilung" localSheetId="0">#REF!</definedName>
    <definedName name="Beurteilung" localSheetId="1">#REF!</definedName>
    <definedName name="Beurteilung">#REF!</definedName>
    <definedName name="BG_Del" hidden="1">15</definedName>
    <definedName name="BG_Ins" hidden="1">4</definedName>
    <definedName name="BG_Mod" hidden="1">6</definedName>
    <definedName name="bghhibih" localSheetId="8" hidden="1">{"pl_t&amp;d",#N/A,FALSE,"p&amp;l_t&amp;D_01_02 (2)"}</definedName>
    <definedName name="bghhibih" hidden="1">{"pl_t&amp;d",#N/A,FALSE,"p&amp;l_t&amp;D_01_02 (2)"}</definedName>
    <definedName name="bhaskar" localSheetId="8" hidden="1">{"pl_t&amp;d",#N/A,FALSE,"p&amp;l_t&amp;D_01_02 (2)"}</definedName>
    <definedName name="bhaskar" hidden="1">{"pl_t&amp;d",#N/A,FALSE,"p&amp;l_t&amp;D_01_02 (2)"}</definedName>
    <definedName name="bhasoodee">'[20]Groupings-final'!$A:$IV</definedName>
    <definedName name="bi" localSheetId="6">#REF!</definedName>
    <definedName name="bi" localSheetId="10">#REF!</definedName>
    <definedName name="bi" localSheetId="7">#REF!</definedName>
    <definedName name="bi" localSheetId="3">#REF!</definedName>
    <definedName name="bi" localSheetId="9">#REF!</definedName>
    <definedName name="bi" localSheetId="4">#REF!</definedName>
    <definedName name="bi" localSheetId="0">#REF!</definedName>
    <definedName name="bi" localSheetId="1">#REF!</definedName>
    <definedName name="bi">#REF!</definedName>
    <definedName name="BILLING_RATE" localSheetId="6">#REF!</definedName>
    <definedName name="BILLING_RATE" localSheetId="10">#REF!</definedName>
    <definedName name="BILLING_RATE" localSheetId="7">#REF!</definedName>
    <definedName name="BILLING_RATE" localSheetId="3">#REF!</definedName>
    <definedName name="BILLING_RATE" localSheetId="9">#REF!</definedName>
    <definedName name="BILLING_RATE" localSheetId="4">#REF!</definedName>
    <definedName name="BILLING_RATE" localSheetId="0">#REF!</definedName>
    <definedName name="BILLING_RATE" localSheetId="1">#REF!</definedName>
    <definedName name="BILLING_RATE">#REF!</definedName>
    <definedName name="BillRealYtd" localSheetId="6">#REF!</definedName>
    <definedName name="BillRealYtd" localSheetId="10">#REF!</definedName>
    <definedName name="BillRealYtd" localSheetId="7">#REF!</definedName>
    <definedName name="BillRealYtd" localSheetId="3">#REF!</definedName>
    <definedName name="BillRealYtd" localSheetId="9">#REF!</definedName>
    <definedName name="BillRealYtd" localSheetId="4">#REF!</definedName>
    <definedName name="BillRealYtd" localSheetId="0">#REF!</definedName>
    <definedName name="BillRealYtd" localSheetId="1">#REF!</definedName>
    <definedName name="BillRealYtd">#REF!</definedName>
    <definedName name="bkh" localSheetId="8" hidden="1">{"pl_td_01_02",#N/A,FALSE,"p&amp;l_t&amp;D_01_02 (2)"}</definedName>
    <definedName name="bkh" hidden="1">{"pl_td_01_02",#N/A,FALSE,"p&amp;l_t&amp;D_01_02 (2)"}</definedName>
    <definedName name="Blank3" hidden="1">[21]CAP!$AI$6</definedName>
    <definedName name="Blank4" hidden="1">[21]CAP!$AJ$6</definedName>
    <definedName name="Blank5" hidden="1">[21]CAP!$AK$6</definedName>
    <definedName name="Blank6" hidden="1">[21]CAP!$AL$6</definedName>
    <definedName name="Blank7" hidden="1">[21]CAP!$AM$6</definedName>
    <definedName name="Blank8" hidden="1">[21]CAP!$AN$6</definedName>
    <definedName name="BLR80IA">#N/A</definedName>
    <definedName name="BlrChemCost" localSheetId="6">#REF!</definedName>
    <definedName name="BlrChemCost" localSheetId="10">#REF!</definedName>
    <definedName name="BlrChemCost" localSheetId="7">#REF!</definedName>
    <definedName name="BlrChemCost" localSheetId="3">#REF!</definedName>
    <definedName name="BlrChemCost" localSheetId="9">#REF!</definedName>
    <definedName name="BlrChemCost" localSheetId="4">#REF!</definedName>
    <definedName name="BlrChemCost" localSheetId="0">#REF!</definedName>
    <definedName name="BlrChemCost" localSheetId="1">#REF!</definedName>
    <definedName name="BlrChemCost">#REF!</definedName>
    <definedName name="bnd" localSheetId="6" hidden="1">{"'Sheet1'!$A$4386:$N$4591"}</definedName>
    <definedName name="bnd" localSheetId="10" hidden="1">{"'Sheet1'!$A$4386:$N$4591"}</definedName>
    <definedName name="bnd" localSheetId="7" hidden="1">{"'Sheet1'!$A$4386:$N$4591"}</definedName>
    <definedName name="bnd" localSheetId="3" hidden="1">{"'Sheet1'!$A$4386:$N$4591"}</definedName>
    <definedName name="bnd" localSheetId="8" hidden="1">{"'Sheet1'!$A$4386:$N$4591"}</definedName>
    <definedName name="bnd" localSheetId="9" hidden="1">{"'Sheet1'!$A$4386:$N$4591"}</definedName>
    <definedName name="bnd" localSheetId="4" hidden="1">{"'Sheet1'!$A$4386:$N$4591"}</definedName>
    <definedName name="bnd" localSheetId="0" hidden="1">{"'Sheet1'!$A$4386:$N$4591"}</definedName>
    <definedName name="bnd" localSheetId="1" hidden="1">{"'Sheet1'!$A$4386:$N$4591"}</definedName>
    <definedName name="bnd" hidden="1">{"'Sheet1'!$A$4386:$N$4591"}</definedName>
    <definedName name="bnm" localSheetId="8" hidden="1">{#N/A,#N/A,FALSE,"1.1";#N/A,#N/A,FALSE,"1.1a";#N/A,#N/A,FALSE,"1.1b";#N/A,#N/A,FALSE,"1.1c";#N/A,#N/A,FALSE,"1.1e";#N/A,#N/A,FALSE,"1.1f";#N/A,#N/A,FALSE,"1.1g";#N/A,#N/A,FALSE,"1.1h_T";#N/A,#N/A,FALSE,"1.1h_D";#N/A,#N/A,FALSE,"1.2";#N/A,#N/A,FALSE,"1.3";#N/A,#N/A,FALSE,"1.3b";#N/A,#N/A,FALSE,"1.4";#N/A,#N/A,FALSE,"1.5";#N/A,#N/A,FALSE,"1.6";#N/A,#N/A,FALSE,"2.1";#N/A,#N/A,FALSE,"SOD";#N/A,#N/A,FALSE,"OL";#N/A,#N/A,FALSE,"CF"}</definedName>
    <definedName name="bnm" hidden="1">{#N/A,#N/A,FALSE,"1.1";#N/A,#N/A,FALSE,"1.1a";#N/A,#N/A,FALSE,"1.1b";#N/A,#N/A,FALSE,"1.1c";#N/A,#N/A,FALSE,"1.1e";#N/A,#N/A,FALSE,"1.1f";#N/A,#N/A,FALSE,"1.1g";#N/A,#N/A,FALSE,"1.1h_T";#N/A,#N/A,FALSE,"1.1h_D";#N/A,#N/A,FALSE,"1.2";#N/A,#N/A,FALSE,"1.3";#N/A,#N/A,FALSE,"1.3b";#N/A,#N/A,FALSE,"1.4";#N/A,#N/A,FALSE,"1.5";#N/A,#N/A,FALSE,"1.6";#N/A,#N/A,FALSE,"2.1";#N/A,#N/A,FALSE,"SOD";#N/A,#N/A,FALSE,"OL";#N/A,#N/A,FALSE,"CF"}</definedName>
    <definedName name="bns" localSheetId="6" hidden="1">{"'Sheet1'!$A$4386:$N$4591"}</definedName>
    <definedName name="bns" localSheetId="10" hidden="1">{"'Sheet1'!$A$4386:$N$4591"}</definedName>
    <definedName name="bns" localSheetId="7" hidden="1">{"'Sheet1'!$A$4386:$N$4591"}</definedName>
    <definedName name="bns" localSheetId="3" hidden="1">{"'Sheet1'!$A$4386:$N$4591"}</definedName>
    <definedName name="bns" localSheetId="8" hidden="1">{"'Sheet1'!$A$4386:$N$4591"}</definedName>
    <definedName name="bns" localSheetId="9" hidden="1">{"'Sheet1'!$A$4386:$N$4591"}</definedName>
    <definedName name="bns" localSheetId="4" hidden="1">{"'Sheet1'!$A$4386:$N$4591"}</definedName>
    <definedName name="bns" localSheetId="0" hidden="1">{"'Sheet1'!$A$4386:$N$4591"}</definedName>
    <definedName name="bns" localSheetId="1" hidden="1">{"'Sheet1'!$A$4386:$N$4591"}</definedName>
    <definedName name="bns" hidden="1">{"'Sheet1'!$A$4386:$N$4591"}</definedName>
    <definedName name="Bonus" localSheetId="6">#REF!</definedName>
    <definedName name="Bonus" localSheetId="10">#REF!</definedName>
    <definedName name="Bonus" localSheetId="7">#REF!</definedName>
    <definedName name="Bonus" localSheetId="3">#REF!</definedName>
    <definedName name="Bonus" localSheetId="9">#REF!</definedName>
    <definedName name="Bonus" localSheetId="4">#REF!</definedName>
    <definedName name="Bonus" localSheetId="0">#REF!</definedName>
    <definedName name="Bonus" localSheetId="1">#REF!</definedName>
    <definedName name="Bonus">#REF!</definedName>
    <definedName name="BonusFee" localSheetId="6">#REF!</definedName>
    <definedName name="BonusFee" localSheetId="10">#REF!</definedName>
    <definedName name="BonusFee" localSheetId="7">#REF!</definedName>
    <definedName name="BonusFee" localSheetId="3">#REF!</definedName>
    <definedName name="BonusFee" localSheetId="9">#REF!</definedName>
    <definedName name="BonusFee" localSheetId="4">#REF!</definedName>
    <definedName name="BonusFee" localSheetId="0">#REF!</definedName>
    <definedName name="BonusFee" localSheetId="1">#REF!</definedName>
    <definedName name="BonusFee">#REF!</definedName>
    <definedName name="book" localSheetId="6" hidden="1">{"pl_t&amp;d",#N/A,FALSE,"p&amp;l_t&amp;D_01_02 (2)"}</definedName>
    <definedName name="book" localSheetId="10" hidden="1">{"pl_t&amp;d",#N/A,FALSE,"p&amp;l_t&amp;D_01_02 (2)"}</definedName>
    <definedName name="book" localSheetId="7" hidden="1">{"pl_t&amp;d",#N/A,FALSE,"p&amp;l_t&amp;D_01_02 (2)"}</definedName>
    <definedName name="book" localSheetId="3" hidden="1">{"pl_t&amp;d",#N/A,FALSE,"p&amp;l_t&amp;D_01_02 (2)"}</definedName>
    <definedName name="book" localSheetId="8" hidden="1">{"pl_t&amp;d",#N/A,FALSE,"p&amp;l_t&amp;D_01_02 (2)"}</definedName>
    <definedName name="book" localSheetId="9" hidden="1">{"pl_t&amp;d",#N/A,FALSE,"p&amp;l_t&amp;D_01_02 (2)"}</definedName>
    <definedName name="book" localSheetId="4" hidden="1">{"pl_t&amp;d",#N/A,FALSE,"p&amp;l_t&amp;D_01_02 (2)"}</definedName>
    <definedName name="book" localSheetId="0" hidden="1">{"pl_t&amp;d",#N/A,FALSE,"p&amp;l_t&amp;D_01_02 (2)"}</definedName>
    <definedName name="book" localSheetId="1" hidden="1">{"pl_t&amp;d",#N/A,FALSE,"p&amp;l_t&amp;D_01_02 (2)"}</definedName>
    <definedName name="book" hidden="1">{"pl_t&amp;d",#N/A,FALSE,"p&amp;l_t&amp;D_01_02 (2)"}</definedName>
    <definedName name="boss" localSheetId="8" hidden="1">{"pl_t&amp;d",#N/A,FALSE,"p&amp;l_t&amp;D_01_02 (2)"}</definedName>
    <definedName name="boss" hidden="1">{"pl_t&amp;d",#N/A,FALSE,"p&amp;l_t&amp;D_01_02 (2)"}</definedName>
    <definedName name="BOYS" localSheetId="8" hidden="1">{"pl_t&amp;d",#N/A,FALSE,"p&amp;l_t&amp;D_01_02 (2)"}</definedName>
    <definedName name="BOYS" hidden="1">{"pl_t&amp;d",#N/A,FALSE,"p&amp;l_t&amp;D_01_02 (2)"}</definedName>
    <definedName name="Breakdowns" localSheetId="6" hidden="1">{"pl_t&amp;d",#N/A,FALSE,"p&amp;l_t&amp;D_01_02 (2)"}</definedName>
    <definedName name="Breakdowns" localSheetId="10" hidden="1">{"pl_t&amp;d",#N/A,FALSE,"p&amp;l_t&amp;D_01_02 (2)"}</definedName>
    <definedName name="Breakdowns" localSheetId="7" hidden="1">{"pl_t&amp;d",#N/A,FALSE,"p&amp;l_t&amp;D_01_02 (2)"}</definedName>
    <definedName name="Breakdowns" localSheetId="3" hidden="1">{"pl_t&amp;d",#N/A,FALSE,"p&amp;l_t&amp;D_01_02 (2)"}</definedName>
    <definedName name="Breakdowns" localSheetId="8" hidden="1">{"pl_t&amp;d",#N/A,FALSE,"p&amp;l_t&amp;D_01_02 (2)"}</definedName>
    <definedName name="Breakdowns" localSheetId="9" hidden="1">{"pl_t&amp;d",#N/A,FALSE,"p&amp;l_t&amp;D_01_02 (2)"}</definedName>
    <definedName name="Breakdowns" localSheetId="4" hidden="1">{"pl_t&amp;d",#N/A,FALSE,"p&amp;l_t&amp;D_01_02 (2)"}</definedName>
    <definedName name="Breakdowns" localSheetId="0" hidden="1">{"pl_t&amp;d",#N/A,FALSE,"p&amp;l_t&amp;D_01_02 (2)"}</definedName>
    <definedName name="Breakdowns" localSheetId="1" hidden="1">{"pl_t&amp;d",#N/A,FALSE,"p&amp;l_t&amp;D_01_02 (2)"}</definedName>
    <definedName name="Breakdowns" hidden="1">{"pl_t&amp;d",#N/A,FALSE,"p&amp;l_t&amp;D_01_02 (2)"}</definedName>
    <definedName name="bs" localSheetId="6">#REF!</definedName>
    <definedName name="bs" localSheetId="10">#REF!</definedName>
    <definedName name="bs" localSheetId="7">#REF!</definedName>
    <definedName name="bs" localSheetId="3">#REF!</definedName>
    <definedName name="bs" localSheetId="9">#REF!</definedName>
    <definedName name="bs" localSheetId="4">#REF!</definedName>
    <definedName name="bs" localSheetId="0">#REF!</definedName>
    <definedName name="bs" localSheetId="1">#REF!</definedName>
    <definedName name="bs">#REF!</definedName>
    <definedName name="BSAssets" localSheetId="6">#REF!</definedName>
    <definedName name="BSAssets" localSheetId="10">#REF!</definedName>
    <definedName name="BSAssets" localSheetId="7">#REF!</definedName>
    <definedName name="BSAssets" localSheetId="3">#REF!</definedName>
    <definedName name="BSAssets" localSheetId="9">#REF!</definedName>
    <definedName name="BSAssets" localSheetId="4">#REF!</definedName>
    <definedName name="BSAssets" localSheetId="0">#REF!</definedName>
    <definedName name="BSAssets" localSheetId="1">#REF!</definedName>
    <definedName name="BSAssets">#REF!</definedName>
    <definedName name="BSGROUP" localSheetId="6">#REF!</definedName>
    <definedName name="BSGROUP" localSheetId="10">#REF!</definedName>
    <definedName name="BSGROUP" localSheetId="7">#REF!</definedName>
    <definedName name="BSGROUP" localSheetId="3">#REF!</definedName>
    <definedName name="BSGROUP" localSheetId="9">#REF!</definedName>
    <definedName name="BSGROUP" localSheetId="4">#REF!</definedName>
    <definedName name="BSGROUP" localSheetId="0">#REF!</definedName>
    <definedName name="BSGROUP" localSheetId="1">#REF!</definedName>
    <definedName name="BSGROUP">#REF!</definedName>
    <definedName name="BSLiabilities" localSheetId="10">#REF!</definedName>
    <definedName name="BSLiabilities" localSheetId="7">#REF!</definedName>
    <definedName name="BSLiabilities" localSheetId="3">#REF!</definedName>
    <definedName name="BSLiabilities" localSheetId="9">#REF!</definedName>
    <definedName name="BSLiabilities" localSheetId="4">#REF!</definedName>
    <definedName name="BSLiabilities" localSheetId="0">#REF!</definedName>
    <definedName name="BSLiabilities" localSheetId="1">#REF!</definedName>
    <definedName name="BSLiabilities">#REF!</definedName>
    <definedName name="Bud" localSheetId="8" hidden="1">{"pl_t&amp;d",#N/A,FALSE,"p&amp;l_t&amp;D_01_02 (2)"}</definedName>
    <definedName name="Bud" hidden="1">{"pl_t&amp;d",#N/A,FALSE,"p&amp;l_t&amp;D_01_02 (2)"}</definedName>
    <definedName name="BUDGET_YEAR" localSheetId="10">#REF!</definedName>
    <definedName name="BUDGET_YEAR" localSheetId="7">#REF!</definedName>
    <definedName name="BUDGET_YEAR" localSheetId="3">#REF!</definedName>
    <definedName name="BUDGET_YEAR" localSheetId="9">#REF!</definedName>
    <definedName name="BUDGET_YEAR" localSheetId="4">#REF!</definedName>
    <definedName name="BUDGET_YEAR" localSheetId="0">#REF!</definedName>
    <definedName name="BUDGET_YEAR" localSheetId="1">#REF!</definedName>
    <definedName name="BUDGET_YEAR">#REF!</definedName>
    <definedName name="bugi" localSheetId="8" hidden="1">{"pl_t&amp;d",#N/A,FALSE,"p&amp;l_t&amp;D_01_02 (2)"}</definedName>
    <definedName name="bugi" hidden="1">{"pl_t&amp;d",#N/A,FALSE,"p&amp;l_t&amp;D_01_02 (2)"}</definedName>
    <definedName name="BUILDING">[22]Criteria!$C$17:$C$21</definedName>
    <definedName name="BuiltIn_Print_Area" localSheetId="6">#REF!</definedName>
    <definedName name="BuiltIn_Print_Area" localSheetId="10">#REF!</definedName>
    <definedName name="BuiltIn_Print_Area" localSheetId="7">#REF!</definedName>
    <definedName name="BuiltIn_Print_Area" localSheetId="3">#REF!</definedName>
    <definedName name="BuiltIn_Print_Area" localSheetId="9">#REF!</definedName>
    <definedName name="BuiltIn_Print_Area" localSheetId="4">#REF!</definedName>
    <definedName name="BuiltIn_Print_Area" localSheetId="0">#REF!</definedName>
    <definedName name="BuiltIn_Print_Area" localSheetId="1">#REF!</definedName>
    <definedName name="BuiltIn_Print_Area">#REF!</definedName>
    <definedName name="BuiltIn_Print_Area___0" localSheetId="6">#REF!</definedName>
    <definedName name="BuiltIn_Print_Area___0" localSheetId="10">#REF!</definedName>
    <definedName name="BuiltIn_Print_Area___0" localSheetId="7">#REF!</definedName>
    <definedName name="BuiltIn_Print_Area___0" localSheetId="3">#REF!</definedName>
    <definedName name="BuiltIn_Print_Area___0" localSheetId="9">#REF!</definedName>
    <definedName name="BuiltIn_Print_Area___0" localSheetId="4">#REF!</definedName>
    <definedName name="BuiltIn_Print_Area___0" localSheetId="0">#REF!</definedName>
    <definedName name="BuiltIn_Print_Area___0" localSheetId="1">#REF!</definedName>
    <definedName name="BuiltIn_Print_Area___0">#REF!</definedName>
    <definedName name="BuiltIn_Print_Area___11___0" localSheetId="6">#REF!</definedName>
    <definedName name="BuiltIn_Print_Area___11___0" localSheetId="10">#REF!</definedName>
    <definedName name="BuiltIn_Print_Area___11___0" localSheetId="7">#REF!</definedName>
    <definedName name="BuiltIn_Print_Area___11___0" localSheetId="3">#REF!</definedName>
    <definedName name="BuiltIn_Print_Area___11___0" localSheetId="9">#REF!</definedName>
    <definedName name="BuiltIn_Print_Area___11___0" localSheetId="4">#REF!</definedName>
    <definedName name="BuiltIn_Print_Area___11___0" localSheetId="0">#REF!</definedName>
    <definedName name="BuiltIn_Print_Area___11___0" localSheetId="1">#REF!</definedName>
    <definedName name="BuiltIn_Print_Area___11___0">#REF!</definedName>
    <definedName name="BuiltIn_Print_Area___12___0" localSheetId="10">#REF!</definedName>
    <definedName name="BuiltIn_Print_Area___12___0" localSheetId="7">#REF!</definedName>
    <definedName name="BuiltIn_Print_Area___12___0" localSheetId="3">#REF!</definedName>
    <definedName name="BuiltIn_Print_Area___12___0" localSheetId="9">#REF!</definedName>
    <definedName name="BuiltIn_Print_Area___12___0" localSheetId="4">#REF!</definedName>
    <definedName name="BuiltIn_Print_Area___12___0" localSheetId="0">#REF!</definedName>
    <definedName name="BuiltIn_Print_Area___12___0" localSheetId="1">#REF!</definedName>
    <definedName name="BuiltIn_Print_Area___12___0">#REF!</definedName>
    <definedName name="BuiltIn_Print_Area___12___0_22" localSheetId="10">#REF!</definedName>
    <definedName name="BuiltIn_Print_Area___12___0_22" localSheetId="7">#REF!</definedName>
    <definedName name="BuiltIn_Print_Area___12___0_22" localSheetId="3">#REF!</definedName>
    <definedName name="BuiltIn_Print_Area___12___0_22" localSheetId="9">#REF!</definedName>
    <definedName name="BuiltIn_Print_Area___12___0_22" localSheetId="4">#REF!</definedName>
    <definedName name="BuiltIn_Print_Area___12___0_22" localSheetId="0">#REF!</definedName>
    <definedName name="BuiltIn_Print_Area___12___0_22" localSheetId="1">#REF!</definedName>
    <definedName name="BuiltIn_Print_Area___12___0_22">#REF!</definedName>
    <definedName name="BuiltIn_Print_Area___12___0_34" localSheetId="10">#REF!</definedName>
    <definedName name="BuiltIn_Print_Area___12___0_34" localSheetId="7">#REF!</definedName>
    <definedName name="BuiltIn_Print_Area___12___0_34" localSheetId="3">#REF!</definedName>
    <definedName name="BuiltIn_Print_Area___12___0_34" localSheetId="9">#REF!</definedName>
    <definedName name="BuiltIn_Print_Area___12___0_34" localSheetId="4">#REF!</definedName>
    <definedName name="BuiltIn_Print_Area___12___0_34" localSheetId="0">#REF!</definedName>
    <definedName name="BuiltIn_Print_Area___12___0_34" localSheetId="1">#REF!</definedName>
    <definedName name="BuiltIn_Print_Area___12___0_34">#REF!</definedName>
    <definedName name="BuiltIn_Print_Area___14___0" localSheetId="10">#REF!</definedName>
    <definedName name="BuiltIn_Print_Area___14___0" localSheetId="7">#REF!</definedName>
    <definedName name="BuiltIn_Print_Area___14___0" localSheetId="3">#REF!</definedName>
    <definedName name="BuiltIn_Print_Area___14___0" localSheetId="9">#REF!</definedName>
    <definedName name="BuiltIn_Print_Area___14___0" localSheetId="4">#REF!</definedName>
    <definedName name="BuiltIn_Print_Area___14___0" localSheetId="0">#REF!</definedName>
    <definedName name="BuiltIn_Print_Area___14___0" localSheetId="1">#REF!</definedName>
    <definedName name="BuiltIn_Print_Area___14___0">#REF!</definedName>
    <definedName name="BuiltIn_Print_Area___15___0" localSheetId="10">#REF!</definedName>
    <definedName name="BuiltIn_Print_Area___15___0" localSheetId="7">#REF!</definedName>
    <definedName name="BuiltIn_Print_Area___15___0" localSheetId="3">#REF!</definedName>
    <definedName name="BuiltIn_Print_Area___15___0" localSheetId="9">#REF!</definedName>
    <definedName name="BuiltIn_Print_Area___15___0" localSheetId="4">#REF!</definedName>
    <definedName name="BuiltIn_Print_Area___15___0" localSheetId="0">#REF!</definedName>
    <definedName name="BuiltIn_Print_Area___15___0" localSheetId="1">#REF!</definedName>
    <definedName name="BuiltIn_Print_Area___15___0">#REF!</definedName>
    <definedName name="BuiltIn_Print_Area___4___0" localSheetId="10">#REF!</definedName>
    <definedName name="BuiltIn_Print_Area___4___0" localSheetId="7">#REF!</definedName>
    <definedName name="BuiltIn_Print_Area___4___0" localSheetId="3">#REF!</definedName>
    <definedName name="BuiltIn_Print_Area___4___0" localSheetId="9">#REF!</definedName>
    <definedName name="BuiltIn_Print_Area___4___0" localSheetId="4">#REF!</definedName>
    <definedName name="BuiltIn_Print_Area___4___0" localSheetId="0">#REF!</definedName>
    <definedName name="BuiltIn_Print_Area___4___0" localSheetId="1">#REF!</definedName>
    <definedName name="BuiltIn_Print_Area___4___0">#REF!</definedName>
    <definedName name="BuiltIn_Print_Area___7" localSheetId="10">#REF!</definedName>
    <definedName name="BuiltIn_Print_Area___7" localSheetId="7">#REF!</definedName>
    <definedName name="BuiltIn_Print_Area___7" localSheetId="3">#REF!</definedName>
    <definedName name="BuiltIn_Print_Area___7" localSheetId="9">#REF!</definedName>
    <definedName name="BuiltIn_Print_Area___7" localSheetId="4">#REF!</definedName>
    <definedName name="BuiltIn_Print_Area___7" localSheetId="0">#REF!</definedName>
    <definedName name="BuiltIn_Print_Area___7" localSheetId="1">#REF!</definedName>
    <definedName name="BuiltIn_Print_Area___7">#REF!</definedName>
    <definedName name="BuiltIn_Print_Area___7___0">"$adv_02.$A$#REF!:$adv_02.$C$#REF!"</definedName>
    <definedName name="BuiltIn_Print_Titles" localSheetId="6">#REF!</definedName>
    <definedName name="BuiltIn_Print_Titles" localSheetId="10">#REF!</definedName>
    <definedName name="BuiltIn_Print_Titles" localSheetId="7">#REF!</definedName>
    <definedName name="BuiltIn_Print_Titles" localSheetId="3">#REF!</definedName>
    <definedName name="BuiltIn_Print_Titles" localSheetId="9">#REF!</definedName>
    <definedName name="BuiltIn_Print_Titles" localSheetId="4">#REF!</definedName>
    <definedName name="BuiltIn_Print_Titles" localSheetId="0">#REF!</definedName>
    <definedName name="BuiltIn_Print_Titles" localSheetId="1">#REF!</definedName>
    <definedName name="BuiltIn_Print_Titles">#REF!</definedName>
    <definedName name="BuiltIn_Print_Titles___0" localSheetId="6">#REF!</definedName>
    <definedName name="BuiltIn_Print_Titles___0" localSheetId="10">#REF!</definedName>
    <definedName name="BuiltIn_Print_Titles___0" localSheetId="7">#REF!</definedName>
    <definedName name="BuiltIn_Print_Titles___0" localSheetId="3">#REF!</definedName>
    <definedName name="BuiltIn_Print_Titles___0" localSheetId="9">#REF!</definedName>
    <definedName name="BuiltIn_Print_Titles___0" localSheetId="4">#REF!</definedName>
    <definedName name="BuiltIn_Print_Titles___0" localSheetId="0">#REF!</definedName>
    <definedName name="BuiltIn_Print_Titles___0" localSheetId="1">#REF!</definedName>
    <definedName name="BuiltIn_Print_Titles___0">#REF!</definedName>
    <definedName name="Burja" localSheetId="8" hidden="1">{"pl_t&amp;d",#N/A,FALSE,"p&amp;l_t&amp;D_01_02 (2)"}</definedName>
    <definedName name="Burja" hidden="1">{"pl_t&amp;d",#N/A,FALSE,"p&amp;l_t&amp;D_01_02 (2)"}</definedName>
    <definedName name="burnt" localSheetId="6" hidden="1">{"pl_td_01_02",#N/A,FALSE,"p&amp;l_t&amp;D_01_02 (2)"}</definedName>
    <definedName name="burnt" localSheetId="10" hidden="1">{"pl_td_01_02",#N/A,FALSE,"p&amp;l_t&amp;D_01_02 (2)"}</definedName>
    <definedName name="burnt" localSheetId="7" hidden="1">{"pl_td_01_02",#N/A,FALSE,"p&amp;l_t&amp;D_01_02 (2)"}</definedName>
    <definedName name="burnt" localSheetId="3" hidden="1">{"pl_td_01_02",#N/A,FALSE,"p&amp;l_t&amp;D_01_02 (2)"}</definedName>
    <definedName name="burnt" localSheetId="8" hidden="1">{"pl_td_01_02",#N/A,FALSE,"p&amp;l_t&amp;D_01_02 (2)"}</definedName>
    <definedName name="burnt" localSheetId="9" hidden="1">{"pl_td_01_02",#N/A,FALSE,"p&amp;l_t&amp;D_01_02 (2)"}</definedName>
    <definedName name="burnt" localSheetId="4" hidden="1">{"pl_td_01_02",#N/A,FALSE,"p&amp;l_t&amp;D_01_02 (2)"}</definedName>
    <definedName name="burnt" localSheetId="0" hidden="1">{"pl_td_01_02",#N/A,FALSE,"p&amp;l_t&amp;D_01_02 (2)"}</definedName>
    <definedName name="burnt" localSheetId="1" hidden="1">{"pl_td_01_02",#N/A,FALSE,"p&amp;l_t&amp;D_01_02 (2)"}</definedName>
    <definedName name="burnt" hidden="1">{"pl_td_01_02",#N/A,FALSE,"p&amp;l_t&amp;D_01_02 (2)"}</definedName>
    <definedName name="Business_Unit" localSheetId="6">[23]RevenueInput!#REF!</definedName>
    <definedName name="Business_Unit" localSheetId="10">[23]RevenueInput!#REF!</definedName>
    <definedName name="Business_Unit" localSheetId="7">[23]RevenueInput!#REF!</definedName>
    <definedName name="Business_Unit" localSheetId="3">[23]RevenueInput!#REF!</definedName>
    <definedName name="Business_Unit" localSheetId="9">[23]RevenueInput!#REF!</definedName>
    <definedName name="Business_Unit" localSheetId="4">[23]RevenueInput!#REF!</definedName>
    <definedName name="Business_Unit" localSheetId="0">[23]RevenueInput!#REF!</definedName>
    <definedName name="Business_Unit" localSheetId="1">[23]RevenueInput!#REF!</definedName>
    <definedName name="Business_Unit">[23]RevenueInput!#REF!</definedName>
    <definedName name="Button1_Click">#N/A</definedName>
    <definedName name="Button2_Click">#N/A</definedName>
    <definedName name="C_">#N/A</definedName>
    <definedName name="c_1">'[24]C-1'!$G$36</definedName>
    <definedName name="c_10">'[24]C-10'!$G$54</definedName>
    <definedName name="c_11">'[24]C-11'!$G$20</definedName>
    <definedName name="c_12">'[24]C-12'!$G$12</definedName>
    <definedName name="c_2">'[24]C-2'!$G$35</definedName>
    <definedName name="c_3">'[24]C-3'!$G$23</definedName>
    <definedName name="c_4">'[24]C-4'!$G$24</definedName>
    <definedName name="c_5">'[24]C-5'!$G$25</definedName>
    <definedName name="c_5a">'[24]C-5A'!$G$22</definedName>
    <definedName name="c_6">'[24]C-6'!$G$49</definedName>
    <definedName name="c_6a">'[24]C-6A'!$G$48</definedName>
    <definedName name="c_7">'[24]C-7'!$H$40</definedName>
    <definedName name="c_8">'[24]C-8'!$G$31</definedName>
    <definedName name="c_9">'[24]C-9'!$G$32</definedName>
    <definedName name="CA" localSheetId="8" hidden="1">{"pl_t&amp;d",#N/A,FALSE,"p&amp;l_t&amp;D_01_02 (2)"}</definedName>
    <definedName name="CA" hidden="1">{"pl_t&amp;d",#N/A,FALSE,"p&amp;l_t&amp;D_01_02 (2)"}</definedName>
    <definedName name="capacitors" localSheetId="8" hidden="1">{"pl_t&amp;d",#N/A,FALSE,"p&amp;l_t&amp;D_01_02 (2)"}</definedName>
    <definedName name="capacitors" hidden="1">{"pl_t&amp;d",#N/A,FALSE,"p&amp;l_t&amp;D_01_02 (2)"}</definedName>
    <definedName name="CAPAPR" localSheetId="6">[1]Sheet1!#REF!</definedName>
    <definedName name="CAPAPR" localSheetId="10">[1]Sheet1!#REF!</definedName>
    <definedName name="CAPAPR" localSheetId="7">[1]Sheet1!#REF!</definedName>
    <definedName name="CAPAPR" localSheetId="3">[1]Sheet1!#REF!</definedName>
    <definedName name="CAPAPR" localSheetId="9">[1]Sheet1!#REF!</definedName>
    <definedName name="CAPAPR" localSheetId="4">[1]Sheet1!#REF!</definedName>
    <definedName name="CAPAPR" localSheetId="0">[1]Sheet1!#REF!</definedName>
    <definedName name="CAPAPR" localSheetId="1">[1]Sheet1!#REF!</definedName>
    <definedName name="CAPAPR">[1]Sheet1!#REF!</definedName>
    <definedName name="CAPAUG" localSheetId="6">[1]Sheet1!#REF!</definedName>
    <definedName name="CAPAUG" localSheetId="10">[1]Sheet1!#REF!</definedName>
    <definedName name="CAPAUG" localSheetId="7">[1]Sheet1!#REF!</definedName>
    <definedName name="CAPAUG" localSheetId="3">[1]Sheet1!#REF!</definedName>
    <definedName name="CAPAUG" localSheetId="9">[1]Sheet1!#REF!</definedName>
    <definedName name="CAPAUG" localSheetId="4">[1]Sheet1!#REF!</definedName>
    <definedName name="CAPAUG" localSheetId="0">[1]Sheet1!#REF!</definedName>
    <definedName name="CAPAUG" localSheetId="1">[1]Sheet1!#REF!</definedName>
    <definedName name="CAPAUG">[1]Sheet1!#REF!</definedName>
    <definedName name="CAPDEC" localSheetId="6">[1]Sheet1!#REF!</definedName>
    <definedName name="CAPDEC" localSheetId="10">[1]Sheet1!#REF!</definedName>
    <definedName name="CAPDEC" localSheetId="7">[1]Sheet1!#REF!</definedName>
    <definedName name="CAPDEC" localSheetId="3">[1]Sheet1!#REF!</definedName>
    <definedName name="CAPDEC" localSheetId="9">[1]Sheet1!#REF!</definedName>
    <definedName name="CAPDEC" localSheetId="4">[1]Sheet1!#REF!</definedName>
    <definedName name="CAPDEC" localSheetId="0">[1]Sheet1!#REF!</definedName>
    <definedName name="CAPDEC" localSheetId="1">[1]Sheet1!#REF!</definedName>
    <definedName name="CAPDEC">[1]Sheet1!#REF!</definedName>
    <definedName name="CAPFEB" localSheetId="6">[1]Sheet1!#REF!</definedName>
    <definedName name="CAPFEB" localSheetId="10">[1]Sheet1!#REF!</definedName>
    <definedName name="CAPFEB" localSheetId="7">[1]Sheet1!#REF!</definedName>
    <definedName name="CAPFEB" localSheetId="3">[1]Sheet1!#REF!</definedName>
    <definedName name="CAPFEB" localSheetId="9">[1]Sheet1!#REF!</definedName>
    <definedName name="CAPFEB" localSheetId="4">[1]Sheet1!#REF!</definedName>
    <definedName name="CAPFEB" localSheetId="0">[1]Sheet1!#REF!</definedName>
    <definedName name="CAPFEB" localSheetId="1">[1]Sheet1!#REF!</definedName>
    <definedName name="CAPFEB">[1]Sheet1!#REF!</definedName>
    <definedName name="CapitalGains_exempt_PrintArea" localSheetId="6">#REF!</definedName>
    <definedName name="CapitalGains_exempt_PrintArea" localSheetId="10">#REF!</definedName>
    <definedName name="CapitalGains_exempt_PrintArea" localSheetId="7">#REF!</definedName>
    <definedName name="CapitalGains_exempt_PrintArea" localSheetId="3">#REF!</definedName>
    <definedName name="CapitalGains_exempt_PrintArea" localSheetId="9">#REF!</definedName>
    <definedName name="CapitalGains_exempt_PrintArea" localSheetId="4">#REF!</definedName>
    <definedName name="CapitalGains_exempt_PrintArea" localSheetId="0">#REF!</definedName>
    <definedName name="CapitalGains_exempt_PrintArea" localSheetId="1">#REF!</definedName>
    <definedName name="CapitalGains_exempt_PrintArea">#REF!</definedName>
    <definedName name="CapitalGains_taxable_PrintArea" localSheetId="6">#REF!</definedName>
    <definedName name="CapitalGains_taxable_PrintArea" localSheetId="10">#REF!</definedName>
    <definedName name="CapitalGains_taxable_PrintArea" localSheetId="7">#REF!</definedName>
    <definedName name="CapitalGains_taxable_PrintArea" localSheetId="3">#REF!</definedName>
    <definedName name="CapitalGains_taxable_PrintArea" localSheetId="9">#REF!</definedName>
    <definedName name="CapitalGains_taxable_PrintArea" localSheetId="4">#REF!</definedName>
    <definedName name="CapitalGains_taxable_PrintArea" localSheetId="0">#REF!</definedName>
    <definedName name="CapitalGains_taxable_PrintArea" localSheetId="1">#REF!</definedName>
    <definedName name="CapitalGains_taxable_PrintArea">#REF!</definedName>
    <definedName name="CAPJAN" localSheetId="6">[1]Sheet1!#REF!</definedName>
    <definedName name="CAPJAN" localSheetId="10">[1]Sheet1!#REF!</definedName>
    <definedName name="CAPJAN" localSheetId="7">[1]Sheet1!#REF!</definedName>
    <definedName name="CAPJAN" localSheetId="3">[1]Sheet1!#REF!</definedName>
    <definedName name="CAPJAN" localSheetId="9">[1]Sheet1!#REF!</definedName>
    <definedName name="CAPJAN" localSheetId="4">[1]Sheet1!#REF!</definedName>
    <definedName name="CAPJAN" localSheetId="0">[1]Sheet1!#REF!</definedName>
    <definedName name="CAPJAN" localSheetId="1">[1]Sheet1!#REF!</definedName>
    <definedName name="CAPJAN">[1]Sheet1!#REF!</definedName>
    <definedName name="CAPJUL" localSheetId="6">[1]Sheet1!#REF!</definedName>
    <definedName name="CAPJUL" localSheetId="10">[1]Sheet1!#REF!</definedName>
    <definedName name="CAPJUL" localSheetId="7">[1]Sheet1!#REF!</definedName>
    <definedName name="CAPJUL" localSheetId="3">[1]Sheet1!#REF!</definedName>
    <definedName name="CAPJUL" localSheetId="9">[1]Sheet1!#REF!</definedName>
    <definedName name="CAPJUL" localSheetId="4">[1]Sheet1!#REF!</definedName>
    <definedName name="CAPJUL" localSheetId="0">[1]Sheet1!#REF!</definedName>
    <definedName name="CAPJUL" localSheetId="1">[1]Sheet1!#REF!</definedName>
    <definedName name="CAPJUL">[1]Sheet1!#REF!</definedName>
    <definedName name="CAPJUN" localSheetId="6">[1]Sheet1!#REF!</definedName>
    <definedName name="CAPJUN" localSheetId="10">[1]Sheet1!#REF!</definedName>
    <definedName name="CAPJUN" localSheetId="7">[1]Sheet1!#REF!</definedName>
    <definedName name="CAPJUN" localSheetId="3">[1]Sheet1!#REF!</definedName>
    <definedName name="CAPJUN" localSheetId="9">[1]Sheet1!#REF!</definedName>
    <definedName name="CAPJUN" localSheetId="4">[1]Sheet1!#REF!</definedName>
    <definedName name="CAPJUN" localSheetId="0">[1]Sheet1!#REF!</definedName>
    <definedName name="CAPJUN" localSheetId="1">[1]Sheet1!#REF!</definedName>
    <definedName name="CAPJUN">[1]Sheet1!#REF!</definedName>
    <definedName name="CAPMAR" localSheetId="6">[1]Sheet1!#REF!</definedName>
    <definedName name="CAPMAR" localSheetId="10">[1]Sheet1!#REF!</definedName>
    <definedName name="CAPMAR" localSheetId="7">[1]Sheet1!#REF!</definedName>
    <definedName name="CAPMAR" localSheetId="3">[1]Sheet1!#REF!</definedName>
    <definedName name="CAPMAR" localSheetId="9">[1]Sheet1!#REF!</definedName>
    <definedName name="CAPMAR" localSheetId="4">[1]Sheet1!#REF!</definedName>
    <definedName name="CAPMAR" localSheetId="0">[1]Sheet1!#REF!</definedName>
    <definedName name="CAPMAR" localSheetId="1">[1]Sheet1!#REF!</definedName>
    <definedName name="CAPMAR">[1]Sheet1!#REF!</definedName>
    <definedName name="CAPMAY" localSheetId="10">[1]Sheet1!#REF!</definedName>
    <definedName name="CAPMAY" localSheetId="7">[1]Sheet1!#REF!</definedName>
    <definedName name="CAPMAY" localSheetId="3">[1]Sheet1!#REF!</definedName>
    <definedName name="CAPMAY" localSheetId="9">[1]Sheet1!#REF!</definedName>
    <definedName name="CAPMAY" localSheetId="4">[1]Sheet1!#REF!</definedName>
    <definedName name="CAPMAY" localSheetId="0">[1]Sheet1!#REF!</definedName>
    <definedName name="CAPMAY" localSheetId="1">[1]Sheet1!#REF!</definedName>
    <definedName name="CAPMAY">[1]Sheet1!#REF!</definedName>
    <definedName name="CAPNOV" localSheetId="10">[1]Sheet1!#REF!</definedName>
    <definedName name="CAPNOV" localSheetId="7">[1]Sheet1!#REF!</definedName>
    <definedName name="CAPNOV" localSheetId="3">[1]Sheet1!#REF!</definedName>
    <definedName name="CAPNOV" localSheetId="9">[1]Sheet1!#REF!</definedName>
    <definedName name="CAPNOV" localSheetId="4">[1]Sheet1!#REF!</definedName>
    <definedName name="CAPNOV" localSheetId="0">[1]Sheet1!#REF!</definedName>
    <definedName name="CAPNOV" localSheetId="1">[1]Sheet1!#REF!</definedName>
    <definedName name="CAPNOV">[1]Sheet1!#REF!</definedName>
    <definedName name="CAPOCT" localSheetId="10">[1]Sheet1!#REF!</definedName>
    <definedName name="CAPOCT" localSheetId="7">[1]Sheet1!#REF!</definedName>
    <definedName name="CAPOCT" localSheetId="3">[1]Sheet1!#REF!</definedName>
    <definedName name="CAPOCT" localSheetId="9">[1]Sheet1!#REF!</definedName>
    <definedName name="CAPOCT" localSheetId="4">[1]Sheet1!#REF!</definedName>
    <definedName name="CAPOCT" localSheetId="0">[1]Sheet1!#REF!</definedName>
    <definedName name="CAPOCT" localSheetId="1">[1]Sheet1!#REF!</definedName>
    <definedName name="CAPOCT">[1]Sheet1!#REF!</definedName>
    <definedName name="CAPSEP" localSheetId="10">[1]Sheet1!#REF!</definedName>
    <definedName name="CAPSEP" localSheetId="7">[1]Sheet1!#REF!</definedName>
    <definedName name="CAPSEP" localSheetId="3">[1]Sheet1!#REF!</definedName>
    <definedName name="CAPSEP" localSheetId="9">[1]Sheet1!#REF!</definedName>
    <definedName name="CAPSEP" localSheetId="4">[1]Sheet1!#REF!</definedName>
    <definedName name="CAPSEP" localSheetId="0">[1]Sheet1!#REF!</definedName>
    <definedName name="CAPSEP" localSheetId="1">[1]Sheet1!#REF!</definedName>
    <definedName name="CAPSEP">[1]Sheet1!#REF!</definedName>
    <definedName name="cARRY" localSheetId="6">#REF!</definedName>
    <definedName name="cARRY" localSheetId="10">#REF!</definedName>
    <definedName name="cARRY" localSheetId="7">#REF!</definedName>
    <definedName name="cARRY" localSheetId="3">#REF!</definedName>
    <definedName name="cARRY" localSheetId="9">#REF!</definedName>
    <definedName name="cARRY" localSheetId="4">#REF!</definedName>
    <definedName name="cARRY" localSheetId="0">#REF!</definedName>
    <definedName name="cARRY" localSheetId="1">#REF!</definedName>
    <definedName name="cARRY">#REF!</definedName>
    <definedName name="carryforw" localSheetId="6">#REF!</definedName>
    <definedName name="carryforw" localSheetId="10">#REF!</definedName>
    <definedName name="carryforw" localSheetId="7">#REF!</definedName>
    <definedName name="carryforw" localSheetId="3">#REF!</definedName>
    <definedName name="carryforw" localSheetId="9">#REF!</definedName>
    <definedName name="carryforw" localSheetId="4">#REF!</definedName>
    <definedName name="carryforw" localSheetId="0">#REF!</definedName>
    <definedName name="carryforw" localSheetId="1">#REF!</definedName>
    <definedName name="carryforw">#REF!</definedName>
    <definedName name="CASE" localSheetId="6" hidden="1">{"pl_t&amp;d",#N/A,FALSE,"p&amp;l_t&amp;D_01_02 (2)"}</definedName>
    <definedName name="CASE" localSheetId="10" hidden="1">{"pl_t&amp;d",#N/A,FALSE,"p&amp;l_t&amp;D_01_02 (2)"}</definedName>
    <definedName name="CASE" localSheetId="7" hidden="1">{"pl_t&amp;d",#N/A,FALSE,"p&amp;l_t&amp;D_01_02 (2)"}</definedName>
    <definedName name="CASE" localSheetId="3" hidden="1">{"pl_t&amp;d",#N/A,FALSE,"p&amp;l_t&amp;D_01_02 (2)"}</definedName>
    <definedName name="CASE" localSheetId="8" hidden="1">{"pl_t&amp;d",#N/A,FALSE,"p&amp;l_t&amp;D_01_02 (2)"}</definedName>
    <definedName name="CASE" localSheetId="9" hidden="1">{"pl_t&amp;d",#N/A,FALSE,"p&amp;l_t&amp;D_01_02 (2)"}</definedName>
    <definedName name="CASE" localSheetId="4" hidden="1">{"pl_t&amp;d",#N/A,FALSE,"p&amp;l_t&amp;D_01_02 (2)"}</definedName>
    <definedName name="CASE" localSheetId="0" hidden="1">{"pl_t&amp;d",#N/A,FALSE,"p&amp;l_t&amp;D_01_02 (2)"}</definedName>
    <definedName name="CASE" localSheetId="1" hidden="1">{"pl_t&amp;d",#N/A,FALSE,"p&amp;l_t&amp;D_01_02 (2)"}</definedName>
    <definedName name="CASE" hidden="1">{"pl_t&amp;d",#N/A,FALSE,"p&amp;l_t&amp;D_01_02 (2)"}</definedName>
    <definedName name="Cashflow" localSheetId="6" hidden="1">{#N/A,#N/A,FALSE,"Aging Summary";#N/A,#N/A,FALSE,"Ratio Analysis";#N/A,#N/A,FALSE,"Test 120 Day Accts";#N/A,#N/A,FALSE,"Tickmarks"}</definedName>
    <definedName name="Cashflow" localSheetId="10" hidden="1">{#N/A,#N/A,FALSE,"Aging Summary";#N/A,#N/A,FALSE,"Ratio Analysis";#N/A,#N/A,FALSE,"Test 120 Day Accts";#N/A,#N/A,FALSE,"Tickmarks"}</definedName>
    <definedName name="Cashflow" localSheetId="7" hidden="1">{#N/A,#N/A,FALSE,"Aging Summary";#N/A,#N/A,FALSE,"Ratio Analysis";#N/A,#N/A,FALSE,"Test 120 Day Accts";#N/A,#N/A,FALSE,"Tickmarks"}</definedName>
    <definedName name="Cashflow" localSheetId="3" hidden="1">{#N/A,#N/A,FALSE,"Aging Summary";#N/A,#N/A,FALSE,"Ratio Analysis";#N/A,#N/A,FALSE,"Test 120 Day Accts";#N/A,#N/A,FALSE,"Tickmarks"}</definedName>
    <definedName name="Cashflow" localSheetId="8" hidden="1">{#N/A,#N/A,FALSE,"Aging Summary";#N/A,#N/A,FALSE,"Ratio Analysis";#N/A,#N/A,FALSE,"Test 120 Day Accts";#N/A,#N/A,FALSE,"Tickmarks"}</definedName>
    <definedName name="Cashflow" localSheetId="9" hidden="1">{#N/A,#N/A,FALSE,"Aging Summary";#N/A,#N/A,FALSE,"Ratio Analysis";#N/A,#N/A,FALSE,"Test 120 Day Accts";#N/A,#N/A,FALSE,"Tickmarks"}</definedName>
    <definedName name="Cashflow" localSheetId="4" hidden="1">{#N/A,#N/A,FALSE,"Aging Summary";#N/A,#N/A,FALSE,"Ratio Analysis";#N/A,#N/A,FALSE,"Test 120 Day Accts";#N/A,#N/A,FALSE,"Tickmarks"}</definedName>
    <definedName name="Cashflow" localSheetId="0" hidden="1">{#N/A,#N/A,FALSE,"Aging Summary";#N/A,#N/A,FALSE,"Ratio Analysis";#N/A,#N/A,FALSE,"Test 120 Day Accts";#N/A,#N/A,FALSE,"Tickmarks"}</definedName>
    <definedName name="Cashflow" localSheetId="1" hidden="1">{#N/A,#N/A,FALSE,"Aging Summary";#N/A,#N/A,FALSE,"Ratio Analysis";#N/A,#N/A,FALSE,"Test 120 Day Accts";#N/A,#N/A,FALSE,"Tickmarks"}</definedName>
    <definedName name="Cashflow" hidden="1">{#N/A,#N/A,FALSE,"Aging Summary";#N/A,#N/A,FALSE,"Ratio Analysis";#N/A,#N/A,FALSE,"Test 120 Day Accts";#N/A,#N/A,FALSE,"Tickmarks"}</definedName>
    <definedName name="Cashflowa" localSheetId="6">#REF!</definedName>
    <definedName name="Cashflowa" localSheetId="10">#REF!</definedName>
    <definedName name="Cashflowa" localSheetId="7">#REF!</definedName>
    <definedName name="Cashflowa" localSheetId="3">#REF!</definedName>
    <definedName name="Cashflowa" localSheetId="9">#REF!</definedName>
    <definedName name="Cashflowa" localSheetId="4">#REF!</definedName>
    <definedName name="Cashflowa" localSheetId="0">#REF!</definedName>
    <definedName name="Cashflowa" localSheetId="1">#REF!</definedName>
    <definedName name="Cashflowa">#REF!</definedName>
    <definedName name="cat" localSheetId="8" hidden="1">{"pl_t&amp;d",#N/A,FALSE,"p&amp;l_t&amp;D_01_02 (2)"}</definedName>
    <definedName name="cat" hidden="1">{"pl_t&amp;d",#N/A,FALSE,"p&amp;l_t&amp;D_01_02 (2)"}</definedName>
    <definedName name="CATEGORY_HEADER" localSheetId="6">#REF!</definedName>
    <definedName name="CATEGORY_HEADER" localSheetId="10">#REF!</definedName>
    <definedName name="CATEGORY_HEADER" localSheetId="7">#REF!</definedName>
    <definedName name="CATEGORY_HEADER" localSheetId="3">#REF!</definedName>
    <definedName name="CATEGORY_HEADER" localSheetId="9">#REF!</definedName>
    <definedName name="CATEGORY_HEADER" localSheetId="4">#REF!</definedName>
    <definedName name="CATEGORY_HEADER" localSheetId="0">#REF!</definedName>
    <definedName name="CATEGORY_HEADER" localSheetId="1">#REF!</definedName>
    <definedName name="CATEGORY_HEADER">#REF!</definedName>
    <definedName name="cattel" localSheetId="8" hidden="1">{"pl_td_01_02",#N/A,FALSE,"p&amp;l_t&amp;D_01_02 (2)"}</definedName>
    <definedName name="cattel" hidden="1">{"pl_td_01_02",#N/A,FALSE,"p&amp;l_t&amp;D_01_02 (2)"}</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A" localSheetId="8" hidden="1">{"pl_t&amp;d",#N/A,FALSE,"p&amp;l_t&amp;D_01_02 (2)"}</definedName>
    <definedName name="CBA" hidden="1">{"pl_t&amp;d",#N/A,FALSE,"p&amp;l_t&amp;D_01_02 (2)"}</definedName>
    <definedName name="cbbg" localSheetId="6">#REF!</definedName>
    <definedName name="cbbg" localSheetId="10">#REF!</definedName>
    <definedName name="cbbg" localSheetId="7">#REF!</definedName>
    <definedName name="cbbg" localSheetId="3">#REF!</definedName>
    <definedName name="cbbg" localSheetId="9">#REF!</definedName>
    <definedName name="cbbg" localSheetId="4">#REF!</definedName>
    <definedName name="cbbg" localSheetId="0">#REF!</definedName>
    <definedName name="cbbg" localSheetId="1">#REF!</definedName>
    <definedName name="cbbg">#REF!</definedName>
    <definedName name="cbcb" localSheetId="6" hidden="1">{"'Sheet1'!$A$4386:$N$4591"}</definedName>
    <definedName name="cbcb" localSheetId="10" hidden="1">{"'Sheet1'!$A$4386:$N$4591"}</definedName>
    <definedName name="cbcb" localSheetId="7" hidden="1">{"'Sheet1'!$A$4386:$N$4591"}</definedName>
    <definedName name="cbcb" localSheetId="3" hidden="1">{"'Sheet1'!$A$4386:$N$4591"}</definedName>
    <definedName name="cbcb" localSheetId="8" hidden="1">{"'Sheet1'!$A$4386:$N$4591"}</definedName>
    <definedName name="cbcb" localSheetId="9" hidden="1">{"'Sheet1'!$A$4386:$N$4591"}</definedName>
    <definedName name="cbcb" localSheetId="4" hidden="1">{"'Sheet1'!$A$4386:$N$4591"}</definedName>
    <definedName name="cbcb" localSheetId="0" hidden="1">{"'Sheet1'!$A$4386:$N$4591"}</definedName>
    <definedName name="cbcb" localSheetId="1" hidden="1">{"'Sheet1'!$A$4386:$N$4591"}</definedName>
    <definedName name="cbcb" hidden="1">{"'Sheet1'!$A$4386:$N$4591"}</definedName>
    <definedName name="cbcvb" localSheetId="6">#REF!</definedName>
    <definedName name="cbcvb" localSheetId="10">#REF!</definedName>
    <definedName name="cbcvb" localSheetId="7">#REF!</definedName>
    <definedName name="cbcvb" localSheetId="3">#REF!</definedName>
    <definedName name="cbcvb" localSheetId="9">#REF!</definedName>
    <definedName name="cbcvb" localSheetId="4">#REF!</definedName>
    <definedName name="cbcvb" localSheetId="0">#REF!</definedName>
    <definedName name="cbcvb" localSheetId="1">#REF!</definedName>
    <definedName name="cbcvb">#REF!</definedName>
    <definedName name="cc" localSheetId="6" hidden="1">{"pl_t&amp;d",#N/A,FALSE,"p&amp;l_t&amp;D_01_02 (2)"}</definedName>
    <definedName name="cc" localSheetId="10" hidden="1">{"pl_t&amp;d",#N/A,FALSE,"p&amp;l_t&amp;D_01_02 (2)"}</definedName>
    <definedName name="cc" localSheetId="7" hidden="1">{"pl_t&amp;d",#N/A,FALSE,"p&amp;l_t&amp;D_01_02 (2)"}</definedName>
    <definedName name="cc" localSheetId="3" hidden="1">{"pl_t&amp;d",#N/A,FALSE,"p&amp;l_t&amp;D_01_02 (2)"}</definedName>
    <definedName name="cc" localSheetId="8" hidden="1">{"pl_t&amp;d",#N/A,FALSE,"p&amp;l_t&amp;D_01_02 (2)"}</definedName>
    <definedName name="cc" localSheetId="9" hidden="1">{"pl_t&amp;d",#N/A,FALSE,"p&amp;l_t&amp;D_01_02 (2)"}</definedName>
    <definedName name="cc" localSheetId="4" hidden="1">{"pl_t&amp;d",#N/A,FALSE,"p&amp;l_t&amp;D_01_02 (2)"}</definedName>
    <definedName name="cc" localSheetId="0" hidden="1">{"pl_t&amp;d",#N/A,FALSE,"p&amp;l_t&amp;D_01_02 (2)"}</definedName>
    <definedName name="cc" localSheetId="1" hidden="1">{"pl_t&amp;d",#N/A,FALSE,"p&amp;l_t&amp;D_01_02 (2)"}</definedName>
    <definedName name="cc" hidden="1">{"pl_t&amp;d",#N/A,FALSE,"p&amp;l_t&amp;D_01_02 (2)"}</definedName>
    <definedName name="ccc" localSheetId="6" hidden="1">{#N/A,#N/A,FALSE,"1.1";#N/A,#N/A,FALSE,"1.1a";#N/A,#N/A,FALSE,"1.1b";#N/A,#N/A,FALSE,"1.1c";#N/A,#N/A,FALSE,"1.1e";#N/A,#N/A,FALSE,"1.1f";#N/A,#N/A,FALSE,"1.1g";#N/A,#N/A,FALSE,"1.1h_T";#N/A,#N/A,FALSE,"1.1h_D";#N/A,#N/A,FALSE,"1.2";#N/A,#N/A,FALSE,"1.3";#N/A,#N/A,FALSE,"1.3b";#N/A,#N/A,FALSE,"1.4";#N/A,#N/A,FALSE,"1.5";#N/A,#N/A,FALSE,"1.6";#N/A,#N/A,FALSE,"2.1";#N/A,#N/A,FALSE,"SOD";#N/A,#N/A,FALSE,"OL";#N/A,#N/A,FALSE,"CF"}</definedName>
    <definedName name="ccc" localSheetId="10" hidden="1">{#N/A,#N/A,FALSE,"1.1";#N/A,#N/A,FALSE,"1.1a";#N/A,#N/A,FALSE,"1.1b";#N/A,#N/A,FALSE,"1.1c";#N/A,#N/A,FALSE,"1.1e";#N/A,#N/A,FALSE,"1.1f";#N/A,#N/A,FALSE,"1.1g";#N/A,#N/A,FALSE,"1.1h_T";#N/A,#N/A,FALSE,"1.1h_D";#N/A,#N/A,FALSE,"1.2";#N/A,#N/A,FALSE,"1.3";#N/A,#N/A,FALSE,"1.3b";#N/A,#N/A,FALSE,"1.4";#N/A,#N/A,FALSE,"1.5";#N/A,#N/A,FALSE,"1.6";#N/A,#N/A,FALSE,"2.1";#N/A,#N/A,FALSE,"SOD";#N/A,#N/A,FALSE,"OL";#N/A,#N/A,FALSE,"CF"}</definedName>
    <definedName name="ccc" localSheetId="7" hidden="1">{#N/A,#N/A,FALSE,"1.1";#N/A,#N/A,FALSE,"1.1a";#N/A,#N/A,FALSE,"1.1b";#N/A,#N/A,FALSE,"1.1c";#N/A,#N/A,FALSE,"1.1e";#N/A,#N/A,FALSE,"1.1f";#N/A,#N/A,FALSE,"1.1g";#N/A,#N/A,FALSE,"1.1h_T";#N/A,#N/A,FALSE,"1.1h_D";#N/A,#N/A,FALSE,"1.2";#N/A,#N/A,FALSE,"1.3";#N/A,#N/A,FALSE,"1.3b";#N/A,#N/A,FALSE,"1.4";#N/A,#N/A,FALSE,"1.5";#N/A,#N/A,FALSE,"1.6";#N/A,#N/A,FALSE,"2.1";#N/A,#N/A,FALSE,"SOD";#N/A,#N/A,FALSE,"OL";#N/A,#N/A,FALSE,"CF"}</definedName>
    <definedName name="ccc" localSheetId="3" hidden="1">{#N/A,#N/A,FALSE,"1.1";#N/A,#N/A,FALSE,"1.1a";#N/A,#N/A,FALSE,"1.1b";#N/A,#N/A,FALSE,"1.1c";#N/A,#N/A,FALSE,"1.1e";#N/A,#N/A,FALSE,"1.1f";#N/A,#N/A,FALSE,"1.1g";#N/A,#N/A,FALSE,"1.1h_T";#N/A,#N/A,FALSE,"1.1h_D";#N/A,#N/A,FALSE,"1.2";#N/A,#N/A,FALSE,"1.3";#N/A,#N/A,FALSE,"1.3b";#N/A,#N/A,FALSE,"1.4";#N/A,#N/A,FALSE,"1.5";#N/A,#N/A,FALSE,"1.6";#N/A,#N/A,FALSE,"2.1";#N/A,#N/A,FALSE,"SOD";#N/A,#N/A,FALSE,"OL";#N/A,#N/A,FALSE,"CF"}</definedName>
    <definedName name="ccc" localSheetId="8" hidden="1">{#N/A,#N/A,FALSE,"1.1";#N/A,#N/A,FALSE,"1.1a";#N/A,#N/A,FALSE,"1.1b";#N/A,#N/A,FALSE,"1.1c";#N/A,#N/A,FALSE,"1.1e";#N/A,#N/A,FALSE,"1.1f";#N/A,#N/A,FALSE,"1.1g";#N/A,#N/A,FALSE,"1.1h_T";#N/A,#N/A,FALSE,"1.1h_D";#N/A,#N/A,FALSE,"1.2";#N/A,#N/A,FALSE,"1.3";#N/A,#N/A,FALSE,"1.3b";#N/A,#N/A,FALSE,"1.4";#N/A,#N/A,FALSE,"1.5";#N/A,#N/A,FALSE,"1.6";#N/A,#N/A,FALSE,"2.1";#N/A,#N/A,FALSE,"SOD";#N/A,#N/A,FALSE,"OL";#N/A,#N/A,FALSE,"CF"}</definedName>
    <definedName name="ccc" localSheetId="9" hidden="1">{#N/A,#N/A,FALSE,"1.1";#N/A,#N/A,FALSE,"1.1a";#N/A,#N/A,FALSE,"1.1b";#N/A,#N/A,FALSE,"1.1c";#N/A,#N/A,FALSE,"1.1e";#N/A,#N/A,FALSE,"1.1f";#N/A,#N/A,FALSE,"1.1g";#N/A,#N/A,FALSE,"1.1h_T";#N/A,#N/A,FALSE,"1.1h_D";#N/A,#N/A,FALSE,"1.2";#N/A,#N/A,FALSE,"1.3";#N/A,#N/A,FALSE,"1.3b";#N/A,#N/A,FALSE,"1.4";#N/A,#N/A,FALSE,"1.5";#N/A,#N/A,FALSE,"1.6";#N/A,#N/A,FALSE,"2.1";#N/A,#N/A,FALSE,"SOD";#N/A,#N/A,FALSE,"OL";#N/A,#N/A,FALSE,"CF"}</definedName>
    <definedName name="ccc" localSheetId="4" hidden="1">{#N/A,#N/A,FALSE,"1.1";#N/A,#N/A,FALSE,"1.1a";#N/A,#N/A,FALSE,"1.1b";#N/A,#N/A,FALSE,"1.1c";#N/A,#N/A,FALSE,"1.1e";#N/A,#N/A,FALSE,"1.1f";#N/A,#N/A,FALSE,"1.1g";#N/A,#N/A,FALSE,"1.1h_T";#N/A,#N/A,FALSE,"1.1h_D";#N/A,#N/A,FALSE,"1.2";#N/A,#N/A,FALSE,"1.3";#N/A,#N/A,FALSE,"1.3b";#N/A,#N/A,FALSE,"1.4";#N/A,#N/A,FALSE,"1.5";#N/A,#N/A,FALSE,"1.6";#N/A,#N/A,FALSE,"2.1";#N/A,#N/A,FALSE,"SOD";#N/A,#N/A,FALSE,"OL";#N/A,#N/A,FALSE,"CF"}</definedName>
    <definedName name="ccc" localSheetId="0" hidden="1">{#N/A,#N/A,FALSE,"1.1";#N/A,#N/A,FALSE,"1.1a";#N/A,#N/A,FALSE,"1.1b";#N/A,#N/A,FALSE,"1.1c";#N/A,#N/A,FALSE,"1.1e";#N/A,#N/A,FALSE,"1.1f";#N/A,#N/A,FALSE,"1.1g";#N/A,#N/A,FALSE,"1.1h_T";#N/A,#N/A,FALSE,"1.1h_D";#N/A,#N/A,FALSE,"1.2";#N/A,#N/A,FALSE,"1.3";#N/A,#N/A,FALSE,"1.3b";#N/A,#N/A,FALSE,"1.4";#N/A,#N/A,FALSE,"1.5";#N/A,#N/A,FALSE,"1.6";#N/A,#N/A,FALSE,"2.1";#N/A,#N/A,FALSE,"SOD";#N/A,#N/A,FALSE,"OL";#N/A,#N/A,FALSE,"CF"}</definedName>
    <definedName name="ccc" localSheetId="1" hidden="1">{#N/A,#N/A,FALSE,"1.1";#N/A,#N/A,FALSE,"1.1a";#N/A,#N/A,FALSE,"1.1b";#N/A,#N/A,FALSE,"1.1c";#N/A,#N/A,FALSE,"1.1e";#N/A,#N/A,FALSE,"1.1f";#N/A,#N/A,FALSE,"1.1g";#N/A,#N/A,FALSE,"1.1h_T";#N/A,#N/A,FALSE,"1.1h_D";#N/A,#N/A,FALSE,"1.2";#N/A,#N/A,FALSE,"1.3";#N/A,#N/A,FALSE,"1.3b";#N/A,#N/A,FALSE,"1.4";#N/A,#N/A,FALSE,"1.5";#N/A,#N/A,FALSE,"1.6";#N/A,#N/A,FALSE,"2.1";#N/A,#N/A,FALSE,"SOD";#N/A,#N/A,FALSE,"OL";#N/A,#N/A,FALSE,"CF"}</definedName>
    <definedName name="ccc" hidden="1">{#N/A,#N/A,FALSE,"1.1";#N/A,#N/A,FALSE,"1.1a";#N/A,#N/A,FALSE,"1.1b";#N/A,#N/A,FALSE,"1.1c";#N/A,#N/A,FALSE,"1.1e";#N/A,#N/A,FALSE,"1.1f";#N/A,#N/A,FALSE,"1.1g";#N/A,#N/A,FALSE,"1.1h_T";#N/A,#N/A,FALSE,"1.1h_D";#N/A,#N/A,FALSE,"1.2";#N/A,#N/A,FALSE,"1.3";#N/A,#N/A,FALSE,"1.3b";#N/A,#N/A,FALSE,"1.4";#N/A,#N/A,FALSE,"1.5";#N/A,#N/A,FALSE,"1.6";#N/A,#N/A,FALSE,"2.1";#N/A,#N/A,FALSE,"SOD";#N/A,#N/A,FALSE,"OL";#N/A,#N/A,FALSE,"CF"}</definedName>
    <definedName name="cccc" localSheetId="6">'[3]cash budget'!#REF!</definedName>
    <definedName name="cccc" localSheetId="10">'[3]cash budget'!#REF!</definedName>
    <definedName name="cccc" localSheetId="7">'[3]cash budget'!#REF!</definedName>
    <definedName name="cccc" localSheetId="3">'[3]cash budget'!#REF!</definedName>
    <definedName name="cccc" localSheetId="9">'[3]cash budget'!#REF!</definedName>
    <definedName name="cccc" localSheetId="4">'[3]cash budget'!#REF!</definedName>
    <definedName name="cccc" localSheetId="0">'[3]cash budget'!#REF!</definedName>
    <definedName name="cccc" localSheetId="1">'[3]cash budget'!#REF!</definedName>
    <definedName name="cccc">'[3]cash budget'!#REF!</definedName>
    <definedName name="ccodes" localSheetId="6">#REF!</definedName>
    <definedName name="ccodes" localSheetId="10">#REF!</definedName>
    <definedName name="ccodes" localSheetId="7">#REF!</definedName>
    <definedName name="ccodes" localSheetId="3">#REF!</definedName>
    <definedName name="ccodes" localSheetId="9">#REF!</definedName>
    <definedName name="ccodes" localSheetId="4">#REF!</definedName>
    <definedName name="ccodes" localSheetId="0">#REF!</definedName>
    <definedName name="ccodes" localSheetId="1">#REF!</definedName>
    <definedName name="ccodes">#REF!</definedName>
    <definedName name="CD" localSheetId="8" hidden="1">{"pl_t&amp;d",#N/A,FALSE,"p&amp;l_t&amp;D_01_02 (2)"}</definedName>
    <definedName name="CD" hidden="1">{"pl_t&amp;d",#N/A,FALSE,"p&amp;l_t&amp;D_01_02 (2)"}</definedName>
    <definedName name="cdfdsfdsf" localSheetId="8" hidden="1">{"pl_t&amp;d",#N/A,FALSE,"p&amp;l_t&amp;D_01_02 (2)"}</definedName>
    <definedName name="cdfdsfdsf" hidden="1">{"pl_t&amp;d",#N/A,FALSE,"p&amp;l_t&amp;D_01_02 (2)"}</definedName>
    <definedName name="cec" localSheetId="8" hidden="1">{"pl_t&amp;d",#N/A,FALSE,"p&amp;l_t&amp;D_01_02 (2)"}</definedName>
    <definedName name="cec" hidden="1">{"pl_t&amp;d",#N/A,FALSE,"p&amp;l_t&amp;D_01_02 (2)"}</definedName>
    <definedName name="CF" localSheetId="6">#REF!</definedName>
    <definedName name="CF" localSheetId="10">#REF!</definedName>
    <definedName name="CF" localSheetId="7">#REF!</definedName>
    <definedName name="CF" localSheetId="3">#REF!</definedName>
    <definedName name="CF" localSheetId="9">#REF!</definedName>
    <definedName name="CF" localSheetId="4">#REF!</definedName>
    <definedName name="CF" localSheetId="0">#REF!</definedName>
    <definedName name="CF" localSheetId="1">#REF!</definedName>
    <definedName name="CF">#REF!</definedName>
    <definedName name="CFSC" localSheetId="6">#REF!</definedName>
    <definedName name="CFSC" localSheetId="10">#REF!</definedName>
    <definedName name="CFSC" localSheetId="7">#REF!</definedName>
    <definedName name="CFSC" localSheetId="3">#REF!</definedName>
    <definedName name="CFSC" localSheetId="9">#REF!</definedName>
    <definedName name="CFSC" localSheetId="4">#REF!</definedName>
    <definedName name="CFSC" localSheetId="0">#REF!</definedName>
    <definedName name="CFSC" localSheetId="1">#REF!</definedName>
    <definedName name="CFSC">#REF!</definedName>
    <definedName name="CGTScale" localSheetId="10">#REF!</definedName>
    <definedName name="CGTScale" localSheetId="7">#REF!</definedName>
    <definedName name="CGTScale" localSheetId="3">#REF!</definedName>
    <definedName name="CGTScale" localSheetId="9">#REF!</definedName>
    <definedName name="CGTScale" localSheetId="4">#REF!</definedName>
    <definedName name="CGTScale" localSheetId="0">#REF!</definedName>
    <definedName name="CGTScale" localSheetId="1">#REF!</definedName>
    <definedName name="CGTScale">#REF!</definedName>
    <definedName name="CHA" localSheetId="10">#REF!</definedName>
    <definedName name="CHA" localSheetId="7">#REF!</definedName>
    <definedName name="CHA" localSheetId="3">#REF!</definedName>
    <definedName name="CHA" localSheetId="9">#REF!</definedName>
    <definedName name="CHA" localSheetId="4">#REF!</definedName>
    <definedName name="CHA" localSheetId="0">#REF!</definedName>
    <definedName name="CHA" localSheetId="1">#REF!</definedName>
    <definedName name="CHA">#REF!</definedName>
    <definedName name="CHAN" localSheetId="8" hidden="1">{"pl_t&amp;d",#N/A,FALSE,"p&amp;l_t&amp;D_01_02 (2)"}</definedName>
    <definedName name="CHAN" hidden="1">{"pl_t&amp;d",#N/A,FALSE,"p&amp;l_t&amp;D_01_02 (2)"}</definedName>
    <definedName name="CHANGE" localSheetId="10">#REF!</definedName>
    <definedName name="CHANGE" localSheetId="7">#REF!</definedName>
    <definedName name="CHANGE" localSheetId="3">#REF!</definedName>
    <definedName name="CHANGE" localSheetId="9">#REF!</definedName>
    <definedName name="CHANGE" localSheetId="4">#REF!</definedName>
    <definedName name="CHANGE" localSheetId="0">#REF!</definedName>
    <definedName name="CHANGE" localSheetId="1">#REF!</definedName>
    <definedName name="CHANGE">#REF!</definedName>
    <definedName name="Charu" localSheetId="6" hidden="1">{"'Sheet1'!$A$4386:$N$4591"}</definedName>
    <definedName name="Charu" localSheetId="10" hidden="1">{"'Sheet1'!$A$4386:$N$4591"}</definedName>
    <definedName name="Charu" localSheetId="7" hidden="1">{"'Sheet1'!$A$4386:$N$4591"}</definedName>
    <definedName name="Charu" localSheetId="3" hidden="1">{"'Sheet1'!$A$4386:$N$4591"}</definedName>
    <definedName name="Charu" localSheetId="8" hidden="1">{"'Sheet1'!$A$4386:$N$4591"}</definedName>
    <definedName name="Charu" localSheetId="9" hidden="1">{"'Sheet1'!$A$4386:$N$4591"}</definedName>
    <definedName name="Charu" localSheetId="4" hidden="1">{"'Sheet1'!$A$4386:$N$4591"}</definedName>
    <definedName name="Charu" localSheetId="0" hidden="1">{"'Sheet1'!$A$4386:$N$4591"}</definedName>
    <definedName name="Charu" localSheetId="1" hidden="1">{"'Sheet1'!$A$4386:$N$4591"}</definedName>
    <definedName name="Charu" hidden="1">{"'Sheet1'!$A$4386:$N$4591"}</definedName>
    <definedName name="chd" localSheetId="6">#REF!</definedName>
    <definedName name="chd" localSheetId="10">#REF!</definedName>
    <definedName name="chd" localSheetId="7">#REF!</definedName>
    <definedName name="chd" localSheetId="3">#REF!</definedName>
    <definedName name="chd" localSheetId="9">#REF!</definedName>
    <definedName name="chd" localSheetId="4">#REF!</definedName>
    <definedName name="chd" localSheetId="0">#REF!</definedName>
    <definedName name="chd" localSheetId="1">#REF!</definedName>
    <definedName name="chd">#REF!</definedName>
    <definedName name="checked" localSheetId="6">#REF!</definedName>
    <definedName name="checked" localSheetId="10">#REF!</definedName>
    <definedName name="checked" localSheetId="7">#REF!</definedName>
    <definedName name="checked" localSheetId="3">#REF!</definedName>
    <definedName name="checked" localSheetId="9">#REF!</definedName>
    <definedName name="checked" localSheetId="4">#REF!</definedName>
    <definedName name="checked" localSheetId="0">#REF!</definedName>
    <definedName name="checked" localSheetId="1">#REF!</definedName>
    <definedName name="checked">#REF!</definedName>
    <definedName name="CHENNAI1" localSheetId="6" hidden="1">{#N/A,#N/A,FALSE,"Aging Summary";#N/A,#N/A,FALSE,"Ratio Analysis";#N/A,#N/A,FALSE,"Test 120 Day Accts";#N/A,#N/A,FALSE,"Tickmarks"}</definedName>
    <definedName name="CHENNAI1" localSheetId="10" hidden="1">{#N/A,#N/A,FALSE,"Aging Summary";#N/A,#N/A,FALSE,"Ratio Analysis";#N/A,#N/A,FALSE,"Test 120 Day Accts";#N/A,#N/A,FALSE,"Tickmarks"}</definedName>
    <definedName name="CHENNAI1" localSheetId="7" hidden="1">{#N/A,#N/A,FALSE,"Aging Summary";#N/A,#N/A,FALSE,"Ratio Analysis";#N/A,#N/A,FALSE,"Test 120 Day Accts";#N/A,#N/A,FALSE,"Tickmarks"}</definedName>
    <definedName name="CHENNAI1" localSheetId="3" hidden="1">{#N/A,#N/A,FALSE,"Aging Summary";#N/A,#N/A,FALSE,"Ratio Analysis";#N/A,#N/A,FALSE,"Test 120 Day Accts";#N/A,#N/A,FALSE,"Tickmarks"}</definedName>
    <definedName name="CHENNAI1" localSheetId="8" hidden="1">{#N/A,#N/A,FALSE,"Aging Summary";#N/A,#N/A,FALSE,"Ratio Analysis";#N/A,#N/A,FALSE,"Test 120 Day Accts";#N/A,#N/A,FALSE,"Tickmarks"}</definedName>
    <definedName name="CHENNAI1" localSheetId="9" hidden="1">{#N/A,#N/A,FALSE,"Aging Summary";#N/A,#N/A,FALSE,"Ratio Analysis";#N/A,#N/A,FALSE,"Test 120 Day Accts";#N/A,#N/A,FALSE,"Tickmarks"}</definedName>
    <definedName name="CHENNAI1" localSheetId="4" hidden="1">{#N/A,#N/A,FALSE,"Aging Summary";#N/A,#N/A,FALSE,"Ratio Analysis";#N/A,#N/A,FALSE,"Test 120 Day Accts";#N/A,#N/A,FALSE,"Tickmarks"}</definedName>
    <definedName name="CHENNAI1" localSheetId="0" hidden="1">{#N/A,#N/A,FALSE,"Aging Summary";#N/A,#N/A,FALSE,"Ratio Analysis";#N/A,#N/A,FALSE,"Test 120 Day Accts";#N/A,#N/A,FALSE,"Tickmarks"}</definedName>
    <definedName name="CHENNAI1" localSheetId="1" hidden="1">{#N/A,#N/A,FALSE,"Aging Summary";#N/A,#N/A,FALSE,"Ratio Analysis";#N/A,#N/A,FALSE,"Test 120 Day Accts";#N/A,#N/A,FALSE,"Tickmarks"}</definedName>
    <definedName name="CHENNAI1" hidden="1">{#N/A,#N/A,FALSE,"Aging Summary";#N/A,#N/A,FALSE,"Ratio Analysis";#N/A,#N/A,FALSE,"Test 120 Day Accts";#N/A,#N/A,FALSE,"Tickmarks"}</definedName>
    <definedName name="chin" localSheetId="6">#REF!</definedName>
    <definedName name="chin" localSheetId="10">#REF!</definedName>
    <definedName name="chin" localSheetId="7">#REF!</definedName>
    <definedName name="chin" localSheetId="3">#REF!</definedName>
    <definedName name="chin" localSheetId="9">#REF!</definedName>
    <definedName name="chin" localSheetId="4">#REF!</definedName>
    <definedName name="chin" localSheetId="0">#REF!</definedName>
    <definedName name="chin" localSheetId="1">#REF!</definedName>
    <definedName name="chin">#REF!</definedName>
    <definedName name="CIR" localSheetId="8" hidden="1">{"pl_t&amp;d",#N/A,FALSE,"p&amp;l_t&amp;D_01_02 (2)"}</definedName>
    <definedName name="CIR" hidden="1">{"pl_t&amp;d",#N/A,FALSE,"p&amp;l_t&amp;D_01_02 (2)"}</definedName>
    <definedName name="Circle1" localSheetId="6" hidden="1">{"pl_t&amp;d",#N/A,FALSE,"p&amp;l_t&amp;D_01_02 (2)"}</definedName>
    <definedName name="Circle1" localSheetId="10" hidden="1">{"pl_t&amp;d",#N/A,FALSE,"p&amp;l_t&amp;D_01_02 (2)"}</definedName>
    <definedName name="Circle1" localSheetId="7" hidden="1">{"pl_t&amp;d",#N/A,FALSE,"p&amp;l_t&amp;D_01_02 (2)"}</definedName>
    <definedName name="Circle1" localSheetId="3" hidden="1">{"pl_t&amp;d",#N/A,FALSE,"p&amp;l_t&amp;D_01_02 (2)"}</definedName>
    <definedName name="Circle1" localSheetId="8" hidden="1">{"pl_t&amp;d",#N/A,FALSE,"p&amp;l_t&amp;D_01_02 (2)"}</definedName>
    <definedName name="Circle1" localSheetId="9" hidden="1">{"pl_t&amp;d",#N/A,FALSE,"p&amp;l_t&amp;D_01_02 (2)"}</definedName>
    <definedName name="Circle1" localSheetId="4" hidden="1">{"pl_t&amp;d",#N/A,FALSE,"p&amp;l_t&amp;D_01_02 (2)"}</definedName>
    <definedName name="Circle1" localSheetId="0" hidden="1">{"pl_t&amp;d",#N/A,FALSE,"p&amp;l_t&amp;D_01_02 (2)"}</definedName>
    <definedName name="Circle1" localSheetId="1" hidden="1">{"pl_t&amp;d",#N/A,FALSE,"p&amp;l_t&amp;D_01_02 (2)"}</definedName>
    <definedName name="Circle1" hidden="1">{"pl_t&amp;d",#N/A,FALSE,"p&amp;l_t&amp;D_01_02 (2)"}</definedName>
    <definedName name="CIRSEP" localSheetId="8" hidden="1">{"pl_t&amp;d",#N/A,FALSE,"p&amp;l_t&amp;D_01_02 (2)"}</definedName>
    <definedName name="CIRSEP" hidden="1">{"pl_t&amp;d",#N/A,FALSE,"p&amp;l_t&amp;D_01_02 (2)"}</definedName>
    <definedName name="CITY">[25]MASTER!$D$2:$D$100</definedName>
    <definedName name="cjv" localSheetId="6">#REF!</definedName>
    <definedName name="cjv" localSheetId="10">#REF!</definedName>
    <definedName name="cjv" localSheetId="7">#REF!</definedName>
    <definedName name="cjv" localSheetId="3">#REF!</definedName>
    <definedName name="cjv" localSheetId="9">#REF!</definedName>
    <definedName name="cjv" localSheetId="4">#REF!</definedName>
    <definedName name="cjv" localSheetId="0">#REF!</definedName>
    <definedName name="cjv" localSheetId="1">#REF!</definedName>
    <definedName name="cjv">#REF!</definedName>
    <definedName name="clause10" localSheetId="6">#REF!</definedName>
    <definedName name="clause10" localSheetId="10">#REF!</definedName>
    <definedName name="clause10" localSheetId="7">#REF!</definedName>
    <definedName name="clause10" localSheetId="3">#REF!</definedName>
    <definedName name="clause10" localSheetId="9">#REF!</definedName>
    <definedName name="clause10" localSheetId="4">#REF!</definedName>
    <definedName name="clause10" localSheetId="0">#REF!</definedName>
    <definedName name="clause10" localSheetId="1">#REF!</definedName>
    <definedName name="clause10">#REF!</definedName>
    <definedName name="CLAUSE13" localSheetId="6">#REF!</definedName>
    <definedName name="CLAUSE13" localSheetId="10">#REF!</definedName>
    <definedName name="CLAUSE13" localSheetId="7">#REF!</definedName>
    <definedName name="CLAUSE13" localSheetId="3">#REF!</definedName>
    <definedName name="CLAUSE13" localSheetId="9">#REF!</definedName>
    <definedName name="CLAUSE13" localSheetId="4">#REF!</definedName>
    <definedName name="CLAUSE13" localSheetId="0">#REF!</definedName>
    <definedName name="CLAUSE13" localSheetId="1">#REF!</definedName>
    <definedName name="CLAUSE13">#REF!</definedName>
    <definedName name="CLAUSE13b" localSheetId="10">#REF!</definedName>
    <definedName name="CLAUSE13b" localSheetId="7">#REF!</definedName>
    <definedName name="CLAUSE13b" localSheetId="3">#REF!</definedName>
    <definedName name="CLAUSE13b" localSheetId="9">#REF!</definedName>
    <definedName name="CLAUSE13b" localSheetId="4">#REF!</definedName>
    <definedName name="CLAUSE13b" localSheetId="0">#REF!</definedName>
    <definedName name="CLAUSE13b" localSheetId="1">#REF!</definedName>
    <definedName name="CLAUSE13b">#REF!</definedName>
    <definedName name="clause14" localSheetId="10">#REF!</definedName>
    <definedName name="clause14" localSheetId="7">#REF!</definedName>
    <definedName name="clause14" localSheetId="3">#REF!</definedName>
    <definedName name="clause14" localSheetId="9">#REF!</definedName>
    <definedName name="clause14" localSheetId="4">#REF!</definedName>
    <definedName name="clause14" localSheetId="0">#REF!</definedName>
    <definedName name="clause14" localSheetId="1">#REF!</definedName>
    <definedName name="clause14">#REF!</definedName>
    <definedName name="clause14d" localSheetId="10">#REF!</definedName>
    <definedName name="clause14d" localSheetId="7">#REF!</definedName>
    <definedName name="clause14d" localSheetId="3">#REF!</definedName>
    <definedName name="clause14d" localSheetId="9">#REF!</definedName>
    <definedName name="clause14d" localSheetId="4">#REF!</definedName>
    <definedName name="clause14d" localSheetId="0">#REF!</definedName>
    <definedName name="clause14d" localSheetId="1">#REF!</definedName>
    <definedName name="clause14d">#REF!</definedName>
    <definedName name="clause15" localSheetId="10">#REF!</definedName>
    <definedName name="clause15" localSheetId="7">#REF!</definedName>
    <definedName name="clause15" localSheetId="3">#REF!</definedName>
    <definedName name="clause15" localSheetId="9">#REF!</definedName>
    <definedName name="clause15" localSheetId="4">#REF!</definedName>
    <definedName name="clause15" localSheetId="0">#REF!</definedName>
    <definedName name="clause15" localSheetId="1">#REF!</definedName>
    <definedName name="clause15">#REF!</definedName>
    <definedName name="clause16b" localSheetId="10">#REF!</definedName>
    <definedName name="clause16b" localSheetId="7">#REF!</definedName>
    <definedName name="clause16b" localSheetId="3">#REF!</definedName>
    <definedName name="clause16b" localSheetId="9">#REF!</definedName>
    <definedName name="clause16b" localSheetId="4">#REF!</definedName>
    <definedName name="clause16b" localSheetId="0">#REF!</definedName>
    <definedName name="clause16b" localSheetId="1">#REF!</definedName>
    <definedName name="clause16b">#REF!</definedName>
    <definedName name="clause17a" localSheetId="10">#REF!</definedName>
    <definedName name="clause17a" localSheetId="7">#REF!</definedName>
    <definedName name="clause17a" localSheetId="3">#REF!</definedName>
    <definedName name="clause17a" localSheetId="9">#REF!</definedName>
    <definedName name="clause17a" localSheetId="4">#REF!</definedName>
    <definedName name="clause17a" localSheetId="0">#REF!</definedName>
    <definedName name="clause17a" localSheetId="1">#REF!</definedName>
    <definedName name="clause17a">#REF!</definedName>
    <definedName name="clause17B" localSheetId="10">#REF!</definedName>
    <definedName name="clause17B" localSheetId="7">#REF!</definedName>
    <definedName name="clause17B" localSheetId="3">#REF!</definedName>
    <definedName name="clause17B" localSheetId="9">#REF!</definedName>
    <definedName name="clause17B" localSheetId="4">#REF!</definedName>
    <definedName name="clause17B" localSheetId="0">#REF!</definedName>
    <definedName name="clause17B" localSheetId="1">#REF!</definedName>
    <definedName name="clause17B">#REF!</definedName>
    <definedName name="clause17C" localSheetId="10">#REF!</definedName>
    <definedName name="clause17C" localSheetId="7">#REF!</definedName>
    <definedName name="clause17C" localSheetId="3">#REF!</definedName>
    <definedName name="clause17C" localSheetId="9">#REF!</definedName>
    <definedName name="clause17C" localSheetId="4">#REF!</definedName>
    <definedName name="clause17C" localSheetId="0">#REF!</definedName>
    <definedName name="clause17C" localSheetId="1">#REF!</definedName>
    <definedName name="clause17C">#REF!</definedName>
    <definedName name="CLAUSE17D" localSheetId="10">#REF!</definedName>
    <definedName name="CLAUSE17D" localSheetId="7">#REF!</definedName>
    <definedName name="CLAUSE17D" localSheetId="3">#REF!</definedName>
    <definedName name="CLAUSE17D" localSheetId="9">#REF!</definedName>
    <definedName name="CLAUSE17D" localSheetId="4">#REF!</definedName>
    <definedName name="CLAUSE17D" localSheetId="0">#REF!</definedName>
    <definedName name="CLAUSE17D" localSheetId="1">#REF!</definedName>
    <definedName name="CLAUSE17D">#REF!</definedName>
    <definedName name="clause17E" localSheetId="10">#REF!</definedName>
    <definedName name="clause17E" localSheetId="7">#REF!</definedName>
    <definedName name="clause17E" localSheetId="3">#REF!</definedName>
    <definedName name="clause17E" localSheetId="9">#REF!</definedName>
    <definedName name="clause17E" localSheetId="4">#REF!</definedName>
    <definedName name="clause17E" localSheetId="0">#REF!</definedName>
    <definedName name="clause17E" localSheetId="1">#REF!</definedName>
    <definedName name="clause17E">#REF!</definedName>
    <definedName name="clause17F" localSheetId="10">#REF!</definedName>
    <definedName name="clause17F" localSheetId="7">#REF!</definedName>
    <definedName name="clause17F" localSheetId="3">#REF!</definedName>
    <definedName name="clause17F" localSheetId="9">#REF!</definedName>
    <definedName name="clause17F" localSheetId="4">#REF!</definedName>
    <definedName name="clause17F" localSheetId="0">#REF!</definedName>
    <definedName name="clause17F" localSheetId="1">#REF!</definedName>
    <definedName name="clause17F">#REF!</definedName>
    <definedName name="clause17h" localSheetId="10">#REF!</definedName>
    <definedName name="clause17h" localSheetId="7">#REF!</definedName>
    <definedName name="clause17h" localSheetId="3">#REF!</definedName>
    <definedName name="clause17h" localSheetId="9">#REF!</definedName>
    <definedName name="clause17h" localSheetId="4">#REF!</definedName>
    <definedName name="clause17h" localSheetId="0">#REF!</definedName>
    <definedName name="clause17h" localSheetId="1">#REF!</definedName>
    <definedName name="clause17h">#REF!</definedName>
    <definedName name="clause17K" localSheetId="10">#REF!</definedName>
    <definedName name="clause17K" localSheetId="7">#REF!</definedName>
    <definedName name="clause17K" localSheetId="3">#REF!</definedName>
    <definedName name="clause17K" localSheetId="9">#REF!</definedName>
    <definedName name="clause17K" localSheetId="4">#REF!</definedName>
    <definedName name="clause17K" localSheetId="0">#REF!</definedName>
    <definedName name="clause17K" localSheetId="1">#REF!</definedName>
    <definedName name="clause17K">#REF!</definedName>
    <definedName name="clause18" localSheetId="10">#REF!</definedName>
    <definedName name="clause18" localSheetId="7">#REF!</definedName>
    <definedName name="clause18" localSheetId="3">#REF!</definedName>
    <definedName name="clause18" localSheetId="9">#REF!</definedName>
    <definedName name="clause18" localSheetId="4">#REF!</definedName>
    <definedName name="clause18" localSheetId="0">#REF!</definedName>
    <definedName name="clause18" localSheetId="1">#REF!</definedName>
    <definedName name="clause18">#REF!</definedName>
    <definedName name="CLAUSE20" localSheetId="10">#REF!</definedName>
    <definedName name="CLAUSE20" localSheetId="7">#REF!</definedName>
    <definedName name="CLAUSE20" localSheetId="3">#REF!</definedName>
    <definedName name="CLAUSE20" localSheetId="9">#REF!</definedName>
    <definedName name="CLAUSE20" localSheetId="4">#REF!</definedName>
    <definedName name="CLAUSE20" localSheetId="0">#REF!</definedName>
    <definedName name="CLAUSE20" localSheetId="1">#REF!</definedName>
    <definedName name="CLAUSE20">#REF!</definedName>
    <definedName name="clause21" localSheetId="10">#REF!</definedName>
    <definedName name="clause21" localSheetId="7">#REF!</definedName>
    <definedName name="clause21" localSheetId="3">#REF!</definedName>
    <definedName name="clause21" localSheetId="9">#REF!</definedName>
    <definedName name="clause21" localSheetId="4">#REF!</definedName>
    <definedName name="clause21" localSheetId="0">#REF!</definedName>
    <definedName name="clause21" localSheetId="1">#REF!</definedName>
    <definedName name="clause21">#REF!</definedName>
    <definedName name="CLAUSE22A" localSheetId="10">#REF!</definedName>
    <definedName name="CLAUSE22A" localSheetId="7">#REF!</definedName>
    <definedName name="CLAUSE22A" localSheetId="3">#REF!</definedName>
    <definedName name="CLAUSE22A" localSheetId="9">#REF!</definedName>
    <definedName name="CLAUSE22A" localSheetId="4">#REF!</definedName>
    <definedName name="CLAUSE22A" localSheetId="0">#REF!</definedName>
    <definedName name="CLAUSE22A" localSheetId="1">#REF!</definedName>
    <definedName name="CLAUSE22A">#REF!</definedName>
    <definedName name="CLAUSE22B" localSheetId="10">#REF!</definedName>
    <definedName name="CLAUSE22B" localSheetId="7">#REF!</definedName>
    <definedName name="CLAUSE22B" localSheetId="3">#REF!</definedName>
    <definedName name="CLAUSE22B" localSheetId="9">#REF!</definedName>
    <definedName name="CLAUSE22B" localSheetId="4">#REF!</definedName>
    <definedName name="CLAUSE22B" localSheetId="0">#REF!</definedName>
    <definedName name="CLAUSE22B" localSheetId="1">#REF!</definedName>
    <definedName name="CLAUSE22B">#REF!</definedName>
    <definedName name="clause23" localSheetId="10">#REF!</definedName>
    <definedName name="clause23" localSheetId="7">#REF!</definedName>
    <definedName name="clause23" localSheetId="3">#REF!</definedName>
    <definedName name="clause23" localSheetId="9">#REF!</definedName>
    <definedName name="clause23" localSheetId="4">#REF!</definedName>
    <definedName name="clause23" localSheetId="0">#REF!</definedName>
    <definedName name="clause23" localSheetId="1">#REF!</definedName>
    <definedName name="clause23">#REF!</definedName>
    <definedName name="clause24" localSheetId="10">#REF!</definedName>
    <definedName name="clause24" localSheetId="7">#REF!</definedName>
    <definedName name="clause24" localSheetId="3">#REF!</definedName>
    <definedName name="clause24" localSheetId="9">#REF!</definedName>
    <definedName name="clause24" localSheetId="4">#REF!</definedName>
    <definedName name="clause24" localSheetId="0">#REF!</definedName>
    <definedName name="clause24" localSheetId="1">#REF!</definedName>
    <definedName name="clause24">#REF!</definedName>
    <definedName name="clause24b" localSheetId="10">#REF!</definedName>
    <definedName name="clause24b" localSheetId="7">#REF!</definedName>
    <definedName name="clause24b" localSheetId="3">#REF!</definedName>
    <definedName name="clause24b" localSheetId="9">#REF!</definedName>
    <definedName name="clause24b" localSheetId="4">#REF!</definedName>
    <definedName name="clause24b" localSheetId="0">#REF!</definedName>
    <definedName name="clause24b" localSheetId="1">#REF!</definedName>
    <definedName name="clause24b">#REF!</definedName>
    <definedName name="clause25" localSheetId="10">#REF!</definedName>
    <definedName name="clause25" localSheetId="7">#REF!</definedName>
    <definedName name="clause25" localSheetId="3">#REF!</definedName>
    <definedName name="clause25" localSheetId="9">#REF!</definedName>
    <definedName name="clause25" localSheetId="4">#REF!</definedName>
    <definedName name="clause25" localSheetId="0">#REF!</definedName>
    <definedName name="clause25" localSheetId="1">#REF!</definedName>
    <definedName name="clause25">#REF!</definedName>
    <definedName name="clause26" localSheetId="10">#REF!</definedName>
    <definedName name="clause26" localSheetId="7">#REF!</definedName>
    <definedName name="clause26" localSheetId="3">#REF!</definedName>
    <definedName name="clause26" localSheetId="9">#REF!</definedName>
    <definedName name="clause26" localSheetId="4">#REF!</definedName>
    <definedName name="clause26" localSheetId="0">#REF!</definedName>
    <definedName name="clause26" localSheetId="1">#REF!</definedName>
    <definedName name="clause26">#REF!</definedName>
    <definedName name="clause27" localSheetId="10">#REF!</definedName>
    <definedName name="clause27" localSheetId="7">#REF!</definedName>
    <definedName name="clause27" localSheetId="3">#REF!</definedName>
    <definedName name="clause27" localSheetId="9">#REF!</definedName>
    <definedName name="clause27" localSheetId="4">#REF!</definedName>
    <definedName name="clause27" localSheetId="0">#REF!</definedName>
    <definedName name="clause27" localSheetId="1">#REF!</definedName>
    <definedName name="clause27">#REF!</definedName>
    <definedName name="clause28" localSheetId="10">#REF!</definedName>
    <definedName name="clause28" localSheetId="7">#REF!</definedName>
    <definedName name="clause28" localSheetId="3">#REF!</definedName>
    <definedName name="clause28" localSheetId="9">#REF!</definedName>
    <definedName name="clause28" localSheetId="4">#REF!</definedName>
    <definedName name="clause28" localSheetId="0">#REF!</definedName>
    <definedName name="clause28" localSheetId="1">#REF!</definedName>
    <definedName name="clause28">#REF!</definedName>
    <definedName name="clause28b" localSheetId="10">#REF!</definedName>
    <definedName name="clause28b" localSheetId="7">#REF!</definedName>
    <definedName name="clause28b" localSheetId="3">#REF!</definedName>
    <definedName name="clause28b" localSheetId="9">#REF!</definedName>
    <definedName name="clause28b" localSheetId="4">#REF!</definedName>
    <definedName name="clause28b" localSheetId="0">#REF!</definedName>
    <definedName name="clause28b" localSheetId="1">#REF!</definedName>
    <definedName name="clause28b">#REF!</definedName>
    <definedName name="CLOSE" localSheetId="10" hidden="1">#REF!</definedName>
    <definedName name="CLOSE" localSheetId="7" hidden="1">#REF!</definedName>
    <definedName name="CLOSE" localSheetId="3" hidden="1">#REF!</definedName>
    <definedName name="CLOSE" localSheetId="8" hidden="1">#REF!</definedName>
    <definedName name="CLOSE" localSheetId="9" hidden="1">#REF!</definedName>
    <definedName name="CLOSE" localSheetId="4" hidden="1">#REF!</definedName>
    <definedName name="CLOSE" localSheetId="0" hidden="1">#REF!</definedName>
    <definedName name="CLOSE" localSheetId="1" hidden="1">#REF!</definedName>
    <definedName name="CLOSE" hidden="1">#REF!</definedName>
    <definedName name="cm" localSheetId="10">#REF!</definedName>
    <definedName name="cm" localSheetId="7">#REF!</definedName>
    <definedName name="cm" localSheetId="3">#REF!</definedName>
    <definedName name="cm" localSheetId="9">#REF!</definedName>
    <definedName name="cm" localSheetId="4">#REF!</definedName>
    <definedName name="cm" localSheetId="0">#REF!</definedName>
    <definedName name="cm" localSheetId="1">#REF!</definedName>
    <definedName name="cm">#REF!</definedName>
    <definedName name="cmd" localSheetId="8" hidden="1">{"pl_t&amp;d",#N/A,FALSE,"p&amp;l_t&amp;D_01_02 (2)"}</definedName>
    <definedName name="cmd" hidden="1">{"pl_t&amp;d",#N/A,FALSE,"p&amp;l_t&amp;D_01_02 (2)"}</definedName>
    <definedName name="coa_ramco_168">[26]coa_ramco_168!$A$2:$I$2284</definedName>
    <definedName name="cock" localSheetId="8" hidden="1">{"pl_t&amp;d",#N/A,FALSE,"p&amp;l_t&amp;D_01_02 (2)"}</definedName>
    <definedName name="cock" hidden="1">{"pl_t&amp;d",#N/A,FALSE,"p&amp;l_t&amp;D_01_02 (2)"}</definedName>
    <definedName name="codes" localSheetId="6">#REF!</definedName>
    <definedName name="codes" localSheetId="10">#REF!</definedName>
    <definedName name="codes" localSheetId="7">#REF!</definedName>
    <definedName name="codes" localSheetId="3">#REF!</definedName>
    <definedName name="codes" localSheetId="9">#REF!</definedName>
    <definedName name="codes" localSheetId="4">#REF!</definedName>
    <definedName name="codes" localSheetId="0">#REF!</definedName>
    <definedName name="codes" localSheetId="1">#REF!</definedName>
    <definedName name="codes">#REF!</definedName>
    <definedName name="col" localSheetId="6" hidden="1">{"pl_t&amp;d",#N/A,FALSE,"p&amp;l_t&amp;D_01_02 (2)"}</definedName>
    <definedName name="col" localSheetId="10" hidden="1">{"pl_t&amp;d",#N/A,FALSE,"p&amp;l_t&amp;D_01_02 (2)"}</definedName>
    <definedName name="col" localSheetId="7" hidden="1">{"pl_t&amp;d",#N/A,FALSE,"p&amp;l_t&amp;D_01_02 (2)"}</definedName>
    <definedName name="col" localSheetId="3" hidden="1">{"pl_t&amp;d",#N/A,FALSE,"p&amp;l_t&amp;D_01_02 (2)"}</definedName>
    <definedName name="col" localSheetId="8" hidden="1">{"pl_t&amp;d",#N/A,FALSE,"p&amp;l_t&amp;D_01_02 (2)"}</definedName>
    <definedName name="col" localSheetId="9" hidden="1">{"pl_t&amp;d",#N/A,FALSE,"p&amp;l_t&amp;D_01_02 (2)"}</definedName>
    <definedName name="col" localSheetId="4" hidden="1">{"pl_t&amp;d",#N/A,FALSE,"p&amp;l_t&amp;D_01_02 (2)"}</definedName>
    <definedName name="col" localSheetId="0" hidden="1">{"pl_t&amp;d",#N/A,FALSE,"p&amp;l_t&amp;D_01_02 (2)"}</definedName>
    <definedName name="col" localSheetId="1" hidden="1">{"pl_t&amp;d",#N/A,FALSE,"p&amp;l_t&amp;D_01_02 (2)"}</definedName>
    <definedName name="col" hidden="1">{"pl_t&amp;d",#N/A,FALSE,"p&amp;l_t&amp;D_01_02 (2)"}</definedName>
    <definedName name="com" localSheetId="6" hidden="1">{"pl_t&amp;d",#N/A,FALSE,"p&amp;l_t&amp;D_01_02 (2)"}</definedName>
    <definedName name="com" localSheetId="10" hidden="1">{"pl_t&amp;d",#N/A,FALSE,"p&amp;l_t&amp;D_01_02 (2)"}</definedName>
    <definedName name="com" localSheetId="7" hidden="1">{"pl_t&amp;d",#N/A,FALSE,"p&amp;l_t&amp;D_01_02 (2)"}</definedName>
    <definedName name="com" localSheetId="3" hidden="1">{"pl_t&amp;d",#N/A,FALSE,"p&amp;l_t&amp;D_01_02 (2)"}</definedName>
    <definedName name="com" localSheetId="8" hidden="1">{"pl_t&amp;d",#N/A,FALSE,"p&amp;l_t&amp;D_01_02 (2)"}</definedName>
    <definedName name="com" localSheetId="9" hidden="1">{"pl_t&amp;d",#N/A,FALSE,"p&amp;l_t&amp;D_01_02 (2)"}</definedName>
    <definedName name="com" localSheetId="4" hidden="1">{"pl_t&amp;d",#N/A,FALSE,"p&amp;l_t&amp;D_01_02 (2)"}</definedName>
    <definedName name="com" localSheetId="0" hidden="1">{"pl_t&amp;d",#N/A,FALSE,"p&amp;l_t&amp;D_01_02 (2)"}</definedName>
    <definedName name="com" localSheetId="1" hidden="1">{"pl_t&amp;d",#N/A,FALSE,"p&amp;l_t&amp;D_01_02 (2)"}</definedName>
    <definedName name="com" hidden="1">{"pl_t&amp;d",#N/A,FALSE,"p&amp;l_t&amp;D_01_02 (2)"}</definedName>
    <definedName name="COMGENLIAB" localSheetId="6">'[27]14'!#REF!</definedName>
    <definedName name="COMGENLIAB" localSheetId="10">'[27]14'!#REF!</definedName>
    <definedName name="COMGENLIAB" localSheetId="7">'[27]14'!#REF!</definedName>
    <definedName name="COMGENLIAB" localSheetId="3">'[27]14'!#REF!</definedName>
    <definedName name="COMGENLIAB" localSheetId="9">'[27]14'!#REF!</definedName>
    <definedName name="COMGENLIAB" localSheetId="4">'[27]14'!#REF!</definedName>
    <definedName name="COMGENLIAB" localSheetId="0">'[27]14'!#REF!</definedName>
    <definedName name="COMGENLIAB" localSheetId="1">'[27]14'!#REF!</definedName>
    <definedName name="COMGENLIAB">'[27]14'!#REF!</definedName>
    <definedName name="comgenliab1" localSheetId="10">'[27]14'!#REF!</definedName>
    <definedName name="comgenliab1" localSheetId="7">'[27]14'!#REF!</definedName>
    <definedName name="comgenliab1" localSheetId="3">'[27]14'!#REF!</definedName>
    <definedName name="comgenliab1" localSheetId="9">'[27]14'!#REF!</definedName>
    <definedName name="comgenliab1" localSheetId="4">'[27]14'!#REF!</definedName>
    <definedName name="comgenliab1" localSheetId="0">'[27]14'!#REF!</definedName>
    <definedName name="comgenliab1" localSheetId="1">'[27]14'!#REF!</definedName>
    <definedName name="comgenliab1">'[27]14'!#REF!</definedName>
    <definedName name="comm" localSheetId="6">#REF!</definedName>
    <definedName name="comm" localSheetId="10">#REF!</definedName>
    <definedName name="comm" localSheetId="7">#REF!</definedName>
    <definedName name="comm" localSheetId="3">#REF!</definedName>
    <definedName name="comm" localSheetId="9">#REF!</definedName>
    <definedName name="comm" localSheetId="4">#REF!</definedName>
    <definedName name="comm" localSheetId="0">#REF!</definedName>
    <definedName name="comm" localSheetId="1">#REF!</definedName>
    <definedName name="comm">#REF!</definedName>
    <definedName name="COMM_L_MONTHS" localSheetId="6">#REF!</definedName>
    <definedName name="COMM_L_MONTHS" localSheetId="10">#REF!</definedName>
    <definedName name="COMM_L_MONTHS" localSheetId="7">#REF!</definedName>
    <definedName name="COMM_L_MONTHS" localSheetId="3">#REF!</definedName>
    <definedName name="COMM_L_MONTHS" localSheetId="9">#REF!</definedName>
    <definedName name="COMM_L_MONTHS" localSheetId="4">#REF!</definedName>
    <definedName name="COMM_L_MONTHS" localSheetId="0">#REF!</definedName>
    <definedName name="COMM_L_MONTHS" localSheetId="1">#REF!</definedName>
    <definedName name="COMM_L_MONTHS">#REF!</definedName>
    <definedName name="Communication" localSheetId="6">#REF!</definedName>
    <definedName name="Communication" localSheetId="10">#REF!</definedName>
    <definedName name="Communication" localSheetId="7">#REF!</definedName>
    <definedName name="Communication" localSheetId="3">#REF!</definedName>
    <definedName name="Communication" localSheetId="9">#REF!</definedName>
    <definedName name="Communication" localSheetId="4">#REF!</definedName>
    <definedName name="Communication" localSheetId="0">#REF!</definedName>
    <definedName name="Communication" localSheetId="1">#REF!</definedName>
    <definedName name="Communication">#REF!</definedName>
    <definedName name="COMP" localSheetId="10">#REF!</definedName>
    <definedName name="COMP" localSheetId="7">#REF!</definedName>
    <definedName name="COMP" localSheetId="3">#REF!</definedName>
    <definedName name="COMP" localSheetId="9">#REF!</definedName>
    <definedName name="COMP" localSheetId="4">#REF!</definedName>
    <definedName name="COMP" localSheetId="0">#REF!</definedName>
    <definedName name="COMP" localSheetId="1">#REF!</definedName>
    <definedName name="COMP">#REF!</definedName>
    <definedName name="comp1" localSheetId="10">#REF!</definedName>
    <definedName name="comp1" localSheetId="7">#REF!</definedName>
    <definedName name="comp1" localSheetId="3">#REF!</definedName>
    <definedName name="comp1" localSheetId="9">#REF!</definedName>
    <definedName name="comp1" localSheetId="4">#REF!</definedName>
    <definedName name="comp1" localSheetId="0">#REF!</definedName>
    <definedName name="comp1" localSheetId="1">#REF!</definedName>
    <definedName name="comp1">#REF!</definedName>
    <definedName name="comp2" localSheetId="10">#REF!</definedName>
    <definedName name="comp2" localSheetId="7">#REF!</definedName>
    <definedName name="comp2" localSheetId="3">#REF!</definedName>
    <definedName name="comp2" localSheetId="9">#REF!</definedName>
    <definedName name="comp2" localSheetId="4">#REF!</definedName>
    <definedName name="comp2" localSheetId="0">#REF!</definedName>
    <definedName name="comp2" localSheetId="1">#REF!</definedName>
    <definedName name="comp2">#REF!</definedName>
    <definedName name="Comp3" localSheetId="10">#REF!</definedName>
    <definedName name="Comp3" localSheetId="7">#REF!</definedName>
    <definedName name="Comp3" localSheetId="3">#REF!</definedName>
    <definedName name="Comp3" localSheetId="9">#REF!</definedName>
    <definedName name="Comp3" localSheetId="4">#REF!</definedName>
    <definedName name="Comp3" localSheetId="0">#REF!</definedName>
    <definedName name="Comp3" localSheetId="1">#REF!</definedName>
    <definedName name="Comp3">#REF!</definedName>
    <definedName name="Comp4" localSheetId="10">#REF!</definedName>
    <definedName name="Comp4" localSheetId="7">#REF!</definedName>
    <definedName name="Comp4" localSheetId="3">#REF!</definedName>
    <definedName name="Comp4" localSheetId="9">#REF!</definedName>
    <definedName name="Comp4" localSheetId="4">#REF!</definedName>
    <definedName name="Comp4" localSheetId="0">#REF!</definedName>
    <definedName name="Comp4" localSheetId="1">#REF!</definedName>
    <definedName name="Comp4">#REF!</definedName>
    <definedName name="CompanyName">[23]cover1!$A$34</definedName>
    <definedName name="CompanyName2" hidden="1">[21]CAP!$J$6</definedName>
    <definedName name="CompRange1Main" hidden="1">[21]CAP!$H:$H</definedName>
    <definedName name="CompRange2Main" hidden="1">[21]CAP!$K:$K</definedName>
    <definedName name="COMPU" localSheetId="6">#REF!</definedName>
    <definedName name="COMPU" localSheetId="10">#REF!</definedName>
    <definedName name="COMPU" localSheetId="7">#REF!</definedName>
    <definedName name="COMPU" localSheetId="3">#REF!</definedName>
    <definedName name="COMPU" localSheetId="9">#REF!</definedName>
    <definedName name="COMPU" localSheetId="4">#REF!</definedName>
    <definedName name="COMPU" localSheetId="0">#REF!</definedName>
    <definedName name="COMPU" localSheetId="1">#REF!</definedName>
    <definedName name="COMPU">#REF!</definedName>
    <definedName name="COMPUTATION" localSheetId="6">#REF!</definedName>
    <definedName name="COMPUTATION" localSheetId="10">#REF!</definedName>
    <definedName name="COMPUTATION" localSheetId="7">#REF!</definedName>
    <definedName name="COMPUTATION" localSheetId="3">#REF!</definedName>
    <definedName name="COMPUTATION" localSheetId="9">#REF!</definedName>
    <definedName name="COMPUTATION" localSheetId="4">#REF!</definedName>
    <definedName name="COMPUTATION" localSheetId="0">#REF!</definedName>
    <definedName name="COMPUTATION" localSheetId="1">#REF!</definedName>
    <definedName name="COMPUTATION">#REF!</definedName>
    <definedName name="COMPUTATION_OF_INTEREST_UNDER_SECTION_234_C" localSheetId="6">#REF!</definedName>
    <definedName name="COMPUTATION_OF_INTEREST_UNDER_SECTION_234_C" localSheetId="10">#REF!</definedName>
    <definedName name="COMPUTATION_OF_INTEREST_UNDER_SECTION_234_C" localSheetId="7">#REF!</definedName>
    <definedName name="COMPUTATION_OF_INTEREST_UNDER_SECTION_234_C" localSheetId="3">#REF!</definedName>
    <definedName name="COMPUTATION_OF_INTEREST_UNDER_SECTION_234_C" localSheetId="9">#REF!</definedName>
    <definedName name="COMPUTATION_OF_INTEREST_UNDER_SECTION_234_C" localSheetId="4">#REF!</definedName>
    <definedName name="COMPUTATION_OF_INTEREST_UNDER_SECTION_234_C" localSheetId="0">#REF!</definedName>
    <definedName name="COMPUTATION_OF_INTEREST_UNDER_SECTION_234_C" localSheetId="1">#REF!</definedName>
    <definedName name="COMPUTATION_OF_INTEREST_UNDER_SECTION_234_C">#REF!</definedName>
    <definedName name="con" localSheetId="10">#REF!</definedName>
    <definedName name="con" localSheetId="7">#REF!</definedName>
    <definedName name="con" localSheetId="3">#REF!</definedName>
    <definedName name="con" localSheetId="9">#REF!</definedName>
    <definedName name="con" localSheetId="4">#REF!</definedName>
    <definedName name="con" localSheetId="0">#REF!</definedName>
    <definedName name="con" localSheetId="1">#REF!</definedName>
    <definedName name="con">#REF!</definedName>
    <definedName name="CondensateRtrn" localSheetId="10">#REF!</definedName>
    <definedName name="CondensateRtrn" localSheetId="7">#REF!</definedName>
    <definedName name="CondensateRtrn" localSheetId="3">#REF!</definedName>
    <definedName name="CondensateRtrn" localSheetId="9">#REF!</definedName>
    <definedName name="CondensateRtrn" localSheetId="4">#REF!</definedName>
    <definedName name="CondensateRtrn" localSheetId="0">#REF!</definedName>
    <definedName name="CondensateRtrn" localSheetId="1">#REF!</definedName>
    <definedName name="CondensateRtrn">#REF!</definedName>
    <definedName name="CONTINUE" localSheetId="10">#REF!</definedName>
    <definedName name="CONTINUE" localSheetId="7">#REF!</definedName>
    <definedName name="CONTINUE" localSheetId="3">#REF!</definedName>
    <definedName name="CONTINUE" localSheetId="9">#REF!</definedName>
    <definedName name="CONTINUE" localSheetId="4">#REF!</definedName>
    <definedName name="CONTINUE" localSheetId="0">#REF!</definedName>
    <definedName name="CONTINUE" localSheetId="1">#REF!</definedName>
    <definedName name="CONTINUE">#REF!</definedName>
    <definedName name="CONTRACTOR" localSheetId="10">#REF!</definedName>
    <definedName name="CONTRACTOR" localSheetId="7">#REF!</definedName>
    <definedName name="CONTRACTOR" localSheetId="3">#REF!</definedName>
    <definedName name="CONTRACTOR" localSheetId="9">#REF!</definedName>
    <definedName name="CONTRACTOR" localSheetId="4">#REF!</definedName>
    <definedName name="CONTRACTOR" localSheetId="0">#REF!</definedName>
    <definedName name="CONTRACTOR" localSheetId="1">#REF!</definedName>
    <definedName name="CONTRACTOR">#REF!</definedName>
    <definedName name="Contributions" localSheetId="10">#REF!</definedName>
    <definedName name="Contributions" localSheetId="7">#REF!</definedName>
    <definedName name="Contributions" localSheetId="3">#REF!</definedName>
    <definedName name="Contributions" localSheetId="9">#REF!</definedName>
    <definedName name="Contributions" localSheetId="4">#REF!</definedName>
    <definedName name="Contributions" localSheetId="0">#REF!</definedName>
    <definedName name="Contributions" localSheetId="1">#REF!</definedName>
    <definedName name="Contributions">#REF!</definedName>
    <definedName name="CONTROL" localSheetId="10">#REF!</definedName>
    <definedName name="CONTROL" localSheetId="7">#REF!</definedName>
    <definedName name="CONTROL" localSheetId="3">#REF!</definedName>
    <definedName name="CONTROL" localSheetId="9">#REF!</definedName>
    <definedName name="CONTROL" localSheetId="4">#REF!</definedName>
    <definedName name="CONTROL" localSheetId="0">#REF!</definedName>
    <definedName name="CONTROL" localSheetId="1">#REF!</definedName>
    <definedName name="CONTROL">#REF!</definedName>
    <definedName name="conv" localSheetId="10">#REF!</definedName>
    <definedName name="conv" localSheetId="7">#REF!</definedName>
    <definedName name="conv" localSheetId="3">#REF!</definedName>
    <definedName name="conv" localSheetId="9">#REF!</definedName>
    <definedName name="conv" localSheetId="4">#REF!</definedName>
    <definedName name="conv" localSheetId="0">#REF!</definedName>
    <definedName name="conv" localSheetId="1">#REF!</definedName>
    <definedName name="conv">#REF!</definedName>
    <definedName name="COPM" localSheetId="10">#REF!</definedName>
    <definedName name="COPM" localSheetId="7">#REF!</definedName>
    <definedName name="COPM" localSheetId="3">#REF!</definedName>
    <definedName name="COPM" localSheetId="9">#REF!</definedName>
    <definedName name="COPM" localSheetId="4">#REF!</definedName>
    <definedName name="COPM" localSheetId="0">#REF!</definedName>
    <definedName name="COPM" localSheetId="1">#REF!</definedName>
    <definedName name="COPM">#REF!</definedName>
    <definedName name="COPY" localSheetId="6" hidden="1">{"pl_t&amp;d",#N/A,FALSE,"p&amp;l_t&amp;D_01_02 (2)"}</definedName>
    <definedName name="COPY" localSheetId="10" hidden="1">{"pl_t&amp;d",#N/A,FALSE,"p&amp;l_t&amp;D_01_02 (2)"}</definedName>
    <definedName name="COPY" localSheetId="7" hidden="1">{"pl_t&amp;d",#N/A,FALSE,"p&amp;l_t&amp;D_01_02 (2)"}</definedName>
    <definedName name="COPY" localSheetId="3" hidden="1">{"pl_t&amp;d",#N/A,FALSE,"p&amp;l_t&amp;D_01_02 (2)"}</definedName>
    <definedName name="COPY" localSheetId="8" hidden="1">{"pl_t&amp;d",#N/A,FALSE,"p&amp;l_t&amp;D_01_02 (2)"}</definedName>
    <definedName name="COPY" localSheetId="9" hidden="1">{"pl_t&amp;d",#N/A,FALSE,"p&amp;l_t&amp;D_01_02 (2)"}</definedName>
    <definedName name="COPY" localSheetId="4" hidden="1">{"pl_t&amp;d",#N/A,FALSE,"p&amp;l_t&amp;D_01_02 (2)"}</definedName>
    <definedName name="COPY" localSheetId="0" hidden="1">{"pl_t&amp;d",#N/A,FALSE,"p&amp;l_t&amp;D_01_02 (2)"}</definedName>
    <definedName name="COPY" localSheetId="1" hidden="1">{"pl_t&amp;d",#N/A,FALSE,"p&amp;l_t&amp;D_01_02 (2)"}</definedName>
    <definedName name="COPY" hidden="1">{"pl_t&amp;d",#N/A,FALSE,"p&amp;l_t&amp;D_01_02 (2)"}</definedName>
    <definedName name="cost" localSheetId="6">#REF!</definedName>
    <definedName name="cost" localSheetId="10">#REF!</definedName>
    <definedName name="cost" localSheetId="7">#REF!</definedName>
    <definedName name="cost" localSheetId="3">#REF!</definedName>
    <definedName name="cost" localSheetId="9">#REF!</definedName>
    <definedName name="cost" localSheetId="4">#REF!</definedName>
    <definedName name="cost" localSheetId="0">#REF!</definedName>
    <definedName name="cost" localSheetId="1">#REF!</definedName>
    <definedName name="cost">#REF!</definedName>
    <definedName name="courier" localSheetId="6">#REF!</definedName>
    <definedName name="courier" localSheetId="10">#REF!</definedName>
    <definedName name="courier" localSheetId="7">#REF!</definedName>
    <definedName name="courier" localSheetId="3">#REF!</definedName>
    <definedName name="courier" localSheetId="9">#REF!</definedName>
    <definedName name="courier" localSheetId="4">#REF!</definedName>
    <definedName name="courier" localSheetId="0">#REF!</definedName>
    <definedName name="courier" localSheetId="1">#REF!</definedName>
    <definedName name="courier">#REF!</definedName>
    <definedName name="cover" localSheetId="6">#REF!</definedName>
    <definedName name="cover" localSheetId="10">#REF!</definedName>
    <definedName name="cover" localSheetId="7">#REF!</definedName>
    <definedName name="cover" localSheetId="3">#REF!</definedName>
    <definedName name="cover" localSheetId="9">#REF!</definedName>
    <definedName name="cover" localSheetId="4">#REF!</definedName>
    <definedName name="cover" localSheetId="0">#REF!</definedName>
    <definedName name="cover" localSheetId="1">#REF!</definedName>
    <definedName name="cover">#REF!</definedName>
    <definedName name="CPDCL" localSheetId="10">#REF!</definedName>
    <definedName name="CPDCL" localSheetId="7">#REF!</definedName>
    <definedName name="CPDCL" localSheetId="3">#REF!</definedName>
    <definedName name="CPDCL" localSheetId="9">#REF!</definedName>
    <definedName name="CPDCL" localSheetId="4">#REF!</definedName>
    <definedName name="CPDCL" localSheetId="0">#REF!</definedName>
    <definedName name="CPDCL" localSheetId="1">#REF!</definedName>
    <definedName name="CPDCL">#REF!</definedName>
    <definedName name="cr_dir_month_wise_3_3_apr04__2_" localSheetId="10">#REF!</definedName>
    <definedName name="cr_dir_month_wise_3_3_apr04__2_" localSheetId="7">#REF!</definedName>
    <definedName name="cr_dir_month_wise_3_3_apr04__2_" localSheetId="3">#REF!</definedName>
    <definedName name="cr_dir_month_wise_3_3_apr04__2_" localSheetId="9">#REF!</definedName>
    <definedName name="cr_dir_month_wise_3_3_apr04__2_" localSheetId="4">#REF!</definedName>
    <definedName name="cr_dir_month_wise_3_3_apr04__2_" localSheetId="0">#REF!</definedName>
    <definedName name="cr_dir_month_wise_3_3_apr04__2_" localSheetId="1">#REF!</definedName>
    <definedName name="cr_dir_month_wise_3_3_apr04__2_">#REF!</definedName>
    <definedName name="cr_feb_04_range_format_5" localSheetId="10">#REF!</definedName>
    <definedName name="cr_feb_04_range_format_5" localSheetId="7">#REF!</definedName>
    <definedName name="cr_feb_04_range_format_5" localSheetId="3">#REF!</definedName>
    <definedName name="cr_feb_04_range_format_5" localSheetId="9">#REF!</definedName>
    <definedName name="cr_feb_04_range_format_5" localSheetId="4">#REF!</definedName>
    <definedName name="cr_feb_04_range_format_5" localSheetId="0">#REF!</definedName>
    <definedName name="cr_feb_04_range_format_5" localSheetId="1">#REF!</definedName>
    <definedName name="cr_feb_04_range_format_5">#REF!</definedName>
    <definedName name="cr_srikakulam_abstract_sheet1">#REF!</definedName>
    <definedName name="_xlnm.Criteria" localSheetId="10">#REF!</definedName>
    <definedName name="_xlnm.Criteria" localSheetId="7">#REF!</definedName>
    <definedName name="_xlnm.Criteria" localSheetId="3">#REF!</definedName>
    <definedName name="_xlnm.Criteria" localSheetId="9">#REF!</definedName>
    <definedName name="_xlnm.Criteria" localSheetId="4">#REF!</definedName>
    <definedName name="_xlnm.Criteria" localSheetId="0">#REF!</definedName>
    <definedName name="_xlnm.Criteria" localSheetId="1">#REF!</definedName>
    <definedName name="_xlnm.Criteria">#REF!</definedName>
    <definedName name="cross">'[20]Groupings-final'!$A:$IV</definedName>
    <definedName name="cs" localSheetId="6">[5]Newabstract!#REF!</definedName>
    <definedName name="cs" localSheetId="10">[5]Newabstract!#REF!</definedName>
    <definedName name="cs" localSheetId="7">[5]Newabstract!#REF!</definedName>
    <definedName name="cs" localSheetId="3">[5]Newabstract!#REF!</definedName>
    <definedName name="cs" localSheetId="9">[5]Newabstract!#REF!</definedName>
    <definedName name="cs" localSheetId="4">[5]Newabstract!#REF!</definedName>
    <definedName name="cs" localSheetId="0">[5]Newabstract!#REF!</definedName>
    <definedName name="cs" localSheetId="1">[5]Newabstract!#REF!</definedName>
    <definedName name="cs">[5]Newabstract!#REF!</definedName>
    <definedName name="CTGMW" localSheetId="6">#REF!</definedName>
    <definedName name="CTGMW" localSheetId="10">#REF!</definedName>
    <definedName name="CTGMW" localSheetId="7">#REF!</definedName>
    <definedName name="CTGMW" localSheetId="3">#REF!</definedName>
    <definedName name="CTGMW" localSheetId="9">#REF!</definedName>
    <definedName name="CTGMW" localSheetId="4">#REF!</definedName>
    <definedName name="CTGMW" localSheetId="0">#REF!</definedName>
    <definedName name="CTGMW" localSheetId="1">#REF!</definedName>
    <definedName name="CTGMW">#REF!</definedName>
    <definedName name="cum" localSheetId="8" hidden="1">{"pl_t&amp;d",#N/A,FALSE,"p&amp;l_t&amp;D_01_02 (2)"}</definedName>
    <definedName name="cum" hidden="1">{"pl_t&amp;d",#N/A,FALSE,"p&amp;l_t&amp;D_01_02 (2)"}</definedName>
    <definedName name="cumm" localSheetId="6" hidden="1">{"pl_td_01_02",#N/A,FALSE,"p&amp;l_t&amp;D_01_02 (2)"}</definedName>
    <definedName name="cumm" localSheetId="10" hidden="1">{"pl_td_01_02",#N/A,FALSE,"p&amp;l_t&amp;D_01_02 (2)"}</definedName>
    <definedName name="cumm" localSheetId="7" hidden="1">{"pl_td_01_02",#N/A,FALSE,"p&amp;l_t&amp;D_01_02 (2)"}</definedName>
    <definedName name="cumm" localSheetId="3" hidden="1">{"pl_td_01_02",#N/A,FALSE,"p&amp;l_t&amp;D_01_02 (2)"}</definedName>
    <definedName name="cumm" localSheetId="8" hidden="1">{"pl_td_01_02",#N/A,FALSE,"p&amp;l_t&amp;D_01_02 (2)"}</definedName>
    <definedName name="cumm" localSheetId="9" hidden="1">{"pl_td_01_02",#N/A,FALSE,"p&amp;l_t&amp;D_01_02 (2)"}</definedName>
    <definedName name="cumm" localSheetId="4" hidden="1">{"pl_td_01_02",#N/A,FALSE,"p&amp;l_t&amp;D_01_02 (2)"}</definedName>
    <definedName name="cumm" localSheetId="0" hidden="1">{"pl_td_01_02",#N/A,FALSE,"p&amp;l_t&amp;D_01_02 (2)"}</definedName>
    <definedName name="cumm" localSheetId="1" hidden="1">{"pl_td_01_02",#N/A,FALSE,"p&amp;l_t&amp;D_01_02 (2)"}</definedName>
    <definedName name="cumm" hidden="1">{"pl_td_01_02",#N/A,FALSE,"p&amp;l_t&amp;D_01_02 (2)"}</definedName>
    <definedName name="CUMM3AUG" localSheetId="6" hidden="1">{"pl_t&amp;d",#N/A,FALSE,"p&amp;l_t&amp;D_01_02 (2)"}</definedName>
    <definedName name="CUMM3AUG" localSheetId="10" hidden="1">{"pl_t&amp;d",#N/A,FALSE,"p&amp;l_t&amp;D_01_02 (2)"}</definedName>
    <definedName name="CUMM3AUG" localSheetId="7" hidden="1">{"pl_t&amp;d",#N/A,FALSE,"p&amp;l_t&amp;D_01_02 (2)"}</definedName>
    <definedName name="CUMM3AUG" localSheetId="3" hidden="1">{"pl_t&amp;d",#N/A,FALSE,"p&amp;l_t&amp;D_01_02 (2)"}</definedName>
    <definedName name="CUMM3AUG" localSheetId="8" hidden="1">{"pl_t&amp;d",#N/A,FALSE,"p&amp;l_t&amp;D_01_02 (2)"}</definedName>
    <definedName name="CUMM3AUG" localSheetId="9" hidden="1">{"pl_t&amp;d",#N/A,FALSE,"p&amp;l_t&amp;D_01_02 (2)"}</definedName>
    <definedName name="CUMM3AUG" localSheetId="4" hidden="1">{"pl_t&amp;d",#N/A,FALSE,"p&amp;l_t&amp;D_01_02 (2)"}</definedName>
    <definedName name="CUMM3AUG" localSheetId="0" hidden="1">{"pl_t&amp;d",#N/A,FALSE,"p&amp;l_t&amp;D_01_02 (2)"}</definedName>
    <definedName name="CUMM3AUG" localSheetId="1" hidden="1">{"pl_t&amp;d",#N/A,FALSE,"p&amp;l_t&amp;D_01_02 (2)"}</definedName>
    <definedName name="CUMM3AUG" hidden="1">{"pl_t&amp;d",#N/A,FALSE,"p&amp;l_t&amp;D_01_02 (2)"}</definedName>
    <definedName name="cumulative" localSheetId="8" hidden="1">{"pl_td_01_02",#N/A,FALSE,"p&amp;l_t&amp;D_01_02 (2)"}</definedName>
    <definedName name="cumulative" hidden="1">{"pl_td_01_02",#N/A,FALSE,"p&amp;l_t&amp;D_01_02 (2)"}</definedName>
    <definedName name="cx" localSheetId="6" hidden="1">#REF!</definedName>
    <definedName name="cx" localSheetId="10" hidden="1">#REF!</definedName>
    <definedName name="cx" localSheetId="7" hidden="1">#REF!</definedName>
    <definedName name="cx" localSheetId="3" hidden="1">#REF!</definedName>
    <definedName name="cx" localSheetId="8" hidden="1">#REF!</definedName>
    <definedName name="cx" localSheetId="9" hidden="1">#REF!</definedName>
    <definedName name="cx" localSheetId="4" hidden="1">#REF!</definedName>
    <definedName name="cx" localSheetId="0" hidden="1">#REF!</definedName>
    <definedName name="cx" localSheetId="1" hidden="1">#REF!</definedName>
    <definedName name="cx" hidden="1">#REF!</definedName>
    <definedName name="cxcx" localSheetId="6">'[15]cash budget'!#REF!</definedName>
    <definedName name="cxcx" localSheetId="10">'[15]cash budget'!#REF!</definedName>
    <definedName name="cxcx" localSheetId="7">'[15]cash budget'!#REF!</definedName>
    <definedName name="cxcx" localSheetId="3">'[15]cash budget'!#REF!</definedName>
    <definedName name="cxcx" localSheetId="9">'[15]cash budget'!#REF!</definedName>
    <definedName name="cxcx" localSheetId="4">'[15]cash budget'!#REF!</definedName>
    <definedName name="cxcx" localSheetId="0">'[15]cash budget'!#REF!</definedName>
    <definedName name="cxcx" localSheetId="1">'[15]cash budget'!#REF!</definedName>
    <definedName name="cxcx">'[15]cash budget'!#REF!</definedName>
    <definedName name="d" localSheetId="6" hidden="1">{"pl_t&amp;d",#N/A,FALSE,"p&amp;l_t&amp;D_01_02 (2)"}</definedName>
    <definedName name="d" localSheetId="10" hidden="1">{"pl_t&amp;d",#N/A,FALSE,"p&amp;l_t&amp;D_01_02 (2)"}</definedName>
    <definedName name="d" localSheetId="7" hidden="1">{"pl_t&amp;d",#N/A,FALSE,"p&amp;l_t&amp;D_01_02 (2)"}</definedName>
    <definedName name="d" localSheetId="3" hidden="1">{"pl_t&amp;d",#N/A,FALSE,"p&amp;l_t&amp;D_01_02 (2)"}</definedName>
    <definedName name="d" localSheetId="8" hidden="1">{"pl_t&amp;d",#N/A,FALSE,"p&amp;l_t&amp;D_01_02 (2)"}</definedName>
    <definedName name="d" localSheetId="9" hidden="1">{"pl_t&amp;d",#N/A,FALSE,"p&amp;l_t&amp;D_01_02 (2)"}</definedName>
    <definedName name="d" localSheetId="4" hidden="1">{"pl_t&amp;d",#N/A,FALSE,"p&amp;l_t&amp;D_01_02 (2)"}</definedName>
    <definedName name="d" localSheetId="0" hidden="1">{"pl_t&amp;d",#N/A,FALSE,"p&amp;l_t&amp;D_01_02 (2)"}</definedName>
    <definedName name="d" localSheetId="1" hidden="1">{"pl_t&amp;d",#N/A,FALSE,"p&amp;l_t&amp;D_01_02 (2)"}</definedName>
    <definedName name="d" hidden="1">{"pl_t&amp;d",#N/A,FALSE,"p&amp;l_t&amp;D_01_02 (2)"}</definedName>
    <definedName name="D65536A1" localSheetId="6">#REF!</definedName>
    <definedName name="D65536A1" localSheetId="10">#REF!</definedName>
    <definedName name="D65536A1" localSheetId="7">#REF!</definedName>
    <definedName name="D65536A1" localSheetId="3">#REF!</definedName>
    <definedName name="D65536A1" localSheetId="9">#REF!</definedName>
    <definedName name="D65536A1" localSheetId="4">#REF!</definedName>
    <definedName name="D65536A1" localSheetId="0">#REF!</definedName>
    <definedName name="D65536A1" localSheetId="1">#REF!</definedName>
    <definedName name="D65536A1">#REF!</definedName>
    <definedName name="daaaaaaa" localSheetId="6">#REF!</definedName>
    <definedName name="daaaaaaa" localSheetId="10">#REF!</definedName>
    <definedName name="daaaaaaa" localSheetId="7">#REF!</definedName>
    <definedName name="daaaaaaa" localSheetId="3">#REF!</definedName>
    <definedName name="daaaaaaa" localSheetId="9">#REF!</definedName>
    <definedName name="daaaaaaa" localSheetId="4">#REF!</definedName>
    <definedName name="daaaaaaa" localSheetId="0">#REF!</definedName>
    <definedName name="daaaaaaa" localSheetId="1">#REF!</definedName>
    <definedName name="daaaaaaa">#REF!</definedName>
    <definedName name="daas" localSheetId="6" hidden="1">{"'Sheet1'!$A$4386:$N$4591"}</definedName>
    <definedName name="daas" localSheetId="10" hidden="1">{"'Sheet1'!$A$4386:$N$4591"}</definedName>
    <definedName name="daas" localSheetId="7" hidden="1">{"'Sheet1'!$A$4386:$N$4591"}</definedName>
    <definedName name="daas" localSheetId="3" hidden="1">{"'Sheet1'!$A$4386:$N$4591"}</definedName>
    <definedName name="daas" localSheetId="8" hidden="1">{"'Sheet1'!$A$4386:$N$4591"}</definedName>
    <definedName name="daas" localSheetId="9" hidden="1">{"'Sheet1'!$A$4386:$N$4591"}</definedName>
    <definedName name="daas" localSheetId="4" hidden="1">{"'Sheet1'!$A$4386:$N$4591"}</definedName>
    <definedName name="daas" localSheetId="0" hidden="1">{"'Sheet1'!$A$4386:$N$4591"}</definedName>
    <definedName name="daas" localSheetId="1" hidden="1">{"'Sheet1'!$A$4386:$N$4591"}</definedName>
    <definedName name="daas" hidden="1">{"'Sheet1'!$A$4386:$N$4591"}</definedName>
    <definedName name="dada" localSheetId="6">#REF!</definedName>
    <definedName name="dada" localSheetId="10">#REF!</definedName>
    <definedName name="dada" localSheetId="7">#REF!</definedName>
    <definedName name="dada" localSheetId="3">#REF!</definedName>
    <definedName name="dada" localSheetId="9">#REF!</definedName>
    <definedName name="dada" localSheetId="4">#REF!</definedName>
    <definedName name="dada" localSheetId="0">#REF!</definedName>
    <definedName name="dada" localSheetId="1">#REF!</definedName>
    <definedName name="dada">#REF!</definedName>
    <definedName name="das" localSheetId="8" hidden="1">{"pl_t&amp;d",#N/A,FALSE,"p&amp;l_t&amp;D_01_02 (2)"}</definedName>
    <definedName name="das" hidden="1">{"pl_t&amp;d",#N/A,FALSE,"p&amp;l_t&amp;D_01_02 (2)"}</definedName>
    <definedName name="DASDSD" localSheetId="6">#REF!</definedName>
    <definedName name="DASDSD" localSheetId="10">#REF!</definedName>
    <definedName name="DASDSD" localSheetId="7">#REF!</definedName>
    <definedName name="DASDSD" localSheetId="3">#REF!</definedName>
    <definedName name="DASDSD" localSheetId="9">#REF!</definedName>
    <definedName name="DASDSD" localSheetId="4">#REF!</definedName>
    <definedName name="DASDSD" localSheetId="0">#REF!</definedName>
    <definedName name="DASDSD" localSheetId="1">#REF!</definedName>
    <definedName name="DASDSD">#REF!</definedName>
    <definedName name="data" localSheetId="6">#REF!</definedName>
    <definedName name="data" localSheetId="10">#REF!</definedName>
    <definedName name="data" localSheetId="7">#REF!</definedName>
    <definedName name="data" localSheetId="3">#REF!</definedName>
    <definedName name="data" localSheetId="9">#REF!</definedName>
    <definedName name="data" localSheetId="4">#REF!</definedName>
    <definedName name="data" localSheetId="0">#REF!</definedName>
    <definedName name="data" localSheetId="1">#REF!</definedName>
    <definedName name="data">#REF!</definedName>
    <definedName name="DATA1" localSheetId="10">#REF!</definedName>
    <definedName name="DATA1" localSheetId="7">#REF!</definedName>
    <definedName name="DATA1" localSheetId="3">#REF!</definedName>
    <definedName name="DATA1" localSheetId="9">#REF!</definedName>
    <definedName name="DATA1" localSheetId="4">#REF!</definedName>
    <definedName name="DATA1" localSheetId="0">#REF!</definedName>
    <definedName name="DATA1" localSheetId="1">#REF!</definedName>
    <definedName name="DATA1">#REF!</definedName>
    <definedName name="DATA10" localSheetId="10">#REF!</definedName>
    <definedName name="DATA10" localSheetId="7">#REF!</definedName>
    <definedName name="DATA10" localSheetId="3">#REF!</definedName>
    <definedName name="DATA10" localSheetId="9">#REF!</definedName>
    <definedName name="DATA10" localSheetId="4">#REF!</definedName>
    <definedName name="DATA10" localSheetId="0">#REF!</definedName>
    <definedName name="DATA10" localSheetId="1">#REF!</definedName>
    <definedName name="DATA10">#REF!</definedName>
    <definedName name="DATA11" localSheetId="10">#REF!</definedName>
    <definedName name="DATA11" localSheetId="7">#REF!</definedName>
    <definedName name="DATA11" localSheetId="3">#REF!</definedName>
    <definedName name="DATA11" localSheetId="9">#REF!</definedName>
    <definedName name="DATA11" localSheetId="4">#REF!</definedName>
    <definedName name="DATA11" localSheetId="0">#REF!</definedName>
    <definedName name="DATA11" localSheetId="1">#REF!</definedName>
    <definedName name="DATA11">#REF!</definedName>
    <definedName name="DATA12" localSheetId="6">[28]Sheet1!#REF!</definedName>
    <definedName name="DATA12" localSheetId="10">[28]Sheet1!#REF!</definedName>
    <definedName name="DATA12" localSheetId="7">[28]Sheet1!#REF!</definedName>
    <definedName name="DATA12" localSheetId="3">[28]Sheet1!#REF!</definedName>
    <definedName name="DATA12" localSheetId="9">[28]Sheet1!#REF!</definedName>
    <definedName name="DATA12" localSheetId="4">[28]Sheet1!#REF!</definedName>
    <definedName name="DATA12" localSheetId="0">[28]Sheet1!#REF!</definedName>
    <definedName name="DATA12" localSheetId="1">[28]Sheet1!#REF!</definedName>
    <definedName name="DATA12">[28]Sheet1!#REF!</definedName>
    <definedName name="DATA13" localSheetId="6">[28]Sheet1!#REF!</definedName>
    <definedName name="DATA13" localSheetId="10">[28]Sheet1!#REF!</definedName>
    <definedName name="DATA13" localSheetId="7">[28]Sheet1!#REF!</definedName>
    <definedName name="DATA13" localSheetId="3">[28]Sheet1!#REF!</definedName>
    <definedName name="DATA13" localSheetId="9">[28]Sheet1!#REF!</definedName>
    <definedName name="DATA13" localSheetId="4">[28]Sheet1!#REF!</definedName>
    <definedName name="DATA13" localSheetId="0">[28]Sheet1!#REF!</definedName>
    <definedName name="DATA13" localSheetId="1">[28]Sheet1!#REF!</definedName>
    <definedName name="DATA13">[28]Sheet1!#REF!</definedName>
    <definedName name="DATA14" localSheetId="6">#REF!</definedName>
    <definedName name="DATA14" localSheetId="10">#REF!</definedName>
    <definedName name="DATA14" localSheetId="7">#REF!</definedName>
    <definedName name="DATA14" localSheetId="3">#REF!</definedName>
    <definedName name="DATA14" localSheetId="9">#REF!</definedName>
    <definedName name="DATA14" localSheetId="4">#REF!</definedName>
    <definedName name="DATA14" localSheetId="0">#REF!</definedName>
    <definedName name="DATA14" localSheetId="1">#REF!</definedName>
    <definedName name="DATA14">#REF!</definedName>
    <definedName name="DATA15" localSheetId="6">#REF!</definedName>
    <definedName name="DATA15" localSheetId="10">#REF!</definedName>
    <definedName name="DATA15" localSheetId="7">#REF!</definedName>
    <definedName name="DATA15" localSheetId="3">#REF!</definedName>
    <definedName name="DATA15" localSheetId="9">#REF!</definedName>
    <definedName name="DATA15" localSheetId="4">#REF!</definedName>
    <definedName name="DATA15" localSheetId="0">#REF!</definedName>
    <definedName name="DATA15" localSheetId="1">#REF!</definedName>
    <definedName name="DATA15">#REF!</definedName>
    <definedName name="DATA16" localSheetId="6">#REF!</definedName>
    <definedName name="DATA16" localSheetId="10">#REF!</definedName>
    <definedName name="DATA16" localSheetId="7">#REF!</definedName>
    <definedName name="DATA16" localSheetId="3">#REF!</definedName>
    <definedName name="DATA16" localSheetId="9">#REF!</definedName>
    <definedName name="DATA16" localSheetId="4">#REF!</definedName>
    <definedName name="DATA16" localSheetId="0">#REF!</definedName>
    <definedName name="DATA16" localSheetId="1">#REF!</definedName>
    <definedName name="DATA16">#REF!</definedName>
    <definedName name="DATA17" localSheetId="6">[28]Sheet1!#REF!</definedName>
    <definedName name="DATA17" localSheetId="10">[28]Sheet1!#REF!</definedName>
    <definedName name="DATA17" localSheetId="7">[28]Sheet1!#REF!</definedName>
    <definedName name="DATA17" localSheetId="3">[28]Sheet1!#REF!</definedName>
    <definedName name="DATA17" localSheetId="9">[28]Sheet1!#REF!</definedName>
    <definedName name="DATA17" localSheetId="4">[28]Sheet1!#REF!</definedName>
    <definedName name="DATA17" localSheetId="0">[28]Sheet1!#REF!</definedName>
    <definedName name="DATA17" localSheetId="1">[28]Sheet1!#REF!</definedName>
    <definedName name="DATA17">[28]Sheet1!#REF!</definedName>
    <definedName name="DATA18" localSheetId="6">[28]Sheet1!#REF!</definedName>
    <definedName name="DATA18" localSheetId="10">[28]Sheet1!#REF!</definedName>
    <definedName name="DATA18" localSheetId="7">[28]Sheet1!#REF!</definedName>
    <definedName name="DATA18" localSheetId="3">[28]Sheet1!#REF!</definedName>
    <definedName name="DATA18" localSheetId="9">[28]Sheet1!#REF!</definedName>
    <definedName name="DATA18" localSheetId="4">[28]Sheet1!#REF!</definedName>
    <definedName name="DATA18" localSheetId="0">[28]Sheet1!#REF!</definedName>
    <definedName name="DATA18" localSheetId="1">[28]Sheet1!#REF!</definedName>
    <definedName name="DATA18">[28]Sheet1!#REF!</definedName>
    <definedName name="DATA19" localSheetId="6">[28]Sheet1!#REF!</definedName>
    <definedName name="DATA19" localSheetId="10">[28]Sheet1!#REF!</definedName>
    <definedName name="DATA19" localSheetId="7">[28]Sheet1!#REF!</definedName>
    <definedName name="DATA19" localSheetId="3">[28]Sheet1!#REF!</definedName>
    <definedName name="DATA19" localSheetId="9">[28]Sheet1!#REF!</definedName>
    <definedName name="DATA19" localSheetId="4">[28]Sheet1!#REF!</definedName>
    <definedName name="DATA19" localSheetId="0">[28]Sheet1!#REF!</definedName>
    <definedName name="DATA19" localSheetId="1">[28]Sheet1!#REF!</definedName>
    <definedName name="DATA19">[28]Sheet1!#REF!</definedName>
    <definedName name="DATA2" localSheetId="6">#REF!</definedName>
    <definedName name="DATA2" localSheetId="10">#REF!</definedName>
    <definedName name="DATA2" localSheetId="7">#REF!</definedName>
    <definedName name="DATA2" localSheetId="3">#REF!</definedName>
    <definedName name="DATA2" localSheetId="9">#REF!</definedName>
    <definedName name="DATA2" localSheetId="4">#REF!</definedName>
    <definedName name="DATA2" localSheetId="0">#REF!</definedName>
    <definedName name="DATA2" localSheetId="1">#REF!</definedName>
    <definedName name="DATA2">#REF!</definedName>
    <definedName name="DATA20" localSheetId="6">[28]Sheet1!#REF!</definedName>
    <definedName name="DATA20" localSheetId="10">[28]Sheet1!#REF!</definedName>
    <definedName name="DATA20" localSheetId="7">[28]Sheet1!#REF!</definedName>
    <definedName name="DATA20" localSheetId="3">[28]Sheet1!#REF!</definedName>
    <definedName name="DATA20" localSheetId="9">[28]Sheet1!#REF!</definedName>
    <definedName name="DATA20" localSheetId="4">[28]Sheet1!#REF!</definedName>
    <definedName name="DATA20" localSheetId="0">[28]Sheet1!#REF!</definedName>
    <definedName name="DATA20" localSheetId="1">[28]Sheet1!#REF!</definedName>
    <definedName name="DATA20">[28]Sheet1!#REF!</definedName>
    <definedName name="DATA21" localSheetId="6">[28]Sheet1!#REF!</definedName>
    <definedName name="DATA21" localSheetId="10">[28]Sheet1!#REF!</definedName>
    <definedName name="DATA21" localSheetId="7">[28]Sheet1!#REF!</definedName>
    <definedName name="DATA21" localSheetId="3">[28]Sheet1!#REF!</definedName>
    <definedName name="DATA21" localSheetId="9">[28]Sheet1!#REF!</definedName>
    <definedName name="DATA21" localSheetId="4">[28]Sheet1!#REF!</definedName>
    <definedName name="DATA21" localSheetId="0">[28]Sheet1!#REF!</definedName>
    <definedName name="DATA21" localSheetId="1">[28]Sheet1!#REF!</definedName>
    <definedName name="DATA21">[28]Sheet1!#REF!</definedName>
    <definedName name="DATA22" localSheetId="6">#REF!</definedName>
    <definedName name="DATA22" localSheetId="10">#REF!</definedName>
    <definedName name="DATA22" localSheetId="7">#REF!</definedName>
    <definedName name="DATA22" localSheetId="3">#REF!</definedName>
    <definedName name="DATA22" localSheetId="9">#REF!</definedName>
    <definedName name="DATA22" localSheetId="4">#REF!</definedName>
    <definedName name="DATA22" localSheetId="0">#REF!</definedName>
    <definedName name="DATA22" localSheetId="1">#REF!</definedName>
    <definedName name="DATA22">#REF!</definedName>
    <definedName name="DATA23" localSheetId="6">#REF!</definedName>
    <definedName name="DATA23" localSheetId="10">#REF!</definedName>
    <definedName name="DATA23" localSheetId="7">#REF!</definedName>
    <definedName name="DATA23" localSheetId="3">#REF!</definedName>
    <definedName name="DATA23" localSheetId="9">#REF!</definedName>
    <definedName name="DATA23" localSheetId="4">#REF!</definedName>
    <definedName name="DATA23" localSheetId="0">#REF!</definedName>
    <definedName name="DATA23" localSheetId="1">#REF!</definedName>
    <definedName name="DATA23">#REF!</definedName>
    <definedName name="DATA24" localSheetId="6">#REF!</definedName>
    <definedName name="DATA24" localSheetId="10">#REF!</definedName>
    <definedName name="DATA24" localSheetId="7">#REF!</definedName>
    <definedName name="DATA24" localSheetId="3">#REF!</definedName>
    <definedName name="DATA24" localSheetId="9">#REF!</definedName>
    <definedName name="DATA24" localSheetId="4">#REF!</definedName>
    <definedName name="DATA24" localSheetId="0">#REF!</definedName>
    <definedName name="DATA24" localSheetId="1">#REF!</definedName>
    <definedName name="DATA24">#REF!</definedName>
    <definedName name="DATA25" localSheetId="10">#REF!</definedName>
    <definedName name="DATA25" localSheetId="7">#REF!</definedName>
    <definedName name="DATA25" localSheetId="3">#REF!</definedName>
    <definedName name="DATA25" localSheetId="9">#REF!</definedName>
    <definedName name="DATA25" localSheetId="4">#REF!</definedName>
    <definedName name="DATA25" localSheetId="0">#REF!</definedName>
    <definedName name="DATA25" localSheetId="1">#REF!</definedName>
    <definedName name="DATA25">#REF!</definedName>
    <definedName name="DATA26" localSheetId="10">#REF!</definedName>
    <definedName name="DATA26" localSheetId="7">#REF!</definedName>
    <definedName name="DATA26" localSheetId="3">#REF!</definedName>
    <definedName name="DATA26" localSheetId="9">#REF!</definedName>
    <definedName name="DATA26" localSheetId="4">#REF!</definedName>
    <definedName name="DATA26" localSheetId="0">#REF!</definedName>
    <definedName name="DATA26" localSheetId="1">#REF!</definedName>
    <definedName name="DATA26">#REF!</definedName>
    <definedName name="DATA27" localSheetId="10">#REF!</definedName>
    <definedName name="DATA27" localSheetId="7">#REF!</definedName>
    <definedName name="DATA27" localSheetId="3">#REF!</definedName>
    <definedName name="DATA27" localSheetId="9">#REF!</definedName>
    <definedName name="DATA27" localSheetId="4">#REF!</definedName>
    <definedName name="DATA27" localSheetId="0">#REF!</definedName>
    <definedName name="DATA27" localSheetId="1">#REF!</definedName>
    <definedName name="DATA27">#REF!</definedName>
    <definedName name="DATA28" localSheetId="10">#REF!</definedName>
    <definedName name="DATA28" localSheetId="7">#REF!</definedName>
    <definedName name="DATA28" localSheetId="3">#REF!</definedName>
    <definedName name="DATA28" localSheetId="9">#REF!</definedName>
    <definedName name="DATA28" localSheetId="4">#REF!</definedName>
    <definedName name="DATA28" localSheetId="0">#REF!</definedName>
    <definedName name="DATA28" localSheetId="1">#REF!</definedName>
    <definedName name="DATA28">#REF!</definedName>
    <definedName name="DATA29" localSheetId="10">#REF!</definedName>
    <definedName name="DATA29" localSheetId="7">#REF!</definedName>
    <definedName name="DATA29" localSheetId="3">#REF!</definedName>
    <definedName name="DATA29" localSheetId="9">#REF!</definedName>
    <definedName name="DATA29" localSheetId="4">#REF!</definedName>
    <definedName name="DATA29" localSheetId="0">#REF!</definedName>
    <definedName name="DATA29" localSheetId="1">#REF!</definedName>
    <definedName name="DATA29">#REF!</definedName>
    <definedName name="DATA3" localSheetId="10">#REF!</definedName>
    <definedName name="DATA3" localSheetId="7">#REF!</definedName>
    <definedName name="DATA3" localSheetId="3">#REF!</definedName>
    <definedName name="DATA3" localSheetId="9">#REF!</definedName>
    <definedName name="DATA3" localSheetId="4">#REF!</definedName>
    <definedName name="DATA3" localSheetId="0">#REF!</definedName>
    <definedName name="DATA3" localSheetId="1">#REF!</definedName>
    <definedName name="DATA3">#REF!</definedName>
    <definedName name="DATA30" localSheetId="10">#REF!</definedName>
    <definedName name="DATA30" localSheetId="7">#REF!</definedName>
    <definedName name="DATA30" localSheetId="3">#REF!</definedName>
    <definedName name="DATA30" localSheetId="9">#REF!</definedName>
    <definedName name="DATA30" localSheetId="4">#REF!</definedName>
    <definedName name="DATA30" localSheetId="0">#REF!</definedName>
    <definedName name="DATA30" localSheetId="1">#REF!</definedName>
    <definedName name="DATA30">#REF!</definedName>
    <definedName name="DATA31" localSheetId="10">#REF!</definedName>
    <definedName name="DATA31" localSheetId="7">#REF!</definedName>
    <definedName name="DATA31" localSheetId="3">#REF!</definedName>
    <definedName name="DATA31" localSheetId="9">#REF!</definedName>
    <definedName name="DATA31" localSheetId="4">#REF!</definedName>
    <definedName name="DATA31" localSheetId="0">#REF!</definedName>
    <definedName name="DATA31" localSheetId="1">#REF!</definedName>
    <definedName name="DATA31">#REF!</definedName>
    <definedName name="DATA32" localSheetId="10">#REF!</definedName>
    <definedName name="DATA32" localSheetId="7">#REF!</definedName>
    <definedName name="DATA32" localSheetId="3">#REF!</definedName>
    <definedName name="DATA32" localSheetId="9">#REF!</definedName>
    <definedName name="DATA32" localSheetId="4">#REF!</definedName>
    <definedName name="DATA32" localSheetId="0">#REF!</definedName>
    <definedName name="DATA32" localSheetId="1">#REF!</definedName>
    <definedName name="DATA32">#REF!</definedName>
    <definedName name="DATA33" localSheetId="10">#REF!</definedName>
    <definedName name="DATA33" localSheetId="7">#REF!</definedName>
    <definedName name="DATA33" localSheetId="3">#REF!</definedName>
    <definedName name="DATA33" localSheetId="9">#REF!</definedName>
    <definedName name="DATA33" localSheetId="4">#REF!</definedName>
    <definedName name="DATA33" localSheetId="0">#REF!</definedName>
    <definedName name="DATA33" localSheetId="1">#REF!</definedName>
    <definedName name="DATA33">#REF!</definedName>
    <definedName name="DATA4" localSheetId="10">#REF!</definedName>
    <definedName name="DATA4" localSheetId="7">#REF!</definedName>
    <definedName name="DATA4" localSheetId="3">#REF!</definedName>
    <definedName name="DATA4" localSheetId="9">#REF!</definedName>
    <definedName name="DATA4" localSheetId="4">#REF!</definedName>
    <definedName name="DATA4" localSheetId="0">#REF!</definedName>
    <definedName name="DATA4" localSheetId="1">#REF!</definedName>
    <definedName name="DATA4">#REF!</definedName>
    <definedName name="DATA5" localSheetId="10">#REF!</definedName>
    <definedName name="DATA5" localSheetId="7">#REF!</definedName>
    <definedName name="DATA5" localSheetId="3">#REF!</definedName>
    <definedName name="DATA5" localSheetId="9">#REF!</definedName>
    <definedName name="DATA5" localSheetId="4">#REF!</definedName>
    <definedName name="DATA5" localSheetId="0">#REF!</definedName>
    <definedName name="DATA5" localSheetId="1">#REF!</definedName>
    <definedName name="DATA5">#REF!</definedName>
    <definedName name="DATA6" localSheetId="10">#REF!</definedName>
    <definedName name="DATA6" localSheetId="7">#REF!</definedName>
    <definedName name="DATA6" localSheetId="3">#REF!</definedName>
    <definedName name="DATA6" localSheetId="9">#REF!</definedName>
    <definedName name="DATA6" localSheetId="4">#REF!</definedName>
    <definedName name="DATA6" localSheetId="0">#REF!</definedName>
    <definedName name="DATA6" localSheetId="1">#REF!</definedName>
    <definedName name="DATA6">#REF!</definedName>
    <definedName name="DATA7" localSheetId="10">#REF!</definedName>
    <definedName name="DATA7" localSheetId="7">#REF!</definedName>
    <definedName name="DATA7" localSheetId="3">#REF!</definedName>
    <definedName name="DATA7" localSheetId="9">#REF!</definedName>
    <definedName name="DATA7" localSheetId="4">#REF!</definedName>
    <definedName name="DATA7" localSheetId="0">#REF!</definedName>
    <definedName name="DATA7" localSheetId="1">#REF!</definedName>
    <definedName name="DATA7">#REF!</definedName>
    <definedName name="DATA8" localSheetId="10">#REF!</definedName>
    <definedName name="DATA8" localSheetId="7">#REF!</definedName>
    <definedName name="DATA8" localSheetId="3">#REF!</definedName>
    <definedName name="DATA8" localSheetId="9">#REF!</definedName>
    <definedName name="DATA8" localSheetId="4">#REF!</definedName>
    <definedName name="DATA8" localSheetId="0">#REF!</definedName>
    <definedName name="DATA8" localSheetId="1">#REF!</definedName>
    <definedName name="DATA8">#REF!</definedName>
    <definedName name="DATA9" localSheetId="10">#REF!</definedName>
    <definedName name="DATA9" localSheetId="7">#REF!</definedName>
    <definedName name="DATA9" localSheetId="3">#REF!</definedName>
    <definedName name="DATA9" localSheetId="9">#REF!</definedName>
    <definedName name="DATA9" localSheetId="4">#REF!</definedName>
    <definedName name="DATA9" localSheetId="0">#REF!</definedName>
    <definedName name="DATA9" localSheetId="1">#REF!</definedName>
    <definedName name="DATA9">#REF!</definedName>
    <definedName name="_xlnm.Database" localSheetId="10">#REF!</definedName>
    <definedName name="_xlnm.Database" localSheetId="7">#REF!</definedName>
    <definedName name="_xlnm.Database" localSheetId="3">#REF!</definedName>
    <definedName name="_xlnm.Database" localSheetId="9">#REF!</definedName>
    <definedName name="_xlnm.Database" localSheetId="4">#REF!</definedName>
    <definedName name="_xlnm.Database" localSheetId="0">#REF!</definedName>
    <definedName name="_xlnm.Database" localSheetId="1">#REF!</definedName>
    <definedName name="_xlnm.Database">#REF!</definedName>
    <definedName name="DataSource" localSheetId="10">#REF!</definedName>
    <definedName name="DataSource" localSheetId="7">#REF!</definedName>
    <definedName name="DataSource" localSheetId="3">#REF!</definedName>
    <definedName name="DataSource" localSheetId="9">#REF!</definedName>
    <definedName name="DataSource" localSheetId="4">#REF!</definedName>
    <definedName name="DataSource" localSheetId="0">#REF!</definedName>
    <definedName name="DataSource" localSheetId="1">#REF!</definedName>
    <definedName name="DataSource">#REF!</definedName>
    <definedName name="date">'[29]5(a)'!$A$6:$Y$35</definedName>
    <definedName name="DateRangeCompMain" hidden="1">[21]CAP!$F:$F</definedName>
    <definedName name="David" localSheetId="6" hidden="1">{"pl_t&amp;d",#N/A,FALSE,"p&amp;l_t&amp;D_01_02 (2)"}</definedName>
    <definedName name="David" localSheetId="10" hidden="1">{"pl_t&amp;d",#N/A,FALSE,"p&amp;l_t&amp;D_01_02 (2)"}</definedName>
    <definedName name="David" localSheetId="7" hidden="1">{"pl_t&amp;d",#N/A,FALSE,"p&amp;l_t&amp;D_01_02 (2)"}</definedName>
    <definedName name="David" localSheetId="3" hidden="1">{"pl_t&amp;d",#N/A,FALSE,"p&amp;l_t&amp;D_01_02 (2)"}</definedName>
    <definedName name="David" localSheetId="8" hidden="1">{"pl_t&amp;d",#N/A,FALSE,"p&amp;l_t&amp;D_01_02 (2)"}</definedName>
    <definedName name="David" localSheetId="9" hidden="1">{"pl_t&amp;d",#N/A,FALSE,"p&amp;l_t&amp;D_01_02 (2)"}</definedName>
    <definedName name="David" localSheetId="4" hidden="1">{"pl_t&amp;d",#N/A,FALSE,"p&amp;l_t&amp;D_01_02 (2)"}</definedName>
    <definedName name="David" localSheetId="0" hidden="1">{"pl_t&amp;d",#N/A,FALSE,"p&amp;l_t&amp;D_01_02 (2)"}</definedName>
    <definedName name="David" localSheetId="1" hidden="1">{"pl_t&amp;d",#N/A,FALSE,"p&amp;l_t&amp;D_01_02 (2)"}</definedName>
    <definedName name="David" hidden="1">{"pl_t&amp;d",#N/A,FALSE,"p&amp;l_t&amp;D_01_02 (2)"}</definedName>
    <definedName name="db" localSheetId="6">#REF!</definedName>
    <definedName name="db" localSheetId="10">#REF!</definedName>
    <definedName name="db" localSheetId="7">#REF!</definedName>
    <definedName name="db" localSheetId="3">#REF!</definedName>
    <definedName name="db" localSheetId="9">#REF!</definedName>
    <definedName name="db" localSheetId="4">#REF!</definedName>
    <definedName name="db" localSheetId="0">#REF!</definedName>
    <definedName name="db" localSheetId="1">#REF!</definedName>
    <definedName name="db">#REF!</definedName>
    <definedName name="Dcap" localSheetId="6">#REF!</definedName>
    <definedName name="Dcap" localSheetId="10">#REF!</definedName>
    <definedName name="Dcap" localSheetId="7">#REF!</definedName>
    <definedName name="Dcap" localSheetId="3">#REF!</definedName>
    <definedName name="Dcap" localSheetId="9">#REF!</definedName>
    <definedName name="Dcap" localSheetId="4">#REF!</definedName>
    <definedName name="Dcap" localSheetId="0">#REF!</definedName>
    <definedName name="Dcap" localSheetId="1">#REF!</definedName>
    <definedName name="Dcap">#REF!</definedName>
    <definedName name="DD" localSheetId="6" hidden="1">{"pl_t&amp;d",#N/A,FALSE,"p&amp;l_t&amp;D_01_02 (2)"}</definedName>
    <definedName name="DD" localSheetId="10" hidden="1">{"pl_t&amp;d",#N/A,FALSE,"p&amp;l_t&amp;D_01_02 (2)"}</definedName>
    <definedName name="DD" localSheetId="7" hidden="1">{"pl_t&amp;d",#N/A,FALSE,"p&amp;l_t&amp;D_01_02 (2)"}</definedName>
    <definedName name="DD" localSheetId="3" hidden="1">{"pl_t&amp;d",#N/A,FALSE,"p&amp;l_t&amp;D_01_02 (2)"}</definedName>
    <definedName name="DD" localSheetId="8" hidden="1">{"pl_t&amp;d",#N/A,FALSE,"p&amp;l_t&amp;D_01_02 (2)"}</definedName>
    <definedName name="DD" localSheetId="9" hidden="1">{"pl_t&amp;d",#N/A,FALSE,"p&amp;l_t&amp;D_01_02 (2)"}</definedName>
    <definedName name="DD" localSheetId="4" hidden="1">{"pl_t&amp;d",#N/A,FALSE,"p&amp;l_t&amp;D_01_02 (2)"}</definedName>
    <definedName name="DD" localSheetId="0" hidden="1">{"pl_t&amp;d",#N/A,FALSE,"p&amp;l_t&amp;D_01_02 (2)"}</definedName>
    <definedName name="DD" localSheetId="1" hidden="1">{"pl_t&amp;d",#N/A,FALSE,"p&amp;l_t&amp;D_01_02 (2)"}</definedName>
    <definedName name="DD" hidden="1">{"pl_t&amp;d",#N/A,FALSE,"p&amp;l_t&amp;D_01_02 (2)"}</definedName>
    <definedName name="ddd" localSheetId="6" hidden="1">{"pl_t&amp;d",#N/A,FALSE,"p&amp;l_t&amp;D_01_02 (2)"}</definedName>
    <definedName name="ddd" localSheetId="10" hidden="1">{"pl_t&amp;d",#N/A,FALSE,"p&amp;l_t&amp;D_01_02 (2)"}</definedName>
    <definedName name="ddd" localSheetId="7" hidden="1">{"pl_t&amp;d",#N/A,FALSE,"p&amp;l_t&amp;D_01_02 (2)"}</definedName>
    <definedName name="ddd" localSheetId="3" hidden="1">{"pl_t&amp;d",#N/A,FALSE,"p&amp;l_t&amp;D_01_02 (2)"}</definedName>
    <definedName name="ddd" localSheetId="8" hidden="1">{"pl_t&amp;d",#N/A,FALSE,"p&amp;l_t&amp;D_01_02 (2)"}</definedName>
    <definedName name="ddd" localSheetId="9" hidden="1">{"pl_t&amp;d",#N/A,FALSE,"p&amp;l_t&amp;D_01_02 (2)"}</definedName>
    <definedName name="ddd" localSheetId="4" hidden="1">{"pl_t&amp;d",#N/A,FALSE,"p&amp;l_t&amp;D_01_02 (2)"}</definedName>
    <definedName name="ddd" localSheetId="0" hidden="1">{"pl_t&amp;d",#N/A,FALSE,"p&amp;l_t&amp;D_01_02 (2)"}</definedName>
    <definedName name="ddd" localSheetId="1" hidden="1">{"pl_t&amp;d",#N/A,FALSE,"p&amp;l_t&amp;D_01_02 (2)"}</definedName>
    <definedName name="ddd" hidden="1">{"pl_t&amp;d",#N/A,FALSE,"p&amp;l_t&amp;D_01_02 (2)"}</definedName>
    <definedName name="dddd" localSheetId="8" hidden="1">{"pl_t&amp;d",#N/A,FALSE,"p&amp;l_t&amp;D_01_02 (2)"}</definedName>
    <definedName name="dddd" hidden="1">{"pl_t&amp;d",#N/A,FALSE,"p&amp;l_t&amp;D_01_02 (2)"}</definedName>
    <definedName name="ddddd" localSheetId="8" hidden="1">{"pl_t&amp;d",#N/A,FALSE,"p&amp;l_t&amp;D_01_02 (2)"}</definedName>
    <definedName name="ddddd" hidden="1">{"pl_t&amp;d",#N/A,FALSE,"p&amp;l_t&amp;D_01_02 (2)"}</definedName>
    <definedName name="DDDDDD" localSheetId="8" hidden="1">{"pl_t&amp;d",#N/A,FALSE,"p&amp;l_t&amp;D_01_02 (2)"}</definedName>
    <definedName name="DDDDDD" hidden="1">{"pl_t&amp;d",#N/A,FALSE,"p&amp;l_t&amp;D_01_02 (2)"}</definedName>
    <definedName name="dddddddddd" localSheetId="8" hidden="1">{"pl_t&amp;d",#N/A,FALSE,"p&amp;l_t&amp;D_01_02 (2)"}</definedName>
    <definedName name="dddddddddd" hidden="1">{"pl_t&amp;d",#N/A,FALSE,"p&amp;l_t&amp;D_01_02 (2)"}</definedName>
    <definedName name="dddddddddddd" localSheetId="6">#REF!</definedName>
    <definedName name="dddddddddddd" localSheetId="10">#REF!</definedName>
    <definedName name="dddddddddddd" localSheetId="7">#REF!</definedName>
    <definedName name="dddddddddddd" localSheetId="3">#REF!</definedName>
    <definedName name="dddddddddddd" localSheetId="9">#REF!</definedName>
    <definedName name="dddddddddddd" localSheetId="4">#REF!</definedName>
    <definedName name="dddddddddddd" localSheetId="0">#REF!</definedName>
    <definedName name="dddddddddddd" localSheetId="1">#REF!</definedName>
    <definedName name="dddddddddddd">#REF!</definedName>
    <definedName name="dddsf" localSheetId="8" hidden="1">{"pl_t&amp;d",#N/A,FALSE,"p&amp;l_t&amp;D_01_02 (2)"}</definedName>
    <definedName name="dddsf" hidden="1">{"pl_t&amp;d",#N/A,FALSE,"p&amp;l_t&amp;D_01_02 (2)"}</definedName>
    <definedName name="de" localSheetId="6">#REF!</definedName>
    <definedName name="de" localSheetId="10">#REF!</definedName>
    <definedName name="de" localSheetId="7">#REF!</definedName>
    <definedName name="de" localSheetId="3">#REF!</definedName>
    <definedName name="de" localSheetId="9">#REF!</definedName>
    <definedName name="de" localSheetId="4">#REF!</definedName>
    <definedName name="de" localSheetId="0">#REF!</definedName>
    <definedName name="de" localSheetId="1">#REF!</definedName>
    <definedName name="de">#REF!</definedName>
    <definedName name="debtors2001" localSheetId="6">#REF!</definedName>
    <definedName name="debtors2001" localSheetId="10">#REF!</definedName>
    <definedName name="debtors2001" localSheetId="7">#REF!</definedName>
    <definedName name="debtors2001" localSheetId="3">#REF!</definedName>
    <definedName name="debtors2001" localSheetId="9">#REF!</definedName>
    <definedName name="debtors2001" localSheetId="4">#REF!</definedName>
    <definedName name="debtors2001" localSheetId="0">#REF!</definedName>
    <definedName name="debtors2001" localSheetId="1">#REF!</definedName>
    <definedName name="debtors2001">#REF!</definedName>
    <definedName name="dec" localSheetId="10">#REF!</definedName>
    <definedName name="dec" localSheetId="7">#REF!</definedName>
    <definedName name="dec" localSheetId="3">#REF!</definedName>
    <definedName name="dec" localSheetId="9">#REF!</definedName>
    <definedName name="dec" localSheetId="4">#REF!</definedName>
    <definedName name="dec" localSheetId="0">#REF!</definedName>
    <definedName name="dec" localSheetId="1">#REF!</definedName>
    <definedName name="dec">#REF!</definedName>
    <definedName name="DECDATA?" localSheetId="10">#REF!</definedName>
    <definedName name="DECDATA?" localSheetId="7">#REF!</definedName>
    <definedName name="DECDATA?" localSheetId="3">#REF!</definedName>
    <definedName name="DECDATA?" localSheetId="9">#REF!</definedName>
    <definedName name="DECDATA?" localSheetId="4">#REF!</definedName>
    <definedName name="DECDATA?" localSheetId="0">#REF!</definedName>
    <definedName name="DECDATA?" localSheetId="1">#REF!</definedName>
    <definedName name="DECDATA?">#REF!</definedName>
    <definedName name="december" localSheetId="10">#REF!</definedName>
    <definedName name="december" localSheetId="7">#REF!</definedName>
    <definedName name="december" localSheetId="3">#REF!</definedName>
    <definedName name="december" localSheetId="9">#REF!</definedName>
    <definedName name="december" localSheetId="4">#REF!</definedName>
    <definedName name="december" localSheetId="0">#REF!</definedName>
    <definedName name="december" localSheetId="1">#REF!</definedName>
    <definedName name="december">#REF!</definedName>
    <definedName name="def" localSheetId="6" hidden="1">{"pl_t&amp;d",#N/A,FALSE,"p&amp;l_t&amp;D_01_02 (2)"}</definedName>
    <definedName name="def" localSheetId="10" hidden="1">{"pl_t&amp;d",#N/A,FALSE,"p&amp;l_t&amp;D_01_02 (2)"}</definedName>
    <definedName name="def" localSheetId="7" hidden="1">{"pl_t&amp;d",#N/A,FALSE,"p&amp;l_t&amp;D_01_02 (2)"}</definedName>
    <definedName name="def" localSheetId="3" hidden="1">{"pl_t&amp;d",#N/A,FALSE,"p&amp;l_t&amp;D_01_02 (2)"}</definedName>
    <definedName name="def" localSheetId="8" hidden="1">{"pl_t&amp;d",#N/A,FALSE,"p&amp;l_t&amp;D_01_02 (2)"}</definedName>
    <definedName name="def" localSheetId="9" hidden="1">{"pl_t&amp;d",#N/A,FALSE,"p&amp;l_t&amp;D_01_02 (2)"}</definedName>
    <definedName name="def" localSheetId="4" hidden="1">{"pl_t&amp;d",#N/A,FALSE,"p&amp;l_t&amp;D_01_02 (2)"}</definedName>
    <definedName name="def" localSheetId="0" hidden="1">{"pl_t&amp;d",#N/A,FALSE,"p&amp;l_t&amp;D_01_02 (2)"}</definedName>
    <definedName name="def" localSheetId="1" hidden="1">{"pl_t&amp;d",#N/A,FALSE,"p&amp;l_t&amp;D_01_02 (2)"}</definedName>
    <definedName name="def" hidden="1">{"pl_t&amp;d",#N/A,FALSE,"p&amp;l_t&amp;D_01_02 (2)"}</definedName>
    <definedName name="Del">#N/A</definedName>
    <definedName name="dem" localSheetId="6" hidden="1">{"pl_t&amp;d",#N/A,FALSE,"p&amp;l_t&amp;D_01_02 (2)"}</definedName>
    <definedName name="dem" localSheetId="10" hidden="1">{"pl_t&amp;d",#N/A,FALSE,"p&amp;l_t&amp;D_01_02 (2)"}</definedName>
    <definedName name="dem" localSheetId="7" hidden="1">{"pl_t&amp;d",#N/A,FALSE,"p&amp;l_t&amp;D_01_02 (2)"}</definedName>
    <definedName name="dem" localSheetId="3" hidden="1">{"pl_t&amp;d",#N/A,FALSE,"p&amp;l_t&amp;D_01_02 (2)"}</definedName>
    <definedName name="dem" localSheetId="8" hidden="1">{"pl_t&amp;d",#N/A,FALSE,"p&amp;l_t&amp;D_01_02 (2)"}</definedName>
    <definedName name="dem" localSheetId="9" hidden="1">{"pl_t&amp;d",#N/A,FALSE,"p&amp;l_t&amp;D_01_02 (2)"}</definedName>
    <definedName name="dem" localSheetId="4" hidden="1">{"pl_t&amp;d",#N/A,FALSE,"p&amp;l_t&amp;D_01_02 (2)"}</definedName>
    <definedName name="dem" localSheetId="0" hidden="1">{"pl_t&amp;d",#N/A,FALSE,"p&amp;l_t&amp;D_01_02 (2)"}</definedName>
    <definedName name="dem" localSheetId="1" hidden="1">{"pl_t&amp;d",#N/A,FALSE,"p&amp;l_t&amp;D_01_02 (2)"}</definedName>
    <definedName name="dem" hidden="1">{"pl_t&amp;d",#N/A,FALSE,"p&amp;l_t&amp;D_01_02 (2)"}</definedName>
    <definedName name="Demand" localSheetId="6" hidden="1">{"pl_t&amp;d",#N/A,FALSE,"p&amp;l_t&amp;D_01_02 (2)"}</definedName>
    <definedName name="Demand" localSheetId="10" hidden="1">{"pl_t&amp;d",#N/A,FALSE,"p&amp;l_t&amp;D_01_02 (2)"}</definedName>
    <definedName name="Demand" localSheetId="7" hidden="1">{"pl_t&amp;d",#N/A,FALSE,"p&amp;l_t&amp;D_01_02 (2)"}</definedName>
    <definedName name="Demand" localSheetId="3" hidden="1">{"pl_t&amp;d",#N/A,FALSE,"p&amp;l_t&amp;D_01_02 (2)"}</definedName>
    <definedName name="Demand" localSheetId="8" hidden="1">{"pl_t&amp;d",#N/A,FALSE,"p&amp;l_t&amp;D_01_02 (2)"}</definedName>
    <definedName name="Demand" localSheetId="9" hidden="1">{"pl_t&amp;d",#N/A,FALSE,"p&amp;l_t&amp;D_01_02 (2)"}</definedName>
    <definedName name="Demand" localSheetId="4" hidden="1">{"pl_t&amp;d",#N/A,FALSE,"p&amp;l_t&amp;D_01_02 (2)"}</definedName>
    <definedName name="Demand" localSheetId="0" hidden="1">{"pl_t&amp;d",#N/A,FALSE,"p&amp;l_t&amp;D_01_02 (2)"}</definedName>
    <definedName name="Demand" localSheetId="1" hidden="1">{"pl_t&amp;d",#N/A,FALSE,"p&amp;l_t&amp;D_01_02 (2)"}</definedName>
    <definedName name="Demand" hidden="1">{"pl_t&amp;d",#N/A,FALSE,"p&amp;l_t&amp;D_01_02 (2)"}</definedName>
    <definedName name="DEOM" localSheetId="8" hidden="1">{"pl_t&amp;d",#N/A,FALSE,"p&amp;l_t&amp;D_01_02 (2)"}</definedName>
    <definedName name="DEOM" hidden="1">{"pl_t&amp;d",#N/A,FALSE,"p&amp;l_t&amp;D_01_02 (2)"}</definedName>
    <definedName name="Dep" localSheetId="6">#REF!</definedName>
    <definedName name="Dep" localSheetId="10">#REF!</definedName>
    <definedName name="Dep" localSheetId="7">#REF!</definedName>
    <definedName name="Dep" localSheetId="3">#REF!</definedName>
    <definedName name="Dep" localSheetId="9">#REF!</definedName>
    <definedName name="Dep" localSheetId="4">#REF!</definedName>
    <definedName name="Dep" localSheetId="0">#REF!</definedName>
    <definedName name="Dep" localSheetId="1">#REF!</definedName>
    <definedName name="Dep">#REF!</definedName>
    <definedName name="depn" localSheetId="6">#REF!</definedName>
    <definedName name="depn" localSheetId="10">#REF!</definedName>
    <definedName name="depn" localSheetId="7">#REF!</definedName>
    <definedName name="depn" localSheetId="3">#REF!</definedName>
    <definedName name="depn" localSheetId="9">#REF!</definedName>
    <definedName name="depn" localSheetId="4">#REF!</definedName>
    <definedName name="depn" localSheetId="0">#REF!</definedName>
    <definedName name="depn" localSheetId="1">#REF!</definedName>
    <definedName name="depn">#REF!</definedName>
    <definedName name="depn1" localSheetId="6">#REF!</definedName>
    <definedName name="depn1" localSheetId="10">#REF!</definedName>
    <definedName name="depn1" localSheetId="7">#REF!</definedName>
    <definedName name="depn1" localSheetId="3">#REF!</definedName>
    <definedName name="depn1" localSheetId="9">#REF!</definedName>
    <definedName name="depn1" localSheetId="4">#REF!</definedName>
    <definedName name="depn1" localSheetId="0">#REF!</definedName>
    <definedName name="depn1" localSheetId="1">#REF!</definedName>
    <definedName name="depn1">#REF!</definedName>
    <definedName name="Depreciation" localSheetId="10">#REF!</definedName>
    <definedName name="Depreciation" localSheetId="7">#REF!</definedName>
    <definedName name="Depreciation" localSheetId="3">#REF!</definedName>
    <definedName name="Depreciation" localSheetId="9">#REF!</definedName>
    <definedName name="Depreciation" localSheetId="4">#REF!</definedName>
    <definedName name="Depreciation" localSheetId="0">#REF!</definedName>
    <definedName name="Depreciation" localSheetId="1">#REF!</definedName>
    <definedName name="Depreciation">#REF!</definedName>
    <definedName name="designed" localSheetId="10">#REF!</definedName>
    <definedName name="designed" localSheetId="7">#REF!</definedName>
    <definedName name="designed" localSheetId="3">#REF!</definedName>
    <definedName name="designed" localSheetId="9">#REF!</definedName>
    <definedName name="designed" localSheetId="4">#REF!</definedName>
    <definedName name="designed" localSheetId="0">#REF!</definedName>
    <definedName name="designed" localSheetId="1">#REF!</definedName>
    <definedName name="designed">#REF!</definedName>
    <definedName name="DETAILS" localSheetId="10">#REF!</definedName>
    <definedName name="DETAILS" localSheetId="7">#REF!</definedName>
    <definedName name="DETAILS" localSheetId="3">#REF!</definedName>
    <definedName name="DETAILS" localSheetId="9">#REF!</definedName>
    <definedName name="DETAILS" localSheetId="4">#REF!</definedName>
    <definedName name="DETAILS" localSheetId="0">#REF!</definedName>
    <definedName name="DETAILS" localSheetId="1">#REF!</definedName>
    <definedName name="DETAILS">#REF!</definedName>
    <definedName name="dev" localSheetId="6" hidden="1">{"'Sheet1'!$A$4386:$N$4591"}</definedName>
    <definedName name="dev" localSheetId="10" hidden="1">{"'Sheet1'!$A$4386:$N$4591"}</definedName>
    <definedName name="dev" localSheetId="7" hidden="1">{"'Sheet1'!$A$4386:$N$4591"}</definedName>
    <definedName name="dev" localSheetId="3" hidden="1">{"'Sheet1'!$A$4386:$N$4591"}</definedName>
    <definedName name="dev" localSheetId="8" hidden="1">{"'Sheet1'!$A$4386:$N$4591"}</definedName>
    <definedName name="dev" localSheetId="9" hidden="1">{"'Sheet1'!$A$4386:$N$4591"}</definedName>
    <definedName name="dev" localSheetId="4" hidden="1">{"'Sheet1'!$A$4386:$N$4591"}</definedName>
    <definedName name="dev" localSheetId="0" hidden="1">{"'Sheet1'!$A$4386:$N$4591"}</definedName>
    <definedName name="dev" localSheetId="1" hidden="1">{"'Sheet1'!$A$4386:$N$4591"}</definedName>
    <definedName name="dev" hidden="1">{"'Sheet1'!$A$4386:$N$4591"}</definedName>
    <definedName name="DEVI" localSheetId="6" hidden="1">{"'Sheet1'!$A$4386:$N$4591"}</definedName>
    <definedName name="DEVI" localSheetId="10" hidden="1">{"'Sheet1'!$A$4386:$N$4591"}</definedName>
    <definedName name="DEVI" localSheetId="7" hidden="1">{"'Sheet1'!$A$4386:$N$4591"}</definedName>
    <definedName name="DEVI" localSheetId="3" hidden="1">{"'Sheet1'!$A$4386:$N$4591"}</definedName>
    <definedName name="DEVI" localSheetId="8" hidden="1">{"'Sheet1'!$A$4386:$N$4591"}</definedName>
    <definedName name="DEVI" localSheetId="9" hidden="1">{"'Sheet1'!$A$4386:$N$4591"}</definedName>
    <definedName name="DEVI" localSheetId="4" hidden="1">{"'Sheet1'!$A$4386:$N$4591"}</definedName>
    <definedName name="DEVI" localSheetId="0" hidden="1">{"'Sheet1'!$A$4386:$N$4591"}</definedName>
    <definedName name="DEVI" localSheetId="1" hidden="1">{"'Sheet1'!$A$4386:$N$4591"}</definedName>
    <definedName name="DEVI" hidden="1">{"'Sheet1'!$A$4386:$N$4591"}</definedName>
    <definedName name="deyey" localSheetId="6" hidden="1">#REF!</definedName>
    <definedName name="deyey" localSheetId="10" hidden="1">#REF!</definedName>
    <definedName name="deyey" localSheetId="7" hidden="1">#REF!</definedName>
    <definedName name="deyey" localSheetId="3" hidden="1">#REF!</definedName>
    <definedName name="deyey" localSheetId="8" hidden="1">#REF!</definedName>
    <definedName name="deyey" localSheetId="9" hidden="1">#REF!</definedName>
    <definedName name="deyey" localSheetId="4" hidden="1">#REF!</definedName>
    <definedName name="deyey" localSheetId="0" hidden="1">#REF!</definedName>
    <definedName name="deyey" localSheetId="1" hidden="1">#REF!</definedName>
    <definedName name="deyey" hidden="1">#REF!</definedName>
    <definedName name="df" localSheetId="8" hidden="1">{"pl_td_01_02",#N/A,FALSE,"p&amp;l_t&amp;D_01_02 (2)"}</definedName>
    <definedName name="df" hidden="1">{"pl_td_01_02",#N/A,FALSE,"p&amp;l_t&amp;D_01_02 (2)"}</definedName>
    <definedName name="DF_GRID_1" localSheetId="6">#REF!</definedName>
    <definedName name="DF_GRID_1" localSheetId="10">#REF!</definedName>
    <definedName name="DF_GRID_1" localSheetId="7">#REF!</definedName>
    <definedName name="DF_GRID_1" localSheetId="3">#REF!</definedName>
    <definedName name="DF_GRID_1" localSheetId="9">#REF!</definedName>
    <definedName name="DF_GRID_1" localSheetId="4">#REF!</definedName>
    <definedName name="DF_GRID_1" localSheetId="0">#REF!</definedName>
    <definedName name="DF_GRID_1" localSheetId="1">#REF!</definedName>
    <definedName name="DF_GRID_1">#REF!</definedName>
    <definedName name="dfdf" localSheetId="8" hidden="1">{"pl_t&amp;d",#N/A,FALSE,"p&amp;l_t&amp;D_01_02 (2)"}</definedName>
    <definedName name="dfdf" hidden="1">{"pl_t&amp;d",#N/A,FALSE,"p&amp;l_t&amp;D_01_02 (2)"}</definedName>
    <definedName name="dfdfd" localSheetId="6" hidden="1">{"pl_t&amp;d",#N/A,FALSE,"p&amp;l_t&amp;D_01_02 (2)"}</definedName>
    <definedName name="dfdfd" localSheetId="10" hidden="1">{"pl_t&amp;d",#N/A,FALSE,"p&amp;l_t&amp;D_01_02 (2)"}</definedName>
    <definedName name="dfdfd" localSheetId="7" hidden="1">{"pl_t&amp;d",#N/A,FALSE,"p&amp;l_t&amp;D_01_02 (2)"}</definedName>
    <definedName name="dfdfd" localSheetId="3" hidden="1">{"pl_t&amp;d",#N/A,FALSE,"p&amp;l_t&amp;D_01_02 (2)"}</definedName>
    <definedName name="dfdfd" localSheetId="8" hidden="1">{"pl_t&amp;d",#N/A,FALSE,"p&amp;l_t&amp;D_01_02 (2)"}</definedName>
    <definedName name="dfdfd" localSheetId="9" hidden="1">{"pl_t&amp;d",#N/A,FALSE,"p&amp;l_t&amp;D_01_02 (2)"}</definedName>
    <definedName name="dfdfd" localSheetId="4" hidden="1">{"pl_t&amp;d",#N/A,FALSE,"p&amp;l_t&amp;D_01_02 (2)"}</definedName>
    <definedName name="dfdfd" localSheetId="0" hidden="1">{"pl_t&amp;d",#N/A,FALSE,"p&amp;l_t&amp;D_01_02 (2)"}</definedName>
    <definedName name="dfdfd" localSheetId="1" hidden="1">{"pl_t&amp;d",#N/A,FALSE,"p&amp;l_t&amp;D_01_02 (2)"}</definedName>
    <definedName name="dfdfd" hidden="1">{"pl_t&amp;d",#N/A,FALSE,"p&amp;l_t&amp;D_01_02 (2)"}</definedName>
    <definedName name="dfdfdf" localSheetId="6" hidden="1">{"pl_t&amp;d",#N/A,FALSE,"p&amp;l_t&amp;D_01_02 (2)"}</definedName>
    <definedName name="dfdfdf" localSheetId="10" hidden="1">{"pl_t&amp;d",#N/A,FALSE,"p&amp;l_t&amp;D_01_02 (2)"}</definedName>
    <definedName name="dfdfdf" localSheetId="7" hidden="1">{"pl_t&amp;d",#N/A,FALSE,"p&amp;l_t&amp;D_01_02 (2)"}</definedName>
    <definedName name="dfdfdf" localSheetId="3" hidden="1">{"pl_t&amp;d",#N/A,FALSE,"p&amp;l_t&amp;D_01_02 (2)"}</definedName>
    <definedName name="dfdfdf" localSheetId="8" hidden="1">{"pl_t&amp;d",#N/A,FALSE,"p&amp;l_t&amp;D_01_02 (2)"}</definedName>
    <definedName name="dfdfdf" localSheetId="9" hidden="1">{"pl_t&amp;d",#N/A,FALSE,"p&amp;l_t&amp;D_01_02 (2)"}</definedName>
    <definedName name="dfdfdf" localSheetId="4" hidden="1">{"pl_t&amp;d",#N/A,FALSE,"p&amp;l_t&amp;D_01_02 (2)"}</definedName>
    <definedName name="dfdfdf" localSheetId="0" hidden="1">{"pl_t&amp;d",#N/A,FALSE,"p&amp;l_t&amp;D_01_02 (2)"}</definedName>
    <definedName name="dfdfdf" localSheetId="1" hidden="1">{"pl_t&amp;d",#N/A,FALSE,"p&amp;l_t&amp;D_01_02 (2)"}</definedName>
    <definedName name="dfdfdf" hidden="1">{"pl_t&amp;d",#N/A,FALSE,"p&amp;l_t&amp;D_01_02 (2)"}</definedName>
    <definedName name="dfdfdfd" localSheetId="6" hidden="1">{"pl_t&amp;d",#N/A,FALSE,"p&amp;l_t&amp;D_01_02 (2)"}</definedName>
    <definedName name="dfdfdfd" localSheetId="10" hidden="1">{"pl_t&amp;d",#N/A,FALSE,"p&amp;l_t&amp;D_01_02 (2)"}</definedName>
    <definedName name="dfdfdfd" localSheetId="7" hidden="1">{"pl_t&amp;d",#N/A,FALSE,"p&amp;l_t&amp;D_01_02 (2)"}</definedName>
    <definedName name="dfdfdfd" localSheetId="3" hidden="1">{"pl_t&amp;d",#N/A,FALSE,"p&amp;l_t&amp;D_01_02 (2)"}</definedName>
    <definedName name="dfdfdfd" localSheetId="8" hidden="1">{"pl_t&amp;d",#N/A,FALSE,"p&amp;l_t&amp;D_01_02 (2)"}</definedName>
    <definedName name="dfdfdfd" localSheetId="9" hidden="1">{"pl_t&amp;d",#N/A,FALSE,"p&amp;l_t&amp;D_01_02 (2)"}</definedName>
    <definedName name="dfdfdfd" localSheetId="4" hidden="1">{"pl_t&amp;d",#N/A,FALSE,"p&amp;l_t&amp;D_01_02 (2)"}</definedName>
    <definedName name="dfdfdfd" localSheetId="0" hidden="1">{"pl_t&amp;d",#N/A,FALSE,"p&amp;l_t&amp;D_01_02 (2)"}</definedName>
    <definedName name="dfdfdfd" localSheetId="1" hidden="1">{"pl_t&amp;d",#N/A,FALSE,"p&amp;l_t&amp;D_01_02 (2)"}</definedName>
    <definedName name="dfdfdfd" hidden="1">{"pl_t&amp;d",#N/A,FALSE,"p&amp;l_t&amp;D_01_02 (2)"}</definedName>
    <definedName name="dfdsfds" localSheetId="8" hidden="1">{"pl_t&amp;d",#N/A,FALSE,"p&amp;l_t&amp;D_01_02 (2)"}</definedName>
    <definedName name="dfdsfds" hidden="1">{"pl_t&amp;d",#N/A,FALSE,"p&amp;l_t&amp;D_01_02 (2)"}</definedName>
    <definedName name="DFDSFDSF" localSheetId="8" hidden="1">{"pl_t&amp;d",#N/A,FALSE,"p&amp;l_t&amp;D_01_02 (2)"}</definedName>
    <definedName name="DFDSFDSF" hidden="1">{"pl_t&amp;d",#N/A,FALSE,"p&amp;l_t&amp;D_01_02 (2)"}</definedName>
    <definedName name="dfdsfdsfdsf" localSheetId="8" hidden="1">{"pl_t&amp;d",#N/A,FALSE,"p&amp;l_t&amp;D_01_02 (2)"}</definedName>
    <definedName name="dfdsfdsfdsf" hidden="1">{"pl_t&amp;d",#N/A,FALSE,"p&amp;l_t&amp;D_01_02 (2)"}</definedName>
    <definedName name="dfergf" localSheetId="6" hidden="1">{"'Sheet1'!$A$4386:$N$4591"}</definedName>
    <definedName name="dfergf" localSheetId="10" hidden="1">{"'Sheet1'!$A$4386:$N$4591"}</definedName>
    <definedName name="dfergf" localSheetId="7" hidden="1">{"'Sheet1'!$A$4386:$N$4591"}</definedName>
    <definedName name="dfergf" localSheetId="3" hidden="1">{"'Sheet1'!$A$4386:$N$4591"}</definedName>
    <definedName name="dfergf" localSheetId="8" hidden="1">{"'Sheet1'!$A$4386:$N$4591"}</definedName>
    <definedName name="dfergf" localSheetId="9" hidden="1">{"'Sheet1'!$A$4386:$N$4591"}</definedName>
    <definedName name="dfergf" localSheetId="4" hidden="1">{"'Sheet1'!$A$4386:$N$4591"}</definedName>
    <definedName name="dfergf" localSheetId="0" hidden="1">{"'Sheet1'!$A$4386:$N$4591"}</definedName>
    <definedName name="dfergf" localSheetId="1" hidden="1">{"'Sheet1'!$A$4386:$N$4591"}</definedName>
    <definedName name="dfergf" hidden="1">{"'Sheet1'!$A$4386:$N$4591"}</definedName>
    <definedName name="dffdfdfdfdfd" localSheetId="8" hidden="1">{"pl_t&amp;d",#N/A,FALSE,"p&amp;l_t&amp;D_01_02 (2)"}</definedName>
    <definedName name="dffdfdfdfdfd" hidden="1">{"pl_t&amp;d",#N/A,FALSE,"p&amp;l_t&amp;D_01_02 (2)"}</definedName>
    <definedName name="dfg" localSheetId="6" hidden="1">{"'Sheet1'!$A$4386:$N$4591"}</definedName>
    <definedName name="dfg" localSheetId="10" hidden="1">{"'Sheet1'!$A$4386:$N$4591"}</definedName>
    <definedName name="dfg" localSheetId="7" hidden="1">{"'Sheet1'!$A$4386:$N$4591"}</definedName>
    <definedName name="dfg" localSheetId="3" hidden="1">{"'Sheet1'!$A$4386:$N$4591"}</definedName>
    <definedName name="dfg" localSheetId="8" hidden="1">{"'Sheet1'!$A$4386:$N$4591"}</definedName>
    <definedName name="dfg" localSheetId="9" hidden="1">{"'Sheet1'!$A$4386:$N$4591"}</definedName>
    <definedName name="dfg" localSheetId="4" hidden="1">{"'Sheet1'!$A$4386:$N$4591"}</definedName>
    <definedName name="dfg" localSheetId="0" hidden="1">{"'Sheet1'!$A$4386:$N$4591"}</definedName>
    <definedName name="dfg" localSheetId="1" hidden="1">{"'Sheet1'!$A$4386:$N$4591"}</definedName>
    <definedName name="dfg" hidden="1">{"'Sheet1'!$A$4386:$N$4591"}</definedName>
    <definedName name="dfg4w3" localSheetId="6" hidden="1">{"form-D1",#N/A,FALSE,"FORM-D1";"form-D1_amt",#N/A,FALSE,"FORM-D1"}</definedName>
    <definedName name="dfg4w3" localSheetId="10" hidden="1">{"form-D1",#N/A,FALSE,"FORM-D1";"form-D1_amt",#N/A,FALSE,"FORM-D1"}</definedName>
    <definedName name="dfg4w3" localSheetId="7" hidden="1">{"form-D1",#N/A,FALSE,"FORM-D1";"form-D1_amt",#N/A,FALSE,"FORM-D1"}</definedName>
    <definedName name="dfg4w3" localSheetId="3" hidden="1">{"form-D1",#N/A,FALSE,"FORM-D1";"form-D1_amt",#N/A,FALSE,"FORM-D1"}</definedName>
    <definedName name="dfg4w3" localSheetId="8" hidden="1">{"form-D1",#N/A,FALSE,"FORM-D1";"form-D1_amt",#N/A,FALSE,"FORM-D1"}</definedName>
    <definedName name="dfg4w3" localSheetId="9" hidden="1">{"form-D1",#N/A,FALSE,"FORM-D1";"form-D1_amt",#N/A,FALSE,"FORM-D1"}</definedName>
    <definedName name="dfg4w3" localSheetId="4" hidden="1">{"form-D1",#N/A,FALSE,"FORM-D1";"form-D1_amt",#N/A,FALSE,"FORM-D1"}</definedName>
    <definedName name="dfg4w3" localSheetId="0" hidden="1">{"form-D1",#N/A,FALSE,"FORM-D1";"form-D1_amt",#N/A,FALSE,"FORM-D1"}</definedName>
    <definedName name="dfg4w3" localSheetId="1" hidden="1">{"form-D1",#N/A,FALSE,"FORM-D1";"form-D1_amt",#N/A,FALSE,"FORM-D1"}</definedName>
    <definedName name="dfg4w3" hidden="1">{"form-D1",#N/A,FALSE,"FORM-D1";"form-D1_amt",#N/A,FALSE,"FORM-D1"}</definedName>
    <definedName name="dfgdf" localSheetId="6" hidden="1">{"'Sheet1'!$A$4386:$N$4591"}</definedName>
    <definedName name="dfgdf" localSheetId="10" hidden="1">{"'Sheet1'!$A$4386:$N$4591"}</definedName>
    <definedName name="dfgdf" localSheetId="7" hidden="1">{"'Sheet1'!$A$4386:$N$4591"}</definedName>
    <definedName name="dfgdf" localSheetId="3" hidden="1">{"'Sheet1'!$A$4386:$N$4591"}</definedName>
    <definedName name="dfgdf" localSheetId="8" hidden="1">{"'Sheet1'!$A$4386:$N$4591"}</definedName>
    <definedName name="dfgdf" localSheetId="9" hidden="1">{"'Sheet1'!$A$4386:$N$4591"}</definedName>
    <definedName name="dfgdf" localSheetId="4" hidden="1">{"'Sheet1'!$A$4386:$N$4591"}</definedName>
    <definedName name="dfgdf" localSheetId="0" hidden="1">{"'Sheet1'!$A$4386:$N$4591"}</definedName>
    <definedName name="dfgdf" localSheetId="1" hidden="1">{"'Sheet1'!$A$4386:$N$4591"}</definedName>
    <definedName name="dfgdf" hidden="1">{"'Sheet1'!$A$4386:$N$4591"}</definedName>
    <definedName name="dfgdfg" localSheetId="6" hidden="1">{"pl_t&amp;d",#N/A,FALSE,"p&amp;l_t&amp;D_01_02 (2)"}</definedName>
    <definedName name="dfgdfg" localSheetId="10" hidden="1">{"pl_t&amp;d",#N/A,FALSE,"p&amp;l_t&amp;D_01_02 (2)"}</definedName>
    <definedName name="dfgdfg" localSheetId="7" hidden="1">{"pl_t&amp;d",#N/A,FALSE,"p&amp;l_t&amp;D_01_02 (2)"}</definedName>
    <definedName name="dfgdfg" localSheetId="3" hidden="1">{"pl_t&amp;d",#N/A,FALSE,"p&amp;l_t&amp;D_01_02 (2)"}</definedName>
    <definedName name="dfgdfg" localSheetId="8" hidden="1">{"pl_t&amp;d",#N/A,FALSE,"p&amp;l_t&amp;D_01_02 (2)"}</definedName>
    <definedName name="dfgdfg" localSheetId="9" hidden="1">{"pl_t&amp;d",#N/A,FALSE,"p&amp;l_t&amp;D_01_02 (2)"}</definedName>
    <definedName name="dfgdfg" localSheetId="4" hidden="1">{"pl_t&amp;d",#N/A,FALSE,"p&amp;l_t&amp;D_01_02 (2)"}</definedName>
    <definedName name="dfgdfg" localSheetId="0" hidden="1">{"pl_t&amp;d",#N/A,FALSE,"p&amp;l_t&amp;D_01_02 (2)"}</definedName>
    <definedName name="dfgdfg" localSheetId="1" hidden="1">{"pl_t&amp;d",#N/A,FALSE,"p&amp;l_t&amp;D_01_02 (2)"}</definedName>
    <definedName name="dfgdfg" hidden="1">{"pl_t&amp;d",#N/A,FALSE,"p&amp;l_t&amp;D_01_02 (2)"}</definedName>
    <definedName name="dfgdfgd" localSheetId="8" hidden="1">{"pl_t&amp;d",#N/A,FALSE,"p&amp;l_t&amp;D_01_02 (2)"}</definedName>
    <definedName name="dfgdfgd" hidden="1">{"pl_t&amp;d",#N/A,FALSE,"p&amp;l_t&amp;D_01_02 (2)"}</definedName>
    <definedName name="dfgdg" localSheetId="6" hidden="1">{"'Sheet1'!$A$4386:$N$4591"}</definedName>
    <definedName name="dfgdg" localSheetId="10" hidden="1">{"'Sheet1'!$A$4386:$N$4591"}</definedName>
    <definedName name="dfgdg" localSheetId="7" hidden="1">{"'Sheet1'!$A$4386:$N$4591"}</definedName>
    <definedName name="dfgdg" localSheetId="3" hidden="1">{"'Sheet1'!$A$4386:$N$4591"}</definedName>
    <definedName name="dfgdg" localSheetId="8" hidden="1">{"'Sheet1'!$A$4386:$N$4591"}</definedName>
    <definedName name="dfgdg" localSheetId="9" hidden="1">{"'Sheet1'!$A$4386:$N$4591"}</definedName>
    <definedName name="dfgdg" localSheetId="4" hidden="1">{"'Sheet1'!$A$4386:$N$4591"}</definedName>
    <definedName name="dfgdg" localSheetId="0" hidden="1">{"'Sheet1'!$A$4386:$N$4591"}</definedName>
    <definedName name="dfgdg" localSheetId="1" hidden="1">{"'Sheet1'!$A$4386:$N$4591"}</definedName>
    <definedName name="dfgdg" hidden="1">{"'Sheet1'!$A$4386:$N$4591"}</definedName>
    <definedName name="dfgds" localSheetId="8" hidden="1">{"pl_t&amp;d",#N/A,FALSE,"p&amp;l_t&amp;D_01_02 (2)"}</definedName>
    <definedName name="dfgds" hidden="1">{"pl_t&amp;d",#N/A,FALSE,"p&amp;l_t&amp;D_01_02 (2)"}</definedName>
    <definedName name="dfgfdfdgfdgfdgfd" localSheetId="8" hidden="1">{"pl_t&amp;d",#N/A,FALSE,"p&amp;l_t&amp;D_01_02 (2)"}</definedName>
    <definedName name="dfgfdfdgfdgfdgfd" hidden="1">{"pl_t&amp;d",#N/A,FALSE,"p&amp;l_t&amp;D_01_02 (2)"}</definedName>
    <definedName name="DFGH" localSheetId="8" hidden="1">{"pl_t&amp;d",#N/A,FALSE,"p&amp;l_t&amp;D_01_02 (2)"}</definedName>
    <definedName name="DFGH" hidden="1">{"pl_t&amp;d",#N/A,FALSE,"p&amp;l_t&amp;D_01_02 (2)"}</definedName>
    <definedName name="dfhbdfh" localSheetId="6">#REF!</definedName>
    <definedName name="dfhbdfh" localSheetId="10">#REF!</definedName>
    <definedName name="dfhbdfh" localSheetId="7">#REF!</definedName>
    <definedName name="dfhbdfh" localSheetId="3">#REF!</definedName>
    <definedName name="dfhbdfh" localSheetId="9">#REF!</definedName>
    <definedName name="dfhbdfh" localSheetId="4">#REF!</definedName>
    <definedName name="dfhbdfh" localSheetId="0">#REF!</definedName>
    <definedName name="dfhbdfh" localSheetId="1">#REF!</definedName>
    <definedName name="dfhbdfh">#REF!</definedName>
    <definedName name="dfhdfh" localSheetId="6">#REF!</definedName>
    <definedName name="dfhdfh" localSheetId="10">#REF!</definedName>
    <definedName name="dfhdfh" localSheetId="7">#REF!</definedName>
    <definedName name="dfhdfh" localSheetId="3">#REF!</definedName>
    <definedName name="dfhdfh" localSheetId="9">#REF!</definedName>
    <definedName name="dfhdfh" localSheetId="4">#REF!</definedName>
    <definedName name="dfhdfh" localSheetId="0">#REF!</definedName>
    <definedName name="dfhdfh" localSheetId="1">#REF!</definedName>
    <definedName name="dfhdfh">#REF!</definedName>
    <definedName name="dfhhj" localSheetId="6">#REF!</definedName>
    <definedName name="dfhhj" localSheetId="10">#REF!</definedName>
    <definedName name="dfhhj" localSheetId="7">#REF!</definedName>
    <definedName name="dfhhj" localSheetId="3">#REF!</definedName>
    <definedName name="dfhhj" localSheetId="9">#REF!</definedName>
    <definedName name="dfhhj" localSheetId="4">#REF!</definedName>
    <definedName name="dfhhj" localSheetId="0">#REF!</definedName>
    <definedName name="dfhhj" localSheetId="1">#REF!</definedName>
    <definedName name="dfhhj">#REF!</definedName>
    <definedName name="dfhtu" localSheetId="10">#REF!</definedName>
    <definedName name="dfhtu" localSheetId="7">#REF!</definedName>
    <definedName name="dfhtu" localSheetId="3">#REF!</definedName>
    <definedName name="dfhtu" localSheetId="9">#REF!</definedName>
    <definedName name="dfhtu" localSheetId="4">#REF!</definedName>
    <definedName name="dfhtu" localSheetId="0">#REF!</definedName>
    <definedName name="dfhtu" localSheetId="1">#REF!</definedName>
    <definedName name="dfhtu">#REF!</definedName>
    <definedName name="dfjksdgf" localSheetId="10">#REF!</definedName>
    <definedName name="dfjksdgf" localSheetId="7">#REF!</definedName>
    <definedName name="dfjksdgf" localSheetId="3">#REF!</definedName>
    <definedName name="dfjksdgf" localSheetId="9">#REF!</definedName>
    <definedName name="dfjksdgf" localSheetId="4">#REF!</definedName>
    <definedName name="dfjksdgf" localSheetId="0">#REF!</definedName>
    <definedName name="dfjksdgf" localSheetId="1">#REF!</definedName>
    <definedName name="dfjksdgf">#REF!</definedName>
    <definedName name="dfrr" localSheetId="8" hidden="1">{"pl_t&amp;d",#N/A,FALSE,"p&amp;l_t&amp;D_01_02 (2)"}</definedName>
    <definedName name="dfrr" hidden="1">{"pl_t&amp;d",#N/A,FALSE,"p&amp;l_t&amp;D_01_02 (2)"}</definedName>
    <definedName name="dfsa" localSheetId="8" hidden="1">{"pl_t&amp;d",#N/A,FALSE,"p&amp;l_t&amp;D_01_02 (2)"}</definedName>
    <definedName name="dfsa" hidden="1">{"pl_t&amp;d",#N/A,FALSE,"p&amp;l_t&amp;D_01_02 (2)"}</definedName>
    <definedName name="dfsawe" localSheetId="8" hidden="1">{#N/A,#N/A,FALSE,"1.1";#N/A,#N/A,FALSE,"1.1a";#N/A,#N/A,FALSE,"1.1b";#N/A,#N/A,FALSE,"1.1c";#N/A,#N/A,FALSE,"1.1e";#N/A,#N/A,FALSE,"1.1f";#N/A,#N/A,FALSE,"1.1g";#N/A,#N/A,FALSE,"1.1h_T";#N/A,#N/A,FALSE,"1.1h_D";#N/A,#N/A,FALSE,"1.2";#N/A,#N/A,FALSE,"1.3";#N/A,#N/A,FALSE,"1.3b";#N/A,#N/A,FALSE,"1.4";#N/A,#N/A,FALSE,"1.5";#N/A,#N/A,FALSE,"1.6";#N/A,#N/A,FALSE,"2.1";#N/A,#N/A,FALSE,"SOD";#N/A,#N/A,FALSE,"OL";#N/A,#N/A,FALSE,"CF"}</definedName>
    <definedName name="dfsawe" hidden="1">{#N/A,#N/A,FALSE,"1.1";#N/A,#N/A,FALSE,"1.1a";#N/A,#N/A,FALSE,"1.1b";#N/A,#N/A,FALSE,"1.1c";#N/A,#N/A,FALSE,"1.1e";#N/A,#N/A,FALSE,"1.1f";#N/A,#N/A,FALSE,"1.1g";#N/A,#N/A,FALSE,"1.1h_T";#N/A,#N/A,FALSE,"1.1h_D";#N/A,#N/A,FALSE,"1.2";#N/A,#N/A,FALSE,"1.3";#N/A,#N/A,FALSE,"1.3b";#N/A,#N/A,FALSE,"1.4";#N/A,#N/A,FALSE,"1.5";#N/A,#N/A,FALSE,"1.6";#N/A,#N/A,FALSE,"2.1";#N/A,#N/A,FALSE,"SOD";#N/A,#N/A,FALSE,"OL";#N/A,#N/A,FALSE,"CF"}</definedName>
    <definedName name="dfssfdfsdsdf" localSheetId="8" hidden="1">{"pl_t&amp;d",#N/A,FALSE,"p&amp;l_t&amp;D_01_02 (2)"}</definedName>
    <definedName name="dfssfdfsdsdf" hidden="1">{"pl_t&amp;d",#N/A,FALSE,"p&amp;l_t&amp;D_01_02 (2)"}</definedName>
    <definedName name="dgae" localSheetId="10">#REF!</definedName>
    <definedName name="dgae" localSheetId="7">#REF!</definedName>
    <definedName name="dgae" localSheetId="3">#REF!</definedName>
    <definedName name="dgae" localSheetId="9">#REF!</definedName>
    <definedName name="dgae" localSheetId="4">#REF!</definedName>
    <definedName name="dgae" localSheetId="0">#REF!</definedName>
    <definedName name="dgae" localSheetId="1">#REF!</definedName>
    <definedName name="dgae">#REF!</definedName>
    <definedName name="dgdg" localSheetId="6" hidden="1">{"'Sheet1'!$A$4386:$N$4591"}</definedName>
    <definedName name="dgdg" localSheetId="10" hidden="1">{"'Sheet1'!$A$4386:$N$4591"}</definedName>
    <definedName name="dgdg" localSheetId="7" hidden="1">{"'Sheet1'!$A$4386:$N$4591"}</definedName>
    <definedName name="dgdg" localSheetId="3" hidden="1">{"'Sheet1'!$A$4386:$N$4591"}</definedName>
    <definedName name="dgdg" localSheetId="8" hidden="1">{"'Sheet1'!$A$4386:$N$4591"}</definedName>
    <definedName name="dgdg" localSheetId="9" hidden="1">{"'Sheet1'!$A$4386:$N$4591"}</definedName>
    <definedName name="dgdg" localSheetId="4" hidden="1">{"'Sheet1'!$A$4386:$N$4591"}</definedName>
    <definedName name="dgdg" localSheetId="0" hidden="1">{"'Sheet1'!$A$4386:$N$4591"}</definedName>
    <definedName name="dgdg" localSheetId="1" hidden="1">{"'Sheet1'!$A$4386:$N$4591"}</definedName>
    <definedName name="dgdg" hidden="1">{"'Sheet1'!$A$4386:$N$4591"}</definedName>
    <definedName name="dgerg" localSheetId="6" hidden="1">{"'Sheet1'!$A$4386:$N$4591"}</definedName>
    <definedName name="dgerg" localSheetId="10" hidden="1">{"'Sheet1'!$A$4386:$N$4591"}</definedName>
    <definedName name="dgerg" localSheetId="7" hidden="1">{"'Sheet1'!$A$4386:$N$4591"}</definedName>
    <definedName name="dgerg" localSheetId="3" hidden="1">{"'Sheet1'!$A$4386:$N$4591"}</definedName>
    <definedName name="dgerg" localSheetId="8" hidden="1">{"'Sheet1'!$A$4386:$N$4591"}</definedName>
    <definedName name="dgerg" localSheetId="9" hidden="1">{"'Sheet1'!$A$4386:$N$4591"}</definedName>
    <definedName name="dgerg" localSheetId="4" hidden="1">{"'Sheet1'!$A$4386:$N$4591"}</definedName>
    <definedName name="dgerg" localSheetId="0" hidden="1">{"'Sheet1'!$A$4386:$N$4591"}</definedName>
    <definedName name="dgerg" localSheetId="1" hidden="1">{"'Sheet1'!$A$4386:$N$4591"}</definedName>
    <definedName name="dgerg" hidden="1">{"'Sheet1'!$A$4386:$N$4591"}</definedName>
    <definedName name="dgery" localSheetId="8" hidden="1">{"pl_t&amp;d",#N/A,FALSE,"p&amp;l_t&amp;D_01_02 (2)"}</definedName>
    <definedName name="dgery" hidden="1">{"pl_t&amp;d",#N/A,FALSE,"p&amp;l_t&amp;D_01_02 (2)"}</definedName>
    <definedName name="dgfdegherd" localSheetId="6" hidden="1">{"form-D1",#N/A,FALSE,"FORM-D1";"form-D1_amt",#N/A,FALSE,"FORM-D1"}</definedName>
    <definedName name="dgfdegherd" localSheetId="10" hidden="1">{"form-D1",#N/A,FALSE,"FORM-D1";"form-D1_amt",#N/A,FALSE,"FORM-D1"}</definedName>
    <definedName name="dgfdegherd" localSheetId="7" hidden="1">{"form-D1",#N/A,FALSE,"FORM-D1";"form-D1_amt",#N/A,FALSE,"FORM-D1"}</definedName>
    <definedName name="dgfdegherd" localSheetId="3" hidden="1">{"form-D1",#N/A,FALSE,"FORM-D1";"form-D1_amt",#N/A,FALSE,"FORM-D1"}</definedName>
    <definedName name="dgfdegherd" localSheetId="8" hidden="1">{"form-D1",#N/A,FALSE,"FORM-D1";"form-D1_amt",#N/A,FALSE,"FORM-D1"}</definedName>
    <definedName name="dgfdegherd" localSheetId="9" hidden="1">{"form-D1",#N/A,FALSE,"FORM-D1";"form-D1_amt",#N/A,FALSE,"FORM-D1"}</definedName>
    <definedName name="dgfdegherd" localSheetId="4" hidden="1">{"form-D1",#N/A,FALSE,"FORM-D1";"form-D1_amt",#N/A,FALSE,"FORM-D1"}</definedName>
    <definedName name="dgfdegherd" localSheetId="0" hidden="1">{"form-D1",#N/A,FALSE,"FORM-D1";"form-D1_amt",#N/A,FALSE,"FORM-D1"}</definedName>
    <definedName name="dgfdegherd" localSheetId="1" hidden="1">{"form-D1",#N/A,FALSE,"FORM-D1";"form-D1_amt",#N/A,FALSE,"FORM-D1"}</definedName>
    <definedName name="dgfdegherd" hidden="1">{"form-D1",#N/A,FALSE,"FORM-D1";"form-D1_amt",#N/A,FALSE,"FORM-D1"}</definedName>
    <definedName name="dgfdscfds" localSheetId="8" hidden="1">{"pl_t&amp;d",#N/A,FALSE,"p&amp;l_t&amp;D_01_02 (2)"}</definedName>
    <definedName name="dgfdscfds" hidden="1">{"pl_t&amp;d",#N/A,FALSE,"p&amp;l_t&amp;D_01_02 (2)"}</definedName>
    <definedName name="dgh" localSheetId="6" hidden="1">{"pl_t&amp;d",#N/A,FALSE,"p&amp;l_t&amp;D_01_02 (2)"}</definedName>
    <definedName name="dgh" localSheetId="10" hidden="1">{"pl_t&amp;d",#N/A,FALSE,"p&amp;l_t&amp;D_01_02 (2)"}</definedName>
    <definedName name="dgh" localSheetId="7" hidden="1">{"pl_t&amp;d",#N/A,FALSE,"p&amp;l_t&amp;D_01_02 (2)"}</definedName>
    <definedName name="dgh" localSheetId="3" hidden="1">{"pl_t&amp;d",#N/A,FALSE,"p&amp;l_t&amp;D_01_02 (2)"}</definedName>
    <definedName name="dgh" localSheetId="8" hidden="1">{"pl_t&amp;d",#N/A,FALSE,"p&amp;l_t&amp;D_01_02 (2)"}</definedName>
    <definedName name="dgh" localSheetId="9" hidden="1">{"pl_t&amp;d",#N/A,FALSE,"p&amp;l_t&amp;D_01_02 (2)"}</definedName>
    <definedName name="dgh" localSheetId="4" hidden="1">{"pl_t&amp;d",#N/A,FALSE,"p&amp;l_t&amp;D_01_02 (2)"}</definedName>
    <definedName name="dgh" localSheetId="0" hidden="1">{"pl_t&amp;d",#N/A,FALSE,"p&amp;l_t&amp;D_01_02 (2)"}</definedName>
    <definedName name="dgh" localSheetId="1" hidden="1">{"pl_t&amp;d",#N/A,FALSE,"p&amp;l_t&amp;D_01_02 (2)"}</definedName>
    <definedName name="dgh" hidden="1">{"pl_t&amp;d",#N/A,FALSE,"p&amp;l_t&amp;D_01_02 (2)"}</definedName>
    <definedName name="dghdgh" localSheetId="6">#REF!</definedName>
    <definedName name="dghdgh" localSheetId="10">#REF!</definedName>
    <definedName name="dghdgh" localSheetId="7">#REF!</definedName>
    <definedName name="dghdgh" localSheetId="3">#REF!</definedName>
    <definedName name="dghdgh" localSheetId="9">#REF!</definedName>
    <definedName name="dghdgh" localSheetId="4">#REF!</definedName>
    <definedName name="dghdgh" localSheetId="0">#REF!</definedName>
    <definedName name="dghdgh" localSheetId="1">#REF!</definedName>
    <definedName name="dghdgh">#REF!</definedName>
    <definedName name="dgsd" localSheetId="8" hidden="1">{"pl_t&amp;d",#N/A,FALSE,"p&amp;l_t&amp;D_01_02 (2)"}</definedName>
    <definedName name="dgsd" hidden="1">{"pl_t&amp;d",#N/A,FALSE,"p&amp;l_t&amp;D_01_02 (2)"}</definedName>
    <definedName name="dgsdgdsfg" localSheetId="6">#REF!</definedName>
    <definedName name="dgsdgdsfg" localSheetId="10">#REF!</definedName>
    <definedName name="dgsdgdsfg" localSheetId="7">#REF!</definedName>
    <definedName name="dgsdgdsfg" localSheetId="3">#REF!</definedName>
    <definedName name="dgsdgdsfg" localSheetId="9">#REF!</definedName>
    <definedName name="dgsdgdsfg" localSheetId="4">#REF!</definedName>
    <definedName name="dgsdgdsfg" localSheetId="0">#REF!</definedName>
    <definedName name="dgsdgdsfg" localSheetId="1">#REF!</definedName>
    <definedName name="dgsdgdsfg">#REF!</definedName>
    <definedName name="dh" localSheetId="6">#REF!</definedName>
    <definedName name="dh" localSheetId="10">#REF!</definedName>
    <definedName name="dh" localSheetId="7">#REF!</definedName>
    <definedName name="dh" localSheetId="3">#REF!</definedName>
    <definedName name="dh" localSheetId="9">#REF!</definedName>
    <definedName name="dh" localSheetId="4">#REF!</definedName>
    <definedName name="dh" localSheetId="0">#REF!</definedName>
    <definedName name="dh" localSheetId="1">#REF!</definedName>
    <definedName name="dh">#REF!</definedName>
    <definedName name="DHDK" localSheetId="8" hidden="1">{"pl_t&amp;d",#N/A,FALSE,"p&amp;l_t&amp;D_01_02 (2)"}</definedName>
    <definedName name="DHDK" hidden="1">{"pl_t&amp;d",#N/A,FALSE,"p&amp;l_t&amp;D_01_02 (2)"}</definedName>
    <definedName name="dia" localSheetId="10">#REF!</definedName>
    <definedName name="dia" localSheetId="7">#REF!</definedName>
    <definedName name="dia" localSheetId="3">#REF!</definedName>
    <definedName name="dia" localSheetId="9">#REF!</definedName>
    <definedName name="dia" localSheetId="4">#REF!</definedName>
    <definedName name="dia" localSheetId="0">#REF!</definedName>
    <definedName name="dia" localSheetId="1">#REF!</definedName>
    <definedName name="dia">#REF!</definedName>
    <definedName name="DIEKDIEKD" localSheetId="6" hidden="1">{"pl_t&amp;d",#N/A,FALSE,"p&amp;l_t&amp;D_01_02 (2)"}</definedName>
    <definedName name="DIEKDIEKD" localSheetId="10" hidden="1">{"pl_t&amp;d",#N/A,FALSE,"p&amp;l_t&amp;D_01_02 (2)"}</definedName>
    <definedName name="DIEKDIEKD" localSheetId="7" hidden="1">{"pl_t&amp;d",#N/A,FALSE,"p&amp;l_t&amp;D_01_02 (2)"}</definedName>
    <definedName name="DIEKDIEKD" localSheetId="3" hidden="1">{"pl_t&amp;d",#N/A,FALSE,"p&amp;l_t&amp;D_01_02 (2)"}</definedName>
    <definedName name="DIEKDIEKD" localSheetId="8" hidden="1">{"pl_t&amp;d",#N/A,FALSE,"p&amp;l_t&amp;D_01_02 (2)"}</definedName>
    <definedName name="DIEKDIEKD" localSheetId="9" hidden="1">{"pl_t&amp;d",#N/A,FALSE,"p&amp;l_t&amp;D_01_02 (2)"}</definedName>
    <definedName name="DIEKDIEKD" localSheetId="4" hidden="1">{"pl_t&amp;d",#N/A,FALSE,"p&amp;l_t&amp;D_01_02 (2)"}</definedName>
    <definedName name="DIEKDIEKD" localSheetId="0" hidden="1">{"pl_t&amp;d",#N/A,FALSE,"p&amp;l_t&amp;D_01_02 (2)"}</definedName>
    <definedName name="DIEKDIEKD" localSheetId="1" hidden="1">{"pl_t&amp;d",#N/A,FALSE,"p&amp;l_t&amp;D_01_02 (2)"}</definedName>
    <definedName name="DIEKDIEKD" hidden="1">{"pl_t&amp;d",#N/A,FALSE,"p&amp;l_t&amp;D_01_02 (2)"}</definedName>
    <definedName name="Discom1F1" localSheetId="6">#REF!</definedName>
    <definedName name="Discom1F1" localSheetId="10">#REF!</definedName>
    <definedName name="Discom1F1" localSheetId="7">#REF!</definedName>
    <definedName name="Discom1F1" localSheetId="3">#REF!</definedName>
    <definedName name="Discom1F1" localSheetId="9">#REF!</definedName>
    <definedName name="Discom1F1" localSheetId="4">#REF!</definedName>
    <definedName name="Discom1F1" localSheetId="0">#REF!</definedName>
    <definedName name="Discom1F1" localSheetId="1">#REF!</definedName>
    <definedName name="Discom1F1">#REF!</definedName>
    <definedName name="Discom1F2" localSheetId="6">#REF!</definedName>
    <definedName name="Discom1F2" localSheetId="10">#REF!</definedName>
    <definedName name="Discom1F2" localSheetId="7">#REF!</definedName>
    <definedName name="Discom1F2" localSheetId="3">#REF!</definedName>
    <definedName name="Discom1F2" localSheetId="9">#REF!</definedName>
    <definedName name="Discom1F2" localSheetId="4">#REF!</definedName>
    <definedName name="Discom1F2" localSheetId="0">#REF!</definedName>
    <definedName name="Discom1F2" localSheetId="1">#REF!</definedName>
    <definedName name="Discom1F2">#REF!</definedName>
    <definedName name="Discom1F3" localSheetId="6">#REF!</definedName>
    <definedName name="Discom1F3" localSheetId="10">#REF!</definedName>
    <definedName name="Discom1F3" localSheetId="7">#REF!</definedName>
    <definedName name="Discom1F3" localSheetId="3">#REF!</definedName>
    <definedName name="Discom1F3" localSheetId="9">#REF!</definedName>
    <definedName name="Discom1F3" localSheetId="4">#REF!</definedName>
    <definedName name="Discom1F3" localSheetId="0">#REF!</definedName>
    <definedName name="Discom1F3" localSheetId="1">#REF!</definedName>
    <definedName name="Discom1F3">#REF!</definedName>
    <definedName name="Discom1F4" localSheetId="10">#REF!</definedName>
    <definedName name="Discom1F4" localSheetId="7">#REF!</definedName>
    <definedName name="Discom1F4" localSheetId="3">#REF!</definedName>
    <definedName name="Discom1F4" localSheetId="9">#REF!</definedName>
    <definedName name="Discom1F4" localSheetId="4">#REF!</definedName>
    <definedName name="Discom1F4" localSheetId="0">#REF!</definedName>
    <definedName name="Discom1F4" localSheetId="1">#REF!</definedName>
    <definedName name="Discom1F4">#REF!</definedName>
    <definedName name="Discom1F6" localSheetId="10">#REF!</definedName>
    <definedName name="Discom1F6" localSheetId="7">#REF!</definedName>
    <definedName name="Discom1F6" localSheetId="3">#REF!</definedName>
    <definedName name="Discom1F6" localSheetId="9">#REF!</definedName>
    <definedName name="Discom1F6" localSheetId="4">#REF!</definedName>
    <definedName name="Discom1F6" localSheetId="0">#REF!</definedName>
    <definedName name="Discom1F6" localSheetId="1">#REF!</definedName>
    <definedName name="Discom1F6">#REF!</definedName>
    <definedName name="Discom2F1" localSheetId="10">#REF!</definedName>
    <definedName name="Discom2F1" localSheetId="7">#REF!</definedName>
    <definedName name="Discom2F1" localSheetId="3">#REF!</definedName>
    <definedName name="Discom2F1" localSheetId="9">#REF!</definedName>
    <definedName name="Discom2F1" localSheetId="4">#REF!</definedName>
    <definedName name="Discom2F1" localSheetId="0">#REF!</definedName>
    <definedName name="Discom2F1" localSheetId="1">#REF!</definedName>
    <definedName name="Discom2F1">#REF!</definedName>
    <definedName name="Discom2F2" localSheetId="10">#REF!</definedName>
    <definedName name="Discom2F2" localSheetId="7">#REF!</definedName>
    <definedName name="Discom2F2" localSheetId="3">#REF!</definedName>
    <definedName name="Discom2F2" localSheetId="9">#REF!</definedName>
    <definedName name="Discom2F2" localSheetId="4">#REF!</definedName>
    <definedName name="Discom2F2" localSheetId="0">#REF!</definedName>
    <definedName name="Discom2F2" localSheetId="1">#REF!</definedName>
    <definedName name="Discom2F2">#REF!</definedName>
    <definedName name="Discom2F3" localSheetId="10">#REF!</definedName>
    <definedName name="Discom2F3" localSheetId="7">#REF!</definedName>
    <definedName name="Discom2F3" localSheetId="3">#REF!</definedName>
    <definedName name="Discom2F3" localSheetId="9">#REF!</definedName>
    <definedName name="Discom2F3" localSheetId="4">#REF!</definedName>
    <definedName name="Discom2F3" localSheetId="0">#REF!</definedName>
    <definedName name="Discom2F3" localSheetId="1">#REF!</definedName>
    <definedName name="Discom2F3">#REF!</definedName>
    <definedName name="Discom2F4" localSheetId="10">#REF!</definedName>
    <definedName name="Discom2F4" localSheetId="7">#REF!</definedName>
    <definedName name="Discom2F4" localSheetId="3">#REF!</definedName>
    <definedName name="Discom2F4" localSheetId="9">#REF!</definedName>
    <definedName name="Discom2F4" localSheetId="4">#REF!</definedName>
    <definedName name="Discom2F4" localSheetId="0">#REF!</definedName>
    <definedName name="Discom2F4" localSheetId="1">#REF!</definedName>
    <definedName name="Discom2F4">#REF!</definedName>
    <definedName name="Discom2F6" localSheetId="10">#REF!</definedName>
    <definedName name="Discom2F6" localSheetId="7">#REF!</definedName>
    <definedName name="Discom2F6" localSheetId="3">#REF!</definedName>
    <definedName name="Discom2F6" localSheetId="9">#REF!</definedName>
    <definedName name="Discom2F6" localSheetId="4">#REF!</definedName>
    <definedName name="Discom2F6" localSheetId="0">#REF!</definedName>
    <definedName name="Discom2F6" localSheetId="1">#REF!</definedName>
    <definedName name="Discom2F6">#REF!</definedName>
    <definedName name="DIST" localSheetId="10">#REF!</definedName>
    <definedName name="DIST" localSheetId="7">#REF!</definedName>
    <definedName name="DIST" localSheetId="3">#REF!</definedName>
    <definedName name="DIST" localSheetId="9">#REF!</definedName>
    <definedName name="DIST" localSheetId="4">#REF!</definedName>
    <definedName name="DIST" localSheetId="0">#REF!</definedName>
    <definedName name="DIST" localSheetId="1">#REF!</definedName>
    <definedName name="DIST">#REF!</definedName>
    <definedName name="DISTRIBUTORS" localSheetId="10">#REF!</definedName>
    <definedName name="DISTRIBUTORS" localSheetId="7">#REF!</definedName>
    <definedName name="DISTRIBUTORS" localSheetId="3">#REF!</definedName>
    <definedName name="DISTRIBUTORS" localSheetId="9">#REF!</definedName>
    <definedName name="DISTRIBUTORS" localSheetId="4">#REF!</definedName>
    <definedName name="DISTRIBUTORS" localSheetId="0">#REF!</definedName>
    <definedName name="DISTRIBUTORS" localSheetId="1">#REF!</definedName>
    <definedName name="DISTRIBUTORS">#REF!</definedName>
    <definedName name="DISTS" localSheetId="10">#REF!</definedName>
    <definedName name="DISTS" localSheetId="7">#REF!</definedName>
    <definedName name="DISTS" localSheetId="3">#REF!</definedName>
    <definedName name="DISTS" localSheetId="9">#REF!</definedName>
    <definedName name="DISTS" localSheetId="4">#REF!</definedName>
    <definedName name="DISTS" localSheetId="0">#REF!</definedName>
    <definedName name="DISTS" localSheetId="1">#REF!</definedName>
    <definedName name="DISTS">#REF!</definedName>
    <definedName name="divi" localSheetId="6" hidden="1">{"form-D1",#N/A,FALSE,"FORM-D1";"form-D1_amt",#N/A,FALSE,"FORM-D1"}</definedName>
    <definedName name="divi" localSheetId="10" hidden="1">{"form-D1",#N/A,FALSE,"FORM-D1";"form-D1_amt",#N/A,FALSE,"FORM-D1"}</definedName>
    <definedName name="divi" localSheetId="7" hidden="1">{"form-D1",#N/A,FALSE,"FORM-D1";"form-D1_amt",#N/A,FALSE,"FORM-D1"}</definedName>
    <definedName name="divi" localSheetId="3" hidden="1">{"form-D1",#N/A,FALSE,"FORM-D1";"form-D1_amt",#N/A,FALSE,"FORM-D1"}</definedName>
    <definedName name="divi" localSheetId="8" hidden="1">{"form-D1",#N/A,FALSE,"FORM-D1";"form-D1_amt",#N/A,FALSE,"FORM-D1"}</definedName>
    <definedName name="divi" localSheetId="9" hidden="1">{"form-D1",#N/A,FALSE,"FORM-D1";"form-D1_amt",#N/A,FALSE,"FORM-D1"}</definedName>
    <definedName name="divi" localSheetId="4" hidden="1">{"form-D1",#N/A,FALSE,"FORM-D1";"form-D1_amt",#N/A,FALSE,"FORM-D1"}</definedName>
    <definedName name="divi" localSheetId="0" hidden="1">{"form-D1",#N/A,FALSE,"FORM-D1";"form-D1_amt",#N/A,FALSE,"FORM-D1"}</definedName>
    <definedName name="divi" localSheetId="1" hidden="1">{"form-D1",#N/A,FALSE,"FORM-D1";"form-D1_amt",#N/A,FALSE,"FORM-D1"}</definedName>
    <definedName name="divi" hidden="1">{"form-D1",#N/A,FALSE,"FORM-D1";"form-D1_amt",#N/A,FALSE,"FORM-D1"}</definedName>
    <definedName name="DKDK" localSheetId="8" hidden="1">{"pl_t&amp;d",#N/A,FALSE,"p&amp;l_t&amp;D_01_02 (2)"}</definedName>
    <definedName name="DKDK" hidden="1">{"pl_t&amp;d",#N/A,FALSE,"p&amp;l_t&amp;D_01_02 (2)"}</definedName>
    <definedName name="DKO" localSheetId="8" hidden="1">{"pl_t&amp;d",#N/A,FALSE,"p&amp;l_t&amp;D_01_02 (2)"}</definedName>
    <definedName name="DKO" hidden="1">{"pl_t&amp;d",#N/A,FALSE,"p&amp;l_t&amp;D_01_02 (2)"}</definedName>
    <definedName name="DLabourD" localSheetId="6">#REF!</definedName>
    <definedName name="DLabourD" localSheetId="10">#REF!</definedName>
    <definedName name="DLabourD" localSheetId="7">#REF!</definedName>
    <definedName name="DLabourD" localSheetId="3">#REF!</definedName>
    <definedName name="DLabourD" localSheetId="9">#REF!</definedName>
    <definedName name="DLabourD" localSheetId="4">#REF!</definedName>
    <definedName name="DLabourD" localSheetId="0">#REF!</definedName>
    <definedName name="DLabourD" localSheetId="1">#REF!</definedName>
    <definedName name="DLabourD">#REF!</definedName>
    <definedName name="DMat170" localSheetId="6">#REF!</definedName>
    <definedName name="DMat170" localSheetId="10">#REF!</definedName>
    <definedName name="DMat170" localSheetId="7">#REF!</definedName>
    <definedName name="DMat170" localSheetId="3">#REF!</definedName>
    <definedName name="DMat170" localSheetId="9">#REF!</definedName>
    <definedName name="DMat170" localSheetId="4">#REF!</definedName>
    <definedName name="DMat170" localSheetId="0">#REF!</definedName>
    <definedName name="DMat170" localSheetId="1">#REF!</definedName>
    <definedName name="DMat170">#REF!</definedName>
    <definedName name="DMat170Q" localSheetId="6">#REF!</definedName>
    <definedName name="DMat170Q" localSheetId="10">#REF!</definedName>
    <definedName name="DMat170Q" localSheetId="7">#REF!</definedName>
    <definedName name="DMat170Q" localSheetId="3">#REF!</definedName>
    <definedName name="DMat170Q" localSheetId="9">#REF!</definedName>
    <definedName name="DMat170Q" localSheetId="4">#REF!</definedName>
    <definedName name="DMat170Q" localSheetId="0">#REF!</definedName>
    <definedName name="DMat170Q" localSheetId="1">#REF!</definedName>
    <definedName name="DMat170Q">#REF!</definedName>
    <definedName name="DNIL5" localSheetId="10">#REF!</definedName>
    <definedName name="DNIL5" localSheetId="7">#REF!</definedName>
    <definedName name="DNIL5" localSheetId="3">#REF!</definedName>
    <definedName name="DNIL5" localSheetId="9">#REF!</definedName>
    <definedName name="DNIL5" localSheetId="4">#REF!</definedName>
    <definedName name="DNIL5" localSheetId="0">#REF!</definedName>
    <definedName name="DNIL5" localSheetId="1">#REF!</definedName>
    <definedName name="DNIL5">#REF!</definedName>
    <definedName name="docu" localSheetId="10">#REF!</definedName>
    <definedName name="docu" localSheetId="7">#REF!</definedName>
    <definedName name="docu" localSheetId="3">#REF!</definedName>
    <definedName name="docu" localSheetId="9">#REF!</definedName>
    <definedName name="docu" localSheetId="4">#REF!</definedName>
    <definedName name="docu" localSheetId="0">#REF!</definedName>
    <definedName name="docu" localSheetId="1">#REF!</definedName>
    <definedName name="docu">#REF!</definedName>
    <definedName name="dollars" localSheetId="10">#REF!</definedName>
    <definedName name="dollars" localSheetId="7">#REF!</definedName>
    <definedName name="dollars" localSheetId="3">#REF!</definedName>
    <definedName name="dollars" localSheetId="9">#REF!</definedName>
    <definedName name="dollars" localSheetId="4">#REF!</definedName>
    <definedName name="dollars" localSheetId="0">#REF!</definedName>
    <definedName name="dollars" localSheetId="1">#REF!</definedName>
    <definedName name="dollars">#REF!</definedName>
    <definedName name="dom" localSheetId="10">#REF!</definedName>
    <definedName name="dom" localSheetId="7">#REF!</definedName>
    <definedName name="dom" localSheetId="3">#REF!</definedName>
    <definedName name="dom" localSheetId="9">#REF!</definedName>
    <definedName name="dom" localSheetId="4">#REF!</definedName>
    <definedName name="dom" localSheetId="0">#REF!</definedName>
    <definedName name="dom" localSheetId="1">#REF!</definedName>
    <definedName name="dom">#REF!</definedName>
    <definedName name="DONGA" localSheetId="8" hidden="1">{"pl_t&amp;d",#N/A,FALSE,"p&amp;l_t&amp;D_01_02 (2)"}</definedName>
    <definedName name="DONGA" hidden="1">{"pl_t&amp;d",#N/A,FALSE,"p&amp;l_t&amp;D_01_02 (2)"}</definedName>
    <definedName name="dqwer23" localSheetId="6" hidden="1">{"'Sheet1'!$A$4386:$N$4591"}</definedName>
    <definedName name="dqwer23" localSheetId="10" hidden="1">{"'Sheet1'!$A$4386:$N$4591"}</definedName>
    <definedName name="dqwer23" localSheetId="7" hidden="1">{"'Sheet1'!$A$4386:$N$4591"}</definedName>
    <definedName name="dqwer23" localSheetId="3" hidden="1">{"'Sheet1'!$A$4386:$N$4591"}</definedName>
    <definedName name="dqwer23" localSheetId="8" hidden="1">{"'Sheet1'!$A$4386:$N$4591"}</definedName>
    <definedName name="dqwer23" localSheetId="9" hidden="1">{"'Sheet1'!$A$4386:$N$4591"}</definedName>
    <definedName name="dqwer23" localSheetId="4" hidden="1">{"'Sheet1'!$A$4386:$N$4591"}</definedName>
    <definedName name="dqwer23" localSheetId="0" hidden="1">{"'Sheet1'!$A$4386:$N$4591"}</definedName>
    <definedName name="dqwer23" localSheetId="1" hidden="1">{"'Sheet1'!$A$4386:$N$4591"}</definedName>
    <definedName name="dqwer23" hidden="1">{"'Sheet1'!$A$4386:$N$4591"}</definedName>
    <definedName name="drawal" localSheetId="6" hidden="1">{"pl_t&amp;d",#N/A,FALSE,"p&amp;l_t&amp;D_01_02 (2)"}</definedName>
    <definedName name="drawal" localSheetId="10" hidden="1">{"pl_t&amp;d",#N/A,FALSE,"p&amp;l_t&amp;D_01_02 (2)"}</definedName>
    <definedName name="drawal" localSheetId="7" hidden="1">{"pl_t&amp;d",#N/A,FALSE,"p&amp;l_t&amp;D_01_02 (2)"}</definedName>
    <definedName name="drawal" localSheetId="3" hidden="1">{"pl_t&amp;d",#N/A,FALSE,"p&amp;l_t&amp;D_01_02 (2)"}</definedName>
    <definedName name="drawal" localSheetId="8" hidden="1">{"pl_t&amp;d",#N/A,FALSE,"p&amp;l_t&amp;D_01_02 (2)"}</definedName>
    <definedName name="drawal" localSheetId="9" hidden="1">{"pl_t&amp;d",#N/A,FALSE,"p&amp;l_t&amp;D_01_02 (2)"}</definedName>
    <definedName name="drawal" localSheetId="4" hidden="1">{"pl_t&amp;d",#N/A,FALSE,"p&amp;l_t&amp;D_01_02 (2)"}</definedName>
    <definedName name="drawal" localSheetId="0" hidden="1">{"pl_t&amp;d",#N/A,FALSE,"p&amp;l_t&amp;D_01_02 (2)"}</definedName>
    <definedName name="drawal" localSheetId="1" hidden="1">{"pl_t&amp;d",#N/A,FALSE,"p&amp;l_t&amp;D_01_02 (2)"}</definedName>
    <definedName name="drawal" hidden="1">{"pl_t&amp;d",#N/A,FALSE,"p&amp;l_t&amp;D_01_02 (2)"}</definedName>
    <definedName name="drgarhy" localSheetId="6">#REF!</definedName>
    <definedName name="drgarhy" localSheetId="10">#REF!</definedName>
    <definedName name="drgarhy" localSheetId="7">#REF!</definedName>
    <definedName name="drgarhy" localSheetId="3">#REF!</definedName>
    <definedName name="drgarhy" localSheetId="9">#REF!</definedName>
    <definedName name="drgarhy" localSheetId="4">#REF!</definedName>
    <definedName name="drgarhy" localSheetId="0">#REF!</definedName>
    <definedName name="drgarhy" localSheetId="1">#REF!</definedName>
    <definedName name="drgarhy">#REF!</definedName>
    <definedName name="drrff" localSheetId="8" hidden="1">{"pl_t&amp;d",#N/A,FALSE,"p&amp;l_t&amp;D_01_02 (2)"}</definedName>
    <definedName name="drrff" hidden="1">{"pl_t&amp;d",#N/A,FALSE,"p&amp;l_t&amp;D_01_02 (2)"}</definedName>
    <definedName name="dsaf" localSheetId="8" hidden="1">{"pl_t&amp;d",#N/A,FALSE,"p&amp;l_t&amp;D_01_02 (2)"}</definedName>
    <definedName name="dsaf" hidden="1">{"pl_t&amp;d",#N/A,FALSE,"p&amp;l_t&amp;D_01_02 (2)"}</definedName>
    <definedName name="dsafqer" localSheetId="8" hidden="1">{"pl_t&amp;d",#N/A,FALSE,"p&amp;l_t&amp;D_01_02 (2)"}</definedName>
    <definedName name="dsafqer" hidden="1">{"pl_t&amp;d",#N/A,FALSE,"p&amp;l_t&amp;D_01_02 (2)"}</definedName>
    <definedName name="dsd" localSheetId="6" hidden="1">#REF!</definedName>
    <definedName name="dsd" localSheetId="10" hidden="1">#REF!</definedName>
    <definedName name="dsd" localSheetId="7" hidden="1">#REF!</definedName>
    <definedName name="dsd" localSheetId="3" hidden="1">#REF!</definedName>
    <definedName name="dsd" localSheetId="8" hidden="1">#REF!</definedName>
    <definedName name="dsd" localSheetId="9" hidden="1">#REF!</definedName>
    <definedName name="dsd" localSheetId="4" hidden="1">#REF!</definedName>
    <definedName name="dsd" localSheetId="0" hidden="1">#REF!</definedName>
    <definedName name="dsd" localSheetId="1" hidden="1">#REF!</definedName>
    <definedName name="dsd" hidden="1">#REF!</definedName>
    <definedName name="dsds" localSheetId="6">[2]S3_GRP_CA!#REF!</definedName>
    <definedName name="dsds" localSheetId="10">[2]S3_GRP_CA!#REF!</definedName>
    <definedName name="dsds" localSheetId="7">[2]S3_GRP_CA!#REF!</definedName>
    <definedName name="dsds" localSheetId="3">[2]S3_GRP_CA!#REF!</definedName>
    <definedName name="dsds" localSheetId="9">[2]S3_GRP_CA!#REF!</definedName>
    <definedName name="dsds" localSheetId="4">[2]S3_GRP_CA!#REF!</definedName>
    <definedName name="dsds" localSheetId="0">[2]S3_GRP_CA!#REF!</definedName>
    <definedName name="dsds" localSheetId="1">[2]S3_GRP_CA!#REF!</definedName>
    <definedName name="dsds">[2]S3_GRP_CA!#REF!</definedName>
    <definedName name="dsdsdsds" localSheetId="6">#REF!</definedName>
    <definedName name="dsdsdsds" localSheetId="10">#REF!</definedName>
    <definedName name="dsdsdsds" localSheetId="7">#REF!</definedName>
    <definedName name="dsdsdsds" localSheetId="3">#REF!</definedName>
    <definedName name="dsdsdsds" localSheetId="9">#REF!</definedName>
    <definedName name="dsdsdsds" localSheetId="4">#REF!</definedName>
    <definedName name="dsdsdsds" localSheetId="0">#REF!</definedName>
    <definedName name="dsdsdsds" localSheetId="1">#REF!</definedName>
    <definedName name="dsdsdsds">#REF!</definedName>
    <definedName name="dsdsf" localSheetId="8" hidden="1">{"pl_t&amp;d",#N/A,FALSE,"p&amp;l_t&amp;D_01_02 (2)"}</definedName>
    <definedName name="dsdsf" hidden="1">{"pl_t&amp;d",#N/A,FALSE,"p&amp;l_t&amp;D_01_02 (2)"}</definedName>
    <definedName name="dsf" localSheetId="8" hidden="1">{"pl_t&amp;d",#N/A,FALSE,"p&amp;l_t&amp;D_01_02 (2)"}</definedName>
    <definedName name="dsf" hidden="1">{"pl_t&amp;d",#N/A,FALSE,"p&amp;l_t&amp;D_01_02 (2)"}</definedName>
    <definedName name="dsfddf" localSheetId="6" hidden="1">{#N/A,#N/A,FALSE,"1.1";#N/A,#N/A,FALSE,"1.1a";#N/A,#N/A,FALSE,"1.1b";#N/A,#N/A,FALSE,"1.1c";#N/A,#N/A,FALSE,"1.1e";#N/A,#N/A,FALSE,"1.1f";#N/A,#N/A,FALSE,"1.1g";#N/A,#N/A,FALSE,"1.1h_T";#N/A,#N/A,FALSE,"1.1h_D";#N/A,#N/A,FALSE,"1.2";#N/A,#N/A,FALSE,"1.3";#N/A,#N/A,FALSE,"1.3b";#N/A,#N/A,FALSE,"1.4";#N/A,#N/A,FALSE,"1.5";#N/A,#N/A,FALSE,"1.6";#N/A,#N/A,FALSE,"2.1";#N/A,#N/A,FALSE,"SOD";#N/A,#N/A,FALSE,"OL";#N/A,#N/A,FALSE,"CF"}</definedName>
    <definedName name="dsfddf" localSheetId="10" hidden="1">{#N/A,#N/A,FALSE,"1.1";#N/A,#N/A,FALSE,"1.1a";#N/A,#N/A,FALSE,"1.1b";#N/A,#N/A,FALSE,"1.1c";#N/A,#N/A,FALSE,"1.1e";#N/A,#N/A,FALSE,"1.1f";#N/A,#N/A,FALSE,"1.1g";#N/A,#N/A,FALSE,"1.1h_T";#N/A,#N/A,FALSE,"1.1h_D";#N/A,#N/A,FALSE,"1.2";#N/A,#N/A,FALSE,"1.3";#N/A,#N/A,FALSE,"1.3b";#N/A,#N/A,FALSE,"1.4";#N/A,#N/A,FALSE,"1.5";#N/A,#N/A,FALSE,"1.6";#N/A,#N/A,FALSE,"2.1";#N/A,#N/A,FALSE,"SOD";#N/A,#N/A,FALSE,"OL";#N/A,#N/A,FALSE,"CF"}</definedName>
    <definedName name="dsfddf" localSheetId="7" hidden="1">{#N/A,#N/A,FALSE,"1.1";#N/A,#N/A,FALSE,"1.1a";#N/A,#N/A,FALSE,"1.1b";#N/A,#N/A,FALSE,"1.1c";#N/A,#N/A,FALSE,"1.1e";#N/A,#N/A,FALSE,"1.1f";#N/A,#N/A,FALSE,"1.1g";#N/A,#N/A,FALSE,"1.1h_T";#N/A,#N/A,FALSE,"1.1h_D";#N/A,#N/A,FALSE,"1.2";#N/A,#N/A,FALSE,"1.3";#N/A,#N/A,FALSE,"1.3b";#N/A,#N/A,FALSE,"1.4";#N/A,#N/A,FALSE,"1.5";#N/A,#N/A,FALSE,"1.6";#N/A,#N/A,FALSE,"2.1";#N/A,#N/A,FALSE,"SOD";#N/A,#N/A,FALSE,"OL";#N/A,#N/A,FALSE,"CF"}</definedName>
    <definedName name="dsfddf" localSheetId="3" hidden="1">{#N/A,#N/A,FALSE,"1.1";#N/A,#N/A,FALSE,"1.1a";#N/A,#N/A,FALSE,"1.1b";#N/A,#N/A,FALSE,"1.1c";#N/A,#N/A,FALSE,"1.1e";#N/A,#N/A,FALSE,"1.1f";#N/A,#N/A,FALSE,"1.1g";#N/A,#N/A,FALSE,"1.1h_T";#N/A,#N/A,FALSE,"1.1h_D";#N/A,#N/A,FALSE,"1.2";#N/A,#N/A,FALSE,"1.3";#N/A,#N/A,FALSE,"1.3b";#N/A,#N/A,FALSE,"1.4";#N/A,#N/A,FALSE,"1.5";#N/A,#N/A,FALSE,"1.6";#N/A,#N/A,FALSE,"2.1";#N/A,#N/A,FALSE,"SOD";#N/A,#N/A,FALSE,"OL";#N/A,#N/A,FALSE,"CF"}</definedName>
    <definedName name="dsfddf" localSheetId="8" hidden="1">{#N/A,#N/A,FALSE,"1.1";#N/A,#N/A,FALSE,"1.1a";#N/A,#N/A,FALSE,"1.1b";#N/A,#N/A,FALSE,"1.1c";#N/A,#N/A,FALSE,"1.1e";#N/A,#N/A,FALSE,"1.1f";#N/A,#N/A,FALSE,"1.1g";#N/A,#N/A,FALSE,"1.1h_T";#N/A,#N/A,FALSE,"1.1h_D";#N/A,#N/A,FALSE,"1.2";#N/A,#N/A,FALSE,"1.3";#N/A,#N/A,FALSE,"1.3b";#N/A,#N/A,FALSE,"1.4";#N/A,#N/A,FALSE,"1.5";#N/A,#N/A,FALSE,"1.6";#N/A,#N/A,FALSE,"2.1";#N/A,#N/A,FALSE,"SOD";#N/A,#N/A,FALSE,"OL";#N/A,#N/A,FALSE,"CF"}</definedName>
    <definedName name="dsfddf" localSheetId="9" hidden="1">{#N/A,#N/A,FALSE,"1.1";#N/A,#N/A,FALSE,"1.1a";#N/A,#N/A,FALSE,"1.1b";#N/A,#N/A,FALSE,"1.1c";#N/A,#N/A,FALSE,"1.1e";#N/A,#N/A,FALSE,"1.1f";#N/A,#N/A,FALSE,"1.1g";#N/A,#N/A,FALSE,"1.1h_T";#N/A,#N/A,FALSE,"1.1h_D";#N/A,#N/A,FALSE,"1.2";#N/A,#N/A,FALSE,"1.3";#N/A,#N/A,FALSE,"1.3b";#N/A,#N/A,FALSE,"1.4";#N/A,#N/A,FALSE,"1.5";#N/A,#N/A,FALSE,"1.6";#N/A,#N/A,FALSE,"2.1";#N/A,#N/A,FALSE,"SOD";#N/A,#N/A,FALSE,"OL";#N/A,#N/A,FALSE,"CF"}</definedName>
    <definedName name="dsfddf" localSheetId="4" hidden="1">{#N/A,#N/A,FALSE,"1.1";#N/A,#N/A,FALSE,"1.1a";#N/A,#N/A,FALSE,"1.1b";#N/A,#N/A,FALSE,"1.1c";#N/A,#N/A,FALSE,"1.1e";#N/A,#N/A,FALSE,"1.1f";#N/A,#N/A,FALSE,"1.1g";#N/A,#N/A,FALSE,"1.1h_T";#N/A,#N/A,FALSE,"1.1h_D";#N/A,#N/A,FALSE,"1.2";#N/A,#N/A,FALSE,"1.3";#N/A,#N/A,FALSE,"1.3b";#N/A,#N/A,FALSE,"1.4";#N/A,#N/A,FALSE,"1.5";#N/A,#N/A,FALSE,"1.6";#N/A,#N/A,FALSE,"2.1";#N/A,#N/A,FALSE,"SOD";#N/A,#N/A,FALSE,"OL";#N/A,#N/A,FALSE,"CF"}</definedName>
    <definedName name="dsfddf" localSheetId="0" hidden="1">{#N/A,#N/A,FALSE,"1.1";#N/A,#N/A,FALSE,"1.1a";#N/A,#N/A,FALSE,"1.1b";#N/A,#N/A,FALSE,"1.1c";#N/A,#N/A,FALSE,"1.1e";#N/A,#N/A,FALSE,"1.1f";#N/A,#N/A,FALSE,"1.1g";#N/A,#N/A,FALSE,"1.1h_T";#N/A,#N/A,FALSE,"1.1h_D";#N/A,#N/A,FALSE,"1.2";#N/A,#N/A,FALSE,"1.3";#N/A,#N/A,FALSE,"1.3b";#N/A,#N/A,FALSE,"1.4";#N/A,#N/A,FALSE,"1.5";#N/A,#N/A,FALSE,"1.6";#N/A,#N/A,FALSE,"2.1";#N/A,#N/A,FALSE,"SOD";#N/A,#N/A,FALSE,"OL";#N/A,#N/A,FALSE,"CF"}</definedName>
    <definedName name="dsfddf" localSheetId="1" hidden="1">{#N/A,#N/A,FALSE,"1.1";#N/A,#N/A,FALSE,"1.1a";#N/A,#N/A,FALSE,"1.1b";#N/A,#N/A,FALSE,"1.1c";#N/A,#N/A,FALSE,"1.1e";#N/A,#N/A,FALSE,"1.1f";#N/A,#N/A,FALSE,"1.1g";#N/A,#N/A,FALSE,"1.1h_T";#N/A,#N/A,FALSE,"1.1h_D";#N/A,#N/A,FALSE,"1.2";#N/A,#N/A,FALSE,"1.3";#N/A,#N/A,FALSE,"1.3b";#N/A,#N/A,FALSE,"1.4";#N/A,#N/A,FALSE,"1.5";#N/A,#N/A,FALSE,"1.6";#N/A,#N/A,FALSE,"2.1";#N/A,#N/A,FALSE,"SOD";#N/A,#N/A,FALSE,"OL";#N/A,#N/A,FALSE,"CF"}</definedName>
    <definedName name="dsfddf" hidden="1">{#N/A,#N/A,FALSE,"1.1";#N/A,#N/A,FALSE,"1.1a";#N/A,#N/A,FALSE,"1.1b";#N/A,#N/A,FALSE,"1.1c";#N/A,#N/A,FALSE,"1.1e";#N/A,#N/A,FALSE,"1.1f";#N/A,#N/A,FALSE,"1.1g";#N/A,#N/A,FALSE,"1.1h_T";#N/A,#N/A,FALSE,"1.1h_D";#N/A,#N/A,FALSE,"1.2";#N/A,#N/A,FALSE,"1.3";#N/A,#N/A,FALSE,"1.3b";#N/A,#N/A,FALSE,"1.4";#N/A,#N/A,FALSE,"1.5";#N/A,#N/A,FALSE,"1.6";#N/A,#N/A,FALSE,"2.1";#N/A,#N/A,FALSE,"SOD";#N/A,#N/A,FALSE,"OL";#N/A,#N/A,FALSE,"CF"}</definedName>
    <definedName name="dsfdgfdsgfdsg" localSheetId="8" hidden="1">{"pl_t&amp;d",#N/A,FALSE,"p&amp;l_t&amp;D_01_02 (2)"}</definedName>
    <definedName name="dsfdgfdsgfdsg" hidden="1">{"pl_t&amp;d",#N/A,FALSE,"p&amp;l_t&amp;D_01_02 (2)"}</definedName>
    <definedName name="dsfds" localSheetId="8" hidden="1">{"pl_t&amp;d",#N/A,FALSE,"p&amp;l_t&amp;D_01_02 (2)"}</definedName>
    <definedName name="dsfds" hidden="1">{"pl_t&amp;d",#N/A,FALSE,"p&amp;l_t&amp;D_01_02 (2)"}</definedName>
    <definedName name="dsfesfwes" localSheetId="6" hidden="1">{"'Sheet1'!$A$4386:$N$4591"}</definedName>
    <definedName name="dsfesfwes" localSheetId="10" hidden="1">{"'Sheet1'!$A$4386:$N$4591"}</definedName>
    <definedName name="dsfesfwes" localSheetId="7" hidden="1">{"'Sheet1'!$A$4386:$N$4591"}</definedName>
    <definedName name="dsfesfwes" localSheetId="3" hidden="1">{"'Sheet1'!$A$4386:$N$4591"}</definedName>
    <definedName name="dsfesfwes" localSheetId="8" hidden="1">{"'Sheet1'!$A$4386:$N$4591"}</definedName>
    <definedName name="dsfesfwes" localSheetId="9" hidden="1">{"'Sheet1'!$A$4386:$N$4591"}</definedName>
    <definedName name="dsfesfwes" localSheetId="4" hidden="1">{"'Sheet1'!$A$4386:$N$4591"}</definedName>
    <definedName name="dsfesfwes" localSheetId="0" hidden="1">{"'Sheet1'!$A$4386:$N$4591"}</definedName>
    <definedName name="dsfesfwes" localSheetId="1" hidden="1">{"'Sheet1'!$A$4386:$N$4591"}</definedName>
    <definedName name="dsfesfwes" hidden="1">{"'Sheet1'!$A$4386:$N$4591"}</definedName>
    <definedName name="dsfret4" localSheetId="6" hidden="1">{"form-D1",#N/A,FALSE,"FORM-D1";"form-D1_amt",#N/A,FALSE,"FORM-D1"}</definedName>
    <definedName name="dsfret4" localSheetId="10" hidden="1">{"form-D1",#N/A,FALSE,"FORM-D1";"form-D1_amt",#N/A,FALSE,"FORM-D1"}</definedName>
    <definedName name="dsfret4" localSheetId="7" hidden="1">{"form-D1",#N/A,FALSE,"FORM-D1";"form-D1_amt",#N/A,FALSE,"FORM-D1"}</definedName>
    <definedName name="dsfret4" localSheetId="3" hidden="1">{"form-D1",#N/A,FALSE,"FORM-D1";"form-D1_amt",#N/A,FALSE,"FORM-D1"}</definedName>
    <definedName name="dsfret4" localSheetId="8" hidden="1">{"form-D1",#N/A,FALSE,"FORM-D1";"form-D1_amt",#N/A,FALSE,"FORM-D1"}</definedName>
    <definedName name="dsfret4" localSheetId="9" hidden="1">{"form-D1",#N/A,FALSE,"FORM-D1";"form-D1_amt",#N/A,FALSE,"FORM-D1"}</definedName>
    <definedName name="dsfret4" localSheetId="4" hidden="1">{"form-D1",#N/A,FALSE,"FORM-D1";"form-D1_amt",#N/A,FALSE,"FORM-D1"}</definedName>
    <definedName name="dsfret4" localSheetId="0" hidden="1">{"form-D1",#N/A,FALSE,"FORM-D1";"form-D1_amt",#N/A,FALSE,"FORM-D1"}</definedName>
    <definedName name="dsfret4" localSheetId="1" hidden="1">{"form-D1",#N/A,FALSE,"FORM-D1";"form-D1_amt",#N/A,FALSE,"FORM-D1"}</definedName>
    <definedName name="dsfret4" hidden="1">{"form-D1",#N/A,FALSE,"FORM-D1";"form-D1_amt",#N/A,FALSE,"FORM-D1"}</definedName>
    <definedName name="dsg" localSheetId="6" hidden="1">{"'Sheet1'!$A$4386:$N$4591"}</definedName>
    <definedName name="dsg" localSheetId="10" hidden="1">{"'Sheet1'!$A$4386:$N$4591"}</definedName>
    <definedName name="dsg" localSheetId="7" hidden="1">{"'Sheet1'!$A$4386:$N$4591"}</definedName>
    <definedName name="dsg" localSheetId="3" hidden="1">{"'Sheet1'!$A$4386:$N$4591"}</definedName>
    <definedName name="dsg" localSheetId="8" hidden="1">{"'Sheet1'!$A$4386:$N$4591"}</definedName>
    <definedName name="dsg" localSheetId="9" hidden="1">{"'Sheet1'!$A$4386:$N$4591"}</definedName>
    <definedName name="dsg" localSheetId="4" hidden="1">{"'Sheet1'!$A$4386:$N$4591"}</definedName>
    <definedName name="dsg" localSheetId="0" hidden="1">{"'Sheet1'!$A$4386:$N$4591"}</definedName>
    <definedName name="dsg" localSheetId="1" hidden="1">{"'Sheet1'!$A$4386:$N$4591"}</definedName>
    <definedName name="dsg" hidden="1">{"'Sheet1'!$A$4386:$N$4591"}</definedName>
    <definedName name="dskavnhjoavj" localSheetId="6">#REF!</definedName>
    <definedName name="dskavnhjoavj" localSheetId="10">#REF!</definedName>
    <definedName name="dskavnhjoavj" localSheetId="7">#REF!</definedName>
    <definedName name="dskavnhjoavj" localSheetId="3">#REF!</definedName>
    <definedName name="dskavnhjoavj" localSheetId="9">#REF!</definedName>
    <definedName name="dskavnhjoavj" localSheetId="4">#REF!</definedName>
    <definedName name="dskavnhjoavj" localSheetId="0">#REF!</definedName>
    <definedName name="dskavnhjoavj" localSheetId="1">#REF!</definedName>
    <definedName name="dskavnhjoavj">#REF!</definedName>
    <definedName name="dskdskkds" localSheetId="6" hidden="1">{"pl_t&amp;d",#N/A,FALSE,"p&amp;l_t&amp;D_01_02 (2)"}</definedName>
    <definedName name="dskdskkds" localSheetId="10" hidden="1">{"pl_t&amp;d",#N/A,FALSE,"p&amp;l_t&amp;D_01_02 (2)"}</definedName>
    <definedName name="dskdskkds" localSheetId="7" hidden="1">{"pl_t&amp;d",#N/A,FALSE,"p&amp;l_t&amp;D_01_02 (2)"}</definedName>
    <definedName name="dskdskkds" localSheetId="3" hidden="1">{"pl_t&amp;d",#N/A,FALSE,"p&amp;l_t&amp;D_01_02 (2)"}</definedName>
    <definedName name="dskdskkds" localSheetId="8" hidden="1">{"pl_t&amp;d",#N/A,FALSE,"p&amp;l_t&amp;D_01_02 (2)"}</definedName>
    <definedName name="dskdskkds" localSheetId="9" hidden="1">{"pl_t&amp;d",#N/A,FALSE,"p&amp;l_t&amp;D_01_02 (2)"}</definedName>
    <definedName name="dskdskkds" localSheetId="4" hidden="1">{"pl_t&amp;d",#N/A,FALSE,"p&amp;l_t&amp;D_01_02 (2)"}</definedName>
    <definedName name="dskdskkds" localSheetId="0" hidden="1">{"pl_t&amp;d",#N/A,FALSE,"p&amp;l_t&amp;D_01_02 (2)"}</definedName>
    <definedName name="dskdskkds" localSheetId="1" hidden="1">{"pl_t&amp;d",#N/A,FALSE,"p&amp;l_t&amp;D_01_02 (2)"}</definedName>
    <definedName name="dskdskkds" hidden="1">{"pl_t&amp;d",#N/A,FALSE,"p&amp;l_t&amp;D_01_02 (2)"}</definedName>
    <definedName name="dss">[20]Sched!$B$1:$D$65536</definedName>
    <definedName name="dssdf" localSheetId="8" hidden="1">{"pl_t&amp;d",#N/A,FALSE,"p&amp;l_t&amp;D_01_02 (2)"}</definedName>
    <definedName name="dssdf" hidden="1">{"pl_t&amp;d",#N/A,FALSE,"p&amp;l_t&amp;D_01_02 (2)"}</definedName>
    <definedName name="dtl" localSheetId="6">#REF!</definedName>
    <definedName name="dtl" localSheetId="10">#REF!</definedName>
    <definedName name="dtl" localSheetId="7">#REF!</definedName>
    <definedName name="dtl" localSheetId="3">#REF!</definedName>
    <definedName name="dtl" localSheetId="9">#REF!</definedName>
    <definedName name="dtl" localSheetId="4">#REF!</definedName>
    <definedName name="dtl" localSheetId="0">#REF!</definedName>
    <definedName name="dtl" localSheetId="1">#REF!</definedName>
    <definedName name="dtl">#REF!</definedName>
    <definedName name="DULHome">#N/A</definedName>
    <definedName name="DutyAppl" localSheetId="6">#REF!</definedName>
    <definedName name="DutyAppl" localSheetId="10">#REF!</definedName>
    <definedName name="DutyAppl" localSheetId="7">#REF!</definedName>
    <definedName name="DutyAppl" localSheetId="3">#REF!</definedName>
    <definedName name="DutyAppl" localSheetId="9">#REF!</definedName>
    <definedName name="DutyAppl" localSheetId="4">#REF!</definedName>
    <definedName name="DutyAppl" localSheetId="0">#REF!</definedName>
    <definedName name="DutyAppl" localSheetId="1">#REF!</definedName>
    <definedName name="DutyAppl">#REF!</definedName>
    <definedName name="DutyRate" localSheetId="6">#REF!</definedName>
    <definedName name="DutyRate" localSheetId="10">#REF!</definedName>
    <definedName name="DutyRate" localSheetId="7">#REF!</definedName>
    <definedName name="DutyRate" localSheetId="3">#REF!</definedName>
    <definedName name="DutyRate" localSheetId="9">#REF!</definedName>
    <definedName name="DutyRate" localSheetId="4">#REF!</definedName>
    <definedName name="DutyRate" localSheetId="0">#REF!</definedName>
    <definedName name="DutyRate" localSheetId="1">#REF!</definedName>
    <definedName name="DutyRate">#REF!</definedName>
    <definedName name="dvb" localSheetId="6">#REF!</definedName>
    <definedName name="dvb" localSheetId="10">#REF!</definedName>
    <definedName name="dvb" localSheetId="7">#REF!</definedName>
    <definedName name="dvb" localSheetId="3">#REF!</definedName>
    <definedName name="dvb" localSheetId="9">#REF!</definedName>
    <definedName name="dvb" localSheetId="4">#REF!</definedName>
    <definedName name="dvb" localSheetId="0">#REF!</definedName>
    <definedName name="dvb" localSheetId="1">#REF!</definedName>
    <definedName name="dvb">#REF!</definedName>
    <definedName name="dydyen" localSheetId="6" hidden="1">{"pl_t&amp;d",#N/A,FALSE,"p&amp;l_t&amp;D_01_02 (2)"}</definedName>
    <definedName name="dydyen" localSheetId="10" hidden="1">{"pl_t&amp;d",#N/A,FALSE,"p&amp;l_t&amp;D_01_02 (2)"}</definedName>
    <definedName name="dydyen" localSheetId="7" hidden="1">{"pl_t&amp;d",#N/A,FALSE,"p&amp;l_t&amp;D_01_02 (2)"}</definedName>
    <definedName name="dydyen" localSheetId="3" hidden="1">{"pl_t&amp;d",#N/A,FALSE,"p&amp;l_t&amp;D_01_02 (2)"}</definedName>
    <definedName name="dydyen" localSheetId="8" hidden="1">{"pl_t&amp;d",#N/A,FALSE,"p&amp;l_t&amp;D_01_02 (2)"}</definedName>
    <definedName name="dydyen" localSheetId="9" hidden="1">{"pl_t&amp;d",#N/A,FALSE,"p&amp;l_t&amp;D_01_02 (2)"}</definedName>
    <definedName name="dydyen" localSheetId="4" hidden="1">{"pl_t&amp;d",#N/A,FALSE,"p&amp;l_t&amp;D_01_02 (2)"}</definedName>
    <definedName name="dydyen" localSheetId="0" hidden="1">{"pl_t&amp;d",#N/A,FALSE,"p&amp;l_t&amp;D_01_02 (2)"}</definedName>
    <definedName name="dydyen" localSheetId="1" hidden="1">{"pl_t&amp;d",#N/A,FALSE,"p&amp;l_t&amp;D_01_02 (2)"}</definedName>
    <definedName name="dydyen" hidden="1">{"pl_t&amp;d",#N/A,FALSE,"p&amp;l_t&amp;D_01_02 (2)"}</definedName>
    <definedName name="dytfghhhh" localSheetId="8" hidden="1">{"pl_t&amp;d",#N/A,FALSE,"p&amp;l_t&amp;D_01_02 (2)"}</definedName>
    <definedName name="dytfghhhh" hidden="1">{"pl_t&amp;d",#N/A,FALSE,"p&amp;l_t&amp;D_01_02 (2)"}</definedName>
    <definedName name="E" localSheetId="6">{"pl_t&amp;d",#N/A,FALSE,"p&amp;l_t&amp;D_01_02 (2)"}</definedName>
    <definedName name="E" localSheetId="10">{"pl_t&amp;d",#N/A,FALSE,"p&amp;l_t&amp;D_01_02 (2)"}</definedName>
    <definedName name="E" localSheetId="7">{"pl_t&amp;d",#N/A,FALSE,"p&amp;l_t&amp;D_01_02 (2)"}</definedName>
    <definedName name="E" localSheetId="3">{"pl_t&amp;d",#N/A,FALSE,"p&amp;l_t&amp;D_01_02 (2)"}</definedName>
    <definedName name="E" localSheetId="8">{"pl_t&amp;d",#N/A,FALSE,"p&amp;l_t&amp;D_01_02 (2)"}</definedName>
    <definedName name="E" localSheetId="9">{"pl_t&amp;d",#N/A,FALSE,"p&amp;l_t&amp;D_01_02 (2)"}</definedName>
    <definedName name="E" localSheetId="4">{"pl_t&amp;d",#N/A,FALSE,"p&amp;l_t&amp;D_01_02 (2)"}</definedName>
    <definedName name="E" localSheetId="0">{"pl_t&amp;d",#N/A,FALSE,"p&amp;l_t&amp;D_01_02 (2)"}</definedName>
    <definedName name="E" localSheetId="1">{"pl_t&amp;d",#N/A,FALSE,"p&amp;l_t&amp;D_01_02 (2)"}</definedName>
    <definedName name="E">{"pl_t&amp;d",#N/A,FALSE,"p&amp;l_t&amp;D_01_02 (2)"}</definedName>
    <definedName name="ear" localSheetId="8" hidden="1">{"pl_t&amp;d",#N/A,FALSE,"p&amp;l_t&amp;D_01_02 (2)"}</definedName>
    <definedName name="ear" hidden="1">{"pl_t&amp;d",#N/A,FALSE,"p&amp;l_t&amp;D_01_02 (2)"}</definedName>
    <definedName name="eary" localSheetId="8" hidden="1">{"pl_t&amp;d",#N/A,FALSE,"p&amp;l_t&amp;D_01_02 (2)"}</definedName>
    <definedName name="eary" hidden="1">{"pl_t&amp;d",#N/A,FALSE,"p&amp;l_t&amp;D_01_02 (2)"}</definedName>
    <definedName name="EDP" localSheetId="6">#REF!</definedName>
    <definedName name="EDP" localSheetId="10">#REF!</definedName>
    <definedName name="EDP" localSheetId="7">#REF!</definedName>
    <definedName name="EDP" localSheetId="3">#REF!</definedName>
    <definedName name="EDP" localSheetId="9">#REF!</definedName>
    <definedName name="EDP" localSheetId="4">#REF!</definedName>
    <definedName name="EDP" localSheetId="0">#REF!</definedName>
    <definedName name="EDP" localSheetId="1">#REF!</definedName>
    <definedName name="EDP">#REF!</definedName>
    <definedName name="ee" localSheetId="6" hidden="1">{"pl_t&amp;d",#N/A,FALSE,"p&amp;l_t&amp;D_01_02 (2)"}</definedName>
    <definedName name="ee" localSheetId="10" hidden="1">{"pl_t&amp;d",#N/A,FALSE,"p&amp;l_t&amp;D_01_02 (2)"}</definedName>
    <definedName name="ee" localSheetId="7" hidden="1">{"pl_t&amp;d",#N/A,FALSE,"p&amp;l_t&amp;D_01_02 (2)"}</definedName>
    <definedName name="ee" localSheetId="3" hidden="1">{"pl_t&amp;d",#N/A,FALSE,"p&amp;l_t&amp;D_01_02 (2)"}</definedName>
    <definedName name="ee" localSheetId="8" hidden="1">{"pl_t&amp;d",#N/A,FALSE,"p&amp;l_t&amp;D_01_02 (2)"}</definedName>
    <definedName name="ee" localSheetId="9" hidden="1">{"pl_t&amp;d",#N/A,FALSE,"p&amp;l_t&amp;D_01_02 (2)"}</definedName>
    <definedName name="ee" localSheetId="4" hidden="1">{"pl_t&amp;d",#N/A,FALSE,"p&amp;l_t&amp;D_01_02 (2)"}</definedName>
    <definedName name="ee" localSheetId="0" hidden="1">{"pl_t&amp;d",#N/A,FALSE,"p&amp;l_t&amp;D_01_02 (2)"}</definedName>
    <definedName name="ee" localSheetId="1" hidden="1">{"pl_t&amp;d",#N/A,FALSE,"p&amp;l_t&amp;D_01_02 (2)"}</definedName>
    <definedName name="ee" hidden="1">{"pl_t&amp;d",#N/A,FALSE,"p&amp;l_t&amp;D_01_02 (2)"}</definedName>
    <definedName name="eee" localSheetId="6" hidden="1">{"pl_td_01_02",#N/A,FALSE,"p&amp;l_t&amp;D_01_02 (2)"}</definedName>
    <definedName name="eee" localSheetId="10" hidden="1">{"pl_td_01_02",#N/A,FALSE,"p&amp;l_t&amp;D_01_02 (2)"}</definedName>
    <definedName name="eee" localSheetId="7" hidden="1">{"pl_td_01_02",#N/A,FALSE,"p&amp;l_t&amp;D_01_02 (2)"}</definedName>
    <definedName name="eee" localSheetId="3" hidden="1">{"pl_td_01_02",#N/A,FALSE,"p&amp;l_t&amp;D_01_02 (2)"}</definedName>
    <definedName name="eee" localSheetId="8" hidden="1">{"pl_td_01_02",#N/A,FALSE,"p&amp;l_t&amp;D_01_02 (2)"}</definedName>
    <definedName name="eee" localSheetId="9" hidden="1">{"pl_td_01_02",#N/A,FALSE,"p&amp;l_t&amp;D_01_02 (2)"}</definedName>
    <definedName name="eee" localSheetId="4" hidden="1">{"pl_td_01_02",#N/A,FALSE,"p&amp;l_t&amp;D_01_02 (2)"}</definedName>
    <definedName name="eee" localSheetId="0" hidden="1">{"pl_td_01_02",#N/A,FALSE,"p&amp;l_t&amp;D_01_02 (2)"}</definedName>
    <definedName name="eee" localSheetId="1" hidden="1">{"pl_td_01_02",#N/A,FALSE,"p&amp;l_t&amp;D_01_02 (2)"}</definedName>
    <definedName name="eee" hidden="1">{"pl_td_01_02",#N/A,FALSE,"p&amp;l_t&amp;D_01_02 (2)"}</definedName>
    <definedName name="eeee" localSheetId="6">#REF!</definedName>
    <definedName name="eeee" localSheetId="10">#REF!</definedName>
    <definedName name="eeee" localSheetId="7">#REF!</definedName>
    <definedName name="eeee" localSheetId="3">#REF!</definedName>
    <definedName name="eeee" localSheetId="9">#REF!</definedName>
    <definedName name="eeee" localSheetId="4">#REF!</definedName>
    <definedName name="eeee" localSheetId="0">#REF!</definedName>
    <definedName name="eeee" localSheetId="1">#REF!</definedName>
    <definedName name="eeee">#REF!</definedName>
    <definedName name="eeeeeeeeeeee" localSheetId="6">#REF!</definedName>
    <definedName name="eeeeeeeeeeee" localSheetId="10">#REF!</definedName>
    <definedName name="eeeeeeeeeeee" localSheetId="7">#REF!</definedName>
    <definedName name="eeeeeeeeeeee" localSheetId="3">#REF!</definedName>
    <definedName name="eeeeeeeeeeee" localSheetId="9">#REF!</definedName>
    <definedName name="eeeeeeeeeeee" localSheetId="4">#REF!</definedName>
    <definedName name="eeeeeeeeeeee" localSheetId="0">#REF!</definedName>
    <definedName name="eeeeeeeeeeee" localSheetId="1">#REF!</definedName>
    <definedName name="eeeeeeeeeeee">#REF!</definedName>
    <definedName name="efewr" localSheetId="6" hidden="1">{"'Sheet1'!$A$4386:$N$4591"}</definedName>
    <definedName name="efewr" localSheetId="10" hidden="1">{"'Sheet1'!$A$4386:$N$4591"}</definedName>
    <definedName name="efewr" localSheetId="7" hidden="1">{"'Sheet1'!$A$4386:$N$4591"}</definedName>
    <definedName name="efewr" localSheetId="3" hidden="1">{"'Sheet1'!$A$4386:$N$4591"}</definedName>
    <definedName name="efewr" localSheetId="8" hidden="1">{"'Sheet1'!$A$4386:$N$4591"}</definedName>
    <definedName name="efewr" localSheetId="9" hidden="1">{"'Sheet1'!$A$4386:$N$4591"}</definedName>
    <definedName name="efewr" localSheetId="4" hidden="1">{"'Sheet1'!$A$4386:$N$4591"}</definedName>
    <definedName name="efewr" localSheetId="0" hidden="1">{"'Sheet1'!$A$4386:$N$4591"}</definedName>
    <definedName name="efewr" localSheetId="1" hidden="1">{"'Sheet1'!$A$4386:$N$4591"}</definedName>
    <definedName name="efewr" hidden="1">{"'Sheet1'!$A$4386:$N$4591"}</definedName>
    <definedName name="efsd" localSheetId="6">#REF!</definedName>
    <definedName name="efsd" localSheetId="10">#REF!</definedName>
    <definedName name="efsd" localSheetId="7">#REF!</definedName>
    <definedName name="efsd" localSheetId="3">#REF!</definedName>
    <definedName name="efsd" localSheetId="9">#REF!</definedName>
    <definedName name="efsd" localSheetId="4">#REF!</definedName>
    <definedName name="efsd" localSheetId="0">#REF!</definedName>
    <definedName name="efsd" localSheetId="1">#REF!</definedName>
    <definedName name="efsd">#REF!</definedName>
    <definedName name="efwet" localSheetId="6" hidden="1">{"'Sheet1'!$A$4386:$N$4591"}</definedName>
    <definedName name="efwet" localSheetId="10" hidden="1">{"'Sheet1'!$A$4386:$N$4591"}</definedName>
    <definedName name="efwet" localSheetId="7" hidden="1">{"'Sheet1'!$A$4386:$N$4591"}</definedName>
    <definedName name="efwet" localSheetId="3" hidden="1">{"'Sheet1'!$A$4386:$N$4591"}</definedName>
    <definedName name="efwet" localSheetId="8" hidden="1">{"'Sheet1'!$A$4386:$N$4591"}</definedName>
    <definedName name="efwet" localSheetId="9" hidden="1">{"'Sheet1'!$A$4386:$N$4591"}</definedName>
    <definedName name="efwet" localSheetId="4" hidden="1">{"'Sheet1'!$A$4386:$N$4591"}</definedName>
    <definedName name="efwet" localSheetId="0" hidden="1">{"'Sheet1'!$A$4386:$N$4591"}</definedName>
    <definedName name="efwet" localSheetId="1" hidden="1">{"'Sheet1'!$A$4386:$N$4591"}</definedName>
    <definedName name="efwet" hidden="1">{"'Sheet1'!$A$4386:$N$4591"}</definedName>
    <definedName name="ei" localSheetId="6">#REF!</definedName>
    <definedName name="ei" localSheetId="10">#REF!</definedName>
    <definedName name="ei" localSheetId="7">#REF!</definedName>
    <definedName name="ei" localSheetId="3">#REF!</definedName>
    <definedName name="ei" localSheetId="9">#REF!</definedName>
    <definedName name="ei" localSheetId="4">#REF!</definedName>
    <definedName name="ei" localSheetId="0">#REF!</definedName>
    <definedName name="ei" localSheetId="1">#REF!</definedName>
    <definedName name="ei">#REF!</definedName>
    <definedName name="ELR" localSheetId="8" hidden="1">{#N/A,#N/A,FALSE,"1.1";#N/A,#N/A,FALSE,"1.1a";#N/A,#N/A,FALSE,"1.1b";#N/A,#N/A,FALSE,"1.1c";#N/A,#N/A,FALSE,"1.1e";#N/A,#N/A,FALSE,"1.1f";#N/A,#N/A,FALSE,"1.1g";#N/A,#N/A,FALSE,"1.1h_T";#N/A,#N/A,FALSE,"1.1h_D";#N/A,#N/A,FALSE,"1.2";#N/A,#N/A,FALSE,"1.3";#N/A,#N/A,FALSE,"1.3b";#N/A,#N/A,FALSE,"1.4";#N/A,#N/A,FALSE,"1.5";#N/A,#N/A,FALSE,"1.6";#N/A,#N/A,FALSE,"2.1";#N/A,#N/A,FALSE,"SOD";#N/A,#N/A,FALSE,"OL";#N/A,#N/A,FALSE,"CF"}</definedName>
    <definedName name="ELR" hidden="1">{#N/A,#N/A,FALSE,"1.1";#N/A,#N/A,FALSE,"1.1a";#N/A,#N/A,FALSE,"1.1b";#N/A,#N/A,FALSE,"1.1c";#N/A,#N/A,FALSE,"1.1e";#N/A,#N/A,FALSE,"1.1f";#N/A,#N/A,FALSE,"1.1g";#N/A,#N/A,FALSE,"1.1h_T";#N/A,#N/A,FALSE,"1.1h_D";#N/A,#N/A,FALSE,"1.2";#N/A,#N/A,FALSE,"1.3";#N/A,#N/A,FALSE,"1.3b";#N/A,#N/A,FALSE,"1.4";#N/A,#N/A,FALSE,"1.5";#N/A,#N/A,FALSE,"1.6";#N/A,#N/A,FALSE,"2.1";#N/A,#N/A,FALSE,"SOD";#N/A,#N/A,FALSE,"OL";#N/A,#N/A,FALSE,"CF"}</definedName>
    <definedName name="ELRCO" localSheetId="8" hidden="1">{#N/A,#N/A,FALSE,"1.1";#N/A,#N/A,FALSE,"1.1a";#N/A,#N/A,FALSE,"1.1b";#N/A,#N/A,FALSE,"1.1c";#N/A,#N/A,FALSE,"1.1e";#N/A,#N/A,FALSE,"1.1f";#N/A,#N/A,FALSE,"1.1g";#N/A,#N/A,FALSE,"1.1h_T";#N/A,#N/A,FALSE,"1.1h_D";#N/A,#N/A,FALSE,"1.2";#N/A,#N/A,FALSE,"1.3";#N/A,#N/A,FALSE,"1.3b";#N/A,#N/A,FALSE,"1.4";#N/A,#N/A,FALSE,"1.5";#N/A,#N/A,FALSE,"1.6";#N/A,#N/A,FALSE,"2.1";#N/A,#N/A,FALSE,"SOD";#N/A,#N/A,FALSE,"OL";#N/A,#N/A,FALSE,"CF"}</definedName>
    <definedName name="ELRCO" hidden="1">{#N/A,#N/A,FALSE,"1.1";#N/A,#N/A,FALSE,"1.1a";#N/A,#N/A,FALSE,"1.1b";#N/A,#N/A,FALSE,"1.1c";#N/A,#N/A,FALSE,"1.1e";#N/A,#N/A,FALSE,"1.1f";#N/A,#N/A,FALSE,"1.1g";#N/A,#N/A,FALSE,"1.1h_T";#N/A,#N/A,FALSE,"1.1h_D";#N/A,#N/A,FALSE,"1.2";#N/A,#N/A,FALSE,"1.3";#N/A,#N/A,FALSE,"1.3b";#N/A,#N/A,FALSE,"1.4";#N/A,#N/A,FALSE,"1.5";#N/A,#N/A,FALSE,"1.6";#N/A,#N/A,FALSE,"2.1";#N/A,#N/A,FALSE,"SOD";#N/A,#N/A,FALSE,"OL";#N/A,#N/A,FALSE,"CF"}</definedName>
    <definedName name="ELRD" localSheetId="8" hidden="1">{#N/A,#N/A,FALSE,"1.1";#N/A,#N/A,FALSE,"1.1a";#N/A,#N/A,FALSE,"1.1b";#N/A,#N/A,FALSE,"1.1c";#N/A,#N/A,FALSE,"1.1e";#N/A,#N/A,FALSE,"1.1f";#N/A,#N/A,FALSE,"1.1g";#N/A,#N/A,FALSE,"1.1h_T";#N/A,#N/A,FALSE,"1.1h_D";#N/A,#N/A,FALSE,"1.2";#N/A,#N/A,FALSE,"1.3";#N/A,#N/A,FALSE,"1.3b";#N/A,#N/A,FALSE,"1.4";#N/A,#N/A,FALSE,"1.5";#N/A,#N/A,FALSE,"1.6";#N/A,#N/A,FALSE,"2.1";#N/A,#N/A,FALSE,"SOD";#N/A,#N/A,FALSE,"OL";#N/A,#N/A,FALSE,"CF"}</definedName>
    <definedName name="ELRD" hidden="1">{#N/A,#N/A,FALSE,"1.1";#N/A,#N/A,FALSE,"1.1a";#N/A,#N/A,FALSE,"1.1b";#N/A,#N/A,FALSE,"1.1c";#N/A,#N/A,FALSE,"1.1e";#N/A,#N/A,FALSE,"1.1f";#N/A,#N/A,FALSE,"1.1g";#N/A,#N/A,FALSE,"1.1h_T";#N/A,#N/A,FALSE,"1.1h_D";#N/A,#N/A,FALSE,"1.2";#N/A,#N/A,FALSE,"1.3";#N/A,#N/A,FALSE,"1.3b";#N/A,#N/A,FALSE,"1.4";#N/A,#N/A,FALSE,"1.5";#N/A,#N/A,FALSE,"1.6";#N/A,#N/A,FALSE,"2.1";#N/A,#N/A,FALSE,"SOD";#N/A,#N/A,FALSE,"OL";#N/A,#N/A,FALSE,"CF"}</definedName>
    <definedName name="elrtpg" localSheetId="8" hidden="1">{#N/A,#N/A,FALSE,"1.1";#N/A,#N/A,FALSE,"1.1a";#N/A,#N/A,FALSE,"1.1b";#N/A,#N/A,FALSE,"1.1c";#N/A,#N/A,FALSE,"1.1e";#N/A,#N/A,FALSE,"1.1f";#N/A,#N/A,FALSE,"1.1g";#N/A,#N/A,FALSE,"1.1h_T";#N/A,#N/A,FALSE,"1.1h_D";#N/A,#N/A,FALSE,"1.2";#N/A,#N/A,FALSE,"1.3";#N/A,#N/A,FALSE,"1.3b";#N/A,#N/A,FALSE,"1.4";#N/A,#N/A,FALSE,"1.5";#N/A,#N/A,FALSE,"1.6";#N/A,#N/A,FALSE,"2.1";#N/A,#N/A,FALSE,"SOD";#N/A,#N/A,FALSE,"OL";#N/A,#N/A,FALSE,"CF"}</definedName>
    <definedName name="elrtpg" hidden="1">{#N/A,#N/A,FALSE,"1.1";#N/A,#N/A,FALSE,"1.1a";#N/A,#N/A,FALSE,"1.1b";#N/A,#N/A,FALSE,"1.1c";#N/A,#N/A,FALSE,"1.1e";#N/A,#N/A,FALSE,"1.1f";#N/A,#N/A,FALSE,"1.1g";#N/A,#N/A,FALSE,"1.1h_T";#N/A,#N/A,FALSE,"1.1h_D";#N/A,#N/A,FALSE,"1.2";#N/A,#N/A,FALSE,"1.3";#N/A,#N/A,FALSE,"1.3b";#N/A,#N/A,FALSE,"1.4";#N/A,#N/A,FALSE,"1.5";#N/A,#N/A,FALSE,"1.6";#N/A,#N/A,FALSE,"2.1";#N/A,#N/A,FALSE,"SOD";#N/A,#N/A,FALSE,"OL";#N/A,#N/A,FALSE,"CF"}</definedName>
    <definedName name="ELU" localSheetId="8" hidden="1">{#N/A,#N/A,FALSE,"1.1";#N/A,#N/A,FALSE,"1.1a";#N/A,#N/A,FALSE,"1.1b";#N/A,#N/A,FALSE,"1.1c";#N/A,#N/A,FALSE,"1.1e";#N/A,#N/A,FALSE,"1.1f";#N/A,#N/A,FALSE,"1.1g";#N/A,#N/A,FALSE,"1.1h_T";#N/A,#N/A,FALSE,"1.1h_D";#N/A,#N/A,FALSE,"1.2";#N/A,#N/A,FALSE,"1.3";#N/A,#N/A,FALSE,"1.3b";#N/A,#N/A,FALSE,"1.4";#N/A,#N/A,FALSE,"1.5";#N/A,#N/A,FALSE,"1.6";#N/A,#N/A,FALSE,"2.1";#N/A,#N/A,FALSE,"SOD";#N/A,#N/A,FALSE,"OL";#N/A,#N/A,FALSE,"CF"}</definedName>
    <definedName name="ELU" hidden="1">{#N/A,#N/A,FALSE,"1.1";#N/A,#N/A,FALSE,"1.1a";#N/A,#N/A,FALSE,"1.1b";#N/A,#N/A,FALSE,"1.1c";#N/A,#N/A,FALSE,"1.1e";#N/A,#N/A,FALSE,"1.1f";#N/A,#N/A,FALSE,"1.1g";#N/A,#N/A,FALSE,"1.1h_T";#N/A,#N/A,FALSE,"1.1h_D";#N/A,#N/A,FALSE,"1.2";#N/A,#N/A,FALSE,"1.3";#N/A,#N/A,FALSE,"1.3b";#N/A,#N/A,FALSE,"1.4";#N/A,#N/A,FALSE,"1.5";#N/A,#N/A,FALSE,"1.6";#N/A,#N/A,FALSE,"2.1";#N/A,#N/A,FALSE,"SOD";#N/A,#N/A,FALSE,"OL";#N/A,#N/A,FALSE,"CF"}</definedName>
    <definedName name="eluru" localSheetId="8" hidden="1">{#N/A,#N/A,FALSE,"1.1";#N/A,#N/A,FALSE,"1.1a";#N/A,#N/A,FALSE,"1.1b";#N/A,#N/A,FALSE,"1.1c";#N/A,#N/A,FALSE,"1.1e";#N/A,#N/A,FALSE,"1.1f";#N/A,#N/A,FALSE,"1.1g";#N/A,#N/A,FALSE,"1.1h_T";#N/A,#N/A,FALSE,"1.1h_D";#N/A,#N/A,FALSE,"1.2";#N/A,#N/A,FALSE,"1.3";#N/A,#N/A,FALSE,"1.3b";#N/A,#N/A,FALSE,"1.4";#N/A,#N/A,FALSE,"1.5";#N/A,#N/A,FALSE,"1.6";#N/A,#N/A,FALSE,"2.1";#N/A,#N/A,FALSE,"SOD";#N/A,#N/A,FALSE,"OL";#N/A,#N/A,FALSE,"CF"}</definedName>
    <definedName name="eluru" hidden="1">{#N/A,#N/A,FALSE,"1.1";#N/A,#N/A,FALSE,"1.1a";#N/A,#N/A,FALSE,"1.1b";#N/A,#N/A,FALSE,"1.1c";#N/A,#N/A,FALSE,"1.1e";#N/A,#N/A,FALSE,"1.1f";#N/A,#N/A,FALSE,"1.1g";#N/A,#N/A,FALSE,"1.1h_T";#N/A,#N/A,FALSE,"1.1h_D";#N/A,#N/A,FALSE,"1.2";#N/A,#N/A,FALSE,"1.3";#N/A,#N/A,FALSE,"1.3b";#N/A,#N/A,FALSE,"1.4";#N/A,#N/A,FALSE,"1.5";#N/A,#N/A,FALSE,"1.6";#N/A,#N/A,FALSE,"2.1";#N/A,#N/A,FALSE,"SOD";#N/A,#N/A,FALSE,"OL";#N/A,#N/A,FALSE,"CF"}</definedName>
    <definedName name="EMPNAME">'[30]OVER VIEW'!$R$11:$R$145</definedName>
    <definedName name="End_Bal" localSheetId="6">#REF!</definedName>
    <definedName name="End_Bal" localSheetId="10">#REF!</definedName>
    <definedName name="End_Bal" localSheetId="7">#REF!</definedName>
    <definedName name="End_Bal" localSheetId="3">#REF!</definedName>
    <definedName name="End_Bal" localSheetId="9">#REF!</definedName>
    <definedName name="End_Bal" localSheetId="4">#REF!</definedName>
    <definedName name="End_Bal" localSheetId="0">#REF!</definedName>
    <definedName name="End_Bal" localSheetId="1">#REF!</definedName>
    <definedName name="End_Bal">#REF!</definedName>
    <definedName name="ENDMKT" localSheetId="6">#REF!</definedName>
    <definedName name="ENDMKT" localSheetId="10">#REF!</definedName>
    <definedName name="ENDMKT" localSheetId="7">#REF!</definedName>
    <definedName name="ENDMKT" localSheetId="3">#REF!</definedName>
    <definedName name="ENDMKT" localSheetId="9">#REF!</definedName>
    <definedName name="ENDMKT" localSheetId="4">#REF!</definedName>
    <definedName name="ENDMKT" localSheetId="0">#REF!</definedName>
    <definedName name="ENDMKT" localSheetId="1">#REF!</definedName>
    <definedName name="ENDMKT">#REF!</definedName>
    <definedName name="ENDUSER" localSheetId="6">#REF!</definedName>
    <definedName name="ENDUSER" localSheetId="10">#REF!</definedName>
    <definedName name="ENDUSER" localSheetId="7">#REF!</definedName>
    <definedName name="ENDUSER" localSheetId="3">#REF!</definedName>
    <definedName name="ENDUSER" localSheetId="9">#REF!</definedName>
    <definedName name="ENDUSER" localSheetId="4">#REF!</definedName>
    <definedName name="ENDUSER" localSheetId="0">#REF!</definedName>
    <definedName name="ENDUSER" localSheetId="1">#REF!</definedName>
    <definedName name="ENDUSER">#REF!</definedName>
    <definedName name="ENGL" localSheetId="10">#REF!</definedName>
    <definedName name="ENGL" localSheetId="7">#REF!</definedName>
    <definedName name="ENGL" localSheetId="3">#REF!</definedName>
    <definedName name="ENGL" localSheetId="9">#REF!</definedName>
    <definedName name="ENGL" localSheetId="4">#REF!</definedName>
    <definedName name="ENGL" localSheetId="0">#REF!</definedName>
    <definedName name="ENGL" localSheetId="1">#REF!</definedName>
    <definedName name="ENGL">#REF!</definedName>
    <definedName name="ENGLAND" localSheetId="10">#REF!</definedName>
    <definedName name="ENGLAND" localSheetId="7">#REF!</definedName>
    <definedName name="ENGLAND" localSheetId="3">#REF!</definedName>
    <definedName name="ENGLAND" localSheetId="9">#REF!</definedName>
    <definedName name="ENGLAND" localSheetId="4">#REF!</definedName>
    <definedName name="ENGLAND" localSheetId="0">#REF!</definedName>
    <definedName name="ENGLAND" localSheetId="1">#REF!</definedName>
    <definedName name="ENGLAND">#REF!</definedName>
    <definedName name="Entertainment" localSheetId="10">#REF!</definedName>
    <definedName name="Entertainment" localSheetId="7">#REF!</definedName>
    <definedName name="Entertainment" localSheetId="3">#REF!</definedName>
    <definedName name="Entertainment" localSheetId="9">#REF!</definedName>
    <definedName name="Entertainment" localSheetId="4">#REF!</definedName>
    <definedName name="Entertainment" localSheetId="0">#REF!</definedName>
    <definedName name="Entertainment" localSheetId="1">#REF!</definedName>
    <definedName name="Entertainment">#REF!</definedName>
    <definedName name="EPF" localSheetId="10">#REF!</definedName>
    <definedName name="EPF" localSheetId="7">#REF!</definedName>
    <definedName name="EPF" localSheetId="3">#REF!</definedName>
    <definedName name="EPF" localSheetId="9">#REF!</definedName>
    <definedName name="EPF" localSheetId="4">#REF!</definedName>
    <definedName name="EPF" localSheetId="0">#REF!</definedName>
    <definedName name="EPF" localSheetId="1">#REF!</definedName>
    <definedName name="EPF">#REF!</definedName>
    <definedName name="eqeqqe" localSheetId="6" hidden="1">{"form-D1",#N/A,FALSE,"FORM-D1";"form-D1_amt",#N/A,FALSE,"FORM-D1"}</definedName>
    <definedName name="eqeqqe" localSheetId="10" hidden="1">{"form-D1",#N/A,FALSE,"FORM-D1";"form-D1_amt",#N/A,FALSE,"FORM-D1"}</definedName>
    <definedName name="eqeqqe" localSheetId="7" hidden="1">{"form-D1",#N/A,FALSE,"FORM-D1";"form-D1_amt",#N/A,FALSE,"FORM-D1"}</definedName>
    <definedName name="eqeqqe" localSheetId="3" hidden="1">{"form-D1",#N/A,FALSE,"FORM-D1";"form-D1_amt",#N/A,FALSE,"FORM-D1"}</definedName>
    <definedName name="eqeqqe" localSheetId="8" hidden="1">{"form-D1",#N/A,FALSE,"FORM-D1";"form-D1_amt",#N/A,FALSE,"FORM-D1"}</definedName>
    <definedName name="eqeqqe" localSheetId="9" hidden="1">{"form-D1",#N/A,FALSE,"FORM-D1";"form-D1_amt",#N/A,FALSE,"FORM-D1"}</definedName>
    <definedName name="eqeqqe" localSheetId="4" hidden="1">{"form-D1",#N/A,FALSE,"FORM-D1";"form-D1_amt",#N/A,FALSE,"FORM-D1"}</definedName>
    <definedName name="eqeqqe" localSheetId="0" hidden="1">{"form-D1",#N/A,FALSE,"FORM-D1";"form-D1_amt",#N/A,FALSE,"FORM-D1"}</definedName>
    <definedName name="eqeqqe" localSheetId="1" hidden="1">{"form-D1",#N/A,FALSE,"FORM-D1";"form-D1_amt",#N/A,FALSE,"FORM-D1"}</definedName>
    <definedName name="eqeqqe" hidden="1">{"form-D1",#N/A,FALSE,"FORM-D1";"form-D1_amt",#N/A,FALSE,"FORM-D1"}</definedName>
    <definedName name="EQUIP" localSheetId="6" hidden="1">{"'Sheet1'!$A$4386:$N$4591"}</definedName>
    <definedName name="EQUIP" localSheetId="10" hidden="1">{"'Sheet1'!$A$4386:$N$4591"}</definedName>
    <definedName name="EQUIP" localSheetId="7" hidden="1">{"'Sheet1'!$A$4386:$N$4591"}</definedName>
    <definedName name="EQUIP" localSheetId="3" hidden="1">{"'Sheet1'!$A$4386:$N$4591"}</definedName>
    <definedName name="EQUIP" localSheetId="8" hidden="1">{"'Sheet1'!$A$4386:$N$4591"}</definedName>
    <definedName name="EQUIP" localSheetId="9" hidden="1">{"'Sheet1'!$A$4386:$N$4591"}</definedName>
    <definedName name="EQUIP" localSheetId="4" hidden="1">{"'Sheet1'!$A$4386:$N$4591"}</definedName>
    <definedName name="EQUIP" localSheetId="0" hidden="1">{"'Sheet1'!$A$4386:$N$4591"}</definedName>
    <definedName name="EQUIP" localSheetId="1" hidden="1">{"'Sheet1'!$A$4386:$N$4591"}</definedName>
    <definedName name="EQUIP" hidden="1">{"'Sheet1'!$A$4386:$N$4591"}</definedName>
    <definedName name="er" localSheetId="6" hidden="1">{"pl_t&amp;d",#N/A,FALSE,"p&amp;l_t&amp;D_01_02 (2)"}</definedName>
    <definedName name="er" localSheetId="10" hidden="1">{"pl_t&amp;d",#N/A,FALSE,"p&amp;l_t&amp;D_01_02 (2)"}</definedName>
    <definedName name="er" localSheetId="7" hidden="1">{"pl_t&amp;d",#N/A,FALSE,"p&amp;l_t&amp;D_01_02 (2)"}</definedName>
    <definedName name="er" localSheetId="3" hidden="1">{"pl_t&amp;d",#N/A,FALSE,"p&amp;l_t&amp;D_01_02 (2)"}</definedName>
    <definedName name="er" localSheetId="8" hidden="1">{"pl_t&amp;d",#N/A,FALSE,"p&amp;l_t&amp;D_01_02 (2)"}</definedName>
    <definedName name="er" localSheetId="9" hidden="1">{"pl_t&amp;d",#N/A,FALSE,"p&amp;l_t&amp;D_01_02 (2)"}</definedName>
    <definedName name="er" localSheetId="4" hidden="1">{"pl_t&amp;d",#N/A,FALSE,"p&amp;l_t&amp;D_01_02 (2)"}</definedName>
    <definedName name="er" localSheetId="0" hidden="1">{"pl_t&amp;d",#N/A,FALSE,"p&amp;l_t&amp;D_01_02 (2)"}</definedName>
    <definedName name="er" localSheetId="1" hidden="1">{"pl_t&amp;d",#N/A,FALSE,"p&amp;l_t&amp;D_01_02 (2)"}</definedName>
    <definedName name="er" hidden="1">{"pl_t&amp;d",#N/A,FALSE,"p&amp;l_t&amp;D_01_02 (2)"}</definedName>
    <definedName name="er3etr" localSheetId="6" hidden="1">{"form-D1",#N/A,FALSE,"FORM-D1";"form-D1_amt",#N/A,FALSE,"FORM-D1"}</definedName>
    <definedName name="er3etr" localSheetId="10" hidden="1">{"form-D1",#N/A,FALSE,"FORM-D1";"form-D1_amt",#N/A,FALSE,"FORM-D1"}</definedName>
    <definedName name="er3etr" localSheetId="7" hidden="1">{"form-D1",#N/A,FALSE,"FORM-D1";"form-D1_amt",#N/A,FALSE,"FORM-D1"}</definedName>
    <definedName name="er3etr" localSheetId="3" hidden="1">{"form-D1",#N/A,FALSE,"FORM-D1";"form-D1_amt",#N/A,FALSE,"FORM-D1"}</definedName>
    <definedName name="er3etr" localSheetId="8" hidden="1">{"form-D1",#N/A,FALSE,"FORM-D1";"form-D1_amt",#N/A,FALSE,"FORM-D1"}</definedName>
    <definedName name="er3etr" localSheetId="9" hidden="1">{"form-D1",#N/A,FALSE,"FORM-D1";"form-D1_amt",#N/A,FALSE,"FORM-D1"}</definedName>
    <definedName name="er3etr" localSheetId="4" hidden="1">{"form-D1",#N/A,FALSE,"FORM-D1";"form-D1_amt",#N/A,FALSE,"FORM-D1"}</definedName>
    <definedName name="er3etr" localSheetId="0" hidden="1">{"form-D1",#N/A,FALSE,"FORM-D1";"form-D1_amt",#N/A,FALSE,"FORM-D1"}</definedName>
    <definedName name="er3etr" localSheetId="1" hidden="1">{"form-D1",#N/A,FALSE,"FORM-D1";"form-D1_amt",#N/A,FALSE,"FORM-D1"}</definedName>
    <definedName name="er3etr" hidden="1">{"form-D1",#N/A,FALSE,"FORM-D1";"form-D1_amt",#N/A,FALSE,"FORM-D1"}</definedName>
    <definedName name="erg" localSheetId="8" hidden="1">{"pl_t&amp;d",#N/A,FALSE,"p&amp;l_t&amp;D_01_02 (2)"}</definedName>
    <definedName name="erg" hidden="1">{"pl_t&amp;d",#N/A,FALSE,"p&amp;l_t&amp;D_01_02 (2)"}</definedName>
    <definedName name="ergfrg" localSheetId="6" hidden="1">{"'Sheet1'!$A$4386:$N$4591"}</definedName>
    <definedName name="ergfrg" localSheetId="10" hidden="1">{"'Sheet1'!$A$4386:$N$4591"}</definedName>
    <definedName name="ergfrg" localSheetId="7" hidden="1">{"'Sheet1'!$A$4386:$N$4591"}</definedName>
    <definedName name="ergfrg" localSheetId="3" hidden="1">{"'Sheet1'!$A$4386:$N$4591"}</definedName>
    <definedName name="ergfrg" localSheetId="8" hidden="1">{"'Sheet1'!$A$4386:$N$4591"}</definedName>
    <definedName name="ergfrg" localSheetId="9" hidden="1">{"'Sheet1'!$A$4386:$N$4591"}</definedName>
    <definedName name="ergfrg" localSheetId="4" hidden="1">{"'Sheet1'!$A$4386:$N$4591"}</definedName>
    <definedName name="ergfrg" localSheetId="0" hidden="1">{"'Sheet1'!$A$4386:$N$4591"}</definedName>
    <definedName name="ergfrg" localSheetId="1" hidden="1">{"'Sheet1'!$A$4386:$N$4591"}</definedName>
    <definedName name="ergfrg" hidden="1">{"'Sheet1'!$A$4386:$N$4591"}</definedName>
    <definedName name="ergtrg" localSheetId="6">#REF!</definedName>
    <definedName name="ergtrg" localSheetId="10">#REF!</definedName>
    <definedName name="ergtrg" localSheetId="7">#REF!</definedName>
    <definedName name="ergtrg" localSheetId="3">#REF!</definedName>
    <definedName name="ergtrg" localSheetId="9">#REF!</definedName>
    <definedName name="ergtrg" localSheetId="4">#REF!</definedName>
    <definedName name="ergtrg" localSheetId="0">#REF!</definedName>
    <definedName name="ergtrg" localSheetId="1">#REF!</definedName>
    <definedName name="ergtrg">#REF!</definedName>
    <definedName name="ergtsdg" localSheetId="6" hidden="1">{"'Sheet1'!$A$4386:$N$4591"}</definedName>
    <definedName name="ergtsdg" localSheetId="10" hidden="1">{"'Sheet1'!$A$4386:$N$4591"}</definedName>
    <definedName name="ergtsdg" localSheetId="7" hidden="1">{"'Sheet1'!$A$4386:$N$4591"}</definedName>
    <definedName name="ergtsdg" localSheetId="3" hidden="1">{"'Sheet1'!$A$4386:$N$4591"}</definedName>
    <definedName name="ergtsdg" localSheetId="8" hidden="1">{"'Sheet1'!$A$4386:$N$4591"}</definedName>
    <definedName name="ergtsdg" localSheetId="9" hidden="1">{"'Sheet1'!$A$4386:$N$4591"}</definedName>
    <definedName name="ergtsdg" localSheetId="4" hidden="1">{"'Sheet1'!$A$4386:$N$4591"}</definedName>
    <definedName name="ergtsdg" localSheetId="0" hidden="1">{"'Sheet1'!$A$4386:$N$4591"}</definedName>
    <definedName name="ergtsdg" localSheetId="1" hidden="1">{"'Sheet1'!$A$4386:$N$4591"}</definedName>
    <definedName name="ergtsdg" hidden="1">{"'Sheet1'!$A$4386:$N$4591"}</definedName>
    <definedName name="erl" localSheetId="8" hidden="1">{#N/A,#N/A,FALSE,"1.1";#N/A,#N/A,FALSE,"1.1a";#N/A,#N/A,FALSE,"1.1b";#N/A,#N/A,FALSE,"1.1c";#N/A,#N/A,FALSE,"1.1e";#N/A,#N/A,FALSE,"1.1f";#N/A,#N/A,FALSE,"1.1g";#N/A,#N/A,FALSE,"1.1h_T";#N/A,#N/A,FALSE,"1.1h_D";#N/A,#N/A,FALSE,"1.2";#N/A,#N/A,FALSE,"1.3";#N/A,#N/A,FALSE,"1.3b";#N/A,#N/A,FALSE,"1.4";#N/A,#N/A,FALSE,"1.5";#N/A,#N/A,FALSE,"1.6";#N/A,#N/A,FALSE,"2.1";#N/A,#N/A,FALSE,"SOD";#N/A,#N/A,FALSE,"OL";#N/A,#N/A,FALSE,"CF"}</definedName>
    <definedName name="erl" hidden="1">{#N/A,#N/A,FALSE,"1.1";#N/A,#N/A,FALSE,"1.1a";#N/A,#N/A,FALSE,"1.1b";#N/A,#N/A,FALSE,"1.1c";#N/A,#N/A,FALSE,"1.1e";#N/A,#N/A,FALSE,"1.1f";#N/A,#N/A,FALSE,"1.1g";#N/A,#N/A,FALSE,"1.1h_T";#N/A,#N/A,FALSE,"1.1h_D";#N/A,#N/A,FALSE,"1.2";#N/A,#N/A,FALSE,"1.3";#N/A,#N/A,FALSE,"1.3b";#N/A,#N/A,FALSE,"1.4";#N/A,#N/A,FALSE,"1.5";#N/A,#N/A,FALSE,"1.6";#N/A,#N/A,FALSE,"2.1";#N/A,#N/A,FALSE,"SOD";#N/A,#N/A,FALSE,"OL";#N/A,#N/A,FALSE,"CF"}</definedName>
    <definedName name="Ernesta">#N/A</definedName>
    <definedName name="errerewrew" localSheetId="8" hidden="1">{"pl_t&amp;d",#N/A,FALSE,"p&amp;l_t&amp;D_01_02 (2)"}</definedName>
    <definedName name="errerewrew" hidden="1">{"pl_t&amp;d",#N/A,FALSE,"p&amp;l_t&amp;D_01_02 (2)"}</definedName>
    <definedName name="ert" localSheetId="6" hidden="1">{"pl_t&amp;d",#N/A,FALSE,"p&amp;l_t&amp;D_01_02 (2)"}</definedName>
    <definedName name="ert" localSheetId="10" hidden="1">{"pl_t&amp;d",#N/A,FALSE,"p&amp;l_t&amp;D_01_02 (2)"}</definedName>
    <definedName name="ert" localSheetId="7" hidden="1">{"pl_t&amp;d",#N/A,FALSE,"p&amp;l_t&amp;D_01_02 (2)"}</definedName>
    <definedName name="ert" localSheetId="3" hidden="1">{"pl_t&amp;d",#N/A,FALSE,"p&amp;l_t&amp;D_01_02 (2)"}</definedName>
    <definedName name="ert" localSheetId="8" hidden="1">{"pl_t&amp;d",#N/A,FALSE,"p&amp;l_t&amp;D_01_02 (2)"}</definedName>
    <definedName name="ert" localSheetId="9" hidden="1">{"pl_t&amp;d",#N/A,FALSE,"p&amp;l_t&amp;D_01_02 (2)"}</definedName>
    <definedName name="ert" localSheetId="4" hidden="1">{"pl_t&amp;d",#N/A,FALSE,"p&amp;l_t&amp;D_01_02 (2)"}</definedName>
    <definedName name="ert" localSheetId="0" hidden="1">{"pl_t&amp;d",#N/A,FALSE,"p&amp;l_t&amp;D_01_02 (2)"}</definedName>
    <definedName name="ert" localSheetId="1" hidden="1">{"pl_t&amp;d",#N/A,FALSE,"p&amp;l_t&amp;D_01_02 (2)"}</definedName>
    <definedName name="ert" hidden="1">{"pl_t&amp;d",#N/A,FALSE,"p&amp;l_t&amp;D_01_02 (2)"}</definedName>
    <definedName name="erte" localSheetId="6" hidden="1">{"'Sheet1'!$A$4386:$N$4591"}</definedName>
    <definedName name="erte" localSheetId="10" hidden="1">{"'Sheet1'!$A$4386:$N$4591"}</definedName>
    <definedName name="erte" localSheetId="7" hidden="1">{"'Sheet1'!$A$4386:$N$4591"}</definedName>
    <definedName name="erte" localSheetId="3" hidden="1">{"'Sheet1'!$A$4386:$N$4591"}</definedName>
    <definedName name="erte" localSheetId="8" hidden="1">{"'Sheet1'!$A$4386:$N$4591"}</definedName>
    <definedName name="erte" localSheetId="9" hidden="1">{"'Sheet1'!$A$4386:$N$4591"}</definedName>
    <definedName name="erte" localSheetId="4" hidden="1">{"'Sheet1'!$A$4386:$N$4591"}</definedName>
    <definedName name="erte" localSheetId="0" hidden="1">{"'Sheet1'!$A$4386:$N$4591"}</definedName>
    <definedName name="erte" localSheetId="1" hidden="1">{"'Sheet1'!$A$4386:$N$4591"}</definedName>
    <definedName name="erte" hidden="1">{"'Sheet1'!$A$4386:$N$4591"}</definedName>
    <definedName name="ERTERT" localSheetId="6">#REF!</definedName>
    <definedName name="ERTERT" localSheetId="10">#REF!</definedName>
    <definedName name="ERTERT" localSheetId="7">#REF!</definedName>
    <definedName name="ERTERT" localSheetId="3">#REF!</definedName>
    <definedName name="ERTERT" localSheetId="9">#REF!</definedName>
    <definedName name="ERTERT" localSheetId="4">#REF!</definedName>
    <definedName name="ERTERT" localSheetId="0">#REF!</definedName>
    <definedName name="ERTERT" localSheetId="1">#REF!</definedName>
    <definedName name="ERTERT">#REF!</definedName>
    <definedName name="ertet" localSheetId="6">#REF!</definedName>
    <definedName name="ertet" localSheetId="10">#REF!</definedName>
    <definedName name="ertet" localSheetId="7">#REF!</definedName>
    <definedName name="ertet" localSheetId="3">#REF!</definedName>
    <definedName name="ertet" localSheetId="9">#REF!</definedName>
    <definedName name="ertet" localSheetId="4">#REF!</definedName>
    <definedName name="ertet" localSheetId="0">#REF!</definedName>
    <definedName name="ertet" localSheetId="1">#REF!</definedName>
    <definedName name="ertet">#REF!</definedName>
    <definedName name="erwrwr" localSheetId="6">#REF!</definedName>
    <definedName name="erwrwr" localSheetId="10">#REF!</definedName>
    <definedName name="erwrwr" localSheetId="7">#REF!</definedName>
    <definedName name="erwrwr" localSheetId="3">#REF!</definedName>
    <definedName name="erwrwr" localSheetId="9">#REF!</definedName>
    <definedName name="erwrwr" localSheetId="4">#REF!</definedName>
    <definedName name="erwrwr" localSheetId="0">#REF!</definedName>
    <definedName name="erwrwr" localSheetId="1">#REF!</definedName>
    <definedName name="erwrwr">#REF!</definedName>
    <definedName name="erxc" localSheetId="10">#REF!</definedName>
    <definedName name="erxc" localSheetId="7">#REF!</definedName>
    <definedName name="erxc" localSheetId="3">#REF!</definedName>
    <definedName name="erxc" localSheetId="9">#REF!</definedName>
    <definedName name="erxc" localSheetId="4">#REF!</definedName>
    <definedName name="erxc" localSheetId="0">#REF!</definedName>
    <definedName name="erxc" localSheetId="1">#REF!</definedName>
    <definedName name="erxc">#REF!</definedName>
    <definedName name="ery5y" localSheetId="10">#REF!</definedName>
    <definedName name="ery5y" localSheetId="7">#REF!</definedName>
    <definedName name="ery5y" localSheetId="3">#REF!</definedName>
    <definedName name="ery5y" localSheetId="9">#REF!</definedName>
    <definedName name="ery5y" localSheetId="4">#REF!</definedName>
    <definedName name="ery5y" localSheetId="0">#REF!</definedName>
    <definedName name="ery5y" localSheetId="1">#REF!</definedName>
    <definedName name="ery5y">#REF!</definedName>
    <definedName name="eryery" localSheetId="10">#REF!</definedName>
    <definedName name="eryery" localSheetId="7">#REF!</definedName>
    <definedName name="eryery" localSheetId="3">#REF!</definedName>
    <definedName name="eryery" localSheetId="9">#REF!</definedName>
    <definedName name="eryery" localSheetId="4">#REF!</definedName>
    <definedName name="eryery" localSheetId="0">#REF!</definedName>
    <definedName name="eryery" localSheetId="1">#REF!</definedName>
    <definedName name="eryery">#REF!</definedName>
    <definedName name="eryesryd" localSheetId="10">#REF!</definedName>
    <definedName name="eryesryd" localSheetId="7">#REF!</definedName>
    <definedName name="eryesryd" localSheetId="3">#REF!</definedName>
    <definedName name="eryesryd" localSheetId="9">#REF!</definedName>
    <definedName name="eryesryd" localSheetId="4">#REF!</definedName>
    <definedName name="eryesryd" localSheetId="0">#REF!</definedName>
    <definedName name="eryesryd" localSheetId="1">#REF!</definedName>
    <definedName name="eryesryd">#REF!</definedName>
    <definedName name="eryey" localSheetId="10" hidden="1">#REF!</definedName>
    <definedName name="eryey" localSheetId="7" hidden="1">#REF!</definedName>
    <definedName name="eryey" localSheetId="3" hidden="1">#REF!</definedName>
    <definedName name="eryey" localSheetId="8" hidden="1">#REF!</definedName>
    <definedName name="eryey" localSheetId="9" hidden="1">#REF!</definedName>
    <definedName name="eryey" localSheetId="4" hidden="1">#REF!</definedName>
    <definedName name="eryey" localSheetId="0" hidden="1">#REF!</definedName>
    <definedName name="eryey" localSheetId="1" hidden="1">#REF!</definedName>
    <definedName name="eryey" hidden="1">#REF!</definedName>
    <definedName name="esd" localSheetId="8" hidden="1">{"pl_t&amp;d",#N/A,FALSE,"p&amp;l_t&amp;D_01_02 (2)"}</definedName>
    <definedName name="esd" hidden="1">{"pl_t&amp;d",#N/A,FALSE,"p&amp;l_t&amp;D_01_02 (2)"}</definedName>
    <definedName name="etrwe" localSheetId="6" hidden="1">{"'Sheet1'!$A$4386:$N$4591"}</definedName>
    <definedName name="etrwe" localSheetId="10" hidden="1">{"'Sheet1'!$A$4386:$N$4591"}</definedName>
    <definedName name="etrwe" localSheetId="7" hidden="1">{"'Sheet1'!$A$4386:$N$4591"}</definedName>
    <definedName name="etrwe" localSheetId="3" hidden="1">{"'Sheet1'!$A$4386:$N$4591"}</definedName>
    <definedName name="etrwe" localSheetId="8" hidden="1">{"'Sheet1'!$A$4386:$N$4591"}</definedName>
    <definedName name="etrwe" localSheetId="9" hidden="1">{"'Sheet1'!$A$4386:$N$4591"}</definedName>
    <definedName name="etrwe" localSheetId="4" hidden="1">{"'Sheet1'!$A$4386:$N$4591"}</definedName>
    <definedName name="etrwe" localSheetId="0" hidden="1">{"'Sheet1'!$A$4386:$N$4591"}</definedName>
    <definedName name="etrwe" localSheetId="1" hidden="1">{"'Sheet1'!$A$4386:$N$4591"}</definedName>
    <definedName name="etrwe" hidden="1">{"'Sheet1'!$A$4386:$N$4591"}</definedName>
    <definedName name="EUHQ" localSheetId="6">#REF!</definedName>
    <definedName name="EUHQ" localSheetId="10">#REF!</definedName>
    <definedName name="EUHQ" localSheetId="7">#REF!</definedName>
    <definedName name="EUHQ" localSheetId="3">#REF!</definedName>
    <definedName name="EUHQ" localSheetId="9">#REF!</definedName>
    <definedName name="EUHQ" localSheetId="4">#REF!</definedName>
    <definedName name="EUHQ" localSheetId="0">#REF!</definedName>
    <definedName name="EUHQ" localSheetId="1">#REF!</definedName>
    <definedName name="EUHQ">#REF!</definedName>
    <definedName name="EUROPEAN_HQ" localSheetId="6">#REF!</definedName>
    <definedName name="EUROPEAN_HQ" localSheetId="10">#REF!</definedName>
    <definedName name="EUROPEAN_HQ" localSheetId="7">#REF!</definedName>
    <definedName name="EUROPEAN_HQ" localSheetId="3">#REF!</definedName>
    <definedName name="EUROPEAN_HQ" localSheetId="9">#REF!</definedName>
    <definedName name="EUROPEAN_HQ" localSheetId="4">#REF!</definedName>
    <definedName name="EUROPEAN_HQ" localSheetId="0">#REF!</definedName>
    <definedName name="EUROPEAN_HQ" localSheetId="1">#REF!</definedName>
    <definedName name="EUROPEAN_HQ">#REF!</definedName>
    <definedName name="ew" localSheetId="6">#REF!</definedName>
    <definedName name="ew" localSheetId="10">#REF!</definedName>
    <definedName name="ew" localSheetId="7">#REF!</definedName>
    <definedName name="ew" localSheetId="3">#REF!</definedName>
    <definedName name="ew" localSheetId="9">#REF!</definedName>
    <definedName name="ew" localSheetId="4">#REF!</definedName>
    <definedName name="ew" localSheetId="0">#REF!</definedName>
    <definedName name="ew" localSheetId="1">#REF!</definedName>
    <definedName name="ew">#REF!</definedName>
    <definedName name="ewew" localSheetId="10">#REF!</definedName>
    <definedName name="ewew" localSheetId="7">#REF!</definedName>
    <definedName name="ewew" localSheetId="3">#REF!</definedName>
    <definedName name="ewew" localSheetId="9">#REF!</definedName>
    <definedName name="ewew" localSheetId="4">#REF!</definedName>
    <definedName name="ewew" localSheetId="0">#REF!</definedName>
    <definedName name="ewew" localSheetId="1">#REF!</definedName>
    <definedName name="ewew">#REF!</definedName>
    <definedName name="EWEWW" localSheetId="10">#REF!</definedName>
    <definedName name="EWEWW" localSheetId="7">#REF!</definedName>
    <definedName name="EWEWW" localSheetId="3">#REF!</definedName>
    <definedName name="EWEWW" localSheetId="9">#REF!</definedName>
    <definedName name="EWEWW" localSheetId="4">#REF!</definedName>
    <definedName name="EWEWW" localSheetId="0">#REF!</definedName>
    <definedName name="EWEWW" localSheetId="1">#REF!</definedName>
    <definedName name="EWEWW">#REF!</definedName>
    <definedName name="ewf" localSheetId="8" hidden="1">{"pl_t&amp;d",#N/A,FALSE,"p&amp;l_t&amp;D_01_02 (2)"}</definedName>
    <definedName name="ewf" hidden="1">{"pl_t&amp;d",#N/A,FALSE,"p&amp;l_t&amp;D_01_02 (2)"}</definedName>
    <definedName name="EWGFEWg" localSheetId="10">#REF!</definedName>
    <definedName name="EWGFEWg" localSheetId="7">#REF!</definedName>
    <definedName name="EWGFEWg" localSheetId="3">#REF!</definedName>
    <definedName name="EWGFEWg" localSheetId="9">#REF!</definedName>
    <definedName name="EWGFEWg" localSheetId="4">#REF!</definedName>
    <definedName name="EWGFEWg" localSheetId="0">#REF!</definedName>
    <definedName name="EWGFEWg" localSheetId="1">#REF!</definedName>
    <definedName name="EWGFEWg">#REF!</definedName>
    <definedName name="ewrwr" localSheetId="10">#REF!</definedName>
    <definedName name="ewrwr" localSheetId="7">#REF!</definedName>
    <definedName name="ewrwr" localSheetId="3">#REF!</definedName>
    <definedName name="ewrwr" localSheetId="9">#REF!</definedName>
    <definedName name="ewrwr" localSheetId="4">#REF!</definedName>
    <definedName name="ewrwr" localSheetId="0">#REF!</definedName>
    <definedName name="ewrwr" localSheetId="1">#REF!</definedName>
    <definedName name="ewrwr">#REF!</definedName>
    <definedName name="ewtqyewqdu" localSheetId="6" hidden="1">{"pl_t&amp;d",#N/A,FALSE,"p&amp;l_t&amp;D_01_02 (2)"}</definedName>
    <definedName name="ewtqyewqdu" localSheetId="10" hidden="1">{"pl_t&amp;d",#N/A,FALSE,"p&amp;l_t&amp;D_01_02 (2)"}</definedName>
    <definedName name="ewtqyewqdu" localSheetId="7" hidden="1">{"pl_t&amp;d",#N/A,FALSE,"p&amp;l_t&amp;D_01_02 (2)"}</definedName>
    <definedName name="ewtqyewqdu" localSheetId="3" hidden="1">{"pl_t&amp;d",#N/A,FALSE,"p&amp;l_t&amp;D_01_02 (2)"}</definedName>
    <definedName name="ewtqyewqdu" localSheetId="8" hidden="1">{"pl_t&amp;d",#N/A,FALSE,"p&amp;l_t&amp;D_01_02 (2)"}</definedName>
    <definedName name="ewtqyewqdu" localSheetId="9" hidden="1">{"pl_t&amp;d",#N/A,FALSE,"p&amp;l_t&amp;D_01_02 (2)"}</definedName>
    <definedName name="ewtqyewqdu" localSheetId="4" hidden="1">{"pl_t&amp;d",#N/A,FALSE,"p&amp;l_t&amp;D_01_02 (2)"}</definedName>
    <definedName name="ewtqyewqdu" localSheetId="0" hidden="1">{"pl_t&amp;d",#N/A,FALSE,"p&amp;l_t&amp;D_01_02 (2)"}</definedName>
    <definedName name="ewtqyewqdu" localSheetId="1" hidden="1">{"pl_t&amp;d",#N/A,FALSE,"p&amp;l_t&amp;D_01_02 (2)"}</definedName>
    <definedName name="ewtqyewqdu" hidden="1">{"pl_t&amp;d",#N/A,FALSE,"p&amp;l_t&amp;D_01_02 (2)"}</definedName>
    <definedName name="ex" localSheetId="6">#REF!</definedName>
    <definedName name="ex" localSheetId="10">#REF!</definedName>
    <definedName name="ex" localSheetId="7">#REF!</definedName>
    <definedName name="ex" localSheetId="3">#REF!</definedName>
    <definedName name="ex" localSheetId="9">#REF!</definedName>
    <definedName name="ex" localSheetId="4">#REF!</definedName>
    <definedName name="ex" localSheetId="0">#REF!</definedName>
    <definedName name="ex" localSheetId="1">#REF!</definedName>
    <definedName name="ex">#REF!</definedName>
    <definedName name="EXAMPLE" localSheetId="8" hidden="1">{"pl_t&amp;d",#N/A,FALSE,"p&amp;l_t&amp;D_01_02 (2)"}</definedName>
    <definedName name="EXAMPLE" hidden="1">{"pl_t&amp;d",#N/A,FALSE,"p&amp;l_t&amp;D_01_02 (2)"}</definedName>
    <definedName name="Excel_BuiltIn__FilterDatabase_1_1" localSheetId="6">#REF!</definedName>
    <definedName name="Excel_BuiltIn__FilterDatabase_1_1" localSheetId="10">#REF!</definedName>
    <definedName name="Excel_BuiltIn__FilterDatabase_1_1" localSheetId="7">#REF!</definedName>
    <definedName name="Excel_BuiltIn__FilterDatabase_1_1" localSheetId="3">#REF!</definedName>
    <definedName name="Excel_BuiltIn__FilterDatabase_1_1" localSheetId="9">#REF!</definedName>
    <definedName name="Excel_BuiltIn__FilterDatabase_1_1" localSheetId="4">#REF!</definedName>
    <definedName name="Excel_BuiltIn__FilterDatabase_1_1" localSheetId="0">#REF!</definedName>
    <definedName name="Excel_BuiltIn__FilterDatabase_1_1" localSheetId="1">#REF!</definedName>
    <definedName name="Excel_BuiltIn__FilterDatabase_1_1">#REF!</definedName>
    <definedName name="Excel_BuiltIn__FilterDatabase_1_1_1" localSheetId="6">#REF!</definedName>
    <definedName name="Excel_BuiltIn__FilterDatabase_1_1_1" localSheetId="10">#REF!</definedName>
    <definedName name="Excel_BuiltIn__FilterDatabase_1_1_1" localSheetId="7">#REF!</definedName>
    <definedName name="Excel_BuiltIn__FilterDatabase_1_1_1" localSheetId="3">#REF!</definedName>
    <definedName name="Excel_BuiltIn__FilterDatabase_1_1_1" localSheetId="9">#REF!</definedName>
    <definedName name="Excel_BuiltIn__FilterDatabase_1_1_1" localSheetId="4">#REF!</definedName>
    <definedName name="Excel_BuiltIn__FilterDatabase_1_1_1" localSheetId="0">#REF!</definedName>
    <definedName name="Excel_BuiltIn__FilterDatabase_1_1_1" localSheetId="1">#REF!</definedName>
    <definedName name="Excel_BuiltIn__FilterDatabase_1_1_1">#REF!</definedName>
    <definedName name="Excel_BuiltIn__FilterDatabase_1_1_1_1" localSheetId="10">#REF!</definedName>
    <definedName name="Excel_BuiltIn__FilterDatabase_1_1_1_1" localSheetId="7">#REF!</definedName>
    <definedName name="Excel_BuiltIn__FilterDatabase_1_1_1_1" localSheetId="3">#REF!</definedName>
    <definedName name="Excel_BuiltIn__FilterDatabase_1_1_1_1" localSheetId="9">#REF!</definedName>
    <definedName name="Excel_BuiltIn__FilterDatabase_1_1_1_1" localSheetId="4">#REF!</definedName>
    <definedName name="Excel_BuiltIn__FilterDatabase_1_1_1_1" localSheetId="0">#REF!</definedName>
    <definedName name="Excel_BuiltIn__FilterDatabase_1_1_1_1" localSheetId="1">#REF!</definedName>
    <definedName name="Excel_BuiltIn__FilterDatabase_1_1_1_1">#REF!</definedName>
    <definedName name="Excel_BuiltIn__FilterDatabase_10" localSheetId="10">#REF!</definedName>
    <definedName name="Excel_BuiltIn__FilterDatabase_10" localSheetId="7">#REF!</definedName>
    <definedName name="Excel_BuiltIn__FilterDatabase_10" localSheetId="3">#REF!</definedName>
    <definedName name="Excel_BuiltIn__FilterDatabase_10" localSheetId="9">#REF!</definedName>
    <definedName name="Excel_BuiltIn__FilterDatabase_10" localSheetId="4">#REF!</definedName>
    <definedName name="Excel_BuiltIn__FilterDatabase_10" localSheetId="0">#REF!</definedName>
    <definedName name="Excel_BuiltIn__FilterDatabase_10" localSheetId="1">#REF!</definedName>
    <definedName name="Excel_BuiltIn__FilterDatabase_10">#REF!</definedName>
    <definedName name="Excel_BuiltIn__FilterDatabase_10_1" localSheetId="10">#REF!</definedName>
    <definedName name="Excel_BuiltIn__FilterDatabase_10_1" localSheetId="7">#REF!</definedName>
    <definedName name="Excel_BuiltIn__FilterDatabase_10_1" localSheetId="3">#REF!</definedName>
    <definedName name="Excel_BuiltIn__FilterDatabase_10_1" localSheetId="9">#REF!</definedName>
    <definedName name="Excel_BuiltIn__FilterDatabase_10_1" localSheetId="4">#REF!</definedName>
    <definedName name="Excel_BuiltIn__FilterDatabase_10_1" localSheetId="0">#REF!</definedName>
    <definedName name="Excel_BuiltIn__FilterDatabase_10_1" localSheetId="1">#REF!</definedName>
    <definedName name="Excel_BuiltIn__FilterDatabase_10_1">#REF!</definedName>
    <definedName name="Excel_BuiltIn__FilterDatabase_3" localSheetId="10">#REF!</definedName>
    <definedName name="Excel_BuiltIn__FilterDatabase_3" localSheetId="7">#REF!</definedName>
    <definedName name="Excel_BuiltIn__FilterDatabase_3" localSheetId="3">#REF!</definedName>
    <definedName name="Excel_BuiltIn__FilterDatabase_3" localSheetId="9">#REF!</definedName>
    <definedName name="Excel_BuiltIn__FilterDatabase_3" localSheetId="4">#REF!</definedName>
    <definedName name="Excel_BuiltIn__FilterDatabase_3" localSheetId="0">#REF!</definedName>
    <definedName name="Excel_BuiltIn__FilterDatabase_3" localSheetId="1">#REF!</definedName>
    <definedName name="Excel_BuiltIn__FilterDatabase_3">#REF!</definedName>
    <definedName name="Excel_BuiltIn__FilterDatabase_3_1" localSheetId="10">#REF!</definedName>
    <definedName name="Excel_BuiltIn__FilterDatabase_3_1" localSheetId="7">#REF!</definedName>
    <definedName name="Excel_BuiltIn__FilterDatabase_3_1" localSheetId="3">#REF!</definedName>
    <definedName name="Excel_BuiltIn__FilterDatabase_3_1" localSheetId="9">#REF!</definedName>
    <definedName name="Excel_BuiltIn__FilterDatabase_3_1" localSheetId="4">#REF!</definedName>
    <definedName name="Excel_BuiltIn__FilterDatabase_3_1" localSheetId="0">#REF!</definedName>
    <definedName name="Excel_BuiltIn__FilterDatabase_3_1" localSheetId="1">#REF!</definedName>
    <definedName name="Excel_BuiltIn__FilterDatabase_3_1">#REF!</definedName>
    <definedName name="Excel_BuiltIn__FilterDatabase_4_1" localSheetId="10">#REF!</definedName>
    <definedName name="Excel_BuiltIn__FilterDatabase_4_1" localSheetId="7">#REF!</definedName>
    <definedName name="Excel_BuiltIn__FilterDatabase_4_1" localSheetId="3">#REF!</definedName>
    <definedName name="Excel_BuiltIn__FilterDatabase_4_1" localSheetId="9">#REF!</definedName>
    <definedName name="Excel_BuiltIn__FilterDatabase_4_1" localSheetId="4">#REF!</definedName>
    <definedName name="Excel_BuiltIn__FilterDatabase_4_1" localSheetId="0">#REF!</definedName>
    <definedName name="Excel_BuiltIn__FilterDatabase_4_1" localSheetId="1">#REF!</definedName>
    <definedName name="Excel_BuiltIn__FilterDatabase_4_1">#REF!</definedName>
    <definedName name="Excel_BuiltIn__FilterDatabase_6" localSheetId="10">#REF!</definedName>
    <definedName name="Excel_BuiltIn__FilterDatabase_6" localSheetId="7">#REF!</definedName>
    <definedName name="Excel_BuiltIn__FilterDatabase_6" localSheetId="3">#REF!</definedName>
    <definedName name="Excel_BuiltIn__FilterDatabase_6" localSheetId="9">#REF!</definedName>
    <definedName name="Excel_BuiltIn__FilterDatabase_6" localSheetId="4">#REF!</definedName>
    <definedName name="Excel_BuiltIn__FilterDatabase_6" localSheetId="0">#REF!</definedName>
    <definedName name="Excel_BuiltIn__FilterDatabase_6" localSheetId="1">#REF!</definedName>
    <definedName name="Excel_BuiltIn__FilterDatabase_6">#REF!</definedName>
    <definedName name="Excel_BuiltIn__FilterDatabase_6_1" localSheetId="10">#REF!</definedName>
    <definedName name="Excel_BuiltIn__FilterDatabase_6_1" localSheetId="7">#REF!</definedName>
    <definedName name="Excel_BuiltIn__FilterDatabase_6_1" localSheetId="3">#REF!</definedName>
    <definedName name="Excel_BuiltIn__FilterDatabase_6_1" localSheetId="9">#REF!</definedName>
    <definedName name="Excel_BuiltIn__FilterDatabase_6_1" localSheetId="4">#REF!</definedName>
    <definedName name="Excel_BuiltIn__FilterDatabase_6_1" localSheetId="0">#REF!</definedName>
    <definedName name="Excel_BuiltIn__FilterDatabase_6_1" localSheetId="1">#REF!</definedName>
    <definedName name="Excel_BuiltIn__FilterDatabase_6_1">#REF!</definedName>
    <definedName name="Excel_BuiltIn__FilterDatabase_6_1_1" localSheetId="10">#REF!</definedName>
    <definedName name="Excel_BuiltIn__FilterDatabase_6_1_1" localSheetId="7">#REF!</definedName>
    <definedName name="Excel_BuiltIn__FilterDatabase_6_1_1" localSheetId="3">#REF!</definedName>
    <definedName name="Excel_BuiltIn__FilterDatabase_6_1_1" localSheetId="9">#REF!</definedName>
    <definedName name="Excel_BuiltIn__FilterDatabase_6_1_1" localSheetId="4">#REF!</definedName>
    <definedName name="Excel_BuiltIn__FilterDatabase_6_1_1" localSheetId="0">#REF!</definedName>
    <definedName name="Excel_BuiltIn__FilterDatabase_6_1_1" localSheetId="1">#REF!</definedName>
    <definedName name="Excel_BuiltIn__FilterDatabase_6_1_1">#REF!</definedName>
    <definedName name="Excel_BuiltIn__FilterDatabase_7" localSheetId="10">#REF!</definedName>
    <definedName name="Excel_BuiltIn__FilterDatabase_7" localSheetId="7">#REF!</definedName>
    <definedName name="Excel_BuiltIn__FilterDatabase_7" localSheetId="3">#REF!</definedName>
    <definedName name="Excel_BuiltIn__FilterDatabase_7" localSheetId="9">#REF!</definedName>
    <definedName name="Excel_BuiltIn__FilterDatabase_7" localSheetId="4">#REF!</definedName>
    <definedName name="Excel_BuiltIn__FilterDatabase_7" localSheetId="0">#REF!</definedName>
    <definedName name="Excel_BuiltIn__FilterDatabase_7" localSheetId="1">#REF!</definedName>
    <definedName name="Excel_BuiltIn__FilterDatabase_7">#REF!</definedName>
    <definedName name="Excel_BuiltIn__FilterDatabase_7_1" localSheetId="10">#REF!</definedName>
    <definedName name="Excel_BuiltIn__FilterDatabase_7_1" localSheetId="7">#REF!</definedName>
    <definedName name="Excel_BuiltIn__FilterDatabase_7_1" localSheetId="3">#REF!</definedName>
    <definedName name="Excel_BuiltIn__FilterDatabase_7_1" localSheetId="9">#REF!</definedName>
    <definedName name="Excel_BuiltIn__FilterDatabase_7_1" localSheetId="4">#REF!</definedName>
    <definedName name="Excel_BuiltIn__FilterDatabase_7_1" localSheetId="0">#REF!</definedName>
    <definedName name="Excel_BuiltIn__FilterDatabase_7_1" localSheetId="1">#REF!</definedName>
    <definedName name="Excel_BuiltIn__FilterDatabase_7_1">#REF!</definedName>
    <definedName name="Excel_BuiltIn__FilterDatabase_9" localSheetId="10">#REF!</definedName>
    <definedName name="Excel_BuiltIn__FilterDatabase_9" localSheetId="7">#REF!</definedName>
    <definedName name="Excel_BuiltIn__FilterDatabase_9" localSheetId="3">#REF!</definedName>
    <definedName name="Excel_BuiltIn__FilterDatabase_9" localSheetId="9">#REF!</definedName>
    <definedName name="Excel_BuiltIn__FilterDatabase_9" localSheetId="4">#REF!</definedName>
    <definedName name="Excel_BuiltIn__FilterDatabase_9" localSheetId="0">#REF!</definedName>
    <definedName name="Excel_BuiltIn__FilterDatabase_9" localSheetId="1">#REF!</definedName>
    <definedName name="Excel_BuiltIn__FilterDatabase_9">#REF!</definedName>
    <definedName name="Excel_BuiltIn_Database_0" localSheetId="10">#REF!</definedName>
    <definedName name="Excel_BuiltIn_Database_0" localSheetId="7">#REF!</definedName>
    <definedName name="Excel_BuiltIn_Database_0" localSheetId="3">#REF!</definedName>
    <definedName name="Excel_BuiltIn_Database_0" localSheetId="9">#REF!</definedName>
    <definedName name="Excel_BuiltIn_Database_0" localSheetId="4">#REF!</definedName>
    <definedName name="Excel_BuiltIn_Database_0" localSheetId="0">#REF!</definedName>
    <definedName name="Excel_BuiltIn_Database_0" localSheetId="1">#REF!</definedName>
    <definedName name="Excel_BuiltIn_Database_0">#REF!</definedName>
    <definedName name="Excel_BuiltIn_Print_Area" localSheetId="6">[31]cashflow!#REF!</definedName>
    <definedName name="Excel_BuiltIn_Print_Area" localSheetId="10">[31]cashflow!#REF!</definedName>
    <definedName name="Excel_BuiltIn_Print_Area" localSheetId="7">[31]cashflow!#REF!</definedName>
    <definedName name="Excel_BuiltIn_Print_Area" localSheetId="3">[31]cashflow!#REF!</definedName>
    <definedName name="Excel_BuiltIn_Print_Area" localSheetId="9">[31]cashflow!#REF!</definedName>
    <definedName name="Excel_BuiltIn_Print_Area" localSheetId="4">[31]cashflow!#REF!</definedName>
    <definedName name="Excel_BuiltIn_Print_Area" localSheetId="0">[31]cashflow!#REF!</definedName>
    <definedName name="Excel_BuiltIn_Print_Area" localSheetId="1">[31]cashflow!#REF!</definedName>
    <definedName name="Excel_BuiltIn_Print_Area">[31]cashflow!#REF!</definedName>
    <definedName name="Excel_BuiltIn_Print_Area_1_1" localSheetId="6">#REF!</definedName>
    <definedName name="Excel_BuiltIn_Print_Area_1_1" localSheetId="10">#REF!</definedName>
    <definedName name="Excel_BuiltIn_Print_Area_1_1" localSheetId="7">#REF!</definedName>
    <definedName name="Excel_BuiltIn_Print_Area_1_1" localSheetId="3">#REF!</definedName>
    <definedName name="Excel_BuiltIn_Print_Area_1_1" localSheetId="9">#REF!</definedName>
    <definedName name="Excel_BuiltIn_Print_Area_1_1" localSheetId="4">#REF!</definedName>
    <definedName name="Excel_BuiltIn_Print_Area_1_1" localSheetId="0">#REF!</definedName>
    <definedName name="Excel_BuiltIn_Print_Area_1_1" localSheetId="1">#REF!</definedName>
    <definedName name="Excel_BuiltIn_Print_Area_1_1">#REF!</definedName>
    <definedName name="Excel_BuiltIn_Print_Area_1_1_1" localSheetId="6">#REF!</definedName>
    <definedName name="Excel_BuiltIn_Print_Area_1_1_1" localSheetId="10">#REF!</definedName>
    <definedName name="Excel_BuiltIn_Print_Area_1_1_1" localSheetId="7">#REF!</definedName>
    <definedName name="Excel_BuiltIn_Print_Area_1_1_1" localSheetId="3">#REF!</definedName>
    <definedName name="Excel_BuiltIn_Print_Area_1_1_1" localSheetId="9">#REF!</definedName>
    <definedName name="Excel_BuiltIn_Print_Area_1_1_1" localSheetId="4">#REF!</definedName>
    <definedName name="Excel_BuiltIn_Print_Area_1_1_1" localSheetId="0">#REF!</definedName>
    <definedName name="Excel_BuiltIn_Print_Area_1_1_1" localSheetId="1">#REF!</definedName>
    <definedName name="Excel_BuiltIn_Print_Area_1_1_1">#REF!</definedName>
    <definedName name="Excel_BuiltIn_Print_Area_10___0_24">NA()</definedName>
    <definedName name="Excel_BuiltIn_Print_Area_10_1">NA()</definedName>
    <definedName name="Excel_BuiltIn_Print_Area_11_1">NA()</definedName>
    <definedName name="Excel_BuiltIn_Print_Area_2" localSheetId="6">#REF!</definedName>
    <definedName name="Excel_BuiltIn_Print_Area_2" localSheetId="10">#REF!</definedName>
    <definedName name="Excel_BuiltIn_Print_Area_2" localSheetId="7">#REF!</definedName>
    <definedName name="Excel_BuiltIn_Print_Area_2" localSheetId="3">#REF!</definedName>
    <definedName name="Excel_BuiltIn_Print_Area_2" localSheetId="9">#REF!</definedName>
    <definedName name="Excel_BuiltIn_Print_Area_2" localSheetId="4">#REF!</definedName>
    <definedName name="Excel_BuiltIn_Print_Area_2" localSheetId="0">#REF!</definedName>
    <definedName name="Excel_BuiltIn_Print_Area_2" localSheetId="1">#REF!</definedName>
    <definedName name="Excel_BuiltIn_Print_Area_2">#REF!</definedName>
    <definedName name="Excel_BuiltIn_Print_Area_2_1" localSheetId="6">#REF!</definedName>
    <definedName name="Excel_BuiltIn_Print_Area_2_1" localSheetId="10">#REF!</definedName>
    <definedName name="Excel_BuiltIn_Print_Area_2_1" localSheetId="7">#REF!</definedName>
    <definedName name="Excel_BuiltIn_Print_Area_2_1" localSheetId="3">#REF!</definedName>
    <definedName name="Excel_BuiltIn_Print_Area_2_1" localSheetId="9">#REF!</definedName>
    <definedName name="Excel_BuiltIn_Print_Area_2_1" localSheetId="4">#REF!</definedName>
    <definedName name="Excel_BuiltIn_Print_Area_2_1" localSheetId="0">#REF!</definedName>
    <definedName name="Excel_BuiltIn_Print_Area_2_1" localSheetId="1">#REF!</definedName>
    <definedName name="Excel_BuiltIn_Print_Area_2_1">#REF!</definedName>
    <definedName name="Excel_BuiltIn_Print_Area_2_1_1" localSheetId="6">#REF!</definedName>
    <definedName name="Excel_BuiltIn_Print_Area_2_1_1" localSheetId="10">#REF!</definedName>
    <definedName name="Excel_BuiltIn_Print_Area_2_1_1" localSheetId="7">#REF!</definedName>
    <definedName name="Excel_BuiltIn_Print_Area_2_1_1" localSheetId="3">#REF!</definedName>
    <definedName name="Excel_BuiltIn_Print_Area_2_1_1" localSheetId="9">#REF!</definedName>
    <definedName name="Excel_BuiltIn_Print_Area_2_1_1" localSheetId="4">#REF!</definedName>
    <definedName name="Excel_BuiltIn_Print_Area_2_1_1" localSheetId="0">#REF!</definedName>
    <definedName name="Excel_BuiltIn_Print_Area_2_1_1" localSheetId="1">#REF!</definedName>
    <definedName name="Excel_BuiltIn_Print_Area_2_1_1">#REF!</definedName>
    <definedName name="Excel_BuiltIn_Print_Area_3" localSheetId="10">#REF!</definedName>
    <definedName name="Excel_BuiltIn_Print_Area_3" localSheetId="7">#REF!</definedName>
    <definedName name="Excel_BuiltIn_Print_Area_3" localSheetId="3">#REF!</definedName>
    <definedName name="Excel_BuiltIn_Print_Area_3" localSheetId="9">#REF!</definedName>
    <definedName name="Excel_BuiltIn_Print_Area_3" localSheetId="4">#REF!</definedName>
    <definedName name="Excel_BuiltIn_Print_Area_3" localSheetId="0">#REF!</definedName>
    <definedName name="Excel_BuiltIn_Print_Area_3" localSheetId="1">#REF!</definedName>
    <definedName name="Excel_BuiltIn_Print_Area_3">#REF!</definedName>
    <definedName name="Excel_BuiltIn_Print_Area_3_1_1" localSheetId="10">#REF!</definedName>
    <definedName name="Excel_BuiltIn_Print_Area_3_1_1" localSheetId="7">#REF!</definedName>
    <definedName name="Excel_BuiltIn_Print_Area_3_1_1" localSheetId="3">#REF!</definedName>
    <definedName name="Excel_BuiltIn_Print_Area_3_1_1" localSheetId="9">#REF!</definedName>
    <definedName name="Excel_BuiltIn_Print_Area_3_1_1" localSheetId="4">#REF!</definedName>
    <definedName name="Excel_BuiltIn_Print_Area_3_1_1" localSheetId="0">#REF!</definedName>
    <definedName name="Excel_BuiltIn_Print_Area_3_1_1" localSheetId="1">#REF!</definedName>
    <definedName name="Excel_BuiltIn_Print_Area_3_1_1">#REF!</definedName>
    <definedName name="Excel_BuiltIn_Print_Area_3_1_1_1" localSheetId="10">#REF!</definedName>
    <definedName name="Excel_BuiltIn_Print_Area_3_1_1_1" localSheetId="7">#REF!</definedName>
    <definedName name="Excel_BuiltIn_Print_Area_3_1_1_1" localSheetId="3">#REF!</definedName>
    <definedName name="Excel_BuiltIn_Print_Area_3_1_1_1" localSheetId="9">#REF!</definedName>
    <definedName name="Excel_BuiltIn_Print_Area_3_1_1_1" localSheetId="4">#REF!</definedName>
    <definedName name="Excel_BuiltIn_Print_Area_3_1_1_1" localSheetId="0">#REF!</definedName>
    <definedName name="Excel_BuiltIn_Print_Area_3_1_1_1" localSheetId="1">#REF!</definedName>
    <definedName name="Excel_BuiltIn_Print_Area_3_1_1_1">#REF!</definedName>
    <definedName name="Excel_BuiltIn_Print_Area_3_1_1_1_1" localSheetId="10">#REF!</definedName>
    <definedName name="Excel_BuiltIn_Print_Area_3_1_1_1_1" localSheetId="7">#REF!</definedName>
    <definedName name="Excel_BuiltIn_Print_Area_3_1_1_1_1" localSheetId="3">#REF!</definedName>
    <definedName name="Excel_BuiltIn_Print_Area_3_1_1_1_1" localSheetId="9">#REF!</definedName>
    <definedName name="Excel_BuiltIn_Print_Area_3_1_1_1_1" localSheetId="4">#REF!</definedName>
    <definedName name="Excel_BuiltIn_Print_Area_3_1_1_1_1" localSheetId="0">#REF!</definedName>
    <definedName name="Excel_BuiltIn_Print_Area_3_1_1_1_1" localSheetId="1">#REF!</definedName>
    <definedName name="Excel_BuiltIn_Print_Area_3_1_1_1_1">#REF!</definedName>
    <definedName name="Excel_BuiltIn_Print_Area_3_1_4" localSheetId="10">#REF!</definedName>
    <definedName name="Excel_BuiltIn_Print_Area_3_1_4" localSheetId="7">#REF!</definedName>
    <definedName name="Excel_BuiltIn_Print_Area_3_1_4" localSheetId="3">#REF!</definedName>
    <definedName name="Excel_BuiltIn_Print_Area_3_1_4" localSheetId="9">#REF!</definedName>
    <definedName name="Excel_BuiltIn_Print_Area_3_1_4" localSheetId="4">#REF!</definedName>
    <definedName name="Excel_BuiltIn_Print_Area_3_1_4" localSheetId="0">#REF!</definedName>
    <definedName name="Excel_BuiltIn_Print_Area_3_1_4" localSheetId="1">#REF!</definedName>
    <definedName name="Excel_BuiltIn_Print_Area_3_1_4">#REF!</definedName>
    <definedName name="Excel_BuiltIn_Print_Area_4" localSheetId="10">#REF!</definedName>
    <definedName name="Excel_BuiltIn_Print_Area_4" localSheetId="7">#REF!</definedName>
    <definedName name="Excel_BuiltIn_Print_Area_4" localSheetId="3">#REF!</definedName>
    <definedName name="Excel_BuiltIn_Print_Area_4" localSheetId="9">#REF!</definedName>
    <definedName name="Excel_BuiltIn_Print_Area_4" localSheetId="4">#REF!</definedName>
    <definedName name="Excel_BuiltIn_Print_Area_4" localSheetId="0">#REF!</definedName>
    <definedName name="Excel_BuiltIn_Print_Area_4" localSheetId="1">#REF!</definedName>
    <definedName name="Excel_BuiltIn_Print_Area_4">#REF!</definedName>
    <definedName name="Excel_BuiltIn_Print_Area_5_1">NA()</definedName>
    <definedName name="Excel_BuiltIn_Print_Area_6_1">NA()</definedName>
    <definedName name="Excel_BuiltIn_Print_Area_7___0" localSheetId="6">#REF!</definedName>
    <definedName name="Excel_BuiltIn_Print_Area_7___0" localSheetId="10">#REF!</definedName>
    <definedName name="Excel_BuiltIn_Print_Area_7___0" localSheetId="7">#REF!</definedName>
    <definedName name="Excel_BuiltIn_Print_Area_7___0" localSheetId="3">#REF!</definedName>
    <definedName name="Excel_BuiltIn_Print_Area_7___0" localSheetId="9">#REF!</definedName>
    <definedName name="Excel_BuiltIn_Print_Area_7___0" localSheetId="4">#REF!</definedName>
    <definedName name="Excel_BuiltIn_Print_Area_7___0" localSheetId="0">#REF!</definedName>
    <definedName name="Excel_BuiltIn_Print_Area_7___0" localSheetId="1">#REF!</definedName>
    <definedName name="Excel_BuiltIn_Print_Area_7___0">#REF!</definedName>
    <definedName name="Excel_BuiltIn_Print_Area_7_1" localSheetId="6">#REF!</definedName>
    <definedName name="Excel_BuiltIn_Print_Area_7_1" localSheetId="10">#REF!</definedName>
    <definedName name="Excel_BuiltIn_Print_Area_7_1" localSheetId="7">#REF!</definedName>
    <definedName name="Excel_BuiltIn_Print_Area_7_1" localSheetId="3">#REF!</definedName>
    <definedName name="Excel_BuiltIn_Print_Area_7_1" localSheetId="9">#REF!</definedName>
    <definedName name="Excel_BuiltIn_Print_Area_7_1" localSheetId="4">#REF!</definedName>
    <definedName name="Excel_BuiltIn_Print_Area_7_1" localSheetId="0">#REF!</definedName>
    <definedName name="Excel_BuiltIn_Print_Area_7_1" localSheetId="1">#REF!</definedName>
    <definedName name="Excel_BuiltIn_Print_Area_7_1">#REF!</definedName>
    <definedName name="Excel_BuiltIn_Print_Area_8" localSheetId="6">#REF!</definedName>
    <definedName name="Excel_BuiltIn_Print_Area_8" localSheetId="10">#REF!</definedName>
    <definedName name="Excel_BuiltIn_Print_Area_8" localSheetId="7">#REF!</definedName>
    <definedName name="Excel_BuiltIn_Print_Area_8" localSheetId="3">#REF!</definedName>
    <definedName name="Excel_BuiltIn_Print_Area_8" localSheetId="9">#REF!</definedName>
    <definedName name="Excel_BuiltIn_Print_Area_8" localSheetId="4">#REF!</definedName>
    <definedName name="Excel_BuiltIn_Print_Area_8" localSheetId="0">#REF!</definedName>
    <definedName name="Excel_BuiltIn_Print_Area_8" localSheetId="1">#REF!</definedName>
    <definedName name="Excel_BuiltIn_Print_Area_8">#REF!</definedName>
    <definedName name="Excel_BuiltIn_Print_Area_8___0">NA()</definedName>
    <definedName name="Excel_BuiltIn_Print_Area_9" localSheetId="6">#REF!</definedName>
    <definedName name="Excel_BuiltIn_Print_Area_9" localSheetId="10">#REF!</definedName>
    <definedName name="Excel_BuiltIn_Print_Area_9" localSheetId="7">#REF!</definedName>
    <definedName name="Excel_BuiltIn_Print_Area_9" localSheetId="3">#REF!</definedName>
    <definedName name="Excel_BuiltIn_Print_Area_9" localSheetId="9">#REF!</definedName>
    <definedName name="Excel_BuiltIn_Print_Area_9" localSheetId="4">#REF!</definedName>
    <definedName name="Excel_BuiltIn_Print_Area_9" localSheetId="0">#REF!</definedName>
    <definedName name="Excel_BuiltIn_Print_Area_9" localSheetId="1">#REF!</definedName>
    <definedName name="Excel_BuiltIn_Print_Area_9">#REF!</definedName>
    <definedName name="Excel_BuiltIn_Print_Titles_1_1" localSheetId="6">#REF!</definedName>
    <definedName name="Excel_BuiltIn_Print_Titles_1_1" localSheetId="10">#REF!</definedName>
    <definedName name="Excel_BuiltIn_Print_Titles_1_1" localSheetId="7">#REF!</definedName>
    <definedName name="Excel_BuiltIn_Print_Titles_1_1" localSheetId="3">#REF!</definedName>
    <definedName name="Excel_BuiltIn_Print_Titles_1_1" localSheetId="9">#REF!</definedName>
    <definedName name="Excel_BuiltIn_Print_Titles_1_1" localSheetId="4">#REF!</definedName>
    <definedName name="Excel_BuiltIn_Print_Titles_1_1" localSheetId="0">#REF!</definedName>
    <definedName name="Excel_BuiltIn_Print_Titles_1_1" localSheetId="1">#REF!</definedName>
    <definedName name="Excel_BuiltIn_Print_Titles_1_1">#REF!</definedName>
    <definedName name="Excel_BuiltIn_Print_Titles_1_1_1_1" localSheetId="6">#REF!</definedName>
    <definedName name="Excel_BuiltIn_Print_Titles_1_1_1_1" localSheetId="10">#REF!</definedName>
    <definedName name="Excel_BuiltIn_Print_Titles_1_1_1_1" localSheetId="7">#REF!</definedName>
    <definedName name="Excel_BuiltIn_Print_Titles_1_1_1_1" localSheetId="3">#REF!</definedName>
    <definedName name="Excel_BuiltIn_Print_Titles_1_1_1_1" localSheetId="9">#REF!</definedName>
    <definedName name="Excel_BuiltIn_Print_Titles_1_1_1_1" localSheetId="4">#REF!</definedName>
    <definedName name="Excel_BuiltIn_Print_Titles_1_1_1_1" localSheetId="0">#REF!</definedName>
    <definedName name="Excel_BuiltIn_Print_Titles_1_1_1_1" localSheetId="1">#REF!</definedName>
    <definedName name="Excel_BuiltIn_Print_Titles_1_1_1_1">#REF!</definedName>
    <definedName name="Excel_BuiltIn_Print_Titles_13" localSheetId="10">#REF!</definedName>
    <definedName name="Excel_BuiltIn_Print_Titles_13" localSheetId="7">#REF!</definedName>
    <definedName name="Excel_BuiltIn_Print_Titles_13" localSheetId="3">#REF!</definedName>
    <definedName name="Excel_BuiltIn_Print_Titles_13" localSheetId="9">#REF!</definedName>
    <definedName name="Excel_BuiltIn_Print_Titles_13" localSheetId="4">#REF!</definedName>
    <definedName name="Excel_BuiltIn_Print_Titles_13" localSheetId="0">#REF!</definedName>
    <definedName name="Excel_BuiltIn_Print_Titles_13" localSheetId="1">#REF!</definedName>
    <definedName name="Excel_BuiltIn_Print_Titles_13">#REF!</definedName>
    <definedName name="Excel_BuiltIn_Print_Titles_2" localSheetId="10">#REF!</definedName>
    <definedName name="Excel_BuiltIn_Print_Titles_2" localSheetId="7">#REF!</definedName>
    <definedName name="Excel_BuiltIn_Print_Titles_2" localSheetId="3">#REF!</definedName>
    <definedName name="Excel_BuiltIn_Print_Titles_2" localSheetId="9">#REF!</definedName>
    <definedName name="Excel_BuiltIn_Print_Titles_2" localSheetId="4">#REF!</definedName>
    <definedName name="Excel_BuiltIn_Print_Titles_2" localSheetId="0">#REF!</definedName>
    <definedName name="Excel_BuiltIn_Print_Titles_2" localSheetId="1">#REF!</definedName>
    <definedName name="Excel_BuiltIn_Print_Titles_2">#REF!</definedName>
    <definedName name="Excel_BuiltIn_Print_Titles_2_1_1" localSheetId="10">#REF!</definedName>
    <definedName name="Excel_BuiltIn_Print_Titles_2_1_1" localSheetId="7">#REF!</definedName>
    <definedName name="Excel_BuiltIn_Print_Titles_2_1_1" localSheetId="3">#REF!</definedName>
    <definedName name="Excel_BuiltIn_Print_Titles_2_1_1" localSheetId="9">#REF!</definedName>
    <definedName name="Excel_BuiltIn_Print_Titles_2_1_1" localSheetId="4">#REF!</definedName>
    <definedName name="Excel_BuiltIn_Print_Titles_2_1_1" localSheetId="0">#REF!</definedName>
    <definedName name="Excel_BuiltIn_Print_Titles_2_1_1" localSheetId="1">#REF!</definedName>
    <definedName name="Excel_BuiltIn_Print_Titles_2_1_1">#REF!</definedName>
    <definedName name="Excel_BuiltIn_Print_Titles_2_1_1_1" localSheetId="10">#REF!</definedName>
    <definedName name="Excel_BuiltIn_Print_Titles_2_1_1_1" localSheetId="7">#REF!</definedName>
    <definedName name="Excel_BuiltIn_Print_Titles_2_1_1_1" localSheetId="3">#REF!</definedName>
    <definedName name="Excel_BuiltIn_Print_Titles_2_1_1_1" localSheetId="9">#REF!</definedName>
    <definedName name="Excel_BuiltIn_Print_Titles_2_1_1_1" localSheetId="4">#REF!</definedName>
    <definedName name="Excel_BuiltIn_Print_Titles_2_1_1_1" localSheetId="0">#REF!</definedName>
    <definedName name="Excel_BuiltIn_Print_Titles_2_1_1_1" localSheetId="1">#REF!</definedName>
    <definedName name="Excel_BuiltIn_Print_Titles_2_1_1_1">#REF!</definedName>
    <definedName name="Excel_BuiltIn_Print_Titles_2_1_4" localSheetId="10">#REF!</definedName>
    <definedName name="Excel_BuiltIn_Print_Titles_2_1_4" localSheetId="7">#REF!</definedName>
    <definedName name="Excel_BuiltIn_Print_Titles_2_1_4" localSheetId="3">#REF!</definedName>
    <definedName name="Excel_BuiltIn_Print_Titles_2_1_4" localSheetId="9">#REF!</definedName>
    <definedName name="Excel_BuiltIn_Print_Titles_2_1_4" localSheetId="4">#REF!</definedName>
    <definedName name="Excel_BuiltIn_Print_Titles_2_1_4" localSheetId="0">#REF!</definedName>
    <definedName name="Excel_BuiltIn_Print_Titles_2_1_4" localSheetId="1">#REF!</definedName>
    <definedName name="Excel_BuiltIn_Print_Titles_2_1_4">#REF!</definedName>
    <definedName name="Excel_BuiltIn_Print_Titles_3" localSheetId="10">#REF!</definedName>
    <definedName name="Excel_BuiltIn_Print_Titles_3" localSheetId="7">#REF!</definedName>
    <definedName name="Excel_BuiltIn_Print_Titles_3" localSheetId="3">#REF!</definedName>
    <definedName name="Excel_BuiltIn_Print_Titles_3" localSheetId="9">#REF!</definedName>
    <definedName name="Excel_BuiltIn_Print_Titles_3" localSheetId="4">#REF!</definedName>
    <definedName name="Excel_BuiltIn_Print_Titles_3" localSheetId="0">#REF!</definedName>
    <definedName name="Excel_BuiltIn_Print_Titles_3" localSheetId="1">#REF!</definedName>
    <definedName name="Excel_BuiltIn_Print_Titles_3">#REF!</definedName>
    <definedName name="Excel_BuiltIn_Print_Titles_3_1_1" localSheetId="10">#REF!</definedName>
    <definedName name="Excel_BuiltIn_Print_Titles_3_1_1" localSheetId="7">#REF!</definedName>
    <definedName name="Excel_BuiltIn_Print_Titles_3_1_1" localSheetId="3">#REF!</definedName>
    <definedName name="Excel_BuiltIn_Print_Titles_3_1_1" localSheetId="9">#REF!</definedName>
    <definedName name="Excel_BuiltIn_Print_Titles_3_1_1" localSheetId="4">#REF!</definedName>
    <definedName name="Excel_BuiltIn_Print_Titles_3_1_1" localSheetId="0">#REF!</definedName>
    <definedName name="Excel_BuiltIn_Print_Titles_3_1_1" localSheetId="1">#REF!</definedName>
    <definedName name="Excel_BuiltIn_Print_Titles_3_1_1">#REF!</definedName>
    <definedName name="Excel_BuiltIn_Print_Titles_3_1_1_1" localSheetId="10">#REF!</definedName>
    <definedName name="Excel_BuiltIn_Print_Titles_3_1_1_1" localSheetId="7">#REF!</definedName>
    <definedName name="Excel_BuiltIn_Print_Titles_3_1_1_1" localSheetId="3">#REF!</definedName>
    <definedName name="Excel_BuiltIn_Print_Titles_3_1_1_1" localSheetId="9">#REF!</definedName>
    <definedName name="Excel_BuiltIn_Print_Titles_3_1_1_1" localSheetId="4">#REF!</definedName>
    <definedName name="Excel_BuiltIn_Print_Titles_3_1_1_1" localSheetId="0">#REF!</definedName>
    <definedName name="Excel_BuiltIn_Print_Titles_3_1_1_1" localSheetId="1">#REF!</definedName>
    <definedName name="Excel_BuiltIn_Print_Titles_3_1_1_1">#REF!</definedName>
    <definedName name="Excel_BuiltIn_Print_Titles_3_1_1_1_1" localSheetId="10">#REF!</definedName>
    <definedName name="Excel_BuiltIn_Print_Titles_3_1_1_1_1" localSheetId="7">#REF!</definedName>
    <definedName name="Excel_BuiltIn_Print_Titles_3_1_1_1_1" localSheetId="3">#REF!</definedName>
    <definedName name="Excel_BuiltIn_Print_Titles_3_1_1_1_1" localSheetId="9">#REF!</definedName>
    <definedName name="Excel_BuiltIn_Print_Titles_3_1_1_1_1" localSheetId="4">#REF!</definedName>
    <definedName name="Excel_BuiltIn_Print_Titles_3_1_1_1_1" localSheetId="0">#REF!</definedName>
    <definedName name="Excel_BuiltIn_Print_Titles_3_1_1_1_1" localSheetId="1">#REF!</definedName>
    <definedName name="Excel_BuiltIn_Print_Titles_3_1_1_1_1">#REF!</definedName>
    <definedName name="Excel_BuiltIn_Print_Titles_3_1_4" localSheetId="10">#REF!</definedName>
    <definedName name="Excel_BuiltIn_Print_Titles_3_1_4" localSheetId="7">#REF!</definedName>
    <definedName name="Excel_BuiltIn_Print_Titles_3_1_4" localSheetId="3">#REF!</definedName>
    <definedName name="Excel_BuiltIn_Print_Titles_3_1_4" localSheetId="9">#REF!</definedName>
    <definedName name="Excel_BuiltIn_Print_Titles_3_1_4" localSheetId="4">#REF!</definedName>
    <definedName name="Excel_BuiltIn_Print_Titles_3_1_4" localSheetId="0">#REF!</definedName>
    <definedName name="Excel_BuiltIn_Print_Titles_3_1_4" localSheetId="1">#REF!</definedName>
    <definedName name="Excel_BuiltIn_Print_Titles_3_1_4">#REF!</definedName>
    <definedName name="Excel_BuiltIn_Print_Titles_4" localSheetId="10">#REF!</definedName>
    <definedName name="Excel_BuiltIn_Print_Titles_4" localSheetId="7">#REF!</definedName>
    <definedName name="Excel_BuiltIn_Print_Titles_4" localSheetId="3">#REF!</definedName>
    <definedName name="Excel_BuiltIn_Print_Titles_4" localSheetId="9">#REF!</definedName>
    <definedName name="Excel_BuiltIn_Print_Titles_4" localSheetId="4">#REF!</definedName>
    <definedName name="Excel_BuiltIn_Print_Titles_4" localSheetId="0">#REF!</definedName>
    <definedName name="Excel_BuiltIn_Print_Titles_4" localSheetId="1">#REF!</definedName>
    <definedName name="Excel_BuiltIn_Print_Titles_4">#REF!</definedName>
    <definedName name="Excel_BuiltIn_Print_Titles_9" localSheetId="10">#REF!</definedName>
    <definedName name="Excel_BuiltIn_Print_Titles_9" localSheetId="7">#REF!</definedName>
    <definedName name="Excel_BuiltIn_Print_Titles_9" localSheetId="3">#REF!</definedName>
    <definedName name="Excel_BuiltIn_Print_Titles_9" localSheetId="9">#REF!</definedName>
    <definedName name="Excel_BuiltIn_Print_Titles_9" localSheetId="4">#REF!</definedName>
    <definedName name="Excel_BuiltIn_Print_Titles_9" localSheetId="0">#REF!</definedName>
    <definedName name="Excel_BuiltIn_Print_Titles_9" localSheetId="1">#REF!</definedName>
    <definedName name="Excel_BuiltIn_Print_Titles_9">#REF!</definedName>
    <definedName name="ExchangeRt" localSheetId="10">#REF!</definedName>
    <definedName name="ExchangeRt" localSheetId="7">#REF!</definedName>
    <definedName name="ExchangeRt" localSheetId="3">#REF!</definedName>
    <definedName name="ExchangeRt" localSheetId="9">#REF!</definedName>
    <definedName name="ExchangeRt" localSheetId="4">#REF!</definedName>
    <definedName name="ExchangeRt" localSheetId="0">#REF!</definedName>
    <definedName name="ExchangeRt" localSheetId="1">#REF!</definedName>
    <definedName name="ExchangeRt">#REF!</definedName>
    <definedName name="EXIT" localSheetId="10">#REF!</definedName>
    <definedName name="EXIT" localSheetId="7">#REF!</definedName>
    <definedName name="EXIT" localSheetId="3">#REF!</definedName>
    <definedName name="EXIT" localSheetId="9">#REF!</definedName>
    <definedName name="EXIT" localSheetId="4">#REF!</definedName>
    <definedName name="EXIT" localSheetId="0">#REF!</definedName>
    <definedName name="EXIT" localSheetId="1">#REF!</definedName>
    <definedName name="EXIT">#REF!</definedName>
    <definedName name="expe" localSheetId="10">#REF!</definedName>
    <definedName name="expe" localSheetId="7">#REF!</definedName>
    <definedName name="expe" localSheetId="3">#REF!</definedName>
    <definedName name="expe" localSheetId="9">#REF!</definedName>
    <definedName name="expe" localSheetId="4">#REF!</definedName>
    <definedName name="expe" localSheetId="0">#REF!</definedName>
    <definedName name="expe" localSheetId="1">#REF!</definedName>
    <definedName name="expe">#REF!</definedName>
    <definedName name="expenditure" localSheetId="10">#REF!</definedName>
    <definedName name="expenditure" localSheetId="7">#REF!</definedName>
    <definedName name="expenditure" localSheetId="3">#REF!</definedName>
    <definedName name="expenditure" localSheetId="9">#REF!</definedName>
    <definedName name="expenditure" localSheetId="4">#REF!</definedName>
    <definedName name="expenditure" localSheetId="0">#REF!</definedName>
    <definedName name="expenditure" localSheetId="1">#REF!</definedName>
    <definedName name="expenditure">#REF!</definedName>
    <definedName name="expense" localSheetId="10">#REF!</definedName>
    <definedName name="expense" localSheetId="7">#REF!</definedName>
    <definedName name="expense" localSheetId="3">#REF!</definedName>
    <definedName name="expense" localSheetId="9">#REF!</definedName>
    <definedName name="expense" localSheetId="4">#REF!</definedName>
    <definedName name="expense" localSheetId="0">#REF!</definedName>
    <definedName name="expense" localSheetId="1">#REF!</definedName>
    <definedName name="expense">#REF!</definedName>
    <definedName name="Extra_Pay" localSheetId="10">#REF!</definedName>
    <definedName name="Extra_Pay" localSheetId="7">#REF!</definedName>
    <definedName name="Extra_Pay" localSheetId="3">#REF!</definedName>
    <definedName name="Extra_Pay" localSheetId="9">#REF!</definedName>
    <definedName name="Extra_Pay" localSheetId="4">#REF!</definedName>
    <definedName name="Extra_Pay" localSheetId="0">#REF!</definedName>
    <definedName name="Extra_Pay" localSheetId="1">#REF!</definedName>
    <definedName name="Extra_Pay">#REF!</definedName>
    <definedName name="ey5ey" localSheetId="10">#REF!</definedName>
    <definedName name="ey5ey" localSheetId="7">#REF!</definedName>
    <definedName name="ey5ey" localSheetId="3">#REF!</definedName>
    <definedName name="ey5ey" localSheetId="9">#REF!</definedName>
    <definedName name="ey5ey" localSheetId="4">#REF!</definedName>
    <definedName name="ey5ey" localSheetId="0">#REF!</definedName>
    <definedName name="ey5ey" localSheetId="1">#REF!</definedName>
    <definedName name="ey5ey">#REF!</definedName>
    <definedName name="eye5yt" localSheetId="10" hidden="1">#REF!</definedName>
    <definedName name="eye5yt" localSheetId="7" hidden="1">#REF!</definedName>
    <definedName name="eye5yt" localSheetId="3" hidden="1">#REF!</definedName>
    <definedName name="eye5yt" localSheetId="8" hidden="1">#REF!</definedName>
    <definedName name="eye5yt" localSheetId="9" hidden="1">#REF!</definedName>
    <definedName name="eye5yt" localSheetId="4" hidden="1">#REF!</definedName>
    <definedName name="eye5yt" localSheetId="0" hidden="1">#REF!</definedName>
    <definedName name="eye5yt" localSheetId="1" hidden="1">#REF!</definedName>
    <definedName name="eye5yt" hidden="1">#REF!</definedName>
    <definedName name="f" localSheetId="6" hidden="1">{"pl_t&amp;d",#N/A,FALSE,"p&amp;l_t&amp;D_01_02 (2)"}</definedName>
    <definedName name="f" localSheetId="10" hidden="1">{"pl_t&amp;d",#N/A,FALSE,"p&amp;l_t&amp;D_01_02 (2)"}</definedName>
    <definedName name="f" localSheetId="7" hidden="1">{"pl_t&amp;d",#N/A,FALSE,"p&amp;l_t&amp;D_01_02 (2)"}</definedName>
    <definedName name="f" localSheetId="3" hidden="1">{"pl_t&amp;d",#N/A,FALSE,"p&amp;l_t&amp;D_01_02 (2)"}</definedName>
    <definedName name="f" localSheetId="8" hidden="1">{"pl_t&amp;d",#N/A,FALSE,"p&amp;l_t&amp;D_01_02 (2)"}</definedName>
    <definedName name="f" localSheetId="9" hidden="1">{"pl_t&amp;d",#N/A,FALSE,"p&amp;l_t&amp;D_01_02 (2)"}</definedName>
    <definedName name="f" localSheetId="4" hidden="1">{"pl_t&amp;d",#N/A,FALSE,"p&amp;l_t&amp;D_01_02 (2)"}</definedName>
    <definedName name="f" localSheetId="0" hidden="1">{"pl_t&amp;d",#N/A,FALSE,"p&amp;l_t&amp;D_01_02 (2)"}</definedName>
    <definedName name="f" localSheetId="1" hidden="1">{"pl_t&amp;d",#N/A,FALSE,"p&amp;l_t&amp;D_01_02 (2)"}</definedName>
    <definedName name="f" hidden="1">{"pl_t&amp;d",#N/A,FALSE,"p&amp;l_t&amp;D_01_02 (2)"}</definedName>
    <definedName name="fa" localSheetId="6">#REF!</definedName>
    <definedName name="fa" localSheetId="10">#REF!</definedName>
    <definedName name="fa" localSheetId="7">#REF!</definedName>
    <definedName name="fa" localSheetId="3">#REF!</definedName>
    <definedName name="fa" localSheetId="9">#REF!</definedName>
    <definedName name="fa" localSheetId="4">#REF!</definedName>
    <definedName name="fa" localSheetId="0">#REF!</definedName>
    <definedName name="fa" localSheetId="1">#REF!</definedName>
    <definedName name="fa">#REF!</definedName>
    <definedName name="Factory" localSheetId="6">#REF!</definedName>
    <definedName name="Factory" localSheetId="10">#REF!</definedName>
    <definedName name="Factory" localSheetId="7">#REF!</definedName>
    <definedName name="Factory" localSheetId="3">#REF!</definedName>
    <definedName name="Factory" localSheetId="9">#REF!</definedName>
    <definedName name="Factory" localSheetId="4">#REF!</definedName>
    <definedName name="Factory" localSheetId="0">#REF!</definedName>
    <definedName name="Factory" localSheetId="1">#REF!</definedName>
    <definedName name="Factory">#REF!</definedName>
    <definedName name="FAGAG" localSheetId="8" hidden="1">{"pl_t&amp;d",#N/A,FALSE,"p&amp;l_t&amp;D_01_02 (2)"}</definedName>
    <definedName name="FAGAG" hidden="1">{"pl_t&amp;d",#N/A,FALSE,"p&amp;l_t&amp;D_01_02 (2)"}</definedName>
    <definedName name="fc" localSheetId="6" hidden="1">{"pl_td_01_02",#N/A,FALSE,"p&amp;l_t&amp;D_01_02 (2)"}</definedName>
    <definedName name="fc" localSheetId="10" hidden="1">{"pl_td_01_02",#N/A,FALSE,"p&amp;l_t&amp;D_01_02 (2)"}</definedName>
    <definedName name="fc" localSheetId="7" hidden="1">{"pl_td_01_02",#N/A,FALSE,"p&amp;l_t&amp;D_01_02 (2)"}</definedName>
    <definedName name="fc" localSheetId="3" hidden="1">{"pl_td_01_02",#N/A,FALSE,"p&amp;l_t&amp;D_01_02 (2)"}</definedName>
    <definedName name="fc" localSheetId="8" hidden="1">{"pl_td_01_02",#N/A,FALSE,"p&amp;l_t&amp;D_01_02 (2)"}</definedName>
    <definedName name="fc" localSheetId="9" hidden="1">{"pl_td_01_02",#N/A,FALSE,"p&amp;l_t&amp;D_01_02 (2)"}</definedName>
    <definedName name="fc" localSheetId="4" hidden="1">{"pl_td_01_02",#N/A,FALSE,"p&amp;l_t&amp;D_01_02 (2)"}</definedName>
    <definedName name="fc" localSheetId="0" hidden="1">{"pl_td_01_02",#N/A,FALSE,"p&amp;l_t&amp;D_01_02 (2)"}</definedName>
    <definedName name="fc" localSheetId="1" hidden="1">{"pl_td_01_02",#N/A,FALSE,"p&amp;l_t&amp;D_01_02 (2)"}</definedName>
    <definedName name="fc" hidden="1">{"pl_td_01_02",#N/A,FALSE,"p&amp;l_t&amp;D_01_02 (2)"}</definedName>
    <definedName name="fck" localSheetId="6">#REF!</definedName>
    <definedName name="fck" localSheetId="10">#REF!</definedName>
    <definedName name="fck" localSheetId="7">#REF!</definedName>
    <definedName name="fck" localSheetId="3">#REF!</definedName>
    <definedName name="fck" localSheetId="9">#REF!</definedName>
    <definedName name="fck" localSheetId="4">#REF!</definedName>
    <definedName name="fck" localSheetId="0">#REF!</definedName>
    <definedName name="fck" localSheetId="1">#REF!</definedName>
    <definedName name="fck">#REF!</definedName>
    <definedName name="fd" localSheetId="6" hidden="1">{"pl_t&amp;d",#N/A,FALSE,"p&amp;l_t&amp;D_01_02 (2)"}</definedName>
    <definedName name="fd" localSheetId="10" hidden="1">{"pl_t&amp;d",#N/A,FALSE,"p&amp;l_t&amp;D_01_02 (2)"}</definedName>
    <definedName name="fd" localSheetId="7" hidden="1">{"pl_t&amp;d",#N/A,FALSE,"p&amp;l_t&amp;D_01_02 (2)"}</definedName>
    <definedName name="fd" localSheetId="3" hidden="1">{"pl_t&amp;d",#N/A,FALSE,"p&amp;l_t&amp;D_01_02 (2)"}</definedName>
    <definedName name="fd" localSheetId="8" hidden="1">{"pl_t&amp;d",#N/A,FALSE,"p&amp;l_t&amp;D_01_02 (2)"}</definedName>
    <definedName name="fd" localSheetId="9" hidden="1">{"pl_t&amp;d",#N/A,FALSE,"p&amp;l_t&amp;D_01_02 (2)"}</definedName>
    <definedName name="fd" localSheetId="4" hidden="1">{"pl_t&amp;d",#N/A,FALSE,"p&amp;l_t&amp;D_01_02 (2)"}</definedName>
    <definedName name="fd" localSheetId="0" hidden="1">{"pl_t&amp;d",#N/A,FALSE,"p&amp;l_t&amp;D_01_02 (2)"}</definedName>
    <definedName name="fd" localSheetId="1" hidden="1">{"pl_t&amp;d",#N/A,FALSE,"p&amp;l_t&amp;D_01_02 (2)"}</definedName>
    <definedName name="fd" hidden="1">{"pl_t&amp;d",#N/A,FALSE,"p&amp;l_t&amp;D_01_02 (2)"}</definedName>
    <definedName name="FDAG" localSheetId="6" hidden="1">{"pl_t&amp;d",#N/A,FALSE,"p&amp;l_t&amp;D_01_02 (2)"}</definedName>
    <definedName name="FDAG" localSheetId="10" hidden="1">{"pl_t&amp;d",#N/A,FALSE,"p&amp;l_t&amp;D_01_02 (2)"}</definedName>
    <definedName name="FDAG" localSheetId="7" hidden="1">{"pl_t&amp;d",#N/A,FALSE,"p&amp;l_t&amp;D_01_02 (2)"}</definedName>
    <definedName name="FDAG" localSheetId="3" hidden="1">{"pl_t&amp;d",#N/A,FALSE,"p&amp;l_t&amp;D_01_02 (2)"}</definedName>
    <definedName name="FDAG" localSheetId="8" hidden="1">{"pl_t&amp;d",#N/A,FALSE,"p&amp;l_t&amp;D_01_02 (2)"}</definedName>
    <definedName name="FDAG" localSheetId="9" hidden="1">{"pl_t&amp;d",#N/A,FALSE,"p&amp;l_t&amp;D_01_02 (2)"}</definedName>
    <definedName name="FDAG" localSheetId="4" hidden="1">{"pl_t&amp;d",#N/A,FALSE,"p&amp;l_t&amp;D_01_02 (2)"}</definedName>
    <definedName name="FDAG" localSheetId="0" hidden="1">{"pl_t&amp;d",#N/A,FALSE,"p&amp;l_t&amp;D_01_02 (2)"}</definedName>
    <definedName name="FDAG" localSheetId="1" hidden="1">{"pl_t&amp;d",#N/A,FALSE,"p&amp;l_t&amp;D_01_02 (2)"}</definedName>
    <definedName name="FDAG" hidden="1">{"pl_t&amp;d",#N/A,FALSE,"p&amp;l_t&amp;D_01_02 (2)"}</definedName>
    <definedName name="fdah" localSheetId="6" hidden="1">{"pl_t&amp;d",#N/A,FALSE,"p&amp;l_t&amp;D_01_02 (2)"}</definedName>
    <definedName name="fdah" localSheetId="10" hidden="1">{"pl_t&amp;d",#N/A,FALSE,"p&amp;l_t&amp;D_01_02 (2)"}</definedName>
    <definedName name="fdah" localSheetId="7" hidden="1">{"pl_t&amp;d",#N/A,FALSE,"p&amp;l_t&amp;D_01_02 (2)"}</definedName>
    <definedName name="fdah" localSheetId="3" hidden="1">{"pl_t&amp;d",#N/A,FALSE,"p&amp;l_t&amp;D_01_02 (2)"}</definedName>
    <definedName name="fdah" localSheetId="8" hidden="1">{"pl_t&amp;d",#N/A,FALSE,"p&amp;l_t&amp;D_01_02 (2)"}</definedName>
    <definedName name="fdah" localSheetId="9" hidden="1">{"pl_t&amp;d",#N/A,FALSE,"p&amp;l_t&amp;D_01_02 (2)"}</definedName>
    <definedName name="fdah" localSheetId="4" hidden="1">{"pl_t&amp;d",#N/A,FALSE,"p&amp;l_t&amp;D_01_02 (2)"}</definedName>
    <definedName name="fdah" localSheetId="0" hidden="1">{"pl_t&amp;d",#N/A,FALSE,"p&amp;l_t&amp;D_01_02 (2)"}</definedName>
    <definedName name="fdah" localSheetId="1" hidden="1">{"pl_t&amp;d",#N/A,FALSE,"p&amp;l_t&amp;D_01_02 (2)"}</definedName>
    <definedName name="fdah" hidden="1">{"pl_t&amp;d",#N/A,FALSE,"p&amp;l_t&amp;D_01_02 (2)"}</definedName>
    <definedName name="fdfagg" localSheetId="6" hidden="1">{"pl_t&amp;d",#N/A,FALSE,"p&amp;l_t&amp;D_01_02 (2)"}</definedName>
    <definedName name="fdfagg" localSheetId="10" hidden="1">{"pl_t&amp;d",#N/A,FALSE,"p&amp;l_t&amp;D_01_02 (2)"}</definedName>
    <definedName name="fdfagg" localSheetId="7" hidden="1">{"pl_t&amp;d",#N/A,FALSE,"p&amp;l_t&amp;D_01_02 (2)"}</definedName>
    <definedName name="fdfagg" localSheetId="3" hidden="1">{"pl_t&amp;d",#N/A,FALSE,"p&amp;l_t&amp;D_01_02 (2)"}</definedName>
    <definedName name="fdfagg" localSheetId="8" hidden="1">{"pl_t&amp;d",#N/A,FALSE,"p&amp;l_t&amp;D_01_02 (2)"}</definedName>
    <definedName name="fdfagg" localSheetId="9" hidden="1">{"pl_t&amp;d",#N/A,FALSE,"p&amp;l_t&amp;D_01_02 (2)"}</definedName>
    <definedName name="fdfagg" localSheetId="4" hidden="1">{"pl_t&amp;d",#N/A,FALSE,"p&amp;l_t&amp;D_01_02 (2)"}</definedName>
    <definedName name="fdfagg" localSheetId="0" hidden="1">{"pl_t&amp;d",#N/A,FALSE,"p&amp;l_t&amp;D_01_02 (2)"}</definedName>
    <definedName name="fdfagg" localSheetId="1" hidden="1">{"pl_t&amp;d",#N/A,FALSE,"p&amp;l_t&amp;D_01_02 (2)"}</definedName>
    <definedName name="fdfagg" hidden="1">{"pl_t&amp;d",#N/A,FALSE,"p&amp;l_t&amp;D_01_02 (2)"}</definedName>
    <definedName name="fdfsdf" localSheetId="6" hidden="1">{"'Sheet1'!$A$4386:$N$4591"}</definedName>
    <definedName name="fdfsdf" localSheetId="10" hidden="1">{"'Sheet1'!$A$4386:$N$4591"}</definedName>
    <definedName name="fdfsdf" localSheetId="7" hidden="1">{"'Sheet1'!$A$4386:$N$4591"}</definedName>
    <definedName name="fdfsdf" localSheetId="3" hidden="1">{"'Sheet1'!$A$4386:$N$4591"}</definedName>
    <definedName name="fdfsdf" localSheetId="8" hidden="1">{"'Sheet1'!$A$4386:$N$4591"}</definedName>
    <definedName name="fdfsdf" localSheetId="9" hidden="1">{"'Sheet1'!$A$4386:$N$4591"}</definedName>
    <definedName name="fdfsdf" localSheetId="4" hidden="1">{"'Sheet1'!$A$4386:$N$4591"}</definedName>
    <definedName name="fdfsdf" localSheetId="0" hidden="1">{"'Sheet1'!$A$4386:$N$4591"}</definedName>
    <definedName name="fdfsdf" localSheetId="1" hidden="1">{"'Sheet1'!$A$4386:$N$4591"}</definedName>
    <definedName name="fdfsdf" hidden="1">{"'Sheet1'!$A$4386:$N$4591"}</definedName>
    <definedName name="fdfsf" localSheetId="6" hidden="1">{"pl_td_01_02",#N/A,FALSE,"p&amp;l_t&amp;D_01_02 (2)"}</definedName>
    <definedName name="fdfsf" localSheetId="10" hidden="1">{"pl_td_01_02",#N/A,FALSE,"p&amp;l_t&amp;D_01_02 (2)"}</definedName>
    <definedName name="fdfsf" localSheetId="7" hidden="1">{"pl_td_01_02",#N/A,FALSE,"p&amp;l_t&amp;D_01_02 (2)"}</definedName>
    <definedName name="fdfsf" localSheetId="3" hidden="1">{"pl_td_01_02",#N/A,FALSE,"p&amp;l_t&amp;D_01_02 (2)"}</definedName>
    <definedName name="fdfsf" localSheetId="8" hidden="1">{"pl_td_01_02",#N/A,FALSE,"p&amp;l_t&amp;D_01_02 (2)"}</definedName>
    <definedName name="fdfsf" localSheetId="9" hidden="1">{"pl_td_01_02",#N/A,FALSE,"p&amp;l_t&amp;D_01_02 (2)"}</definedName>
    <definedName name="fdfsf" localSheetId="4" hidden="1">{"pl_td_01_02",#N/A,FALSE,"p&amp;l_t&amp;D_01_02 (2)"}</definedName>
    <definedName name="fdfsf" localSheetId="0" hidden="1">{"pl_td_01_02",#N/A,FALSE,"p&amp;l_t&amp;D_01_02 (2)"}</definedName>
    <definedName name="fdfsf" localSheetId="1" hidden="1">{"pl_td_01_02",#N/A,FALSE,"p&amp;l_t&amp;D_01_02 (2)"}</definedName>
    <definedName name="fdfsf" hidden="1">{"pl_td_01_02",#N/A,FALSE,"p&amp;l_t&amp;D_01_02 (2)"}</definedName>
    <definedName name="fdg" localSheetId="6" hidden="1">{"'Sheet1'!$A$4386:$N$4591"}</definedName>
    <definedName name="fdg" localSheetId="10" hidden="1">{"'Sheet1'!$A$4386:$N$4591"}</definedName>
    <definedName name="fdg" localSheetId="7" hidden="1">{"'Sheet1'!$A$4386:$N$4591"}</definedName>
    <definedName name="fdg" localSheetId="3" hidden="1">{"'Sheet1'!$A$4386:$N$4591"}</definedName>
    <definedName name="fdg" localSheetId="8" hidden="1">{"'Sheet1'!$A$4386:$N$4591"}</definedName>
    <definedName name="fdg" localSheetId="9" hidden="1">{"'Sheet1'!$A$4386:$N$4591"}</definedName>
    <definedName name="fdg" localSheetId="4" hidden="1">{"'Sheet1'!$A$4386:$N$4591"}</definedName>
    <definedName name="fdg" localSheetId="0" hidden="1">{"'Sheet1'!$A$4386:$N$4591"}</definedName>
    <definedName name="fdg" localSheetId="1" hidden="1">{"'Sheet1'!$A$4386:$N$4591"}</definedName>
    <definedName name="fdg" hidden="1">{"'Sheet1'!$A$4386:$N$4591"}</definedName>
    <definedName name="fdgd" localSheetId="6" hidden="1">{"pl_t&amp;d",#N/A,FALSE,"p&amp;l_t&amp;D_01_02 (2)"}</definedName>
    <definedName name="fdgd" localSheetId="10" hidden="1">{"pl_t&amp;d",#N/A,FALSE,"p&amp;l_t&amp;D_01_02 (2)"}</definedName>
    <definedName name="fdgd" localSheetId="7" hidden="1">{"pl_t&amp;d",#N/A,FALSE,"p&amp;l_t&amp;D_01_02 (2)"}</definedName>
    <definedName name="fdgd" localSheetId="3" hidden="1">{"pl_t&amp;d",#N/A,FALSE,"p&amp;l_t&amp;D_01_02 (2)"}</definedName>
    <definedName name="fdgd" localSheetId="8" hidden="1">{"pl_t&amp;d",#N/A,FALSE,"p&amp;l_t&amp;D_01_02 (2)"}</definedName>
    <definedName name="fdgd" localSheetId="9" hidden="1">{"pl_t&amp;d",#N/A,FALSE,"p&amp;l_t&amp;D_01_02 (2)"}</definedName>
    <definedName name="fdgd" localSheetId="4" hidden="1">{"pl_t&amp;d",#N/A,FALSE,"p&amp;l_t&amp;D_01_02 (2)"}</definedName>
    <definedName name="fdgd" localSheetId="0" hidden="1">{"pl_t&amp;d",#N/A,FALSE,"p&amp;l_t&amp;D_01_02 (2)"}</definedName>
    <definedName name="fdgd" localSheetId="1" hidden="1">{"pl_t&amp;d",#N/A,FALSE,"p&amp;l_t&amp;D_01_02 (2)"}</definedName>
    <definedName name="fdgd" hidden="1">{"pl_t&amp;d",#N/A,FALSE,"p&amp;l_t&amp;D_01_02 (2)"}</definedName>
    <definedName name="fdgfdgfdgfdg" localSheetId="8" hidden="1">{"pl_t&amp;d",#N/A,FALSE,"p&amp;l_t&amp;D_01_02 (2)"}</definedName>
    <definedName name="fdgfdgfdgfdg" hidden="1">{"pl_t&amp;d",#N/A,FALSE,"p&amp;l_t&amp;D_01_02 (2)"}</definedName>
    <definedName name="fdhhdh" localSheetId="6">#REF!</definedName>
    <definedName name="fdhhdh" localSheetId="10">#REF!</definedName>
    <definedName name="fdhhdh" localSheetId="7">#REF!</definedName>
    <definedName name="fdhhdh" localSheetId="3">#REF!</definedName>
    <definedName name="fdhhdh" localSheetId="9">#REF!</definedName>
    <definedName name="fdhhdh" localSheetId="4">#REF!</definedName>
    <definedName name="fdhhdh" localSheetId="0">#REF!</definedName>
    <definedName name="fdhhdh" localSheetId="1">#REF!</definedName>
    <definedName name="fdhhdh">#REF!</definedName>
    <definedName name="fdj" localSheetId="6">#REF!</definedName>
    <definedName name="fdj" localSheetId="10">#REF!</definedName>
    <definedName name="fdj" localSheetId="7">#REF!</definedName>
    <definedName name="fdj" localSheetId="3">#REF!</definedName>
    <definedName name="fdj" localSheetId="9">#REF!</definedName>
    <definedName name="fdj" localSheetId="4">#REF!</definedName>
    <definedName name="fdj" localSheetId="0">#REF!</definedName>
    <definedName name="fdj" localSheetId="1">#REF!</definedName>
    <definedName name="fdj">#REF!</definedName>
    <definedName name="fdsf" localSheetId="6" hidden="1">{"pl_t&amp;d",#N/A,FALSE,"p&amp;l_t&amp;D_01_02 (2)"}</definedName>
    <definedName name="fdsf" localSheetId="10" hidden="1">{"pl_t&amp;d",#N/A,FALSE,"p&amp;l_t&amp;D_01_02 (2)"}</definedName>
    <definedName name="fdsf" localSheetId="7" hidden="1">{"pl_t&amp;d",#N/A,FALSE,"p&amp;l_t&amp;D_01_02 (2)"}</definedName>
    <definedName name="fdsf" localSheetId="3" hidden="1">{"pl_t&amp;d",#N/A,FALSE,"p&amp;l_t&amp;D_01_02 (2)"}</definedName>
    <definedName name="fdsf" localSheetId="8" hidden="1">{"pl_t&amp;d",#N/A,FALSE,"p&amp;l_t&amp;D_01_02 (2)"}</definedName>
    <definedName name="fdsf" localSheetId="9" hidden="1">{"pl_t&amp;d",#N/A,FALSE,"p&amp;l_t&amp;D_01_02 (2)"}</definedName>
    <definedName name="fdsf" localSheetId="4" hidden="1">{"pl_t&amp;d",#N/A,FALSE,"p&amp;l_t&amp;D_01_02 (2)"}</definedName>
    <definedName name="fdsf" localSheetId="0" hidden="1">{"pl_t&amp;d",#N/A,FALSE,"p&amp;l_t&amp;D_01_02 (2)"}</definedName>
    <definedName name="fdsf" localSheetId="1" hidden="1">{"pl_t&amp;d",#N/A,FALSE,"p&amp;l_t&amp;D_01_02 (2)"}</definedName>
    <definedName name="fdsf" hidden="1">{"pl_t&amp;d",#N/A,FALSE,"p&amp;l_t&amp;D_01_02 (2)"}</definedName>
    <definedName name="fdsfds" localSheetId="8" hidden="1">{"pl_t&amp;d",#N/A,FALSE,"p&amp;l_t&amp;D_01_02 (2)"}</definedName>
    <definedName name="fdsfds" hidden="1">{"pl_t&amp;d",#N/A,FALSE,"p&amp;l_t&amp;D_01_02 (2)"}</definedName>
    <definedName name="fdsfdsfes" localSheetId="8" hidden="1">{"pl_t&amp;d",#N/A,FALSE,"p&amp;l_t&amp;D_01_02 (2)"}</definedName>
    <definedName name="fdsfdsfes" hidden="1">{"pl_t&amp;d",#N/A,FALSE,"p&amp;l_t&amp;D_01_02 (2)"}</definedName>
    <definedName name="fdsfsdfsd" localSheetId="6" hidden="1">{"'Sheet1'!$A$4386:$N$4591"}</definedName>
    <definedName name="fdsfsdfsd" localSheetId="10" hidden="1">{"'Sheet1'!$A$4386:$N$4591"}</definedName>
    <definedName name="fdsfsdfsd" localSheetId="7" hidden="1">{"'Sheet1'!$A$4386:$N$4591"}</definedName>
    <definedName name="fdsfsdfsd" localSheetId="3" hidden="1">{"'Sheet1'!$A$4386:$N$4591"}</definedName>
    <definedName name="fdsfsdfsd" localSheetId="8" hidden="1">{"'Sheet1'!$A$4386:$N$4591"}</definedName>
    <definedName name="fdsfsdfsd" localSheetId="9" hidden="1">{"'Sheet1'!$A$4386:$N$4591"}</definedName>
    <definedName name="fdsfsdfsd" localSheetId="4" hidden="1">{"'Sheet1'!$A$4386:$N$4591"}</definedName>
    <definedName name="fdsfsdfsd" localSheetId="0" hidden="1">{"'Sheet1'!$A$4386:$N$4591"}</definedName>
    <definedName name="fdsfsdfsd" localSheetId="1" hidden="1">{"'Sheet1'!$A$4386:$N$4591"}</definedName>
    <definedName name="fdsfsdfsd" hidden="1">{"'Sheet1'!$A$4386:$N$4591"}</definedName>
    <definedName name="fdyt5rety" localSheetId="6">#REF!</definedName>
    <definedName name="fdyt5rety" localSheetId="10">#REF!</definedName>
    <definedName name="fdyt5rety" localSheetId="7">#REF!</definedName>
    <definedName name="fdyt5rety" localSheetId="3">#REF!</definedName>
    <definedName name="fdyt5rety" localSheetId="9">#REF!</definedName>
    <definedName name="fdyt5rety" localSheetId="4">#REF!</definedName>
    <definedName name="fdyt5rety" localSheetId="0">#REF!</definedName>
    <definedName name="fdyt5rety" localSheetId="1">#REF!</definedName>
    <definedName name="fdyt5rety">#REF!</definedName>
    <definedName name="feb" localSheetId="6">#REF!</definedName>
    <definedName name="feb" localSheetId="10">#REF!</definedName>
    <definedName name="feb" localSheetId="7">#REF!</definedName>
    <definedName name="feb" localSheetId="3">#REF!</definedName>
    <definedName name="feb" localSheetId="9">#REF!</definedName>
    <definedName name="feb" localSheetId="4">#REF!</definedName>
    <definedName name="feb" localSheetId="0">#REF!</definedName>
    <definedName name="feb" localSheetId="1">#REF!</definedName>
    <definedName name="feb">#REF!</definedName>
    <definedName name="FEBDATA?" localSheetId="6">#REF!</definedName>
    <definedName name="FEBDATA?" localSheetId="10">#REF!</definedName>
    <definedName name="FEBDATA?" localSheetId="7">#REF!</definedName>
    <definedName name="FEBDATA?" localSheetId="3">#REF!</definedName>
    <definedName name="FEBDATA?" localSheetId="9">#REF!</definedName>
    <definedName name="FEBDATA?" localSheetId="4">#REF!</definedName>
    <definedName name="FEBDATA?" localSheetId="0">#REF!</definedName>
    <definedName name="FEBDATA?" localSheetId="1">#REF!</definedName>
    <definedName name="FEBDATA?">#REF!</definedName>
    <definedName name="feeder" localSheetId="8" hidden="1">{"pl_t&amp;d",#N/A,FALSE,"p&amp;l_t&amp;D_01_02 (2)"}</definedName>
    <definedName name="feeder" hidden="1">{"pl_t&amp;d",#N/A,FALSE,"p&amp;l_t&amp;D_01_02 (2)"}</definedName>
    <definedName name="ff" localSheetId="6" hidden="1">{"pl_t&amp;d",#N/A,FALSE,"p&amp;l_t&amp;D_01_02 (2)"}</definedName>
    <definedName name="ff" localSheetId="10" hidden="1">{"pl_t&amp;d",#N/A,FALSE,"p&amp;l_t&amp;D_01_02 (2)"}</definedName>
    <definedName name="ff" localSheetId="7" hidden="1">{"pl_t&amp;d",#N/A,FALSE,"p&amp;l_t&amp;D_01_02 (2)"}</definedName>
    <definedName name="ff" localSheetId="3" hidden="1">{"pl_t&amp;d",#N/A,FALSE,"p&amp;l_t&amp;D_01_02 (2)"}</definedName>
    <definedName name="ff" localSheetId="8" hidden="1">{"pl_t&amp;d",#N/A,FALSE,"p&amp;l_t&amp;D_01_02 (2)"}</definedName>
    <definedName name="ff" localSheetId="9" hidden="1">{"pl_t&amp;d",#N/A,FALSE,"p&amp;l_t&amp;D_01_02 (2)"}</definedName>
    <definedName name="ff" localSheetId="4" hidden="1">{"pl_t&amp;d",#N/A,FALSE,"p&amp;l_t&amp;D_01_02 (2)"}</definedName>
    <definedName name="ff" localSheetId="0" hidden="1">{"pl_t&amp;d",#N/A,FALSE,"p&amp;l_t&amp;D_01_02 (2)"}</definedName>
    <definedName name="ff" localSheetId="1" hidden="1">{"pl_t&amp;d",#N/A,FALSE,"p&amp;l_t&amp;D_01_02 (2)"}</definedName>
    <definedName name="ff" hidden="1">{"pl_t&amp;d",#N/A,FALSE,"p&amp;l_t&amp;D_01_02 (2)"}</definedName>
    <definedName name="fff" localSheetId="6" hidden="1">{"'Sheet1'!$A$4386:$N$4591"}</definedName>
    <definedName name="fff" localSheetId="10" hidden="1">{"'Sheet1'!$A$4386:$N$4591"}</definedName>
    <definedName name="fff" localSheetId="7" hidden="1">{"'Sheet1'!$A$4386:$N$4591"}</definedName>
    <definedName name="fff" localSheetId="3" hidden="1">{"'Sheet1'!$A$4386:$N$4591"}</definedName>
    <definedName name="fff" localSheetId="8" hidden="1">{"'Sheet1'!$A$4386:$N$4591"}</definedName>
    <definedName name="fff" localSheetId="9" hidden="1">{"'Sheet1'!$A$4386:$N$4591"}</definedName>
    <definedName name="fff" localSheetId="4" hidden="1">{"'Sheet1'!$A$4386:$N$4591"}</definedName>
    <definedName name="fff" localSheetId="0" hidden="1">{"'Sheet1'!$A$4386:$N$4591"}</definedName>
    <definedName name="fff" localSheetId="1" hidden="1">{"'Sheet1'!$A$4386:$N$4591"}</definedName>
    <definedName name="fff" hidden="1">{"'Sheet1'!$A$4386:$N$4591"}</definedName>
    <definedName name="fffff" localSheetId="6" hidden="1">{"pl_t&amp;d",#N/A,FALSE,"p&amp;l_t&amp;D_01_02 (2)"}</definedName>
    <definedName name="fffff" localSheetId="10" hidden="1">{"pl_t&amp;d",#N/A,FALSE,"p&amp;l_t&amp;D_01_02 (2)"}</definedName>
    <definedName name="fffff" localSheetId="7" hidden="1">{"pl_t&amp;d",#N/A,FALSE,"p&amp;l_t&amp;D_01_02 (2)"}</definedName>
    <definedName name="fffff" localSheetId="3" hidden="1">{"pl_t&amp;d",#N/A,FALSE,"p&amp;l_t&amp;D_01_02 (2)"}</definedName>
    <definedName name="fffff" localSheetId="8" hidden="1">{"pl_t&amp;d",#N/A,FALSE,"p&amp;l_t&amp;D_01_02 (2)"}</definedName>
    <definedName name="fffff" localSheetId="9" hidden="1">{"pl_t&amp;d",#N/A,FALSE,"p&amp;l_t&amp;D_01_02 (2)"}</definedName>
    <definedName name="fffff" localSheetId="4" hidden="1">{"pl_t&amp;d",#N/A,FALSE,"p&amp;l_t&amp;D_01_02 (2)"}</definedName>
    <definedName name="fffff" localSheetId="0" hidden="1">{"pl_t&amp;d",#N/A,FALSE,"p&amp;l_t&amp;D_01_02 (2)"}</definedName>
    <definedName name="fffff" localSheetId="1" hidden="1">{"pl_t&amp;d",#N/A,FALSE,"p&amp;l_t&amp;D_01_02 (2)"}</definedName>
    <definedName name="fffff" hidden="1">{"pl_t&amp;d",#N/A,FALSE,"p&amp;l_t&amp;D_01_02 (2)"}</definedName>
    <definedName name="ffjhvmjhfjy" localSheetId="8" hidden="1">{"pl_t&amp;d",#N/A,FALSE,"p&amp;l_t&amp;D_01_02 (2)"}</definedName>
    <definedName name="ffjhvmjhfjy" hidden="1">{"pl_t&amp;d",#N/A,FALSE,"p&amp;l_t&amp;D_01_02 (2)"}</definedName>
    <definedName name="fg" localSheetId="6" hidden="1">{"form-D1",#N/A,FALSE,"FORM-D1";"form-D1_amt",#N/A,FALSE,"FORM-D1"}</definedName>
    <definedName name="fg" localSheetId="10" hidden="1">{"form-D1",#N/A,FALSE,"FORM-D1";"form-D1_amt",#N/A,FALSE,"FORM-D1"}</definedName>
    <definedName name="fg" localSheetId="7" hidden="1">{"form-D1",#N/A,FALSE,"FORM-D1";"form-D1_amt",#N/A,FALSE,"FORM-D1"}</definedName>
    <definedName name="fg" localSheetId="3" hidden="1">{"form-D1",#N/A,FALSE,"FORM-D1";"form-D1_amt",#N/A,FALSE,"FORM-D1"}</definedName>
    <definedName name="fg" localSheetId="8" hidden="1">{"form-D1",#N/A,FALSE,"FORM-D1";"form-D1_amt",#N/A,FALSE,"FORM-D1"}</definedName>
    <definedName name="fg" localSheetId="9" hidden="1">{"form-D1",#N/A,FALSE,"FORM-D1";"form-D1_amt",#N/A,FALSE,"FORM-D1"}</definedName>
    <definedName name="fg" localSheetId="4" hidden="1">{"form-D1",#N/A,FALSE,"FORM-D1";"form-D1_amt",#N/A,FALSE,"FORM-D1"}</definedName>
    <definedName name="fg" localSheetId="0" hidden="1">{"form-D1",#N/A,FALSE,"FORM-D1";"form-D1_amt",#N/A,FALSE,"FORM-D1"}</definedName>
    <definedName name="fg" localSheetId="1" hidden="1">{"form-D1",#N/A,FALSE,"FORM-D1";"form-D1_amt",#N/A,FALSE,"FORM-D1"}</definedName>
    <definedName name="fg" hidden="1">{"form-D1",#N/A,FALSE,"FORM-D1";"form-D1_amt",#N/A,FALSE,"FORM-D1"}</definedName>
    <definedName name="fgb" localSheetId="6" hidden="1">{#N/A,#N/A,FALSE,"1.1";#N/A,#N/A,FALSE,"1.1a";#N/A,#N/A,FALSE,"1.1b";#N/A,#N/A,FALSE,"1.1c";#N/A,#N/A,FALSE,"1.1e";#N/A,#N/A,FALSE,"1.1f";#N/A,#N/A,FALSE,"1.1g";#N/A,#N/A,FALSE,"1.1h_T";#N/A,#N/A,FALSE,"1.1h_D";#N/A,#N/A,FALSE,"1.2";#N/A,#N/A,FALSE,"1.3";#N/A,#N/A,FALSE,"1.3b";#N/A,#N/A,FALSE,"1.4";#N/A,#N/A,FALSE,"1.5";#N/A,#N/A,FALSE,"1.6";#N/A,#N/A,FALSE,"2.1";#N/A,#N/A,FALSE,"SOD";#N/A,#N/A,FALSE,"OL";#N/A,#N/A,FALSE,"CF"}</definedName>
    <definedName name="fgb" localSheetId="10" hidden="1">{#N/A,#N/A,FALSE,"1.1";#N/A,#N/A,FALSE,"1.1a";#N/A,#N/A,FALSE,"1.1b";#N/A,#N/A,FALSE,"1.1c";#N/A,#N/A,FALSE,"1.1e";#N/A,#N/A,FALSE,"1.1f";#N/A,#N/A,FALSE,"1.1g";#N/A,#N/A,FALSE,"1.1h_T";#N/A,#N/A,FALSE,"1.1h_D";#N/A,#N/A,FALSE,"1.2";#N/A,#N/A,FALSE,"1.3";#N/A,#N/A,FALSE,"1.3b";#N/A,#N/A,FALSE,"1.4";#N/A,#N/A,FALSE,"1.5";#N/A,#N/A,FALSE,"1.6";#N/A,#N/A,FALSE,"2.1";#N/A,#N/A,FALSE,"SOD";#N/A,#N/A,FALSE,"OL";#N/A,#N/A,FALSE,"CF"}</definedName>
    <definedName name="fgb" localSheetId="7" hidden="1">{#N/A,#N/A,FALSE,"1.1";#N/A,#N/A,FALSE,"1.1a";#N/A,#N/A,FALSE,"1.1b";#N/A,#N/A,FALSE,"1.1c";#N/A,#N/A,FALSE,"1.1e";#N/A,#N/A,FALSE,"1.1f";#N/A,#N/A,FALSE,"1.1g";#N/A,#N/A,FALSE,"1.1h_T";#N/A,#N/A,FALSE,"1.1h_D";#N/A,#N/A,FALSE,"1.2";#N/A,#N/A,FALSE,"1.3";#N/A,#N/A,FALSE,"1.3b";#N/A,#N/A,FALSE,"1.4";#N/A,#N/A,FALSE,"1.5";#N/A,#N/A,FALSE,"1.6";#N/A,#N/A,FALSE,"2.1";#N/A,#N/A,FALSE,"SOD";#N/A,#N/A,FALSE,"OL";#N/A,#N/A,FALSE,"CF"}</definedName>
    <definedName name="fgb" localSheetId="3" hidden="1">{#N/A,#N/A,FALSE,"1.1";#N/A,#N/A,FALSE,"1.1a";#N/A,#N/A,FALSE,"1.1b";#N/A,#N/A,FALSE,"1.1c";#N/A,#N/A,FALSE,"1.1e";#N/A,#N/A,FALSE,"1.1f";#N/A,#N/A,FALSE,"1.1g";#N/A,#N/A,FALSE,"1.1h_T";#N/A,#N/A,FALSE,"1.1h_D";#N/A,#N/A,FALSE,"1.2";#N/A,#N/A,FALSE,"1.3";#N/A,#N/A,FALSE,"1.3b";#N/A,#N/A,FALSE,"1.4";#N/A,#N/A,FALSE,"1.5";#N/A,#N/A,FALSE,"1.6";#N/A,#N/A,FALSE,"2.1";#N/A,#N/A,FALSE,"SOD";#N/A,#N/A,FALSE,"OL";#N/A,#N/A,FALSE,"CF"}</definedName>
    <definedName name="fgb" localSheetId="8" hidden="1">{#N/A,#N/A,FALSE,"1.1";#N/A,#N/A,FALSE,"1.1a";#N/A,#N/A,FALSE,"1.1b";#N/A,#N/A,FALSE,"1.1c";#N/A,#N/A,FALSE,"1.1e";#N/A,#N/A,FALSE,"1.1f";#N/A,#N/A,FALSE,"1.1g";#N/A,#N/A,FALSE,"1.1h_T";#N/A,#N/A,FALSE,"1.1h_D";#N/A,#N/A,FALSE,"1.2";#N/A,#N/A,FALSE,"1.3";#N/A,#N/A,FALSE,"1.3b";#N/A,#N/A,FALSE,"1.4";#N/A,#N/A,FALSE,"1.5";#N/A,#N/A,FALSE,"1.6";#N/A,#N/A,FALSE,"2.1";#N/A,#N/A,FALSE,"SOD";#N/A,#N/A,FALSE,"OL";#N/A,#N/A,FALSE,"CF"}</definedName>
    <definedName name="fgb" localSheetId="9" hidden="1">{#N/A,#N/A,FALSE,"1.1";#N/A,#N/A,FALSE,"1.1a";#N/A,#N/A,FALSE,"1.1b";#N/A,#N/A,FALSE,"1.1c";#N/A,#N/A,FALSE,"1.1e";#N/A,#N/A,FALSE,"1.1f";#N/A,#N/A,FALSE,"1.1g";#N/A,#N/A,FALSE,"1.1h_T";#N/A,#N/A,FALSE,"1.1h_D";#N/A,#N/A,FALSE,"1.2";#N/A,#N/A,FALSE,"1.3";#N/A,#N/A,FALSE,"1.3b";#N/A,#N/A,FALSE,"1.4";#N/A,#N/A,FALSE,"1.5";#N/A,#N/A,FALSE,"1.6";#N/A,#N/A,FALSE,"2.1";#N/A,#N/A,FALSE,"SOD";#N/A,#N/A,FALSE,"OL";#N/A,#N/A,FALSE,"CF"}</definedName>
    <definedName name="fgb" localSheetId="4" hidden="1">{#N/A,#N/A,FALSE,"1.1";#N/A,#N/A,FALSE,"1.1a";#N/A,#N/A,FALSE,"1.1b";#N/A,#N/A,FALSE,"1.1c";#N/A,#N/A,FALSE,"1.1e";#N/A,#N/A,FALSE,"1.1f";#N/A,#N/A,FALSE,"1.1g";#N/A,#N/A,FALSE,"1.1h_T";#N/A,#N/A,FALSE,"1.1h_D";#N/A,#N/A,FALSE,"1.2";#N/A,#N/A,FALSE,"1.3";#N/A,#N/A,FALSE,"1.3b";#N/A,#N/A,FALSE,"1.4";#N/A,#N/A,FALSE,"1.5";#N/A,#N/A,FALSE,"1.6";#N/A,#N/A,FALSE,"2.1";#N/A,#N/A,FALSE,"SOD";#N/A,#N/A,FALSE,"OL";#N/A,#N/A,FALSE,"CF"}</definedName>
    <definedName name="fgb" localSheetId="0" hidden="1">{#N/A,#N/A,FALSE,"1.1";#N/A,#N/A,FALSE,"1.1a";#N/A,#N/A,FALSE,"1.1b";#N/A,#N/A,FALSE,"1.1c";#N/A,#N/A,FALSE,"1.1e";#N/A,#N/A,FALSE,"1.1f";#N/A,#N/A,FALSE,"1.1g";#N/A,#N/A,FALSE,"1.1h_T";#N/A,#N/A,FALSE,"1.1h_D";#N/A,#N/A,FALSE,"1.2";#N/A,#N/A,FALSE,"1.3";#N/A,#N/A,FALSE,"1.3b";#N/A,#N/A,FALSE,"1.4";#N/A,#N/A,FALSE,"1.5";#N/A,#N/A,FALSE,"1.6";#N/A,#N/A,FALSE,"2.1";#N/A,#N/A,FALSE,"SOD";#N/A,#N/A,FALSE,"OL";#N/A,#N/A,FALSE,"CF"}</definedName>
    <definedName name="fgb" localSheetId="1" hidden="1">{#N/A,#N/A,FALSE,"1.1";#N/A,#N/A,FALSE,"1.1a";#N/A,#N/A,FALSE,"1.1b";#N/A,#N/A,FALSE,"1.1c";#N/A,#N/A,FALSE,"1.1e";#N/A,#N/A,FALSE,"1.1f";#N/A,#N/A,FALSE,"1.1g";#N/A,#N/A,FALSE,"1.1h_T";#N/A,#N/A,FALSE,"1.1h_D";#N/A,#N/A,FALSE,"1.2";#N/A,#N/A,FALSE,"1.3";#N/A,#N/A,FALSE,"1.3b";#N/A,#N/A,FALSE,"1.4";#N/A,#N/A,FALSE,"1.5";#N/A,#N/A,FALSE,"1.6";#N/A,#N/A,FALSE,"2.1";#N/A,#N/A,FALSE,"SOD";#N/A,#N/A,FALSE,"OL";#N/A,#N/A,FALSE,"CF"}</definedName>
    <definedName name="fgb" hidden="1">{#N/A,#N/A,FALSE,"1.1";#N/A,#N/A,FALSE,"1.1a";#N/A,#N/A,FALSE,"1.1b";#N/A,#N/A,FALSE,"1.1c";#N/A,#N/A,FALSE,"1.1e";#N/A,#N/A,FALSE,"1.1f";#N/A,#N/A,FALSE,"1.1g";#N/A,#N/A,FALSE,"1.1h_T";#N/A,#N/A,FALSE,"1.1h_D";#N/A,#N/A,FALSE,"1.2";#N/A,#N/A,FALSE,"1.3";#N/A,#N/A,FALSE,"1.3b";#N/A,#N/A,FALSE,"1.4";#N/A,#N/A,FALSE,"1.5";#N/A,#N/A,FALSE,"1.6";#N/A,#N/A,FALSE,"2.1";#N/A,#N/A,FALSE,"SOD";#N/A,#N/A,FALSE,"OL";#N/A,#N/A,FALSE,"CF"}</definedName>
    <definedName name="fgbdfgherhr" localSheetId="6" hidden="1">{"'Sheet1'!$A$4386:$N$4591"}</definedName>
    <definedName name="fgbdfgherhr" localSheetId="10" hidden="1">{"'Sheet1'!$A$4386:$N$4591"}</definedName>
    <definedName name="fgbdfgherhr" localSheetId="7" hidden="1">{"'Sheet1'!$A$4386:$N$4591"}</definedName>
    <definedName name="fgbdfgherhr" localSheetId="3" hidden="1">{"'Sheet1'!$A$4386:$N$4591"}</definedName>
    <definedName name="fgbdfgherhr" localSheetId="8" hidden="1">{"'Sheet1'!$A$4386:$N$4591"}</definedName>
    <definedName name="fgbdfgherhr" localSheetId="9" hidden="1">{"'Sheet1'!$A$4386:$N$4591"}</definedName>
    <definedName name="fgbdfgherhr" localSheetId="4" hidden="1">{"'Sheet1'!$A$4386:$N$4591"}</definedName>
    <definedName name="fgbdfgherhr" localSheetId="0" hidden="1">{"'Sheet1'!$A$4386:$N$4591"}</definedName>
    <definedName name="fgbdfgherhr" localSheetId="1" hidden="1">{"'Sheet1'!$A$4386:$N$4591"}</definedName>
    <definedName name="fgbdfgherhr" hidden="1">{"'Sheet1'!$A$4386:$N$4591"}</definedName>
    <definedName name="fgdsh" localSheetId="8" hidden="1">{"pl_t&amp;d",#N/A,FALSE,"p&amp;l_t&amp;D_01_02 (2)"}</definedName>
    <definedName name="fgdsh" hidden="1">{"pl_t&amp;d",#N/A,FALSE,"p&amp;l_t&amp;D_01_02 (2)"}</definedName>
    <definedName name="fgf" localSheetId="8" hidden="1">{"pl_t&amp;d",#N/A,FALSE,"p&amp;l_t&amp;D_01_02 (2)"}</definedName>
    <definedName name="fgf" hidden="1">{"pl_t&amp;d",#N/A,FALSE,"p&amp;l_t&amp;D_01_02 (2)"}</definedName>
    <definedName name="fgfdgfdgd" localSheetId="6" hidden="1">{"pl_t&amp;d",#N/A,FALSE,"p&amp;l_t&amp;D_01_02 (2)"}</definedName>
    <definedName name="fgfdgfdgd" localSheetId="10" hidden="1">{"pl_t&amp;d",#N/A,FALSE,"p&amp;l_t&amp;D_01_02 (2)"}</definedName>
    <definedName name="fgfdgfdgd" localSheetId="7" hidden="1">{"pl_t&amp;d",#N/A,FALSE,"p&amp;l_t&amp;D_01_02 (2)"}</definedName>
    <definedName name="fgfdgfdgd" localSheetId="3" hidden="1">{"pl_t&amp;d",#N/A,FALSE,"p&amp;l_t&amp;D_01_02 (2)"}</definedName>
    <definedName name="fgfdgfdgd" localSheetId="8" hidden="1">{"pl_t&amp;d",#N/A,FALSE,"p&amp;l_t&amp;D_01_02 (2)"}</definedName>
    <definedName name="fgfdgfdgd" localSheetId="9" hidden="1">{"pl_t&amp;d",#N/A,FALSE,"p&amp;l_t&amp;D_01_02 (2)"}</definedName>
    <definedName name="fgfdgfdgd" localSheetId="4" hidden="1">{"pl_t&amp;d",#N/A,FALSE,"p&amp;l_t&amp;D_01_02 (2)"}</definedName>
    <definedName name="fgfdgfdgd" localSheetId="0" hidden="1">{"pl_t&amp;d",#N/A,FALSE,"p&amp;l_t&amp;D_01_02 (2)"}</definedName>
    <definedName name="fgfdgfdgd" localSheetId="1" hidden="1">{"pl_t&amp;d",#N/A,FALSE,"p&amp;l_t&amp;D_01_02 (2)"}</definedName>
    <definedName name="fgfdgfdgd" hidden="1">{"pl_t&amp;d",#N/A,FALSE,"p&amp;l_t&amp;D_01_02 (2)"}</definedName>
    <definedName name="fgfdgfdgfd" localSheetId="8" hidden="1">{"pl_t&amp;d",#N/A,FALSE,"p&amp;l_t&amp;D_01_02 (2)"}</definedName>
    <definedName name="fgfdgfdgfd" hidden="1">{"pl_t&amp;d",#N/A,FALSE,"p&amp;l_t&amp;D_01_02 (2)"}</definedName>
    <definedName name="fgfe" localSheetId="6" hidden="1">{"'Sheet1'!$A$4386:$N$4591"}</definedName>
    <definedName name="fgfe" localSheetId="10" hidden="1">{"'Sheet1'!$A$4386:$N$4591"}</definedName>
    <definedName name="fgfe" localSheetId="7" hidden="1">{"'Sheet1'!$A$4386:$N$4591"}</definedName>
    <definedName name="fgfe" localSheetId="3" hidden="1">{"'Sheet1'!$A$4386:$N$4591"}</definedName>
    <definedName name="fgfe" localSheetId="8" hidden="1">{"'Sheet1'!$A$4386:$N$4591"}</definedName>
    <definedName name="fgfe" localSheetId="9" hidden="1">{"'Sheet1'!$A$4386:$N$4591"}</definedName>
    <definedName name="fgfe" localSheetId="4" hidden="1">{"'Sheet1'!$A$4386:$N$4591"}</definedName>
    <definedName name="fgfe" localSheetId="0" hidden="1">{"'Sheet1'!$A$4386:$N$4591"}</definedName>
    <definedName name="fgfe" localSheetId="1" hidden="1">{"'Sheet1'!$A$4386:$N$4591"}</definedName>
    <definedName name="fgfe" hidden="1">{"'Sheet1'!$A$4386:$N$4591"}</definedName>
    <definedName name="fgfgf" localSheetId="8" hidden="1">{"pl_t&amp;d",#N/A,FALSE,"p&amp;l_t&amp;D_01_02 (2)"}</definedName>
    <definedName name="fgfgf" hidden="1">{"pl_t&amp;d",#N/A,FALSE,"p&amp;l_t&amp;D_01_02 (2)"}</definedName>
    <definedName name="fgggggg" localSheetId="8" hidden="1">{"pl_t&amp;d",#N/A,FALSE,"p&amp;l_t&amp;D_01_02 (2)"}</definedName>
    <definedName name="fgggggg" hidden="1">{"pl_t&amp;d",#N/A,FALSE,"p&amp;l_t&amp;D_01_02 (2)"}</definedName>
    <definedName name="fgregfhfdhgh" localSheetId="8" hidden="1">{"pl_t&amp;d",#N/A,FALSE,"p&amp;l_t&amp;D_01_02 (2)"}</definedName>
    <definedName name="fgregfhfdhgh" hidden="1">{"pl_t&amp;d",#N/A,FALSE,"p&amp;l_t&amp;D_01_02 (2)"}</definedName>
    <definedName name="fgsdh" localSheetId="8" hidden="1">{"pl_t&amp;d",#N/A,FALSE,"p&amp;l_t&amp;D_01_02 (2)"}</definedName>
    <definedName name="fgsdh" hidden="1">{"pl_t&amp;d",#N/A,FALSE,"p&amp;l_t&amp;D_01_02 (2)"}</definedName>
    <definedName name="fh" localSheetId="8" hidden="1">{"pl_t&amp;d",#N/A,FALSE,"p&amp;l_t&amp;D_01_02 (2)"}</definedName>
    <definedName name="fh" hidden="1">{"pl_t&amp;d",#N/A,FALSE,"p&amp;l_t&amp;D_01_02 (2)"}</definedName>
    <definedName name="fhghdfh" localSheetId="6">#REF!</definedName>
    <definedName name="fhghdfh" localSheetId="10">#REF!</definedName>
    <definedName name="fhghdfh" localSheetId="7">#REF!</definedName>
    <definedName name="fhghdfh" localSheetId="3">#REF!</definedName>
    <definedName name="fhghdfh" localSheetId="9">#REF!</definedName>
    <definedName name="fhghdfh" localSheetId="4">#REF!</definedName>
    <definedName name="fhghdfh" localSheetId="0">#REF!</definedName>
    <definedName name="fhghdfh" localSheetId="1">#REF!</definedName>
    <definedName name="fhghdfh">#REF!</definedName>
    <definedName name="fhgnhghbvbnvbnv" localSheetId="8" hidden="1">{"pl_t&amp;d",#N/A,FALSE,"p&amp;l_t&amp;D_01_02 (2)"}</definedName>
    <definedName name="fhgnhghbvbnvbnv" hidden="1">{"pl_t&amp;d",#N/A,FALSE,"p&amp;l_t&amp;D_01_02 (2)"}</definedName>
    <definedName name="fhrty" localSheetId="6">#REF!</definedName>
    <definedName name="fhrty" localSheetId="10">#REF!</definedName>
    <definedName name="fhrty" localSheetId="7">#REF!</definedName>
    <definedName name="fhrty" localSheetId="3">#REF!</definedName>
    <definedName name="fhrty" localSheetId="9">#REF!</definedName>
    <definedName name="fhrty" localSheetId="4">#REF!</definedName>
    <definedName name="fhrty" localSheetId="0">#REF!</definedName>
    <definedName name="fhrty" localSheetId="1">#REF!</definedName>
    <definedName name="fhrty">#REF!</definedName>
    <definedName name="FIELD_STAFF">[25]MASTER!$F$2:$F$100</definedName>
    <definedName name="final" localSheetId="6" hidden="1">{"pl_t&amp;d",#N/A,FALSE,"p&amp;l_t&amp;D_01_02 (2)"}</definedName>
    <definedName name="final" localSheetId="10" hidden="1">{"pl_t&amp;d",#N/A,FALSE,"p&amp;l_t&amp;D_01_02 (2)"}</definedName>
    <definedName name="final" localSheetId="7" hidden="1">{"pl_t&amp;d",#N/A,FALSE,"p&amp;l_t&amp;D_01_02 (2)"}</definedName>
    <definedName name="final" localSheetId="3" hidden="1">{"pl_t&amp;d",#N/A,FALSE,"p&amp;l_t&amp;D_01_02 (2)"}</definedName>
    <definedName name="final" localSheetId="8" hidden="1">{"pl_t&amp;d",#N/A,FALSE,"p&amp;l_t&amp;D_01_02 (2)"}</definedName>
    <definedName name="final" localSheetId="9" hidden="1">{"pl_t&amp;d",#N/A,FALSE,"p&amp;l_t&amp;D_01_02 (2)"}</definedName>
    <definedName name="final" localSheetId="4" hidden="1">{"pl_t&amp;d",#N/A,FALSE,"p&amp;l_t&amp;D_01_02 (2)"}</definedName>
    <definedName name="final" localSheetId="0" hidden="1">{"pl_t&amp;d",#N/A,FALSE,"p&amp;l_t&amp;D_01_02 (2)"}</definedName>
    <definedName name="final" localSheetId="1" hidden="1">{"pl_t&amp;d",#N/A,FALSE,"p&amp;l_t&amp;D_01_02 (2)"}</definedName>
    <definedName name="final" hidden="1">{"pl_t&amp;d",#N/A,FALSE,"p&amp;l_t&amp;D_01_02 (2)"}</definedName>
    <definedName name="FINALCOMP" localSheetId="6">#REF!</definedName>
    <definedName name="FINALCOMP" localSheetId="10">#REF!</definedName>
    <definedName name="FINALCOMP" localSheetId="7">#REF!</definedName>
    <definedName name="FINALCOMP" localSheetId="3">#REF!</definedName>
    <definedName name="FINALCOMP" localSheetId="9">#REF!</definedName>
    <definedName name="FINALCOMP" localSheetId="4">#REF!</definedName>
    <definedName name="FINALCOMP" localSheetId="0">#REF!</definedName>
    <definedName name="FINALCOMP" localSheetId="1">#REF!</definedName>
    <definedName name="FINALCOMP">#REF!</definedName>
    <definedName name="Financials" localSheetId="6">#REF!</definedName>
    <definedName name="Financials" localSheetId="10">#REF!</definedName>
    <definedName name="Financials" localSheetId="7">#REF!</definedName>
    <definedName name="Financials" localSheetId="3">#REF!</definedName>
    <definedName name="Financials" localSheetId="9">#REF!</definedName>
    <definedName name="Financials" localSheetId="4">#REF!</definedName>
    <definedName name="Financials" localSheetId="0">#REF!</definedName>
    <definedName name="Financials" localSheetId="1">#REF!</definedName>
    <definedName name="Financials">#REF!</definedName>
    <definedName name="FinG150" localSheetId="6">#REF!</definedName>
    <definedName name="FinG150" localSheetId="10">#REF!</definedName>
    <definedName name="FinG150" localSheetId="7">#REF!</definedName>
    <definedName name="FinG150" localSheetId="3">#REF!</definedName>
    <definedName name="FinG150" localSheetId="9">#REF!</definedName>
    <definedName name="FinG150" localSheetId="4">#REF!</definedName>
    <definedName name="FinG150" localSheetId="0">#REF!</definedName>
    <definedName name="FinG150" localSheetId="1">#REF!</definedName>
    <definedName name="FinG150">#REF!</definedName>
    <definedName name="FING150A" localSheetId="10">#REF!</definedName>
    <definedName name="FING150A" localSheetId="7">#REF!</definedName>
    <definedName name="FING150A" localSheetId="3">#REF!</definedName>
    <definedName name="FING150A" localSheetId="9">#REF!</definedName>
    <definedName name="FING150A" localSheetId="4">#REF!</definedName>
    <definedName name="FING150A" localSheetId="0">#REF!</definedName>
    <definedName name="FING150A" localSheetId="1">#REF!</definedName>
    <definedName name="FING150A">#REF!</definedName>
    <definedName name="FinG150Q" localSheetId="10">#REF!</definedName>
    <definedName name="FinG150Q" localSheetId="7">#REF!</definedName>
    <definedName name="FinG150Q" localSheetId="3">#REF!</definedName>
    <definedName name="FinG150Q" localSheetId="9">#REF!</definedName>
    <definedName name="FinG150Q" localSheetId="4">#REF!</definedName>
    <definedName name="FinG150Q" localSheetId="0">#REF!</definedName>
    <definedName name="FinG150Q" localSheetId="1">#REF!</definedName>
    <definedName name="FinG150Q">#REF!</definedName>
    <definedName name="FirstCommYr" localSheetId="10">#REF!</definedName>
    <definedName name="FirstCommYr" localSheetId="7">#REF!</definedName>
    <definedName name="FirstCommYr" localSheetId="3">#REF!</definedName>
    <definedName name="FirstCommYr" localSheetId="9">#REF!</definedName>
    <definedName name="FirstCommYr" localSheetId="4">#REF!</definedName>
    <definedName name="FirstCommYr" localSheetId="0">#REF!</definedName>
    <definedName name="FirstCommYr" localSheetId="1">#REF!</definedName>
    <definedName name="FirstCommYr">#REF!</definedName>
    <definedName name="FIVEDAY" localSheetId="10">#REF!</definedName>
    <definedName name="FIVEDAY" localSheetId="7">#REF!</definedName>
    <definedName name="FIVEDAY" localSheetId="3">#REF!</definedName>
    <definedName name="FIVEDAY" localSheetId="9">#REF!</definedName>
    <definedName name="FIVEDAY" localSheetId="4">#REF!</definedName>
    <definedName name="FIVEDAY" localSheetId="0">#REF!</definedName>
    <definedName name="FIVEDAY" localSheetId="1">#REF!</definedName>
    <definedName name="FIVEDAY">#REF!</definedName>
    <definedName name="Fixed" localSheetId="6">[32]cashflow!#REF!</definedName>
    <definedName name="Fixed" localSheetId="10">[32]cashflow!#REF!</definedName>
    <definedName name="Fixed" localSheetId="7">[32]cashflow!#REF!</definedName>
    <definedName name="Fixed" localSheetId="3">[32]cashflow!#REF!</definedName>
    <definedName name="Fixed" localSheetId="9">[32]cashflow!#REF!</definedName>
    <definedName name="Fixed" localSheetId="4">[32]cashflow!#REF!</definedName>
    <definedName name="Fixed" localSheetId="0">[32]cashflow!#REF!</definedName>
    <definedName name="Fixed" localSheetId="1">[32]cashflow!#REF!</definedName>
    <definedName name="Fixed">[32]cashflow!#REF!</definedName>
    <definedName name="fixing" localSheetId="6" hidden="1">{"pl_t&amp;d",#N/A,FALSE,"p&amp;l_t&amp;D_01_02 (2)"}</definedName>
    <definedName name="fixing" localSheetId="10" hidden="1">{"pl_t&amp;d",#N/A,FALSE,"p&amp;l_t&amp;D_01_02 (2)"}</definedName>
    <definedName name="fixing" localSheetId="7" hidden="1">{"pl_t&amp;d",#N/A,FALSE,"p&amp;l_t&amp;D_01_02 (2)"}</definedName>
    <definedName name="fixing" localSheetId="3" hidden="1">{"pl_t&amp;d",#N/A,FALSE,"p&amp;l_t&amp;D_01_02 (2)"}</definedName>
    <definedName name="fixing" localSheetId="8" hidden="1">{"pl_t&amp;d",#N/A,FALSE,"p&amp;l_t&amp;D_01_02 (2)"}</definedName>
    <definedName name="fixing" localSheetId="9" hidden="1">{"pl_t&amp;d",#N/A,FALSE,"p&amp;l_t&amp;D_01_02 (2)"}</definedName>
    <definedName name="fixing" localSheetId="4" hidden="1">{"pl_t&amp;d",#N/A,FALSE,"p&amp;l_t&amp;D_01_02 (2)"}</definedName>
    <definedName name="fixing" localSheetId="0" hidden="1">{"pl_t&amp;d",#N/A,FALSE,"p&amp;l_t&amp;D_01_02 (2)"}</definedName>
    <definedName name="fixing" localSheetId="1" hidden="1">{"pl_t&amp;d",#N/A,FALSE,"p&amp;l_t&amp;D_01_02 (2)"}</definedName>
    <definedName name="fixing" hidden="1">{"pl_t&amp;d",#N/A,FALSE,"p&amp;l_t&amp;D_01_02 (2)"}</definedName>
    <definedName name="For" localSheetId="8" hidden="1">{"pl_t&amp;d",#N/A,FALSE,"p&amp;l_t&amp;D_01_02 (2)"}</definedName>
    <definedName name="For" hidden="1">{"pl_t&amp;d",#N/A,FALSE,"p&amp;l_t&amp;D_01_02 (2)"}</definedName>
    <definedName name="Forklift" localSheetId="6">#REF!</definedName>
    <definedName name="Forklift" localSheetId="10">#REF!</definedName>
    <definedName name="Forklift" localSheetId="7">#REF!</definedName>
    <definedName name="Forklift" localSheetId="3">#REF!</definedName>
    <definedName name="Forklift" localSheetId="9">#REF!</definedName>
    <definedName name="Forklift" localSheetId="4">#REF!</definedName>
    <definedName name="Forklift" localSheetId="0">#REF!</definedName>
    <definedName name="Forklift" localSheetId="1">#REF!</definedName>
    <definedName name="Forklift">#REF!</definedName>
    <definedName name="form1" localSheetId="6" hidden="1">{#N/A,#N/A,FALSE,"COMP"}</definedName>
    <definedName name="form1" localSheetId="10" hidden="1">{#N/A,#N/A,FALSE,"COMP"}</definedName>
    <definedName name="form1" localSheetId="7" hidden="1">{#N/A,#N/A,FALSE,"COMP"}</definedName>
    <definedName name="form1" localSheetId="3" hidden="1">{#N/A,#N/A,FALSE,"COMP"}</definedName>
    <definedName name="form1" localSheetId="8" hidden="1">{#N/A,#N/A,FALSE,"COMP"}</definedName>
    <definedName name="form1" localSheetId="9" hidden="1">{#N/A,#N/A,FALSE,"COMP"}</definedName>
    <definedName name="form1" localSheetId="4" hidden="1">{#N/A,#N/A,FALSE,"COMP"}</definedName>
    <definedName name="form1" localSheetId="0" hidden="1">{#N/A,#N/A,FALSE,"COMP"}</definedName>
    <definedName name="form1" localSheetId="1" hidden="1">{#N/A,#N/A,FALSE,"COMP"}</definedName>
    <definedName name="form1" hidden="1">{#N/A,#N/A,FALSE,"COMP"}</definedName>
    <definedName name="FORMAT_43" localSheetId="6" hidden="1">{"pl_t&amp;d",#N/A,FALSE,"p&amp;l_t&amp;D_01_02 (2)"}</definedName>
    <definedName name="FORMAT_43" localSheetId="10" hidden="1">{"pl_t&amp;d",#N/A,FALSE,"p&amp;l_t&amp;D_01_02 (2)"}</definedName>
    <definedName name="FORMAT_43" localSheetId="7" hidden="1">{"pl_t&amp;d",#N/A,FALSE,"p&amp;l_t&amp;D_01_02 (2)"}</definedName>
    <definedName name="FORMAT_43" localSheetId="3" hidden="1">{"pl_t&amp;d",#N/A,FALSE,"p&amp;l_t&amp;D_01_02 (2)"}</definedName>
    <definedName name="FORMAT_43" localSheetId="8" hidden="1">{"pl_t&amp;d",#N/A,FALSE,"p&amp;l_t&amp;D_01_02 (2)"}</definedName>
    <definedName name="FORMAT_43" localSheetId="9" hidden="1">{"pl_t&amp;d",#N/A,FALSE,"p&amp;l_t&amp;D_01_02 (2)"}</definedName>
    <definedName name="FORMAT_43" localSheetId="4" hidden="1">{"pl_t&amp;d",#N/A,FALSE,"p&amp;l_t&amp;D_01_02 (2)"}</definedName>
    <definedName name="FORMAT_43" localSheetId="0" hidden="1">{"pl_t&amp;d",#N/A,FALSE,"p&amp;l_t&amp;D_01_02 (2)"}</definedName>
    <definedName name="FORMAT_43" localSheetId="1" hidden="1">{"pl_t&amp;d",#N/A,FALSE,"p&amp;l_t&amp;D_01_02 (2)"}</definedName>
    <definedName name="FORMAT_43" hidden="1">{"pl_t&amp;d",#N/A,FALSE,"p&amp;l_t&amp;D_01_02 (2)"}</definedName>
    <definedName name="format_51Aug" localSheetId="6" hidden="1">{"pl_t&amp;d",#N/A,FALSE,"p&amp;l_t&amp;D_01_02 (2)"}</definedName>
    <definedName name="format_51Aug" localSheetId="10" hidden="1">{"pl_t&amp;d",#N/A,FALSE,"p&amp;l_t&amp;D_01_02 (2)"}</definedName>
    <definedName name="format_51Aug" localSheetId="7" hidden="1">{"pl_t&amp;d",#N/A,FALSE,"p&amp;l_t&amp;D_01_02 (2)"}</definedName>
    <definedName name="format_51Aug" localSheetId="3" hidden="1">{"pl_t&amp;d",#N/A,FALSE,"p&amp;l_t&amp;D_01_02 (2)"}</definedName>
    <definedName name="format_51Aug" localSheetId="8" hidden="1">{"pl_t&amp;d",#N/A,FALSE,"p&amp;l_t&amp;D_01_02 (2)"}</definedName>
    <definedName name="format_51Aug" localSheetId="9" hidden="1">{"pl_t&amp;d",#N/A,FALSE,"p&amp;l_t&amp;D_01_02 (2)"}</definedName>
    <definedName name="format_51Aug" localSheetId="4" hidden="1">{"pl_t&amp;d",#N/A,FALSE,"p&amp;l_t&amp;D_01_02 (2)"}</definedName>
    <definedName name="format_51Aug" localSheetId="0" hidden="1">{"pl_t&amp;d",#N/A,FALSE,"p&amp;l_t&amp;D_01_02 (2)"}</definedName>
    <definedName name="format_51Aug" localSheetId="1" hidden="1">{"pl_t&amp;d",#N/A,FALSE,"p&amp;l_t&amp;D_01_02 (2)"}</definedName>
    <definedName name="format_51Aug" hidden="1">{"pl_t&amp;d",#N/A,FALSE,"p&amp;l_t&amp;D_01_02 (2)"}</definedName>
    <definedName name="Format_6" localSheetId="6" hidden="1">{"pl_t&amp;d",#N/A,FALSE,"p&amp;l_t&amp;D_01_02 (2)"}</definedName>
    <definedName name="Format_6" localSheetId="10" hidden="1">{"pl_t&amp;d",#N/A,FALSE,"p&amp;l_t&amp;D_01_02 (2)"}</definedName>
    <definedName name="Format_6" localSheetId="7" hidden="1">{"pl_t&amp;d",#N/A,FALSE,"p&amp;l_t&amp;D_01_02 (2)"}</definedName>
    <definedName name="Format_6" localSheetId="3" hidden="1">{"pl_t&amp;d",#N/A,FALSE,"p&amp;l_t&amp;D_01_02 (2)"}</definedName>
    <definedName name="Format_6" localSheetId="8" hidden="1">{"pl_t&amp;d",#N/A,FALSE,"p&amp;l_t&amp;D_01_02 (2)"}</definedName>
    <definedName name="Format_6" localSheetId="9" hidden="1">{"pl_t&amp;d",#N/A,FALSE,"p&amp;l_t&amp;D_01_02 (2)"}</definedName>
    <definedName name="Format_6" localSheetId="4" hidden="1">{"pl_t&amp;d",#N/A,FALSE,"p&amp;l_t&amp;D_01_02 (2)"}</definedName>
    <definedName name="Format_6" localSheetId="0" hidden="1">{"pl_t&amp;d",#N/A,FALSE,"p&amp;l_t&amp;D_01_02 (2)"}</definedName>
    <definedName name="Format_6" localSheetId="1" hidden="1">{"pl_t&amp;d",#N/A,FALSE,"p&amp;l_t&amp;D_01_02 (2)"}</definedName>
    <definedName name="Format_6" hidden="1">{"pl_t&amp;d",#N/A,FALSE,"p&amp;l_t&amp;D_01_02 (2)"}</definedName>
    <definedName name="Format_6july" localSheetId="6" hidden="1">{"pl_t&amp;d",#N/A,FALSE,"p&amp;l_t&amp;D_01_02 (2)"}</definedName>
    <definedName name="Format_6july" localSheetId="10" hidden="1">{"pl_t&amp;d",#N/A,FALSE,"p&amp;l_t&amp;D_01_02 (2)"}</definedName>
    <definedName name="Format_6july" localSheetId="7" hidden="1">{"pl_t&amp;d",#N/A,FALSE,"p&amp;l_t&amp;D_01_02 (2)"}</definedName>
    <definedName name="Format_6july" localSheetId="3" hidden="1">{"pl_t&amp;d",#N/A,FALSE,"p&amp;l_t&amp;D_01_02 (2)"}</definedName>
    <definedName name="Format_6july" localSheetId="8" hidden="1">{"pl_t&amp;d",#N/A,FALSE,"p&amp;l_t&amp;D_01_02 (2)"}</definedName>
    <definedName name="Format_6july" localSheetId="9" hidden="1">{"pl_t&amp;d",#N/A,FALSE,"p&amp;l_t&amp;D_01_02 (2)"}</definedName>
    <definedName name="Format_6july" localSheetId="4" hidden="1">{"pl_t&amp;d",#N/A,FALSE,"p&amp;l_t&amp;D_01_02 (2)"}</definedName>
    <definedName name="Format_6july" localSheetId="0" hidden="1">{"pl_t&amp;d",#N/A,FALSE,"p&amp;l_t&amp;D_01_02 (2)"}</definedName>
    <definedName name="Format_6july" localSheetId="1" hidden="1">{"pl_t&amp;d",#N/A,FALSE,"p&amp;l_t&amp;D_01_02 (2)"}</definedName>
    <definedName name="Format_6july" hidden="1">{"pl_t&amp;d",#N/A,FALSE,"p&amp;l_t&amp;D_01_02 (2)"}</definedName>
    <definedName name="format1" localSheetId="8" hidden="1">{"pl_t&amp;d",#N/A,FALSE,"p&amp;l_t&amp;D_01_02 (2)"}</definedName>
    <definedName name="format1" hidden="1">{"pl_t&amp;d",#N/A,FALSE,"p&amp;l_t&amp;D_01_02 (2)"}</definedName>
    <definedName name="format33x" localSheetId="8" hidden="1">{"pl_t&amp;d",#N/A,FALSE,"p&amp;l_t&amp;D_01_02 (2)"}</definedName>
    <definedName name="format33x" hidden="1">{"pl_t&amp;d",#N/A,FALSE,"p&amp;l_t&amp;D_01_02 (2)"}</definedName>
    <definedName name="format4" localSheetId="8" hidden="1">{"pl_t&amp;d",#N/A,FALSE,"p&amp;l_t&amp;D_01_02 (2)"}</definedName>
    <definedName name="format4" hidden="1">{"pl_t&amp;d",#N/A,FALSE,"p&amp;l_t&amp;D_01_02 (2)"}</definedName>
    <definedName name="FORMAT43" localSheetId="6" hidden="1">{"pl_t&amp;d",#N/A,FALSE,"p&amp;l_t&amp;D_01_02 (2)"}</definedName>
    <definedName name="FORMAT43" localSheetId="10" hidden="1">{"pl_t&amp;d",#N/A,FALSE,"p&amp;l_t&amp;D_01_02 (2)"}</definedName>
    <definedName name="FORMAT43" localSheetId="7" hidden="1">{"pl_t&amp;d",#N/A,FALSE,"p&amp;l_t&amp;D_01_02 (2)"}</definedName>
    <definedName name="FORMAT43" localSheetId="3" hidden="1">{"pl_t&amp;d",#N/A,FALSE,"p&amp;l_t&amp;D_01_02 (2)"}</definedName>
    <definedName name="FORMAT43" localSheetId="8" hidden="1">{"pl_t&amp;d",#N/A,FALSE,"p&amp;l_t&amp;D_01_02 (2)"}</definedName>
    <definedName name="FORMAT43" localSheetId="9" hidden="1">{"pl_t&amp;d",#N/A,FALSE,"p&amp;l_t&amp;D_01_02 (2)"}</definedName>
    <definedName name="FORMAT43" localSheetId="4" hidden="1">{"pl_t&amp;d",#N/A,FALSE,"p&amp;l_t&amp;D_01_02 (2)"}</definedName>
    <definedName name="FORMAT43" localSheetId="0" hidden="1">{"pl_t&amp;d",#N/A,FALSE,"p&amp;l_t&amp;D_01_02 (2)"}</definedName>
    <definedName name="FORMAT43" localSheetId="1" hidden="1">{"pl_t&amp;d",#N/A,FALSE,"p&amp;l_t&amp;D_01_02 (2)"}</definedName>
    <definedName name="FORMAT43" hidden="1">{"pl_t&amp;d",#N/A,FALSE,"p&amp;l_t&amp;D_01_02 (2)"}</definedName>
    <definedName name="format5" localSheetId="6" hidden="1">{"pl_t&amp;d",#N/A,FALSE,"p&amp;l_t&amp;D_01_02 (2)"}</definedName>
    <definedName name="format5" localSheetId="10" hidden="1">{"pl_t&amp;d",#N/A,FALSE,"p&amp;l_t&amp;D_01_02 (2)"}</definedName>
    <definedName name="format5" localSheetId="7" hidden="1">{"pl_t&amp;d",#N/A,FALSE,"p&amp;l_t&amp;D_01_02 (2)"}</definedName>
    <definedName name="format5" localSheetId="3" hidden="1">{"pl_t&amp;d",#N/A,FALSE,"p&amp;l_t&amp;D_01_02 (2)"}</definedName>
    <definedName name="format5" localSheetId="8" hidden="1">{"pl_t&amp;d",#N/A,FALSE,"p&amp;l_t&amp;D_01_02 (2)"}</definedName>
    <definedName name="format5" localSheetId="9" hidden="1">{"pl_t&amp;d",#N/A,FALSE,"p&amp;l_t&amp;D_01_02 (2)"}</definedName>
    <definedName name="format5" localSheetId="4" hidden="1">{"pl_t&amp;d",#N/A,FALSE,"p&amp;l_t&amp;D_01_02 (2)"}</definedName>
    <definedName name="format5" localSheetId="0" hidden="1">{"pl_t&amp;d",#N/A,FALSE,"p&amp;l_t&amp;D_01_02 (2)"}</definedName>
    <definedName name="format5" localSheetId="1" hidden="1">{"pl_t&amp;d",#N/A,FALSE,"p&amp;l_t&amp;D_01_02 (2)"}</definedName>
    <definedName name="format5" hidden="1">{"pl_t&amp;d",#N/A,FALSE,"p&amp;l_t&amp;D_01_02 (2)"}</definedName>
    <definedName name="FRAN" localSheetId="6">#REF!</definedName>
    <definedName name="FRAN" localSheetId="10">#REF!</definedName>
    <definedName name="FRAN" localSheetId="7">#REF!</definedName>
    <definedName name="FRAN" localSheetId="3">#REF!</definedName>
    <definedName name="FRAN" localSheetId="9">#REF!</definedName>
    <definedName name="FRAN" localSheetId="4">#REF!</definedName>
    <definedName name="FRAN" localSheetId="0">#REF!</definedName>
    <definedName name="FRAN" localSheetId="1">#REF!</definedName>
    <definedName name="FRAN">#REF!</definedName>
    <definedName name="FRANCE" localSheetId="6">#REF!</definedName>
    <definedName name="FRANCE" localSheetId="10">#REF!</definedName>
    <definedName name="FRANCE" localSheetId="7">#REF!</definedName>
    <definedName name="FRANCE" localSheetId="3">#REF!</definedName>
    <definedName name="FRANCE" localSheetId="9">#REF!</definedName>
    <definedName name="FRANCE" localSheetId="4">#REF!</definedName>
    <definedName name="FRANCE" localSheetId="0">#REF!</definedName>
    <definedName name="FRANCE" localSheetId="1">#REF!</definedName>
    <definedName name="FRANCE">#REF!</definedName>
    <definedName name="fsfsdfa" localSheetId="6" hidden="1">{"pl_td_01_02",#N/A,FALSE,"p&amp;l_t&amp;D_01_02 (2)"}</definedName>
    <definedName name="fsfsdfa" localSheetId="10" hidden="1">{"pl_td_01_02",#N/A,FALSE,"p&amp;l_t&amp;D_01_02 (2)"}</definedName>
    <definedName name="fsfsdfa" localSheetId="7" hidden="1">{"pl_td_01_02",#N/A,FALSE,"p&amp;l_t&amp;D_01_02 (2)"}</definedName>
    <definedName name="fsfsdfa" localSheetId="3" hidden="1">{"pl_td_01_02",#N/A,FALSE,"p&amp;l_t&amp;D_01_02 (2)"}</definedName>
    <definedName name="fsfsdfa" localSheetId="8" hidden="1">{"pl_td_01_02",#N/A,FALSE,"p&amp;l_t&amp;D_01_02 (2)"}</definedName>
    <definedName name="fsfsdfa" localSheetId="9" hidden="1">{"pl_td_01_02",#N/A,FALSE,"p&amp;l_t&amp;D_01_02 (2)"}</definedName>
    <definedName name="fsfsdfa" localSheetId="4" hidden="1">{"pl_td_01_02",#N/A,FALSE,"p&amp;l_t&amp;D_01_02 (2)"}</definedName>
    <definedName name="fsfsdfa" localSheetId="0" hidden="1">{"pl_td_01_02",#N/A,FALSE,"p&amp;l_t&amp;D_01_02 (2)"}</definedName>
    <definedName name="fsfsdfa" localSheetId="1" hidden="1">{"pl_td_01_02",#N/A,FALSE,"p&amp;l_t&amp;D_01_02 (2)"}</definedName>
    <definedName name="fsfsdfa" hidden="1">{"pl_td_01_02",#N/A,FALSE,"p&amp;l_t&amp;D_01_02 (2)"}</definedName>
    <definedName name="fst" localSheetId="6" hidden="1">{"'Sheet1'!$A$4386:$N$4591"}</definedName>
    <definedName name="fst" localSheetId="10" hidden="1">{"'Sheet1'!$A$4386:$N$4591"}</definedName>
    <definedName name="fst" localSheetId="7" hidden="1">{"'Sheet1'!$A$4386:$N$4591"}</definedName>
    <definedName name="fst" localSheetId="3" hidden="1">{"'Sheet1'!$A$4386:$N$4591"}</definedName>
    <definedName name="fst" localSheetId="8" hidden="1">{"'Sheet1'!$A$4386:$N$4591"}</definedName>
    <definedName name="fst" localSheetId="9" hidden="1">{"'Sheet1'!$A$4386:$N$4591"}</definedName>
    <definedName name="fst" localSheetId="4" hidden="1">{"'Sheet1'!$A$4386:$N$4591"}</definedName>
    <definedName name="fst" localSheetId="0" hidden="1">{"'Sheet1'!$A$4386:$N$4591"}</definedName>
    <definedName name="fst" localSheetId="1" hidden="1">{"'Sheet1'!$A$4386:$N$4591"}</definedName>
    <definedName name="fst" hidden="1">{"'Sheet1'!$A$4386:$N$4591"}</definedName>
    <definedName name="ftyfuy" localSheetId="8" hidden="1">{"pl_t&amp;d",#N/A,FALSE,"p&amp;l_t&amp;D_01_02 (2)"}</definedName>
    <definedName name="ftyfuy" hidden="1">{"pl_t&amp;d",#N/A,FALSE,"p&amp;l_t&amp;D_01_02 (2)"}</definedName>
    <definedName name="fu" localSheetId="6">#REF!</definedName>
    <definedName name="fu" localSheetId="10">#REF!</definedName>
    <definedName name="fu" localSheetId="7">#REF!</definedName>
    <definedName name="fu" localSheetId="3">#REF!</definedName>
    <definedName name="fu" localSheetId="9">#REF!</definedName>
    <definedName name="fu" localSheetId="4">#REF!</definedName>
    <definedName name="fu" localSheetId="0">#REF!</definedName>
    <definedName name="fu" localSheetId="1">#REF!</definedName>
    <definedName name="fu">#REF!</definedName>
    <definedName name="FUEL" localSheetId="6">#REF!</definedName>
    <definedName name="FUEL" localSheetId="10">#REF!</definedName>
    <definedName name="FUEL" localSheetId="7">#REF!</definedName>
    <definedName name="FUEL" localSheetId="3">#REF!</definedName>
    <definedName name="FUEL" localSheetId="9">#REF!</definedName>
    <definedName name="FUEL" localSheetId="4">#REF!</definedName>
    <definedName name="FUEL" localSheetId="0">#REF!</definedName>
    <definedName name="FUEL" localSheetId="1">#REF!</definedName>
    <definedName name="FUEL">#REF!</definedName>
    <definedName name="Full_Print" localSheetId="6">#REF!</definedName>
    <definedName name="Full_Print" localSheetId="10">#REF!</definedName>
    <definedName name="Full_Print" localSheetId="7">#REF!</definedName>
    <definedName name="Full_Print" localSheetId="3">#REF!</definedName>
    <definedName name="Full_Print" localSheetId="9">#REF!</definedName>
    <definedName name="Full_Print" localSheetId="4">#REF!</definedName>
    <definedName name="Full_Print" localSheetId="0">#REF!</definedName>
    <definedName name="Full_Print" localSheetId="1">#REF!</definedName>
    <definedName name="Full_Print">#REF!</definedName>
    <definedName name="fweftr" localSheetId="6" hidden="1">{"'Sheet1'!$A$4386:$N$4591"}</definedName>
    <definedName name="fweftr" localSheetId="10" hidden="1">{"'Sheet1'!$A$4386:$N$4591"}</definedName>
    <definedName name="fweftr" localSheetId="7" hidden="1">{"'Sheet1'!$A$4386:$N$4591"}</definedName>
    <definedName name="fweftr" localSheetId="3" hidden="1">{"'Sheet1'!$A$4386:$N$4591"}</definedName>
    <definedName name="fweftr" localSheetId="8" hidden="1">{"'Sheet1'!$A$4386:$N$4591"}</definedName>
    <definedName name="fweftr" localSheetId="9" hidden="1">{"'Sheet1'!$A$4386:$N$4591"}</definedName>
    <definedName name="fweftr" localSheetId="4" hidden="1">{"'Sheet1'!$A$4386:$N$4591"}</definedName>
    <definedName name="fweftr" localSheetId="0" hidden="1">{"'Sheet1'!$A$4386:$N$4591"}</definedName>
    <definedName name="fweftr" localSheetId="1" hidden="1">{"'Sheet1'!$A$4386:$N$4591"}</definedName>
    <definedName name="fweftr" hidden="1">{"'Sheet1'!$A$4386:$N$4591"}</definedName>
    <definedName name="g" localSheetId="6" hidden="1">{"pl_t&amp;d",#N/A,FALSE,"p&amp;l_t&amp;D_01_02 (2)"}</definedName>
    <definedName name="g" localSheetId="10" hidden="1">{"pl_t&amp;d",#N/A,FALSE,"p&amp;l_t&amp;D_01_02 (2)"}</definedName>
    <definedName name="g" localSheetId="7" hidden="1">{"pl_t&amp;d",#N/A,FALSE,"p&amp;l_t&amp;D_01_02 (2)"}</definedName>
    <definedName name="g" localSheetId="3" hidden="1">{"pl_t&amp;d",#N/A,FALSE,"p&amp;l_t&amp;D_01_02 (2)"}</definedName>
    <definedName name="g" localSheetId="8" hidden="1">{"pl_t&amp;d",#N/A,FALSE,"p&amp;l_t&amp;D_01_02 (2)"}</definedName>
    <definedName name="g" localSheetId="9" hidden="1">{"pl_t&amp;d",#N/A,FALSE,"p&amp;l_t&amp;D_01_02 (2)"}</definedName>
    <definedName name="g" localSheetId="4" hidden="1">{"pl_t&amp;d",#N/A,FALSE,"p&amp;l_t&amp;D_01_02 (2)"}</definedName>
    <definedName name="g" localSheetId="0" hidden="1">{"pl_t&amp;d",#N/A,FALSE,"p&amp;l_t&amp;D_01_02 (2)"}</definedName>
    <definedName name="g" localSheetId="1" hidden="1">{"pl_t&amp;d",#N/A,FALSE,"p&amp;l_t&amp;D_01_02 (2)"}</definedName>
    <definedName name="g" hidden="1">{"pl_t&amp;d",#N/A,FALSE,"p&amp;l_t&amp;D_01_02 (2)"}</definedName>
    <definedName name="gagh" localSheetId="6">'[33]CALCULATED TY'!#REF!</definedName>
    <definedName name="gagh" localSheetId="10">'[33]CALCULATED TY'!#REF!</definedName>
    <definedName name="gagh" localSheetId="7">'[33]CALCULATED TY'!#REF!</definedName>
    <definedName name="gagh" localSheetId="3">'[33]CALCULATED TY'!#REF!</definedName>
    <definedName name="gagh" localSheetId="9">'[33]CALCULATED TY'!#REF!</definedName>
    <definedName name="gagh" localSheetId="4">'[33]CALCULATED TY'!#REF!</definedName>
    <definedName name="gagh" localSheetId="0">'[33]CALCULATED TY'!#REF!</definedName>
    <definedName name="gagh" localSheetId="1">'[33]CALCULATED TY'!#REF!</definedName>
    <definedName name="gagh">'[33]CALCULATED TY'!#REF!</definedName>
    <definedName name="gali" localSheetId="6" hidden="1">{"pl_t&amp;d",#N/A,FALSE,"p&amp;l_t&amp;D_01_02 (2)"}</definedName>
    <definedName name="gali" localSheetId="10" hidden="1">{"pl_t&amp;d",#N/A,FALSE,"p&amp;l_t&amp;D_01_02 (2)"}</definedName>
    <definedName name="gali" localSheetId="7" hidden="1">{"pl_t&amp;d",#N/A,FALSE,"p&amp;l_t&amp;D_01_02 (2)"}</definedName>
    <definedName name="gali" localSheetId="3" hidden="1">{"pl_t&amp;d",#N/A,FALSE,"p&amp;l_t&amp;D_01_02 (2)"}</definedName>
    <definedName name="gali" localSheetId="8" hidden="1">{"pl_t&amp;d",#N/A,FALSE,"p&amp;l_t&amp;D_01_02 (2)"}</definedName>
    <definedName name="gali" localSheetId="9" hidden="1">{"pl_t&amp;d",#N/A,FALSE,"p&amp;l_t&amp;D_01_02 (2)"}</definedName>
    <definedName name="gali" localSheetId="4" hidden="1">{"pl_t&amp;d",#N/A,FALSE,"p&amp;l_t&amp;D_01_02 (2)"}</definedName>
    <definedName name="gali" localSheetId="0" hidden="1">{"pl_t&amp;d",#N/A,FALSE,"p&amp;l_t&amp;D_01_02 (2)"}</definedName>
    <definedName name="gali" localSheetId="1" hidden="1">{"pl_t&amp;d",#N/A,FALSE,"p&amp;l_t&amp;D_01_02 (2)"}</definedName>
    <definedName name="gali" hidden="1">{"pl_t&amp;d",#N/A,FALSE,"p&amp;l_t&amp;D_01_02 (2)"}</definedName>
    <definedName name="Ganesh" localSheetId="8" hidden="1">{"pl_t&amp;d",#N/A,FALSE,"p&amp;l_t&amp;D_01_02 (2)"}</definedName>
    <definedName name="Ganesh" hidden="1">{"pl_t&amp;d",#N/A,FALSE,"p&amp;l_t&amp;D_01_02 (2)"}</definedName>
    <definedName name="gap" localSheetId="10">[1]Sheet1!#REF!</definedName>
    <definedName name="gap" localSheetId="7">[1]Sheet1!#REF!</definedName>
    <definedName name="gap" localSheetId="3">[1]Sheet1!#REF!</definedName>
    <definedName name="gap" localSheetId="9">[1]Sheet1!#REF!</definedName>
    <definedName name="gap" localSheetId="4">[1]Sheet1!#REF!</definedName>
    <definedName name="gap" localSheetId="0">[1]Sheet1!#REF!</definedName>
    <definedName name="gap" localSheetId="1">[1]Sheet1!#REF!</definedName>
    <definedName name="gap">[1]Sheet1!#REF!</definedName>
    <definedName name="gaurav" localSheetId="6">#REF!</definedName>
    <definedName name="gaurav" localSheetId="10">#REF!</definedName>
    <definedName name="gaurav" localSheetId="7">#REF!</definedName>
    <definedName name="gaurav" localSheetId="3">#REF!</definedName>
    <definedName name="gaurav" localSheetId="9">#REF!</definedName>
    <definedName name="gaurav" localSheetId="4">#REF!</definedName>
    <definedName name="gaurav" localSheetId="0">#REF!</definedName>
    <definedName name="gaurav" localSheetId="1">#REF!</definedName>
    <definedName name="gaurav">#REF!</definedName>
    <definedName name="gc">'[34]Grade - Grade Code list'!$E$3:$E$27</definedName>
    <definedName name="GDF" localSheetId="6" hidden="1">{#N/A,#N/A,FALSE,"COMP"}</definedName>
    <definedName name="GDF" localSheetId="10" hidden="1">{#N/A,#N/A,FALSE,"COMP"}</definedName>
    <definedName name="GDF" localSheetId="7" hidden="1">{#N/A,#N/A,FALSE,"COMP"}</definedName>
    <definedName name="GDF" localSheetId="3" hidden="1">{#N/A,#N/A,FALSE,"COMP"}</definedName>
    <definedName name="GDF" localSheetId="8" hidden="1">{#N/A,#N/A,FALSE,"COMP"}</definedName>
    <definedName name="GDF" localSheetId="9" hidden="1">{#N/A,#N/A,FALSE,"COMP"}</definedName>
    <definedName name="GDF" localSheetId="4" hidden="1">{#N/A,#N/A,FALSE,"COMP"}</definedName>
    <definedName name="GDF" localSheetId="0" hidden="1">{#N/A,#N/A,FALSE,"COMP"}</definedName>
    <definedName name="GDF" localSheetId="1" hidden="1">{#N/A,#N/A,FALSE,"COMP"}</definedName>
    <definedName name="GDF" hidden="1">{#N/A,#N/A,FALSE,"COMP"}</definedName>
    <definedName name="gdfg" localSheetId="6" hidden="1">{"'Sheet1'!$A$4386:$N$4591"}</definedName>
    <definedName name="gdfg" localSheetId="10" hidden="1">{"'Sheet1'!$A$4386:$N$4591"}</definedName>
    <definedName name="gdfg" localSheetId="7" hidden="1">{"'Sheet1'!$A$4386:$N$4591"}</definedName>
    <definedName name="gdfg" localSheetId="3" hidden="1">{"'Sheet1'!$A$4386:$N$4591"}</definedName>
    <definedName name="gdfg" localSheetId="8" hidden="1">{"'Sheet1'!$A$4386:$N$4591"}</definedName>
    <definedName name="gdfg" localSheetId="9" hidden="1">{"'Sheet1'!$A$4386:$N$4591"}</definedName>
    <definedName name="gdfg" localSheetId="4" hidden="1">{"'Sheet1'!$A$4386:$N$4591"}</definedName>
    <definedName name="gdfg" localSheetId="0" hidden="1">{"'Sheet1'!$A$4386:$N$4591"}</definedName>
    <definedName name="gdfg" localSheetId="1" hidden="1">{"'Sheet1'!$A$4386:$N$4591"}</definedName>
    <definedName name="gdfg" hidden="1">{"'Sheet1'!$A$4386:$N$4591"}</definedName>
    <definedName name="gdfgdfgdfg" localSheetId="6">#REF!</definedName>
    <definedName name="gdfgdfgdfg" localSheetId="10">#REF!</definedName>
    <definedName name="gdfgdfgdfg" localSheetId="7">#REF!</definedName>
    <definedName name="gdfgdfgdfg" localSheetId="3">#REF!</definedName>
    <definedName name="gdfgdfgdfg" localSheetId="9">#REF!</definedName>
    <definedName name="gdfgdfgdfg" localSheetId="4">#REF!</definedName>
    <definedName name="gdfgdfgdfg" localSheetId="0">#REF!</definedName>
    <definedName name="gdfgdfgdfg" localSheetId="1">#REF!</definedName>
    <definedName name="gdfgdfgdfg">#REF!</definedName>
    <definedName name="gdfh" localSheetId="6">#REF!</definedName>
    <definedName name="gdfh" localSheetId="10">#REF!</definedName>
    <definedName name="gdfh" localSheetId="7">#REF!</definedName>
    <definedName name="gdfh" localSheetId="3">#REF!</definedName>
    <definedName name="gdfh" localSheetId="9">#REF!</definedName>
    <definedName name="gdfh" localSheetId="4">#REF!</definedName>
    <definedName name="gdfh" localSheetId="0">#REF!</definedName>
    <definedName name="gdfh" localSheetId="1">#REF!</definedName>
    <definedName name="gdfh">#REF!</definedName>
    <definedName name="gdsg" localSheetId="6" hidden="1">{"'Sheet1'!$A$4386:$N$4591"}</definedName>
    <definedName name="gdsg" localSheetId="10" hidden="1">{"'Sheet1'!$A$4386:$N$4591"}</definedName>
    <definedName name="gdsg" localSheetId="7" hidden="1">{"'Sheet1'!$A$4386:$N$4591"}</definedName>
    <definedName name="gdsg" localSheetId="3" hidden="1">{"'Sheet1'!$A$4386:$N$4591"}</definedName>
    <definedName name="gdsg" localSheetId="8" hidden="1">{"'Sheet1'!$A$4386:$N$4591"}</definedName>
    <definedName name="gdsg" localSheetId="9" hidden="1">{"'Sheet1'!$A$4386:$N$4591"}</definedName>
    <definedName name="gdsg" localSheetId="4" hidden="1">{"'Sheet1'!$A$4386:$N$4591"}</definedName>
    <definedName name="gdsg" localSheetId="0" hidden="1">{"'Sheet1'!$A$4386:$N$4591"}</definedName>
    <definedName name="gdsg" localSheetId="1" hidden="1">{"'Sheet1'!$A$4386:$N$4591"}</definedName>
    <definedName name="gdsg" hidden="1">{"'Sheet1'!$A$4386:$N$4591"}</definedName>
    <definedName name="General" localSheetId="6">#REF!</definedName>
    <definedName name="General" localSheetId="10">#REF!</definedName>
    <definedName name="General" localSheetId="7">#REF!</definedName>
    <definedName name="General" localSheetId="3">#REF!</definedName>
    <definedName name="General" localSheetId="9">#REF!</definedName>
    <definedName name="General" localSheetId="4">#REF!</definedName>
    <definedName name="General" localSheetId="0">#REF!</definedName>
    <definedName name="General" localSheetId="1">#REF!</definedName>
    <definedName name="General">#REF!</definedName>
    <definedName name="GeneralEP" localSheetId="6">#REF!</definedName>
    <definedName name="GeneralEP" localSheetId="10">#REF!</definedName>
    <definedName name="GeneralEP" localSheetId="7">#REF!</definedName>
    <definedName name="GeneralEP" localSheetId="3">#REF!</definedName>
    <definedName name="GeneralEP" localSheetId="9">#REF!</definedName>
    <definedName name="GeneralEP" localSheetId="4">#REF!</definedName>
    <definedName name="GeneralEP" localSheetId="0">#REF!</definedName>
    <definedName name="GeneralEP" localSheetId="1">#REF!</definedName>
    <definedName name="GeneralEP">#REF!</definedName>
    <definedName name="GeneralP" localSheetId="6">#REF!</definedName>
    <definedName name="GeneralP" localSheetId="10">#REF!</definedName>
    <definedName name="GeneralP" localSheetId="7">#REF!</definedName>
    <definedName name="GeneralP" localSheetId="3">#REF!</definedName>
    <definedName name="GeneralP" localSheetId="9">#REF!</definedName>
    <definedName name="GeneralP" localSheetId="4">#REF!</definedName>
    <definedName name="GeneralP" localSheetId="0">#REF!</definedName>
    <definedName name="GeneralP" localSheetId="1">#REF!</definedName>
    <definedName name="GeneralP">#REF!</definedName>
    <definedName name="GeneralS" localSheetId="10">#REF!</definedName>
    <definedName name="GeneralS" localSheetId="7">#REF!</definedName>
    <definedName name="GeneralS" localSheetId="3">#REF!</definedName>
    <definedName name="GeneralS" localSheetId="9">#REF!</definedName>
    <definedName name="GeneralS" localSheetId="4">#REF!</definedName>
    <definedName name="GeneralS" localSheetId="0">#REF!</definedName>
    <definedName name="GeneralS" localSheetId="1">#REF!</definedName>
    <definedName name="GeneralS">#REF!</definedName>
    <definedName name="generation" localSheetId="10">#REF!</definedName>
    <definedName name="generation" localSheetId="3">#REF!</definedName>
    <definedName name="generation" localSheetId="9">#REF!</definedName>
    <definedName name="generation" localSheetId="4">#REF!</definedName>
    <definedName name="generation" localSheetId="0">#REF!</definedName>
    <definedName name="generation" localSheetId="1">#REF!</definedName>
    <definedName name="generation">#REF!</definedName>
    <definedName name="Genesc" localSheetId="10">#REF!</definedName>
    <definedName name="Genesc" localSheetId="7">#REF!</definedName>
    <definedName name="Genesc" localSheetId="3">#REF!</definedName>
    <definedName name="Genesc" localSheetId="9">#REF!</definedName>
    <definedName name="Genesc" localSheetId="4">#REF!</definedName>
    <definedName name="Genesc" localSheetId="0">#REF!</definedName>
    <definedName name="Genesc" localSheetId="1">#REF!</definedName>
    <definedName name="Genesc">#REF!</definedName>
    <definedName name="GERM" localSheetId="10">#REF!</definedName>
    <definedName name="GERM" localSheetId="7">#REF!</definedName>
    <definedName name="GERM" localSheetId="3">#REF!</definedName>
    <definedName name="GERM" localSheetId="9">#REF!</definedName>
    <definedName name="GERM" localSheetId="4">#REF!</definedName>
    <definedName name="GERM" localSheetId="0">#REF!</definedName>
    <definedName name="GERM" localSheetId="1">#REF!</definedName>
    <definedName name="GERM">#REF!</definedName>
    <definedName name="GERMANY" localSheetId="10">#REF!</definedName>
    <definedName name="GERMANY" localSheetId="7">#REF!</definedName>
    <definedName name="GERMANY" localSheetId="3">#REF!</definedName>
    <definedName name="GERMANY" localSheetId="9">#REF!</definedName>
    <definedName name="GERMANY" localSheetId="4">#REF!</definedName>
    <definedName name="GERMANY" localSheetId="0">#REF!</definedName>
    <definedName name="GERMANY" localSheetId="1">#REF!</definedName>
    <definedName name="GERMANY">#REF!</definedName>
    <definedName name="gfbdfgerg" localSheetId="6" hidden="1">{"'Sheet1'!$A$4386:$N$4591"}</definedName>
    <definedName name="gfbdfgerg" localSheetId="10" hidden="1">{"'Sheet1'!$A$4386:$N$4591"}</definedName>
    <definedName name="gfbdfgerg" localSheetId="7" hidden="1">{"'Sheet1'!$A$4386:$N$4591"}</definedName>
    <definedName name="gfbdfgerg" localSheetId="3" hidden="1">{"'Sheet1'!$A$4386:$N$4591"}</definedName>
    <definedName name="gfbdfgerg" localSheetId="8" hidden="1">{"'Sheet1'!$A$4386:$N$4591"}</definedName>
    <definedName name="gfbdfgerg" localSheetId="9" hidden="1">{"'Sheet1'!$A$4386:$N$4591"}</definedName>
    <definedName name="gfbdfgerg" localSheetId="4" hidden="1">{"'Sheet1'!$A$4386:$N$4591"}</definedName>
    <definedName name="gfbdfgerg" localSheetId="0" hidden="1">{"'Sheet1'!$A$4386:$N$4591"}</definedName>
    <definedName name="gfbdfgerg" localSheetId="1" hidden="1">{"'Sheet1'!$A$4386:$N$4591"}</definedName>
    <definedName name="gfbdfgerg" hidden="1">{"'Sheet1'!$A$4386:$N$4591"}</definedName>
    <definedName name="gfdgfd" localSheetId="8" hidden="1">{"pl_t&amp;d",#N/A,FALSE,"p&amp;l_t&amp;D_01_02 (2)"}</definedName>
    <definedName name="gfdgfd" hidden="1">{"pl_t&amp;d",#N/A,FALSE,"p&amp;l_t&amp;D_01_02 (2)"}</definedName>
    <definedName name="GFDHGFDHH" localSheetId="8" hidden="1">{"pl_t&amp;d",#N/A,FALSE,"p&amp;l_t&amp;D_01_02 (2)"}</definedName>
    <definedName name="GFDHGFDHH" hidden="1">{"pl_t&amp;d",#N/A,FALSE,"p&amp;l_t&amp;D_01_02 (2)"}</definedName>
    <definedName name="gffdgfd" localSheetId="6" hidden="1">{"pl_t&amp;d",#N/A,FALSE,"p&amp;l_t&amp;D_01_02 (2)"}</definedName>
    <definedName name="gffdgfd" localSheetId="10" hidden="1">{"pl_t&amp;d",#N/A,FALSE,"p&amp;l_t&amp;D_01_02 (2)"}</definedName>
    <definedName name="gffdgfd" localSheetId="7" hidden="1">{"pl_t&amp;d",#N/A,FALSE,"p&amp;l_t&amp;D_01_02 (2)"}</definedName>
    <definedName name="gffdgfd" localSheetId="3" hidden="1">{"pl_t&amp;d",#N/A,FALSE,"p&amp;l_t&amp;D_01_02 (2)"}</definedName>
    <definedName name="gffdgfd" localSheetId="8" hidden="1">{"pl_t&amp;d",#N/A,FALSE,"p&amp;l_t&amp;D_01_02 (2)"}</definedName>
    <definedName name="gffdgfd" localSheetId="9" hidden="1">{"pl_t&amp;d",#N/A,FALSE,"p&amp;l_t&amp;D_01_02 (2)"}</definedName>
    <definedName name="gffdgfd" localSheetId="4" hidden="1">{"pl_t&amp;d",#N/A,FALSE,"p&amp;l_t&amp;D_01_02 (2)"}</definedName>
    <definedName name="gffdgfd" localSheetId="0" hidden="1">{"pl_t&amp;d",#N/A,FALSE,"p&amp;l_t&amp;D_01_02 (2)"}</definedName>
    <definedName name="gffdgfd" localSheetId="1" hidden="1">{"pl_t&amp;d",#N/A,FALSE,"p&amp;l_t&amp;D_01_02 (2)"}</definedName>
    <definedName name="gffdgfd" hidden="1">{"pl_t&amp;d",#N/A,FALSE,"p&amp;l_t&amp;D_01_02 (2)"}</definedName>
    <definedName name="gfgfdg" localSheetId="8" hidden="1">{"pl_t&amp;d",#N/A,FALSE,"p&amp;l_t&amp;D_01_02 (2)"}</definedName>
    <definedName name="gfgfdg" hidden="1">{"pl_t&amp;d",#N/A,FALSE,"p&amp;l_t&amp;D_01_02 (2)"}</definedName>
    <definedName name="gfgrtr" localSheetId="6" hidden="1">{"'Sheet1'!$A$4386:$N$4591"}</definedName>
    <definedName name="gfgrtr" localSheetId="10" hidden="1">{"'Sheet1'!$A$4386:$N$4591"}</definedName>
    <definedName name="gfgrtr" localSheetId="7" hidden="1">{"'Sheet1'!$A$4386:$N$4591"}</definedName>
    <definedName name="gfgrtr" localSheetId="3" hidden="1">{"'Sheet1'!$A$4386:$N$4591"}</definedName>
    <definedName name="gfgrtr" localSheetId="8" hidden="1">{"'Sheet1'!$A$4386:$N$4591"}</definedName>
    <definedName name="gfgrtr" localSheetId="9" hidden="1">{"'Sheet1'!$A$4386:$N$4591"}</definedName>
    <definedName name="gfgrtr" localSheetId="4" hidden="1">{"'Sheet1'!$A$4386:$N$4591"}</definedName>
    <definedName name="gfgrtr" localSheetId="0" hidden="1">{"'Sheet1'!$A$4386:$N$4591"}</definedName>
    <definedName name="gfgrtr" localSheetId="1" hidden="1">{"'Sheet1'!$A$4386:$N$4591"}</definedName>
    <definedName name="gfgrtr" hidden="1">{"'Sheet1'!$A$4386:$N$4591"}</definedName>
    <definedName name="gfgsgggg" localSheetId="6">#REF!</definedName>
    <definedName name="gfgsgggg" localSheetId="10">#REF!</definedName>
    <definedName name="gfgsgggg" localSheetId="7">#REF!</definedName>
    <definedName name="gfgsgggg" localSheetId="3">#REF!</definedName>
    <definedName name="gfgsgggg" localSheetId="9">#REF!</definedName>
    <definedName name="gfgsgggg" localSheetId="4">#REF!</definedName>
    <definedName name="gfgsgggg" localSheetId="0">#REF!</definedName>
    <definedName name="gfgsgggg" localSheetId="1">#REF!</definedName>
    <definedName name="gfgsgggg">#REF!</definedName>
    <definedName name="gfhdfhfh" localSheetId="6">#REF!</definedName>
    <definedName name="gfhdfhfh" localSheetId="10">#REF!</definedName>
    <definedName name="gfhdfhfh" localSheetId="7">#REF!</definedName>
    <definedName name="gfhdfhfh" localSheetId="3">#REF!</definedName>
    <definedName name="gfhdfhfh" localSheetId="9">#REF!</definedName>
    <definedName name="gfhdfhfh" localSheetId="4">#REF!</definedName>
    <definedName name="gfhdfhfh" localSheetId="0">#REF!</definedName>
    <definedName name="gfhdfhfh" localSheetId="1">#REF!</definedName>
    <definedName name="gfhdfhfh">#REF!</definedName>
    <definedName name="gfhgdhghgf" localSheetId="8" hidden="1">{"pl_t&amp;d",#N/A,FALSE,"p&amp;l_t&amp;D_01_02 (2)"}</definedName>
    <definedName name="gfhgdhghgf" hidden="1">{"pl_t&amp;d",#N/A,FALSE,"p&amp;l_t&amp;D_01_02 (2)"}</definedName>
    <definedName name="gfhgfh" localSheetId="6" hidden="1">{"pl_t&amp;d",#N/A,FALSE,"p&amp;l_t&amp;D_01_02 (2)"}</definedName>
    <definedName name="gfhgfh" localSheetId="10" hidden="1">{"pl_t&amp;d",#N/A,FALSE,"p&amp;l_t&amp;D_01_02 (2)"}</definedName>
    <definedName name="gfhgfh" localSheetId="7" hidden="1">{"pl_t&amp;d",#N/A,FALSE,"p&amp;l_t&amp;D_01_02 (2)"}</definedName>
    <definedName name="gfhgfh" localSheetId="3" hidden="1">{"pl_t&amp;d",#N/A,FALSE,"p&amp;l_t&amp;D_01_02 (2)"}</definedName>
    <definedName name="gfhgfh" localSheetId="8" hidden="1">{"pl_t&amp;d",#N/A,FALSE,"p&amp;l_t&amp;D_01_02 (2)"}</definedName>
    <definedName name="gfhgfh" localSheetId="9" hidden="1">{"pl_t&amp;d",#N/A,FALSE,"p&amp;l_t&amp;D_01_02 (2)"}</definedName>
    <definedName name="gfhgfh" localSheetId="4" hidden="1">{"pl_t&amp;d",#N/A,FALSE,"p&amp;l_t&amp;D_01_02 (2)"}</definedName>
    <definedName name="gfhgfh" localSheetId="0" hidden="1">{"pl_t&amp;d",#N/A,FALSE,"p&amp;l_t&amp;D_01_02 (2)"}</definedName>
    <definedName name="gfhgfh" localSheetId="1" hidden="1">{"pl_t&amp;d",#N/A,FALSE,"p&amp;l_t&amp;D_01_02 (2)"}</definedName>
    <definedName name="gfhgfh" hidden="1">{"pl_t&amp;d",#N/A,FALSE,"p&amp;l_t&amp;D_01_02 (2)"}</definedName>
    <definedName name="GFHGTDHGHGF" localSheetId="8" hidden="1">{"pl_t&amp;d",#N/A,FALSE,"p&amp;l_t&amp;D_01_02 (2)"}</definedName>
    <definedName name="GFHGTDHGHGF" hidden="1">{"pl_t&amp;d",#N/A,FALSE,"p&amp;l_t&amp;D_01_02 (2)"}</definedName>
    <definedName name="gfj" localSheetId="6">#REF!</definedName>
    <definedName name="gfj" localSheetId="10">#REF!</definedName>
    <definedName name="gfj" localSheetId="7">#REF!</definedName>
    <definedName name="gfj" localSheetId="3">#REF!</definedName>
    <definedName name="gfj" localSheetId="9">#REF!</definedName>
    <definedName name="gfj" localSheetId="4">#REF!</definedName>
    <definedName name="gfj" localSheetId="0">#REF!</definedName>
    <definedName name="gfj" localSheetId="1">#REF!</definedName>
    <definedName name="gfj">#REF!</definedName>
    <definedName name="gfjf" localSheetId="6">#REF!</definedName>
    <definedName name="gfjf" localSheetId="10">#REF!</definedName>
    <definedName name="gfjf" localSheetId="7">#REF!</definedName>
    <definedName name="gfjf" localSheetId="3">#REF!</definedName>
    <definedName name="gfjf" localSheetId="9">#REF!</definedName>
    <definedName name="gfjf" localSheetId="4">#REF!</definedName>
    <definedName name="gfjf" localSheetId="0">#REF!</definedName>
    <definedName name="gfjf" localSheetId="1">#REF!</definedName>
    <definedName name="gfjf">#REF!</definedName>
    <definedName name="gfkgh" localSheetId="6">#REF!</definedName>
    <definedName name="gfkgh" localSheetId="10">#REF!</definedName>
    <definedName name="gfkgh" localSheetId="7">#REF!</definedName>
    <definedName name="gfkgh" localSheetId="3">#REF!</definedName>
    <definedName name="gfkgh" localSheetId="9">#REF!</definedName>
    <definedName name="gfkgh" localSheetId="4">#REF!</definedName>
    <definedName name="gfkgh" localSheetId="0">#REF!</definedName>
    <definedName name="gfkgh" localSheetId="1">#REF!</definedName>
    <definedName name="gfkgh">#REF!</definedName>
    <definedName name="gfra" localSheetId="8" hidden="1">{"pl_t&amp;d",#N/A,FALSE,"p&amp;l_t&amp;D_01_02 (2)"}</definedName>
    <definedName name="gfra" hidden="1">{"pl_t&amp;d",#N/A,FALSE,"p&amp;l_t&amp;D_01_02 (2)"}</definedName>
    <definedName name="gfyuyu" localSheetId="10">#REF!</definedName>
    <definedName name="gfyuyu" localSheetId="7">#REF!</definedName>
    <definedName name="gfyuyu" localSheetId="3">#REF!</definedName>
    <definedName name="gfyuyu" localSheetId="9">#REF!</definedName>
    <definedName name="gfyuyu" localSheetId="4">#REF!</definedName>
    <definedName name="gfyuyu" localSheetId="0">#REF!</definedName>
    <definedName name="gfyuyu" localSheetId="1">#REF!</definedName>
    <definedName name="gfyuyu">#REF!</definedName>
    <definedName name="gg" localSheetId="6">[1]Sheet1!#REF!</definedName>
    <definedName name="gg" localSheetId="10">[1]Sheet1!#REF!</definedName>
    <definedName name="gg" localSheetId="7">[1]Sheet1!#REF!</definedName>
    <definedName name="gg" localSheetId="3">[1]Sheet1!#REF!</definedName>
    <definedName name="gg" localSheetId="9">[1]Sheet1!#REF!</definedName>
    <definedName name="gg" localSheetId="4">[1]Sheet1!#REF!</definedName>
    <definedName name="gg" localSheetId="0">[1]Sheet1!#REF!</definedName>
    <definedName name="gg" localSheetId="1">[1]Sheet1!#REF!</definedName>
    <definedName name="gg">[1]Sheet1!#REF!</definedName>
    <definedName name="ggerjur" localSheetId="6">#REF!</definedName>
    <definedName name="ggerjur" localSheetId="10">#REF!</definedName>
    <definedName name="ggerjur" localSheetId="7">#REF!</definedName>
    <definedName name="ggerjur" localSheetId="3">#REF!</definedName>
    <definedName name="ggerjur" localSheetId="9">#REF!</definedName>
    <definedName name="ggerjur" localSheetId="4">#REF!</definedName>
    <definedName name="ggerjur" localSheetId="0">#REF!</definedName>
    <definedName name="ggerjur" localSheetId="1">#REF!</definedName>
    <definedName name="ggerjur">#REF!</definedName>
    <definedName name="ggfhgfh" localSheetId="6">#REF!</definedName>
    <definedName name="ggfhgfh" localSheetId="10">#REF!</definedName>
    <definedName name="ggfhgfh" localSheetId="7">#REF!</definedName>
    <definedName name="ggfhgfh" localSheetId="3">#REF!</definedName>
    <definedName name="ggfhgfh" localSheetId="9">#REF!</definedName>
    <definedName name="ggfhgfh" localSheetId="4">#REF!</definedName>
    <definedName name="ggfhgfh" localSheetId="0">#REF!</definedName>
    <definedName name="ggfhgfh" localSheetId="1">#REF!</definedName>
    <definedName name="ggfhgfh">#REF!</definedName>
    <definedName name="ggg" localSheetId="6" hidden="1">{"pl_t&amp;d",#N/A,FALSE,"p&amp;l_t&amp;D_01_02 (2)"}</definedName>
    <definedName name="ggg" localSheetId="10" hidden="1">{"pl_t&amp;d",#N/A,FALSE,"p&amp;l_t&amp;D_01_02 (2)"}</definedName>
    <definedName name="ggg" localSheetId="7" hidden="1">{"pl_t&amp;d",#N/A,FALSE,"p&amp;l_t&amp;D_01_02 (2)"}</definedName>
    <definedName name="ggg" localSheetId="3" hidden="1">{"pl_t&amp;d",#N/A,FALSE,"p&amp;l_t&amp;D_01_02 (2)"}</definedName>
    <definedName name="ggg" localSheetId="8" hidden="1">{"pl_t&amp;d",#N/A,FALSE,"p&amp;l_t&amp;D_01_02 (2)"}</definedName>
    <definedName name="ggg" localSheetId="9" hidden="1">{"pl_t&amp;d",#N/A,FALSE,"p&amp;l_t&amp;D_01_02 (2)"}</definedName>
    <definedName name="ggg" localSheetId="4" hidden="1">{"pl_t&amp;d",#N/A,FALSE,"p&amp;l_t&amp;D_01_02 (2)"}</definedName>
    <definedName name="ggg" localSheetId="0" hidden="1">{"pl_t&amp;d",#N/A,FALSE,"p&amp;l_t&amp;D_01_02 (2)"}</definedName>
    <definedName name="ggg" localSheetId="1" hidden="1">{"pl_t&amp;d",#N/A,FALSE,"p&amp;l_t&amp;D_01_02 (2)"}</definedName>
    <definedName name="ggg" hidden="1">{"pl_t&amp;d",#N/A,FALSE,"p&amp;l_t&amp;D_01_02 (2)"}</definedName>
    <definedName name="GGGG" localSheetId="6">[5]Newabstract!#REF!</definedName>
    <definedName name="GGGG" localSheetId="10">[5]Newabstract!#REF!</definedName>
    <definedName name="GGGG" localSheetId="7">[5]Newabstract!#REF!</definedName>
    <definedName name="GGGG" localSheetId="3">[5]Newabstract!#REF!</definedName>
    <definedName name="GGGG" localSheetId="9">[5]Newabstract!#REF!</definedName>
    <definedName name="GGGG" localSheetId="4">[5]Newabstract!#REF!</definedName>
    <definedName name="GGGG" localSheetId="0">[5]Newabstract!#REF!</definedName>
    <definedName name="GGGG" localSheetId="1">[5]Newabstract!#REF!</definedName>
    <definedName name="GGGG">[5]Newabstract!#REF!</definedName>
    <definedName name="ggggg" localSheetId="6" hidden="1">{"pl_td_01_02",#N/A,FALSE,"p&amp;l_t&amp;D_01_02 (2)"}</definedName>
    <definedName name="ggggg" localSheetId="10" hidden="1">{"pl_td_01_02",#N/A,FALSE,"p&amp;l_t&amp;D_01_02 (2)"}</definedName>
    <definedName name="ggggg" localSheetId="7" hidden="1">{"pl_td_01_02",#N/A,FALSE,"p&amp;l_t&amp;D_01_02 (2)"}</definedName>
    <definedName name="ggggg" localSheetId="3" hidden="1">{"pl_td_01_02",#N/A,FALSE,"p&amp;l_t&amp;D_01_02 (2)"}</definedName>
    <definedName name="ggggg" localSheetId="8" hidden="1">{"pl_td_01_02",#N/A,FALSE,"p&amp;l_t&amp;D_01_02 (2)"}</definedName>
    <definedName name="ggggg" localSheetId="9" hidden="1">{"pl_td_01_02",#N/A,FALSE,"p&amp;l_t&amp;D_01_02 (2)"}</definedName>
    <definedName name="ggggg" localSheetId="4" hidden="1">{"pl_td_01_02",#N/A,FALSE,"p&amp;l_t&amp;D_01_02 (2)"}</definedName>
    <definedName name="ggggg" localSheetId="0" hidden="1">{"pl_td_01_02",#N/A,FALSE,"p&amp;l_t&amp;D_01_02 (2)"}</definedName>
    <definedName name="ggggg" localSheetId="1" hidden="1">{"pl_td_01_02",#N/A,FALSE,"p&amp;l_t&amp;D_01_02 (2)"}</definedName>
    <definedName name="ggggg" hidden="1">{"pl_td_01_02",#N/A,FALSE,"p&amp;l_t&amp;D_01_02 (2)"}</definedName>
    <definedName name="gggggg" localSheetId="8" hidden="1">{"pl_t&amp;d",#N/A,FALSE,"p&amp;l_t&amp;D_01_02 (2)"}</definedName>
    <definedName name="gggggg" hidden="1">{"pl_t&amp;d",#N/A,FALSE,"p&amp;l_t&amp;D_01_02 (2)"}</definedName>
    <definedName name="gggggggg" localSheetId="6" hidden="1">{"'Sheet1'!$A$4386:$N$4591"}</definedName>
    <definedName name="gggggggg" localSheetId="10" hidden="1">{"'Sheet1'!$A$4386:$N$4591"}</definedName>
    <definedName name="gggggggg" localSheetId="7" hidden="1">{"'Sheet1'!$A$4386:$N$4591"}</definedName>
    <definedName name="gggggggg" localSheetId="3" hidden="1">{"'Sheet1'!$A$4386:$N$4591"}</definedName>
    <definedName name="gggggggg" localSheetId="8" hidden="1">{"'Sheet1'!$A$4386:$N$4591"}</definedName>
    <definedName name="gggggggg" localSheetId="9" hidden="1">{"'Sheet1'!$A$4386:$N$4591"}</definedName>
    <definedName name="gggggggg" localSheetId="4" hidden="1">{"'Sheet1'!$A$4386:$N$4591"}</definedName>
    <definedName name="gggggggg" localSheetId="0" hidden="1">{"'Sheet1'!$A$4386:$N$4591"}</definedName>
    <definedName name="gggggggg" localSheetId="1" hidden="1">{"'Sheet1'!$A$4386:$N$4591"}</definedName>
    <definedName name="gggggggg" hidden="1">{"'Sheet1'!$A$4386:$N$4591"}</definedName>
    <definedName name="gh" localSheetId="6" hidden="1">{"pl_t&amp;d",#N/A,FALSE,"p&amp;l_t&amp;D_01_02 (2)"}</definedName>
    <definedName name="gh" localSheetId="10" hidden="1">{"pl_t&amp;d",#N/A,FALSE,"p&amp;l_t&amp;D_01_02 (2)"}</definedName>
    <definedName name="gh" localSheetId="7" hidden="1">{"pl_t&amp;d",#N/A,FALSE,"p&amp;l_t&amp;D_01_02 (2)"}</definedName>
    <definedName name="gh" localSheetId="3" hidden="1">{"pl_t&amp;d",#N/A,FALSE,"p&amp;l_t&amp;D_01_02 (2)"}</definedName>
    <definedName name="gh" localSheetId="8" hidden="1">{"pl_t&amp;d",#N/A,FALSE,"p&amp;l_t&amp;D_01_02 (2)"}</definedName>
    <definedName name="gh" localSheetId="9" hidden="1">{"pl_t&amp;d",#N/A,FALSE,"p&amp;l_t&amp;D_01_02 (2)"}</definedName>
    <definedName name="gh" localSheetId="4" hidden="1">{"pl_t&amp;d",#N/A,FALSE,"p&amp;l_t&amp;D_01_02 (2)"}</definedName>
    <definedName name="gh" localSheetId="0" hidden="1">{"pl_t&amp;d",#N/A,FALSE,"p&amp;l_t&amp;D_01_02 (2)"}</definedName>
    <definedName name="gh" localSheetId="1" hidden="1">{"pl_t&amp;d",#N/A,FALSE,"p&amp;l_t&amp;D_01_02 (2)"}</definedName>
    <definedName name="gh" hidden="1">{"pl_t&amp;d",#N/A,FALSE,"p&amp;l_t&amp;D_01_02 (2)"}</definedName>
    <definedName name="ghdfh" localSheetId="6">#REF!</definedName>
    <definedName name="ghdfh" localSheetId="10">#REF!</definedName>
    <definedName name="ghdfh" localSheetId="7">#REF!</definedName>
    <definedName name="ghdfh" localSheetId="3">#REF!</definedName>
    <definedName name="ghdfh" localSheetId="9">#REF!</definedName>
    <definedName name="ghdfh" localSheetId="4">#REF!</definedName>
    <definedName name="ghdfh" localSheetId="0">#REF!</definedName>
    <definedName name="ghdfh" localSheetId="1">#REF!</definedName>
    <definedName name="ghdfh">#REF!</definedName>
    <definedName name="ghfh" localSheetId="6">#REF!</definedName>
    <definedName name="ghfh" localSheetId="10">#REF!</definedName>
    <definedName name="ghfh" localSheetId="7">#REF!</definedName>
    <definedName name="ghfh" localSheetId="3">#REF!</definedName>
    <definedName name="ghfh" localSheetId="9">#REF!</definedName>
    <definedName name="ghfh" localSheetId="4">#REF!</definedName>
    <definedName name="ghfh" localSheetId="0">#REF!</definedName>
    <definedName name="ghfh" localSheetId="1">#REF!</definedName>
    <definedName name="ghfh">#REF!</definedName>
    <definedName name="ghgfh" localSheetId="6" hidden="1">{"pl_t&amp;d",#N/A,FALSE,"p&amp;l_t&amp;D_01_02 (2)"}</definedName>
    <definedName name="ghgfh" localSheetId="10" hidden="1">{"pl_t&amp;d",#N/A,FALSE,"p&amp;l_t&amp;D_01_02 (2)"}</definedName>
    <definedName name="ghgfh" localSheetId="7" hidden="1">{"pl_t&amp;d",#N/A,FALSE,"p&amp;l_t&amp;D_01_02 (2)"}</definedName>
    <definedName name="ghgfh" localSheetId="3" hidden="1">{"pl_t&amp;d",#N/A,FALSE,"p&amp;l_t&amp;D_01_02 (2)"}</definedName>
    <definedName name="ghgfh" localSheetId="8" hidden="1">{"pl_t&amp;d",#N/A,FALSE,"p&amp;l_t&amp;D_01_02 (2)"}</definedName>
    <definedName name="ghgfh" localSheetId="9" hidden="1">{"pl_t&amp;d",#N/A,FALSE,"p&amp;l_t&amp;D_01_02 (2)"}</definedName>
    <definedName name="ghgfh" localSheetId="4" hidden="1">{"pl_t&amp;d",#N/A,FALSE,"p&amp;l_t&amp;D_01_02 (2)"}</definedName>
    <definedName name="ghgfh" localSheetId="0" hidden="1">{"pl_t&amp;d",#N/A,FALSE,"p&amp;l_t&amp;D_01_02 (2)"}</definedName>
    <definedName name="ghgfh" localSheetId="1" hidden="1">{"pl_t&amp;d",#N/A,FALSE,"p&amp;l_t&amp;D_01_02 (2)"}</definedName>
    <definedName name="ghgfh" hidden="1">{"pl_t&amp;d",#N/A,FALSE,"p&amp;l_t&amp;D_01_02 (2)"}</definedName>
    <definedName name="ghh" localSheetId="6" hidden="1">{"pl_t&amp;d",#N/A,FALSE,"p&amp;l_t&amp;D_01_02 (2)"}</definedName>
    <definedName name="ghh" localSheetId="10" hidden="1">{"pl_t&amp;d",#N/A,FALSE,"p&amp;l_t&amp;D_01_02 (2)"}</definedName>
    <definedName name="ghh" localSheetId="7" hidden="1">{"pl_t&amp;d",#N/A,FALSE,"p&amp;l_t&amp;D_01_02 (2)"}</definedName>
    <definedName name="ghh" localSheetId="3" hidden="1">{"pl_t&amp;d",#N/A,FALSE,"p&amp;l_t&amp;D_01_02 (2)"}</definedName>
    <definedName name="ghh" localSheetId="8" hidden="1">{"pl_t&amp;d",#N/A,FALSE,"p&amp;l_t&amp;D_01_02 (2)"}</definedName>
    <definedName name="ghh" localSheetId="9" hidden="1">{"pl_t&amp;d",#N/A,FALSE,"p&amp;l_t&amp;D_01_02 (2)"}</definedName>
    <definedName name="ghh" localSheetId="4" hidden="1">{"pl_t&amp;d",#N/A,FALSE,"p&amp;l_t&amp;D_01_02 (2)"}</definedName>
    <definedName name="ghh" localSheetId="0" hidden="1">{"pl_t&amp;d",#N/A,FALSE,"p&amp;l_t&amp;D_01_02 (2)"}</definedName>
    <definedName name="ghh" localSheetId="1" hidden="1">{"pl_t&amp;d",#N/A,FALSE,"p&amp;l_t&amp;D_01_02 (2)"}</definedName>
    <definedName name="ghh" hidden="1">{"pl_t&amp;d",#N/A,FALSE,"p&amp;l_t&amp;D_01_02 (2)"}</definedName>
    <definedName name="ghhhhhhhh" localSheetId="6">#REF!</definedName>
    <definedName name="ghhhhhhhh" localSheetId="10">#REF!</definedName>
    <definedName name="ghhhhhhhh" localSheetId="7">#REF!</definedName>
    <definedName name="ghhhhhhhh" localSheetId="3">#REF!</definedName>
    <definedName name="ghhhhhhhh" localSheetId="9">#REF!</definedName>
    <definedName name="ghhhhhhhh" localSheetId="4">#REF!</definedName>
    <definedName name="ghhhhhhhh" localSheetId="0">#REF!</definedName>
    <definedName name="ghhhhhhhh" localSheetId="1">#REF!</definedName>
    <definedName name="ghhhhhhhh">#REF!</definedName>
    <definedName name="ghij" localSheetId="6" hidden="1">{"pl_t&amp;d",#N/A,FALSE,"p&amp;l_t&amp;D_01_02 (2)"}</definedName>
    <definedName name="ghij" localSheetId="10" hidden="1">{"pl_t&amp;d",#N/A,FALSE,"p&amp;l_t&amp;D_01_02 (2)"}</definedName>
    <definedName name="ghij" localSheetId="7" hidden="1">{"pl_t&amp;d",#N/A,FALSE,"p&amp;l_t&amp;D_01_02 (2)"}</definedName>
    <definedName name="ghij" localSheetId="3" hidden="1">{"pl_t&amp;d",#N/A,FALSE,"p&amp;l_t&amp;D_01_02 (2)"}</definedName>
    <definedName name="ghij" localSheetId="8" hidden="1">{"pl_t&amp;d",#N/A,FALSE,"p&amp;l_t&amp;D_01_02 (2)"}</definedName>
    <definedName name="ghij" localSheetId="9" hidden="1">{"pl_t&amp;d",#N/A,FALSE,"p&amp;l_t&amp;D_01_02 (2)"}</definedName>
    <definedName name="ghij" localSheetId="4" hidden="1">{"pl_t&amp;d",#N/A,FALSE,"p&amp;l_t&amp;D_01_02 (2)"}</definedName>
    <definedName name="ghij" localSheetId="0" hidden="1">{"pl_t&amp;d",#N/A,FALSE,"p&amp;l_t&amp;D_01_02 (2)"}</definedName>
    <definedName name="ghij" localSheetId="1" hidden="1">{"pl_t&amp;d",#N/A,FALSE,"p&amp;l_t&amp;D_01_02 (2)"}</definedName>
    <definedName name="ghij" hidden="1">{"pl_t&amp;d",#N/A,FALSE,"p&amp;l_t&amp;D_01_02 (2)"}</definedName>
    <definedName name="ghj" localSheetId="8" hidden="1">{"pl_t&amp;d",#N/A,FALSE,"p&amp;l_t&amp;D_01_02 (2)"}</definedName>
    <definedName name="ghj" hidden="1">{"pl_t&amp;d",#N/A,FALSE,"p&amp;l_t&amp;D_01_02 (2)"}</definedName>
    <definedName name="ghjj" localSheetId="6">#REF!</definedName>
    <definedName name="ghjj" localSheetId="10">#REF!</definedName>
    <definedName name="ghjj" localSheetId="7">#REF!</definedName>
    <definedName name="ghjj" localSheetId="3">#REF!</definedName>
    <definedName name="ghjj" localSheetId="9">#REF!</definedName>
    <definedName name="ghjj" localSheetId="4">#REF!</definedName>
    <definedName name="ghjj" localSheetId="0">#REF!</definedName>
    <definedName name="ghjj" localSheetId="1">#REF!</definedName>
    <definedName name="ghjj">#REF!</definedName>
    <definedName name="Gift" localSheetId="6">#REF!</definedName>
    <definedName name="Gift" localSheetId="10">#REF!</definedName>
    <definedName name="Gift" localSheetId="7">#REF!</definedName>
    <definedName name="Gift" localSheetId="3">#REF!</definedName>
    <definedName name="Gift" localSheetId="9">#REF!</definedName>
    <definedName name="Gift" localSheetId="4">#REF!</definedName>
    <definedName name="Gift" localSheetId="0">#REF!</definedName>
    <definedName name="Gift" localSheetId="1">#REF!</definedName>
    <definedName name="Gift">#REF!</definedName>
    <definedName name="Gifts" localSheetId="6">#REF!</definedName>
    <definedName name="Gifts" localSheetId="10">#REF!</definedName>
    <definedName name="Gifts" localSheetId="7">#REF!</definedName>
    <definedName name="Gifts" localSheetId="3">#REF!</definedName>
    <definedName name="Gifts" localSheetId="9">#REF!</definedName>
    <definedName name="Gifts" localSheetId="4">#REF!</definedName>
    <definedName name="Gifts" localSheetId="0">#REF!</definedName>
    <definedName name="Gifts" localSheetId="1">#REF!</definedName>
    <definedName name="Gifts">#REF!</definedName>
    <definedName name="gjtyij7" localSheetId="6" hidden="1">{"form-D1",#N/A,FALSE,"FORM-D1";"form-D1_amt",#N/A,FALSE,"FORM-D1"}</definedName>
    <definedName name="gjtyij7" localSheetId="10" hidden="1">{"form-D1",#N/A,FALSE,"FORM-D1";"form-D1_amt",#N/A,FALSE,"FORM-D1"}</definedName>
    <definedName name="gjtyij7" localSheetId="7" hidden="1">{"form-D1",#N/A,FALSE,"FORM-D1";"form-D1_amt",#N/A,FALSE,"FORM-D1"}</definedName>
    <definedName name="gjtyij7" localSheetId="3" hidden="1">{"form-D1",#N/A,FALSE,"FORM-D1";"form-D1_amt",#N/A,FALSE,"FORM-D1"}</definedName>
    <definedName name="gjtyij7" localSheetId="8" hidden="1">{"form-D1",#N/A,FALSE,"FORM-D1";"form-D1_amt",#N/A,FALSE,"FORM-D1"}</definedName>
    <definedName name="gjtyij7" localSheetId="9" hidden="1">{"form-D1",#N/A,FALSE,"FORM-D1";"form-D1_amt",#N/A,FALSE,"FORM-D1"}</definedName>
    <definedName name="gjtyij7" localSheetId="4" hidden="1">{"form-D1",#N/A,FALSE,"FORM-D1";"form-D1_amt",#N/A,FALSE,"FORM-D1"}</definedName>
    <definedName name="gjtyij7" localSheetId="0" hidden="1">{"form-D1",#N/A,FALSE,"FORM-D1";"form-D1_amt",#N/A,FALSE,"FORM-D1"}</definedName>
    <definedName name="gjtyij7" localSheetId="1" hidden="1">{"form-D1",#N/A,FALSE,"FORM-D1";"form-D1_amt",#N/A,FALSE,"FORM-D1"}</definedName>
    <definedName name="gjtyij7" hidden="1">{"form-D1",#N/A,FALSE,"FORM-D1";"form-D1_amt",#N/A,FALSE,"FORM-D1"}</definedName>
    <definedName name="gjugi" localSheetId="8" hidden="1">{"pl_t&amp;d",#N/A,FALSE,"p&amp;l_t&amp;D_01_02 (2)"}</definedName>
    <definedName name="gjugi" hidden="1">{"pl_t&amp;d",#N/A,FALSE,"p&amp;l_t&amp;D_01_02 (2)"}</definedName>
    <definedName name="gkghkj" localSheetId="8" hidden="1">{"pl_t&amp;d",#N/A,FALSE,"p&amp;l_t&amp;D_01_02 (2)"}</definedName>
    <definedName name="gkghkj" hidden="1">{"pl_t&amp;d",#N/A,FALSE,"p&amp;l_t&amp;D_01_02 (2)"}</definedName>
    <definedName name="gkjghkjhkkj" localSheetId="8" hidden="1">{"pl_t&amp;d",#N/A,FALSE,"p&amp;l_t&amp;D_01_02 (2)"}</definedName>
    <definedName name="gkjghkjhkkj" hidden="1">{"pl_t&amp;d",#N/A,FALSE,"p&amp;l_t&amp;D_01_02 (2)"}</definedName>
    <definedName name="GLGJLK" localSheetId="8" hidden="1">{"pl_t&amp;d",#N/A,FALSE,"p&amp;l_t&amp;D_01_02 (2)"}</definedName>
    <definedName name="GLGJLK" hidden="1">{"pl_t&amp;d",#N/A,FALSE,"p&amp;l_t&amp;D_01_02 (2)"}</definedName>
    <definedName name="gmr" localSheetId="6">#REF!</definedName>
    <definedName name="gmr" localSheetId="10">#REF!</definedName>
    <definedName name="gmr" localSheetId="7">#REF!</definedName>
    <definedName name="gmr" localSheetId="3">#REF!</definedName>
    <definedName name="gmr" localSheetId="9">#REF!</definedName>
    <definedName name="gmr" localSheetId="4">#REF!</definedName>
    <definedName name="gmr" localSheetId="0">#REF!</definedName>
    <definedName name="gmr" localSheetId="1">#REF!</definedName>
    <definedName name="gmr">#REF!</definedName>
    <definedName name="gmvalasa" localSheetId="8" hidden="1">{"pl_t&amp;d",#N/A,FALSE,"p&amp;l_t&amp;D_01_02 (2)"}</definedName>
    <definedName name="gmvalasa" hidden="1">{"pl_t&amp;d",#N/A,FALSE,"p&amp;l_t&amp;D_01_02 (2)"}</definedName>
    <definedName name="gnjh" localSheetId="8" hidden="1">{"pl_t&amp;d",#N/A,FALSE,"p&amp;l_t&amp;D_01_02 (2)"}</definedName>
    <definedName name="gnjh" hidden="1">{"pl_t&amp;d",#N/A,FALSE,"p&amp;l_t&amp;D_01_02 (2)"}</definedName>
    <definedName name="goatrial" localSheetId="6">#REF!</definedName>
    <definedName name="goatrial" localSheetId="10">#REF!</definedName>
    <definedName name="goatrial" localSheetId="7">#REF!</definedName>
    <definedName name="goatrial" localSheetId="3">#REF!</definedName>
    <definedName name="goatrial" localSheetId="9">#REF!</definedName>
    <definedName name="goatrial" localSheetId="4">#REF!</definedName>
    <definedName name="goatrial" localSheetId="0">#REF!</definedName>
    <definedName name="goatrial" localSheetId="1">#REF!</definedName>
    <definedName name="goatrial">#REF!</definedName>
    <definedName name="gopo" localSheetId="6" hidden="1">{"'Sheet1'!$A$4386:$N$4591"}</definedName>
    <definedName name="gopo" localSheetId="10" hidden="1">{"'Sheet1'!$A$4386:$N$4591"}</definedName>
    <definedName name="gopo" localSheetId="7" hidden="1">{"'Sheet1'!$A$4386:$N$4591"}</definedName>
    <definedName name="gopo" localSheetId="3" hidden="1">{"'Sheet1'!$A$4386:$N$4591"}</definedName>
    <definedName name="gopo" localSheetId="8" hidden="1">{"'Sheet1'!$A$4386:$N$4591"}</definedName>
    <definedName name="gopo" localSheetId="9" hidden="1">{"'Sheet1'!$A$4386:$N$4591"}</definedName>
    <definedName name="gopo" localSheetId="4" hidden="1">{"'Sheet1'!$A$4386:$N$4591"}</definedName>
    <definedName name="gopo" localSheetId="0" hidden="1">{"'Sheet1'!$A$4386:$N$4591"}</definedName>
    <definedName name="gopo" localSheetId="1" hidden="1">{"'Sheet1'!$A$4386:$N$4591"}</definedName>
    <definedName name="gopo" hidden="1">{"'Sheet1'!$A$4386:$N$4591"}</definedName>
    <definedName name="GovtDepts" localSheetId="6">#REF!</definedName>
    <definedName name="GovtDepts" localSheetId="10">#REF!</definedName>
    <definedName name="GovtDepts" localSheetId="7">#REF!</definedName>
    <definedName name="GovtDepts" localSheetId="3">#REF!</definedName>
    <definedName name="GovtDepts" localSheetId="9">#REF!</definedName>
    <definedName name="GovtDepts" localSheetId="4">#REF!</definedName>
    <definedName name="GovtDepts" localSheetId="0">#REF!</definedName>
    <definedName name="GovtDepts" localSheetId="1">#REF!</definedName>
    <definedName name="GovtDepts">#REF!</definedName>
    <definedName name="gr" localSheetId="6">#REF!</definedName>
    <definedName name="gr" localSheetId="10">#REF!</definedName>
    <definedName name="gr" localSheetId="7">#REF!</definedName>
    <definedName name="gr" localSheetId="3">#REF!</definedName>
    <definedName name="gr" localSheetId="9">#REF!</definedName>
    <definedName name="gr" localSheetId="4">#REF!</definedName>
    <definedName name="gr" localSheetId="0">#REF!</definedName>
    <definedName name="gr" localSheetId="1">#REF!</definedName>
    <definedName name="gr">#REF!</definedName>
    <definedName name="grade" localSheetId="6">#REF!</definedName>
    <definedName name="grade" localSheetId="10">#REF!</definedName>
    <definedName name="grade" localSheetId="7">#REF!</definedName>
    <definedName name="grade" localSheetId="3">#REF!</definedName>
    <definedName name="grade" localSheetId="9">#REF!</definedName>
    <definedName name="grade" localSheetId="4">#REF!</definedName>
    <definedName name="grade" localSheetId="0">#REF!</definedName>
    <definedName name="grade" localSheetId="1">#REF!</definedName>
    <definedName name="grade">#REF!</definedName>
    <definedName name="GROSSPFT" localSheetId="10">#REF!</definedName>
    <definedName name="GROSSPFT" localSheetId="7">#REF!</definedName>
    <definedName name="GROSSPFT" localSheetId="3">#REF!</definedName>
    <definedName name="GROSSPFT" localSheetId="9">#REF!</definedName>
    <definedName name="GROSSPFT" localSheetId="4">#REF!</definedName>
    <definedName name="GROSSPFT" localSheetId="0">#REF!</definedName>
    <definedName name="GROSSPFT" localSheetId="1">#REF!</definedName>
    <definedName name="GROSSPFT">#REF!</definedName>
    <definedName name="grsdfh" localSheetId="8" hidden="1">{"pl_t&amp;d",#N/A,FALSE,"p&amp;l_t&amp;D_01_02 (2)"}</definedName>
    <definedName name="grsdfh" hidden="1">{"pl_t&amp;d",#N/A,FALSE,"p&amp;l_t&amp;D_01_02 (2)"}</definedName>
    <definedName name="gsdf" localSheetId="8" hidden="1">{"pl_t&amp;d",#N/A,FALSE,"p&amp;l_t&amp;D_01_02 (2)"}</definedName>
    <definedName name="gsdf" hidden="1">{"pl_t&amp;d",#N/A,FALSE,"p&amp;l_t&amp;D_01_02 (2)"}</definedName>
    <definedName name="GSIPFIX">[35]GSIP!$B$5:$V$89</definedName>
    <definedName name="gsr" localSheetId="8" hidden="1">{"pl_t&amp;d",#N/A,FALSE,"p&amp;l_t&amp;D_01_02 (2)"}</definedName>
    <definedName name="gsr" hidden="1">{"pl_t&amp;d",#N/A,FALSE,"p&amp;l_t&amp;D_01_02 (2)"}</definedName>
    <definedName name="gtergt" localSheetId="6" hidden="1">{"'Sheet1'!$A$4386:$N$4591"}</definedName>
    <definedName name="gtergt" localSheetId="10" hidden="1">{"'Sheet1'!$A$4386:$N$4591"}</definedName>
    <definedName name="gtergt" localSheetId="7" hidden="1">{"'Sheet1'!$A$4386:$N$4591"}</definedName>
    <definedName name="gtergt" localSheetId="3" hidden="1">{"'Sheet1'!$A$4386:$N$4591"}</definedName>
    <definedName name="gtergt" localSheetId="8" hidden="1">{"'Sheet1'!$A$4386:$N$4591"}</definedName>
    <definedName name="gtergt" localSheetId="9" hidden="1">{"'Sheet1'!$A$4386:$N$4591"}</definedName>
    <definedName name="gtergt" localSheetId="4" hidden="1">{"'Sheet1'!$A$4386:$N$4591"}</definedName>
    <definedName name="gtergt" localSheetId="0" hidden="1">{"'Sheet1'!$A$4386:$N$4591"}</definedName>
    <definedName name="gtergt" localSheetId="1" hidden="1">{"'Sheet1'!$A$4386:$N$4591"}</definedName>
    <definedName name="gtergt" hidden="1">{"'Sheet1'!$A$4386:$N$4591"}</definedName>
    <definedName name="gtfdsgdgsd" localSheetId="6">#REF!</definedName>
    <definedName name="gtfdsgdgsd" localSheetId="10">#REF!</definedName>
    <definedName name="gtfdsgdgsd" localSheetId="7">#REF!</definedName>
    <definedName name="gtfdsgdgsd" localSheetId="3">#REF!</definedName>
    <definedName name="gtfdsgdgsd" localSheetId="9">#REF!</definedName>
    <definedName name="gtfdsgdgsd" localSheetId="4">#REF!</definedName>
    <definedName name="gtfdsgdgsd" localSheetId="0">#REF!</definedName>
    <definedName name="gtfdsgdgsd" localSheetId="1">#REF!</definedName>
    <definedName name="gtfdsgdgsd">#REF!</definedName>
    <definedName name="GTFixedPrice" localSheetId="6">#REF!</definedName>
    <definedName name="GTFixedPrice" localSheetId="10">#REF!</definedName>
    <definedName name="GTFixedPrice" localSheetId="7">#REF!</definedName>
    <definedName name="GTFixedPrice" localSheetId="3">#REF!</definedName>
    <definedName name="GTFixedPrice" localSheetId="9">#REF!</definedName>
    <definedName name="GTFixedPrice" localSheetId="4">#REF!</definedName>
    <definedName name="GTFixedPrice" localSheetId="0">#REF!</definedName>
    <definedName name="GTFixedPrice" localSheetId="1">#REF!</definedName>
    <definedName name="GTFixedPrice">#REF!</definedName>
    <definedName name="gtsagsg" localSheetId="6">#REF!</definedName>
    <definedName name="gtsagsg" localSheetId="10">#REF!</definedName>
    <definedName name="gtsagsg" localSheetId="7">#REF!</definedName>
    <definedName name="gtsagsg" localSheetId="3">#REF!</definedName>
    <definedName name="gtsagsg" localSheetId="9">#REF!</definedName>
    <definedName name="gtsagsg" localSheetId="4">#REF!</definedName>
    <definedName name="gtsagsg" localSheetId="0">#REF!</definedName>
    <definedName name="gtsagsg" localSheetId="1">#REF!</definedName>
    <definedName name="gtsagsg">#REF!</definedName>
    <definedName name="GTScaler" localSheetId="10">#REF!</definedName>
    <definedName name="GTScaler" localSheetId="7">#REF!</definedName>
    <definedName name="GTScaler" localSheetId="3">#REF!</definedName>
    <definedName name="GTScaler" localSheetId="9">#REF!</definedName>
    <definedName name="GTScaler" localSheetId="4">#REF!</definedName>
    <definedName name="GTScaler" localSheetId="0">#REF!</definedName>
    <definedName name="GTScaler" localSheetId="1">#REF!</definedName>
    <definedName name="GTScaler">#REF!</definedName>
    <definedName name="GTVariablePrice" localSheetId="10">#REF!</definedName>
    <definedName name="GTVariablePrice" localSheetId="7">#REF!</definedName>
    <definedName name="GTVariablePrice" localSheetId="3">#REF!</definedName>
    <definedName name="GTVariablePrice" localSheetId="9">#REF!</definedName>
    <definedName name="GTVariablePrice" localSheetId="4">#REF!</definedName>
    <definedName name="GTVariablePrice" localSheetId="0">#REF!</definedName>
    <definedName name="GTVariablePrice" localSheetId="1">#REF!</definedName>
    <definedName name="GTVariablePrice">#REF!</definedName>
    <definedName name="GUDUMBA" localSheetId="8" hidden="1">{"pl_td_01_02",#N/A,FALSE,"p&amp;l_t&amp;D_01_02 (2)"}</definedName>
    <definedName name="GUDUMBA" hidden="1">{"pl_td_01_02",#N/A,FALSE,"p&amp;l_t&amp;D_01_02 (2)"}</definedName>
    <definedName name="guyg" localSheetId="8" hidden="1">{"pl_t&amp;d",#N/A,FALSE,"p&amp;l_t&amp;D_01_02 (2)"}</definedName>
    <definedName name="guyg" hidden="1">{"pl_t&amp;d",#N/A,FALSE,"p&amp;l_t&amp;D_01_02 (2)"}</definedName>
    <definedName name="gvr" localSheetId="6" hidden="1">{"form-D1",#N/A,FALSE,"FORM-D1";"form-D1_amt",#N/A,FALSE,"FORM-D1"}</definedName>
    <definedName name="gvr" localSheetId="10" hidden="1">{"form-D1",#N/A,FALSE,"FORM-D1";"form-D1_amt",#N/A,FALSE,"FORM-D1"}</definedName>
    <definedName name="gvr" localSheetId="7" hidden="1">{"form-D1",#N/A,FALSE,"FORM-D1";"form-D1_amt",#N/A,FALSE,"FORM-D1"}</definedName>
    <definedName name="gvr" localSheetId="3" hidden="1">{"form-D1",#N/A,FALSE,"FORM-D1";"form-D1_amt",#N/A,FALSE,"FORM-D1"}</definedName>
    <definedName name="gvr" localSheetId="8" hidden="1">{"form-D1",#N/A,FALSE,"FORM-D1";"form-D1_amt",#N/A,FALSE,"FORM-D1"}</definedName>
    <definedName name="gvr" localSheetId="9" hidden="1">{"form-D1",#N/A,FALSE,"FORM-D1";"form-D1_amt",#N/A,FALSE,"FORM-D1"}</definedName>
    <definedName name="gvr" localSheetId="4" hidden="1">{"form-D1",#N/A,FALSE,"FORM-D1";"form-D1_amt",#N/A,FALSE,"FORM-D1"}</definedName>
    <definedName name="gvr" localSheetId="0" hidden="1">{"form-D1",#N/A,FALSE,"FORM-D1";"form-D1_amt",#N/A,FALSE,"FORM-D1"}</definedName>
    <definedName name="gvr" localSheetId="1" hidden="1">{"form-D1",#N/A,FALSE,"FORM-D1";"form-D1_amt",#N/A,FALSE,"FORM-D1"}</definedName>
    <definedName name="gvr" hidden="1">{"form-D1",#N/A,FALSE,"FORM-D1";"form-D1_amt",#N/A,FALSE,"FORM-D1"}</definedName>
    <definedName name="gw34t" localSheetId="6" hidden="1">{"'Sheet1'!$A$4386:$N$4591"}</definedName>
    <definedName name="gw34t" localSheetId="10" hidden="1">{"'Sheet1'!$A$4386:$N$4591"}</definedName>
    <definedName name="gw34t" localSheetId="7" hidden="1">{"'Sheet1'!$A$4386:$N$4591"}</definedName>
    <definedName name="gw34t" localSheetId="3" hidden="1">{"'Sheet1'!$A$4386:$N$4591"}</definedName>
    <definedName name="gw34t" localSheetId="8" hidden="1">{"'Sheet1'!$A$4386:$N$4591"}</definedName>
    <definedName name="gw34t" localSheetId="9" hidden="1">{"'Sheet1'!$A$4386:$N$4591"}</definedName>
    <definedName name="gw34t" localSheetId="4" hidden="1">{"'Sheet1'!$A$4386:$N$4591"}</definedName>
    <definedName name="gw34t" localSheetId="0" hidden="1">{"'Sheet1'!$A$4386:$N$4591"}</definedName>
    <definedName name="gw34t" localSheetId="1" hidden="1">{"'Sheet1'!$A$4386:$N$4591"}</definedName>
    <definedName name="gw34t" hidden="1">{"'Sheet1'!$A$4386:$N$4591"}</definedName>
    <definedName name="GWEEygera" localSheetId="6">#REF!</definedName>
    <definedName name="GWEEygera" localSheetId="10">#REF!</definedName>
    <definedName name="GWEEygera" localSheetId="7">#REF!</definedName>
    <definedName name="GWEEygera" localSheetId="3">#REF!</definedName>
    <definedName name="GWEEygera" localSheetId="9">#REF!</definedName>
    <definedName name="GWEEygera" localSheetId="4">#REF!</definedName>
    <definedName name="GWEEygera" localSheetId="0">#REF!</definedName>
    <definedName name="GWEEygera" localSheetId="1">#REF!</definedName>
    <definedName name="GWEEygera">#REF!</definedName>
    <definedName name="gwer3wr" localSheetId="6" hidden="1">{"'Sheet1'!$A$4386:$N$4591"}</definedName>
    <definedName name="gwer3wr" localSheetId="10" hidden="1">{"'Sheet1'!$A$4386:$N$4591"}</definedName>
    <definedName name="gwer3wr" localSheetId="7" hidden="1">{"'Sheet1'!$A$4386:$N$4591"}</definedName>
    <definedName name="gwer3wr" localSheetId="3" hidden="1">{"'Sheet1'!$A$4386:$N$4591"}</definedName>
    <definedName name="gwer3wr" localSheetId="8" hidden="1">{"'Sheet1'!$A$4386:$N$4591"}</definedName>
    <definedName name="gwer3wr" localSheetId="9" hidden="1">{"'Sheet1'!$A$4386:$N$4591"}</definedName>
    <definedName name="gwer3wr" localSheetId="4" hidden="1">{"'Sheet1'!$A$4386:$N$4591"}</definedName>
    <definedName name="gwer3wr" localSheetId="0" hidden="1">{"'Sheet1'!$A$4386:$N$4591"}</definedName>
    <definedName name="gwer3wr" localSheetId="1" hidden="1">{"'Sheet1'!$A$4386:$N$4591"}</definedName>
    <definedName name="gwer3wr" hidden="1">{"'Sheet1'!$A$4386:$N$4591"}</definedName>
    <definedName name="gytuy" localSheetId="6">#REF!</definedName>
    <definedName name="gytuy" localSheetId="10">#REF!</definedName>
    <definedName name="gytuy" localSheetId="7">#REF!</definedName>
    <definedName name="gytuy" localSheetId="3">#REF!</definedName>
    <definedName name="gytuy" localSheetId="9">#REF!</definedName>
    <definedName name="gytuy" localSheetId="4">#REF!</definedName>
    <definedName name="gytuy" localSheetId="0">#REF!</definedName>
    <definedName name="gytuy" localSheetId="1">#REF!</definedName>
    <definedName name="gytuy">#REF!</definedName>
    <definedName name="h" localSheetId="6">#REF!</definedName>
    <definedName name="h" localSheetId="10">#REF!</definedName>
    <definedName name="h" localSheetId="7">#REF!</definedName>
    <definedName name="h" localSheetId="3">#REF!</definedName>
    <definedName name="h" localSheetId="9">#REF!</definedName>
    <definedName name="h" localSheetId="4">#REF!</definedName>
    <definedName name="h" localSheetId="0">#REF!</definedName>
    <definedName name="h" localSheetId="1">#REF!</definedName>
    <definedName name="h">#REF!</definedName>
    <definedName name="hari" localSheetId="6">#REF!</definedName>
    <definedName name="hari" localSheetId="10">#REF!</definedName>
    <definedName name="hari" localSheetId="7">#REF!</definedName>
    <definedName name="hari" localSheetId="3">#REF!</definedName>
    <definedName name="hari" localSheetId="9">#REF!</definedName>
    <definedName name="hari" localSheetId="4">#REF!</definedName>
    <definedName name="hari" localSheetId="0">#REF!</definedName>
    <definedName name="hari" localSheetId="1">#REF!</definedName>
    <definedName name="hari">#REF!</definedName>
    <definedName name="haribabu" localSheetId="6">'[10]cash budget'!#REF!</definedName>
    <definedName name="haribabu" localSheetId="10">'[10]cash budget'!#REF!</definedName>
    <definedName name="haribabu" localSheetId="7">'[10]cash budget'!#REF!</definedName>
    <definedName name="haribabu" localSheetId="3">'[10]cash budget'!#REF!</definedName>
    <definedName name="haribabu" localSheetId="9">'[10]cash budget'!#REF!</definedName>
    <definedName name="haribabu" localSheetId="4">'[10]cash budget'!#REF!</definedName>
    <definedName name="haribabu" localSheetId="0">'[10]cash budget'!#REF!</definedName>
    <definedName name="haribabu" localSheetId="1">'[10]cash budget'!#REF!</definedName>
    <definedName name="haribabu">'[10]cash budget'!#REF!</definedName>
    <definedName name="hbv" localSheetId="6">#REF!</definedName>
    <definedName name="hbv" localSheetId="10">#REF!</definedName>
    <definedName name="hbv" localSheetId="7">#REF!</definedName>
    <definedName name="hbv" localSheetId="3">#REF!</definedName>
    <definedName name="hbv" localSheetId="9">#REF!</definedName>
    <definedName name="hbv" localSheetId="4">#REF!</definedName>
    <definedName name="hbv" localSheetId="0">#REF!</definedName>
    <definedName name="hbv" localSheetId="1">#REF!</definedName>
    <definedName name="hbv">#REF!</definedName>
    <definedName name="hdf" localSheetId="6" hidden="1">#REF!</definedName>
    <definedName name="hdf" localSheetId="10" hidden="1">#REF!</definedName>
    <definedName name="hdf" localSheetId="7" hidden="1">#REF!</definedName>
    <definedName name="hdf" localSheetId="3" hidden="1">#REF!</definedName>
    <definedName name="hdf" localSheetId="8" hidden="1">#REF!</definedName>
    <definedName name="hdf" localSheetId="9" hidden="1">#REF!</definedName>
    <definedName name="hdf" localSheetId="4" hidden="1">#REF!</definedName>
    <definedName name="hdf" localSheetId="0" hidden="1">#REF!</definedName>
    <definedName name="hdf" localSheetId="1" hidden="1">#REF!</definedName>
    <definedName name="hdf" hidden="1">#REF!</definedName>
    <definedName name="hdfhdh" localSheetId="6">#REF!</definedName>
    <definedName name="hdfhdh" localSheetId="10">#REF!</definedName>
    <definedName name="hdfhdh" localSheetId="7">#REF!</definedName>
    <definedName name="hdfhdh" localSheetId="3">#REF!</definedName>
    <definedName name="hdfhdh" localSheetId="9">#REF!</definedName>
    <definedName name="hdfhdh" localSheetId="4">#REF!</definedName>
    <definedName name="hdfhdh" localSheetId="0">#REF!</definedName>
    <definedName name="hdfhdh" localSheetId="1">#REF!</definedName>
    <definedName name="hdfhdh">#REF!</definedName>
    <definedName name="hdhh" localSheetId="10">#REF!</definedName>
    <definedName name="hdhh" localSheetId="7">#REF!</definedName>
    <definedName name="hdhh" localSheetId="3">#REF!</definedName>
    <definedName name="hdhh" localSheetId="9">#REF!</definedName>
    <definedName name="hdhh" localSheetId="4">#REF!</definedName>
    <definedName name="hdhh" localSheetId="0">#REF!</definedName>
    <definedName name="hdhh" localSheetId="1">#REF!</definedName>
    <definedName name="hdhh">#REF!</definedName>
    <definedName name="Header_Row" localSheetId="7">ROW(#REF!)</definedName>
    <definedName name="Header_Row" localSheetId="9">ROW(#REF!)</definedName>
    <definedName name="Header_Row" localSheetId="4">ROW(#REF!)</definedName>
    <definedName name="Header_Row">ROW(#REF!)</definedName>
    <definedName name="hf" localSheetId="6" hidden="1">{"'Sheet1'!$A$4386:$N$4591"}</definedName>
    <definedName name="hf" localSheetId="10" hidden="1">{"'Sheet1'!$A$4386:$N$4591"}</definedName>
    <definedName name="hf" localSheetId="7" hidden="1">{"'Sheet1'!$A$4386:$N$4591"}</definedName>
    <definedName name="hf" localSheetId="3" hidden="1">{"'Sheet1'!$A$4386:$N$4591"}</definedName>
    <definedName name="hf" localSheetId="8" hidden="1">{"'Sheet1'!$A$4386:$N$4591"}</definedName>
    <definedName name="hf" localSheetId="9" hidden="1">{"'Sheet1'!$A$4386:$N$4591"}</definedName>
    <definedName name="hf" localSheetId="4" hidden="1">{"'Sheet1'!$A$4386:$N$4591"}</definedName>
    <definedName name="hf" localSheetId="0" hidden="1">{"'Sheet1'!$A$4386:$N$4591"}</definedName>
    <definedName name="hf" localSheetId="1" hidden="1">{"'Sheet1'!$A$4386:$N$4591"}</definedName>
    <definedName name="hf" hidden="1">{"'Sheet1'!$A$4386:$N$4591"}</definedName>
    <definedName name="hfhdh" localSheetId="6">#REF!,#REF!,#REF!,#REF!,#REF!,#REF!,#REF!,#REF!,#REF!</definedName>
    <definedName name="hfhdh" localSheetId="10">#REF!,#REF!,#REF!,#REF!,#REF!,#REF!,#REF!,#REF!,#REF!</definedName>
    <definedName name="hfhdh" localSheetId="7">#REF!,#REF!,#REF!,#REF!,#REF!,#REF!,#REF!,#REF!,#REF!</definedName>
    <definedName name="hfhdh" localSheetId="3">#REF!,#REF!,#REF!,#REF!,#REF!,#REF!,#REF!,#REF!,#REF!</definedName>
    <definedName name="hfhdh" localSheetId="9">#REF!,#REF!,#REF!,#REF!,#REF!,#REF!,#REF!,#REF!,#REF!</definedName>
    <definedName name="hfhdh" localSheetId="4">#REF!,#REF!,#REF!,#REF!,#REF!,#REF!,#REF!,#REF!,#REF!</definedName>
    <definedName name="hfhdh" localSheetId="0">#REF!,#REF!,#REF!,#REF!,#REF!,#REF!,#REF!,#REF!,#REF!</definedName>
    <definedName name="hfhdh" localSheetId="1">#REF!,#REF!,#REF!,#REF!,#REF!,#REF!,#REF!,#REF!,#REF!</definedName>
    <definedName name="hfhdh">#REF!,#REF!,#REF!,#REF!,#REF!,#REF!,#REF!,#REF!,#REF!</definedName>
    <definedName name="hg" localSheetId="6">#REF!</definedName>
    <definedName name="hg" localSheetId="10">#REF!</definedName>
    <definedName name="hg" localSheetId="7">#REF!</definedName>
    <definedName name="hg" localSheetId="3">#REF!</definedName>
    <definedName name="hg" localSheetId="9">#REF!</definedName>
    <definedName name="hg" localSheetId="4">#REF!</definedName>
    <definedName name="hg" localSheetId="0">#REF!</definedName>
    <definedName name="hg" localSheetId="1">#REF!</definedName>
    <definedName name="hg">#REF!</definedName>
    <definedName name="hgh" localSheetId="6" hidden="1">{"pl_t&amp;d",#N/A,FALSE,"p&amp;l_t&amp;D_01_02 (2)"}</definedName>
    <definedName name="hgh" localSheetId="10" hidden="1">{"pl_t&amp;d",#N/A,FALSE,"p&amp;l_t&amp;D_01_02 (2)"}</definedName>
    <definedName name="hgh" localSheetId="7" hidden="1">{"pl_t&amp;d",#N/A,FALSE,"p&amp;l_t&amp;D_01_02 (2)"}</definedName>
    <definedName name="hgh" localSheetId="3" hidden="1">{"pl_t&amp;d",#N/A,FALSE,"p&amp;l_t&amp;D_01_02 (2)"}</definedName>
    <definedName name="hgh" localSheetId="8" hidden="1">{"pl_t&amp;d",#N/A,FALSE,"p&amp;l_t&amp;D_01_02 (2)"}</definedName>
    <definedName name="hgh" localSheetId="9" hidden="1">{"pl_t&amp;d",#N/A,FALSE,"p&amp;l_t&amp;D_01_02 (2)"}</definedName>
    <definedName name="hgh" localSheetId="4" hidden="1">{"pl_t&amp;d",#N/A,FALSE,"p&amp;l_t&amp;D_01_02 (2)"}</definedName>
    <definedName name="hgh" localSheetId="0" hidden="1">{"pl_t&amp;d",#N/A,FALSE,"p&amp;l_t&amp;D_01_02 (2)"}</definedName>
    <definedName name="hgh" localSheetId="1" hidden="1">{"pl_t&amp;d",#N/A,FALSE,"p&amp;l_t&amp;D_01_02 (2)"}</definedName>
    <definedName name="hgh" hidden="1">{"pl_t&amp;d",#N/A,FALSE,"p&amp;l_t&amp;D_01_02 (2)"}</definedName>
    <definedName name="hh" localSheetId="6" hidden="1">{#N/A,#N/A,FALSE,"1.1";#N/A,#N/A,FALSE,"1.1a";#N/A,#N/A,FALSE,"1.1b";#N/A,#N/A,FALSE,"1.1c";#N/A,#N/A,FALSE,"1.1e";#N/A,#N/A,FALSE,"1.1f";#N/A,#N/A,FALSE,"1.1g";#N/A,#N/A,FALSE,"1.1h_T";#N/A,#N/A,FALSE,"1.1h_D";#N/A,#N/A,FALSE,"1.2";#N/A,#N/A,FALSE,"1.3";#N/A,#N/A,FALSE,"1.3b";#N/A,#N/A,FALSE,"1.4";#N/A,#N/A,FALSE,"1.5";#N/A,#N/A,FALSE,"1.6";#N/A,#N/A,FALSE,"2.1";#N/A,#N/A,FALSE,"SOD";#N/A,#N/A,FALSE,"OL";#N/A,#N/A,FALSE,"CF"}</definedName>
    <definedName name="hh" localSheetId="10" hidden="1">{#N/A,#N/A,FALSE,"1.1";#N/A,#N/A,FALSE,"1.1a";#N/A,#N/A,FALSE,"1.1b";#N/A,#N/A,FALSE,"1.1c";#N/A,#N/A,FALSE,"1.1e";#N/A,#N/A,FALSE,"1.1f";#N/A,#N/A,FALSE,"1.1g";#N/A,#N/A,FALSE,"1.1h_T";#N/A,#N/A,FALSE,"1.1h_D";#N/A,#N/A,FALSE,"1.2";#N/A,#N/A,FALSE,"1.3";#N/A,#N/A,FALSE,"1.3b";#N/A,#N/A,FALSE,"1.4";#N/A,#N/A,FALSE,"1.5";#N/A,#N/A,FALSE,"1.6";#N/A,#N/A,FALSE,"2.1";#N/A,#N/A,FALSE,"SOD";#N/A,#N/A,FALSE,"OL";#N/A,#N/A,FALSE,"CF"}</definedName>
    <definedName name="hh" localSheetId="7" hidden="1">{#N/A,#N/A,FALSE,"1.1";#N/A,#N/A,FALSE,"1.1a";#N/A,#N/A,FALSE,"1.1b";#N/A,#N/A,FALSE,"1.1c";#N/A,#N/A,FALSE,"1.1e";#N/A,#N/A,FALSE,"1.1f";#N/A,#N/A,FALSE,"1.1g";#N/A,#N/A,FALSE,"1.1h_T";#N/A,#N/A,FALSE,"1.1h_D";#N/A,#N/A,FALSE,"1.2";#N/A,#N/A,FALSE,"1.3";#N/A,#N/A,FALSE,"1.3b";#N/A,#N/A,FALSE,"1.4";#N/A,#N/A,FALSE,"1.5";#N/A,#N/A,FALSE,"1.6";#N/A,#N/A,FALSE,"2.1";#N/A,#N/A,FALSE,"SOD";#N/A,#N/A,FALSE,"OL";#N/A,#N/A,FALSE,"CF"}</definedName>
    <definedName name="hh" localSheetId="3" hidden="1">{#N/A,#N/A,FALSE,"1.1";#N/A,#N/A,FALSE,"1.1a";#N/A,#N/A,FALSE,"1.1b";#N/A,#N/A,FALSE,"1.1c";#N/A,#N/A,FALSE,"1.1e";#N/A,#N/A,FALSE,"1.1f";#N/A,#N/A,FALSE,"1.1g";#N/A,#N/A,FALSE,"1.1h_T";#N/A,#N/A,FALSE,"1.1h_D";#N/A,#N/A,FALSE,"1.2";#N/A,#N/A,FALSE,"1.3";#N/A,#N/A,FALSE,"1.3b";#N/A,#N/A,FALSE,"1.4";#N/A,#N/A,FALSE,"1.5";#N/A,#N/A,FALSE,"1.6";#N/A,#N/A,FALSE,"2.1";#N/A,#N/A,FALSE,"SOD";#N/A,#N/A,FALSE,"OL";#N/A,#N/A,FALSE,"CF"}</definedName>
    <definedName name="hh" localSheetId="8" hidden="1">{#N/A,#N/A,FALSE,"1.1";#N/A,#N/A,FALSE,"1.1a";#N/A,#N/A,FALSE,"1.1b";#N/A,#N/A,FALSE,"1.1c";#N/A,#N/A,FALSE,"1.1e";#N/A,#N/A,FALSE,"1.1f";#N/A,#N/A,FALSE,"1.1g";#N/A,#N/A,FALSE,"1.1h_T";#N/A,#N/A,FALSE,"1.1h_D";#N/A,#N/A,FALSE,"1.2";#N/A,#N/A,FALSE,"1.3";#N/A,#N/A,FALSE,"1.3b";#N/A,#N/A,FALSE,"1.4";#N/A,#N/A,FALSE,"1.5";#N/A,#N/A,FALSE,"1.6";#N/A,#N/A,FALSE,"2.1";#N/A,#N/A,FALSE,"SOD";#N/A,#N/A,FALSE,"OL";#N/A,#N/A,FALSE,"CF"}</definedName>
    <definedName name="hh" localSheetId="9" hidden="1">{#N/A,#N/A,FALSE,"1.1";#N/A,#N/A,FALSE,"1.1a";#N/A,#N/A,FALSE,"1.1b";#N/A,#N/A,FALSE,"1.1c";#N/A,#N/A,FALSE,"1.1e";#N/A,#N/A,FALSE,"1.1f";#N/A,#N/A,FALSE,"1.1g";#N/A,#N/A,FALSE,"1.1h_T";#N/A,#N/A,FALSE,"1.1h_D";#N/A,#N/A,FALSE,"1.2";#N/A,#N/A,FALSE,"1.3";#N/A,#N/A,FALSE,"1.3b";#N/A,#N/A,FALSE,"1.4";#N/A,#N/A,FALSE,"1.5";#N/A,#N/A,FALSE,"1.6";#N/A,#N/A,FALSE,"2.1";#N/A,#N/A,FALSE,"SOD";#N/A,#N/A,FALSE,"OL";#N/A,#N/A,FALSE,"CF"}</definedName>
    <definedName name="hh" localSheetId="4" hidden="1">{#N/A,#N/A,FALSE,"1.1";#N/A,#N/A,FALSE,"1.1a";#N/A,#N/A,FALSE,"1.1b";#N/A,#N/A,FALSE,"1.1c";#N/A,#N/A,FALSE,"1.1e";#N/A,#N/A,FALSE,"1.1f";#N/A,#N/A,FALSE,"1.1g";#N/A,#N/A,FALSE,"1.1h_T";#N/A,#N/A,FALSE,"1.1h_D";#N/A,#N/A,FALSE,"1.2";#N/A,#N/A,FALSE,"1.3";#N/A,#N/A,FALSE,"1.3b";#N/A,#N/A,FALSE,"1.4";#N/A,#N/A,FALSE,"1.5";#N/A,#N/A,FALSE,"1.6";#N/A,#N/A,FALSE,"2.1";#N/A,#N/A,FALSE,"SOD";#N/A,#N/A,FALSE,"OL";#N/A,#N/A,FALSE,"CF"}</definedName>
    <definedName name="hh" localSheetId="0" hidden="1">{#N/A,#N/A,FALSE,"1.1";#N/A,#N/A,FALSE,"1.1a";#N/A,#N/A,FALSE,"1.1b";#N/A,#N/A,FALSE,"1.1c";#N/A,#N/A,FALSE,"1.1e";#N/A,#N/A,FALSE,"1.1f";#N/A,#N/A,FALSE,"1.1g";#N/A,#N/A,FALSE,"1.1h_T";#N/A,#N/A,FALSE,"1.1h_D";#N/A,#N/A,FALSE,"1.2";#N/A,#N/A,FALSE,"1.3";#N/A,#N/A,FALSE,"1.3b";#N/A,#N/A,FALSE,"1.4";#N/A,#N/A,FALSE,"1.5";#N/A,#N/A,FALSE,"1.6";#N/A,#N/A,FALSE,"2.1";#N/A,#N/A,FALSE,"SOD";#N/A,#N/A,FALSE,"OL";#N/A,#N/A,FALSE,"CF"}</definedName>
    <definedName name="hh" localSheetId="1" hidden="1">{#N/A,#N/A,FALSE,"1.1";#N/A,#N/A,FALSE,"1.1a";#N/A,#N/A,FALSE,"1.1b";#N/A,#N/A,FALSE,"1.1c";#N/A,#N/A,FALSE,"1.1e";#N/A,#N/A,FALSE,"1.1f";#N/A,#N/A,FALSE,"1.1g";#N/A,#N/A,FALSE,"1.1h_T";#N/A,#N/A,FALSE,"1.1h_D";#N/A,#N/A,FALSE,"1.2";#N/A,#N/A,FALSE,"1.3";#N/A,#N/A,FALSE,"1.3b";#N/A,#N/A,FALSE,"1.4";#N/A,#N/A,FALSE,"1.5";#N/A,#N/A,FALSE,"1.6";#N/A,#N/A,FALSE,"2.1";#N/A,#N/A,FALSE,"SOD";#N/A,#N/A,FALSE,"OL";#N/A,#N/A,FALSE,"CF"}</definedName>
    <definedName name="hh" hidden="1">{#N/A,#N/A,FALSE,"1.1";#N/A,#N/A,FALSE,"1.1a";#N/A,#N/A,FALSE,"1.1b";#N/A,#N/A,FALSE,"1.1c";#N/A,#N/A,FALSE,"1.1e";#N/A,#N/A,FALSE,"1.1f";#N/A,#N/A,FALSE,"1.1g";#N/A,#N/A,FALSE,"1.1h_T";#N/A,#N/A,FALSE,"1.1h_D";#N/A,#N/A,FALSE,"1.2";#N/A,#N/A,FALSE,"1.3";#N/A,#N/A,FALSE,"1.3b";#N/A,#N/A,FALSE,"1.4";#N/A,#N/A,FALSE,"1.5";#N/A,#N/A,FALSE,"1.6";#N/A,#N/A,FALSE,"2.1";#N/A,#N/A,FALSE,"SOD";#N/A,#N/A,FALSE,"OL";#N/A,#N/A,FALSE,"CF"}</definedName>
    <definedName name="hhbmm" localSheetId="8" hidden="1">{"pl_t&amp;d",#N/A,FALSE,"p&amp;l_t&amp;D_01_02 (2)"}</definedName>
    <definedName name="hhbmm" hidden="1">{"pl_t&amp;d",#N/A,FALSE,"p&amp;l_t&amp;D_01_02 (2)"}</definedName>
    <definedName name="hhfshfjweirun" localSheetId="8" hidden="1">{"pl_td_01_02",#N/A,FALSE,"p&amp;l_t&amp;D_01_02 (2)"}</definedName>
    <definedName name="hhfshfjweirun" hidden="1">{"pl_td_01_02",#N/A,FALSE,"p&amp;l_t&amp;D_01_02 (2)"}</definedName>
    <definedName name="hhh" localSheetId="6" hidden="1">{"'Sheet1'!$A$4386:$N$4591"}</definedName>
    <definedName name="hhh" localSheetId="10" hidden="1">{"'Sheet1'!$A$4386:$N$4591"}</definedName>
    <definedName name="hhh" localSheetId="7" hidden="1">{"'Sheet1'!$A$4386:$N$4591"}</definedName>
    <definedName name="hhh" localSheetId="3" hidden="1">{"'Sheet1'!$A$4386:$N$4591"}</definedName>
    <definedName name="hhh" localSheetId="8" hidden="1">{"'Sheet1'!$A$4386:$N$4591"}</definedName>
    <definedName name="hhh" localSheetId="9" hidden="1">{"'Sheet1'!$A$4386:$N$4591"}</definedName>
    <definedName name="hhh" localSheetId="4" hidden="1">{"'Sheet1'!$A$4386:$N$4591"}</definedName>
    <definedName name="hhh" localSheetId="0" hidden="1">{"'Sheet1'!$A$4386:$N$4591"}</definedName>
    <definedName name="hhh" localSheetId="1" hidden="1">{"'Sheet1'!$A$4386:$N$4591"}</definedName>
    <definedName name="hhh" hidden="1">{"'Sheet1'!$A$4386:$N$4591"}</definedName>
    <definedName name="hhhhh" localSheetId="8" hidden="1">{"pl_t&amp;d",#N/A,FALSE,"p&amp;l_t&amp;D_01_02 (2)"}</definedName>
    <definedName name="hhhhh" hidden="1">{"pl_t&amp;d",#N/A,FALSE,"p&amp;l_t&amp;D_01_02 (2)"}</definedName>
    <definedName name="hhhhhh" localSheetId="8" hidden="1">{"pl_td_01_02",#N/A,FALSE,"p&amp;l_t&amp;D_01_02 (2)"}</definedName>
    <definedName name="hhhhhh" hidden="1">{"pl_td_01_02",#N/A,FALSE,"p&amp;l_t&amp;D_01_02 (2)"}</definedName>
    <definedName name="HHHHHHHH" localSheetId="8" hidden="1">{"pl_t&amp;d",#N/A,FALSE,"p&amp;l_t&amp;D_01_02 (2)"}</definedName>
    <definedName name="HHHHHHHH" hidden="1">{"pl_t&amp;d",#N/A,FALSE,"p&amp;l_t&amp;D_01_02 (2)"}</definedName>
    <definedName name="hhhhhhhhhhhhhhhhhhhh" localSheetId="6">#REF!</definedName>
    <definedName name="hhhhhhhhhhhhhhhhhhhh" localSheetId="10">#REF!</definedName>
    <definedName name="hhhhhhhhhhhhhhhhhhhh" localSheetId="7">#REF!</definedName>
    <definedName name="hhhhhhhhhhhhhhhhhhhh" localSheetId="3">#REF!</definedName>
    <definedName name="hhhhhhhhhhhhhhhhhhhh" localSheetId="9">#REF!</definedName>
    <definedName name="hhhhhhhhhhhhhhhhhhhh" localSheetId="4">#REF!</definedName>
    <definedName name="hhhhhhhhhhhhhhhhhhhh" localSheetId="0">#REF!</definedName>
    <definedName name="hhhhhhhhhhhhhhhhhhhh" localSheetId="1">#REF!</definedName>
    <definedName name="hhhhhhhhhhhhhhhhhhhh">#REF!</definedName>
    <definedName name="hihio" localSheetId="6">#REF!</definedName>
    <definedName name="hihio" localSheetId="10">#REF!</definedName>
    <definedName name="hihio" localSheetId="7">#REF!</definedName>
    <definedName name="hihio" localSheetId="3">#REF!</definedName>
    <definedName name="hihio" localSheetId="9">#REF!</definedName>
    <definedName name="hihio" localSheetId="4">#REF!</definedName>
    <definedName name="hihio" localSheetId="0">#REF!</definedName>
    <definedName name="hihio" localSheetId="1">#REF!</definedName>
    <definedName name="hihio">#REF!</definedName>
    <definedName name="hjfdhj" localSheetId="6">#REF!</definedName>
    <definedName name="hjfdhj" localSheetId="10">#REF!</definedName>
    <definedName name="hjfdhj" localSheetId="7">#REF!</definedName>
    <definedName name="hjfdhj" localSheetId="3">#REF!</definedName>
    <definedName name="hjfdhj" localSheetId="9">#REF!</definedName>
    <definedName name="hjfdhj" localSheetId="4">#REF!</definedName>
    <definedName name="hjfdhj" localSheetId="0">#REF!</definedName>
    <definedName name="hjfdhj" localSheetId="1">#REF!</definedName>
    <definedName name="hjfdhj">#REF!</definedName>
    <definedName name="hjfgjfjfjdfhjgfjf" localSheetId="10">#REF!</definedName>
    <definedName name="hjfgjfjfjdfhjgfjf" localSheetId="7">#REF!</definedName>
    <definedName name="hjfgjfjfjdfhjgfjf" localSheetId="3">#REF!</definedName>
    <definedName name="hjfgjfjfjdfhjgfjf" localSheetId="9">#REF!</definedName>
    <definedName name="hjfgjfjfjdfhjgfjf" localSheetId="4">#REF!</definedName>
    <definedName name="hjfgjfjfjdfhjgfjf" localSheetId="0">#REF!</definedName>
    <definedName name="hjfgjfjfjdfhjgfjf" localSheetId="1">#REF!</definedName>
    <definedName name="hjfgjfjfjdfhjgfjf">#REF!</definedName>
    <definedName name="hjh" localSheetId="8" hidden="1">{"pl_t&amp;d",#N/A,FALSE,"p&amp;l_t&amp;D_01_02 (2)"}</definedName>
    <definedName name="hjh" hidden="1">{"pl_t&amp;d",#N/A,FALSE,"p&amp;l_t&amp;D_01_02 (2)"}</definedName>
    <definedName name="hjsdh" localSheetId="10">#REF!</definedName>
    <definedName name="hjsdh" localSheetId="7">#REF!</definedName>
    <definedName name="hjsdh" localSheetId="3">#REF!</definedName>
    <definedName name="hjsdh" localSheetId="9">#REF!</definedName>
    <definedName name="hjsdh" localSheetId="4">#REF!</definedName>
    <definedName name="hjsdh" localSheetId="0">#REF!</definedName>
    <definedName name="hjsdh" localSheetId="1">#REF!</definedName>
    <definedName name="hjsdh">#REF!</definedName>
    <definedName name="hju" localSheetId="6" hidden="1">{"pl_t&amp;d",#N/A,FALSE,"p&amp;l_t&amp;D_01_02 (2)"}</definedName>
    <definedName name="hju" localSheetId="10" hidden="1">{"pl_t&amp;d",#N/A,FALSE,"p&amp;l_t&amp;D_01_02 (2)"}</definedName>
    <definedName name="hju" localSheetId="7" hidden="1">{"pl_t&amp;d",#N/A,FALSE,"p&amp;l_t&amp;D_01_02 (2)"}</definedName>
    <definedName name="hju" localSheetId="3" hidden="1">{"pl_t&amp;d",#N/A,FALSE,"p&amp;l_t&amp;D_01_02 (2)"}</definedName>
    <definedName name="hju" localSheetId="8" hidden="1">{"pl_t&amp;d",#N/A,FALSE,"p&amp;l_t&amp;D_01_02 (2)"}</definedName>
    <definedName name="hju" localSheetId="9" hidden="1">{"pl_t&amp;d",#N/A,FALSE,"p&amp;l_t&amp;D_01_02 (2)"}</definedName>
    <definedName name="hju" localSheetId="4" hidden="1">{"pl_t&amp;d",#N/A,FALSE,"p&amp;l_t&amp;D_01_02 (2)"}</definedName>
    <definedName name="hju" localSheetId="0" hidden="1">{"pl_t&amp;d",#N/A,FALSE,"p&amp;l_t&amp;D_01_02 (2)"}</definedName>
    <definedName name="hju" localSheetId="1" hidden="1">{"pl_t&amp;d",#N/A,FALSE,"p&amp;l_t&amp;D_01_02 (2)"}</definedName>
    <definedName name="hju" hidden="1">{"pl_t&amp;d",#N/A,FALSE,"p&amp;l_t&amp;D_01_02 (2)"}</definedName>
    <definedName name="hjy" localSheetId="8" hidden="1">{"pl_t&amp;d",#N/A,FALSE,"p&amp;l_t&amp;D_01_02 (2)"}</definedName>
    <definedName name="hjy" hidden="1">{"pl_t&amp;d",#N/A,FALSE,"p&amp;l_t&amp;D_01_02 (2)"}</definedName>
    <definedName name="HKJK" localSheetId="8" hidden="1">{"pl_t&amp;d",#N/A,FALSE,"p&amp;l_t&amp;D_01_02 (2)"}</definedName>
    <definedName name="HKJK" hidden="1">{"pl_t&amp;d",#N/A,FALSE,"p&amp;l_t&amp;D_01_02 (2)"}</definedName>
    <definedName name="hnnnnnnnnnnnnnnnnnnnnnnnnn" localSheetId="6">#REF!</definedName>
    <definedName name="hnnnnnnnnnnnnnnnnnnnnnnnnn" localSheetId="10">#REF!</definedName>
    <definedName name="hnnnnnnnnnnnnnnnnnnnnnnnnn" localSheetId="7">#REF!</definedName>
    <definedName name="hnnnnnnnnnnnnnnnnnnnnnnnnn" localSheetId="3">#REF!</definedName>
    <definedName name="hnnnnnnnnnnnnnnnnnnnnnnnnn" localSheetId="9">#REF!</definedName>
    <definedName name="hnnnnnnnnnnnnnnnnnnnnnnnnn" localSheetId="4">#REF!</definedName>
    <definedName name="hnnnnnnnnnnnnnnnnnnnnnnnnn" localSheetId="0">#REF!</definedName>
    <definedName name="hnnnnnnnnnnnnnnnnnnnnnnnnn" localSheetId="1">#REF!</definedName>
    <definedName name="hnnnnnnnnnnnnnnnnnnnnnnnnn">#REF!</definedName>
    <definedName name="hoih" localSheetId="6">#REF!</definedName>
    <definedName name="hoih" localSheetId="10">#REF!</definedName>
    <definedName name="hoih" localSheetId="7">#REF!</definedName>
    <definedName name="hoih" localSheetId="3">#REF!</definedName>
    <definedName name="hoih" localSheetId="9">#REF!</definedName>
    <definedName name="hoih" localSheetId="4">#REF!</definedName>
    <definedName name="hoih" localSheetId="0">#REF!</definedName>
    <definedName name="hoih" localSheetId="1">#REF!</definedName>
    <definedName name="hoih">#REF!</definedName>
    <definedName name="HOLL" localSheetId="6">#REF!</definedName>
    <definedName name="HOLL" localSheetId="10">#REF!</definedName>
    <definedName name="HOLL" localSheetId="7">#REF!</definedName>
    <definedName name="HOLL" localSheetId="3">#REF!</definedName>
    <definedName name="HOLL" localSheetId="9">#REF!</definedName>
    <definedName name="HOLL" localSheetId="4">#REF!</definedName>
    <definedName name="HOLL" localSheetId="0">#REF!</definedName>
    <definedName name="HOLL" localSheetId="1">#REF!</definedName>
    <definedName name="HOLL">#REF!</definedName>
    <definedName name="HOLLAND" localSheetId="10">#REF!</definedName>
    <definedName name="HOLLAND" localSheetId="7">#REF!</definedName>
    <definedName name="HOLLAND" localSheetId="3">#REF!</definedName>
    <definedName name="HOLLAND" localSheetId="9">#REF!</definedName>
    <definedName name="HOLLAND" localSheetId="4">#REF!</definedName>
    <definedName name="HOLLAND" localSheetId="0">#REF!</definedName>
    <definedName name="HOLLAND" localSheetId="1">#REF!</definedName>
    <definedName name="HOLLAND">#REF!</definedName>
    <definedName name="Hostel" localSheetId="10">#REF!</definedName>
    <definedName name="Hostel" localSheetId="7">#REF!</definedName>
    <definedName name="Hostel" localSheetId="3">#REF!</definedName>
    <definedName name="Hostel" localSheetId="9">#REF!</definedName>
    <definedName name="Hostel" localSheetId="4">#REF!</definedName>
    <definedName name="Hostel" localSheetId="0">#REF!</definedName>
    <definedName name="Hostel" localSheetId="1">#REF!</definedName>
    <definedName name="Hostel">#REF!</definedName>
    <definedName name="hpseb" localSheetId="10">#REF!</definedName>
    <definedName name="hpseb" localSheetId="7">#REF!</definedName>
    <definedName name="hpseb" localSheetId="3">#REF!</definedName>
    <definedName name="hpseb" localSheetId="9">#REF!</definedName>
    <definedName name="hpseb" localSheetId="4">#REF!</definedName>
    <definedName name="hpseb" localSheetId="0">#REF!</definedName>
    <definedName name="hpseb" localSheetId="1">#REF!</definedName>
    <definedName name="hpseb">#REF!</definedName>
    <definedName name="HRSGFlow" localSheetId="10">#REF!</definedName>
    <definedName name="HRSGFlow" localSheetId="7">#REF!</definedName>
    <definedName name="HRSGFlow" localSheetId="3">#REF!</definedName>
    <definedName name="HRSGFlow" localSheetId="9">#REF!</definedName>
    <definedName name="HRSGFlow" localSheetId="4">#REF!</definedName>
    <definedName name="HRSGFlow" localSheetId="0">#REF!</definedName>
    <definedName name="HRSGFlow" localSheetId="1">#REF!</definedName>
    <definedName name="HRSGFlow">#REF!</definedName>
    <definedName name="hrty" localSheetId="10">#REF!</definedName>
    <definedName name="hrty" localSheetId="7">#REF!</definedName>
    <definedName name="hrty" localSheetId="3">#REF!</definedName>
    <definedName name="hrty" localSheetId="9">#REF!</definedName>
    <definedName name="hrty" localSheetId="4">#REF!</definedName>
    <definedName name="hrty" localSheetId="0">#REF!</definedName>
    <definedName name="hrty" localSheetId="1">#REF!</definedName>
    <definedName name="hrty">#REF!</definedName>
    <definedName name="ht" localSheetId="6" hidden="1">{#N/A,#N/A,FALSE,"1.1";#N/A,#N/A,FALSE,"1.1a";#N/A,#N/A,FALSE,"1.1b";#N/A,#N/A,FALSE,"1.1c";#N/A,#N/A,FALSE,"1.1e";#N/A,#N/A,FALSE,"1.1f";#N/A,#N/A,FALSE,"1.1g";#N/A,#N/A,FALSE,"1.1h_T";#N/A,#N/A,FALSE,"1.1h_D";#N/A,#N/A,FALSE,"1.2";#N/A,#N/A,FALSE,"1.3";#N/A,#N/A,FALSE,"1.3b";#N/A,#N/A,FALSE,"1.4";#N/A,#N/A,FALSE,"1.5";#N/A,#N/A,FALSE,"1.6";#N/A,#N/A,FALSE,"2.1";#N/A,#N/A,FALSE,"SOD";#N/A,#N/A,FALSE,"OL";#N/A,#N/A,FALSE,"CF"}</definedName>
    <definedName name="ht" localSheetId="10" hidden="1">{#N/A,#N/A,FALSE,"1.1";#N/A,#N/A,FALSE,"1.1a";#N/A,#N/A,FALSE,"1.1b";#N/A,#N/A,FALSE,"1.1c";#N/A,#N/A,FALSE,"1.1e";#N/A,#N/A,FALSE,"1.1f";#N/A,#N/A,FALSE,"1.1g";#N/A,#N/A,FALSE,"1.1h_T";#N/A,#N/A,FALSE,"1.1h_D";#N/A,#N/A,FALSE,"1.2";#N/A,#N/A,FALSE,"1.3";#N/A,#N/A,FALSE,"1.3b";#N/A,#N/A,FALSE,"1.4";#N/A,#N/A,FALSE,"1.5";#N/A,#N/A,FALSE,"1.6";#N/A,#N/A,FALSE,"2.1";#N/A,#N/A,FALSE,"SOD";#N/A,#N/A,FALSE,"OL";#N/A,#N/A,FALSE,"CF"}</definedName>
    <definedName name="ht" localSheetId="7" hidden="1">{#N/A,#N/A,FALSE,"1.1";#N/A,#N/A,FALSE,"1.1a";#N/A,#N/A,FALSE,"1.1b";#N/A,#N/A,FALSE,"1.1c";#N/A,#N/A,FALSE,"1.1e";#N/A,#N/A,FALSE,"1.1f";#N/A,#N/A,FALSE,"1.1g";#N/A,#N/A,FALSE,"1.1h_T";#N/A,#N/A,FALSE,"1.1h_D";#N/A,#N/A,FALSE,"1.2";#N/A,#N/A,FALSE,"1.3";#N/A,#N/A,FALSE,"1.3b";#N/A,#N/A,FALSE,"1.4";#N/A,#N/A,FALSE,"1.5";#N/A,#N/A,FALSE,"1.6";#N/A,#N/A,FALSE,"2.1";#N/A,#N/A,FALSE,"SOD";#N/A,#N/A,FALSE,"OL";#N/A,#N/A,FALSE,"CF"}</definedName>
    <definedName name="ht" localSheetId="3" hidden="1">{#N/A,#N/A,FALSE,"1.1";#N/A,#N/A,FALSE,"1.1a";#N/A,#N/A,FALSE,"1.1b";#N/A,#N/A,FALSE,"1.1c";#N/A,#N/A,FALSE,"1.1e";#N/A,#N/A,FALSE,"1.1f";#N/A,#N/A,FALSE,"1.1g";#N/A,#N/A,FALSE,"1.1h_T";#N/A,#N/A,FALSE,"1.1h_D";#N/A,#N/A,FALSE,"1.2";#N/A,#N/A,FALSE,"1.3";#N/A,#N/A,FALSE,"1.3b";#N/A,#N/A,FALSE,"1.4";#N/A,#N/A,FALSE,"1.5";#N/A,#N/A,FALSE,"1.6";#N/A,#N/A,FALSE,"2.1";#N/A,#N/A,FALSE,"SOD";#N/A,#N/A,FALSE,"OL";#N/A,#N/A,FALSE,"CF"}</definedName>
    <definedName name="ht" localSheetId="8" hidden="1">{#N/A,#N/A,FALSE,"1.1";#N/A,#N/A,FALSE,"1.1a";#N/A,#N/A,FALSE,"1.1b";#N/A,#N/A,FALSE,"1.1c";#N/A,#N/A,FALSE,"1.1e";#N/A,#N/A,FALSE,"1.1f";#N/A,#N/A,FALSE,"1.1g";#N/A,#N/A,FALSE,"1.1h_T";#N/A,#N/A,FALSE,"1.1h_D";#N/A,#N/A,FALSE,"1.2";#N/A,#N/A,FALSE,"1.3";#N/A,#N/A,FALSE,"1.3b";#N/A,#N/A,FALSE,"1.4";#N/A,#N/A,FALSE,"1.5";#N/A,#N/A,FALSE,"1.6";#N/A,#N/A,FALSE,"2.1";#N/A,#N/A,FALSE,"SOD";#N/A,#N/A,FALSE,"OL";#N/A,#N/A,FALSE,"CF"}</definedName>
    <definedName name="ht" localSheetId="9" hidden="1">{#N/A,#N/A,FALSE,"1.1";#N/A,#N/A,FALSE,"1.1a";#N/A,#N/A,FALSE,"1.1b";#N/A,#N/A,FALSE,"1.1c";#N/A,#N/A,FALSE,"1.1e";#N/A,#N/A,FALSE,"1.1f";#N/A,#N/A,FALSE,"1.1g";#N/A,#N/A,FALSE,"1.1h_T";#N/A,#N/A,FALSE,"1.1h_D";#N/A,#N/A,FALSE,"1.2";#N/A,#N/A,FALSE,"1.3";#N/A,#N/A,FALSE,"1.3b";#N/A,#N/A,FALSE,"1.4";#N/A,#N/A,FALSE,"1.5";#N/A,#N/A,FALSE,"1.6";#N/A,#N/A,FALSE,"2.1";#N/A,#N/A,FALSE,"SOD";#N/A,#N/A,FALSE,"OL";#N/A,#N/A,FALSE,"CF"}</definedName>
    <definedName name="ht" localSheetId="4" hidden="1">{#N/A,#N/A,FALSE,"1.1";#N/A,#N/A,FALSE,"1.1a";#N/A,#N/A,FALSE,"1.1b";#N/A,#N/A,FALSE,"1.1c";#N/A,#N/A,FALSE,"1.1e";#N/A,#N/A,FALSE,"1.1f";#N/A,#N/A,FALSE,"1.1g";#N/A,#N/A,FALSE,"1.1h_T";#N/A,#N/A,FALSE,"1.1h_D";#N/A,#N/A,FALSE,"1.2";#N/A,#N/A,FALSE,"1.3";#N/A,#N/A,FALSE,"1.3b";#N/A,#N/A,FALSE,"1.4";#N/A,#N/A,FALSE,"1.5";#N/A,#N/A,FALSE,"1.6";#N/A,#N/A,FALSE,"2.1";#N/A,#N/A,FALSE,"SOD";#N/A,#N/A,FALSE,"OL";#N/A,#N/A,FALSE,"CF"}</definedName>
    <definedName name="ht" localSheetId="0" hidden="1">{#N/A,#N/A,FALSE,"1.1";#N/A,#N/A,FALSE,"1.1a";#N/A,#N/A,FALSE,"1.1b";#N/A,#N/A,FALSE,"1.1c";#N/A,#N/A,FALSE,"1.1e";#N/A,#N/A,FALSE,"1.1f";#N/A,#N/A,FALSE,"1.1g";#N/A,#N/A,FALSE,"1.1h_T";#N/A,#N/A,FALSE,"1.1h_D";#N/A,#N/A,FALSE,"1.2";#N/A,#N/A,FALSE,"1.3";#N/A,#N/A,FALSE,"1.3b";#N/A,#N/A,FALSE,"1.4";#N/A,#N/A,FALSE,"1.5";#N/A,#N/A,FALSE,"1.6";#N/A,#N/A,FALSE,"2.1";#N/A,#N/A,FALSE,"SOD";#N/A,#N/A,FALSE,"OL";#N/A,#N/A,FALSE,"CF"}</definedName>
    <definedName name="ht" localSheetId="1" hidden="1">{#N/A,#N/A,FALSE,"1.1";#N/A,#N/A,FALSE,"1.1a";#N/A,#N/A,FALSE,"1.1b";#N/A,#N/A,FALSE,"1.1c";#N/A,#N/A,FALSE,"1.1e";#N/A,#N/A,FALSE,"1.1f";#N/A,#N/A,FALSE,"1.1g";#N/A,#N/A,FALSE,"1.1h_T";#N/A,#N/A,FALSE,"1.1h_D";#N/A,#N/A,FALSE,"1.2";#N/A,#N/A,FALSE,"1.3";#N/A,#N/A,FALSE,"1.3b";#N/A,#N/A,FALSE,"1.4";#N/A,#N/A,FALSE,"1.5";#N/A,#N/A,FALSE,"1.6";#N/A,#N/A,FALSE,"2.1";#N/A,#N/A,FALSE,"SOD";#N/A,#N/A,FALSE,"OL";#N/A,#N/A,FALSE,"CF"}</definedName>
    <definedName name="ht" hidden="1">{#N/A,#N/A,FALSE,"1.1";#N/A,#N/A,FALSE,"1.1a";#N/A,#N/A,FALSE,"1.1b";#N/A,#N/A,FALSE,"1.1c";#N/A,#N/A,FALSE,"1.1e";#N/A,#N/A,FALSE,"1.1f";#N/A,#N/A,FALSE,"1.1g";#N/A,#N/A,FALSE,"1.1h_T";#N/A,#N/A,FALSE,"1.1h_D";#N/A,#N/A,FALSE,"1.2";#N/A,#N/A,FALSE,"1.3";#N/A,#N/A,FALSE,"1.3b";#N/A,#N/A,FALSE,"1.4";#N/A,#N/A,FALSE,"1.5";#N/A,#N/A,FALSE,"1.6";#N/A,#N/A,FALSE,"2.1";#N/A,#N/A,FALSE,"SOD";#N/A,#N/A,FALSE,"OL";#N/A,#N/A,FALSE,"CF"}</definedName>
    <definedName name="hthesg" localSheetId="6" hidden="1">{"'Sheet1'!$A$4386:$N$4591"}</definedName>
    <definedName name="hthesg" localSheetId="10" hidden="1">{"'Sheet1'!$A$4386:$N$4591"}</definedName>
    <definedName name="hthesg" localSheetId="7" hidden="1">{"'Sheet1'!$A$4386:$N$4591"}</definedName>
    <definedName name="hthesg" localSheetId="3" hidden="1">{"'Sheet1'!$A$4386:$N$4591"}</definedName>
    <definedName name="hthesg" localSheetId="8" hidden="1">{"'Sheet1'!$A$4386:$N$4591"}</definedName>
    <definedName name="hthesg" localSheetId="9" hidden="1">{"'Sheet1'!$A$4386:$N$4591"}</definedName>
    <definedName name="hthesg" localSheetId="4" hidden="1">{"'Sheet1'!$A$4386:$N$4591"}</definedName>
    <definedName name="hthesg" localSheetId="0" hidden="1">{"'Sheet1'!$A$4386:$N$4591"}</definedName>
    <definedName name="hthesg" localSheetId="1" hidden="1">{"'Sheet1'!$A$4386:$N$4591"}</definedName>
    <definedName name="hthesg" hidden="1">{"'Sheet1'!$A$4386:$N$4591"}</definedName>
    <definedName name="htm" localSheetId="6" hidden="1">{"'Sheet1'!$A$4386:$N$4591"}</definedName>
    <definedName name="htm" localSheetId="10" hidden="1">{"'Sheet1'!$A$4386:$N$4591"}</definedName>
    <definedName name="htm" localSheetId="7" hidden="1">{"'Sheet1'!$A$4386:$N$4591"}</definedName>
    <definedName name="htm" localSheetId="3" hidden="1">{"'Sheet1'!$A$4386:$N$4591"}</definedName>
    <definedName name="htm" localSheetId="8" hidden="1">{"'Sheet1'!$A$4386:$N$4591"}</definedName>
    <definedName name="htm" localSheetId="9" hidden="1">{"'Sheet1'!$A$4386:$N$4591"}</definedName>
    <definedName name="htm" localSheetId="4" hidden="1">{"'Sheet1'!$A$4386:$N$4591"}</definedName>
    <definedName name="htm" localSheetId="0" hidden="1">{"'Sheet1'!$A$4386:$N$4591"}</definedName>
    <definedName name="htm" localSheetId="1" hidden="1">{"'Sheet1'!$A$4386:$N$4591"}</definedName>
    <definedName name="htm" hidden="1">{"'Sheet1'!$A$4386:$N$4591"}</definedName>
    <definedName name="HTML_CodePage" hidden="1">1252</definedName>
    <definedName name="HTML_Control" localSheetId="6" hidden="1">{"'Sheet1'!$A$4386:$N$4591"}</definedName>
    <definedName name="HTML_Control" localSheetId="10" hidden="1">{"'Sheet1'!$A$4386:$N$4591"}</definedName>
    <definedName name="HTML_Control" localSheetId="7" hidden="1">{"'Sheet1'!$A$4386:$N$4591"}</definedName>
    <definedName name="HTML_Control" localSheetId="3" hidden="1">{"'Sheet1'!$A$4386:$N$4591"}</definedName>
    <definedName name="HTML_Control" localSheetId="8" hidden="1">{"'Sheet1'!$A$4386:$N$4591"}</definedName>
    <definedName name="HTML_Control" localSheetId="9" hidden="1">{"'Sheet1'!$A$4386:$N$4591"}</definedName>
    <definedName name="HTML_Control" localSheetId="4" hidden="1">{"'Sheet1'!$A$4386:$N$4591"}</definedName>
    <definedName name="HTML_Control" localSheetId="0" hidden="1">{"'Sheet1'!$A$4386:$N$4591"}</definedName>
    <definedName name="HTML_Control" localSheetId="1"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vpn" localSheetId="6">#REF!</definedName>
    <definedName name="hvpn" localSheetId="10">#REF!</definedName>
    <definedName name="hvpn" localSheetId="7">#REF!</definedName>
    <definedName name="hvpn" localSheetId="3">#REF!</definedName>
    <definedName name="hvpn" localSheetId="9">#REF!</definedName>
    <definedName name="hvpn" localSheetId="4">#REF!</definedName>
    <definedName name="hvpn" localSheetId="0">#REF!</definedName>
    <definedName name="hvpn" localSheetId="1">#REF!</definedName>
    <definedName name="hvpn">#REF!</definedName>
    <definedName name="hvpnFGPP" localSheetId="6">#REF!</definedName>
    <definedName name="hvpnFGPP" localSheetId="10">#REF!</definedName>
    <definedName name="hvpnFGPP" localSheetId="7">#REF!</definedName>
    <definedName name="hvpnFGPP" localSheetId="3">#REF!</definedName>
    <definedName name="hvpnFGPP" localSheetId="9">#REF!</definedName>
    <definedName name="hvpnFGPP" localSheetId="4">#REF!</definedName>
    <definedName name="hvpnFGPP" localSheetId="0">#REF!</definedName>
    <definedName name="hvpnFGPP" localSheetId="1">#REF!</definedName>
    <definedName name="hvpnFGPP">#REF!</definedName>
    <definedName name="hvpnOth" localSheetId="6">#REF!</definedName>
    <definedName name="hvpnOth" localSheetId="10">#REF!</definedName>
    <definedName name="hvpnOth" localSheetId="7">#REF!</definedName>
    <definedName name="hvpnOth" localSheetId="3">#REF!</definedName>
    <definedName name="hvpnOth" localSheetId="9">#REF!</definedName>
    <definedName name="hvpnOth" localSheetId="4">#REF!</definedName>
    <definedName name="hvpnOth" localSheetId="0">#REF!</definedName>
    <definedName name="hvpnOth" localSheetId="1">#REF!</definedName>
    <definedName name="hvpnOth">#REF!</definedName>
    <definedName name="hydc" localSheetId="10">#REF!</definedName>
    <definedName name="hydc" localSheetId="7">#REF!</definedName>
    <definedName name="hydc" localSheetId="3">#REF!</definedName>
    <definedName name="hydc" localSheetId="9">#REF!</definedName>
    <definedName name="hydc" localSheetId="4">#REF!</definedName>
    <definedName name="hydc" localSheetId="0">#REF!</definedName>
    <definedName name="hydc" localSheetId="1">#REF!</definedName>
    <definedName name="hydc">#REF!</definedName>
    <definedName name="hydn" localSheetId="10">#REF!</definedName>
    <definedName name="hydn" localSheetId="7">#REF!</definedName>
    <definedName name="hydn" localSheetId="3">#REF!</definedName>
    <definedName name="hydn" localSheetId="9">#REF!</definedName>
    <definedName name="hydn" localSheetId="4">#REF!</definedName>
    <definedName name="hydn" localSheetId="0">#REF!</definedName>
    <definedName name="hydn" localSheetId="1">#REF!</definedName>
    <definedName name="hydn">#REF!</definedName>
    <definedName name="hyds" localSheetId="10">#REF!</definedName>
    <definedName name="hyds" localSheetId="7">#REF!</definedName>
    <definedName name="hyds" localSheetId="3">#REF!</definedName>
    <definedName name="hyds" localSheetId="9">#REF!</definedName>
    <definedName name="hyds" localSheetId="4">#REF!</definedName>
    <definedName name="hyds" localSheetId="0">#REF!</definedName>
    <definedName name="hyds" localSheetId="1">#REF!</definedName>
    <definedName name="hyds">#REF!</definedName>
    <definedName name="hyyyyyyyyyyyyyyyyy" localSheetId="10">#REF!</definedName>
    <definedName name="hyyyyyyyyyyyyyyyyy" localSheetId="7">#REF!</definedName>
    <definedName name="hyyyyyyyyyyyyyyyyy" localSheetId="3">#REF!</definedName>
    <definedName name="hyyyyyyyyyyyyyyyyy" localSheetId="9">#REF!</definedName>
    <definedName name="hyyyyyyyyyyyyyyyyy" localSheetId="4">#REF!</definedName>
    <definedName name="hyyyyyyyyyyyyyyyyy" localSheetId="0">#REF!</definedName>
    <definedName name="hyyyyyyyyyyyyyyyyy" localSheetId="1">#REF!</definedName>
    <definedName name="hyyyyyyyyyyyyyyyyy">#REF!</definedName>
    <definedName name="i" localSheetId="6" hidden="1">{"pl_t&amp;d",#N/A,FALSE,"p&amp;l_t&amp;D_01_02 (2)"}</definedName>
    <definedName name="i" localSheetId="10" hidden="1">{"pl_t&amp;d",#N/A,FALSE,"p&amp;l_t&amp;D_01_02 (2)"}</definedName>
    <definedName name="i" localSheetId="7" hidden="1">{"pl_t&amp;d",#N/A,FALSE,"p&amp;l_t&amp;D_01_02 (2)"}</definedName>
    <definedName name="i" localSheetId="3" hidden="1">{"pl_t&amp;d",#N/A,FALSE,"p&amp;l_t&amp;D_01_02 (2)"}</definedName>
    <definedName name="i" localSheetId="8" hidden="1">{"pl_t&amp;d",#N/A,FALSE,"p&amp;l_t&amp;D_01_02 (2)"}</definedName>
    <definedName name="i" localSheetId="9" hidden="1">{"pl_t&amp;d",#N/A,FALSE,"p&amp;l_t&amp;D_01_02 (2)"}</definedName>
    <definedName name="i" localSheetId="4" hidden="1">{"pl_t&amp;d",#N/A,FALSE,"p&amp;l_t&amp;D_01_02 (2)"}</definedName>
    <definedName name="i" localSheetId="0" hidden="1">{"pl_t&amp;d",#N/A,FALSE,"p&amp;l_t&amp;D_01_02 (2)"}</definedName>
    <definedName name="i" localSheetId="1" hidden="1">{"pl_t&amp;d",#N/A,FALSE,"p&amp;l_t&amp;D_01_02 (2)"}</definedName>
    <definedName name="i" hidden="1">{"pl_t&amp;d",#N/A,FALSE,"p&amp;l_t&amp;D_01_02 (2)"}</definedName>
    <definedName name="ICGSIP">[17]ICGSIP!$B$5:$V$104</definedName>
    <definedName name="ihf" localSheetId="6">#REF!</definedName>
    <definedName name="ihf" localSheetId="10">#REF!</definedName>
    <definedName name="ihf" localSheetId="7">#REF!</definedName>
    <definedName name="ihf" localSheetId="3">#REF!</definedName>
    <definedName name="ihf" localSheetId="9">#REF!</definedName>
    <definedName name="ihf" localSheetId="4">#REF!</definedName>
    <definedName name="ihf" localSheetId="0">#REF!</definedName>
    <definedName name="ihf" localSheetId="1">#REF!</definedName>
    <definedName name="ihf">#REF!</definedName>
    <definedName name="IIB" localSheetId="6" hidden="1">{"pl_t&amp;d",#N/A,FALSE,"p&amp;l_t&amp;D_01_02 (2)"}</definedName>
    <definedName name="IIB" localSheetId="10" hidden="1">{"pl_t&amp;d",#N/A,FALSE,"p&amp;l_t&amp;D_01_02 (2)"}</definedName>
    <definedName name="IIB" localSheetId="7" hidden="1">{"pl_t&amp;d",#N/A,FALSE,"p&amp;l_t&amp;D_01_02 (2)"}</definedName>
    <definedName name="IIB" localSheetId="3" hidden="1">{"pl_t&amp;d",#N/A,FALSE,"p&amp;l_t&amp;D_01_02 (2)"}</definedName>
    <definedName name="IIB" localSheetId="8" hidden="1">{"pl_t&amp;d",#N/A,FALSE,"p&amp;l_t&amp;D_01_02 (2)"}</definedName>
    <definedName name="IIB" localSheetId="9" hidden="1">{"pl_t&amp;d",#N/A,FALSE,"p&amp;l_t&amp;D_01_02 (2)"}</definedName>
    <definedName name="IIB" localSheetId="4" hidden="1">{"pl_t&amp;d",#N/A,FALSE,"p&amp;l_t&amp;D_01_02 (2)"}</definedName>
    <definedName name="IIB" localSheetId="0" hidden="1">{"pl_t&amp;d",#N/A,FALSE,"p&amp;l_t&amp;D_01_02 (2)"}</definedName>
    <definedName name="IIB" localSheetId="1" hidden="1">{"pl_t&amp;d",#N/A,FALSE,"p&amp;l_t&amp;D_01_02 (2)"}</definedName>
    <definedName name="IIB" hidden="1">{"pl_t&amp;d",#N/A,FALSE,"p&amp;l_t&amp;D_01_02 (2)"}</definedName>
    <definedName name="IIc" localSheetId="6" hidden="1">{"pl_t&amp;d",#N/A,FALSE,"p&amp;l_t&amp;D_01_02 (2)"}</definedName>
    <definedName name="IIc" localSheetId="10" hidden="1">{"pl_t&amp;d",#N/A,FALSE,"p&amp;l_t&amp;D_01_02 (2)"}</definedName>
    <definedName name="IIc" localSheetId="7" hidden="1">{"pl_t&amp;d",#N/A,FALSE,"p&amp;l_t&amp;D_01_02 (2)"}</definedName>
    <definedName name="IIc" localSheetId="3" hidden="1">{"pl_t&amp;d",#N/A,FALSE,"p&amp;l_t&amp;D_01_02 (2)"}</definedName>
    <definedName name="IIc" localSheetId="8" hidden="1">{"pl_t&amp;d",#N/A,FALSE,"p&amp;l_t&amp;D_01_02 (2)"}</definedName>
    <definedName name="IIc" localSheetId="9" hidden="1">{"pl_t&amp;d",#N/A,FALSE,"p&amp;l_t&amp;D_01_02 (2)"}</definedName>
    <definedName name="IIc" localSheetId="4" hidden="1">{"pl_t&amp;d",#N/A,FALSE,"p&amp;l_t&amp;D_01_02 (2)"}</definedName>
    <definedName name="IIc" localSheetId="0" hidden="1">{"pl_t&amp;d",#N/A,FALSE,"p&amp;l_t&amp;D_01_02 (2)"}</definedName>
    <definedName name="IIc" localSheetId="1" hidden="1">{"pl_t&amp;d",#N/A,FALSE,"p&amp;l_t&amp;D_01_02 (2)"}</definedName>
    <definedName name="IIc" hidden="1">{"pl_t&amp;d",#N/A,FALSE,"p&amp;l_t&amp;D_01_02 (2)"}</definedName>
    <definedName name="IIII" localSheetId="8" hidden="1">{"pl_t&amp;d",#N/A,FALSE,"p&amp;l_t&amp;D_01_02 (2)"}</definedName>
    <definedName name="IIII" hidden="1">{"pl_t&amp;d",#N/A,FALSE,"p&amp;l_t&amp;D_01_02 (2)"}</definedName>
    <definedName name="iijkjk" localSheetId="6" hidden="1">{"pl_t&amp;d",#N/A,FALSE,"p&amp;l_t&amp;D_01_02 (2)"}</definedName>
    <definedName name="iijkjk" localSheetId="10" hidden="1">{"pl_t&amp;d",#N/A,FALSE,"p&amp;l_t&amp;D_01_02 (2)"}</definedName>
    <definedName name="iijkjk" localSheetId="7" hidden="1">{"pl_t&amp;d",#N/A,FALSE,"p&amp;l_t&amp;D_01_02 (2)"}</definedName>
    <definedName name="iijkjk" localSheetId="3" hidden="1">{"pl_t&amp;d",#N/A,FALSE,"p&amp;l_t&amp;D_01_02 (2)"}</definedName>
    <definedName name="iijkjk" localSheetId="8" hidden="1">{"pl_t&amp;d",#N/A,FALSE,"p&amp;l_t&amp;D_01_02 (2)"}</definedName>
    <definedName name="iijkjk" localSheetId="9" hidden="1">{"pl_t&amp;d",#N/A,FALSE,"p&amp;l_t&amp;D_01_02 (2)"}</definedName>
    <definedName name="iijkjk" localSheetId="4" hidden="1">{"pl_t&amp;d",#N/A,FALSE,"p&amp;l_t&amp;D_01_02 (2)"}</definedName>
    <definedName name="iijkjk" localSheetId="0" hidden="1">{"pl_t&amp;d",#N/A,FALSE,"p&amp;l_t&amp;D_01_02 (2)"}</definedName>
    <definedName name="iijkjk" localSheetId="1" hidden="1">{"pl_t&amp;d",#N/A,FALSE,"p&amp;l_t&amp;D_01_02 (2)"}</definedName>
    <definedName name="iijkjk" hidden="1">{"pl_t&amp;d",#N/A,FALSE,"p&amp;l_t&amp;D_01_02 (2)"}</definedName>
    <definedName name="iioh" localSheetId="6">#REF!</definedName>
    <definedName name="iioh" localSheetId="10">#REF!</definedName>
    <definedName name="iioh" localSheetId="7">#REF!</definedName>
    <definedName name="iioh" localSheetId="3">#REF!</definedName>
    <definedName name="iioh" localSheetId="9">#REF!</definedName>
    <definedName name="iioh" localSheetId="4">#REF!</definedName>
    <definedName name="iioh" localSheetId="0">#REF!</definedName>
    <definedName name="iioh" localSheetId="1">#REF!</definedName>
    <definedName name="iioh">#REF!</definedName>
    <definedName name="IJKL" localSheetId="8" hidden="1">{"pl_t&amp;d",#N/A,FALSE,"p&amp;l_t&amp;D_01_02 (2)"}</definedName>
    <definedName name="IJKL" hidden="1">{"pl_t&amp;d",#N/A,FALSE,"p&amp;l_t&amp;D_01_02 (2)"}</definedName>
    <definedName name="IK" localSheetId="6">#REF!</definedName>
    <definedName name="IK" localSheetId="10">#REF!</definedName>
    <definedName name="IK" localSheetId="7">#REF!</definedName>
    <definedName name="IK" localSheetId="3">#REF!</definedName>
    <definedName name="IK" localSheetId="9">#REF!</definedName>
    <definedName name="IK" localSheetId="4">#REF!</definedName>
    <definedName name="IK" localSheetId="0">#REF!</definedName>
    <definedName name="IK" localSheetId="1">#REF!</definedName>
    <definedName name="IK">#REF!</definedName>
    <definedName name="iko" localSheetId="6" hidden="1">{"'Sheet1'!$A$4386:$N$4591"}</definedName>
    <definedName name="iko" localSheetId="10" hidden="1">{"'Sheet1'!$A$4386:$N$4591"}</definedName>
    <definedName name="iko" localSheetId="7" hidden="1">{"'Sheet1'!$A$4386:$N$4591"}</definedName>
    <definedName name="iko" localSheetId="3" hidden="1">{"'Sheet1'!$A$4386:$N$4591"}</definedName>
    <definedName name="iko" localSheetId="8" hidden="1">{"'Sheet1'!$A$4386:$N$4591"}</definedName>
    <definedName name="iko" localSheetId="9" hidden="1">{"'Sheet1'!$A$4386:$N$4591"}</definedName>
    <definedName name="iko" localSheetId="4" hidden="1">{"'Sheet1'!$A$4386:$N$4591"}</definedName>
    <definedName name="iko" localSheetId="0" hidden="1">{"'Sheet1'!$A$4386:$N$4591"}</definedName>
    <definedName name="iko" localSheetId="1" hidden="1">{"'Sheet1'!$A$4386:$N$4591"}</definedName>
    <definedName name="iko" hidden="1">{"'Sheet1'!$A$4386:$N$4591"}</definedName>
    <definedName name="ILT" localSheetId="6">#REF!</definedName>
    <definedName name="ILT" localSheetId="10">#REF!</definedName>
    <definedName name="ILT" localSheetId="7">#REF!</definedName>
    <definedName name="ILT" localSheetId="3">#REF!</definedName>
    <definedName name="ILT" localSheetId="9">#REF!</definedName>
    <definedName name="ILT" localSheetId="4">#REF!</definedName>
    <definedName name="ILT" localSheetId="0">#REF!</definedName>
    <definedName name="ILT" localSheetId="1">#REF!</definedName>
    <definedName name="ILT">#REF!</definedName>
    <definedName name="imjf" localSheetId="6" hidden="1">#REF!</definedName>
    <definedName name="imjf" localSheetId="10" hidden="1">#REF!</definedName>
    <definedName name="imjf" localSheetId="7" hidden="1">#REF!</definedName>
    <definedName name="imjf" localSheetId="3" hidden="1">#REF!</definedName>
    <definedName name="imjf" localSheetId="8" hidden="1">#REF!</definedName>
    <definedName name="imjf" localSheetId="9" hidden="1">#REF!</definedName>
    <definedName name="imjf" localSheetId="4" hidden="1">#REF!</definedName>
    <definedName name="imjf" localSheetId="0" hidden="1">#REF!</definedName>
    <definedName name="imjf" localSheetId="1" hidden="1">#REF!</definedName>
    <definedName name="imjf" hidden="1">#REF!</definedName>
    <definedName name="income" localSheetId="6">#REF!</definedName>
    <definedName name="income" localSheetId="10">#REF!</definedName>
    <definedName name="income" localSheetId="7">#REF!</definedName>
    <definedName name="income" localSheetId="3">#REF!</definedName>
    <definedName name="income" localSheetId="9">#REF!</definedName>
    <definedName name="income" localSheetId="4">#REF!</definedName>
    <definedName name="income" localSheetId="0">#REF!</definedName>
    <definedName name="income" localSheetId="1">#REF!</definedName>
    <definedName name="income">#REF!</definedName>
    <definedName name="IncStatement" localSheetId="10">#REF!</definedName>
    <definedName name="IncStatement" localSheetId="7">#REF!</definedName>
    <definedName name="IncStatement" localSheetId="3">#REF!</definedName>
    <definedName name="IncStatement" localSheetId="9">#REF!</definedName>
    <definedName name="IncStatement" localSheetId="4">#REF!</definedName>
    <definedName name="IncStatement" localSheetId="0">#REF!</definedName>
    <definedName name="IncStatement" localSheetId="1">#REF!</definedName>
    <definedName name="IncStatement">#REF!</definedName>
    <definedName name="ind" localSheetId="6" hidden="1">{"pl_t&amp;d",#N/A,FALSE,"p&amp;l_t&amp;D_01_02 (2)"}</definedName>
    <definedName name="ind" localSheetId="10" hidden="1">{"pl_t&amp;d",#N/A,FALSE,"p&amp;l_t&amp;D_01_02 (2)"}</definedName>
    <definedName name="ind" localSheetId="7" hidden="1">{"pl_t&amp;d",#N/A,FALSE,"p&amp;l_t&amp;D_01_02 (2)"}</definedName>
    <definedName name="ind" localSheetId="3" hidden="1">{"pl_t&amp;d",#N/A,FALSE,"p&amp;l_t&amp;D_01_02 (2)"}</definedName>
    <definedName name="ind" localSheetId="8" hidden="1">{"pl_t&amp;d",#N/A,FALSE,"p&amp;l_t&amp;D_01_02 (2)"}</definedName>
    <definedName name="ind" localSheetId="9" hidden="1">{"pl_t&amp;d",#N/A,FALSE,"p&amp;l_t&amp;D_01_02 (2)"}</definedName>
    <definedName name="ind" localSheetId="4" hidden="1">{"pl_t&amp;d",#N/A,FALSE,"p&amp;l_t&amp;D_01_02 (2)"}</definedName>
    <definedName name="ind" localSheetId="0" hidden="1">{"pl_t&amp;d",#N/A,FALSE,"p&amp;l_t&amp;D_01_02 (2)"}</definedName>
    <definedName name="ind" localSheetId="1" hidden="1">{"pl_t&amp;d",#N/A,FALSE,"p&amp;l_t&amp;D_01_02 (2)"}</definedName>
    <definedName name="ind" hidden="1">{"pl_t&amp;d",#N/A,FALSE,"p&amp;l_t&amp;D_01_02 (2)"}</definedName>
    <definedName name="Index" localSheetId="6">[36]Covr!#REF!</definedName>
    <definedName name="Index" localSheetId="10">[37]Covr!#REF!</definedName>
    <definedName name="Index" localSheetId="7">[36]Covr!#REF!</definedName>
    <definedName name="Index" localSheetId="3">[37]Covr!#REF!</definedName>
    <definedName name="Index" localSheetId="9">[37]Covr!#REF!</definedName>
    <definedName name="Index" localSheetId="4">[37]Covr!#REF!</definedName>
    <definedName name="Index" localSheetId="0">[37]Covr!#REF!</definedName>
    <definedName name="Index" localSheetId="1">[37]Covr!#REF!</definedName>
    <definedName name="Index">[37]Covr!#REF!</definedName>
    <definedName name="index1" localSheetId="6" hidden="1">{"pl_t&amp;d",#N/A,FALSE,"p&amp;l_t&amp;D_01_02 (2)"}</definedName>
    <definedName name="index1" localSheetId="10" hidden="1">{"pl_t&amp;d",#N/A,FALSE,"p&amp;l_t&amp;D_01_02 (2)"}</definedName>
    <definedName name="index1" localSheetId="7" hidden="1">{"pl_t&amp;d",#N/A,FALSE,"p&amp;l_t&amp;D_01_02 (2)"}</definedName>
    <definedName name="index1" localSheetId="3" hidden="1">{"pl_t&amp;d",#N/A,FALSE,"p&amp;l_t&amp;D_01_02 (2)"}</definedName>
    <definedName name="index1" localSheetId="8" hidden="1">{"pl_t&amp;d",#N/A,FALSE,"p&amp;l_t&amp;D_01_02 (2)"}</definedName>
    <definedName name="index1" localSheetId="9" hidden="1">{"pl_t&amp;d",#N/A,FALSE,"p&amp;l_t&amp;D_01_02 (2)"}</definedName>
    <definedName name="index1" localSheetId="4" hidden="1">{"pl_t&amp;d",#N/A,FALSE,"p&amp;l_t&amp;D_01_02 (2)"}</definedName>
    <definedName name="index1" localSheetId="0" hidden="1">{"pl_t&amp;d",#N/A,FALSE,"p&amp;l_t&amp;D_01_02 (2)"}</definedName>
    <definedName name="index1" localSheetId="1" hidden="1">{"pl_t&amp;d",#N/A,FALSE,"p&amp;l_t&amp;D_01_02 (2)"}</definedName>
    <definedName name="index1" hidden="1">{"pl_t&amp;d",#N/A,FALSE,"p&amp;l_t&amp;D_01_02 (2)"}</definedName>
    <definedName name="indu" localSheetId="6">#REF!</definedName>
    <definedName name="indu" localSheetId="10">#REF!</definedName>
    <definedName name="indu" localSheetId="7">#REF!</definedName>
    <definedName name="indu" localSheetId="3">#REF!</definedName>
    <definedName name="indu" localSheetId="9">#REF!</definedName>
    <definedName name="indu" localSheetId="4">#REF!</definedName>
    <definedName name="indu" localSheetId="0">#REF!</definedName>
    <definedName name="indu" localSheetId="1">#REF!</definedName>
    <definedName name="indu">#REF!</definedName>
    <definedName name="Industristral" localSheetId="8" hidden="1">{"pl_t&amp;d",#N/A,FALSE,"p&amp;l_t&amp;D_01_02 (2)"}</definedName>
    <definedName name="Industristral" hidden="1">{"pl_t&amp;d",#N/A,FALSE,"p&amp;l_t&amp;D_01_02 (2)"}</definedName>
    <definedName name="ingg" localSheetId="6" hidden="1">{"'Sheet1'!$A$4386:$N$4591"}</definedName>
    <definedName name="ingg" localSheetId="10" hidden="1">{"'Sheet1'!$A$4386:$N$4591"}</definedName>
    <definedName name="ingg" localSheetId="7" hidden="1">{"'Sheet1'!$A$4386:$N$4591"}</definedName>
    <definedName name="ingg" localSheetId="3" hidden="1">{"'Sheet1'!$A$4386:$N$4591"}</definedName>
    <definedName name="ingg" localSheetId="8" hidden="1">{"'Sheet1'!$A$4386:$N$4591"}</definedName>
    <definedName name="ingg" localSheetId="9" hidden="1">{"'Sheet1'!$A$4386:$N$4591"}</definedName>
    <definedName name="ingg" localSheetId="4" hidden="1">{"'Sheet1'!$A$4386:$N$4591"}</definedName>
    <definedName name="ingg" localSheetId="0" hidden="1">{"'Sheet1'!$A$4386:$N$4591"}</definedName>
    <definedName name="ingg" localSheetId="1" hidden="1">{"'Sheet1'!$A$4386:$N$4591"}</definedName>
    <definedName name="ingg" hidden="1">{"'Sheet1'!$A$4386:$N$4591"}</definedName>
    <definedName name="inpu" localSheetId="8" hidden="1">{"pl_t&amp;d",#N/A,FALSE,"p&amp;l_t&amp;D_01_02 (2)"}</definedName>
    <definedName name="inpu" hidden="1">{"pl_t&amp;d",#N/A,FALSE,"p&amp;l_t&amp;D_01_02 (2)"}</definedName>
    <definedName name="input" localSheetId="6">#REF!</definedName>
    <definedName name="input" localSheetId="10">#REF!</definedName>
    <definedName name="input" localSheetId="7">#REF!</definedName>
    <definedName name="input" localSheetId="3">#REF!</definedName>
    <definedName name="input" localSheetId="9">#REF!</definedName>
    <definedName name="input" localSheetId="4">#REF!</definedName>
    <definedName name="input" localSheetId="0">#REF!</definedName>
    <definedName name="input" localSheetId="1">#REF!</definedName>
    <definedName name="input">#REF!</definedName>
    <definedName name="Insurance" localSheetId="6">#REF!</definedName>
    <definedName name="Insurance" localSheetId="10">#REF!</definedName>
    <definedName name="Insurance" localSheetId="7">#REF!</definedName>
    <definedName name="Insurance" localSheetId="3">#REF!</definedName>
    <definedName name="Insurance" localSheetId="9">#REF!</definedName>
    <definedName name="Insurance" localSheetId="4">#REF!</definedName>
    <definedName name="Insurance" localSheetId="0">#REF!</definedName>
    <definedName name="Insurance" localSheetId="1">#REF!</definedName>
    <definedName name="Insurance">#REF!</definedName>
    <definedName name="Int" localSheetId="6">#REF!</definedName>
    <definedName name="Int" localSheetId="10">#REF!</definedName>
    <definedName name="Int" localSheetId="7">#REF!</definedName>
    <definedName name="Int" localSheetId="3">#REF!</definedName>
    <definedName name="Int" localSheetId="9">#REF!</definedName>
    <definedName name="Int" localSheetId="4">#REF!</definedName>
    <definedName name="Int" localSheetId="0">#REF!</definedName>
    <definedName name="Int" localSheetId="1">#REF!</definedName>
    <definedName name="Int">#REF!</definedName>
    <definedName name="INT." localSheetId="8" hidden="1">{"pl_t&amp;d",#N/A,FALSE,"p&amp;l_t&amp;D_01_02 (2)"}</definedName>
    <definedName name="INT." hidden="1">{"pl_t&amp;d",#N/A,FALSE,"p&amp;l_t&amp;D_01_02 (2)"}</definedName>
    <definedName name="int234B" localSheetId="10">#REF!</definedName>
    <definedName name="int234B" localSheetId="7">#REF!</definedName>
    <definedName name="int234B" localSheetId="3">#REF!</definedName>
    <definedName name="int234B" localSheetId="9">#REF!</definedName>
    <definedName name="int234B" localSheetId="4">#REF!</definedName>
    <definedName name="int234B" localSheetId="0">#REF!</definedName>
    <definedName name="int234B" localSheetId="1">#REF!</definedName>
    <definedName name="int234B">#REF!</definedName>
    <definedName name="int234C" localSheetId="10">#REF!</definedName>
    <definedName name="int234C" localSheetId="7">#REF!</definedName>
    <definedName name="int234C" localSheetId="3">#REF!</definedName>
    <definedName name="int234C" localSheetId="9">#REF!</definedName>
    <definedName name="int234C" localSheetId="4">#REF!</definedName>
    <definedName name="int234C" localSheetId="0">#REF!</definedName>
    <definedName name="int234C" localSheetId="1">#REF!</definedName>
    <definedName name="int234C">#REF!</definedName>
    <definedName name="intatp" localSheetId="10">#REF!</definedName>
    <definedName name="intatp" localSheetId="7">#REF!</definedName>
    <definedName name="intatp" localSheetId="3">#REF!</definedName>
    <definedName name="intatp" localSheetId="9">#REF!</definedName>
    <definedName name="intatp" localSheetId="4">#REF!</definedName>
    <definedName name="intatp" localSheetId="0">#REF!</definedName>
    <definedName name="intatp" localSheetId="1">#REF!</definedName>
    <definedName name="intatp">#REF!</definedName>
    <definedName name="interest" localSheetId="10">#REF!</definedName>
    <definedName name="interest" localSheetId="7">#REF!</definedName>
    <definedName name="interest" localSheetId="3">#REF!</definedName>
    <definedName name="interest" localSheetId="9">#REF!</definedName>
    <definedName name="interest" localSheetId="4">#REF!</definedName>
    <definedName name="interest" localSheetId="0">#REF!</definedName>
    <definedName name="interest" localSheetId="1">#REF!</definedName>
    <definedName name="interest">#REF!</definedName>
    <definedName name="Interest_Rate" localSheetId="10">#REF!</definedName>
    <definedName name="Interest_Rate" localSheetId="7">#REF!</definedName>
    <definedName name="Interest_Rate" localSheetId="3">#REF!</definedName>
    <definedName name="Interest_Rate" localSheetId="9">#REF!</definedName>
    <definedName name="Interest_Rate" localSheetId="4">#REF!</definedName>
    <definedName name="Interest_Rate" localSheetId="0">#REF!</definedName>
    <definedName name="Interest_Rate" localSheetId="1">#REF!</definedName>
    <definedName name="Interest_Rate">#REF!</definedName>
    <definedName name="INTERNAL" localSheetId="8" hidden="1">{"pl_t&amp;d",#N/A,FALSE,"p&amp;l_t&amp;D_01_02 (2)"}</definedName>
    <definedName name="INTERNAL" hidden="1">{"pl_t&amp;d",#N/A,FALSE,"p&amp;l_t&amp;D_01_02 (2)"}</definedName>
    <definedName name="inthydc" localSheetId="10">#REF!</definedName>
    <definedName name="inthydc" localSheetId="7">#REF!</definedName>
    <definedName name="inthydc" localSheetId="3">#REF!</definedName>
    <definedName name="inthydc" localSheetId="9">#REF!</definedName>
    <definedName name="inthydc" localSheetId="4">#REF!</definedName>
    <definedName name="inthydc" localSheetId="0">#REF!</definedName>
    <definedName name="inthydc" localSheetId="1">#REF!</definedName>
    <definedName name="inthydc">#REF!</definedName>
    <definedName name="inthydn" localSheetId="10">#REF!</definedName>
    <definedName name="inthydn" localSheetId="7">#REF!</definedName>
    <definedName name="inthydn" localSheetId="3">#REF!</definedName>
    <definedName name="inthydn" localSheetId="9">#REF!</definedName>
    <definedName name="inthydn" localSheetId="4">#REF!</definedName>
    <definedName name="inthydn" localSheetId="0">#REF!</definedName>
    <definedName name="inthydn" localSheetId="1">#REF!</definedName>
    <definedName name="inthydn">#REF!</definedName>
    <definedName name="inthyds" localSheetId="10">#REF!</definedName>
    <definedName name="inthyds" localSheetId="7">#REF!</definedName>
    <definedName name="inthyds" localSheetId="3">#REF!</definedName>
    <definedName name="inthyds" localSheetId="9">#REF!</definedName>
    <definedName name="inthyds" localSheetId="4">#REF!</definedName>
    <definedName name="inthyds" localSheetId="0">#REF!</definedName>
    <definedName name="inthyds" localSheetId="1">#REF!</definedName>
    <definedName name="inthyds">#REF!</definedName>
    <definedName name="intknl" localSheetId="10">#REF!</definedName>
    <definedName name="intknl" localSheetId="7">#REF!</definedName>
    <definedName name="intknl" localSheetId="3">#REF!</definedName>
    <definedName name="intknl" localSheetId="9">#REF!</definedName>
    <definedName name="intknl" localSheetId="4">#REF!</definedName>
    <definedName name="intknl" localSheetId="0">#REF!</definedName>
    <definedName name="intknl" localSheetId="1">#REF!</definedName>
    <definedName name="intknl">#REF!</definedName>
    <definedName name="intmbnr" localSheetId="10">#REF!</definedName>
    <definedName name="intmbnr" localSheetId="7">#REF!</definedName>
    <definedName name="intmbnr" localSheetId="3">#REF!</definedName>
    <definedName name="intmbnr" localSheetId="9">#REF!</definedName>
    <definedName name="intmbnr" localSheetId="4">#REF!</definedName>
    <definedName name="intmbnr" localSheetId="0">#REF!</definedName>
    <definedName name="intmbnr" localSheetId="1">#REF!</definedName>
    <definedName name="intmbnr">#REF!</definedName>
    <definedName name="intmdk" localSheetId="10">#REF!</definedName>
    <definedName name="intmdk" localSheetId="7">#REF!</definedName>
    <definedName name="intmdk" localSheetId="3">#REF!</definedName>
    <definedName name="intmdk" localSheetId="9">#REF!</definedName>
    <definedName name="intmdk" localSheetId="4">#REF!</definedName>
    <definedName name="intmdk" localSheetId="0">#REF!</definedName>
    <definedName name="intmdk" localSheetId="1">#REF!</definedName>
    <definedName name="intmdk">#REF!</definedName>
    <definedName name="intnlg" localSheetId="10">#REF!</definedName>
    <definedName name="intnlg" localSheetId="7">#REF!</definedName>
    <definedName name="intnlg" localSheetId="3">#REF!</definedName>
    <definedName name="intnlg" localSheetId="9">#REF!</definedName>
    <definedName name="intnlg" localSheetId="4">#REF!</definedName>
    <definedName name="intnlg" localSheetId="0">#REF!</definedName>
    <definedName name="intnlg" localSheetId="1">#REF!</definedName>
    <definedName name="intnlg">#REF!</definedName>
    <definedName name="intrrn" localSheetId="10">#REF!</definedName>
    <definedName name="intrrn" localSheetId="7">#REF!</definedName>
    <definedName name="intrrn" localSheetId="3">#REF!</definedName>
    <definedName name="intrrn" localSheetId="9">#REF!</definedName>
    <definedName name="intrrn" localSheetId="4">#REF!</definedName>
    <definedName name="intrrn" localSheetId="0">#REF!</definedName>
    <definedName name="intrrn" localSheetId="1">#REF!</definedName>
    <definedName name="intrrn">#REF!</definedName>
    <definedName name="intrrs" localSheetId="10">#REF!</definedName>
    <definedName name="intrrs" localSheetId="7">#REF!</definedName>
    <definedName name="intrrs" localSheetId="3">#REF!</definedName>
    <definedName name="intrrs" localSheetId="9">#REF!</definedName>
    <definedName name="intrrs" localSheetId="4">#REF!</definedName>
    <definedName name="intrrs" localSheetId="0">#REF!</definedName>
    <definedName name="intrrs" localSheetId="1">#REF!</definedName>
    <definedName name="intrrs">#REF!</definedName>
    <definedName name="irr" localSheetId="10">#REF!</definedName>
    <definedName name="irr" localSheetId="7">#REF!</definedName>
    <definedName name="irr" localSheetId="3">#REF!</definedName>
    <definedName name="irr" localSheetId="9">#REF!</definedName>
    <definedName name="irr" localSheetId="4">#REF!</definedName>
    <definedName name="irr" localSheetId="0">#REF!</definedName>
    <definedName name="irr" localSheetId="1">#REF!</definedName>
    <definedName name="irr">#REF!</definedName>
    <definedName name="ITAL" localSheetId="10">#REF!</definedName>
    <definedName name="ITAL" localSheetId="7">#REF!</definedName>
    <definedName name="ITAL" localSheetId="3">#REF!</definedName>
    <definedName name="ITAL" localSheetId="9">#REF!</definedName>
    <definedName name="ITAL" localSheetId="4">#REF!</definedName>
    <definedName name="ITAL" localSheetId="0">#REF!</definedName>
    <definedName name="ITAL" localSheetId="1">#REF!</definedName>
    <definedName name="ITAL">#REF!</definedName>
    <definedName name="ITALY" localSheetId="10">#REF!</definedName>
    <definedName name="ITALY" localSheetId="7">#REF!</definedName>
    <definedName name="ITALY" localSheetId="3">#REF!</definedName>
    <definedName name="ITALY" localSheetId="9">#REF!</definedName>
    <definedName name="ITALY" localSheetId="4">#REF!</definedName>
    <definedName name="ITALY" localSheetId="0">#REF!</definedName>
    <definedName name="ITALY" localSheetId="1">#REF!</definedName>
    <definedName name="ITALY">#REF!</definedName>
    <definedName name="itdepn9899" localSheetId="10">#REF!</definedName>
    <definedName name="itdepn9899" localSheetId="7">#REF!</definedName>
    <definedName name="itdepn9899" localSheetId="3">#REF!</definedName>
    <definedName name="itdepn9899" localSheetId="9">#REF!</definedName>
    <definedName name="itdepn9899" localSheetId="4">#REF!</definedName>
    <definedName name="itdepn9899" localSheetId="0">#REF!</definedName>
    <definedName name="itdepn9899" localSheetId="1">#REF!</definedName>
    <definedName name="itdepn9899">#REF!</definedName>
    <definedName name="iuiu" localSheetId="6">'[3]cash budget'!#REF!</definedName>
    <definedName name="iuiu" localSheetId="10">'[3]cash budget'!#REF!</definedName>
    <definedName name="iuiu" localSheetId="7">'[3]cash budget'!#REF!</definedName>
    <definedName name="iuiu" localSheetId="3">'[3]cash budget'!#REF!</definedName>
    <definedName name="iuiu" localSheetId="9">'[3]cash budget'!#REF!</definedName>
    <definedName name="iuiu" localSheetId="4">'[3]cash budget'!#REF!</definedName>
    <definedName name="iuiu" localSheetId="0">'[3]cash budget'!#REF!</definedName>
    <definedName name="iuiu" localSheetId="1">'[3]cash budget'!#REF!</definedName>
    <definedName name="iuiu">'[3]cash budget'!#REF!</definedName>
    <definedName name="iuo" localSheetId="6">#REF!</definedName>
    <definedName name="iuo" localSheetId="10">#REF!</definedName>
    <definedName name="iuo" localSheetId="7">#REF!</definedName>
    <definedName name="iuo" localSheetId="3">#REF!</definedName>
    <definedName name="iuo" localSheetId="9">#REF!</definedName>
    <definedName name="iuo" localSheetId="4">#REF!</definedName>
    <definedName name="iuo" localSheetId="0">#REF!</definedName>
    <definedName name="iuo" localSheetId="1">#REF!</definedName>
    <definedName name="iuo">#REF!</definedName>
    <definedName name="iuw5i" localSheetId="6">#REF!</definedName>
    <definedName name="iuw5i" localSheetId="10">#REF!</definedName>
    <definedName name="iuw5i" localSheetId="7">#REF!</definedName>
    <definedName name="iuw5i" localSheetId="3">#REF!</definedName>
    <definedName name="iuw5i" localSheetId="9">#REF!</definedName>
    <definedName name="iuw5i" localSheetId="4">#REF!</definedName>
    <definedName name="iuw5i" localSheetId="0">#REF!</definedName>
    <definedName name="iuw5i" localSheetId="1">#REF!</definedName>
    <definedName name="iuw5i">#REF!</definedName>
    <definedName name="iuygiu" localSheetId="8" hidden="1">{"pl_t&amp;d",#N/A,FALSE,"p&amp;l_t&amp;D_01_02 (2)"}</definedName>
    <definedName name="iuygiu" hidden="1">{"pl_t&amp;d",#N/A,FALSE,"p&amp;l_t&amp;D_01_02 (2)"}</definedName>
    <definedName name="iyt8tgj" localSheetId="6" hidden="1">{"'Sheet1'!$A$4386:$N$4591"}</definedName>
    <definedName name="iyt8tgj" localSheetId="10" hidden="1">{"'Sheet1'!$A$4386:$N$4591"}</definedName>
    <definedName name="iyt8tgj" localSheetId="7" hidden="1">{"'Sheet1'!$A$4386:$N$4591"}</definedName>
    <definedName name="iyt8tgj" localSheetId="3" hidden="1">{"'Sheet1'!$A$4386:$N$4591"}</definedName>
    <definedName name="iyt8tgj" localSheetId="8" hidden="1">{"'Sheet1'!$A$4386:$N$4591"}</definedName>
    <definedName name="iyt8tgj" localSheetId="9" hidden="1">{"'Sheet1'!$A$4386:$N$4591"}</definedName>
    <definedName name="iyt8tgj" localSheetId="4" hidden="1">{"'Sheet1'!$A$4386:$N$4591"}</definedName>
    <definedName name="iyt8tgj" localSheetId="0" hidden="1">{"'Sheet1'!$A$4386:$N$4591"}</definedName>
    <definedName name="iyt8tgj" localSheetId="1" hidden="1">{"'Sheet1'!$A$4386:$N$4591"}</definedName>
    <definedName name="iyt8tgj" hidden="1">{"'Sheet1'!$A$4386:$N$4591"}</definedName>
    <definedName name="j" localSheetId="6">#REF!</definedName>
    <definedName name="j" localSheetId="10">#REF!</definedName>
    <definedName name="j" localSheetId="7">#REF!</definedName>
    <definedName name="j" localSheetId="3">#REF!</definedName>
    <definedName name="j" localSheetId="9">#REF!</definedName>
    <definedName name="j" localSheetId="4">#REF!</definedName>
    <definedName name="j" localSheetId="0">#REF!</definedName>
    <definedName name="j" localSheetId="1">#REF!</definedName>
    <definedName name="j">#REF!</definedName>
    <definedName name="jagan" localSheetId="6" hidden="1">{"pl_t&amp;d",#N/A,FALSE,"p&amp;l_t&amp;D_01_02 (2)"}</definedName>
    <definedName name="jagan" localSheetId="10" hidden="1">{"pl_t&amp;d",#N/A,FALSE,"p&amp;l_t&amp;D_01_02 (2)"}</definedName>
    <definedName name="jagan" localSheetId="7" hidden="1">{"pl_t&amp;d",#N/A,FALSE,"p&amp;l_t&amp;D_01_02 (2)"}</definedName>
    <definedName name="jagan" localSheetId="3" hidden="1">{"pl_t&amp;d",#N/A,FALSE,"p&amp;l_t&amp;D_01_02 (2)"}</definedName>
    <definedName name="jagan" localSheetId="8" hidden="1">{"pl_t&amp;d",#N/A,FALSE,"p&amp;l_t&amp;D_01_02 (2)"}</definedName>
    <definedName name="jagan" localSheetId="9" hidden="1">{"pl_t&amp;d",#N/A,FALSE,"p&amp;l_t&amp;D_01_02 (2)"}</definedName>
    <definedName name="jagan" localSheetId="4" hidden="1">{"pl_t&amp;d",#N/A,FALSE,"p&amp;l_t&amp;D_01_02 (2)"}</definedName>
    <definedName name="jagan" localSheetId="0" hidden="1">{"pl_t&amp;d",#N/A,FALSE,"p&amp;l_t&amp;D_01_02 (2)"}</definedName>
    <definedName name="jagan" localSheetId="1" hidden="1">{"pl_t&amp;d",#N/A,FALSE,"p&amp;l_t&amp;D_01_02 (2)"}</definedName>
    <definedName name="jagan" hidden="1">{"pl_t&amp;d",#N/A,FALSE,"p&amp;l_t&amp;D_01_02 (2)"}</definedName>
    <definedName name="jan" localSheetId="6">#REF!</definedName>
    <definedName name="jan" localSheetId="10">#REF!</definedName>
    <definedName name="jan" localSheetId="7">#REF!</definedName>
    <definedName name="jan" localSheetId="3">#REF!</definedName>
    <definedName name="jan" localSheetId="9">#REF!</definedName>
    <definedName name="jan" localSheetId="4">#REF!</definedName>
    <definedName name="jan" localSheetId="0">#REF!</definedName>
    <definedName name="jan" localSheetId="1">#REF!</definedName>
    <definedName name="jan">#REF!</definedName>
    <definedName name="JANDATA?" localSheetId="6">#REF!</definedName>
    <definedName name="JANDATA?" localSheetId="10">#REF!</definedName>
    <definedName name="JANDATA?" localSheetId="7">#REF!</definedName>
    <definedName name="JANDATA?" localSheetId="3">#REF!</definedName>
    <definedName name="JANDATA?" localSheetId="9">#REF!</definedName>
    <definedName name="JANDATA?" localSheetId="4">#REF!</definedName>
    <definedName name="JANDATA?" localSheetId="0">#REF!</definedName>
    <definedName name="JANDATA?" localSheetId="1">#REF!</definedName>
    <definedName name="JANDATA?">#REF!</definedName>
    <definedName name="JAO" localSheetId="8" hidden="1">{"pl_t&amp;d",#N/A,FALSE,"p&amp;l_t&amp;D_01_02 (2)"}</definedName>
    <definedName name="JAO" hidden="1">{"pl_t&amp;d",#N/A,FALSE,"p&amp;l_t&amp;D_01_02 (2)"}</definedName>
    <definedName name="JAPA" localSheetId="6">#REF!</definedName>
    <definedName name="JAPA" localSheetId="10">#REF!</definedName>
    <definedName name="JAPA" localSheetId="7">#REF!</definedName>
    <definedName name="JAPA" localSheetId="3">#REF!</definedName>
    <definedName name="JAPA" localSheetId="9">#REF!</definedName>
    <definedName name="JAPA" localSheetId="4">#REF!</definedName>
    <definedName name="JAPA" localSheetId="0">#REF!</definedName>
    <definedName name="JAPA" localSheetId="1">#REF!</definedName>
    <definedName name="JAPA">#REF!</definedName>
    <definedName name="JAPAN" localSheetId="10">#REF!</definedName>
    <definedName name="JAPAN" localSheetId="7">#REF!</definedName>
    <definedName name="JAPAN" localSheetId="3">#REF!</definedName>
    <definedName name="JAPAN" localSheetId="9">#REF!</definedName>
    <definedName name="JAPAN" localSheetId="4">#REF!</definedName>
    <definedName name="JAPAN" localSheetId="0">#REF!</definedName>
    <definedName name="JAPAN" localSheetId="1">#REF!</definedName>
    <definedName name="JAPAN">#REF!</definedName>
    <definedName name="Javeed" localSheetId="10">#REF!</definedName>
    <definedName name="Javeed" localSheetId="7">#REF!</definedName>
    <definedName name="Javeed" localSheetId="3">#REF!</definedName>
    <definedName name="Javeed" localSheetId="9">#REF!</definedName>
    <definedName name="Javeed" localSheetId="4">#REF!</definedName>
    <definedName name="Javeed" localSheetId="0">#REF!</definedName>
    <definedName name="Javeed" localSheetId="1">#REF!</definedName>
    <definedName name="Javeed">#REF!</definedName>
    <definedName name="jdgf" localSheetId="8" hidden="1">{"pl_t&amp;d",#N/A,FALSE,"p&amp;l_t&amp;D_01_02 (2)"}</definedName>
    <definedName name="jdgf" hidden="1">{"pl_t&amp;d",#N/A,FALSE,"p&amp;l_t&amp;D_01_02 (2)"}</definedName>
    <definedName name="jdvvn" localSheetId="10">#REF!</definedName>
    <definedName name="jdvvn" localSheetId="7">#REF!</definedName>
    <definedName name="jdvvn" localSheetId="3">#REF!</definedName>
    <definedName name="jdvvn" localSheetId="9">#REF!</definedName>
    <definedName name="jdvvn" localSheetId="4">#REF!</definedName>
    <definedName name="jdvvn" localSheetId="0">#REF!</definedName>
    <definedName name="jdvvn" localSheetId="1">#REF!</definedName>
    <definedName name="jdvvn">#REF!</definedName>
    <definedName name="jfhfh" localSheetId="10">#REF!</definedName>
    <definedName name="jfhfh" localSheetId="7">#REF!</definedName>
    <definedName name="jfhfh" localSheetId="3">#REF!</definedName>
    <definedName name="jfhfh" localSheetId="9">#REF!</definedName>
    <definedName name="jfhfh" localSheetId="4">#REF!</definedName>
    <definedName name="jfhfh" localSheetId="0">#REF!</definedName>
    <definedName name="jfhfh" localSheetId="1">#REF!</definedName>
    <definedName name="jfhfh">#REF!</definedName>
    <definedName name="JFLAJFLKJLD" localSheetId="8" hidden="1">{"pl_t&amp;d",#N/A,FALSE,"p&amp;l_t&amp;D_01_02 (2)"}</definedName>
    <definedName name="JFLAJFLKJLD" hidden="1">{"pl_t&amp;d",#N/A,FALSE,"p&amp;l_t&amp;D_01_02 (2)"}</definedName>
    <definedName name="jh" localSheetId="10">#REF!</definedName>
    <definedName name="jh" localSheetId="7">#REF!</definedName>
    <definedName name="jh" localSheetId="3">#REF!</definedName>
    <definedName name="jh" localSheetId="9">#REF!</definedName>
    <definedName name="jh" localSheetId="4">#REF!</definedName>
    <definedName name="jh" localSheetId="0">#REF!</definedName>
    <definedName name="jh" localSheetId="1">#REF!</definedName>
    <definedName name="jh">#REF!</definedName>
    <definedName name="jhdjfhsd" localSheetId="10">#REF!</definedName>
    <definedName name="jhdjfhsd" localSheetId="7">#REF!</definedName>
    <definedName name="jhdjfhsd" localSheetId="3">#REF!</definedName>
    <definedName name="jhdjfhsd" localSheetId="9">#REF!</definedName>
    <definedName name="jhdjfhsd" localSheetId="4">#REF!</definedName>
    <definedName name="jhdjfhsd" localSheetId="0">#REF!</definedName>
    <definedName name="jhdjfhsd" localSheetId="1">#REF!</definedName>
    <definedName name="jhdjfhsd">#REF!</definedName>
    <definedName name="jhoihyoyiiii" localSheetId="10">#REF!</definedName>
    <definedName name="jhoihyoyiiii" localSheetId="7">#REF!</definedName>
    <definedName name="jhoihyoyiiii" localSheetId="3">#REF!</definedName>
    <definedName name="jhoihyoyiiii" localSheetId="9">#REF!</definedName>
    <definedName name="jhoihyoyiiii" localSheetId="4">#REF!</definedName>
    <definedName name="jhoihyoyiiii" localSheetId="0">#REF!</definedName>
    <definedName name="jhoihyoyiiii" localSheetId="1">#REF!</definedName>
    <definedName name="jhoihyoyiiii">#REF!</definedName>
    <definedName name="ji" localSheetId="6" hidden="1">{"pl_t&amp;d",#N/A,FALSE,"p&amp;l_t&amp;D_01_02 (2)"}</definedName>
    <definedName name="ji" localSheetId="10" hidden="1">{"pl_t&amp;d",#N/A,FALSE,"p&amp;l_t&amp;D_01_02 (2)"}</definedName>
    <definedName name="ji" localSheetId="7" hidden="1">{"pl_t&amp;d",#N/A,FALSE,"p&amp;l_t&amp;D_01_02 (2)"}</definedName>
    <definedName name="ji" localSheetId="3" hidden="1">{"pl_t&amp;d",#N/A,FALSE,"p&amp;l_t&amp;D_01_02 (2)"}</definedName>
    <definedName name="ji" localSheetId="8" hidden="1">{"pl_t&amp;d",#N/A,FALSE,"p&amp;l_t&amp;D_01_02 (2)"}</definedName>
    <definedName name="ji" localSheetId="9" hidden="1">{"pl_t&amp;d",#N/A,FALSE,"p&amp;l_t&amp;D_01_02 (2)"}</definedName>
    <definedName name="ji" localSheetId="4" hidden="1">{"pl_t&amp;d",#N/A,FALSE,"p&amp;l_t&amp;D_01_02 (2)"}</definedName>
    <definedName name="ji" localSheetId="0" hidden="1">{"pl_t&amp;d",#N/A,FALSE,"p&amp;l_t&amp;D_01_02 (2)"}</definedName>
    <definedName name="ji" localSheetId="1" hidden="1">{"pl_t&amp;d",#N/A,FALSE,"p&amp;l_t&amp;D_01_02 (2)"}</definedName>
    <definedName name="ji" hidden="1">{"pl_t&amp;d",#N/A,FALSE,"p&amp;l_t&amp;D_01_02 (2)"}</definedName>
    <definedName name="jj" localSheetId="6">'[38]cash budget'!#REF!</definedName>
    <definedName name="jj" localSheetId="10">'[38]cash budget'!#REF!</definedName>
    <definedName name="jj" localSheetId="7">'[38]cash budget'!#REF!</definedName>
    <definedName name="jj" localSheetId="3">'[38]cash budget'!#REF!</definedName>
    <definedName name="jj" localSheetId="9">'[38]cash budget'!#REF!</definedName>
    <definedName name="jj" localSheetId="4">'[38]cash budget'!#REF!</definedName>
    <definedName name="jj" localSheetId="0">'[38]cash budget'!#REF!</definedName>
    <definedName name="jj" localSheetId="1">'[38]cash budget'!#REF!</definedName>
    <definedName name="jj">'[38]cash budget'!#REF!</definedName>
    <definedName name="jjj" localSheetId="8" hidden="1">{"pl_td_01_02",#N/A,FALSE,"p&amp;l_t&amp;D_01_02 (2)"}</definedName>
    <definedName name="jjj" hidden="1">{"pl_td_01_02",#N/A,FALSE,"p&amp;l_t&amp;D_01_02 (2)"}</definedName>
    <definedName name="JJJJ" localSheetId="8" hidden="1">{"pl_t&amp;d",#N/A,FALSE,"p&amp;l_t&amp;D_01_02 (2)"}</definedName>
    <definedName name="JJJJ" hidden="1">{"pl_t&amp;d",#N/A,FALSE,"p&amp;l_t&amp;D_01_02 (2)"}</definedName>
    <definedName name="jjjjjjj" localSheetId="8" hidden="1">{"pl_t&amp;d",#N/A,FALSE,"p&amp;l_t&amp;D_01_02 (2)"}</definedName>
    <definedName name="jjjjjjj" hidden="1">{"pl_t&amp;d",#N/A,FALSE,"p&amp;l_t&amp;D_01_02 (2)"}</definedName>
    <definedName name="jjk" localSheetId="6">#REF!</definedName>
    <definedName name="jjk" localSheetId="10">#REF!</definedName>
    <definedName name="jjk" localSheetId="7">#REF!</definedName>
    <definedName name="jjk" localSheetId="3">#REF!</definedName>
    <definedName name="jjk" localSheetId="9">#REF!</definedName>
    <definedName name="jjk" localSheetId="4">#REF!</definedName>
    <definedName name="jjk" localSheetId="0">#REF!</definedName>
    <definedName name="jjk" localSheetId="1">#REF!</definedName>
    <definedName name="jjk">#REF!</definedName>
    <definedName name="JJKLJLAJ" localSheetId="8" hidden="1">{"pl_t&amp;d",#N/A,FALSE,"p&amp;l_t&amp;D_01_02 (2)"}</definedName>
    <definedName name="JJKLJLAJ" hidden="1">{"pl_t&amp;d",#N/A,FALSE,"p&amp;l_t&amp;D_01_02 (2)"}</definedName>
    <definedName name="jjkvjsojavf" localSheetId="6">#REF!</definedName>
    <definedName name="jjkvjsojavf" localSheetId="10">#REF!</definedName>
    <definedName name="jjkvjsojavf" localSheetId="7">#REF!</definedName>
    <definedName name="jjkvjsojavf" localSheetId="3">#REF!</definedName>
    <definedName name="jjkvjsojavf" localSheetId="9">#REF!</definedName>
    <definedName name="jjkvjsojavf" localSheetId="4">#REF!</definedName>
    <definedName name="jjkvjsojavf" localSheetId="0">#REF!</definedName>
    <definedName name="jjkvjsojavf" localSheetId="1">#REF!</definedName>
    <definedName name="jjkvjsojavf">#REF!</definedName>
    <definedName name="JKDFJ" localSheetId="8" hidden="1">{"pl_td_01_02",#N/A,FALSE,"p&amp;l_t&amp;D_01_02 (2)"}</definedName>
    <definedName name="JKDFJ" hidden="1">{"pl_td_01_02",#N/A,FALSE,"p&amp;l_t&amp;D_01_02 (2)"}</definedName>
    <definedName name="jkgd" localSheetId="6">#REF!</definedName>
    <definedName name="jkgd" localSheetId="10">#REF!</definedName>
    <definedName name="jkgd" localSheetId="7">#REF!</definedName>
    <definedName name="jkgd" localSheetId="3">#REF!</definedName>
    <definedName name="jkgd" localSheetId="9">#REF!</definedName>
    <definedName name="jkgd" localSheetId="4">#REF!</definedName>
    <definedName name="jkgd" localSheetId="0">#REF!</definedName>
    <definedName name="jkgd" localSheetId="1">#REF!</definedName>
    <definedName name="jkgd">#REF!</definedName>
    <definedName name="jkhfhf" localSheetId="10">#REF!</definedName>
    <definedName name="jkhfhf" localSheetId="7">#REF!</definedName>
    <definedName name="jkhfhf" localSheetId="3">#REF!</definedName>
    <definedName name="jkhfhf" localSheetId="9">#REF!</definedName>
    <definedName name="jkhfhf" localSheetId="4">#REF!</definedName>
    <definedName name="jkhfhf" localSheetId="0">#REF!</definedName>
    <definedName name="jkhfhf" localSheetId="1">#REF!</definedName>
    <definedName name="jkhfhf">#REF!</definedName>
    <definedName name="jkhjhjkh" localSheetId="6" hidden="1">{"pl_t&amp;d",#N/A,FALSE,"p&amp;l_t&amp;D_01_02 (2)"}</definedName>
    <definedName name="jkhjhjkh" localSheetId="10" hidden="1">{"pl_t&amp;d",#N/A,FALSE,"p&amp;l_t&amp;D_01_02 (2)"}</definedName>
    <definedName name="jkhjhjkh" localSheetId="7" hidden="1">{"pl_t&amp;d",#N/A,FALSE,"p&amp;l_t&amp;D_01_02 (2)"}</definedName>
    <definedName name="jkhjhjkh" localSheetId="3" hidden="1">{"pl_t&amp;d",#N/A,FALSE,"p&amp;l_t&amp;D_01_02 (2)"}</definedName>
    <definedName name="jkhjhjkh" localSheetId="8" hidden="1">{"pl_t&amp;d",#N/A,FALSE,"p&amp;l_t&amp;D_01_02 (2)"}</definedName>
    <definedName name="jkhjhjkh" localSheetId="9" hidden="1">{"pl_t&amp;d",#N/A,FALSE,"p&amp;l_t&amp;D_01_02 (2)"}</definedName>
    <definedName name="jkhjhjkh" localSheetId="4" hidden="1">{"pl_t&amp;d",#N/A,FALSE,"p&amp;l_t&amp;D_01_02 (2)"}</definedName>
    <definedName name="jkhjhjkh" localSheetId="0" hidden="1">{"pl_t&amp;d",#N/A,FALSE,"p&amp;l_t&amp;D_01_02 (2)"}</definedName>
    <definedName name="jkhjhjkh" localSheetId="1" hidden="1">{"pl_t&amp;d",#N/A,FALSE,"p&amp;l_t&amp;D_01_02 (2)"}</definedName>
    <definedName name="jkhjhjkh" hidden="1">{"pl_t&amp;d",#N/A,FALSE,"p&amp;l_t&amp;D_01_02 (2)"}</definedName>
    <definedName name="jkiv" localSheetId="6">#REF!</definedName>
    <definedName name="jkiv" localSheetId="10">#REF!</definedName>
    <definedName name="jkiv" localSheetId="7">#REF!</definedName>
    <definedName name="jkiv" localSheetId="3">#REF!</definedName>
    <definedName name="jkiv" localSheetId="9">#REF!</definedName>
    <definedName name="jkiv" localSheetId="4">#REF!</definedName>
    <definedName name="jkiv" localSheetId="0">#REF!</definedName>
    <definedName name="jkiv" localSheetId="1">#REF!</definedName>
    <definedName name="jkiv">#REF!</definedName>
    <definedName name="jkjggggggggg" localSheetId="6">#REF!</definedName>
    <definedName name="jkjggggggggg" localSheetId="10">#REF!</definedName>
    <definedName name="jkjggggggggg" localSheetId="7">#REF!</definedName>
    <definedName name="jkjggggggggg" localSheetId="3">#REF!</definedName>
    <definedName name="jkjggggggggg" localSheetId="9">#REF!</definedName>
    <definedName name="jkjggggggggg" localSheetId="4">#REF!</definedName>
    <definedName name="jkjggggggggg" localSheetId="0">#REF!</definedName>
    <definedName name="jkjggggggggg" localSheetId="1">#REF!</definedName>
    <definedName name="jkjggggggggg">#REF!</definedName>
    <definedName name="jklvnhj" localSheetId="6">#REF!</definedName>
    <definedName name="jklvnhj" localSheetId="10">#REF!</definedName>
    <definedName name="jklvnhj" localSheetId="7">#REF!</definedName>
    <definedName name="jklvnhj" localSheetId="3">#REF!</definedName>
    <definedName name="jklvnhj" localSheetId="9">#REF!</definedName>
    <definedName name="jklvnhj" localSheetId="4">#REF!</definedName>
    <definedName name="jklvnhj" localSheetId="0">#REF!</definedName>
    <definedName name="jklvnhj" localSheetId="1">#REF!</definedName>
    <definedName name="jklvnhj">#REF!</definedName>
    <definedName name="jlhgui" localSheetId="10">#REF!</definedName>
    <definedName name="jlhgui" localSheetId="7">#REF!</definedName>
    <definedName name="jlhgui" localSheetId="3">#REF!</definedName>
    <definedName name="jlhgui" localSheetId="9">#REF!</definedName>
    <definedName name="jlhgui" localSheetId="4">#REF!</definedName>
    <definedName name="jlhgui" localSheetId="0">#REF!</definedName>
    <definedName name="jlhgui" localSheetId="1">#REF!</definedName>
    <definedName name="jlhgui">#REF!</definedName>
    <definedName name="jljl" localSheetId="10">#REF!</definedName>
    <definedName name="jljl" localSheetId="7">#REF!</definedName>
    <definedName name="jljl" localSheetId="3">#REF!</definedName>
    <definedName name="jljl" localSheetId="9">#REF!</definedName>
    <definedName name="jljl" localSheetId="4">#REF!</definedName>
    <definedName name="jljl" localSheetId="0">#REF!</definedName>
    <definedName name="jljl" localSheetId="1">#REF!</definedName>
    <definedName name="jljl">#REF!</definedName>
    <definedName name="jljljl" localSheetId="10">#REF!</definedName>
    <definedName name="jljljl" localSheetId="7">#REF!</definedName>
    <definedName name="jljljl" localSheetId="3">#REF!</definedName>
    <definedName name="jljljl" localSheetId="9">#REF!</definedName>
    <definedName name="jljljl" localSheetId="4">#REF!</definedName>
    <definedName name="jljljl" localSheetId="0">#REF!</definedName>
    <definedName name="jljljl" localSheetId="1">#REF!</definedName>
    <definedName name="jljljl">#REF!</definedName>
    <definedName name="jlljlj" localSheetId="10" hidden="1">#REF!</definedName>
    <definedName name="jlljlj" localSheetId="7" hidden="1">#REF!</definedName>
    <definedName name="jlljlj" localSheetId="3" hidden="1">#REF!</definedName>
    <definedName name="jlljlj" localSheetId="8" hidden="1">#REF!</definedName>
    <definedName name="jlljlj" localSheetId="9" hidden="1">#REF!</definedName>
    <definedName name="jlljlj" localSheetId="4" hidden="1">#REF!</definedName>
    <definedName name="jlljlj" localSheetId="0" hidden="1">#REF!</definedName>
    <definedName name="jlljlj" localSheetId="1" hidden="1">#REF!</definedName>
    <definedName name="jlljlj" hidden="1">#REF!</definedName>
    <definedName name="JNTCMB" localSheetId="10">#REF!</definedName>
    <definedName name="JNTCMB" localSheetId="7">#REF!</definedName>
    <definedName name="JNTCMB" localSheetId="3">#REF!</definedName>
    <definedName name="JNTCMB" localSheetId="9">#REF!</definedName>
    <definedName name="JNTCMB" localSheetId="4">#REF!</definedName>
    <definedName name="JNTCMB" localSheetId="0">#REF!</definedName>
    <definedName name="JNTCMB" localSheetId="1">#REF!</definedName>
    <definedName name="JNTCMB">#REF!</definedName>
    <definedName name="JNTCYOS2" localSheetId="10">#REF!</definedName>
    <definedName name="JNTCYOS2" localSheetId="7">#REF!</definedName>
    <definedName name="JNTCYOS2" localSheetId="3">#REF!</definedName>
    <definedName name="JNTCYOS2" localSheetId="9">#REF!</definedName>
    <definedName name="JNTCYOS2" localSheetId="4">#REF!</definedName>
    <definedName name="JNTCYOS2" localSheetId="0">#REF!</definedName>
    <definedName name="JNTCYOS2" localSheetId="1">#REF!</definedName>
    <definedName name="JNTCYOS2">#REF!</definedName>
    <definedName name="JNTEXP" localSheetId="10">#REF!</definedName>
    <definedName name="JNTEXP" localSheetId="7">#REF!</definedName>
    <definedName name="JNTEXP" localSheetId="3">#REF!</definedName>
    <definedName name="JNTEXP" localSheetId="9">#REF!</definedName>
    <definedName name="JNTEXP" localSheetId="4">#REF!</definedName>
    <definedName name="JNTEXP" localSheetId="0">#REF!</definedName>
    <definedName name="JNTEXP" localSheetId="1">#REF!</definedName>
    <definedName name="JNTEXP">#REF!</definedName>
    <definedName name="JOHNNY" localSheetId="8" hidden="1">{"pl_t&amp;d",#N/A,FALSE,"p&amp;l_t&amp;D_01_02 (2)"}</definedName>
    <definedName name="JOHNNY" hidden="1">{"pl_t&amp;d",#N/A,FALSE,"p&amp;l_t&amp;D_01_02 (2)"}</definedName>
    <definedName name="jojmdsvk" localSheetId="10">#REF!</definedName>
    <definedName name="jojmdsvk" localSheetId="7">#REF!</definedName>
    <definedName name="jojmdsvk" localSheetId="3">#REF!</definedName>
    <definedName name="jojmdsvk" localSheetId="9">#REF!</definedName>
    <definedName name="jojmdsvk" localSheetId="4">#REF!</definedName>
    <definedName name="jojmdsvk" localSheetId="0">#REF!</definedName>
    <definedName name="jojmdsvk" localSheetId="1">#REF!</definedName>
    <definedName name="jojmdsvk">#REF!</definedName>
    <definedName name="joljv" localSheetId="10">#REF!</definedName>
    <definedName name="joljv" localSheetId="7">#REF!</definedName>
    <definedName name="joljv" localSheetId="3">#REF!</definedName>
    <definedName name="joljv" localSheetId="9">#REF!</definedName>
    <definedName name="joljv" localSheetId="4">#REF!</definedName>
    <definedName name="joljv" localSheetId="0">#REF!</definedName>
    <definedName name="joljv" localSheetId="1">#REF!</definedName>
    <definedName name="joljv">#REF!</definedName>
    <definedName name="jololl" localSheetId="10">#REF!</definedName>
    <definedName name="jololl" localSheetId="7">#REF!</definedName>
    <definedName name="jololl" localSheetId="3">#REF!</definedName>
    <definedName name="jololl" localSheetId="9">#REF!</definedName>
    <definedName name="jololl" localSheetId="4">#REF!</definedName>
    <definedName name="jololl" localSheetId="0">#REF!</definedName>
    <definedName name="jololl" localSheetId="1">#REF!</definedName>
    <definedName name="jololl">#REF!</definedName>
    <definedName name="jpg" localSheetId="10" hidden="1">#REF!</definedName>
    <definedName name="jpg" localSheetId="7" hidden="1">#REF!</definedName>
    <definedName name="jpg" localSheetId="3" hidden="1">#REF!</definedName>
    <definedName name="jpg" localSheetId="8" hidden="1">#REF!</definedName>
    <definedName name="jpg" localSheetId="9" hidden="1">#REF!</definedName>
    <definedName name="jpg" localSheetId="4" hidden="1">#REF!</definedName>
    <definedName name="jpg" localSheetId="0" hidden="1">#REF!</definedName>
    <definedName name="jpg" localSheetId="1" hidden="1">#REF!</definedName>
    <definedName name="jpg" hidden="1">#REF!</definedName>
    <definedName name="jst" localSheetId="10">#REF!</definedName>
    <definedName name="jst" localSheetId="7">#REF!</definedName>
    <definedName name="jst" localSheetId="3">#REF!</definedName>
    <definedName name="jst" localSheetId="9">#REF!</definedName>
    <definedName name="jst" localSheetId="4">#REF!</definedName>
    <definedName name="jst" localSheetId="0">#REF!</definedName>
    <definedName name="jst" localSheetId="1">#REF!</definedName>
    <definedName name="jst">#REF!</definedName>
    <definedName name="ju" localSheetId="6" hidden="1">{"pl_t&amp;d",#N/A,FALSE,"p&amp;l_t&amp;D_01_02 (2)"}</definedName>
    <definedName name="ju" localSheetId="10" hidden="1">{"pl_t&amp;d",#N/A,FALSE,"p&amp;l_t&amp;D_01_02 (2)"}</definedName>
    <definedName name="ju" localSheetId="7" hidden="1">{"pl_t&amp;d",#N/A,FALSE,"p&amp;l_t&amp;D_01_02 (2)"}</definedName>
    <definedName name="ju" localSheetId="3" hidden="1">{"pl_t&amp;d",#N/A,FALSE,"p&amp;l_t&amp;D_01_02 (2)"}</definedName>
    <definedName name="ju" localSheetId="8" hidden="1">{"pl_t&amp;d",#N/A,FALSE,"p&amp;l_t&amp;D_01_02 (2)"}</definedName>
    <definedName name="ju" localSheetId="9" hidden="1">{"pl_t&amp;d",#N/A,FALSE,"p&amp;l_t&amp;D_01_02 (2)"}</definedName>
    <definedName name="ju" localSheetId="4" hidden="1">{"pl_t&amp;d",#N/A,FALSE,"p&amp;l_t&amp;D_01_02 (2)"}</definedName>
    <definedName name="ju" localSheetId="0" hidden="1">{"pl_t&amp;d",#N/A,FALSE,"p&amp;l_t&amp;D_01_02 (2)"}</definedName>
    <definedName name="ju" localSheetId="1" hidden="1">{"pl_t&amp;d",#N/A,FALSE,"p&amp;l_t&amp;D_01_02 (2)"}</definedName>
    <definedName name="ju" hidden="1">{"pl_t&amp;d",#N/A,FALSE,"p&amp;l_t&amp;D_01_02 (2)"}</definedName>
    <definedName name="judgho" localSheetId="6">#REF!</definedName>
    <definedName name="judgho" localSheetId="10">#REF!</definedName>
    <definedName name="judgho" localSheetId="7">#REF!</definedName>
    <definedName name="judgho" localSheetId="3">#REF!</definedName>
    <definedName name="judgho" localSheetId="9">#REF!</definedName>
    <definedName name="judgho" localSheetId="4">#REF!</definedName>
    <definedName name="judgho" localSheetId="0">#REF!</definedName>
    <definedName name="judgho" localSheetId="1">#REF!</definedName>
    <definedName name="judgho">#REF!</definedName>
    <definedName name="JULDATA?" localSheetId="6">#REF!</definedName>
    <definedName name="JULDATA?" localSheetId="10">#REF!</definedName>
    <definedName name="JULDATA?" localSheetId="7">#REF!</definedName>
    <definedName name="JULDATA?" localSheetId="3">#REF!</definedName>
    <definedName name="JULDATA?" localSheetId="9">#REF!</definedName>
    <definedName name="JULDATA?" localSheetId="4">#REF!</definedName>
    <definedName name="JULDATA?" localSheetId="0">#REF!</definedName>
    <definedName name="JULDATA?" localSheetId="1">#REF!</definedName>
    <definedName name="JULDATA?">#REF!</definedName>
    <definedName name="july" localSheetId="6">#REF!</definedName>
    <definedName name="july" localSheetId="10">#REF!</definedName>
    <definedName name="july" localSheetId="7">#REF!</definedName>
    <definedName name="july" localSheetId="3">#REF!</definedName>
    <definedName name="july" localSheetId="9">#REF!</definedName>
    <definedName name="july" localSheetId="4">#REF!</definedName>
    <definedName name="july" localSheetId="0">#REF!</definedName>
    <definedName name="july" localSheetId="1">#REF!</definedName>
    <definedName name="july">#REF!</definedName>
    <definedName name="July.05" localSheetId="6" hidden="1">{"pl_t&amp;d",#N/A,FALSE,"p&amp;l_t&amp;D_01_02 (2)"}</definedName>
    <definedName name="July.05" localSheetId="10" hidden="1">{"pl_t&amp;d",#N/A,FALSE,"p&amp;l_t&amp;D_01_02 (2)"}</definedName>
    <definedName name="July.05" localSheetId="7" hidden="1">{"pl_t&amp;d",#N/A,FALSE,"p&amp;l_t&amp;D_01_02 (2)"}</definedName>
    <definedName name="July.05" localSheetId="3" hidden="1">{"pl_t&amp;d",#N/A,FALSE,"p&amp;l_t&amp;D_01_02 (2)"}</definedName>
    <definedName name="July.05" localSheetId="8" hidden="1">{"pl_t&amp;d",#N/A,FALSE,"p&amp;l_t&amp;D_01_02 (2)"}</definedName>
    <definedName name="July.05" localSheetId="9" hidden="1">{"pl_t&amp;d",#N/A,FALSE,"p&amp;l_t&amp;D_01_02 (2)"}</definedName>
    <definedName name="July.05" localSheetId="4" hidden="1">{"pl_t&amp;d",#N/A,FALSE,"p&amp;l_t&amp;D_01_02 (2)"}</definedName>
    <definedName name="July.05" localSheetId="0" hidden="1">{"pl_t&amp;d",#N/A,FALSE,"p&amp;l_t&amp;D_01_02 (2)"}</definedName>
    <definedName name="July.05" localSheetId="1" hidden="1">{"pl_t&amp;d",#N/A,FALSE,"p&amp;l_t&amp;D_01_02 (2)"}</definedName>
    <definedName name="July.05" hidden="1">{"pl_t&amp;d",#N/A,FALSE,"p&amp;l_t&amp;D_01_02 (2)"}</definedName>
    <definedName name="JUNDATA?" localSheetId="6">#REF!</definedName>
    <definedName name="JUNDATA?" localSheetId="10">#REF!</definedName>
    <definedName name="JUNDATA?" localSheetId="7">#REF!</definedName>
    <definedName name="JUNDATA?" localSheetId="3">#REF!</definedName>
    <definedName name="JUNDATA?" localSheetId="9">#REF!</definedName>
    <definedName name="JUNDATA?" localSheetId="4">#REF!</definedName>
    <definedName name="JUNDATA?" localSheetId="0">#REF!</definedName>
    <definedName name="JUNDATA?" localSheetId="1">#REF!</definedName>
    <definedName name="JUNDATA?">#REF!</definedName>
    <definedName name="june" localSheetId="6">#REF!</definedName>
    <definedName name="june" localSheetId="10">#REF!</definedName>
    <definedName name="june" localSheetId="7">#REF!</definedName>
    <definedName name="june" localSheetId="3">#REF!</definedName>
    <definedName name="june" localSheetId="9">#REF!</definedName>
    <definedName name="june" localSheetId="4">#REF!</definedName>
    <definedName name="june" localSheetId="0">#REF!</definedName>
    <definedName name="june" localSheetId="1">#REF!</definedName>
    <definedName name="june">#REF!</definedName>
    <definedName name="June05" localSheetId="6" hidden="1">{#N/A,#N/A,FALSE,"1.1";#N/A,#N/A,FALSE,"1.1a";#N/A,#N/A,FALSE,"1.1b";#N/A,#N/A,FALSE,"1.1c";#N/A,#N/A,FALSE,"1.1e";#N/A,#N/A,FALSE,"1.1f";#N/A,#N/A,FALSE,"1.1g";#N/A,#N/A,FALSE,"1.1h_T";#N/A,#N/A,FALSE,"1.1h_D";#N/A,#N/A,FALSE,"1.2";#N/A,#N/A,FALSE,"1.3";#N/A,#N/A,FALSE,"1.3b";#N/A,#N/A,FALSE,"1.4";#N/A,#N/A,FALSE,"1.5";#N/A,#N/A,FALSE,"1.6";#N/A,#N/A,FALSE,"2.1";#N/A,#N/A,FALSE,"SOD";#N/A,#N/A,FALSE,"OL";#N/A,#N/A,FALSE,"CF"}</definedName>
    <definedName name="June05" localSheetId="10" hidden="1">{#N/A,#N/A,FALSE,"1.1";#N/A,#N/A,FALSE,"1.1a";#N/A,#N/A,FALSE,"1.1b";#N/A,#N/A,FALSE,"1.1c";#N/A,#N/A,FALSE,"1.1e";#N/A,#N/A,FALSE,"1.1f";#N/A,#N/A,FALSE,"1.1g";#N/A,#N/A,FALSE,"1.1h_T";#N/A,#N/A,FALSE,"1.1h_D";#N/A,#N/A,FALSE,"1.2";#N/A,#N/A,FALSE,"1.3";#N/A,#N/A,FALSE,"1.3b";#N/A,#N/A,FALSE,"1.4";#N/A,#N/A,FALSE,"1.5";#N/A,#N/A,FALSE,"1.6";#N/A,#N/A,FALSE,"2.1";#N/A,#N/A,FALSE,"SOD";#N/A,#N/A,FALSE,"OL";#N/A,#N/A,FALSE,"CF"}</definedName>
    <definedName name="June05" localSheetId="7" hidden="1">{#N/A,#N/A,FALSE,"1.1";#N/A,#N/A,FALSE,"1.1a";#N/A,#N/A,FALSE,"1.1b";#N/A,#N/A,FALSE,"1.1c";#N/A,#N/A,FALSE,"1.1e";#N/A,#N/A,FALSE,"1.1f";#N/A,#N/A,FALSE,"1.1g";#N/A,#N/A,FALSE,"1.1h_T";#N/A,#N/A,FALSE,"1.1h_D";#N/A,#N/A,FALSE,"1.2";#N/A,#N/A,FALSE,"1.3";#N/A,#N/A,FALSE,"1.3b";#N/A,#N/A,FALSE,"1.4";#N/A,#N/A,FALSE,"1.5";#N/A,#N/A,FALSE,"1.6";#N/A,#N/A,FALSE,"2.1";#N/A,#N/A,FALSE,"SOD";#N/A,#N/A,FALSE,"OL";#N/A,#N/A,FALSE,"CF"}</definedName>
    <definedName name="June05" localSheetId="3" hidden="1">{#N/A,#N/A,FALSE,"1.1";#N/A,#N/A,FALSE,"1.1a";#N/A,#N/A,FALSE,"1.1b";#N/A,#N/A,FALSE,"1.1c";#N/A,#N/A,FALSE,"1.1e";#N/A,#N/A,FALSE,"1.1f";#N/A,#N/A,FALSE,"1.1g";#N/A,#N/A,FALSE,"1.1h_T";#N/A,#N/A,FALSE,"1.1h_D";#N/A,#N/A,FALSE,"1.2";#N/A,#N/A,FALSE,"1.3";#N/A,#N/A,FALSE,"1.3b";#N/A,#N/A,FALSE,"1.4";#N/A,#N/A,FALSE,"1.5";#N/A,#N/A,FALSE,"1.6";#N/A,#N/A,FALSE,"2.1";#N/A,#N/A,FALSE,"SOD";#N/A,#N/A,FALSE,"OL";#N/A,#N/A,FALSE,"CF"}</definedName>
    <definedName name="June05" localSheetId="8" hidden="1">{#N/A,#N/A,FALSE,"1.1";#N/A,#N/A,FALSE,"1.1a";#N/A,#N/A,FALSE,"1.1b";#N/A,#N/A,FALSE,"1.1c";#N/A,#N/A,FALSE,"1.1e";#N/A,#N/A,FALSE,"1.1f";#N/A,#N/A,FALSE,"1.1g";#N/A,#N/A,FALSE,"1.1h_T";#N/A,#N/A,FALSE,"1.1h_D";#N/A,#N/A,FALSE,"1.2";#N/A,#N/A,FALSE,"1.3";#N/A,#N/A,FALSE,"1.3b";#N/A,#N/A,FALSE,"1.4";#N/A,#N/A,FALSE,"1.5";#N/A,#N/A,FALSE,"1.6";#N/A,#N/A,FALSE,"2.1";#N/A,#N/A,FALSE,"SOD";#N/A,#N/A,FALSE,"OL";#N/A,#N/A,FALSE,"CF"}</definedName>
    <definedName name="June05" localSheetId="9" hidden="1">{#N/A,#N/A,FALSE,"1.1";#N/A,#N/A,FALSE,"1.1a";#N/A,#N/A,FALSE,"1.1b";#N/A,#N/A,FALSE,"1.1c";#N/A,#N/A,FALSE,"1.1e";#N/A,#N/A,FALSE,"1.1f";#N/A,#N/A,FALSE,"1.1g";#N/A,#N/A,FALSE,"1.1h_T";#N/A,#N/A,FALSE,"1.1h_D";#N/A,#N/A,FALSE,"1.2";#N/A,#N/A,FALSE,"1.3";#N/A,#N/A,FALSE,"1.3b";#N/A,#N/A,FALSE,"1.4";#N/A,#N/A,FALSE,"1.5";#N/A,#N/A,FALSE,"1.6";#N/A,#N/A,FALSE,"2.1";#N/A,#N/A,FALSE,"SOD";#N/A,#N/A,FALSE,"OL";#N/A,#N/A,FALSE,"CF"}</definedName>
    <definedName name="June05" localSheetId="4" hidden="1">{#N/A,#N/A,FALSE,"1.1";#N/A,#N/A,FALSE,"1.1a";#N/A,#N/A,FALSE,"1.1b";#N/A,#N/A,FALSE,"1.1c";#N/A,#N/A,FALSE,"1.1e";#N/A,#N/A,FALSE,"1.1f";#N/A,#N/A,FALSE,"1.1g";#N/A,#N/A,FALSE,"1.1h_T";#N/A,#N/A,FALSE,"1.1h_D";#N/A,#N/A,FALSE,"1.2";#N/A,#N/A,FALSE,"1.3";#N/A,#N/A,FALSE,"1.3b";#N/A,#N/A,FALSE,"1.4";#N/A,#N/A,FALSE,"1.5";#N/A,#N/A,FALSE,"1.6";#N/A,#N/A,FALSE,"2.1";#N/A,#N/A,FALSE,"SOD";#N/A,#N/A,FALSE,"OL";#N/A,#N/A,FALSE,"CF"}</definedName>
    <definedName name="June05" localSheetId="0" hidden="1">{#N/A,#N/A,FALSE,"1.1";#N/A,#N/A,FALSE,"1.1a";#N/A,#N/A,FALSE,"1.1b";#N/A,#N/A,FALSE,"1.1c";#N/A,#N/A,FALSE,"1.1e";#N/A,#N/A,FALSE,"1.1f";#N/A,#N/A,FALSE,"1.1g";#N/A,#N/A,FALSE,"1.1h_T";#N/A,#N/A,FALSE,"1.1h_D";#N/A,#N/A,FALSE,"1.2";#N/A,#N/A,FALSE,"1.3";#N/A,#N/A,FALSE,"1.3b";#N/A,#N/A,FALSE,"1.4";#N/A,#N/A,FALSE,"1.5";#N/A,#N/A,FALSE,"1.6";#N/A,#N/A,FALSE,"2.1";#N/A,#N/A,FALSE,"SOD";#N/A,#N/A,FALSE,"OL";#N/A,#N/A,FALSE,"CF"}</definedName>
    <definedName name="June05" localSheetId="1" hidden="1">{#N/A,#N/A,FALSE,"1.1";#N/A,#N/A,FALSE,"1.1a";#N/A,#N/A,FALSE,"1.1b";#N/A,#N/A,FALSE,"1.1c";#N/A,#N/A,FALSE,"1.1e";#N/A,#N/A,FALSE,"1.1f";#N/A,#N/A,FALSE,"1.1g";#N/A,#N/A,FALSE,"1.1h_T";#N/A,#N/A,FALSE,"1.1h_D";#N/A,#N/A,FALSE,"1.2";#N/A,#N/A,FALSE,"1.3";#N/A,#N/A,FALSE,"1.3b";#N/A,#N/A,FALSE,"1.4";#N/A,#N/A,FALSE,"1.5";#N/A,#N/A,FALSE,"1.6";#N/A,#N/A,FALSE,"2.1";#N/A,#N/A,FALSE,"SOD";#N/A,#N/A,FALSE,"OL";#N/A,#N/A,FALSE,"CF"}</definedName>
    <definedName name="June05" hidden="1">{#N/A,#N/A,FALSE,"1.1";#N/A,#N/A,FALSE,"1.1a";#N/A,#N/A,FALSE,"1.1b";#N/A,#N/A,FALSE,"1.1c";#N/A,#N/A,FALSE,"1.1e";#N/A,#N/A,FALSE,"1.1f";#N/A,#N/A,FALSE,"1.1g";#N/A,#N/A,FALSE,"1.1h_T";#N/A,#N/A,FALSE,"1.1h_D";#N/A,#N/A,FALSE,"1.2";#N/A,#N/A,FALSE,"1.3";#N/A,#N/A,FALSE,"1.3b";#N/A,#N/A,FALSE,"1.4";#N/A,#N/A,FALSE,"1.5";#N/A,#N/A,FALSE,"1.6";#N/A,#N/A,FALSE,"2.1";#N/A,#N/A,FALSE,"SOD";#N/A,#N/A,FALSE,"OL";#N/A,#N/A,FALSE,"CF"}</definedName>
    <definedName name="juy" localSheetId="6" hidden="1">{"pl_td_01_02",#N/A,FALSE,"p&amp;l_t&amp;D_01_02 (2)"}</definedName>
    <definedName name="juy" localSheetId="10" hidden="1">{"pl_td_01_02",#N/A,FALSE,"p&amp;l_t&amp;D_01_02 (2)"}</definedName>
    <definedName name="juy" localSheetId="7" hidden="1">{"pl_td_01_02",#N/A,FALSE,"p&amp;l_t&amp;D_01_02 (2)"}</definedName>
    <definedName name="juy" localSheetId="3" hidden="1">{"pl_td_01_02",#N/A,FALSE,"p&amp;l_t&amp;D_01_02 (2)"}</definedName>
    <definedName name="juy" localSheetId="8" hidden="1">{"pl_td_01_02",#N/A,FALSE,"p&amp;l_t&amp;D_01_02 (2)"}</definedName>
    <definedName name="juy" localSheetId="9" hidden="1">{"pl_td_01_02",#N/A,FALSE,"p&amp;l_t&amp;D_01_02 (2)"}</definedName>
    <definedName name="juy" localSheetId="4" hidden="1">{"pl_td_01_02",#N/A,FALSE,"p&amp;l_t&amp;D_01_02 (2)"}</definedName>
    <definedName name="juy" localSheetId="0" hidden="1">{"pl_td_01_02",#N/A,FALSE,"p&amp;l_t&amp;D_01_02 (2)"}</definedName>
    <definedName name="juy" localSheetId="1" hidden="1">{"pl_td_01_02",#N/A,FALSE,"p&amp;l_t&amp;D_01_02 (2)"}</definedName>
    <definedName name="juy" hidden="1">{"pl_td_01_02",#N/A,FALSE,"p&amp;l_t&amp;D_01_02 (2)"}</definedName>
    <definedName name="jvvn" localSheetId="6">#REF!</definedName>
    <definedName name="jvvn" localSheetId="10">#REF!</definedName>
    <definedName name="jvvn" localSheetId="7">#REF!</definedName>
    <definedName name="jvvn" localSheetId="3">#REF!</definedName>
    <definedName name="jvvn" localSheetId="9">#REF!</definedName>
    <definedName name="jvvn" localSheetId="4">#REF!</definedName>
    <definedName name="jvvn" localSheetId="0">#REF!</definedName>
    <definedName name="jvvn" localSheetId="1">#REF!</definedName>
    <definedName name="jvvn">#REF!</definedName>
    <definedName name="JyO" localSheetId="6">#REF!</definedName>
    <definedName name="JyO" localSheetId="10">#REF!</definedName>
    <definedName name="JyO" localSheetId="7">#REF!</definedName>
    <definedName name="JyO" localSheetId="3">#REF!</definedName>
    <definedName name="JyO" localSheetId="9">#REF!</definedName>
    <definedName name="JyO" localSheetId="4">#REF!</definedName>
    <definedName name="JyO" localSheetId="0">#REF!</definedName>
    <definedName name="JyO" localSheetId="1">#REF!</definedName>
    <definedName name="JyO">#REF!</definedName>
    <definedName name="k" localSheetId="6" hidden="1">{"pl_t&amp;d",#N/A,FALSE,"p&amp;l_t&amp;D_01_02 (2)"}</definedName>
    <definedName name="k" localSheetId="10" hidden="1">{"pl_t&amp;d",#N/A,FALSE,"p&amp;l_t&amp;D_01_02 (2)"}</definedName>
    <definedName name="k" localSheetId="7" hidden="1">{"pl_t&amp;d",#N/A,FALSE,"p&amp;l_t&amp;D_01_02 (2)"}</definedName>
    <definedName name="k" localSheetId="3" hidden="1">{"pl_t&amp;d",#N/A,FALSE,"p&amp;l_t&amp;D_01_02 (2)"}</definedName>
    <definedName name="k" localSheetId="8" hidden="1">{"pl_t&amp;d",#N/A,FALSE,"p&amp;l_t&amp;D_01_02 (2)"}</definedName>
    <definedName name="k" localSheetId="9" hidden="1">{"pl_t&amp;d",#N/A,FALSE,"p&amp;l_t&amp;D_01_02 (2)"}</definedName>
    <definedName name="k" localSheetId="4" hidden="1">{"pl_t&amp;d",#N/A,FALSE,"p&amp;l_t&amp;D_01_02 (2)"}</definedName>
    <definedName name="k" localSheetId="0" hidden="1">{"pl_t&amp;d",#N/A,FALSE,"p&amp;l_t&amp;D_01_02 (2)"}</definedName>
    <definedName name="k" localSheetId="1" hidden="1">{"pl_t&amp;d",#N/A,FALSE,"p&amp;l_t&amp;D_01_02 (2)"}</definedName>
    <definedName name="k" hidden="1">{"pl_t&amp;d",#N/A,FALSE,"p&amp;l_t&amp;D_01_02 (2)"}</definedName>
    <definedName name="k1_table" localSheetId="6">#REF!</definedName>
    <definedName name="k1_table" localSheetId="10">#REF!</definedName>
    <definedName name="k1_table" localSheetId="7">#REF!</definedName>
    <definedName name="k1_table" localSheetId="3">#REF!</definedName>
    <definedName name="k1_table" localSheetId="9">#REF!</definedName>
    <definedName name="k1_table" localSheetId="4">#REF!</definedName>
    <definedName name="k1_table" localSheetId="0">#REF!</definedName>
    <definedName name="k1_table" localSheetId="1">#REF!</definedName>
    <definedName name="k1_table">#REF!</definedName>
    <definedName name="k1x" localSheetId="6">[39]Design!#REF!</definedName>
    <definedName name="k1x" localSheetId="10">[39]Design!#REF!</definedName>
    <definedName name="k1x" localSheetId="7">[39]Design!#REF!</definedName>
    <definedName name="k1x" localSheetId="3">[39]Design!#REF!</definedName>
    <definedName name="k1x" localSheetId="9">[39]Design!#REF!</definedName>
    <definedName name="k1x" localSheetId="4">[39]Design!#REF!</definedName>
    <definedName name="k1x" localSheetId="0">[39]Design!#REF!</definedName>
    <definedName name="k1x" localSheetId="1">[39]Design!#REF!</definedName>
    <definedName name="k1x">[39]Design!#REF!</definedName>
    <definedName name="k1y" localSheetId="10">[39]Design!#REF!</definedName>
    <definedName name="k1y" localSheetId="7">[39]Design!#REF!</definedName>
    <definedName name="k1y" localSheetId="3">[39]Design!#REF!</definedName>
    <definedName name="k1y" localSheetId="9">[39]Design!#REF!</definedName>
    <definedName name="k1y" localSheetId="4">[39]Design!#REF!</definedName>
    <definedName name="k1y" localSheetId="0">[39]Design!#REF!</definedName>
    <definedName name="k1y" localSheetId="1">[39]Design!#REF!</definedName>
    <definedName name="k1y">[39]Design!#REF!</definedName>
    <definedName name="k2x" localSheetId="10">[39]Design!#REF!</definedName>
    <definedName name="k2x" localSheetId="7">[39]Design!#REF!</definedName>
    <definedName name="k2x" localSheetId="3">[39]Design!#REF!</definedName>
    <definedName name="k2x" localSheetId="9">[39]Design!#REF!</definedName>
    <definedName name="k2x" localSheetId="4">[39]Design!#REF!</definedName>
    <definedName name="k2x" localSheetId="0">[39]Design!#REF!</definedName>
    <definedName name="k2x" localSheetId="1">[39]Design!#REF!</definedName>
    <definedName name="k2x">[39]Design!#REF!</definedName>
    <definedName name="k2y" localSheetId="10">[39]Design!#REF!</definedName>
    <definedName name="k2y" localSheetId="7">[39]Design!#REF!</definedName>
    <definedName name="k2y" localSheetId="3">[39]Design!#REF!</definedName>
    <definedName name="k2y" localSheetId="9">[39]Design!#REF!</definedName>
    <definedName name="k2y" localSheetId="4">[39]Design!#REF!</definedName>
    <definedName name="k2y" localSheetId="0">[39]Design!#REF!</definedName>
    <definedName name="k2y" localSheetId="1">[39]Design!#REF!</definedName>
    <definedName name="k2y">[39]Design!#REF!</definedName>
    <definedName name="KA" localSheetId="6">#REF!</definedName>
    <definedName name="KA" localSheetId="10">#REF!</definedName>
    <definedName name="KA" localSheetId="7">#REF!</definedName>
    <definedName name="KA" localSheetId="3">#REF!</definedName>
    <definedName name="KA" localSheetId="9">#REF!</definedName>
    <definedName name="KA" localSheetId="4">#REF!</definedName>
    <definedName name="KA" localSheetId="0">#REF!</definedName>
    <definedName name="KA" localSheetId="1">#REF!</definedName>
    <definedName name="KA">#REF!</definedName>
    <definedName name="kasi" localSheetId="8" hidden="1">{"pl_t&amp;d",#N/A,FALSE,"p&amp;l_t&amp;D_01_02 (2)"}</definedName>
    <definedName name="kasi" hidden="1">{"pl_t&amp;d",#N/A,FALSE,"p&amp;l_t&amp;D_01_02 (2)"}</definedName>
    <definedName name="katya" localSheetId="6" hidden="1">{"pl_t&amp;d",#N/A,FALSE,"p&amp;l_t&amp;D_01_02 (2)"}</definedName>
    <definedName name="katya" localSheetId="10" hidden="1">{"pl_t&amp;d",#N/A,FALSE,"p&amp;l_t&amp;D_01_02 (2)"}</definedName>
    <definedName name="katya" localSheetId="7" hidden="1">{"pl_t&amp;d",#N/A,FALSE,"p&amp;l_t&amp;D_01_02 (2)"}</definedName>
    <definedName name="katya" localSheetId="3" hidden="1">{"pl_t&amp;d",#N/A,FALSE,"p&amp;l_t&amp;D_01_02 (2)"}</definedName>
    <definedName name="katya" localSheetId="8" hidden="1">{"pl_t&amp;d",#N/A,FALSE,"p&amp;l_t&amp;D_01_02 (2)"}</definedName>
    <definedName name="katya" localSheetId="9" hidden="1">{"pl_t&amp;d",#N/A,FALSE,"p&amp;l_t&amp;D_01_02 (2)"}</definedName>
    <definedName name="katya" localSheetId="4" hidden="1">{"pl_t&amp;d",#N/A,FALSE,"p&amp;l_t&amp;D_01_02 (2)"}</definedName>
    <definedName name="katya" localSheetId="0" hidden="1">{"pl_t&amp;d",#N/A,FALSE,"p&amp;l_t&amp;D_01_02 (2)"}</definedName>
    <definedName name="katya" localSheetId="1" hidden="1">{"pl_t&amp;d",#N/A,FALSE,"p&amp;l_t&amp;D_01_02 (2)"}</definedName>
    <definedName name="katya" hidden="1">{"pl_t&amp;d",#N/A,FALSE,"p&amp;l_t&amp;D_01_02 (2)"}</definedName>
    <definedName name="KAVI" localSheetId="6" hidden="1">{"pl_t&amp;d",#N/A,FALSE,"p&amp;l_t&amp;D_01_02 (2)"}</definedName>
    <definedName name="KAVI" localSheetId="10" hidden="1">{"pl_t&amp;d",#N/A,FALSE,"p&amp;l_t&amp;D_01_02 (2)"}</definedName>
    <definedName name="KAVI" localSheetId="7" hidden="1">{"pl_t&amp;d",#N/A,FALSE,"p&amp;l_t&amp;D_01_02 (2)"}</definedName>
    <definedName name="KAVI" localSheetId="3" hidden="1">{"pl_t&amp;d",#N/A,FALSE,"p&amp;l_t&amp;D_01_02 (2)"}</definedName>
    <definedName name="KAVI" localSheetId="8" hidden="1">{"pl_t&amp;d",#N/A,FALSE,"p&amp;l_t&amp;D_01_02 (2)"}</definedName>
    <definedName name="KAVI" localSheetId="9" hidden="1">{"pl_t&amp;d",#N/A,FALSE,"p&amp;l_t&amp;D_01_02 (2)"}</definedName>
    <definedName name="KAVI" localSheetId="4" hidden="1">{"pl_t&amp;d",#N/A,FALSE,"p&amp;l_t&amp;D_01_02 (2)"}</definedName>
    <definedName name="KAVI" localSheetId="0" hidden="1">{"pl_t&amp;d",#N/A,FALSE,"p&amp;l_t&amp;D_01_02 (2)"}</definedName>
    <definedName name="KAVI" localSheetId="1" hidden="1">{"pl_t&amp;d",#N/A,FALSE,"p&amp;l_t&amp;D_01_02 (2)"}</definedName>
    <definedName name="KAVI" hidden="1">{"pl_t&amp;d",#N/A,FALSE,"p&amp;l_t&amp;D_01_02 (2)"}</definedName>
    <definedName name="kay" localSheetId="6" hidden="1">'[40]Cash Flow Working'!#REF!</definedName>
    <definedName name="kay" localSheetId="10" hidden="1">'[40]Cash Flow Working'!#REF!</definedName>
    <definedName name="kay" localSheetId="7" hidden="1">'[40]Cash Flow Working'!#REF!</definedName>
    <definedName name="kay" localSheetId="3" hidden="1">'[40]Cash Flow Working'!#REF!</definedName>
    <definedName name="kay" localSheetId="8" hidden="1">'[40]Cash Flow Working'!#REF!</definedName>
    <definedName name="kay" localSheetId="9" hidden="1">'[40]Cash Flow Working'!#REF!</definedName>
    <definedName name="kay" localSheetId="4" hidden="1">'[40]Cash Flow Working'!#REF!</definedName>
    <definedName name="kay" localSheetId="0" hidden="1">'[40]Cash Flow Working'!#REF!</definedName>
    <definedName name="kay" localSheetId="1" hidden="1">'[40]Cash Flow Working'!#REF!</definedName>
    <definedName name="kay" hidden="1">'[40]Cash Flow Working'!#REF!</definedName>
    <definedName name="kbjhf" localSheetId="6">#REF!</definedName>
    <definedName name="kbjhf" localSheetId="10">#REF!</definedName>
    <definedName name="kbjhf" localSheetId="7">#REF!</definedName>
    <definedName name="kbjhf" localSheetId="3">#REF!</definedName>
    <definedName name="kbjhf" localSheetId="9">#REF!</definedName>
    <definedName name="kbjhf" localSheetId="4">#REF!</definedName>
    <definedName name="kbjhf" localSheetId="0">#REF!</definedName>
    <definedName name="kbjhf" localSheetId="1">#REF!</definedName>
    <definedName name="kbjhf">#REF!</definedName>
    <definedName name="KDKDKD" localSheetId="8" hidden="1">{"pl_t&amp;d",#N/A,FALSE,"p&amp;l_t&amp;D_01_02 (2)"}</definedName>
    <definedName name="KDKDKD" hidden="1">{"pl_t&amp;d",#N/A,FALSE,"p&amp;l_t&amp;D_01_02 (2)"}</definedName>
    <definedName name="KDKDKDKD" localSheetId="8" hidden="1">{"pl_t&amp;d",#N/A,FALSE,"p&amp;l_t&amp;D_01_02 (2)"}</definedName>
    <definedName name="KDKDKDKD" hidden="1">{"pl_t&amp;d",#N/A,FALSE,"p&amp;l_t&amp;D_01_02 (2)"}</definedName>
    <definedName name="KDKDLKD" localSheetId="8" hidden="1">{"pl_t&amp;d",#N/A,FALSE,"p&amp;l_t&amp;D_01_02 (2)"}</definedName>
    <definedName name="KDKDLKD" hidden="1">{"pl_t&amp;d",#N/A,FALSE,"p&amp;l_t&amp;D_01_02 (2)"}</definedName>
    <definedName name="KDP" localSheetId="6">#REF!</definedName>
    <definedName name="KDP" localSheetId="10">#REF!</definedName>
    <definedName name="KDP" localSheetId="7">#REF!</definedName>
    <definedName name="KDP" localSheetId="3">#REF!</definedName>
    <definedName name="KDP" localSheetId="9">#REF!</definedName>
    <definedName name="KDP" localSheetId="4">#REF!</definedName>
    <definedName name="KDP" localSheetId="0">#REF!</definedName>
    <definedName name="KDP" localSheetId="1">#REF!</definedName>
    <definedName name="KDP">#REF!</definedName>
    <definedName name="khhy" localSheetId="6">#REF!</definedName>
    <definedName name="khhy" localSheetId="10">#REF!</definedName>
    <definedName name="khhy" localSheetId="7">#REF!</definedName>
    <definedName name="khhy" localSheetId="3">#REF!</definedName>
    <definedName name="khhy" localSheetId="9">#REF!</definedName>
    <definedName name="khhy" localSheetId="4">#REF!</definedName>
    <definedName name="khhy" localSheetId="0">#REF!</definedName>
    <definedName name="khhy" localSheetId="1">#REF!</definedName>
    <definedName name="khhy">#REF!</definedName>
    <definedName name="KHJFD" localSheetId="8" hidden="1">{"pl_t&amp;d",#N/A,FALSE,"p&amp;l_t&amp;D_01_02 (2)"}</definedName>
    <definedName name="KHJFD" hidden="1">{"pl_t&amp;d",#N/A,FALSE,"p&amp;l_t&amp;D_01_02 (2)"}</definedName>
    <definedName name="ki" localSheetId="6" hidden="1">{"pl_t&amp;d",#N/A,FALSE,"p&amp;l_t&amp;D_01_02 (2)"}</definedName>
    <definedName name="ki" localSheetId="10" hidden="1">{"pl_t&amp;d",#N/A,FALSE,"p&amp;l_t&amp;D_01_02 (2)"}</definedName>
    <definedName name="ki" localSheetId="7" hidden="1">{"pl_t&amp;d",#N/A,FALSE,"p&amp;l_t&amp;D_01_02 (2)"}</definedName>
    <definedName name="ki" localSheetId="3" hidden="1">{"pl_t&amp;d",#N/A,FALSE,"p&amp;l_t&amp;D_01_02 (2)"}</definedName>
    <definedName name="ki" localSheetId="8" hidden="1">{"pl_t&amp;d",#N/A,FALSE,"p&amp;l_t&amp;D_01_02 (2)"}</definedName>
    <definedName name="ki" localSheetId="9" hidden="1">{"pl_t&amp;d",#N/A,FALSE,"p&amp;l_t&amp;D_01_02 (2)"}</definedName>
    <definedName name="ki" localSheetId="4" hidden="1">{"pl_t&amp;d",#N/A,FALSE,"p&amp;l_t&amp;D_01_02 (2)"}</definedName>
    <definedName name="ki" localSheetId="0" hidden="1">{"pl_t&amp;d",#N/A,FALSE,"p&amp;l_t&amp;D_01_02 (2)"}</definedName>
    <definedName name="ki" localSheetId="1" hidden="1">{"pl_t&amp;d",#N/A,FALSE,"p&amp;l_t&amp;D_01_02 (2)"}</definedName>
    <definedName name="ki" hidden="1">{"pl_t&amp;d",#N/A,FALSE,"p&amp;l_t&amp;D_01_02 (2)"}</definedName>
    <definedName name="kifl" localSheetId="6" hidden="1">{"pl_t&amp;d",#N/A,FALSE,"p&amp;l_t&amp;D_01_02 (2)"}</definedName>
    <definedName name="kifl" localSheetId="10" hidden="1">{"pl_t&amp;d",#N/A,FALSE,"p&amp;l_t&amp;D_01_02 (2)"}</definedName>
    <definedName name="kifl" localSheetId="7" hidden="1">{"pl_t&amp;d",#N/A,FALSE,"p&amp;l_t&amp;D_01_02 (2)"}</definedName>
    <definedName name="kifl" localSheetId="3" hidden="1">{"pl_t&amp;d",#N/A,FALSE,"p&amp;l_t&amp;D_01_02 (2)"}</definedName>
    <definedName name="kifl" localSheetId="8" hidden="1">{"pl_t&amp;d",#N/A,FALSE,"p&amp;l_t&amp;D_01_02 (2)"}</definedName>
    <definedName name="kifl" localSheetId="9" hidden="1">{"pl_t&amp;d",#N/A,FALSE,"p&amp;l_t&amp;D_01_02 (2)"}</definedName>
    <definedName name="kifl" localSheetId="4" hidden="1">{"pl_t&amp;d",#N/A,FALSE,"p&amp;l_t&amp;D_01_02 (2)"}</definedName>
    <definedName name="kifl" localSheetId="0" hidden="1">{"pl_t&amp;d",#N/A,FALSE,"p&amp;l_t&amp;D_01_02 (2)"}</definedName>
    <definedName name="kifl" localSheetId="1" hidden="1">{"pl_t&amp;d",#N/A,FALSE,"p&amp;l_t&amp;D_01_02 (2)"}</definedName>
    <definedName name="kifl" hidden="1">{"pl_t&amp;d",#N/A,FALSE,"p&amp;l_t&amp;D_01_02 (2)"}</definedName>
    <definedName name="kighopsdhvg" localSheetId="6">#REF!</definedName>
    <definedName name="kighopsdhvg" localSheetId="10">#REF!</definedName>
    <definedName name="kighopsdhvg" localSheetId="7">#REF!</definedName>
    <definedName name="kighopsdhvg" localSheetId="3">#REF!</definedName>
    <definedName name="kighopsdhvg" localSheetId="9">#REF!</definedName>
    <definedName name="kighopsdhvg" localSheetId="4">#REF!</definedName>
    <definedName name="kighopsdhvg" localSheetId="0">#REF!</definedName>
    <definedName name="kighopsdhvg" localSheetId="1">#REF!</definedName>
    <definedName name="kighopsdhvg">#REF!</definedName>
    <definedName name="kjhh" localSheetId="6">#REF!</definedName>
    <definedName name="kjhh" localSheetId="10">#REF!</definedName>
    <definedName name="kjhh" localSheetId="7">#REF!</definedName>
    <definedName name="kjhh" localSheetId="3">#REF!</definedName>
    <definedName name="kjhh" localSheetId="9">#REF!</definedName>
    <definedName name="kjhh" localSheetId="4">#REF!</definedName>
    <definedName name="kjhh" localSheetId="0">#REF!</definedName>
    <definedName name="kjhh" localSheetId="1">#REF!</definedName>
    <definedName name="kjhh">#REF!</definedName>
    <definedName name="kjkbjkbnkl" localSheetId="6">#REF!</definedName>
    <definedName name="kjkbjkbnkl" localSheetId="10">#REF!</definedName>
    <definedName name="kjkbjkbnkl" localSheetId="7">#REF!</definedName>
    <definedName name="kjkbjkbnkl" localSheetId="3">#REF!</definedName>
    <definedName name="kjkbjkbnkl" localSheetId="9">#REF!</definedName>
    <definedName name="kjkbjkbnkl" localSheetId="4">#REF!</definedName>
    <definedName name="kjkbjkbnkl" localSheetId="0">#REF!</definedName>
    <definedName name="kjkbjkbnkl" localSheetId="1">#REF!</definedName>
    <definedName name="kjkbjkbnkl">#REF!</definedName>
    <definedName name="kjkj" localSheetId="6">[12]S3_GRP_CA!#REF!</definedName>
    <definedName name="kjkj" localSheetId="10">[12]S3_GRP_CA!#REF!</definedName>
    <definedName name="kjkj" localSheetId="7">[12]S3_GRP_CA!#REF!</definedName>
    <definedName name="kjkj" localSheetId="3">[12]S3_GRP_CA!#REF!</definedName>
    <definedName name="kjkj" localSheetId="9">[12]S3_GRP_CA!#REF!</definedName>
    <definedName name="kjkj" localSheetId="4">[12]S3_GRP_CA!#REF!</definedName>
    <definedName name="kjkj" localSheetId="0">[12]S3_GRP_CA!#REF!</definedName>
    <definedName name="kjkj" localSheetId="1">[12]S3_GRP_CA!#REF!</definedName>
    <definedName name="kjkj">[12]S3_GRP_CA!#REF!</definedName>
    <definedName name="kjkjkj" localSheetId="6">[4]S5_CO_MA!#REF!</definedName>
    <definedName name="kjkjkj" localSheetId="10">[4]S5_CO_MA!#REF!</definedName>
    <definedName name="kjkjkj" localSheetId="7">[4]S5_CO_MA!#REF!</definedName>
    <definedName name="kjkjkj" localSheetId="3">[4]S5_CO_MA!#REF!</definedName>
    <definedName name="kjkjkj" localSheetId="9">[4]S5_CO_MA!#REF!</definedName>
    <definedName name="kjkjkj" localSheetId="4">[4]S5_CO_MA!#REF!</definedName>
    <definedName name="kjkjkj" localSheetId="0">[4]S5_CO_MA!#REF!</definedName>
    <definedName name="kjkjkj" localSheetId="1">[4]S5_CO_MA!#REF!</definedName>
    <definedName name="kjkjkj">[4]S5_CO_MA!#REF!</definedName>
    <definedName name="KJKJLK" localSheetId="8" hidden="1">{"pl_t&amp;d",#N/A,FALSE,"p&amp;l_t&amp;D_01_02 (2)"}</definedName>
    <definedName name="KJKJLK" hidden="1">{"pl_t&amp;d",#N/A,FALSE,"p&amp;l_t&amp;D_01_02 (2)"}</definedName>
    <definedName name="kjsdjvfj" localSheetId="6">#REF!</definedName>
    <definedName name="kjsdjvfj" localSheetId="10">#REF!</definedName>
    <definedName name="kjsdjvfj" localSheetId="7">#REF!</definedName>
    <definedName name="kjsdjvfj" localSheetId="3">#REF!</definedName>
    <definedName name="kjsdjvfj" localSheetId="9">#REF!</definedName>
    <definedName name="kjsdjvfj" localSheetId="4">#REF!</definedName>
    <definedName name="kjsdjvfj" localSheetId="0">#REF!</definedName>
    <definedName name="kjsdjvfj" localSheetId="1">#REF!</definedName>
    <definedName name="kjsdjvfj">#REF!</definedName>
    <definedName name="kk" localSheetId="6" hidden="1">{"pl_t&amp;d",#N/A,FALSE,"p&amp;l_t&amp;D_01_02 (2)"}</definedName>
    <definedName name="kk" localSheetId="10" hidden="1">{"pl_t&amp;d",#N/A,FALSE,"p&amp;l_t&amp;D_01_02 (2)"}</definedName>
    <definedName name="kk" localSheetId="7" hidden="1">{"pl_t&amp;d",#N/A,FALSE,"p&amp;l_t&amp;D_01_02 (2)"}</definedName>
    <definedName name="kk" localSheetId="3" hidden="1">{"pl_t&amp;d",#N/A,FALSE,"p&amp;l_t&amp;D_01_02 (2)"}</definedName>
    <definedName name="kk" localSheetId="8" hidden="1">{"pl_t&amp;d",#N/A,FALSE,"p&amp;l_t&amp;D_01_02 (2)"}</definedName>
    <definedName name="kk" localSheetId="9" hidden="1">{"pl_t&amp;d",#N/A,FALSE,"p&amp;l_t&amp;D_01_02 (2)"}</definedName>
    <definedName name="kk" localSheetId="4" hidden="1">{"pl_t&amp;d",#N/A,FALSE,"p&amp;l_t&amp;D_01_02 (2)"}</definedName>
    <definedName name="kk" localSheetId="0" hidden="1">{"pl_t&amp;d",#N/A,FALSE,"p&amp;l_t&amp;D_01_02 (2)"}</definedName>
    <definedName name="kk" localSheetId="1" hidden="1">{"pl_t&amp;d",#N/A,FALSE,"p&amp;l_t&amp;D_01_02 (2)"}</definedName>
    <definedName name="kk" hidden="1">{"pl_t&amp;d",#N/A,FALSE,"p&amp;l_t&amp;D_01_02 (2)"}</definedName>
    <definedName name="kkk" localSheetId="6" hidden="1">{"pl_t&amp;d",#N/A,FALSE,"p&amp;l_t&amp;D_01_02 (2)"}</definedName>
    <definedName name="kkk" localSheetId="10" hidden="1">{"pl_t&amp;d",#N/A,FALSE,"p&amp;l_t&amp;D_01_02 (2)"}</definedName>
    <definedName name="kkk" localSheetId="7" hidden="1">{"pl_t&amp;d",#N/A,FALSE,"p&amp;l_t&amp;D_01_02 (2)"}</definedName>
    <definedName name="kkk" localSheetId="3" hidden="1">{"pl_t&amp;d",#N/A,FALSE,"p&amp;l_t&amp;D_01_02 (2)"}</definedName>
    <definedName name="kkk" localSheetId="8" hidden="1">{"pl_t&amp;d",#N/A,FALSE,"p&amp;l_t&amp;D_01_02 (2)"}</definedName>
    <definedName name="kkk" localSheetId="9" hidden="1">{"pl_t&amp;d",#N/A,FALSE,"p&amp;l_t&amp;D_01_02 (2)"}</definedName>
    <definedName name="kkk" localSheetId="4" hidden="1">{"pl_t&amp;d",#N/A,FALSE,"p&amp;l_t&amp;D_01_02 (2)"}</definedName>
    <definedName name="kkk" localSheetId="0" hidden="1">{"pl_t&amp;d",#N/A,FALSE,"p&amp;l_t&amp;D_01_02 (2)"}</definedName>
    <definedName name="kkk" localSheetId="1" hidden="1">{"pl_t&amp;d",#N/A,FALSE,"p&amp;l_t&amp;D_01_02 (2)"}</definedName>
    <definedName name="kkk" hidden="1">{"pl_t&amp;d",#N/A,FALSE,"p&amp;l_t&amp;D_01_02 (2)"}</definedName>
    <definedName name="KKKK" localSheetId="8" hidden="1">{"pl_t&amp;d",#N/A,FALSE,"p&amp;l_t&amp;D_01_02 (2)"}</definedName>
    <definedName name="KKKK" hidden="1">{"pl_t&amp;d",#N/A,FALSE,"p&amp;l_t&amp;D_01_02 (2)"}</definedName>
    <definedName name="kl" localSheetId="6">#REF!</definedName>
    <definedName name="kl" localSheetId="10">#REF!</definedName>
    <definedName name="kl" localSheetId="7">#REF!</definedName>
    <definedName name="kl" localSheetId="3">#REF!</definedName>
    <definedName name="kl" localSheetId="9">#REF!</definedName>
    <definedName name="kl" localSheetId="4">#REF!</definedName>
    <definedName name="kl" localSheetId="0">#REF!</definedName>
    <definedName name="kl" localSheetId="1">#REF!</definedName>
    <definedName name="kl">#REF!</definedName>
    <definedName name="kl8o78po78" localSheetId="6">#REF!</definedName>
    <definedName name="kl8o78po78" localSheetId="10">#REF!</definedName>
    <definedName name="kl8o78po78" localSheetId="7">#REF!</definedName>
    <definedName name="kl8o78po78" localSheetId="3">#REF!</definedName>
    <definedName name="kl8o78po78" localSheetId="9">#REF!</definedName>
    <definedName name="kl8o78po78" localSheetId="4">#REF!</definedName>
    <definedName name="kl8o78po78" localSheetId="0">#REF!</definedName>
    <definedName name="kl8o78po78" localSheetId="1">#REF!</definedName>
    <definedName name="kl8o78po78">#REF!</definedName>
    <definedName name="kliluip" localSheetId="6">#REF!</definedName>
    <definedName name="kliluip" localSheetId="10">#REF!</definedName>
    <definedName name="kliluip" localSheetId="7">#REF!</definedName>
    <definedName name="kliluip" localSheetId="3">#REF!</definedName>
    <definedName name="kliluip" localSheetId="9">#REF!</definedName>
    <definedName name="kliluip" localSheetId="4">#REF!</definedName>
    <definedName name="kliluip" localSheetId="0">#REF!</definedName>
    <definedName name="kliluip" localSheetId="1">#REF!</definedName>
    <definedName name="kliluip">#REF!</definedName>
    <definedName name="kljjl" localSheetId="6" hidden="1">{"pl_t&amp;d",#N/A,FALSE,"p&amp;l_t&amp;D_01_02 (2)"}</definedName>
    <definedName name="kljjl" localSheetId="10" hidden="1">{"pl_t&amp;d",#N/A,FALSE,"p&amp;l_t&amp;D_01_02 (2)"}</definedName>
    <definedName name="kljjl" localSheetId="7" hidden="1">{"pl_t&amp;d",#N/A,FALSE,"p&amp;l_t&amp;D_01_02 (2)"}</definedName>
    <definedName name="kljjl" localSheetId="3" hidden="1">{"pl_t&amp;d",#N/A,FALSE,"p&amp;l_t&amp;D_01_02 (2)"}</definedName>
    <definedName name="kljjl" localSheetId="8" hidden="1">{"pl_t&amp;d",#N/A,FALSE,"p&amp;l_t&amp;D_01_02 (2)"}</definedName>
    <definedName name="kljjl" localSheetId="9" hidden="1">{"pl_t&amp;d",#N/A,FALSE,"p&amp;l_t&amp;D_01_02 (2)"}</definedName>
    <definedName name="kljjl" localSheetId="4" hidden="1">{"pl_t&amp;d",#N/A,FALSE,"p&amp;l_t&amp;D_01_02 (2)"}</definedName>
    <definedName name="kljjl" localSheetId="0" hidden="1">{"pl_t&amp;d",#N/A,FALSE,"p&amp;l_t&amp;D_01_02 (2)"}</definedName>
    <definedName name="kljjl" localSheetId="1" hidden="1">{"pl_t&amp;d",#N/A,FALSE,"p&amp;l_t&amp;D_01_02 (2)"}</definedName>
    <definedName name="kljjl" hidden="1">{"pl_t&amp;d",#N/A,FALSE,"p&amp;l_t&amp;D_01_02 (2)"}</definedName>
    <definedName name="klm" localSheetId="6">#REF!</definedName>
    <definedName name="klm" localSheetId="10">#REF!</definedName>
    <definedName name="klm" localSheetId="7">#REF!</definedName>
    <definedName name="klm" localSheetId="3">#REF!</definedName>
    <definedName name="klm" localSheetId="9">#REF!</definedName>
    <definedName name="klm" localSheetId="4">#REF!</definedName>
    <definedName name="klm" localSheetId="0">#REF!</definedName>
    <definedName name="klm" localSheetId="1">#REF!</definedName>
    <definedName name="klm">#REF!</definedName>
    <definedName name="klndv" localSheetId="6">#REF!</definedName>
    <definedName name="klndv" localSheetId="10">#REF!</definedName>
    <definedName name="klndv" localSheetId="7">#REF!</definedName>
    <definedName name="klndv" localSheetId="3">#REF!</definedName>
    <definedName name="klndv" localSheetId="9">#REF!</definedName>
    <definedName name="klndv" localSheetId="4">#REF!</definedName>
    <definedName name="klndv" localSheetId="0">#REF!</definedName>
    <definedName name="klndv" localSheetId="1">#REF!</definedName>
    <definedName name="klndv">#REF!</definedName>
    <definedName name="klnv" localSheetId="6">#REF!</definedName>
    <definedName name="klnv" localSheetId="10">#REF!</definedName>
    <definedName name="klnv" localSheetId="7">#REF!</definedName>
    <definedName name="klnv" localSheetId="3">#REF!</definedName>
    <definedName name="klnv" localSheetId="9">#REF!</definedName>
    <definedName name="klnv" localSheetId="4">#REF!</definedName>
    <definedName name="klnv" localSheetId="0">#REF!</definedName>
    <definedName name="klnv" localSheetId="1">#REF!</definedName>
    <definedName name="klnv">#REF!</definedName>
    <definedName name="kmljkljklj" localSheetId="8" hidden="1">{"pl_t&amp;d",#N/A,FALSE,"p&amp;l_t&amp;D_01_02 (2)"}</definedName>
    <definedName name="kmljkljklj" hidden="1">{"pl_t&amp;d",#N/A,FALSE,"p&amp;l_t&amp;D_01_02 (2)"}</definedName>
    <definedName name="knl" localSheetId="10">#REF!</definedName>
    <definedName name="knl" localSheetId="7">#REF!</definedName>
    <definedName name="knl" localSheetId="3">#REF!</definedName>
    <definedName name="knl" localSheetId="9">#REF!</definedName>
    <definedName name="knl" localSheetId="4">#REF!</definedName>
    <definedName name="knl" localSheetId="0">#REF!</definedName>
    <definedName name="knl" localSheetId="1">#REF!</definedName>
    <definedName name="knl">#REF!</definedName>
    <definedName name="kopu" localSheetId="6" hidden="1">{"'Sheet1'!$A$4386:$N$4591"}</definedName>
    <definedName name="kopu" localSheetId="10" hidden="1">{"'Sheet1'!$A$4386:$N$4591"}</definedName>
    <definedName name="kopu" localSheetId="7" hidden="1">{"'Sheet1'!$A$4386:$N$4591"}</definedName>
    <definedName name="kopu" localSheetId="3" hidden="1">{"'Sheet1'!$A$4386:$N$4591"}</definedName>
    <definedName name="kopu" localSheetId="8" hidden="1">{"'Sheet1'!$A$4386:$N$4591"}</definedName>
    <definedName name="kopu" localSheetId="9" hidden="1">{"'Sheet1'!$A$4386:$N$4591"}</definedName>
    <definedName name="kopu" localSheetId="4" hidden="1">{"'Sheet1'!$A$4386:$N$4591"}</definedName>
    <definedName name="kopu" localSheetId="0" hidden="1">{"'Sheet1'!$A$4386:$N$4591"}</definedName>
    <definedName name="kopu" localSheetId="1" hidden="1">{"'Sheet1'!$A$4386:$N$4591"}</definedName>
    <definedName name="kopu" hidden="1">{"'Sheet1'!$A$4386:$N$4591"}</definedName>
    <definedName name="kri" localSheetId="8" hidden="1">{"pl_t&amp;d",#N/A,FALSE,"p&amp;l_t&amp;D_01_02 (2)"}</definedName>
    <definedName name="kri" hidden="1">{"pl_t&amp;d",#N/A,FALSE,"p&amp;l_t&amp;D_01_02 (2)"}</definedName>
    <definedName name="KRISHNAN_R.">'[30]PACR-SM'!$H$7:$J$7</definedName>
    <definedName name="krkr" localSheetId="6" hidden="1">{"pl_t&amp;d",#N/A,FALSE,"p&amp;l_t&amp;D_01_02 (2)"}</definedName>
    <definedName name="krkr" localSheetId="10" hidden="1">{"pl_t&amp;d",#N/A,FALSE,"p&amp;l_t&amp;D_01_02 (2)"}</definedName>
    <definedName name="krkr" localSheetId="7" hidden="1">{"pl_t&amp;d",#N/A,FALSE,"p&amp;l_t&amp;D_01_02 (2)"}</definedName>
    <definedName name="krkr" localSheetId="3" hidden="1">{"pl_t&amp;d",#N/A,FALSE,"p&amp;l_t&amp;D_01_02 (2)"}</definedName>
    <definedName name="krkr" localSheetId="8" hidden="1">{"pl_t&amp;d",#N/A,FALSE,"p&amp;l_t&amp;D_01_02 (2)"}</definedName>
    <definedName name="krkr" localSheetId="9" hidden="1">{"pl_t&amp;d",#N/A,FALSE,"p&amp;l_t&amp;D_01_02 (2)"}</definedName>
    <definedName name="krkr" localSheetId="4" hidden="1">{"pl_t&amp;d",#N/A,FALSE,"p&amp;l_t&amp;D_01_02 (2)"}</definedName>
    <definedName name="krkr" localSheetId="0" hidden="1">{"pl_t&amp;d",#N/A,FALSE,"p&amp;l_t&amp;D_01_02 (2)"}</definedName>
    <definedName name="krkr" localSheetId="1" hidden="1">{"pl_t&amp;d",#N/A,FALSE,"p&amp;l_t&amp;D_01_02 (2)"}</definedName>
    <definedName name="krkr" hidden="1">{"pl_t&amp;d",#N/A,FALSE,"p&amp;l_t&amp;D_01_02 (2)"}</definedName>
    <definedName name="kuio" localSheetId="6">#REF!</definedName>
    <definedName name="kuio" localSheetId="10">#REF!</definedName>
    <definedName name="kuio" localSheetId="7">#REF!</definedName>
    <definedName name="kuio" localSheetId="3">#REF!</definedName>
    <definedName name="kuio" localSheetId="9">#REF!</definedName>
    <definedName name="kuio" localSheetId="4">#REF!</definedName>
    <definedName name="kuio" localSheetId="0">#REF!</definedName>
    <definedName name="kuio" localSheetId="1">#REF!</definedName>
    <definedName name="kuio">#REF!</definedName>
    <definedName name="KUKULE_GANGA_HYDROPOWER_PROJECT" localSheetId="6">#REF!,#REF!,#REF!,#REF!,#REF!,#REF!,#REF!,#REF!,#REF!</definedName>
    <definedName name="KUKULE_GANGA_HYDROPOWER_PROJECT" localSheetId="10">#REF!,#REF!,#REF!,#REF!,#REF!,#REF!,#REF!,#REF!,#REF!</definedName>
    <definedName name="KUKULE_GANGA_HYDROPOWER_PROJECT" localSheetId="7">#REF!,#REF!,#REF!,#REF!,#REF!,#REF!,#REF!,#REF!,#REF!</definedName>
    <definedName name="KUKULE_GANGA_HYDROPOWER_PROJECT" localSheetId="3">#REF!,#REF!,#REF!,#REF!,#REF!,#REF!,#REF!,#REF!,#REF!</definedName>
    <definedName name="KUKULE_GANGA_HYDROPOWER_PROJECT" localSheetId="9">#REF!,#REF!,#REF!,#REF!,#REF!,#REF!,#REF!,#REF!,#REF!</definedName>
    <definedName name="KUKULE_GANGA_HYDROPOWER_PROJECT" localSheetId="4">#REF!,#REF!,#REF!,#REF!,#REF!,#REF!,#REF!,#REF!,#REF!</definedName>
    <definedName name="KUKULE_GANGA_HYDROPOWER_PROJECT" localSheetId="0">#REF!,#REF!,#REF!,#REF!,#REF!,#REF!,#REF!,#REF!,#REF!</definedName>
    <definedName name="KUKULE_GANGA_HYDROPOWER_PROJECT" localSheetId="1">#REF!,#REF!,#REF!,#REF!,#REF!,#REF!,#REF!,#REF!,#REF!</definedName>
    <definedName name="KUKULE_GANGA_HYDROPOWER_PROJECT">#REF!,#REF!,#REF!,#REF!,#REF!,#REF!,#REF!,#REF!,#REF!</definedName>
    <definedName name="kum" localSheetId="8" hidden="1">{"pl_t&amp;d",#N/A,FALSE,"p&amp;l_t&amp;D_01_02 (2)"}</definedName>
    <definedName name="kum" hidden="1">{"pl_t&amp;d",#N/A,FALSE,"p&amp;l_t&amp;D_01_02 (2)"}</definedName>
    <definedName name="KUSHI" localSheetId="8" hidden="1">{"pl_t&amp;d",#N/A,FALSE,"p&amp;l_t&amp;D_01_02 (2)"}</definedName>
    <definedName name="KUSHI" hidden="1">{"pl_t&amp;d",#N/A,FALSE,"p&amp;l_t&amp;D_01_02 (2)"}</definedName>
    <definedName name="KUULSD" localSheetId="6" hidden="1">{#N/A,#N/A,FALSE,"COMP"}</definedName>
    <definedName name="KUULSD" localSheetId="10" hidden="1">{#N/A,#N/A,FALSE,"COMP"}</definedName>
    <definedName name="KUULSD" localSheetId="7" hidden="1">{#N/A,#N/A,FALSE,"COMP"}</definedName>
    <definedName name="KUULSD" localSheetId="3" hidden="1">{#N/A,#N/A,FALSE,"COMP"}</definedName>
    <definedName name="KUULSD" localSheetId="8" hidden="1">{#N/A,#N/A,FALSE,"COMP"}</definedName>
    <definedName name="KUULSD" localSheetId="9" hidden="1">{#N/A,#N/A,FALSE,"COMP"}</definedName>
    <definedName name="KUULSD" localSheetId="4" hidden="1">{#N/A,#N/A,FALSE,"COMP"}</definedName>
    <definedName name="KUULSD" localSheetId="0" hidden="1">{#N/A,#N/A,FALSE,"COMP"}</definedName>
    <definedName name="KUULSD" localSheetId="1" hidden="1">{#N/A,#N/A,FALSE,"COMP"}</definedName>
    <definedName name="KUULSD" hidden="1">{#N/A,#N/A,FALSE,"COMP"}</definedName>
    <definedName name="kvvs" localSheetId="8" hidden="1">{"pl_t&amp;d",#N/A,FALSE,"p&amp;l_t&amp;D_01_02 (2)"}</definedName>
    <definedName name="kvvs" hidden="1">{"pl_t&amp;d",#N/A,FALSE,"p&amp;l_t&amp;D_01_02 (2)"}</definedName>
    <definedName name="kxcjvl" localSheetId="6">#REF!</definedName>
    <definedName name="kxcjvl" localSheetId="10">#REF!</definedName>
    <definedName name="kxcjvl" localSheetId="7">#REF!</definedName>
    <definedName name="kxcjvl" localSheetId="3">#REF!</definedName>
    <definedName name="kxcjvl" localSheetId="9">#REF!</definedName>
    <definedName name="kxcjvl" localSheetId="4">#REF!</definedName>
    <definedName name="kxcjvl" localSheetId="0">#REF!</definedName>
    <definedName name="kxcjvl" localSheetId="1">#REF!</definedName>
    <definedName name="kxcjvl">#REF!</definedName>
    <definedName name="kxcv" localSheetId="6">#REF!</definedName>
    <definedName name="kxcv" localSheetId="10">#REF!</definedName>
    <definedName name="kxcv" localSheetId="7">#REF!</definedName>
    <definedName name="kxcv" localSheetId="3">#REF!</definedName>
    <definedName name="kxcv" localSheetId="9">#REF!</definedName>
    <definedName name="kxcv" localSheetId="4">#REF!</definedName>
    <definedName name="kxcv" localSheetId="0">#REF!</definedName>
    <definedName name="kxcv" localSheetId="1">#REF!</definedName>
    <definedName name="kxcv">#REF!</definedName>
    <definedName name="l" localSheetId="6" hidden="1">{"pl_t&amp;d",#N/A,FALSE,"p&amp;l_t&amp;D_01_02 (2)"}</definedName>
    <definedName name="l" localSheetId="10" hidden="1">{"pl_t&amp;d",#N/A,FALSE,"p&amp;l_t&amp;D_01_02 (2)"}</definedName>
    <definedName name="l" localSheetId="7" hidden="1">{"pl_t&amp;d",#N/A,FALSE,"p&amp;l_t&amp;D_01_02 (2)"}</definedName>
    <definedName name="l" localSheetId="3" hidden="1">{"pl_t&amp;d",#N/A,FALSE,"p&amp;l_t&amp;D_01_02 (2)"}</definedName>
    <definedName name="l" localSheetId="8" hidden="1">{"pl_t&amp;d",#N/A,FALSE,"p&amp;l_t&amp;D_01_02 (2)"}</definedName>
    <definedName name="l" localSheetId="9" hidden="1">{"pl_t&amp;d",#N/A,FALSE,"p&amp;l_t&amp;D_01_02 (2)"}</definedName>
    <definedName name="l" localSheetId="4" hidden="1">{"pl_t&amp;d",#N/A,FALSE,"p&amp;l_t&amp;D_01_02 (2)"}</definedName>
    <definedName name="l" localSheetId="0" hidden="1">{"pl_t&amp;d",#N/A,FALSE,"p&amp;l_t&amp;D_01_02 (2)"}</definedName>
    <definedName name="l" localSheetId="1" hidden="1">{"pl_t&amp;d",#N/A,FALSE,"p&amp;l_t&amp;D_01_02 (2)"}</definedName>
    <definedName name="l" hidden="1">{"pl_t&amp;d",#N/A,FALSE,"p&amp;l_t&amp;D_01_02 (2)"}</definedName>
    <definedName name="L_TCost" localSheetId="6">#REF!</definedName>
    <definedName name="L_TCost" localSheetId="10">#REF!</definedName>
    <definedName name="L_TCost" localSheetId="7">#REF!</definedName>
    <definedName name="L_TCost" localSheetId="3">#REF!</definedName>
    <definedName name="L_TCost" localSheetId="9">#REF!</definedName>
    <definedName name="L_TCost" localSheetId="4">#REF!</definedName>
    <definedName name="L_TCost" localSheetId="0">#REF!</definedName>
    <definedName name="L_TCost" localSheetId="1">#REF!</definedName>
    <definedName name="L_TCost">#REF!</definedName>
    <definedName name="LABOR3" localSheetId="6">#REF!</definedName>
    <definedName name="LABOR3" localSheetId="10">#REF!</definedName>
    <definedName name="LABOR3" localSheetId="7">#REF!</definedName>
    <definedName name="LABOR3" localSheetId="3">#REF!</definedName>
    <definedName name="LABOR3" localSheetId="9">#REF!</definedName>
    <definedName name="LABOR3" localSheetId="4">#REF!</definedName>
    <definedName name="LABOR3" localSheetId="0">#REF!</definedName>
    <definedName name="LABOR3" localSheetId="1">#REF!</definedName>
    <definedName name="LABOR3">#REF!</definedName>
    <definedName name="LAC" localSheetId="6">#REF!</definedName>
    <definedName name="LAC" localSheetId="10">#REF!</definedName>
    <definedName name="LAC" localSheetId="7">#REF!</definedName>
    <definedName name="LAC" localSheetId="3">#REF!</definedName>
    <definedName name="LAC" localSheetId="9">#REF!</definedName>
    <definedName name="LAC" localSheetId="4">#REF!</definedName>
    <definedName name="LAC" localSheetId="0">#REF!</definedName>
    <definedName name="LAC" localSheetId="1">#REF!</definedName>
    <definedName name="LAC">#REF!</definedName>
    <definedName name="LACS">'[1]#REF'!$A$2</definedName>
    <definedName name="lanco" localSheetId="6">#REF!</definedName>
    <definedName name="lanco" localSheetId="10">#REF!</definedName>
    <definedName name="lanco" localSheetId="7">#REF!</definedName>
    <definedName name="lanco" localSheetId="3">#REF!</definedName>
    <definedName name="lanco" localSheetId="9">#REF!</definedName>
    <definedName name="lanco" localSheetId="4">#REF!</definedName>
    <definedName name="lanco" localSheetId="0">#REF!</definedName>
    <definedName name="lanco" localSheetId="1">#REF!</definedName>
    <definedName name="lanco">#REF!</definedName>
    <definedName name="LANCO_BABAND_POWER_P" localSheetId="6">[41]WORKINGS!#REF!</definedName>
    <definedName name="LANCO_BABAND_POWER_P" localSheetId="10">[41]WORKINGS!#REF!</definedName>
    <definedName name="LANCO_BABAND_POWER_P" localSheetId="7">[41]WORKINGS!#REF!</definedName>
    <definedName name="LANCO_BABAND_POWER_P" localSheetId="3">[41]WORKINGS!#REF!</definedName>
    <definedName name="LANCO_BABAND_POWER_P" localSheetId="9">[41]WORKINGS!#REF!</definedName>
    <definedName name="LANCO_BABAND_POWER_P" localSheetId="4">[41]WORKINGS!#REF!</definedName>
    <definedName name="LANCO_BABAND_POWER_P" localSheetId="0">[41]WORKINGS!#REF!</definedName>
    <definedName name="LANCO_BABAND_POWER_P" localSheetId="1">[41]WORKINGS!#REF!</definedName>
    <definedName name="LANCO_BABAND_POWER_P">[41]WORKINGS!#REF!</definedName>
    <definedName name="LanguageComment">[42]tables!$J$2</definedName>
    <definedName name="Last_Row">#N/A</definedName>
    <definedName name="LastYear" localSheetId="6">#REF!</definedName>
    <definedName name="LastYear" localSheetId="10">#REF!</definedName>
    <definedName name="LastYear" localSheetId="7">#REF!</definedName>
    <definedName name="LastYear" localSheetId="3">#REF!</definedName>
    <definedName name="LastYear" localSheetId="9">#REF!</definedName>
    <definedName name="LastYear" localSheetId="4">#REF!</definedName>
    <definedName name="LastYear" localSheetId="0">#REF!</definedName>
    <definedName name="LastYear" localSheetId="1">#REF!</definedName>
    <definedName name="LastYear">#REF!</definedName>
    <definedName name="laxman" localSheetId="6" hidden="1">{"pl_t&amp;d",#N/A,FALSE,"p&amp;l_t&amp;D_01_02 (2)"}</definedName>
    <definedName name="laxman" localSheetId="10" hidden="1">{"pl_t&amp;d",#N/A,FALSE,"p&amp;l_t&amp;D_01_02 (2)"}</definedName>
    <definedName name="laxman" localSheetId="7" hidden="1">{"pl_t&amp;d",#N/A,FALSE,"p&amp;l_t&amp;D_01_02 (2)"}</definedName>
    <definedName name="laxman" localSheetId="3" hidden="1">{"pl_t&amp;d",#N/A,FALSE,"p&amp;l_t&amp;D_01_02 (2)"}</definedName>
    <definedName name="laxman" localSheetId="8" hidden="1">{"pl_t&amp;d",#N/A,FALSE,"p&amp;l_t&amp;D_01_02 (2)"}</definedName>
    <definedName name="laxman" localSheetId="9" hidden="1">{"pl_t&amp;d",#N/A,FALSE,"p&amp;l_t&amp;D_01_02 (2)"}</definedName>
    <definedName name="laxman" localSheetId="4" hidden="1">{"pl_t&amp;d",#N/A,FALSE,"p&amp;l_t&amp;D_01_02 (2)"}</definedName>
    <definedName name="laxman" localSheetId="0" hidden="1">{"pl_t&amp;d",#N/A,FALSE,"p&amp;l_t&amp;D_01_02 (2)"}</definedName>
    <definedName name="laxman" localSheetId="1" hidden="1">{"pl_t&amp;d",#N/A,FALSE,"p&amp;l_t&amp;D_01_02 (2)"}</definedName>
    <definedName name="laxman" hidden="1">{"pl_t&amp;d",#N/A,FALSE,"p&amp;l_t&amp;D_01_02 (2)"}</definedName>
    <definedName name="Leaf140" localSheetId="6">#REF!</definedName>
    <definedName name="Leaf140" localSheetId="10">#REF!</definedName>
    <definedName name="Leaf140" localSheetId="7">#REF!</definedName>
    <definedName name="Leaf140" localSheetId="3">#REF!</definedName>
    <definedName name="Leaf140" localSheetId="9">#REF!</definedName>
    <definedName name="Leaf140" localSheetId="4">#REF!</definedName>
    <definedName name="Leaf140" localSheetId="0">#REF!</definedName>
    <definedName name="Leaf140" localSheetId="1">#REF!</definedName>
    <definedName name="Leaf140">#REF!</definedName>
    <definedName name="LEAF140A" localSheetId="6">#REF!</definedName>
    <definedName name="LEAF140A" localSheetId="10">#REF!</definedName>
    <definedName name="LEAF140A" localSheetId="7">#REF!</definedName>
    <definedName name="LEAF140A" localSheetId="3">#REF!</definedName>
    <definedName name="LEAF140A" localSheetId="9">#REF!</definedName>
    <definedName name="LEAF140A" localSheetId="4">#REF!</definedName>
    <definedName name="LEAF140A" localSheetId="0">#REF!</definedName>
    <definedName name="LEAF140A" localSheetId="1">#REF!</definedName>
    <definedName name="LEAF140A">#REF!</definedName>
    <definedName name="Leaf140Q" localSheetId="6">#REF!</definedName>
    <definedName name="Leaf140Q" localSheetId="10">#REF!</definedName>
    <definedName name="Leaf140Q" localSheetId="7">#REF!</definedName>
    <definedName name="Leaf140Q" localSheetId="3">#REF!</definedName>
    <definedName name="Leaf140Q" localSheetId="9">#REF!</definedName>
    <definedName name="Leaf140Q" localSheetId="4">#REF!</definedName>
    <definedName name="Leaf140Q" localSheetId="0">#REF!</definedName>
    <definedName name="Leaf140Q" localSheetId="1">#REF!</definedName>
    <definedName name="Leaf140Q">#REF!</definedName>
    <definedName name="Leased" localSheetId="10">#REF!</definedName>
    <definedName name="Leased" localSheetId="7">#REF!</definedName>
    <definedName name="Leased" localSheetId="3">#REF!</definedName>
    <definedName name="Leased" localSheetId="9">#REF!</definedName>
    <definedName name="Leased" localSheetId="4">#REF!</definedName>
    <definedName name="Leased" localSheetId="0">#REF!</definedName>
    <definedName name="Leased" localSheetId="1">#REF!</definedName>
    <definedName name="Leased">#REF!</definedName>
    <definedName name="LevMaint_" localSheetId="10">#REF!</definedName>
    <definedName name="LevMaint_" localSheetId="7">#REF!</definedName>
    <definedName name="LevMaint_" localSheetId="3">#REF!</definedName>
    <definedName name="LevMaint_" localSheetId="9">#REF!</definedName>
    <definedName name="LevMaint_" localSheetId="4">#REF!</definedName>
    <definedName name="LevMaint_" localSheetId="0">#REF!</definedName>
    <definedName name="LevMaint_" localSheetId="1">#REF!</definedName>
    <definedName name="LevMaint_">#REF!</definedName>
    <definedName name="lex" localSheetId="10">#REF!</definedName>
    <definedName name="lex" localSheetId="7">#REF!</definedName>
    <definedName name="lex" localSheetId="3">#REF!</definedName>
    <definedName name="lex" localSheetId="9">#REF!</definedName>
    <definedName name="lex" localSheetId="4">#REF!</definedName>
    <definedName name="lex" localSheetId="0">#REF!</definedName>
    <definedName name="lex" localSheetId="1">#REF!</definedName>
    <definedName name="lex">#REF!</definedName>
    <definedName name="ley" localSheetId="10">#REF!</definedName>
    <definedName name="ley" localSheetId="7">#REF!</definedName>
    <definedName name="ley" localSheetId="3">#REF!</definedName>
    <definedName name="ley" localSheetId="9">#REF!</definedName>
    <definedName name="ley" localSheetId="4">#REF!</definedName>
    <definedName name="ley" localSheetId="0">#REF!</definedName>
    <definedName name="ley" localSheetId="1">#REF!</definedName>
    <definedName name="ley">#REF!</definedName>
    <definedName name="lgppl" localSheetId="6" hidden="1">{"'Sheet1'!$A$4386:$N$4591"}</definedName>
    <definedName name="lgppl" localSheetId="10" hidden="1">{"'Sheet1'!$A$4386:$N$4591"}</definedName>
    <definedName name="lgppl" localSheetId="7" hidden="1">{"'Sheet1'!$A$4386:$N$4591"}</definedName>
    <definedName name="lgppl" localSheetId="3" hidden="1">{"'Sheet1'!$A$4386:$N$4591"}</definedName>
    <definedName name="lgppl" localSheetId="8" hidden="1">{"'Sheet1'!$A$4386:$N$4591"}</definedName>
    <definedName name="lgppl" localSheetId="9" hidden="1">{"'Sheet1'!$A$4386:$N$4591"}</definedName>
    <definedName name="lgppl" localSheetId="4" hidden="1">{"'Sheet1'!$A$4386:$N$4591"}</definedName>
    <definedName name="lgppl" localSheetId="0" hidden="1">{"'Sheet1'!$A$4386:$N$4591"}</definedName>
    <definedName name="lgppl" localSheetId="1" hidden="1">{"'Sheet1'!$A$4386:$N$4591"}</definedName>
    <definedName name="lgppl" hidden="1">{"'Sheet1'!$A$4386:$N$4591"}</definedName>
    <definedName name="lhepl" localSheetId="6" hidden="1">{"'Sheet1'!$A$4386:$N$4591"}</definedName>
    <definedName name="lhepl" localSheetId="10" hidden="1">{"'Sheet1'!$A$4386:$N$4591"}</definedName>
    <definedName name="lhepl" localSheetId="7" hidden="1">{"'Sheet1'!$A$4386:$N$4591"}</definedName>
    <definedName name="lhepl" localSheetId="3" hidden="1">{"'Sheet1'!$A$4386:$N$4591"}</definedName>
    <definedName name="lhepl" localSheetId="8" hidden="1">{"'Sheet1'!$A$4386:$N$4591"}</definedName>
    <definedName name="lhepl" localSheetId="9" hidden="1">{"'Sheet1'!$A$4386:$N$4591"}</definedName>
    <definedName name="lhepl" localSheetId="4" hidden="1">{"'Sheet1'!$A$4386:$N$4591"}</definedName>
    <definedName name="lhepl" localSheetId="0" hidden="1">{"'Sheet1'!$A$4386:$N$4591"}</definedName>
    <definedName name="lhepl" localSheetId="1" hidden="1">{"'Sheet1'!$A$4386:$N$4591"}</definedName>
    <definedName name="lhepl" hidden="1">{"'Sheet1'!$A$4386:$N$4591"}</definedName>
    <definedName name="ljjlj" localSheetId="6">#REF!</definedName>
    <definedName name="ljjlj" localSheetId="10">#REF!</definedName>
    <definedName name="ljjlj" localSheetId="7">#REF!</definedName>
    <definedName name="ljjlj" localSheetId="3">#REF!</definedName>
    <definedName name="ljjlj" localSheetId="9">#REF!</definedName>
    <definedName name="ljjlj" localSheetId="4">#REF!</definedName>
    <definedName name="ljjlj" localSheetId="0">#REF!</definedName>
    <definedName name="ljjlj" localSheetId="1">#REF!</definedName>
    <definedName name="ljjlj">#REF!</definedName>
    <definedName name="ljljl" localSheetId="6">#REF!</definedName>
    <definedName name="ljljl" localSheetId="10">#REF!</definedName>
    <definedName name="ljljl" localSheetId="7">#REF!</definedName>
    <definedName name="ljljl" localSheetId="3">#REF!</definedName>
    <definedName name="ljljl" localSheetId="9">#REF!</definedName>
    <definedName name="ljljl" localSheetId="4">#REF!</definedName>
    <definedName name="ljljl" localSheetId="0">#REF!</definedName>
    <definedName name="ljljl" localSheetId="1">#REF!</definedName>
    <definedName name="ljljl">#REF!</definedName>
    <definedName name="lk" localSheetId="6">#REF!</definedName>
    <definedName name="lk" localSheetId="10">#REF!</definedName>
    <definedName name="lk" localSheetId="7">#REF!</definedName>
    <definedName name="lk" localSheetId="3">#REF!</definedName>
    <definedName name="lk" localSheetId="9">#REF!</definedName>
    <definedName name="lk" localSheetId="4">#REF!</definedName>
    <definedName name="lk" localSheetId="0">#REF!</definedName>
    <definedName name="lk" localSheetId="1">#REF!</definedName>
    <definedName name="lk">#REF!</definedName>
    <definedName name="LKJ" localSheetId="8" hidden="1">{"pl_t&amp;d",#N/A,FALSE,"p&amp;l_t&amp;D_01_02 (2)"}</definedName>
    <definedName name="LKJ" hidden="1">{"pl_t&amp;d",#N/A,FALSE,"p&amp;l_t&amp;D_01_02 (2)"}</definedName>
    <definedName name="lkkjijklj" localSheetId="8" hidden="1">{"pl_t&amp;d",#N/A,FALSE,"p&amp;l_t&amp;D_01_02 (2)"}</definedName>
    <definedName name="lkkjijklj" hidden="1">{"pl_t&amp;d",#N/A,FALSE,"p&amp;l_t&amp;D_01_02 (2)"}</definedName>
    <definedName name="lkli" localSheetId="6" hidden="1">{"pl_t&amp;d",#N/A,FALSE,"p&amp;l_t&amp;D_01_02 (2)"}</definedName>
    <definedName name="lkli" localSheetId="10" hidden="1">{"pl_t&amp;d",#N/A,FALSE,"p&amp;l_t&amp;D_01_02 (2)"}</definedName>
    <definedName name="lkli" localSheetId="7" hidden="1">{"pl_t&amp;d",#N/A,FALSE,"p&amp;l_t&amp;D_01_02 (2)"}</definedName>
    <definedName name="lkli" localSheetId="3" hidden="1">{"pl_t&amp;d",#N/A,FALSE,"p&amp;l_t&amp;D_01_02 (2)"}</definedName>
    <definedName name="lkli" localSheetId="8" hidden="1">{"pl_t&amp;d",#N/A,FALSE,"p&amp;l_t&amp;D_01_02 (2)"}</definedName>
    <definedName name="lkli" localSheetId="9" hidden="1">{"pl_t&amp;d",#N/A,FALSE,"p&amp;l_t&amp;D_01_02 (2)"}</definedName>
    <definedName name="lkli" localSheetId="4" hidden="1">{"pl_t&amp;d",#N/A,FALSE,"p&amp;l_t&amp;D_01_02 (2)"}</definedName>
    <definedName name="lkli" localSheetId="0" hidden="1">{"pl_t&amp;d",#N/A,FALSE,"p&amp;l_t&amp;D_01_02 (2)"}</definedName>
    <definedName name="lkli" localSheetId="1" hidden="1">{"pl_t&amp;d",#N/A,FALSE,"p&amp;l_t&amp;D_01_02 (2)"}</definedName>
    <definedName name="lkli" hidden="1">{"pl_t&amp;d",#N/A,FALSE,"p&amp;l_t&amp;D_01_02 (2)"}</definedName>
    <definedName name="lknlk" localSheetId="6" hidden="1">#REF!</definedName>
    <definedName name="lknlk" localSheetId="10" hidden="1">#REF!</definedName>
    <definedName name="lknlk" localSheetId="7" hidden="1">#REF!</definedName>
    <definedName name="lknlk" localSheetId="3" hidden="1">#REF!</definedName>
    <definedName name="lknlk" localSheetId="8" hidden="1">#REF!</definedName>
    <definedName name="lknlk" localSheetId="9" hidden="1">#REF!</definedName>
    <definedName name="lknlk" localSheetId="4" hidden="1">#REF!</definedName>
    <definedName name="lknlk" localSheetId="0" hidden="1">#REF!</definedName>
    <definedName name="lknlk" localSheetId="1" hidden="1">#REF!</definedName>
    <definedName name="lknlk" hidden="1">#REF!</definedName>
    <definedName name="ll">[43]allocation!$D$5</definedName>
    <definedName name="llio" localSheetId="6">#REF!</definedName>
    <definedName name="llio" localSheetId="10">#REF!</definedName>
    <definedName name="llio" localSheetId="7">#REF!</definedName>
    <definedName name="llio" localSheetId="3">#REF!</definedName>
    <definedName name="llio" localSheetId="9">#REF!</definedName>
    <definedName name="llio" localSheetId="4">#REF!</definedName>
    <definedName name="llio" localSheetId="0">#REF!</definedName>
    <definedName name="llio" localSheetId="1">#REF!</definedName>
    <definedName name="llio">#REF!</definedName>
    <definedName name="lll" localSheetId="6" hidden="1">{"pl_td_01_02",#N/A,FALSE,"p&amp;l_t&amp;D_01_02 (2)"}</definedName>
    <definedName name="lll" localSheetId="10" hidden="1">{"pl_td_01_02",#N/A,FALSE,"p&amp;l_t&amp;D_01_02 (2)"}</definedName>
    <definedName name="lll" localSheetId="7" hidden="1">{"pl_td_01_02",#N/A,FALSE,"p&amp;l_t&amp;D_01_02 (2)"}</definedName>
    <definedName name="lll" localSheetId="3" hidden="1">{"pl_td_01_02",#N/A,FALSE,"p&amp;l_t&amp;D_01_02 (2)"}</definedName>
    <definedName name="lll" localSheetId="8" hidden="1">{"pl_td_01_02",#N/A,FALSE,"p&amp;l_t&amp;D_01_02 (2)"}</definedName>
    <definedName name="lll" localSheetId="9" hidden="1">{"pl_td_01_02",#N/A,FALSE,"p&amp;l_t&amp;D_01_02 (2)"}</definedName>
    <definedName name="lll" localSheetId="4" hidden="1">{"pl_td_01_02",#N/A,FALSE,"p&amp;l_t&amp;D_01_02 (2)"}</definedName>
    <definedName name="lll" localSheetId="0" hidden="1">{"pl_td_01_02",#N/A,FALSE,"p&amp;l_t&amp;D_01_02 (2)"}</definedName>
    <definedName name="lll" localSheetId="1" hidden="1">{"pl_td_01_02",#N/A,FALSE,"p&amp;l_t&amp;D_01_02 (2)"}</definedName>
    <definedName name="lll" hidden="1">{"pl_td_01_02",#N/A,FALSE,"p&amp;l_t&amp;D_01_02 (2)"}</definedName>
    <definedName name="llll" localSheetId="6" hidden="1">{"pl_t&amp;d",#N/A,FALSE,"p&amp;l_t&amp;D_01_02 (2)"}</definedName>
    <definedName name="llll" localSheetId="10" hidden="1">{"pl_t&amp;d",#N/A,FALSE,"p&amp;l_t&amp;D_01_02 (2)"}</definedName>
    <definedName name="llll" localSheetId="7" hidden="1">{"pl_t&amp;d",#N/A,FALSE,"p&amp;l_t&amp;D_01_02 (2)"}</definedName>
    <definedName name="llll" localSheetId="3" hidden="1">{"pl_t&amp;d",#N/A,FALSE,"p&amp;l_t&amp;D_01_02 (2)"}</definedName>
    <definedName name="llll" localSheetId="8" hidden="1">{"pl_t&amp;d",#N/A,FALSE,"p&amp;l_t&amp;D_01_02 (2)"}</definedName>
    <definedName name="llll" localSheetId="9" hidden="1">{"pl_t&amp;d",#N/A,FALSE,"p&amp;l_t&amp;D_01_02 (2)"}</definedName>
    <definedName name="llll" localSheetId="4" hidden="1">{"pl_t&amp;d",#N/A,FALSE,"p&amp;l_t&amp;D_01_02 (2)"}</definedName>
    <definedName name="llll" localSheetId="0" hidden="1">{"pl_t&amp;d",#N/A,FALSE,"p&amp;l_t&amp;D_01_02 (2)"}</definedName>
    <definedName name="llll" localSheetId="1" hidden="1">{"pl_t&amp;d",#N/A,FALSE,"p&amp;l_t&amp;D_01_02 (2)"}</definedName>
    <definedName name="llll" hidden="1">{"pl_t&amp;d",#N/A,FALSE,"p&amp;l_t&amp;D_01_02 (2)"}</definedName>
    <definedName name="llllllll" localSheetId="8" hidden="1">{"pl_t&amp;d",#N/A,FALSE,"p&amp;l_t&amp;D_01_02 (2)"}</definedName>
    <definedName name="llllllll" hidden="1">{"pl_t&amp;d",#N/A,FALSE,"p&amp;l_t&amp;D_01_02 (2)"}</definedName>
    <definedName name="ln" localSheetId="6">#REF!</definedName>
    <definedName name="ln" localSheetId="10">#REF!</definedName>
    <definedName name="ln" localSheetId="7">#REF!</definedName>
    <definedName name="ln" localSheetId="3">#REF!</definedName>
    <definedName name="ln" localSheetId="9">#REF!</definedName>
    <definedName name="ln" localSheetId="4">#REF!</definedName>
    <definedName name="ln" localSheetId="0">#REF!</definedName>
    <definedName name="ln" localSheetId="1">#REF!</definedName>
    <definedName name="ln">#REF!</definedName>
    <definedName name="lnv" localSheetId="6">#REF!</definedName>
    <definedName name="lnv" localSheetId="10">#REF!</definedName>
    <definedName name="lnv" localSheetId="7">#REF!</definedName>
    <definedName name="lnv" localSheetId="3">#REF!</definedName>
    <definedName name="lnv" localSheetId="9">#REF!</definedName>
    <definedName name="lnv" localSheetId="4">#REF!</definedName>
    <definedName name="lnv" localSheetId="0">#REF!</definedName>
    <definedName name="lnv" localSheetId="1">#REF!</definedName>
    <definedName name="lnv">#REF!</definedName>
    <definedName name="lo" localSheetId="8" hidden="1">{"pl_t&amp;d",#N/A,FALSE,"p&amp;l_t&amp;D_01_02 (2)"}</definedName>
    <definedName name="lo" hidden="1">{"pl_t&amp;d",#N/A,FALSE,"p&amp;l_t&amp;D_01_02 (2)"}</definedName>
    <definedName name="Loan_Amount" localSheetId="6">#REF!</definedName>
    <definedName name="Loan_Amount" localSheetId="10">#REF!</definedName>
    <definedName name="Loan_Amount" localSheetId="7">#REF!</definedName>
    <definedName name="Loan_Amount" localSheetId="3">#REF!</definedName>
    <definedName name="Loan_Amount" localSheetId="9">#REF!</definedName>
    <definedName name="Loan_Amount" localSheetId="4">#REF!</definedName>
    <definedName name="Loan_Amount" localSheetId="0">#REF!</definedName>
    <definedName name="Loan_Amount" localSheetId="1">#REF!</definedName>
    <definedName name="Loan_Amount">#REF!</definedName>
    <definedName name="Loan_Start" localSheetId="10">#REF!</definedName>
    <definedName name="Loan_Start" localSheetId="7">#REF!</definedName>
    <definedName name="Loan_Start" localSheetId="3">#REF!</definedName>
    <definedName name="Loan_Start" localSheetId="9">#REF!</definedName>
    <definedName name="Loan_Start" localSheetId="4">#REF!</definedName>
    <definedName name="Loan_Start" localSheetId="0">#REF!</definedName>
    <definedName name="Loan_Start" localSheetId="1">#REF!</definedName>
    <definedName name="Loan_Start">#REF!</definedName>
    <definedName name="Loan_Years" localSheetId="10">#REF!</definedName>
    <definedName name="Loan_Years" localSheetId="7">#REF!</definedName>
    <definedName name="Loan_Years" localSheetId="3">#REF!</definedName>
    <definedName name="Loan_Years" localSheetId="9">#REF!</definedName>
    <definedName name="Loan_Years" localSheetId="4">#REF!</definedName>
    <definedName name="Loan_Years" localSheetId="0">#REF!</definedName>
    <definedName name="Loan_Years" localSheetId="1">#REF!</definedName>
    <definedName name="Loan_Years">#REF!</definedName>
    <definedName name="logo1">"Picture 7"</definedName>
    <definedName name="lopp" localSheetId="6" hidden="1">{"pl_t&amp;d",#N/A,FALSE,"p&amp;l_t&amp;D_01_02 (2)"}</definedName>
    <definedName name="lopp" localSheetId="10" hidden="1">{"pl_t&amp;d",#N/A,FALSE,"p&amp;l_t&amp;D_01_02 (2)"}</definedName>
    <definedName name="lopp" localSheetId="7" hidden="1">{"pl_t&amp;d",#N/A,FALSE,"p&amp;l_t&amp;D_01_02 (2)"}</definedName>
    <definedName name="lopp" localSheetId="3" hidden="1">{"pl_t&amp;d",#N/A,FALSE,"p&amp;l_t&amp;D_01_02 (2)"}</definedName>
    <definedName name="lopp" localSheetId="8" hidden="1">{"pl_t&amp;d",#N/A,FALSE,"p&amp;l_t&amp;D_01_02 (2)"}</definedName>
    <definedName name="lopp" localSheetId="9" hidden="1">{"pl_t&amp;d",#N/A,FALSE,"p&amp;l_t&amp;D_01_02 (2)"}</definedName>
    <definedName name="lopp" localSheetId="4" hidden="1">{"pl_t&amp;d",#N/A,FALSE,"p&amp;l_t&amp;D_01_02 (2)"}</definedName>
    <definedName name="lopp" localSheetId="0" hidden="1">{"pl_t&amp;d",#N/A,FALSE,"p&amp;l_t&amp;D_01_02 (2)"}</definedName>
    <definedName name="lopp" localSheetId="1" hidden="1">{"pl_t&amp;d",#N/A,FALSE,"p&amp;l_t&amp;D_01_02 (2)"}</definedName>
    <definedName name="lopp" hidden="1">{"pl_t&amp;d",#N/A,FALSE,"p&amp;l_t&amp;D_01_02 (2)"}</definedName>
    <definedName name="LOSSES" localSheetId="6">#REF!</definedName>
    <definedName name="LOSSES" localSheetId="10">#REF!</definedName>
    <definedName name="LOSSES" localSheetId="7">#REF!</definedName>
    <definedName name="LOSSES" localSheetId="3">#REF!</definedName>
    <definedName name="LOSSES" localSheetId="9">#REF!</definedName>
    <definedName name="LOSSES" localSheetId="4">#REF!</definedName>
    <definedName name="LOSSES" localSheetId="0">#REF!</definedName>
    <definedName name="LOSSES" localSheetId="1">#REF!</definedName>
    <definedName name="LOSSES">#REF!</definedName>
    <definedName name="Lossesmandal" localSheetId="8" hidden="1">{"pl_t&amp;d",#N/A,FALSE,"p&amp;l_t&amp;D_01_02 (2)"}</definedName>
    <definedName name="Lossesmandal" hidden="1">{"pl_t&amp;d",#N/A,FALSE,"p&amp;l_t&amp;D_01_02 (2)"}</definedName>
    <definedName name="lots" localSheetId="6" hidden="1">{"pl_td_01_02",#N/A,FALSE,"p&amp;l_t&amp;D_01_02 (2)"}</definedName>
    <definedName name="lots" localSheetId="10" hidden="1">{"pl_td_01_02",#N/A,FALSE,"p&amp;l_t&amp;D_01_02 (2)"}</definedName>
    <definedName name="lots" localSheetId="7" hidden="1">{"pl_td_01_02",#N/A,FALSE,"p&amp;l_t&amp;D_01_02 (2)"}</definedName>
    <definedName name="lots" localSheetId="3" hidden="1">{"pl_td_01_02",#N/A,FALSE,"p&amp;l_t&amp;D_01_02 (2)"}</definedName>
    <definedName name="lots" localSheetId="8" hidden="1">{"pl_td_01_02",#N/A,FALSE,"p&amp;l_t&amp;D_01_02 (2)"}</definedName>
    <definedName name="lots" localSheetId="9" hidden="1">{"pl_td_01_02",#N/A,FALSE,"p&amp;l_t&amp;D_01_02 (2)"}</definedName>
    <definedName name="lots" localSheetId="4" hidden="1">{"pl_td_01_02",#N/A,FALSE,"p&amp;l_t&amp;D_01_02 (2)"}</definedName>
    <definedName name="lots" localSheetId="0" hidden="1">{"pl_td_01_02",#N/A,FALSE,"p&amp;l_t&amp;D_01_02 (2)"}</definedName>
    <definedName name="lots" localSheetId="1" hidden="1">{"pl_td_01_02",#N/A,FALSE,"p&amp;l_t&amp;D_01_02 (2)"}</definedName>
    <definedName name="lots" hidden="1">{"pl_td_01_02",#N/A,FALSE,"p&amp;l_t&amp;D_01_02 (2)"}</definedName>
    <definedName name="LP" localSheetId="6">#REF!</definedName>
    <definedName name="LP" localSheetId="10">#REF!</definedName>
    <definedName name="LP" localSheetId="7">#REF!</definedName>
    <definedName name="LP" localSheetId="3">#REF!</definedName>
    <definedName name="LP" localSheetId="9">#REF!</definedName>
    <definedName name="LP" localSheetId="4">#REF!</definedName>
    <definedName name="LP" localSheetId="0">#REF!</definedName>
    <definedName name="LP" localSheetId="1">#REF!</definedName>
    <definedName name="LP">#REF!</definedName>
    <definedName name="lpi" localSheetId="6" hidden="1">{"pl_t&amp;d",#N/A,FALSE,"p&amp;l_t&amp;D_01_02 (2)"}</definedName>
    <definedName name="lpi" localSheetId="10" hidden="1">{"pl_t&amp;d",#N/A,FALSE,"p&amp;l_t&amp;D_01_02 (2)"}</definedName>
    <definedName name="lpi" localSheetId="7" hidden="1">{"pl_t&amp;d",#N/A,FALSE,"p&amp;l_t&amp;D_01_02 (2)"}</definedName>
    <definedName name="lpi" localSheetId="3" hidden="1">{"pl_t&amp;d",#N/A,FALSE,"p&amp;l_t&amp;D_01_02 (2)"}</definedName>
    <definedName name="lpi" localSheetId="8" hidden="1">{"pl_t&amp;d",#N/A,FALSE,"p&amp;l_t&amp;D_01_02 (2)"}</definedName>
    <definedName name="lpi" localSheetId="9" hidden="1">{"pl_t&amp;d",#N/A,FALSE,"p&amp;l_t&amp;D_01_02 (2)"}</definedName>
    <definedName name="lpi" localSheetId="4" hidden="1">{"pl_t&amp;d",#N/A,FALSE,"p&amp;l_t&amp;D_01_02 (2)"}</definedName>
    <definedName name="lpi" localSheetId="0" hidden="1">{"pl_t&amp;d",#N/A,FALSE,"p&amp;l_t&amp;D_01_02 (2)"}</definedName>
    <definedName name="lpi" localSheetId="1" hidden="1">{"pl_t&amp;d",#N/A,FALSE,"p&amp;l_t&amp;D_01_02 (2)"}</definedName>
    <definedName name="lpi" hidden="1">{"pl_t&amp;d",#N/A,FALSE,"p&amp;l_t&amp;D_01_02 (2)"}</definedName>
    <definedName name="lsdfklsdfjkl" localSheetId="8" hidden="1">{"pl_td_01_02",#N/A,FALSE,"p&amp;l_t&amp;D_01_02 (2)"}</definedName>
    <definedName name="lsdfklsdfjkl" hidden="1">{"pl_td_01_02",#N/A,FALSE,"p&amp;l_t&amp;D_01_02 (2)"}</definedName>
    <definedName name="ltind" localSheetId="6">#REF!</definedName>
    <definedName name="ltind" localSheetId="10">#REF!</definedName>
    <definedName name="ltind" localSheetId="7">#REF!</definedName>
    <definedName name="ltind" localSheetId="3">#REF!</definedName>
    <definedName name="ltind" localSheetId="9">#REF!</definedName>
    <definedName name="ltind" localSheetId="4">#REF!</definedName>
    <definedName name="ltind" localSheetId="0">#REF!</definedName>
    <definedName name="ltind" localSheetId="1">#REF!</definedName>
    <definedName name="ltind">#REF!</definedName>
    <definedName name="lv" localSheetId="6">#REF!</definedName>
    <definedName name="lv" localSheetId="10">#REF!</definedName>
    <definedName name="lv" localSheetId="7">#REF!</definedName>
    <definedName name="lv" localSheetId="3">#REF!</definedName>
    <definedName name="lv" localSheetId="9">#REF!</definedName>
    <definedName name="lv" localSheetId="4">#REF!</definedName>
    <definedName name="lv" localSheetId="0">#REF!</definedName>
    <definedName name="lv" localSheetId="1">#REF!</definedName>
    <definedName name="lv">#REF!</definedName>
    <definedName name="lx" localSheetId="6">#REF!</definedName>
    <definedName name="lx" localSheetId="10">#REF!</definedName>
    <definedName name="lx" localSheetId="7">#REF!</definedName>
    <definedName name="lx" localSheetId="3">#REF!</definedName>
    <definedName name="lx" localSheetId="9">#REF!</definedName>
    <definedName name="lx" localSheetId="4">#REF!</definedName>
    <definedName name="lx" localSheetId="0">#REF!</definedName>
    <definedName name="lx" localSheetId="1">#REF!</definedName>
    <definedName name="lx">#REF!</definedName>
    <definedName name="ly" localSheetId="10">#REF!</definedName>
    <definedName name="ly" localSheetId="7">#REF!</definedName>
    <definedName name="ly" localSheetId="3">#REF!</definedName>
    <definedName name="ly" localSheetId="9">#REF!</definedName>
    <definedName name="ly" localSheetId="4">#REF!</definedName>
    <definedName name="ly" localSheetId="0">#REF!</definedName>
    <definedName name="ly" localSheetId="1">#REF!</definedName>
    <definedName name="ly">#REF!</definedName>
    <definedName name="m" localSheetId="10">#REF!</definedName>
    <definedName name="m" localSheetId="7">#REF!</definedName>
    <definedName name="m" localSheetId="3">#REF!</definedName>
    <definedName name="m" localSheetId="9">#REF!</definedName>
    <definedName name="m" localSheetId="4">#REF!</definedName>
    <definedName name="m" localSheetId="0">#REF!</definedName>
    <definedName name="m" localSheetId="1">#REF!</definedName>
    <definedName name="m">#REF!</definedName>
    <definedName name="M_ACost" localSheetId="10">#REF!</definedName>
    <definedName name="M_ACost" localSheetId="7">#REF!</definedName>
    <definedName name="M_ACost" localSheetId="3">#REF!</definedName>
    <definedName name="M_ACost" localSheetId="9">#REF!</definedName>
    <definedName name="M_ACost" localSheetId="4">#REF!</definedName>
    <definedName name="M_ACost" localSheetId="0">#REF!</definedName>
    <definedName name="M_ACost" localSheetId="1">#REF!</definedName>
    <definedName name="M_ACost">#REF!</definedName>
    <definedName name="M1x" localSheetId="6">[39]Design!#REF!</definedName>
    <definedName name="M1x" localSheetId="10">[39]Design!#REF!</definedName>
    <definedName name="M1x" localSheetId="7">[39]Design!#REF!</definedName>
    <definedName name="M1x" localSheetId="3">[39]Design!#REF!</definedName>
    <definedName name="M1x" localSheetId="9">[39]Design!#REF!</definedName>
    <definedName name="M1x" localSheetId="4">[39]Design!#REF!</definedName>
    <definedName name="M1x" localSheetId="0">[39]Design!#REF!</definedName>
    <definedName name="M1x" localSheetId="1">[39]Design!#REF!</definedName>
    <definedName name="M1x">[39]Design!#REF!</definedName>
    <definedName name="M1y" localSheetId="6">[39]Design!#REF!</definedName>
    <definedName name="M1y" localSheetId="10">[39]Design!#REF!</definedName>
    <definedName name="M1y" localSheetId="7">[39]Design!#REF!</definedName>
    <definedName name="M1y" localSheetId="3">[39]Design!#REF!</definedName>
    <definedName name="M1y" localSheetId="9">[39]Design!#REF!</definedName>
    <definedName name="M1y" localSheetId="4">[39]Design!#REF!</definedName>
    <definedName name="M1y" localSheetId="0">[39]Design!#REF!</definedName>
    <definedName name="M1y" localSheetId="1">[39]Design!#REF!</definedName>
    <definedName name="M1y">[39]Design!#REF!</definedName>
    <definedName name="M2x" localSheetId="6">[39]Design!#REF!</definedName>
    <definedName name="M2x" localSheetId="10">[39]Design!#REF!</definedName>
    <definedName name="M2x" localSheetId="7">[39]Design!#REF!</definedName>
    <definedName name="M2x" localSheetId="3">[39]Design!#REF!</definedName>
    <definedName name="M2x" localSheetId="9">[39]Design!#REF!</definedName>
    <definedName name="M2x" localSheetId="4">[39]Design!#REF!</definedName>
    <definedName name="M2x" localSheetId="0">[39]Design!#REF!</definedName>
    <definedName name="M2x" localSheetId="1">[39]Design!#REF!</definedName>
    <definedName name="M2x">[39]Design!#REF!</definedName>
    <definedName name="M2y" localSheetId="6">[39]Design!#REF!</definedName>
    <definedName name="M2y" localSheetId="10">[39]Design!#REF!</definedName>
    <definedName name="M2y" localSheetId="7">[39]Design!#REF!</definedName>
    <definedName name="M2y" localSheetId="3">[39]Design!#REF!</definedName>
    <definedName name="M2y" localSheetId="9">[39]Design!#REF!</definedName>
    <definedName name="M2y" localSheetId="4">[39]Design!#REF!</definedName>
    <definedName name="M2y" localSheetId="0">[39]Design!#REF!</definedName>
    <definedName name="M2y" localSheetId="1">[39]Design!#REF!</definedName>
    <definedName name="M2y">[39]Design!#REF!</definedName>
    <definedName name="maayaa" localSheetId="8" hidden="1">{"pl_t&amp;d",#N/A,FALSE,"p&amp;l_t&amp;D_01_02 (2)"}</definedName>
    <definedName name="maayaa" hidden="1">{"pl_t&amp;d",#N/A,FALSE,"p&amp;l_t&amp;D_01_02 (2)"}</definedName>
    <definedName name="macro" localSheetId="8" hidden="1">{"pl_t&amp;d",#N/A,FALSE,"p&amp;l_t&amp;D_01_02 (2)"}</definedName>
    <definedName name="macro" hidden="1">{"pl_t&amp;d",#N/A,FALSE,"p&amp;l_t&amp;D_01_02 (2)"}</definedName>
    <definedName name="MADHU" localSheetId="8" hidden="1">{"pl_t&amp;d",#N/A,FALSE,"p&amp;l_t&amp;D_01_02 (2)"}</definedName>
    <definedName name="MADHU" hidden="1">{"pl_t&amp;d",#N/A,FALSE,"p&amp;l_t&amp;D_01_02 (2)"}</definedName>
    <definedName name="main" localSheetId="6">#REF!</definedName>
    <definedName name="main" localSheetId="10">#REF!</definedName>
    <definedName name="main" localSheetId="7">#REF!</definedName>
    <definedName name="main" localSheetId="3">#REF!</definedName>
    <definedName name="main" localSheetId="9">#REF!</definedName>
    <definedName name="main" localSheetId="4">#REF!</definedName>
    <definedName name="main" localSheetId="0">#REF!</definedName>
    <definedName name="main" localSheetId="1">#REF!</definedName>
    <definedName name="main">#REF!</definedName>
    <definedName name="main_comp" localSheetId="6">#REF!</definedName>
    <definedName name="main_comp" localSheetId="10">#REF!</definedName>
    <definedName name="main_comp" localSheetId="7">#REF!</definedName>
    <definedName name="main_comp" localSheetId="3">#REF!</definedName>
    <definedName name="main_comp" localSheetId="9">#REF!</definedName>
    <definedName name="main_comp" localSheetId="4">#REF!</definedName>
    <definedName name="main_comp" localSheetId="0">#REF!</definedName>
    <definedName name="main_comp" localSheetId="1">#REF!</definedName>
    <definedName name="main_comp">#REF!</definedName>
    <definedName name="MAJOR" localSheetId="6">#REF!</definedName>
    <definedName name="MAJOR" localSheetId="10">#REF!</definedName>
    <definedName name="MAJOR" localSheetId="7">#REF!</definedName>
    <definedName name="MAJOR" localSheetId="3">#REF!</definedName>
    <definedName name="MAJOR" localSheetId="9">#REF!</definedName>
    <definedName name="MAJOR" localSheetId="4">#REF!</definedName>
    <definedName name="MAJOR" localSheetId="0">#REF!</definedName>
    <definedName name="MAJOR" localSheetId="1">#REF!</definedName>
    <definedName name="MAJOR">#REF!</definedName>
    <definedName name="MAJORFUND" localSheetId="10">#REF!</definedName>
    <definedName name="MAJORFUND" localSheetId="7">#REF!</definedName>
    <definedName name="MAJORFUND" localSheetId="3">#REF!</definedName>
    <definedName name="MAJORFUND" localSheetId="9">#REF!</definedName>
    <definedName name="MAJORFUND" localSheetId="4">#REF!</definedName>
    <definedName name="MAJORFUND" localSheetId="0">#REF!</definedName>
    <definedName name="MAJORFUND" localSheetId="1">#REF!</definedName>
    <definedName name="MAJORFUND">#REF!</definedName>
    <definedName name="MakeUpGPH" localSheetId="10">#REF!</definedName>
    <definedName name="MakeUpGPH" localSheetId="7">#REF!</definedName>
    <definedName name="MakeUpGPH" localSheetId="3">#REF!</definedName>
    <definedName name="MakeUpGPH" localSheetId="9">#REF!</definedName>
    <definedName name="MakeUpGPH" localSheetId="4">#REF!</definedName>
    <definedName name="MakeUpGPH" localSheetId="0">#REF!</definedName>
    <definedName name="MakeUpGPH" localSheetId="1">#REF!</definedName>
    <definedName name="MakeUpGPH">#REF!</definedName>
    <definedName name="Mar06___0" localSheetId="6">[5]Newabstract!#REF!</definedName>
    <definedName name="Mar06___0" localSheetId="10">[5]Newabstract!#REF!</definedName>
    <definedName name="Mar06___0" localSheetId="7">[5]Newabstract!#REF!</definedName>
    <definedName name="Mar06___0" localSheetId="3">[5]Newabstract!#REF!</definedName>
    <definedName name="Mar06___0" localSheetId="9">[5]Newabstract!#REF!</definedName>
    <definedName name="Mar06___0" localSheetId="4">[5]Newabstract!#REF!</definedName>
    <definedName name="Mar06___0" localSheetId="0">[5]Newabstract!#REF!</definedName>
    <definedName name="Mar06___0" localSheetId="1">[5]Newabstract!#REF!</definedName>
    <definedName name="Mar06___0">[5]Newabstract!#REF!</definedName>
    <definedName name="Mar09___0" localSheetId="6">[5]Newabstract!#REF!</definedName>
    <definedName name="Mar09___0" localSheetId="10">[5]Newabstract!#REF!</definedName>
    <definedName name="Mar09___0" localSheetId="7">[5]Newabstract!#REF!</definedName>
    <definedName name="Mar09___0" localSheetId="3">[5]Newabstract!#REF!</definedName>
    <definedName name="Mar09___0" localSheetId="9">[5]Newabstract!#REF!</definedName>
    <definedName name="Mar09___0" localSheetId="4">[5]Newabstract!#REF!</definedName>
    <definedName name="Mar09___0" localSheetId="0">[5]Newabstract!#REF!</definedName>
    <definedName name="Mar09___0" localSheetId="1">[5]Newabstract!#REF!</definedName>
    <definedName name="Mar09___0">[5]Newabstract!#REF!</definedName>
    <definedName name="Mar10___0" localSheetId="6">[5]Newabstract!#REF!</definedName>
    <definedName name="Mar10___0" localSheetId="10">[5]Newabstract!#REF!</definedName>
    <definedName name="Mar10___0" localSheetId="7">[5]Newabstract!#REF!</definedName>
    <definedName name="Mar10___0" localSheetId="3">[5]Newabstract!#REF!</definedName>
    <definedName name="Mar10___0" localSheetId="9">[5]Newabstract!#REF!</definedName>
    <definedName name="Mar10___0" localSheetId="4">[5]Newabstract!#REF!</definedName>
    <definedName name="Mar10___0" localSheetId="0">[5]Newabstract!#REF!</definedName>
    <definedName name="Mar10___0" localSheetId="1">[5]Newabstract!#REF!</definedName>
    <definedName name="Mar10___0">[5]Newabstract!#REF!</definedName>
    <definedName name="Mar11___0" localSheetId="6">[5]Newabstract!#REF!</definedName>
    <definedName name="Mar11___0" localSheetId="10">[5]Newabstract!#REF!</definedName>
    <definedName name="Mar11___0" localSheetId="7">[5]Newabstract!#REF!</definedName>
    <definedName name="Mar11___0" localSheetId="3">[5]Newabstract!#REF!</definedName>
    <definedName name="Mar11___0" localSheetId="9">[5]Newabstract!#REF!</definedName>
    <definedName name="Mar11___0" localSheetId="4">[5]Newabstract!#REF!</definedName>
    <definedName name="Mar11___0" localSheetId="0">[5]Newabstract!#REF!</definedName>
    <definedName name="Mar11___0" localSheetId="1">[5]Newabstract!#REF!</definedName>
    <definedName name="Mar11___0">[5]Newabstract!#REF!</definedName>
    <definedName name="Mar12___0" localSheetId="6">[5]Newabstract!#REF!</definedName>
    <definedName name="Mar12___0" localSheetId="10">[5]Newabstract!#REF!</definedName>
    <definedName name="Mar12___0" localSheetId="7">[5]Newabstract!#REF!</definedName>
    <definedName name="Mar12___0" localSheetId="3">[5]Newabstract!#REF!</definedName>
    <definedName name="Mar12___0" localSheetId="9">[5]Newabstract!#REF!</definedName>
    <definedName name="Mar12___0" localSheetId="4">[5]Newabstract!#REF!</definedName>
    <definedName name="Mar12___0" localSheetId="0">[5]Newabstract!#REF!</definedName>
    <definedName name="Mar12___0" localSheetId="1">[5]Newabstract!#REF!</definedName>
    <definedName name="Mar12___0">[5]Newabstract!#REF!</definedName>
    <definedName name="Mar13___0" localSheetId="10">[5]Newabstract!#REF!</definedName>
    <definedName name="Mar13___0" localSheetId="7">[5]Newabstract!#REF!</definedName>
    <definedName name="Mar13___0" localSheetId="3">[5]Newabstract!#REF!</definedName>
    <definedName name="Mar13___0" localSheetId="9">[5]Newabstract!#REF!</definedName>
    <definedName name="Mar13___0" localSheetId="4">[5]Newabstract!#REF!</definedName>
    <definedName name="Mar13___0" localSheetId="0">[5]Newabstract!#REF!</definedName>
    <definedName name="Mar13___0" localSheetId="1">[5]Newabstract!#REF!</definedName>
    <definedName name="Mar13___0">[5]Newabstract!#REF!</definedName>
    <definedName name="Mar16___0" localSheetId="10">[5]Newabstract!#REF!</definedName>
    <definedName name="Mar16___0" localSheetId="7">[5]Newabstract!#REF!</definedName>
    <definedName name="Mar16___0" localSheetId="3">[5]Newabstract!#REF!</definedName>
    <definedName name="Mar16___0" localSheetId="9">[5]Newabstract!#REF!</definedName>
    <definedName name="Mar16___0" localSheetId="4">[5]Newabstract!#REF!</definedName>
    <definedName name="Mar16___0" localSheetId="0">[5]Newabstract!#REF!</definedName>
    <definedName name="Mar16___0" localSheetId="1">[5]Newabstract!#REF!</definedName>
    <definedName name="Mar16___0">[5]Newabstract!#REF!</definedName>
    <definedName name="Mar17___0" localSheetId="10">[5]Newabstract!#REF!</definedName>
    <definedName name="Mar17___0" localSheetId="7">[5]Newabstract!#REF!</definedName>
    <definedName name="Mar17___0" localSheetId="3">[5]Newabstract!#REF!</definedName>
    <definedName name="Mar17___0" localSheetId="9">[5]Newabstract!#REF!</definedName>
    <definedName name="Mar17___0" localSheetId="4">[5]Newabstract!#REF!</definedName>
    <definedName name="Mar17___0" localSheetId="0">[5]Newabstract!#REF!</definedName>
    <definedName name="Mar17___0" localSheetId="1">[5]Newabstract!#REF!</definedName>
    <definedName name="Mar17___0">[5]Newabstract!#REF!</definedName>
    <definedName name="Mar18___0" localSheetId="10">[5]Newabstract!#REF!</definedName>
    <definedName name="Mar18___0" localSheetId="7">[5]Newabstract!#REF!</definedName>
    <definedName name="Mar18___0" localSheetId="3">[5]Newabstract!#REF!</definedName>
    <definedName name="Mar18___0" localSheetId="9">[5]Newabstract!#REF!</definedName>
    <definedName name="Mar18___0" localSheetId="4">[5]Newabstract!#REF!</definedName>
    <definedName name="Mar18___0" localSheetId="0">[5]Newabstract!#REF!</definedName>
    <definedName name="Mar18___0" localSheetId="1">[5]Newabstract!#REF!</definedName>
    <definedName name="Mar18___0">[5]Newabstract!#REF!</definedName>
    <definedName name="Mar19___0" localSheetId="10">[5]Newabstract!#REF!</definedName>
    <definedName name="Mar19___0" localSheetId="7">[5]Newabstract!#REF!</definedName>
    <definedName name="Mar19___0" localSheetId="3">[5]Newabstract!#REF!</definedName>
    <definedName name="Mar19___0" localSheetId="9">[5]Newabstract!#REF!</definedName>
    <definedName name="Mar19___0" localSheetId="4">[5]Newabstract!#REF!</definedName>
    <definedName name="Mar19___0" localSheetId="0">[5]Newabstract!#REF!</definedName>
    <definedName name="Mar19___0" localSheetId="1">[5]Newabstract!#REF!</definedName>
    <definedName name="Mar19___0">[5]Newabstract!#REF!</definedName>
    <definedName name="Mar20___0" localSheetId="10">[5]Newabstract!#REF!</definedName>
    <definedName name="Mar20___0" localSheetId="7">[5]Newabstract!#REF!</definedName>
    <definedName name="Mar20___0" localSheetId="3">[5]Newabstract!#REF!</definedName>
    <definedName name="Mar20___0" localSheetId="9">[5]Newabstract!#REF!</definedName>
    <definedName name="Mar20___0" localSheetId="4">[5]Newabstract!#REF!</definedName>
    <definedName name="Mar20___0" localSheetId="0">[5]Newabstract!#REF!</definedName>
    <definedName name="Mar20___0" localSheetId="1">[5]Newabstract!#REF!</definedName>
    <definedName name="Mar20___0">[5]Newabstract!#REF!</definedName>
    <definedName name="Mar23___0" localSheetId="10">[5]Newabstract!#REF!</definedName>
    <definedName name="Mar23___0" localSheetId="7">[5]Newabstract!#REF!</definedName>
    <definedName name="Mar23___0" localSheetId="3">[5]Newabstract!#REF!</definedName>
    <definedName name="Mar23___0" localSheetId="9">[5]Newabstract!#REF!</definedName>
    <definedName name="Mar23___0" localSheetId="4">[5]Newabstract!#REF!</definedName>
    <definedName name="Mar23___0" localSheetId="0">[5]Newabstract!#REF!</definedName>
    <definedName name="Mar23___0" localSheetId="1">[5]Newabstract!#REF!</definedName>
    <definedName name="Mar23___0">[5]Newabstract!#REF!</definedName>
    <definedName name="Mar24___0" localSheetId="10">[5]Newabstract!#REF!</definedName>
    <definedName name="Mar24___0" localSheetId="7">[5]Newabstract!#REF!</definedName>
    <definedName name="Mar24___0" localSheetId="3">[5]Newabstract!#REF!</definedName>
    <definedName name="Mar24___0" localSheetId="9">[5]Newabstract!#REF!</definedName>
    <definedName name="Mar24___0" localSheetId="4">[5]Newabstract!#REF!</definedName>
    <definedName name="Mar24___0" localSheetId="0">[5]Newabstract!#REF!</definedName>
    <definedName name="Mar24___0" localSheetId="1">[5]Newabstract!#REF!</definedName>
    <definedName name="Mar24___0">[5]Newabstract!#REF!</definedName>
    <definedName name="Mar25___0" localSheetId="10">[5]Newabstract!#REF!</definedName>
    <definedName name="Mar25___0" localSheetId="7">[5]Newabstract!#REF!</definedName>
    <definedName name="Mar25___0" localSheetId="3">[5]Newabstract!#REF!</definedName>
    <definedName name="Mar25___0" localSheetId="9">[5]Newabstract!#REF!</definedName>
    <definedName name="Mar25___0" localSheetId="4">[5]Newabstract!#REF!</definedName>
    <definedName name="Mar25___0" localSheetId="0">[5]Newabstract!#REF!</definedName>
    <definedName name="Mar25___0" localSheetId="1">[5]Newabstract!#REF!</definedName>
    <definedName name="Mar25___0">[5]Newabstract!#REF!</definedName>
    <definedName name="Mar26___0" localSheetId="10">[5]Newabstract!#REF!</definedName>
    <definedName name="Mar26___0" localSheetId="7">[5]Newabstract!#REF!</definedName>
    <definedName name="Mar26___0" localSheetId="3">[5]Newabstract!#REF!</definedName>
    <definedName name="Mar26___0" localSheetId="9">[5]Newabstract!#REF!</definedName>
    <definedName name="Mar26___0" localSheetId="4">[5]Newabstract!#REF!</definedName>
    <definedName name="Mar26___0" localSheetId="0">[5]Newabstract!#REF!</definedName>
    <definedName name="Mar26___0" localSheetId="1">[5]Newabstract!#REF!</definedName>
    <definedName name="Mar26___0">[5]Newabstract!#REF!</definedName>
    <definedName name="Mar27___0" localSheetId="10">[5]Newabstract!#REF!</definedName>
    <definedName name="Mar27___0" localSheetId="7">[5]Newabstract!#REF!</definedName>
    <definedName name="Mar27___0" localSheetId="3">[5]Newabstract!#REF!</definedName>
    <definedName name="Mar27___0" localSheetId="9">[5]Newabstract!#REF!</definedName>
    <definedName name="Mar27___0" localSheetId="4">[5]Newabstract!#REF!</definedName>
    <definedName name="Mar27___0" localSheetId="0">[5]Newabstract!#REF!</definedName>
    <definedName name="Mar27___0" localSheetId="1">[5]Newabstract!#REF!</definedName>
    <definedName name="Mar27___0">[5]Newabstract!#REF!</definedName>
    <definedName name="Mar28___0" localSheetId="10">[5]Newabstract!#REF!</definedName>
    <definedName name="Mar28___0" localSheetId="7">[5]Newabstract!#REF!</definedName>
    <definedName name="Mar28___0" localSheetId="3">[5]Newabstract!#REF!</definedName>
    <definedName name="Mar28___0" localSheetId="9">[5]Newabstract!#REF!</definedName>
    <definedName name="Mar28___0" localSheetId="4">[5]Newabstract!#REF!</definedName>
    <definedName name="Mar28___0" localSheetId="0">[5]Newabstract!#REF!</definedName>
    <definedName name="Mar28___0" localSheetId="1">[5]Newabstract!#REF!</definedName>
    <definedName name="Mar28___0">[5]Newabstract!#REF!</definedName>
    <definedName name="Mar30___0" localSheetId="10">[5]Newabstract!#REF!</definedName>
    <definedName name="Mar30___0" localSheetId="7">[5]Newabstract!#REF!</definedName>
    <definedName name="Mar30___0" localSheetId="3">[5]Newabstract!#REF!</definedName>
    <definedName name="Mar30___0" localSheetId="9">[5]Newabstract!#REF!</definedName>
    <definedName name="Mar30___0" localSheetId="4">[5]Newabstract!#REF!</definedName>
    <definedName name="Mar30___0" localSheetId="0">[5]Newabstract!#REF!</definedName>
    <definedName name="Mar30___0" localSheetId="1">[5]Newabstract!#REF!</definedName>
    <definedName name="Mar30___0">[5]Newabstract!#REF!</definedName>
    <definedName name="Mar31___0" localSheetId="10">[5]Newabstract!#REF!</definedName>
    <definedName name="Mar31___0" localSheetId="7">[5]Newabstract!#REF!</definedName>
    <definedName name="Mar31___0" localSheetId="3">[5]Newabstract!#REF!</definedName>
    <definedName name="Mar31___0" localSheetId="9">[5]Newabstract!#REF!</definedName>
    <definedName name="Mar31___0" localSheetId="4">[5]Newabstract!#REF!</definedName>
    <definedName name="Mar31___0" localSheetId="0">[5]Newabstract!#REF!</definedName>
    <definedName name="Mar31___0" localSheetId="1">[5]Newabstract!#REF!</definedName>
    <definedName name="Mar31___0">[5]Newabstract!#REF!</definedName>
    <definedName name="march" localSheetId="6">#REF!</definedName>
    <definedName name="march" localSheetId="10">#REF!</definedName>
    <definedName name="march" localSheetId="7">#REF!</definedName>
    <definedName name="march" localSheetId="3">#REF!</definedName>
    <definedName name="march" localSheetId="9">#REF!</definedName>
    <definedName name="march" localSheetId="4">#REF!</definedName>
    <definedName name="march" localSheetId="0">#REF!</definedName>
    <definedName name="march" localSheetId="1">#REF!</definedName>
    <definedName name="march">#REF!</definedName>
    <definedName name="MARDATA?" localSheetId="6">#REF!</definedName>
    <definedName name="MARDATA?" localSheetId="10">#REF!</definedName>
    <definedName name="MARDATA?" localSheetId="7">#REF!</definedName>
    <definedName name="MARDATA?" localSheetId="3">#REF!</definedName>
    <definedName name="MARDATA?" localSheetId="9">#REF!</definedName>
    <definedName name="MARDATA?" localSheetId="4">#REF!</definedName>
    <definedName name="MARDATA?" localSheetId="0">#REF!</definedName>
    <definedName name="MARDATA?" localSheetId="1">#REF!</definedName>
    <definedName name="MARDATA?">#REF!</definedName>
    <definedName name="margin">[44]Wkgs!$J$275</definedName>
    <definedName name="Margin_Rohini" localSheetId="6">#REF!</definedName>
    <definedName name="Margin_Rohini" localSheetId="10">#REF!</definedName>
    <definedName name="Margin_Rohini" localSheetId="7">#REF!</definedName>
    <definedName name="Margin_Rohini" localSheetId="3">#REF!</definedName>
    <definedName name="Margin_Rohini" localSheetId="9">#REF!</definedName>
    <definedName name="Margin_Rohini" localSheetId="4">#REF!</definedName>
    <definedName name="Margin_Rohini" localSheetId="0">#REF!</definedName>
    <definedName name="Margin_Rohini" localSheetId="1">#REF!</definedName>
    <definedName name="Margin_Rohini">#REF!</definedName>
    <definedName name="MAT" localSheetId="6">#REF!</definedName>
    <definedName name="MAT" localSheetId="10">#REF!</definedName>
    <definedName name="MAT" localSheetId="7">#REF!</definedName>
    <definedName name="MAT" localSheetId="3">#REF!</definedName>
    <definedName name="MAT" localSheetId="9">#REF!</definedName>
    <definedName name="MAT" localSheetId="4">#REF!</definedName>
    <definedName name="MAT" localSheetId="0">#REF!</definedName>
    <definedName name="MAT" localSheetId="1">#REF!</definedName>
    <definedName name="MAT">#REF!</definedName>
    <definedName name="Max" localSheetId="6">[45]Assumptions!#REF!</definedName>
    <definedName name="Max" localSheetId="10">[45]Assumptions!#REF!</definedName>
    <definedName name="Max" localSheetId="7">[45]Assumptions!#REF!</definedName>
    <definedName name="Max" localSheetId="3">[45]Assumptions!#REF!</definedName>
    <definedName name="Max" localSheetId="9">[45]Assumptions!#REF!</definedName>
    <definedName name="Max" localSheetId="4">[45]Assumptions!#REF!</definedName>
    <definedName name="Max" localSheetId="0">[45]Assumptions!#REF!</definedName>
    <definedName name="Max" localSheetId="1">[45]Assumptions!#REF!</definedName>
    <definedName name="Max">[45]Assumptions!#REF!</definedName>
    <definedName name="may" localSheetId="6">#REF!</definedName>
    <definedName name="may" localSheetId="10">#REF!</definedName>
    <definedName name="may" localSheetId="7">#REF!</definedName>
    <definedName name="may" localSheetId="3">#REF!</definedName>
    <definedName name="may" localSheetId="9">#REF!</definedName>
    <definedName name="may" localSheetId="4">#REF!</definedName>
    <definedName name="may" localSheetId="0">#REF!</definedName>
    <definedName name="may" localSheetId="1">#REF!</definedName>
    <definedName name="may">#REF!</definedName>
    <definedName name="MAY_03_NEW" localSheetId="6">#REF!</definedName>
    <definedName name="MAY_03_NEW" localSheetId="10">#REF!</definedName>
    <definedName name="MAY_03_NEW" localSheetId="7">#REF!</definedName>
    <definedName name="MAY_03_NEW" localSheetId="3">#REF!</definedName>
    <definedName name="MAY_03_NEW" localSheetId="9">#REF!</definedName>
    <definedName name="MAY_03_NEW" localSheetId="4">#REF!</definedName>
    <definedName name="MAY_03_NEW" localSheetId="0">#REF!</definedName>
    <definedName name="MAY_03_NEW" localSheetId="1">#REF!</definedName>
    <definedName name="MAY_03_NEW">#REF!</definedName>
    <definedName name="MAYDATA?" localSheetId="6">#REF!</definedName>
    <definedName name="MAYDATA?" localSheetId="10">#REF!</definedName>
    <definedName name="MAYDATA?" localSheetId="7">#REF!</definedName>
    <definedName name="MAYDATA?" localSheetId="3">#REF!</definedName>
    <definedName name="MAYDATA?" localSheetId="9">#REF!</definedName>
    <definedName name="MAYDATA?" localSheetId="4">#REF!</definedName>
    <definedName name="MAYDATA?" localSheetId="0">#REF!</definedName>
    <definedName name="MAYDATA?" localSheetId="1">#REF!</definedName>
    <definedName name="MAYDATA?">#REF!</definedName>
    <definedName name="mbnr" localSheetId="10">#REF!</definedName>
    <definedName name="mbnr" localSheetId="7">#REF!</definedName>
    <definedName name="mbnr" localSheetId="3">#REF!</definedName>
    <definedName name="mbnr" localSheetId="9">#REF!</definedName>
    <definedName name="mbnr" localSheetId="4">#REF!</definedName>
    <definedName name="mbnr" localSheetId="0">#REF!</definedName>
    <definedName name="mbnr" localSheetId="1">#REF!</definedName>
    <definedName name="mbnr">#REF!</definedName>
    <definedName name="MDAYS">#REF!</definedName>
    <definedName name="MDCOD">#REF!</definedName>
    <definedName name="mdk" localSheetId="10">#REF!</definedName>
    <definedName name="mdk" localSheetId="7">#REF!</definedName>
    <definedName name="mdk" localSheetId="3">#REF!</definedName>
    <definedName name="mdk" localSheetId="9">#REF!</definedName>
    <definedName name="mdk" localSheetId="4">#REF!</definedName>
    <definedName name="mdk" localSheetId="0">#REF!</definedName>
    <definedName name="mdk" localSheetId="1">#REF!</definedName>
    <definedName name="mdk">#REF!</definedName>
    <definedName name="MDNAM">#REF!</definedName>
    <definedName name="Medical" localSheetId="10">#REF!</definedName>
    <definedName name="Medical" localSheetId="7">#REF!</definedName>
    <definedName name="Medical" localSheetId="3">#REF!</definedName>
    <definedName name="Medical" localSheetId="9">#REF!</definedName>
    <definedName name="Medical" localSheetId="4">#REF!</definedName>
    <definedName name="Medical" localSheetId="0">#REF!</definedName>
    <definedName name="Medical" localSheetId="1">#REF!</definedName>
    <definedName name="Medical">#REF!</definedName>
    <definedName name="meter.sale" localSheetId="10">#REF!</definedName>
    <definedName name="meter.sale" localSheetId="7">#REF!</definedName>
    <definedName name="meter.sale" localSheetId="3">#REF!</definedName>
    <definedName name="meter.sale" localSheetId="9">#REF!</definedName>
    <definedName name="meter.sale" localSheetId="4">#REF!</definedName>
    <definedName name="meter.sale" localSheetId="0">#REF!</definedName>
    <definedName name="meter.sale" localSheetId="1">#REF!</definedName>
    <definedName name="meter.sale">#REF!</definedName>
    <definedName name="meter.sales" localSheetId="10">#REF!</definedName>
    <definedName name="meter.sales" localSheetId="7">#REF!</definedName>
    <definedName name="meter.sales" localSheetId="3">#REF!</definedName>
    <definedName name="meter.sales" localSheetId="9">#REF!</definedName>
    <definedName name="meter.sales" localSheetId="4">#REF!</definedName>
    <definedName name="meter.sales" localSheetId="0">#REF!</definedName>
    <definedName name="meter.sales" localSheetId="1">#REF!</definedName>
    <definedName name="meter.sales">#REF!</definedName>
    <definedName name="mhq" localSheetId="6" hidden="1">{"pl_t&amp;d",#N/A,FALSE,"p&amp;l_t&amp;D_01_02 (2)"}</definedName>
    <definedName name="mhq" localSheetId="10" hidden="1">{"pl_t&amp;d",#N/A,FALSE,"p&amp;l_t&amp;D_01_02 (2)"}</definedName>
    <definedName name="mhq" localSheetId="7" hidden="1">{"pl_t&amp;d",#N/A,FALSE,"p&amp;l_t&amp;D_01_02 (2)"}</definedName>
    <definedName name="mhq" localSheetId="3" hidden="1">{"pl_t&amp;d",#N/A,FALSE,"p&amp;l_t&amp;D_01_02 (2)"}</definedName>
    <definedName name="mhq" localSheetId="8" hidden="1">{"pl_t&amp;d",#N/A,FALSE,"p&amp;l_t&amp;D_01_02 (2)"}</definedName>
    <definedName name="mhq" localSheetId="9" hidden="1">{"pl_t&amp;d",#N/A,FALSE,"p&amp;l_t&amp;D_01_02 (2)"}</definedName>
    <definedName name="mhq" localSheetId="4" hidden="1">{"pl_t&amp;d",#N/A,FALSE,"p&amp;l_t&amp;D_01_02 (2)"}</definedName>
    <definedName name="mhq" localSheetId="0" hidden="1">{"pl_t&amp;d",#N/A,FALSE,"p&amp;l_t&amp;D_01_02 (2)"}</definedName>
    <definedName name="mhq" localSheetId="1" hidden="1">{"pl_t&amp;d",#N/A,FALSE,"p&amp;l_t&amp;D_01_02 (2)"}</definedName>
    <definedName name="mhq" hidden="1">{"pl_t&amp;d",#N/A,FALSE,"p&amp;l_t&amp;D_01_02 (2)"}</definedName>
    <definedName name="millions">[46]Inputs!$B$10</definedName>
    <definedName name="mispending" localSheetId="8" hidden="1">{"pl_t&amp;d",#N/A,FALSE,"p&amp;l_t&amp;D_01_02 (2)"}</definedName>
    <definedName name="mispending" hidden="1">{"pl_t&amp;d",#N/A,FALSE,"p&amp;l_t&amp;D_01_02 (2)"}</definedName>
    <definedName name="MLTPF">#REF!</definedName>
    <definedName name="mlvjkavf" localSheetId="6">#REF!</definedName>
    <definedName name="mlvjkavf" localSheetId="10">#REF!</definedName>
    <definedName name="mlvjkavf" localSheetId="7">#REF!</definedName>
    <definedName name="mlvjkavf" localSheetId="3">#REF!</definedName>
    <definedName name="mlvjkavf" localSheetId="9">#REF!</definedName>
    <definedName name="mlvjkavf" localSheetId="4">#REF!</definedName>
    <definedName name="mlvjkavf" localSheetId="0">#REF!</definedName>
    <definedName name="mlvjkavf" localSheetId="1">#REF!</definedName>
    <definedName name="mlvjkavf">#REF!</definedName>
    <definedName name="MM" localSheetId="6" hidden="1">{"pl_t&amp;d",#N/A,FALSE,"p&amp;l_t&amp;D_01_02 (2)"}</definedName>
    <definedName name="MM" localSheetId="10" hidden="1">{"pl_t&amp;d",#N/A,FALSE,"p&amp;l_t&amp;D_01_02 (2)"}</definedName>
    <definedName name="MM" localSheetId="7" hidden="1">{"pl_t&amp;d",#N/A,FALSE,"p&amp;l_t&amp;D_01_02 (2)"}</definedName>
    <definedName name="MM" localSheetId="3" hidden="1">{"pl_t&amp;d",#N/A,FALSE,"p&amp;l_t&amp;D_01_02 (2)"}</definedName>
    <definedName name="MM" localSheetId="8" hidden="1">{"pl_t&amp;d",#N/A,FALSE,"p&amp;l_t&amp;D_01_02 (2)"}</definedName>
    <definedName name="MM" localSheetId="9" hidden="1">{"pl_t&amp;d",#N/A,FALSE,"p&amp;l_t&amp;D_01_02 (2)"}</definedName>
    <definedName name="MM" localSheetId="4" hidden="1">{"pl_t&amp;d",#N/A,FALSE,"p&amp;l_t&amp;D_01_02 (2)"}</definedName>
    <definedName name="MM" localSheetId="0" hidden="1">{"pl_t&amp;d",#N/A,FALSE,"p&amp;l_t&amp;D_01_02 (2)"}</definedName>
    <definedName name="MM" localSheetId="1" hidden="1">{"pl_t&amp;d",#N/A,FALSE,"p&amp;l_t&amp;D_01_02 (2)"}</definedName>
    <definedName name="MM" hidden="1">{"pl_t&amp;d",#N/A,FALSE,"p&amp;l_t&amp;D_01_02 (2)"}</definedName>
    <definedName name="MMLB_SO_DECEMBE" localSheetId="6">#REF!</definedName>
    <definedName name="MMLB_SO_DECEMBE" localSheetId="10">#REF!</definedName>
    <definedName name="MMLB_SO_DECEMBE" localSheetId="7">#REF!</definedName>
    <definedName name="MMLB_SO_DECEMBE" localSheetId="3">#REF!</definedName>
    <definedName name="MMLB_SO_DECEMBE" localSheetId="9">#REF!</definedName>
    <definedName name="MMLB_SO_DECEMBE" localSheetId="4">#REF!</definedName>
    <definedName name="MMLB_SO_DECEMBE" localSheetId="0">#REF!</definedName>
    <definedName name="MMLB_SO_DECEMBE" localSheetId="1">#REF!</definedName>
    <definedName name="MMLB_SO_DECEMBE">#REF!</definedName>
    <definedName name="MMLB_SO_FEBRUAR" localSheetId="6">#REF!</definedName>
    <definedName name="MMLB_SO_FEBRUAR" localSheetId="10">#REF!</definedName>
    <definedName name="MMLB_SO_FEBRUAR" localSheetId="7">#REF!</definedName>
    <definedName name="MMLB_SO_FEBRUAR" localSheetId="3">#REF!</definedName>
    <definedName name="MMLB_SO_FEBRUAR" localSheetId="9">#REF!</definedName>
    <definedName name="MMLB_SO_FEBRUAR" localSheetId="4">#REF!</definedName>
    <definedName name="MMLB_SO_FEBRUAR" localSheetId="0">#REF!</definedName>
    <definedName name="MMLB_SO_FEBRUAR" localSheetId="1">#REF!</definedName>
    <definedName name="MMLB_SO_FEBRUAR">#REF!</definedName>
    <definedName name="MMLB_SO_JANUARY" localSheetId="6">#REF!</definedName>
    <definedName name="MMLB_SO_JANUARY" localSheetId="10">#REF!</definedName>
    <definedName name="MMLB_SO_JANUARY" localSheetId="7">#REF!</definedName>
    <definedName name="MMLB_SO_JANUARY" localSheetId="3">#REF!</definedName>
    <definedName name="MMLB_SO_JANUARY" localSheetId="9">#REF!</definedName>
    <definedName name="MMLB_SO_JANUARY" localSheetId="4">#REF!</definedName>
    <definedName name="MMLB_SO_JANUARY" localSheetId="0">#REF!</definedName>
    <definedName name="MMLB_SO_JANUARY" localSheetId="1">#REF!</definedName>
    <definedName name="MMLB_SO_JANUARY">#REF!</definedName>
    <definedName name="MMLB_SO_NOVEMBE" localSheetId="10">#REF!</definedName>
    <definedName name="MMLB_SO_NOVEMBE" localSheetId="7">#REF!</definedName>
    <definedName name="MMLB_SO_NOVEMBE" localSheetId="3">#REF!</definedName>
    <definedName name="MMLB_SO_NOVEMBE" localSheetId="9">#REF!</definedName>
    <definedName name="MMLB_SO_NOVEMBE" localSheetId="4">#REF!</definedName>
    <definedName name="MMLB_SO_NOVEMBE" localSheetId="0">#REF!</definedName>
    <definedName name="MMLB_SO_NOVEMBE" localSheetId="1">#REF!</definedName>
    <definedName name="MMLB_SO_NOVEMBE">#REF!</definedName>
    <definedName name="MMLB_SO_OCTOBER" localSheetId="10">#REF!</definedName>
    <definedName name="MMLB_SO_OCTOBER" localSheetId="7">#REF!</definedName>
    <definedName name="MMLB_SO_OCTOBER" localSheetId="3">#REF!</definedName>
    <definedName name="MMLB_SO_OCTOBER" localSheetId="9">#REF!</definedName>
    <definedName name="MMLB_SO_OCTOBER" localSheetId="4">#REF!</definedName>
    <definedName name="MMLB_SO_OCTOBER" localSheetId="0">#REF!</definedName>
    <definedName name="MMLB_SO_OCTOBER" localSheetId="1">#REF!</definedName>
    <definedName name="MMLB_SO_OCTOBER">#REF!</definedName>
    <definedName name="MMLB_SO_SEPTEMB" localSheetId="10">#REF!</definedName>
    <definedName name="MMLB_SO_SEPTEMB" localSheetId="7">#REF!</definedName>
    <definedName name="MMLB_SO_SEPTEMB" localSheetId="3">#REF!</definedName>
    <definedName name="MMLB_SO_SEPTEMB" localSheetId="9">#REF!</definedName>
    <definedName name="MMLB_SO_SEPTEMB" localSheetId="4">#REF!</definedName>
    <definedName name="MMLB_SO_SEPTEMB" localSheetId="0">#REF!</definedName>
    <definedName name="MMLB_SO_SEPTEMB" localSheetId="1">#REF!</definedName>
    <definedName name="MMLB_SO_SEPTEMB">#REF!</definedName>
    <definedName name="MMLB_SOLD_ANNUA" localSheetId="10">#REF!</definedName>
    <definedName name="MMLB_SOLD_ANNUA" localSheetId="7">#REF!</definedName>
    <definedName name="MMLB_SOLD_ANNUA" localSheetId="3">#REF!</definedName>
    <definedName name="MMLB_SOLD_ANNUA" localSheetId="9">#REF!</definedName>
    <definedName name="MMLB_SOLD_ANNUA" localSheetId="4">#REF!</definedName>
    <definedName name="MMLB_SOLD_ANNUA" localSheetId="0">#REF!</definedName>
    <definedName name="MMLB_SOLD_ANNUA" localSheetId="1">#REF!</definedName>
    <definedName name="MMLB_SOLD_ANNUA">#REF!</definedName>
    <definedName name="MMLB_SOLD_APRIL" localSheetId="10">#REF!</definedName>
    <definedName name="MMLB_SOLD_APRIL" localSheetId="7">#REF!</definedName>
    <definedName name="MMLB_SOLD_APRIL" localSheetId="3">#REF!</definedName>
    <definedName name="MMLB_SOLD_APRIL" localSheetId="9">#REF!</definedName>
    <definedName name="MMLB_SOLD_APRIL" localSheetId="4">#REF!</definedName>
    <definedName name="MMLB_SOLD_APRIL" localSheetId="0">#REF!</definedName>
    <definedName name="MMLB_SOLD_APRIL" localSheetId="1">#REF!</definedName>
    <definedName name="MMLB_SOLD_APRIL">#REF!</definedName>
    <definedName name="MMLB_SOLD_AUGUS" localSheetId="10">#REF!</definedName>
    <definedName name="MMLB_SOLD_AUGUS" localSheetId="7">#REF!</definedName>
    <definedName name="MMLB_SOLD_AUGUS" localSheetId="3">#REF!</definedName>
    <definedName name="MMLB_SOLD_AUGUS" localSheetId="9">#REF!</definedName>
    <definedName name="MMLB_SOLD_AUGUS" localSheetId="4">#REF!</definedName>
    <definedName name="MMLB_SOLD_AUGUS" localSheetId="0">#REF!</definedName>
    <definedName name="MMLB_SOLD_AUGUS" localSheetId="1">#REF!</definedName>
    <definedName name="MMLB_SOLD_AUGUS">#REF!</definedName>
    <definedName name="MMLB_SOLD_JULY" localSheetId="10">#REF!</definedName>
    <definedName name="MMLB_SOLD_JULY" localSheetId="7">#REF!</definedName>
    <definedName name="MMLB_SOLD_JULY" localSheetId="3">#REF!</definedName>
    <definedName name="MMLB_SOLD_JULY" localSheetId="9">#REF!</definedName>
    <definedName name="MMLB_SOLD_JULY" localSheetId="4">#REF!</definedName>
    <definedName name="MMLB_SOLD_JULY" localSheetId="0">#REF!</definedName>
    <definedName name="MMLB_SOLD_JULY" localSheetId="1">#REF!</definedName>
    <definedName name="MMLB_SOLD_JULY">#REF!</definedName>
    <definedName name="MMLB_SOLD_JUNE" localSheetId="10">#REF!</definedName>
    <definedName name="MMLB_SOLD_JUNE" localSheetId="7">#REF!</definedName>
    <definedName name="MMLB_SOLD_JUNE" localSheetId="3">#REF!</definedName>
    <definedName name="MMLB_SOLD_JUNE" localSheetId="9">#REF!</definedName>
    <definedName name="MMLB_SOLD_JUNE" localSheetId="4">#REF!</definedName>
    <definedName name="MMLB_SOLD_JUNE" localSheetId="0">#REF!</definedName>
    <definedName name="MMLB_SOLD_JUNE" localSheetId="1">#REF!</definedName>
    <definedName name="MMLB_SOLD_JUNE">#REF!</definedName>
    <definedName name="MMLB_SOLD_MARCH" localSheetId="10">#REF!</definedName>
    <definedName name="MMLB_SOLD_MARCH" localSheetId="7">#REF!</definedName>
    <definedName name="MMLB_SOLD_MARCH" localSheetId="3">#REF!</definedName>
    <definedName name="MMLB_SOLD_MARCH" localSheetId="9">#REF!</definedName>
    <definedName name="MMLB_SOLD_MARCH" localSheetId="4">#REF!</definedName>
    <definedName name="MMLB_SOLD_MARCH" localSheetId="0">#REF!</definedName>
    <definedName name="MMLB_SOLD_MARCH" localSheetId="1">#REF!</definedName>
    <definedName name="MMLB_SOLD_MARCH">#REF!</definedName>
    <definedName name="MMLB_SOLD_MAY" localSheetId="10">#REF!</definedName>
    <definedName name="MMLB_SOLD_MAY" localSheetId="7">#REF!</definedName>
    <definedName name="MMLB_SOLD_MAY" localSheetId="3">#REF!</definedName>
    <definedName name="MMLB_SOLD_MAY" localSheetId="9">#REF!</definedName>
    <definedName name="MMLB_SOLD_MAY" localSheetId="4">#REF!</definedName>
    <definedName name="MMLB_SOLD_MAY" localSheetId="0">#REF!</definedName>
    <definedName name="MMLB_SOLD_MAY" localSheetId="1">#REF!</definedName>
    <definedName name="MMLB_SOLD_MAY">#REF!</definedName>
    <definedName name="mmm" localSheetId="6" hidden="1">{"pl_t&amp;d",#N/A,FALSE,"p&amp;l_t&amp;D_01_02 (2)"}</definedName>
    <definedName name="mmm" localSheetId="10" hidden="1">{"pl_t&amp;d",#N/A,FALSE,"p&amp;l_t&amp;D_01_02 (2)"}</definedName>
    <definedName name="mmm" localSheetId="7" hidden="1">{"pl_t&amp;d",#N/A,FALSE,"p&amp;l_t&amp;D_01_02 (2)"}</definedName>
    <definedName name="mmm" localSheetId="3" hidden="1">{"pl_t&amp;d",#N/A,FALSE,"p&amp;l_t&amp;D_01_02 (2)"}</definedName>
    <definedName name="mmm" localSheetId="8" hidden="1">{"pl_t&amp;d",#N/A,FALSE,"p&amp;l_t&amp;D_01_02 (2)"}</definedName>
    <definedName name="mmm" localSheetId="9" hidden="1">{"pl_t&amp;d",#N/A,FALSE,"p&amp;l_t&amp;D_01_02 (2)"}</definedName>
    <definedName name="mmm" localSheetId="4" hidden="1">{"pl_t&amp;d",#N/A,FALSE,"p&amp;l_t&amp;D_01_02 (2)"}</definedName>
    <definedName name="mmm" localSheetId="0" hidden="1">{"pl_t&amp;d",#N/A,FALSE,"p&amp;l_t&amp;D_01_02 (2)"}</definedName>
    <definedName name="mmm" localSheetId="1" hidden="1">{"pl_t&amp;d",#N/A,FALSE,"p&amp;l_t&amp;D_01_02 (2)"}</definedName>
    <definedName name="mmm" hidden="1">{"pl_t&amp;d",#N/A,FALSE,"p&amp;l_t&amp;D_01_02 (2)"}</definedName>
    <definedName name="mmmm" localSheetId="6" hidden="1">{"pl_t&amp;d",#N/A,FALSE,"p&amp;l_t&amp;D_01_02 (2)"}</definedName>
    <definedName name="mmmm" localSheetId="10" hidden="1">{"pl_t&amp;d",#N/A,FALSE,"p&amp;l_t&amp;D_01_02 (2)"}</definedName>
    <definedName name="mmmm" localSheetId="7" hidden="1">{"pl_t&amp;d",#N/A,FALSE,"p&amp;l_t&amp;D_01_02 (2)"}</definedName>
    <definedName name="mmmm" localSheetId="3" hidden="1">{"pl_t&amp;d",#N/A,FALSE,"p&amp;l_t&amp;D_01_02 (2)"}</definedName>
    <definedName name="mmmm" localSheetId="8" hidden="1">{"pl_t&amp;d",#N/A,FALSE,"p&amp;l_t&amp;D_01_02 (2)"}</definedName>
    <definedName name="mmmm" localSheetId="9" hidden="1">{"pl_t&amp;d",#N/A,FALSE,"p&amp;l_t&amp;D_01_02 (2)"}</definedName>
    <definedName name="mmmm" localSheetId="4" hidden="1">{"pl_t&amp;d",#N/A,FALSE,"p&amp;l_t&amp;D_01_02 (2)"}</definedName>
    <definedName name="mmmm" localSheetId="0" hidden="1">{"pl_t&amp;d",#N/A,FALSE,"p&amp;l_t&amp;D_01_02 (2)"}</definedName>
    <definedName name="mmmm" localSheetId="1" hidden="1">{"pl_t&amp;d",#N/A,FALSE,"p&amp;l_t&amp;D_01_02 (2)"}</definedName>
    <definedName name="mmmm" hidden="1">{"pl_t&amp;d",#N/A,FALSE,"p&amp;l_t&amp;D_01_02 (2)"}</definedName>
    <definedName name="mnnnn" localSheetId="6">#REF!</definedName>
    <definedName name="mnnnn" localSheetId="10">#REF!</definedName>
    <definedName name="mnnnn" localSheetId="7">#REF!</definedName>
    <definedName name="mnnnn" localSheetId="3">#REF!</definedName>
    <definedName name="mnnnn" localSheetId="9">#REF!</definedName>
    <definedName name="mnnnn" localSheetId="4">#REF!</definedName>
    <definedName name="mnnnn" localSheetId="0">#REF!</definedName>
    <definedName name="mnnnn" localSheetId="1">#REF!</definedName>
    <definedName name="mnnnn">#REF!</definedName>
    <definedName name="MNOP" localSheetId="8" hidden="1">{"pl_t&amp;d",#N/A,FALSE,"p&amp;l_t&amp;D_01_02 (2)"}</definedName>
    <definedName name="MNOP" hidden="1">{"pl_t&amp;d",#N/A,FALSE,"p&amp;l_t&amp;D_01_02 (2)"}</definedName>
    <definedName name="MNTYR">#REF!</definedName>
    <definedName name="Month">[23]RevenueInput!$C$2</definedName>
    <definedName name="monthlist" localSheetId="6">#REF!</definedName>
    <definedName name="monthlist" localSheetId="10">#REF!</definedName>
    <definedName name="monthlist" localSheetId="7">#REF!</definedName>
    <definedName name="monthlist" localSheetId="3">#REF!</definedName>
    <definedName name="monthlist" localSheetId="9">#REF!</definedName>
    <definedName name="monthlist" localSheetId="4">#REF!</definedName>
    <definedName name="monthlist" localSheetId="0">#REF!</definedName>
    <definedName name="monthlist" localSheetId="1">#REF!</definedName>
    <definedName name="monthlist">#REF!</definedName>
    <definedName name="monthnumber" localSheetId="6">#REF!</definedName>
    <definedName name="monthnumber" localSheetId="10">#REF!</definedName>
    <definedName name="monthnumber" localSheetId="7">#REF!</definedName>
    <definedName name="monthnumber" localSheetId="3">#REF!</definedName>
    <definedName name="monthnumber" localSheetId="9">#REF!</definedName>
    <definedName name="monthnumber" localSheetId="4">#REF!</definedName>
    <definedName name="monthnumber" localSheetId="0">#REF!</definedName>
    <definedName name="monthnumber" localSheetId="1">#REF!</definedName>
    <definedName name="monthnumber">#REF!</definedName>
    <definedName name="mp" localSheetId="6" hidden="1">{"pl_t&amp;d",#N/A,FALSE,"p&amp;l_t&amp;D_01_02 (2)"}</definedName>
    <definedName name="mp" localSheetId="10" hidden="1">{"pl_t&amp;d",#N/A,FALSE,"p&amp;l_t&amp;D_01_02 (2)"}</definedName>
    <definedName name="mp" localSheetId="7" hidden="1">{"pl_t&amp;d",#N/A,FALSE,"p&amp;l_t&amp;D_01_02 (2)"}</definedName>
    <definedName name="mp" localSheetId="3" hidden="1">{"pl_t&amp;d",#N/A,FALSE,"p&amp;l_t&amp;D_01_02 (2)"}</definedName>
    <definedName name="mp" localSheetId="8" hidden="1">{"pl_t&amp;d",#N/A,FALSE,"p&amp;l_t&amp;D_01_02 (2)"}</definedName>
    <definedName name="mp" localSheetId="9" hidden="1">{"pl_t&amp;d",#N/A,FALSE,"p&amp;l_t&amp;D_01_02 (2)"}</definedName>
    <definedName name="mp" localSheetId="4" hidden="1">{"pl_t&amp;d",#N/A,FALSE,"p&amp;l_t&amp;D_01_02 (2)"}</definedName>
    <definedName name="mp" localSheetId="0" hidden="1">{"pl_t&amp;d",#N/A,FALSE,"p&amp;l_t&amp;D_01_02 (2)"}</definedName>
    <definedName name="mp" localSheetId="1" hidden="1">{"pl_t&amp;d",#N/A,FALSE,"p&amp;l_t&amp;D_01_02 (2)"}</definedName>
    <definedName name="mp" hidden="1">{"pl_t&amp;d",#N/A,FALSE,"p&amp;l_t&amp;D_01_02 (2)"}</definedName>
    <definedName name="mrt" localSheetId="8" hidden="1">{"pl_td_01_02",#N/A,FALSE,"p&amp;l_t&amp;D_01_02 (2)"}</definedName>
    <definedName name="mrt" hidden="1">{"pl_td_01_02",#N/A,FALSE,"p&amp;l_t&amp;D_01_02 (2)"}</definedName>
    <definedName name="MST" localSheetId="8" hidden="1">{"pl_td_01_02",#N/A,FALSE,"p&amp;l_t&amp;D_01_02 (2)"}</definedName>
    <definedName name="MST" hidden="1">{"pl_td_01_02",#N/A,FALSE,"p&amp;l_t&amp;D_01_02 (2)"}</definedName>
    <definedName name="mtg." localSheetId="6" hidden="1">{"pl_t&amp;d",#N/A,FALSE,"p&amp;l_t&amp;D_01_02 (2)"}</definedName>
    <definedName name="mtg." localSheetId="10" hidden="1">{"pl_t&amp;d",#N/A,FALSE,"p&amp;l_t&amp;D_01_02 (2)"}</definedName>
    <definedName name="mtg." localSheetId="7" hidden="1">{"pl_t&amp;d",#N/A,FALSE,"p&amp;l_t&amp;D_01_02 (2)"}</definedName>
    <definedName name="mtg." localSheetId="3" hidden="1">{"pl_t&amp;d",#N/A,FALSE,"p&amp;l_t&amp;D_01_02 (2)"}</definedName>
    <definedName name="mtg." localSheetId="8" hidden="1">{"pl_t&amp;d",#N/A,FALSE,"p&amp;l_t&amp;D_01_02 (2)"}</definedName>
    <definedName name="mtg." localSheetId="9" hidden="1">{"pl_t&amp;d",#N/A,FALSE,"p&amp;l_t&amp;D_01_02 (2)"}</definedName>
    <definedName name="mtg." localSheetId="4" hidden="1">{"pl_t&amp;d",#N/A,FALSE,"p&amp;l_t&amp;D_01_02 (2)"}</definedName>
    <definedName name="mtg." localSheetId="0" hidden="1">{"pl_t&amp;d",#N/A,FALSE,"p&amp;l_t&amp;D_01_02 (2)"}</definedName>
    <definedName name="mtg." localSheetId="1" hidden="1">{"pl_t&amp;d",#N/A,FALSE,"p&amp;l_t&amp;D_01_02 (2)"}</definedName>
    <definedName name="mtg." hidden="1">{"pl_t&amp;d",#N/A,FALSE,"p&amp;l_t&amp;D_01_02 (2)"}</definedName>
    <definedName name="MTOHP">#REF!</definedName>
    <definedName name="MTONO">#REF!</definedName>
    <definedName name="mtr.06.05" localSheetId="6">#REF!</definedName>
    <definedName name="mtr.06.05" localSheetId="10">#REF!</definedName>
    <definedName name="mtr.06.05" localSheetId="7">#REF!</definedName>
    <definedName name="mtr.06.05" localSheetId="3">#REF!</definedName>
    <definedName name="mtr.06.05" localSheetId="9">#REF!</definedName>
    <definedName name="mtr.06.05" localSheetId="4">#REF!</definedName>
    <definedName name="mtr.06.05" localSheetId="0">#REF!</definedName>
    <definedName name="mtr.06.05" localSheetId="1">#REF!</definedName>
    <definedName name="mtr.06.05">#REF!</definedName>
    <definedName name="MTR.SALE2" localSheetId="6">#REF!</definedName>
    <definedName name="MTR.SALE2" localSheetId="10">#REF!</definedName>
    <definedName name="MTR.SALE2" localSheetId="7">#REF!</definedName>
    <definedName name="MTR.SALE2" localSheetId="3">#REF!</definedName>
    <definedName name="MTR.SALE2" localSheetId="9">#REF!</definedName>
    <definedName name="MTR.SALE2" localSheetId="4">#REF!</definedName>
    <definedName name="MTR.SALE2" localSheetId="0">#REF!</definedName>
    <definedName name="MTR.SALE2" localSheetId="1">#REF!</definedName>
    <definedName name="MTR.SALE2">#REF!</definedName>
    <definedName name="MU" localSheetId="6">#REF!</definedName>
    <definedName name="MU" localSheetId="10">#REF!</definedName>
    <definedName name="MU" localSheetId="7">#REF!</definedName>
    <definedName name="MU" localSheetId="3">#REF!</definedName>
    <definedName name="MU" localSheetId="9">#REF!</definedName>
    <definedName name="MU" localSheetId="4">#REF!</definedName>
    <definedName name="MU" localSheetId="0">#REF!</definedName>
    <definedName name="MU" localSheetId="1">#REF!</definedName>
    <definedName name="MU">#REF!</definedName>
    <definedName name="MVIns" localSheetId="10">#REF!</definedName>
    <definedName name="MVIns" localSheetId="7">#REF!</definedName>
    <definedName name="MVIns" localSheetId="3">#REF!</definedName>
    <definedName name="MVIns" localSheetId="9">#REF!</definedName>
    <definedName name="MVIns" localSheetId="4">#REF!</definedName>
    <definedName name="MVIns" localSheetId="0">#REF!</definedName>
    <definedName name="MVIns" localSheetId="1">#REF!</definedName>
    <definedName name="MVIns">#REF!</definedName>
    <definedName name="MVMaint" localSheetId="10">#REF!</definedName>
    <definedName name="MVMaint" localSheetId="7">#REF!</definedName>
    <definedName name="MVMaint" localSheetId="3">#REF!</definedName>
    <definedName name="MVMaint" localSheetId="9">#REF!</definedName>
    <definedName name="MVMaint" localSheetId="4">#REF!</definedName>
    <definedName name="MVMaint" localSheetId="0">#REF!</definedName>
    <definedName name="MVMaint" localSheetId="1">#REF!</definedName>
    <definedName name="MVMaint">#REF!</definedName>
    <definedName name="MWScale" localSheetId="10">#REF!</definedName>
    <definedName name="MWScale" localSheetId="7">#REF!</definedName>
    <definedName name="MWScale" localSheetId="3">#REF!</definedName>
    <definedName name="MWScale" localSheetId="9">#REF!</definedName>
    <definedName name="MWScale" localSheetId="4">#REF!</definedName>
    <definedName name="MWScale" localSheetId="0">#REF!</definedName>
    <definedName name="MWScale" localSheetId="1">#REF!</definedName>
    <definedName name="MWScale">#REF!</definedName>
    <definedName name="n" localSheetId="6" hidden="1">{"pl_t&amp;d",#N/A,FALSE,"p&amp;l_t&amp;D_01_02 (2)"}</definedName>
    <definedName name="n" localSheetId="10" hidden="1">{"pl_t&amp;d",#N/A,FALSE,"p&amp;l_t&amp;D_01_02 (2)"}</definedName>
    <definedName name="n" localSheetId="7" hidden="1">{"pl_t&amp;d",#N/A,FALSE,"p&amp;l_t&amp;D_01_02 (2)"}</definedName>
    <definedName name="n" localSheetId="3" hidden="1">{"pl_t&amp;d",#N/A,FALSE,"p&amp;l_t&amp;D_01_02 (2)"}</definedName>
    <definedName name="n" localSheetId="8" hidden="1">{"pl_t&amp;d",#N/A,FALSE,"p&amp;l_t&amp;D_01_02 (2)"}</definedName>
    <definedName name="n" localSheetId="9" hidden="1">{"pl_t&amp;d",#N/A,FALSE,"p&amp;l_t&amp;D_01_02 (2)"}</definedName>
    <definedName name="n" localSheetId="4" hidden="1">{"pl_t&amp;d",#N/A,FALSE,"p&amp;l_t&amp;D_01_02 (2)"}</definedName>
    <definedName name="n" localSheetId="0" hidden="1">{"pl_t&amp;d",#N/A,FALSE,"p&amp;l_t&amp;D_01_02 (2)"}</definedName>
    <definedName name="n" localSheetId="1" hidden="1">{"pl_t&amp;d",#N/A,FALSE,"p&amp;l_t&amp;D_01_02 (2)"}</definedName>
    <definedName name="n" hidden="1">{"pl_t&amp;d",#N/A,FALSE,"p&amp;l_t&amp;D_01_02 (2)"}</definedName>
    <definedName name="na" localSheetId="6" hidden="1">{"pl_t&amp;d",#N/A,FALSE,"p&amp;l_t&amp;D_01_02 (2)"}</definedName>
    <definedName name="na" localSheetId="10" hidden="1">{"pl_t&amp;d",#N/A,FALSE,"p&amp;l_t&amp;D_01_02 (2)"}</definedName>
    <definedName name="na" localSheetId="7" hidden="1">{"pl_t&amp;d",#N/A,FALSE,"p&amp;l_t&amp;D_01_02 (2)"}</definedName>
    <definedName name="na" localSheetId="3" hidden="1">{"pl_t&amp;d",#N/A,FALSE,"p&amp;l_t&amp;D_01_02 (2)"}</definedName>
    <definedName name="na" localSheetId="8" hidden="1">{"pl_t&amp;d",#N/A,FALSE,"p&amp;l_t&amp;D_01_02 (2)"}</definedName>
    <definedName name="na" localSheetId="9" hidden="1">{"pl_t&amp;d",#N/A,FALSE,"p&amp;l_t&amp;D_01_02 (2)"}</definedName>
    <definedName name="na" localSheetId="4" hidden="1">{"pl_t&amp;d",#N/A,FALSE,"p&amp;l_t&amp;D_01_02 (2)"}</definedName>
    <definedName name="na" localSheetId="0" hidden="1">{"pl_t&amp;d",#N/A,FALSE,"p&amp;l_t&amp;D_01_02 (2)"}</definedName>
    <definedName name="na" localSheetId="1" hidden="1">{"pl_t&amp;d",#N/A,FALSE,"p&amp;l_t&amp;D_01_02 (2)"}</definedName>
    <definedName name="na" hidden="1">{"pl_t&amp;d",#N/A,FALSE,"p&amp;l_t&amp;D_01_02 (2)"}</definedName>
    <definedName name="naba" localSheetId="6" hidden="1">{"'Sheet1'!$A$4386:$N$4591"}</definedName>
    <definedName name="naba" localSheetId="10" hidden="1">{"'Sheet1'!$A$4386:$N$4591"}</definedName>
    <definedName name="naba" localSheetId="7" hidden="1">{"'Sheet1'!$A$4386:$N$4591"}</definedName>
    <definedName name="naba" localSheetId="3" hidden="1">{"'Sheet1'!$A$4386:$N$4591"}</definedName>
    <definedName name="naba" localSheetId="8" hidden="1">{"'Sheet1'!$A$4386:$N$4591"}</definedName>
    <definedName name="naba" localSheetId="9" hidden="1">{"'Sheet1'!$A$4386:$N$4591"}</definedName>
    <definedName name="naba" localSheetId="4" hidden="1">{"'Sheet1'!$A$4386:$N$4591"}</definedName>
    <definedName name="naba" localSheetId="0" hidden="1">{"'Sheet1'!$A$4386:$N$4591"}</definedName>
    <definedName name="naba" localSheetId="1" hidden="1">{"'Sheet1'!$A$4386:$N$4591"}</definedName>
    <definedName name="naba" hidden="1">{"'Sheet1'!$A$4386:$N$4591"}</definedName>
    <definedName name="NAME" localSheetId="6">#REF!</definedName>
    <definedName name="NAME" localSheetId="10">#REF!</definedName>
    <definedName name="NAME" localSheetId="7">#REF!</definedName>
    <definedName name="NAME" localSheetId="3">#REF!</definedName>
    <definedName name="NAME" localSheetId="9">#REF!</definedName>
    <definedName name="NAME" localSheetId="4">#REF!</definedName>
    <definedName name="NAME" localSheetId="0">#REF!</definedName>
    <definedName name="NAME" localSheetId="1">#REF!</definedName>
    <definedName name="NAME">#REF!</definedName>
    <definedName name="nbg" localSheetId="6" hidden="1">{"pl_t&amp;d",#N/A,FALSE,"p&amp;l_t&amp;D_01_02 (2)"}</definedName>
    <definedName name="nbg" localSheetId="10" hidden="1">{"pl_t&amp;d",#N/A,FALSE,"p&amp;l_t&amp;D_01_02 (2)"}</definedName>
    <definedName name="nbg" localSheetId="7" hidden="1">{"pl_t&amp;d",#N/A,FALSE,"p&amp;l_t&amp;D_01_02 (2)"}</definedName>
    <definedName name="nbg" localSheetId="3" hidden="1">{"pl_t&amp;d",#N/A,FALSE,"p&amp;l_t&amp;D_01_02 (2)"}</definedName>
    <definedName name="nbg" localSheetId="8" hidden="1">{"pl_t&amp;d",#N/A,FALSE,"p&amp;l_t&amp;D_01_02 (2)"}</definedName>
    <definedName name="nbg" localSheetId="9" hidden="1">{"pl_t&amp;d",#N/A,FALSE,"p&amp;l_t&amp;D_01_02 (2)"}</definedName>
    <definedName name="nbg" localSheetId="4" hidden="1">{"pl_t&amp;d",#N/A,FALSE,"p&amp;l_t&amp;D_01_02 (2)"}</definedName>
    <definedName name="nbg" localSheetId="0" hidden="1">{"pl_t&amp;d",#N/A,FALSE,"p&amp;l_t&amp;D_01_02 (2)"}</definedName>
    <definedName name="nbg" localSheetId="1" hidden="1">{"pl_t&amp;d",#N/A,FALSE,"p&amp;l_t&amp;D_01_02 (2)"}</definedName>
    <definedName name="nbg" hidden="1">{"pl_t&amp;d",#N/A,FALSE,"p&amp;l_t&amp;D_01_02 (2)"}</definedName>
    <definedName name="NEE" localSheetId="8" hidden="1">{"pl_t&amp;d",#N/A,FALSE,"p&amp;l_t&amp;D_01_02 (2)"}</definedName>
    <definedName name="NEE" hidden="1">{"pl_t&amp;d",#N/A,FALSE,"p&amp;l_t&amp;D_01_02 (2)"}</definedName>
    <definedName name="Neel" localSheetId="6">#REF!</definedName>
    <definedName name="Neel" localSheetId="10">#REF!</definedName>
    <definedName name="Neel" localSheetId="7">#REF!</definedName>
    <definedName name="Neel" localSheetId="3">#REF!</definedName>
    <definedName name="Neel" localSheetId="9">#REF!</definedName>
    <definedName name="Neel" localSheetId="4">#REF!</definedName>
    <definedName name="Neel" localSheetId="0">#REF!</definedName>
    <definedName name="Neel" localSheetId="1">#REF!</definedName>
    <definedName name="Neel">#REF!</definedName>
    <definedName name="Neel_M" localSheetId="6">#REF!</definedName>
    <definedName name="Neel_M" localSheetId="10">#REF!</definedName>
    <definedName name="Neel_M" localSheetId="7">#REF!</definedName>
    <definedName name="Neel_M" localSheetId="3">#REF!</definedName>
    <definedName name="Neel_M" localSheetId="9">#REF!</definedName>
    <definedName name="Neel_M" localSheetId="4">#REF!</definedName>
    <definedName name="Neel_M" localSheetId="0">#REF!</definedName>
    <definedName name="Neel_M" localSheetId="1">#REF!</definedName>
    <definedName name="Neel_M">#REF!</definedName>
    <definedName name="Neel_Metal_Products_Limited" localSheetId="6">#REF!</definedName>
    <definedName name="Neel_Metal_Products_Limited" localSheetId="10">#REF!</definedName>
    <definedName name="Neel_Metal_Products_Limited" localSheetId="7">#REF!</definedName>
    <definedName name="Neel_Metal_Products_Limited" localSheetId="3">#REF!</definedName>
    <definedName name="Neel_Metal_Products_Limited" localSheetId="9">#REF!</definedName>
    <definedName name="Neel_Metal_Products_Limited" localSheetId="4">#REF!</definedName>
    <definedName name="Neel_Metal_Products_Limited" localSheetId="0">#REF!</definedName>
    <definedName name="Neel_Metal_Products_Limited" localSheetId="1">#REF!</definedName>
    <definedName name="Neel_Metal_Products_Limited">#REF!</definedName>
    <definedName name="NEUC" localSheetId="10">#REF!</definedName>
    <definedName name="NEUC" localSheetId="7">#REF!</definedName>
    <definedName name="NEUC" localSheetId="3">#REF!</definedName>
    <definedName name="NEUC" localSheetId="9">#REF!</definedName>
    <definedName name="NEUC" localSheetId="4">#REF!</definedName>
    <definedName name="NEUC" localSheetId="0">#REF!</definedName>
    <definedName name="NEUC" localSheetId="1">#REF!</definedName>
    <definedName name="NEUC">#REF!</definedName>
    <definedName name="NEUCHATEL" localSheetId="10">#REF!</definedName>
    <definedName name="NEUCHATEL" localSheetId="7">#REF!</definedName>
    <definedName name="NEUCHATEL" localSheetId="3">#REF!</definedName>
    <definedName name="NEUCHATEL" localSheetId="9">#REF!</definedName>
    <definedName name="NEUCHATEL" localSheetId="4">#REF!</definedName>
    <definedName name="NEUCHATEL" localSheetId="0">#REF!</definedName>
    <definedName name="NEUCHATEL" localSheetId="1">#REF!</definedName>
    <definedName name="NEUCHATEL">#REF!</definedName>
    <definedName name="new" localSheetId="6" hidden="1">{"pl_t&amp;d",#N/A,FALSE,"p&amp;l_t&amp;D_01_02 (2)"}</definedName>
    <definedName name="new" localSheetId="10" hidden="1">{"pl_t&amp;d",#N/A,FALSE,"p&amp;l_t&amp;D_01_02 (2)"}</definedName>
    <definedName name="new" localSheetId="7" hidden="1">{"pl_t&amp;d",#N/A,FALSE,"p&amp;l_t&amp;D_01_02 (2)"}</definedName>
    <definedName name="new" localSheetId="3" hidden="1">{"pl_t&amp;d",#N/A,FALSE,"p&amp;l_t&amp;D_01_02 (2)"}</definedName>
    <definedName name="new" localSheetId="8" hidden="1">{"pl_t&amp;d",#N/A,FALSE,"p&amp;l_t&amp;D_01_02 (2)"}</definedName>
    <definedName name="new" localSheetId="9" hidden="1">{"pl_t&amp;d",#N/A,FALSE,"p&amp;l_t&amp;D_01_02 (2)"}</definedName>
    <definedName name="new" localSheetId="4" hidden="1">{"pl_t&amp;d",#N/A,FALSE,"p&amp;l_t&amp;D_01_02 (2)"}</definedName>
    <definedName name="new" localSheetId="0" hidden="1">{"pl_t&amp;d",#N/A,FALSE,"p&amp;l_t&amp;D_01_02 (2)"}</definedName>
    <definedName name="new" localSheetId="1" hidden="1">{"pl_t&amp;d",#N/A,FALSE,"p&amp;l_t&amp;D_01_02 (2)"}</definedName>
    <definedName name="new" hidden="1">{"pl_t&amp;d",#N/A,FALSE,"p&amp;l_t&amp;D_01_02 (2)"}</definedName>
    <definedName name="newack2" localSheetId="6">#REF!</definedName>
    <definedName name="newack2" localSheetId="10">#REF!</definedName>
    <definedName name="newack2" localSheetId="7">#REF!</definedName>
    <definedName name="newack2" localSheetId="3">#REF!</definedName>
    <definedName name="newack2" localSheetId="9">#REF!</definedName>
    <definedName name="newack2" localSheetId="4">#REF!</definedName>
    <definedName name="newack2" localSheetId="0">#REF!</definedName>
    <definedName name="newack2" localSheetId="1">#REF!</definedName>
    <definedName name="newack2">#REF!</definedName>
    <definedName name="Newspaper" localSheetId="6">#REF!</definedName>
    <definedName name="Newspaper" localSheetId="10">#REF!</definedName>
    <definedName name="Newspaper" localSheetId="7">#REF!</definedName>
    <definedName name="Newspaper" localSheetId="3">#REF!</definedName>
    <definedName name="Newspaper" localSheetId="9">#REF!</definedName>
    <definedName name="Newspaper" localSheetId="4">#REF!</definedName>
    <definedName name="Newspaper" localSheetId="0">#REF!</definedName>
    <definedName name="Newspaper" localSheetId="1">#REF!</definedName>
    <definedName name="Newspaper">#REF!</definedName>
    <definedName name="newtrial">[20]Trial!$A:$IV</definedName>
    <definedName name="NEWYORK" localSheetId="6">#REF!</definedName>
    <definedName name="NEWYORK" localSheetId="10">#REF!</definedName>
    <definedName name="NEWYORK" localSheetId="7">#REF!</definedName>
    <definedName name="NEWYORK" localSheetId="3">#REF!</definedName>
    <definedName name="NEWYORK" localSheetId="9">#REF!</definedName>
    <definedName name="NEWYORK" localSheetId="4">#REF!</definedName>
    <definedName name="NEWYORK" localSheetId="0">#REF!</definedName>
    <definedName name="NEWYORK" localSheetId="1">#REF!</definedName>
    <definedName name="NEWYORK">#REF!</definedName>
    <definedName name="NEWYORKA" localSheetId="6">#REF!</definedName>
    <definedName name="NEWYORKA" localSheetId="10">#REF!</definedName>
    <definedName name="NEWYORKA" localSheetId="7">#REF!</definedName>
    <definedName name="NEWYORKA" localSheetId="3">#REF!</definedName>
    <definedName name="NEWYORKA" localSheetId="9">#REF!</definedName>
    <definedName name="NEWYORKA" localSheetId="4">#REF!</definedName>
    <definedName name="NEWYORKA" localSheetId="0">#REF!</definedName>
    <definedName name="NEWYORKA" localSheetId="1">#REF!</definedName>
    <definedName name="NEWYORKA">#REF!</definedName>
    <definedName name="nghnghnn" localSheetId="6">#REF!</definedName>
    <definedName name="nghnghnn" localSheetId="10">#REF!</definedName>
    <definedName name="nghnghnn" localSheetId="7">#REF!</definedName>
    <definedName name="nghnghnn" localSheetId="3">#REF!</definedName>
    <definedName name="nghnghnn" localSheetId="9">#REF!</definedName>
    <definedName name="nghnghnn" localSheetId="4">#REF!</definedName>
    <definedName name="nghnghnn" localSheetId="0">#REF!</definedName>
    <definedName name="nghnghnn" localSheetId="1">#REF!</definedName>
    <definedName name="nghnghnn">#REF!</definedName>
    <definedName name="ngl" localSheetId="10">#REF!</definedName>
    <definedName name="ngl" localSheetId="7">#REF!</definedName>
    <definedName name="ngl" localSheetId="3">#REF!</definedName>
    <definedName name="ngl" localSheetId="9">#REF!</definedName>
    <definedName name="ngl" localSheetId="4">#REF!</definedName>
    <definedName name="ngl" localSheetId="0">#REF!</definedName>
    <definedName name="ngl" localSheetId="1">#REF!</definedName>
    <definedName name="ngl">#REF!</definedName>
    <definedName name="nihar" localSheetId="6">Scheduled_Payment+Extra_Payment</definedName>
    <definedName name="nihar" localSheetId="10">Scheduled_Payment+Extra_Payment</definedName>
    <definedName name="nihar" localSheetId="7">Scheduled_Payment+Extra_Payment</definedName>
    <definedName name="nihar" localSheetId="3">Scheduled_Payment+Extra_Payment</definedName>
    <definedName name="nihar" localSheetId="8">Scheduled_Payment+Extra_Payment</definedName>
    <definedName name="nihar" localSheetId="9">Scheduled_Payment+Extra_Payment</definedName>
    <definedName name="nihar" localSheetId="4">Scheduled_Payment+Extra_Payment</definedName>
    <definedName name="nihar" localSheetId="0">Scheduled_Payment+Extra_Payment</definedName>
    <definedName name="nihar" localSheetId="1">Scheduled_Payment+Extra_Payment</definedName>
    <definedName name="nihar">Scheduled_Payment+Extra_Payment</definedName>
    <definedName name="nkjhyioh" localSheetId="6" hidden="1">{"'Sheet1'!$A$4386:$N$4591"}</definedName>
    <definedName name="nkjhyioh" localSheetId="10" hidden="1">{"'Sheet1'!$A$4386:$N$4591"}</definedName>
    <definedName name="nkjhyioh" localSheetId="7" hidden="1">{"'Sheet1'!$A$4386:$N$4591"}</definedName>
    <definedName name="nkjhyioh" localSheetId="3" hidden="1">{"'Sheet1'!$A$4386:$N$4591"}</definedName>
    <definedName name="nkjhyioh" localSheetId="8" hidden="1">{"'Sheet1'!$A$4386:$N$4591"}</definedName>
    <definedName name="nkjhyioh" localSheetId="9" hidden="1">{"'Sheet1'!$A$4386:$N$4591"}</definedName>
    <definedName name="nkjhyioh" localSheetId="4" hidden="1">{"'Sheet1'!$A$4386:$N$4591"}</definedName>
    <definedName name="nkjhyioh" localSheetId="0" hidden="1">{"'Sheet1'!$A$4386:$N$4591"}</definedName>
    <definedName name="nkjhyioh" localSheetId="1" hidden="1">{"'Sheet1'!$A$4386:$N$4591"}</definedName>
    <definedName name="nkjhyioh" hidden="1">{"'Sheet1'!$A$4386:$N$4591"}</definedName>
    <definedName name="nlg" localSheetId="6">#REF!</definedName>
    <definedName name="nlg" localSheetId="10">#REF!</definedName>
    <definedName name="nlg" localSheetId="7">#REF!</definedName>
    <definedName name="nlg" localSheetId="3">#REF!</definedName>
    <definedName name="nlg" localSheetId="9">#REF!</definedName>
    <definedName name="nlg" localSheetId="4">#REF!</definedName>
    <definedName name="nlg" localSheetId="0">#REF!</definedName>
    <definedName name="nlg" localSheetId="1">#REF!</definedName>
    <definedName name="nlg">#REF!</definedName>
    <definedName name="nlv" localSheetId="6">#REF!</definedName>
    <definedName name="nlv" localSheetId="10">#REF!</definedName>
    <definedName name="nlv" localSheetId="7">#REF!</definedName>
    <definedName name="nlv" localSheetId="3">#REF!</definedName>
    <definedName name="nlv" localSheetId="9">#REF!</definedName>
    <definedName name="nlv" localSheetId="4">#REF!</definedName>
    <definedName name="nlv" localSheetId="0">#REF!</definedName>
    <definedName name="nlv" localSheetId="1">#REF!</definedName>
    <definedName name="nlv">#REF!</definedName>
    <definedName name="nlxkcvjpdos" localSheetId="6">#REF!</definedName>
    <definedName name="nlxkcvjpdos" localSheetId="10">#REF!</definedName>
    <definedName name="nlxkcvjpdos" localSheetId="7">#REF!</definedName>
    <definedName name="nlxkcvjpdos" localSheetId="3">#REF!</definedName>
    <definedName name="nlxkcvjpdos" localSheetId="9">#REF!</definedName>
    <definedName name="nlxkcvjpdos" localSheetId="4">#REF!</definedName>
    <definedName name="nlxkcvjpdos" localSheetId="0">#REF!</definedName>
    <definedName name="nlxkcvjpdos" localSheetId="1">#REF!</definedName>
    <definedName name="nlxkcvjpdos">#REF!</definedName>
    <definedName name="NM" localSheetId="8" hidden="1">{"pl_t&amp;d",#N/A,FALSE,"p&amp;l_t&amp;D_01_02 (2)"}</definedName>
    <definedName name="NM" hidden="1">{"pl_t&amp;d",#N/A,FALSE,"p&amp;l_t&amp;D_01_02 (2)"}</definedName>
    <definedName name="nmlkvj" localSheetId="10">#REF!</definedName>
    <definedName name="nmlkvj" localSheetId="7">#REF!</definedName>
    <definedName name="nmlkvj" localSheetId="3">#REF!</definedName>
    <definedName name="nmlkvj" localSheetId="9">#REF!</definedName>
    <definedName name="nmlkvj" localSheetId="4">#REF!</definedName>
    <definedName name="nmlkvj" localSheetId="0">#REF!</definedName>
    <definedName name="nmlkvj" localSheetId="1">#REF!</definedName>
    <definedName name="nmlkvj">#REF!</definedName>
    <definedName name="nmlnlsv" localSheetId="10">#REF!</definedName>
    <definedName name="nmlnlsv" localSheetId="7">#REF!</definedName>
    <definedName name="nmlnlsv" localSheetId="3">#REF!</definedName>
    <definedName name="nmlnlsv" localSheetId="9">#REF!</definedName>
    <definedName name="nmlnlsv" localSheetId="4">#REF!</definedName>
    <definedName name="nmlnlsv" localSheetId="0">#REF!</definedName>
    <definedName name="nmlnlsv" localSheetId="1">#REF!</definedName>
    <definedName name="nmlnlsv">#REF!</definedName>
    <definedName name="NMWH_ANNUAL" localSheetId="10">#REF!</definedName>
    <definedName name="NMWH_ANNUAL" localSheetId="7">#REF!</definedName>
    <definedName name="NMWH_ANNUAL" localSheetId="3">#REF!</definedName>
    <definedName name="NMWH_ANNUAL" localSheetId="9">#REF!</definedName>
    <definedName name="NMWH_ANNUAL" localSheetId="4">#REF!</definedName>
    <definedName name="NMWH_ANNUAL" localSheetId="0">#REF!</definedName>
    <definedName name="NMWH_ANNUAL" localSheetId="1">#REF!</definedName>
    <definedName name="NMWH_ANNUAL">#REF!</definedName>
    <definedName name="NMWH_APRIL" localSheetId="10">#REF!</definedName>
    <definedName name="NMWH_APRIL" localSheetId="7">#REF!</definedName>
    <definedName name="NMWH_APRIL" localSheetId="3">#REF!</definedName>
    <definedName name="NMWH_APRIL" localSheetId="9">#REF!</definedName>
    <definedName name="NMWH_APRIL" localSheetId="4">#REF!</definedName>
    <definedName name="NMWH_APRIL" localSheetId="0">#REF!</definedName>
    <definedName name="NMWH_APRIL" localSheetId="1">#REF!</definedName>
    <definedName name="NMWH_APRIL">#REF!</definedName>
    <definedName name="NMWH_AUGUST" localSheetId="10">#REF!</definedName>
    <definedName name="NMWH_AUGUST" localSheetId="7">#REF!</definedName>
    <definedName name="NMWH_AUGUST" localSheetId="3">#REF!</definedName>
    <definedName name="NMWH_AUGUST" localSheetId="9">#REF!</definedName>
    <definedName name="NMWH_AUGUST" localSheetId="4">#REF!</definedName>
    <definedName name="NMWH_AUGUST" localSheetId="0">#REF!</definedName>
    <definedName name="NMWH_AUGUST" localSheetId="1">#REF!</definedName>
    <definedName name="NMWH_AUGUST">#REF!</definedName>
    <definedName name="NMWH_DECEMBER" localSheetId="10">#REF!</definedName>
    <definedName name="NMWH_DECEMBER" localSheetId="7">#REF!</definedName>
    <definedName name="NMWH_DECEMBER" localSheetId="3">#REF!</definedName>
    <definedName name="NMWH_DECEMBER" localSheetId="9">#REF!</definedName>
    <definedName name="NMWH_DECEMBER" localSheetId="4">#REF!</definedName>
    <definedName name="NMWH_DECEMBER" localSheetId="0">#REF!</definedName>
    <definedName name="NMWH_DECEMBER" localSheetId="1">#REF!</definedName>
    <definedName name="NMWH_DECEMBER">#REF!</definedName>
    <definedName name="NMWH_FEBRUARY" localSheetId="10">#REF!</definedName>
    <definedName name="NMWH_FEBRUARY" localSheetId="7">#REF!</definedName>
    <definedName name="NMWH_FEBRUARY" localSheetId="3">#REF!</definedName>
    <definedName name="NMWH_FEBRUARY" localSheetId="9">#REF!</definedName>
    <definedName name="NMWH_FEBRUARY" localSheetId="4">#REF!</definedName>
    <definedName name="NMWH_FEBRUARY" localSheetId="0">#REF!</definedName>
    <definedName name="NMWH_FEBRUARY" localSheetId="1">#REF!</definedName>
    <definedName name="NMWH_FEBRUARY">#REF!</definedName>
    <definedName name="NMWH_JANUARY" localSheetId="10">#REF!</definedName>
    <definedName name="NMWH_JANUARY" localSheetId="7">#REF!</definedName>
    <definedName name="NMWH_JANUARY" localSheetId="3">#REF!</definedName>
    <definedName name="NMWH_JANUARY" localSheetId="9">#REF!</definedName>
    <definedName name="NMWH_JANUARY" localSheetId="4">#REF!</definedName>
    <definedName name="NMWH_JANUARY" localSheetId="0">#REF!</definedName>
    <definedName name="NMWH_JANUARY" localSheetId="1">#REF!</definedName>
    <definedName name="NMWH_JANUARY">#REF!</definedName>
    <definedName name="NMWH_JULY" localSheetId="10">#REF!</definedName>
    <definedName name="NMWH_JULY" localSheetId="7">#REF!</definedName>
    <definedName name="NMWH_JULY" localSheetId="3">#REF!</definedName>
    <definedName name="NMWH_JULY" localSheetId="9">#REF!</definedName>
    <definedName name="NMWH_JULY" localSheetId="4">#REF!</definedName>
    <definedName name="NMWH_JULY" localSheetId="0">#REF!</definedName>
    <definedName name="NMWH_JULY" localSheetId="1">#REF!</definedName>
    <definedName name="NMWH_JULY">#REF!</definedName>
    <definedName name="NMWH_JUNE" localSheetId="10">#REF!</definedName>
    <definedName name="NMWH_JUNE" localSheetId="7">#REF!</definedName>
    <definedName name="NMWH_JUNE" localSheetId="3">#REF!</definedName>
    <definedName name="NMWH_JUNE" localSheetId="9">#REF!</definedName>
    <definedName name="NMWH_JUNE" localSheetId="4">#REF!</definedName>
    <definedName name="NMWH_JUNE" localSheetId="0">#REF!</definedName>
    <definedName name="NMWH_JUNE" localSheetId="1">#REF!</definedName>
    <definedName name="NMWH_JUNE">#REF!</definedName>
    <definedName name="NMWH_MARCH" localSheetId="10">#REF!</definedName>
    <definedName name="NMWH_MARCH" localSheetId="7">#REF!</definedName>
    <definedName name="NMWH_MARCH" localSheetId="3">#REF!</definedName>
    <definedName name="NMWH_MARCH" localSheetId="9">#REF!</definedName>
    <definedName name="NMWH_MARCH" localSheetId="4">#REF!</definedName>
    <definedName name="NMWH_MARCH" localSheetId="0">#REF!</definedName>
    <definedName name="NMWH_MARCH" localSheetId="1">#REF!</definedName>
    <definedName name="NMWH_MARCH">#REF!</definedName>
    <definedName name="NMWH_MAY" localSheetId="10">#REF!</definedName>
    <definedName name="NMWH_MAY" localSheetId="7">#REF!</definedName>
    <definedName name="NMWH_MAY" localSheetId="3">#REF!</definedName>
    <definedName name="NMWH_MAY" localSheetId="9">#REF!</definedName>
    <definedName name="NMWH_MAY" localSheetId="4">#REF!</definedName>
    <definedName name="NMWH_MAY" localSheetId="0">#REF!</definedName>
    <definedName name="NMWH_MAY" localSheetId="1">#REF!</definedName>
    <definedName name="NMWH_MAY">#REF!</definedName>
    <definedName name="NMWH_NOVEMBER" localSheetId="10">#REF!</definedName>
    <definedName name="NMWH_NOVEMBER" localSheetId="7">#REF!</definedName>
    <definedName name="NMWH_NOVEMBER" localSheetId="3">#REF!</definedName>
    <definedName name="NMWH_NOVEMBER" localSheetId="9">#REF!</definedName>
    <definedName name="NMWH_NOVEMBER" localSheetId="4">#REF!</definedName>
    <definedName name="NMWH_NOVEMBER" localSheetId="0">#REF!</definedName>
    <definedName name="NMWH_NOVEMBER" localSheetId="1">#REF!</definedName>
    <definedName name="NMWH_NOVEMBER">#REF!</definedName>
    <definedName name="NMWH_OCTOBER" localSheetId="10">#REF!</definedName>
    <definedName name="NMWH_OCTOBER" localSheetId="7">#REF!</definedName>
    <definedName name="NMWH_OCTOBER" localSheetId="3">#REF!</definedName>
    <definedName name="NMWH_OCTOBER" localSheetId="9">#REF!</definedName>
    <definedName name="NMWH_OCTOBER" localSheetId="4">#REF!</definedName>
    <definedName name="NMWH_OCTOBER" localSheetId="0">#REF!</definedName>
    <definedName name="NMWH_OCTOBER" localSheetId="1">#REF!</definedName>
    <definedName name="NMWH_OCTOBER">#REF!</definedName>
    <definedName name="NMWH_SEPTEMBER" localSheetId="10">#REF!</definedName>
    <definedName name="NMWH_SEPTEMBER" localSheetId="7">#REF!</definedName>
    <definedName name="NMWH_SEPTEMBER" localSheetId="3">#REF!</definedName>
    <definedName name="NMWH_SEPTEMBER" localSheetId="9">#REF!</definedName>
    <definedName name="NMWH_SEPTEMBER" localSheetId="4">#REF!</definedName>
    <definedName name="NMWH_SEPTEMBER" localSheetId="0">#REF!</definedName>
    <definedName name="NMWH_SEPTEMBER" localSheetId="1">#REF!</definedName>
    <definedName name="NMWH_SEPTEMBER">#REF!</definedName>
    <definedName name="nn" localSheetId="6" hidden="1">{"pl_t&amp;d",#N/A,FALSE,"p&amp;l_t&amp;D_01_02 (2)"}</definedName>
    <definedName name="nn" localSheetId="10" hidden="1">{"pl_t&amp;d",#N/A,FALSE,"p&amp;l_t&amp;D_01_02 (2)"}</definedName>
    <definedName name="nn" localSheetId="7" hidden="1">{"pl_t&amp;d",#N/A,FALSE,"p&amp;l_t&amp;D_01_02 (2)"}</definedName>
    <definedName name="nn" localSheetId="3" hidden="1">{"pl_t&amp;d",#N/A,FALSE,"p&amp;l_t&amp;D_01_02 (2)"}</definedName>
    <definedName name="nn" localSheetId="8" hidden="1">{"pl_t&amp;d",#N/A,FALSE,"p&amp;l_t&amp;D_01_02 (2)"}</definedName>
    <definedName name="nn" localSheetId="9" hidden="1">{"pl_t&amp;d",#N/A,FALSE,"p&amp;l_t&amp;D_01_02 (2)"}</definedName>
    <definedName name="nn" localSheetId="4" hidden="1">{"pl_t&amp;d",#N/A,FALSE,"p&amp;l_t&amp;D_01_02 (2)"}</definedName>
    <definedName name="nn" localSheetId="0" hidden="1">{"pl_t&amp;d",#N/A,FALSE,"p&amp;l_t&amp;D_01_02 (2)"}</definedName>
    <definedName name="nn" localSheetId="1" hidden="1">{"pl_t&amp;d",#N/A,FALSE,"p&amp;l_t&amp;D_01_02 (2)"}</definedName>
    <definedName name="nn" hidden="1">{"pl_t&amp;d",#N/A,FALSE,"p&amp;l_t&amp;D_01_02 (2)"}</definedName>
    <definedName name="nnn" localSheetId="6">#REF!</definedName>
    <definedName name="nnn" localSheetId="10">#REF!</definedName>
    <definedName name="nnn" localSheetId="7">#REF!</definedName>
    <definedName name="nnn" localSheetId="3">#REF!</definedName>
    <definedName name="nnn" localSheetId="9">#REF!</definedName>
    <definedName name="nnn" localSheetId="4">#REF!</definedName>
    <definedName name="nnn" localSheetId="0">#REF!</definedName>
    <definedName name="nnn" localSheetId="1">#REF!</definedName>
    <definedName name="nnn">#REF!</definedName>
    <definedName name="NNNN" localSheetId="8" hidden="1">{"pl_t&amp;d",#N/A,FALSE,"p&amp;l_t&amp;D_01_02 (2)"}</definedName>
    <definedName name="NNNN" hidden="1">{"pl_t&amp;d",#N/A,FALSE,"p&amp;l_t&amp;D_01_02 (2)"}</definedName>
    <definedName name="no" localSheetId="6" hidden="1">{"pl_t&amp;d",#N/A,FALSE,"p&amp;l_t&amp;D_01_02 (2)"}</definedName>
    <definedName name="no" localSheetId="10" hidden="1">{"pl_t&amp;d",#N/A,FALSE,"p&amp;l_t&amp;D_01_02 (2)"}</definedName>
    <definedName name="no" localSheetId="7" hidden="1">{"pl_t&amp;d",#N/A,FALSE,"p&amp;l_t&amp;D_01_02 (2)"}</definedName>
    <definedName name="no" localSheetId="3" hidden="1">{"pl_t&amp;d",#N/A,FALSE,"p&amp;l_t&amp;D_01_02 (2)"}</definedName>
    <definedName name="no" localSheetId="8" hidden="1">{"pl_t&amp;d",#N/A,FALSE,"p&amp;l_t&amp;D_01_02 (2)"}</definedName>
    <definedName name="no" localSheetId="9" hidden="1">{"pl_t&amp;d",#N/A,FALSE,"p&amp;l_t&amp;D_01_02 (2)"}</definedName>
    <definedName name="no" localSheetId="4" hidden="1">{"pl_t&amp;d",#N/A,FALSE,"p&amp;l_t&amp;D_01_02 (2)"}</definedName>
    <definedName name="no" localSheetId="0" hidden="1">{"pl_t&amp;d",#N/A,FALSE,"p&amp;l_t&amp;D_01_02 (2)"}</definedName>
    <definedName name="no" localSheetId="1" hidden="1">{"pl_t&amp;d",#N/A,FALSE,"p&amp;l_t&amp;D_01_02 (2)"}</definedName>
    <definedName name="no" hidden="1">{"pl_t&amp;d",#N/A,FALSE,"p&amp;l_t&amp;D_01_02 (2)"}</definedName>
    <definedName name="NonDom" localSheetId="6">#REF!</definedName>
    <definedName name="NonDom" localSheetId="10">#REF!</definedName>
    <definedName name="NonDom" localSheetId="7">#REF!</definedName>
    <definedName name="NonDom" localSheetId="3">#REF!</definedName>
    <definedName name="NonDom" localSheetId="9">#REF!</definedName>
    <definedName name="NonDom" localSheetId="4">#REF!</definedName>
    <definedName name="NonDom" localSheetId="0">#REF!</definedName>
    <definedName name="NonDom" localSheetId="1">#REF!</definedName>
    <definedName name="NonDom">#REF!</definedName>
    <definedName name="nonfree" localSheetId="6" hidden="1">{"pl_t&amp;d",#N/A,FALSE,"p&amp;l_t&amp;D_01_02 (2)"}</definedName>
    <definedName name="nonfree" localSheetId="10" hidden="1">{"pl_t&amp;d",#N/A,FALSE,"p&amp;l_t&amp;D_01_02 (2)"}</definedName>
    <definedName name="nonfree" localSheetId="7" hidden="1">{"pl_t&amp;d",#N/A,FALSE,"p&amp;l_t&amp;D_01_02 (2)"}</definedName>
    <definedName name="nonfree" localSheetId="3" hidden="1">{"pl_t&amp;d",#N/A,FALSE,"p&amp;l_t&amp;D_01_02 (2)"}</definedName>
    <definedName name="nonfree" localSheetId="8" hidden="1">{"pl_t&amp;d",#N/A,FALSE,"p&amp;l_t&amp;D_01_02 (2)"}</definedName>
    <definedName name="nonfree" localSheetId="9" hidden="1">{"pl_t&amp;d",#N/A,FALSE,"p&amp;l_t&amp;D_01_02 (2)"}</definedName>
    <definedName name="nonfree" localSheetId="4" hidden="1">{"pl_t&amp;d",#N/A,FALSE,"p&amp;l_t&amp;D_01_02 (2)"}</definedName>
    <definedName name="nonfree" localSheetId="0" hidden="1">{"pl_t&amp;d",#N/A,FALSE,"p&amp;l_t&amp;D_01_02 (2)"}</definedName>
    <definedName name="nonfree" localSheetId="1" hidden="1">{"pl_t&amp;d",#N/A,FALSE,"p&amp;l_t&amp;D_01_02 (2)"}</definedName>
    <definedName name="nonfree" hidden="1">{"pl_t&amp;d",#N/A,FALSE,"p&amp;l_t&amp;D_01_02 (2)"}</definedName>
    <definedName name="northe" localSheetId="6" hidden="1">{"pl_t&amp;d",#N/A,FALSE,"p&amp;l_t&amp;D_01_02 (2)"}</definedName>
    <definedName name="northe" localSheetId="10" hidden="1">{"pl_t&amp;d",#N/A,FALSE,"p&amp;l_t&amp;D_01_02 (2)"}</definedName>
    <definedName name="northe" localSheetId="7" hidden="1">{"pl_t&amp;d",#N/A,FALSE,"p&amp;l_t&amp;D_01_02 (2)"}</definedName>
    <definedName name="northe" localSheetId="3" hidden="1">{"pl_t&amp;d",#N/A,FALSE,"p&amp;l_t&amp;D_01_02 (2)"}</definedName>
    <definedName name="northe" localSheetId="8" hidden="1">{"pl_t&amp;d",#N/A,FALSE,"p&amp;l_t&amp;D_01_02 (2)"}</definedName>
    <definedName name="northe" localSheetId="9" hidden="1">{"pl_t&amp;d",#N/A,FALSE,"p&amp;l_t&amp;D_01_02 (2)"}</definedName>
    <definedName name="northe" localSheetId="4" hidden="1">{"pl_t&amp;d",#N/A,FALSE,"p&amp;l_t&amp;D_01_02 (2)"}</definedName>
    <definedName name="northe" localSheetId="0" hidden="1">{"pl_t&amp;d",#N/A,FALSE,"p&amp;l_t&amp;D_01_02 (2)"}</definedName>
    <definedName name="northe" localSheetId="1" hidden="1">{"pl_t&amp;d",#N/A,FALSE,"p&amp;l_t&amp;D_01_02 (2)"}</definedName>
    <definedName name="northe" hidden="1">{"pl_t&amp;d",#N/A,FALSE,"p&amp;l_t&amp;D_01_02 (2)"}</definedName>
    <definedName name="not" localSheetId="6" hidden="1">{"pl_t&amp;d",#N/A,FALSE,"p&amp;l_t&amp;D_01_02 (2)"}</definedName>
    <definedName name="not" localSheetId="10" hidden="1">{"pl_t&amp;d",#N/A,FALSE,"p&amp;l_t&amp;D_01_02 (2)"}</definedName>
    <definedName name="not" localSheetId="7" hidden="1">{"pl_t&amp;d",#N/A,FALSE,"p&amp;l_t&amp;D_01_02 (2)"}</definedName>
    <definedName name="not" localSheetId="3" hidden="1">{"pl_t&amp;d",#N/A,FALSE,"p&amp;l_t&amp;D_01_02 (2)"}</definedName>
    <definedName name="not" localSheetId="8" hidden="1">{"pl_t&amp;d",#N/A,FALSE,"p&amp;l_t&amp;D_01_02 (2)"}</definedName>
    <definedName name="not" localSheetId="9" hidden="1">{"pl_t&amp;d",#N/A,FALSE,"p&amp;l_t&amp;D_01_02 (2)"}</definedName>
    <definedName name="not" localSheetId="4" hidden="1">{"pl_t&amp;d",#N/A,FALSE,"p&amp;l_t&amp;D_01_02 (2)"}</definedName>
    <definedName name="not" localSheetId="0" hidden="1">{"pl_t&amp;d",#N/A,FALSE,"p&amp;l_t&amp;D_01_02 (2)"}</definedName>
    <definedName name="not" localSheetId="1" hidden="1">{"pl_t&amp;d",#N/A,FALSE,"p&amp;l_t&amp;D_01_02 (2)"}</definedName>
    <definedName name="not" hidden="1">{"pl_t&amp;d",#N/A,FALSE,"p&amp;l_t&amp;D_01_02 (2)"}</definedName>
    <definedName name="NOTE_1" localSheetId="6">#REF!</definedName>
    <definedName name="NOTE_1" localSheetId="10">#REF!</definedName>
    <definedName name="NOTE_1" localSheetId="7">#REF!</definedName>
    <definedName name="NOTE_1" localSheetId="3">#REF!</definedName>
    <definedName name="NOTE_1" localSheetId="9">#REF!</definedName>
    <definedName name="NOTE_1" localSheetId="4">#REF!</definedName>
    <definedName name="NOTE_1" localSheetId="0">#REF!</definedName>
    <definedName name="NOTE_1" localSheetId="1">#REF!</definedName>
    <definedName name="NOTE_1">#REF!</definedName>
    <definedName name="NOTE_2" localSheetId="6">#REF!</definedName>
    <definedName name="NOTE_2" localSheetId="10">#REF!</definedName>
    <definedName name="NOTE_2" localSheetId="7">#REF!</definedName>
    <definedName name="NOTE_2" localSheetId="3">#REF!</definedName>
    <definedName name="NOTE_2" localSheetId="9">#REF!</definedName>
    <definedName name="NOTE_2" localSheetId="4">#REF!</definedName>
    <definedName name="NOTE_2" localSheetId="0">#REF!</definedName>
    <definedName name="NOTE_2" localSheetId="1">#REF!</definedName>
    <definedName name="NOTE_2">#REF!</definedName>
    <definedName name="NOTE_3" localSheetId="6">#REF!</definedName>
    <definedName name="NOTE_3" localSheetId="10">#REF!</definedName>
    <definedName name="NOTE_3" localSheetId="7">#REF!</definedName>
    <definedName name="NOTE_3" localSheetId="3">#REF!</definedName>
    <definedName name="NOTE_3" localSheetId="9">#REF!</definedName>
    <definedName name="NOTE_3" localSheetId="4">#REF!</definedName>
    <definedName name="NOTE_3" localSheetId="0">#REF!</definedName>
    <definedName name="NOTE_3" localSheetId="1">#REF!</definedName>
    <definedName name="NOTE_3">#REF!</definedName>
    <definedName name="NOTE_4" localSheetId="10">#REF!</definedName>
    <definedName name="NOTE_4" localSheetId="7">#REF!</definedName>
    <definedName name="NOTE_4" localSheetId="3">#REF!</definedName>
    <definedName name="NOTE_4" localSheetId="9">#REF!</definedName>
    <definedName name="NOTE_4" localSheetId="4">#REF!</definedName>
    <definedName name="NOTE_4" localSheetId="0">#REF!</definedName>
    <definedName name="NOTE_4" localSheetId="1">#REF!</definedName>
    <definedName name="NOTE_4">#REF!</definedName>
    <definedName name="NOTE1" localSheetId="10">#REF!</definedName>
    <definedName name="NOTE1" localSheetId="7">#REF!</definedName>
    <definedName name="NOTE1" localSheetId="3">#REF!</definedName>
    <definedName name="NOTE1" localSheetId="9">#REF!</definedName>
    <definedName name="NOTE1" localSheetId="4">#REF!</definedName>
    <definedName name="NOTE1" localSheetId="0">#REF!</definedName>
    <definedName name="NOTE1" localSheetId="1">#REF!</definedName>
    <definedName name="NOTE1">#REF!</definedName>
    <definedName name="NOTE2" localSheetId="10">#REF!</definedName>
    <definedName name="NOTE2" localSheetId="7">#REF!</definedName>
    <definedName name="NOTE2" localSheetId="3">#REF!</definedName>
    <definedName name="NOTE2" localSheetId="9">#REF!</definedName>
    <definedName name="NOTE2" localSheetId="4">#REF!</definedName>
    <definedName name="NOTE2" localSheetId="0">#REF!</definedName>
    <definedName name="NOTE2" localSheetId="1">#REF!</definedName>
    <definedName name="NOTE2">#REF!</definedName>
    <definedName name="NOTE3" localSheetId="10">#REF!</definedName>
    <definedName name="NOTE3" localSheetId="7">#REF!</definedName>
    <definedName name="NOTE3" localSheetId="3">#REF!</definedName>
    <definedName name="NOTE3" localSheetId="9">#REF!</definedName>
    <definedName name="NOTE3" localSheetId="4">#REF!</definedName>
    <definedName name="NOTE3" localSheetId="0">#REF!</definedName>
    <definedName name="NOTE3" localSheetId="1">#REF!</definedName>
    <definedName name="NOTE3">#REF!</definedName>
    <definedName name="notes" localSheetId="10">#REF!</definedName>
    <definedName name="notes" localSheetId="7">#REF!</definedName>
    <definedName name="notes" localSheetId="3">#REF!</definedName>
    <definedName name="notes" localSheetId="9">#REF!</definedName>
    <definedName name="notes" localSheetId="4">#REF!</definedName>
    <definedName name="notes" localSheetId="0">#REF!</definedName>
    <definedName name="notes" localSheetId="1">#REF!</definedName>
    <definedName name="notes">#REF!</definedName>
    <definedName name="notes1" localSheetId="10">#REF!</definedName>
    <definedName name="notes1" localSheetId="7">#REF!</definedName>
    <definedName name="notes1" localSheetId="3">#REF!</definedName>
    <definedName name="notes1" localSheetId="9">#REF!</definedName>
    <definedName name="notes1" localSheetId="4">#REF!</definedName>
    <definedName name="notes1" localSheetId="0">#REF!</definedName>
    <definedName name="notes1" localSheetId="1">#REF!</definedName>
    <definedName name="notes1">#REF!</definedName>
    <definedName name="Notes2" localSheetId="10">#REF!</definedName>
    <definedName name="Notes2" localSheetId="7">#REF!</definedName>
    <definedName name="Notes2" localSheetId="3">#REF!</definedName>
    <definedName name="Notes2" localSheetId="9">#REF!</definedName>
    <definedName name="Notes2" localSheetId="4">#REF!</definedName>
    <definedName name="Notes2" localSheetId="0">#REF!</definedName>
    <definedName name="Notes2" localSheetId="1">#REF!</definedName>
    <definedName name="Notes2">#REF!</definedName>
    <definedName name="notesforcomp" localSheetId="10">#REF!</definedName>
    <definedName name="notesforcomp" localSheetId="7">#REF!</definedName>
    <definedName name="notesforcomp" localSheetId="3">#REF!</definedName>
    <definedName name="notesforcomp" localSheetId="9">#REF!</definedName>
    <definedName name="notesforcomp" localSheetId="4">#REF!</definedName>
    <definedName name="notesforcomp" localSheetId="0">#REF!</definedName>
    <definedName name="notesforcomp" localSheetId="1">#REF!</definedName>
    <definedName name="notesforcomp">#REF!</definedName>
    <definedName name="Nov" localSheetId="10">#REF!</definedName>
    <definedName name="Nov" localSheetId="7">#REF!</definedName>
    <definedName name="Nov" localSheetId="3">#REF!</definedName>
    <definedName name="Nov" localSheetId="9">#REF!</definedName>
    <definedName name="Nov" localSheetId="4">#REF!</definedName>
    <definedName name="Nov" localSheetId="0">#REF!</definedName>
    <definedName name="Nov" localSheetId="1">#REF!</definedName>
    <definedName name="Nov">#REF!</definedName>
    <definedName name="NOVDATA?" localSheetId="10">#REF!</definedName>
    <definedName name="NOVDATA?" localSheetId="7">#REF!</definedName>
    <definedName name="NOVDATA?" localSheetId="3">#REF!</definedName>
    <definedName name="NOVDATA?" localSheetId="9">#REF!</definedName>
    <definedName name="NOVDATA?" localSheetId="4">#REF!</definedName>
    <definedName name="NOVDATA?" localSheetId="0">#REF!</definedName>
    <definedName name="NOVDATA?" localSheetId="1">#REF!</definedName>
    <definedName name="NOVDATA?">#REF!</definedName>
    <definedName name="np" localSheetId="6" hidden="1">{"pl_t&amp;d",#N/A,FALSE,"p&amp;l_t&amp;D_01_02 (2)"}</definedName>
    <definedName name="np" localSheetId="10" hidden="1">{"pl_t&amp;d",#N/A,FALSE,"p&amp;l_t&amp;D_01_02 (2)"}</definedName>
    <definedName name="np" localSheetId="7" hidden="1">{"pl_t&amp;d",#N/A,FALSE,"p&amp;l_t&amp;D_01_02 (2)"}</definedName>
    <definedName name="np" localSheetId="3" hidden="1">{"pl_t&amp;d",#N/A,FALSE,"p&amp;l_t&amp;D_01_02 (2)"}</definedName>
    <definedName name="np" localSheetId="8" hidden="1">{"pl_t&amp;d",#N/A,FALSE,"p&amp;l_t&amp;D_01_02 (2)"}</definedName>
    <definedName name="np" localSheetId="9" hidden="1">{"pl_t&amp;d",#N/A,FALSE,"p&amp;l_t&amp;D_01_02 (2)"}</definedName>
    <definedName name="np" localSheetId="4" hidden="1">{"pl_t&amp;d",#N/A,FALSE,"p&amp;l_t&amp;D_01_02 (2)"}</definedName>
    <definedName name="np" localSheetId="0" hidden="1">{"pl_t&amp;d",#N/A,FALSE,"p&amp;l_t&amp;D_01_02 (2)"}</definedName>
    <definedName name="np" localSheetId="1" hidden="1">{"pl_t&amp;d",#N/A,FALSE,"p&amp;l_t&amp;D_01_02 (2)"}</definedName>
    <definedName name="np" hidden="1">{"pl_t&amp;d",#N/A,FALSE,"p&amp;l_t&amp;D_01_02 (2)"}</definedName>
    <definedName name="npd" localSheetId="6" hidden="1">{"pl_t&amp;d",#N/A,FALSE,"p&amp;l_t&amp;D_01_02 (2)"}</definedName>
    <definedName name="npd" localSheetId="10" hidden="1">{"pl_t&amp;d",#N/A,FALSE,"p&amp;l_t&amp;D_01_02 (2)"}</definedName>
    <definedName name="npd" localSheetId="7" hidden="1">{"pl_t&amp;d",#N/A,FALSE,"p&amp;l_t&amp;D_01_02 (2)"}</definedName>
    <definedName name="npd" localSheetId="3" hidden="1">{"pl_t&amp;d",#N/A,FALSE,"p&amp;l_t&amp;D_01_02 (2)"}</definedName>
    <definedName name="npd" localSheetId="8" hidden="1">{"pl_t&amp;d",#N/A,FALSE,"p&amp;l_t&amp;D_01_02 (2)"}</definedName>
    <definedName name="npd" localSheetId="9" hidden="1">{"pl_t&amp;d",#N/A,FALSE,"p&amp;l_t&amp;D_01_02 (2)"}</definedName>
    <definedName name="npd" localSheetId="4" hidden="1">{"pl_t&amp;d",#N/A,FALSE,"p&amp;l_t&amp;D_01_02 (2)"}</definedName>
    <definedName name="npd" localSheetId="0" hidden="1">{"pl_t&amp;d",#N/A,FALSE,"p&amp;l_t&amp;D_01_02 (2)"}</definedName>
    <definedName name="npd" localSheetId="1" hidden="1">{"pl_t&amp;d",#N/A,FALSE,"p&amp;l_t&amp;D_01_02 (2)"}</definedName>
    <definedName name="npd" hidden="1">{"pl_t&amp;d",#N/A,FALSE,"p&amp;l_t&amp;D_01_02 (2)"}</definedName>
    <definedName name="nrly" localSheetId="6">#REF!</definedName>
    <definedName name="nrly" localSheetId="10">#REF!</definedName>
    <definedName name="nrly" localSheetId="7">#REF!</definedName>
    <definedName name="nrly" localSheetId="3">#REF!</definedName>
    <definedName name="nrly" localSheetId="9">#REF!</definedName>
    <definedName name="nrly" localSheetId="4">#REF!</definedName>
    <definedName name="nrly" localSheetId="0">#REF!</definedName>
    <definedName name="nrly" localSheetId="1">#REF!</definedName>
    <definedName name="nrly">#REF!</definedName>
    <definedName name="Num_Pmt_Per_Year" localSheetId="6">#REF!</definedName>
    <definedName name="Num_Pmt_Per_Year" localSheetId="10">#REF!</definedName>
    <definedName name="Num_Pmt_Per_Year" localSheetId="7">#REF!</definedName>
    <definedName name="Num_Pmt_Per_Year" localSheetId="3">#REF!</definedName>
    <definedName name="Num_Pmt_Per_Year" localSheetId="9">#REF!</definedName>
    <definedName name="Num_Pmt_Per_Year" localSheetId="4">#REF!</definedName>
    <definedName name="Num_Pmt_Per_Year" localSheetId="0">#REF!</definedName>
    <definedName name="Num_Pmt_Per_Year" localSheetId="1">#REF!</definedName>
    <definedName name="Num_Pmt_Per_Year">#REF!</definedName>
    <definedName name="NUMBER" localSheetId="6">#REF!</definedName>
    <definedName name="NUMBER" localSheetId="10">#REF!</definedName>
    <definedName name="NUMBER" localSheetId="7">#REF!</definedName>
    <definedName name="NUMBER" localSheetId="3">#REF!</definedName>
    <definedName name="NUMBER" localSheetId="9">#REF!</definedName>
    <definedName name="NUMBER" localSheetId="4">#REF!</definedName>
    <definedName name="NUMBER" localSheetId="0">#REF!</definedName>
    <definedName name="NUMBER" localSheetId="1">#REF!</definedName>
    <definedName name="NUMBER">#REF!</definedName>
    <definedName name="Number_of_Payments" localSheetId="6">MATCH(0.01,'A. Generation at Transmission'!End_Bal,-1)+1</definedName>
    <definedName name="Number_of_Payments" localSheetId="10">MATCH(0.01,'ANNEXURE 1'!End_Bal,-1)+1</definedName>
    <definedName name="Number_of_Payments" localSheetId="7">MATCH(0.01,'B.Generation at Transmissio '!End_Bal,-1)+1</definedName>
    <definedName name="Number_of_Payments" localSheetId="3">MATCH(0.01,'Detail of Consumers&amp;Consumption'!End_Bal,-1)+1</definedName>
    <definedName name="Number_of_Payments" localSheetId="8">MATCH(0.01,[0]!End_Bal,-1)+1</definedName>
    <definedName name="Number_of_Payments" localSheetId="9">MATCH(0.01,'Division wise losses  '!End_Bal,-1)+1</definedName>
    <definedName name="Number_of_Payments" localSheetId="4">MATCH(0.01,'Form-Input energy Q2 23-24 '!End_Bal,-1)+1</definedName>
    <definedName name="Number_of_Payments" localSheetId="0">MATCH(0.01,'General information'!End_Bal,-1)+1</definedName>
    <definedName name="Number_of_Payments" localSheetId="1">MATCH(0.01,'Summary Sheet'!End_Bal,-1)+1</definedName>
    <definedName name="Number_of_Payments">MATCH(0.01,[0]!End_Bal,-1)+1</definedName>
    <definedName name="nzb" localSheetId="6" hidden="1">{"pl_t&amp;d",#N/A,FALSE,"p&amp;l_t&amp;D_01_02 (2)"}</definedName>
    <definedName name="nzb" localSheetId="10" hidden="1">{"pl_t&amp;d",#N/A,FALSE,"p&amp;l_t&amp;D_01_02 (2)"}</definedName>
    <definedName name="nzb" localSheetId="7" hidden="1">{"pl_t&amp;d",#N/A,FALSE,"p&amp;l_t&amp;D_01_02 (2)"}</definedName>
    <definedName name="nzb" localSheetId="3" hidden="1">{"pl_t&amp;d",#N/A,FALSE,"p&amp;l_t&amp;D_01_02 (2)"}</definedName>
    <definedName name="nzb" localSheetId="8" hidden="1">{"pl_t&amp;d",#N/A,FALSE,"p&amp;l_t&amp;D_01_02 (2)"}</definedName>
    <definedName name="nzb" localSheetId="9" hidden="1">{"pl_t&amp;d",#N/A,FALSE,"p&amp;l_t&amp;D_01_02 (2)"}</definedName>
    <definedName name="nzb" localSheetId="4" hidden="1">{"pl_t&amp;d",#N/A,FALSE,"p&amp;l_t&amp;D_01_02 (2)"}</definedName>
    <definedName name="nzb" localSheetId="0" hidden="1">{"pl_t&amp;d",#N/A,FALSE,"p&amp;l_t&amp;D_01_02 (2)"}</definedName>
    <definedName name="nzb" localSheetId="1" hidden="1">{"pl_t&amp;d",#N/A,FALSE,"p&amp;l_t&amp;D_01_02 (2)"}</definedName>
    <definedName name="nzb" hidden="1">{"pl_t&amp;d",#N/A,FALSE,"p&amp;l_t&amp;D_01_02 (2)"}</definedName>
    <definedName name="NZB." localSheetId="6" hidden="1">{"pl_t&amp;d",#N/A,FALSE,"p&amp;l_t&amp;D_01_02 (2)"}</definedName>
    <definedName name="NZB." localSheetId="10" hidden="1">{"pl_t&amp;d",#N/A,FALSE,"p&amp;l_t&amp;D_01_02 (2)"}</definedName>
    <definedName name="NZB." localSheetId="7" hidden="1">{"pl_t&amp;d",#N/A,FALSE,"p&amp;l_t&amp;D_01_02 (2)"}</definedName>
    <definedName name="NZB." localSheetId="3" hidden="1">{"pl_t&amp;d",#N/A,FALSE,"p&amp;l_t&amp;D_01_02 (2)"}</definedName>
    <definedName name="NZB." localSheetId="8" hidden="1">{"pl_t&amp;d",#N/A,FALSE,"p&amp;l_t&amp;D_01_02 (2)"}</definedName>
    <definedName name="NZB." localSheetId="9" hidden="1">{"pl_t&amp;d",#N/A,FALSE,"p&amp;l_t&amp;D_01_02 (2)"}</definedName>
    <definedName name="NZB." localSheetId="4" hidden="1">{"pl_t&amp;d",#N/A,FALSE,"p&amp;l_t&amp;D_01_02 (2)"}</definedName>
    <definedName name="NZB." localSheetId="0" hidden="1">{"pl_t&amp;d",#N/A,FALSE,"p&amp;l_t&amp;D_01_02 (2)"}</definedName>
    <definedName name="NZB." localSheetId="1" hidden="1">{"pl_t&amp;d",#N/A,FALSE,"p&amp;l_t&amp;D_01_02 (2)"}</definedName>
    <definedName name="NZB." hidden="1">{"pl_t&amp;d",#N/A,FALSE,"p&amp;l_t&amp;D_01_02 (2)"}</definedName>
    <definedName name="o" localSheetId="6" hidden="1">{"pl_t&amp;d",#N/A,FALSE,"p&amp;l_t&amp;D_01_02 (2)"}</definedName>
    <definedName name="o" localSheetId="10" hidden="1">{"pl_t&amp;d",#N/A,FALSE,"p&amp;l_t&amp;D_01_02 (2)"}</definedName>
    <definedName name="o" localSheetId="7" hidden="1">{"pl_t&amp;d",#N/A,FALSE,"p&amp;l_t&amp;D_01_02 (2)"}</definedName>
    <definedName name="o" localSheetId="3" hidden="1">{"pl_t&amp;d",#N/A,FALSE,"p&amp;l_t&amp;D_01_02 (2)"}</definedName>
    <definedName name="o" localSheetId="8" hidden="1">{"pl_t&amp;d",#N/A,FALSE,"p&amp;l_t&amp;D_01_02 (2)"}</definedName>
    <definedName name="o" localSheetId="9" hidden="1">{"pl_t&amp;d",#N/A,FALSE,"p&amp;l_t&amp;D_01_02 (2)"}</definedName>
    <definedName name="o" localSheetId="4" hidden="1">{"pl_t&amp;d",#N/A,FALSE,"p&amp;l_t&amp;D_01_02 (2)"}</definedName>
    <definedName name="o" localSheetId="0" hidden="1">{"pl_t&amp;d",#N/A,FALSE,"p&amp;l_t&amp;D_01_02 (2)"}</definedName>
    <definedName name="o" localSheetId="1" hidden="1">{"pl_t&amp;d",#N/A,FALSE,"p&amp;l_t&amp;D_01_02 (2)"}</definedName>
    <definedName name="o" hidden="1">{"pl_t&amp;d",#N/A,FALSE,"p&amp;l_t&amp;D_01_02 (2)"}</definedName>
    <definedName name="OCROP">#REF!</definedName>
    <definedName name="oct" localSheetId="6">#REF!</definedName>
    <definedName name="oct" localSheetId="10">#REF!</definedName>
    <definedName name="oct" localSheetId="7">#REF!</definedName>
    <definedName name="oct" localSheetId="3">#REF!</definedName>
    <definedName name="oct" localSheetId="9">#REF!</definedName>
    <definedName name="oct" localSheetId="4">#REF!</definedName>
    <definedName name="oct" localSheetId="0">#REF!</definedName>
    <definedName name="oct" localSheetId="1">#REF!</definedName>
    <definedName name="oct">#REF!</definedName>
    <definedName name="OCTDATA?" localSheetId="6">#REF!</definedName>
    <definedName name="OCTDATA?" localSheetId="10">#REF!</definedName>
    <definedName name="OCTDATA?" localSheetId="7">#REF!</definedName>
    <definedName name="OCTDATA?" localSheetId="3">#REF!</definedName>
    <definedName name="OCTDATA?" localSheetId="9">#REF!</definedName>
    <definedName name="OCTDATA?" localSheetId="4">#REF!</definedName>
    <definedName name="OCTDATA?" localSheetId="0">#REF!</definedName>
    <definedName name="OCTDATA?" localSheetId="1">#REF!</definedName>
    <definedName name="OCTDATA?">#REF!</definedName>
    <definedName name="octob" localSheetId="6" hidden="1">{"pl_t&amp;d",#N/A,FALSE,"p&amp;l_t&amp;D_01_02 (2)"}</definedName>
    <definedName name="octob" localSheetId="10" hidden="1">{"pl_t&amp;d",#N/A,FALSE,"p&amp;l_t&amp;D_01_02 (2)"}</definedName>
    <definedName name="octob" localSheetId="7" hidden="1">{"pl_t&amp;d",#N/A,FALSE,"p&amp;l_t&amp;D_01_02 (2)"}</definedName>
    <definedName name="octob" localSheetId="3" hidden="1">{"pl_t&amp;d",#N/A,FALSE,"p&amp;l_t&amp;D_01_02 (2)"}</definedName>
    <definedName name="octob" localSheetId="8" hidden="1">{"pl_t&amp;d",#N/A,FALSE,"p&amp;l_t&amp;D_01_02 (2)"}</definedName>
    <definedName name="octob" localSheetId="9" hidden="1">{"pl_t&amp;d",#N/A,FALSE,"p&amp;l_t&amp;D_01_02 (2)"}</definedName>
    <definedName name="octob" localSheetId="4" hidden="1">{"pl_t&amp;d",#N/A,FALSE,"p&amp;l_t&amp;D_01_02 (2)"}</definedName>
    <definedName name="octob" localSheetId="0" hidden="1">{"pl_t&amp;d",#N/A,FALSE,"p&amp;l_t&amp;D_01_02 (2)"}</definedName>
    <definedName name="octob" localSheetId="1" hidden="1">{"pl_t&amp;d",#N/A,FALSE,"p&amp;l_t&amp;D_01_02 (2)"}</definedName>
    <definedName name="octob" hidden="1">{"pl_t&amp;d",#N/A,FALSE,"p&amp;l_t&amp;D_01_02 (2)"}</definedName>
    <definedName name="October" localSheetId="6" hidden="1">{"pl_t&amp;d",#N/A,FALSE,"p&amp;l_t&amp;D_01_02 (2)"}</definedName>
    <definedName name="October" localSheetId="10" hidden="1">{"pl_t&amp;d",#N/A,FALSE,"p&amp;l_t&amp;D_01_02 (2)"}</definedName>
    <definedName name="October" localSheetId="7" hidden="1">{"pl_t&amp;d",#N/A,FALSE,"p&amp;l_t&amp;D_01_02 (2)"}</definedName>
    <definedName name="October" localSheetId="3" hidden="1">{"pl_t&amp;d",#N/A,FALSE,"p&amp;l_t&amp;D_01_02 (2)"}</definedName>
    <definedName name="October" localSheetId="8" hidden="1">{"pl_t&amp;d",#N/A,FALSE,"p&amp;l_t&amp;D_01_02 (2)"}</definedName>
    <definedName name="October" localSheetId="9" hidden="1">{"pl_t&amp;d",#N/A,FALSE,"p&amp;l_t&amp;D_01_02 (2)"}</definedName>
    <definedName name="October" localSheetId="4" hidden="1">{"pl_t&amp;d",#N/A,FALSE,"p&amp;l_t&amp;D_01_02 (2)"}</definedName>
    <definedName name="October" localSheetId="0" hidden="1">{"pl_t&amp;d",#N/A,FALSE,"p&amp;l_t&amp;D_01_02 (2)"}</definedName>
    <definedName name="October" localSheetId="1" hidden="1">{"pl_t&amp;d",#N/A,FALSE,"p&amp;l_t&amp;D_01_02 (2)"}</definedName>
    <definedName name="October" hidden="1">{"pl_t&amp;d",#N/A,FALSE,"p&amp;l_t&amp;D_01_02 (2)"}</definedName>
    <definedName name="Office" localSheetId="6">#REF!</definedName>
    <definedName name="Office" localSheetId="10">#REF!</definedName>
    <definedName name="Office" localSheetId="7">#REF!</definedName>
    <definedName name="Office" localSheetId="3">#REF!</definedName>
    <definedName name="Office" localSheetId="9">#REF!</definedName>
    <definedName name="Office" localSheetId="4">#REF!</definedName>
    <definedName name="Office" localSheetId="0">#REF!</definedName>
    <definedName name="Office" localSheetId="1">#REF!</definedName>
    <definedName name="Office">#REF!</definedName>
    <definedName name="OfficeP" localSheetId="6">#REF!</definedName>
    <definedName name="OfficeP" localSheetId="10">#REF!</definedName>
    <definedName name="OfficeP" localSheetId="7">#REF!</definedName>
    <definedName name="OfficeP" localSheetId="3">#REF!</definedName>
    <definedName name="OfficeP" localSheetId="9">#REF!</definedName>
    <definedName name="OfficeP" localSheetId="4">#REF!</definedName>
    <definedName name="OfficeP" localSheetId="0">#REF!</definedName>
    <definedName name="OfficeP" localSheetId="1">#REF!</definedName>
    <definedName name="OfficeP">#REF!</definedName>
    <definedName name="OfficeS" localSheetId="6">#REF!</definedName>
    <definedName name="OfficeS" localSheetId="10">#REF!</definedName>
    <definedName name="OfficeS" localSheetId="7">#REF!</definedName>
    <definedName name="OfficeS" localSheetId="3">#REF!</definedName>
    <definedName name="OfficeS" localSheetId="9">#REF!</definedName>
    <definedName name="OfficeS" localSheetId="4">#REF!</definedName>
    <definedName name="OfficeS" localSheetId="0">#REF!</definedName>
    <definedName name="OfficeS" localSheetId="1">#REF!</definedName>
    <definedName name="OfficeS">#REF!</definedName>
    <definedName name="oiouo" localSheetId="10">#REF!</definedName>
    <definedName name="oiouo" localSheetId="7">#REF!</definedName>
    <definedName name="oiouo" localSheetId="3">#REF!</definedName>
    <definedName name="oiouo" localSheetId="9">#REF!</definedName>
    <definedName name="oiouo" localSheetId="4">#REF!</definedName>
    <definedName name="oiouo" localSheetId="0">#REF!</definedName>
    <definedName name="oiouo" localSheetId="1">#REF!</definedName>
    <definedName name="oiouo">#REF!</definedName>
    <definedName name="okjk" localSheetId="10">#REF!</definedName>
    <definedName name="okjk" localSheetId="7">#REF!</definedName>
    <definedName name="okjk" localSheetId="3">#REF!</definedName>
    <definedName name="okjk" localSheetId="9">#REF!</definedName>
    <definedName name="okjk" localSheetId="4">#REF!</definedName>
    <definedName name="okjk" localSheetId="0">#REF!</definedName>
    <definedName name="okjk" localSheetId="1">#REF!</definedName>
    <definedName name="okjk">#REF!</definedName>
    <definedName name="old_serial">'[18]old_serial no.'!$A$1:$F$2520</definedName>
    <definedName name="Ondkdkd" localSheetId="6" hidden="1">{"pl_t&amp;d",#N/A,FALSE,"p&amp;l_t&amp;D_01_02 (2)"}</definedName>
    <definedName name="Ondkdkd" localSheetId="10" hidden="1">{"pl_t&amp;d",#N/A,FALSE,"p&amp;l_t&amp;D_01_02 (2)"}</definedName>
    <definedName name="Ondkdkd" localSheetId="7" hidden="1">{"pl_t&amp;d",#N/A,FALSE,"p&amp;l_t&amp;D_01_02 (2)"}</definedName>
    <definedName name="Ondkdkd" localSheetId="3" hidden="1">{"pl_t&amp;d",#N/A,FALSE,"p&amp;l_t&amp;D_01_02 (2)"}</definedName>
    <definedName name="Ondkdkd" localSheetId="8" hidden="1">{"pl_t&amp;d",#N/A,FALSE,"p&amp;l_t&amp;D_01_02 (2)"}</definedName>
    <definedName name="Ondkdkd" localSheetId="9" hidden="1">{"pl_t&amp;d",#N/A,FALSE,"p&amp;l_t&amp;D_01_02 (2)"}</definedName>
    <definedName name="Ondkdkd" localSheetId="4" hidden="1">{"pl_t&amp;d",#N/A,FALSE,"p&amp;l_t&amp;D_01_02 (2)"}</definedName>
    <definedName name="Ondkdkd" localSheetId="0" hidden="1">{"pl_t&amp;d",#N/A,FALSE,"p&amp;l_t&amp;D_01_02 (2)"}</definedName>
    <definedName name="Ondkdkd" localSheetId="1" hidden="1">{"pl_t&amp;d",#N/A,FALSE,"p&amp;l_t&amp;D_01_02 (2)"}</definedName>
    <definedName name="Ondkdkd" hidden="1">{"pl_t&amp;d",#N/A,FALSE,"p&amp;l_t&amp;D_01_02 (2)"}</definedName>
    <definedName name="Ongole" localSheetId="6" hidden="1">{"pl_t&amp;d",#N/A,FALSE,"p&amp;l_t&amp;D_01_02 (2)"}</definedName>
    <definedName name="Ongole" localSheetId="10" hidden="1">{"pl_t&amp;d",#N/A,FALSE,"p&amp;l_t&amp;D_01_02 (2)"}</definedName>
    <definedName name="Ongole" localSheetId="7" hidden="1">{"pl_t&amp;d",#N/A,FALSE,"p&amp;l_t&amp;D_01_02 (2)"}</definedName>
    <definedName name="Ongole" localSheetId="3" hidden="1">{"pl_t&amp;d",#N/A,FALSE,"p&amp;l_t&amp;D_01_02 (2)"}</definedName>
    <definedName name="Ongole" localSheetId="8" hidden="1">{"pl_t&amp;d",#N/A,FALSE,"p&amp;l_t&amp;D_01_02 (2)"}</definedName>
    <definedName name="Ongole" localSheetId="9" hidden="1">{"pl_t&amp;d",#N/A,FALSE,"p&amp;l_t&amp;D_01_02 (2)"}</definedName>
    <definedName name="Ongole" localSheetId="4" hidden="1">{"pl_t&amp;d",#N/A,FALSE,"p&amp;l_t&amp;D_01_02 (2)"}</definedName>
    <definedName name="Ongole" localSheetId="0" hidden="1">{"pl_t&amp;d",#N/A,FALSE,"p&amp;l_t&amp;D_01_02 (2)"}</definedName>
    <definedName name="Ongole" localSheetId="1" hidden="1">{"pl_t&amp;d",#N/A,FALSE,"p&amp;l_t&amp;D_01_02 (2)"}</definedName>
    <definedName name="Ongole" hidden="1">{"pl_t&amp;d",#N/A,FALSE,"p&amp;l_t&amp;D_01_02 (2)"}</definedName>
    <definedName name="oo" localSheetId="8" hidden="1">{"pl_t&amp;d",#N/A,FALSE,"p&amp;l_t&amp;D_01_02 (2)"}</definedName>
    <definedName name="oo" hidden="1">{"pl_t&amp;d",#N/A,FALSE,"p&amp;l_t&amp;D_01_02 (2)"}</definedName>
    <definedName name="OOO" localSheetId="8" hidden="1">{"pl_t&amp;d",#N/A,FALSE,"p&amp;l_t&amp;D_01_02 (2)"}</definedName>
    <definedName name="OOO" hidden="1">{"pl_t&amp;d",#N/A,FALSE,"p&amp;l_t&amp;D_01_02 (2)"}</definedName>
    <definedName name="oooo" localSheetId="8" hidden="1">{"pl_t&amp;d",#N/A,FALSE,"p&amp;l_t&amp;D_01_02 (2)"}</definedName>
    <definedName name="oooo" hidden="1">{"pl_t&amp;d",#N/A,FALSE,"p&amp;l_t&amp;D_01_02 (2)"}</definedName>
    <definedName name="oooooo" localSheetId="6">#REF!</definedName>
    <definedName name="oooooo" localSheetId="10">#REF!</definedName>
    <definedName name="oooooo" localSheetId="7">#REF!</definedName>
    <definedName name="oooooo" localSheetId="3">#REF!</definedName>
    <definedName name="oooooo" localSheetId="9">#REF!</definedName>
    <definedName name="oooooo" localSheetId="4">#REF!</definedName>
    <definedName name="oooooo" localSheetId="0">#REF!</definedName>
    <definedName name="oooooo" localSheetId="1">#REF!</definedName>
    <definedName name="oooooo">#REF!</definedName>
    <definedName name="OPCAP" localSheetId="6">#REF!</definedName>
    <definedName name="OPCAP" localSheetId="10">#REF!</definedName>
    <definedName name="OPCAP" localSheetId="7">#REF!</definedName>
    <definedName name="OPCAP" localSheetId="3">#REF!</definedName>
    <definedName name="OPCAP" localSheetId="9">#REF!</definedName>
    <definedName name="OPCAP" localSheetId="4">#REF!</definedName>
    <definedName name="OPCAP" localSheetId="0">#REF!</definedName>
    <definedName name="OPCAP" localSheetId="1">#REF!</definedName>
    <definedName name="OPCAP">#REF!</definedName>
    <definedName name="OperatingHrs" localSheetId="6">#REF!</definedName>
    <definedName name="OperatingHrs" localSheetId="10">#REF!</definedName>
    <definedName name="OperatingHrs" localSheetId="7">#REF!</definedName>
    <definedName name="OperatingHrs" localSheetId="3">#REF!</definedName>
    <definedName name="OperatingHrs" localSheetId="9">#REF!</definedName>
    <definedName name="OperatingHrs" localSheetId="4">#REF!</definedName>
    <definedName name="OperatingHrs" localSheetId="0">#REF!</definedName>
    <definedName name="OperatingHrs" localSheetId="1">#REF!</definedName>
    <definedName name="OperatingHrs">#REF!</definedName>
    <definedName name="OPHRS">#REF!</definedName>
    <definedName name="opip" localSheetId="8" hidden="1">{"pl_t&amp;d",#N/A,FALSE,"p&amp;l_t&amp;D_01_02 (2)"}</definedName>
    <definedName name="opip" hidden="1">{"pl_t&amp;d",#N/A,FALSE,"p&amp;l_t&amp;D_01_02 (2)"}</definedName>
    <definedName name="others" localSheetId="10">#REF!</definedName>
    <definedName name="others" localSheetId="7">#REF!</definedName>
    <definedName name="others" localSheetId="3">#REF!</definedName>
    <definedName name="others" localSheetId="9">#REF!</definedName>
    <definedName name="others" localSheetId="4">#REF!</definedName>
    <definedName name="others" localSheetId="0">#REF!</definedName>
    <definedName name="others" localSheetId="1">#REF!</definedName>
    <definedName name="others">#REF!</definedName>
    <definedName name="ouio" localSheetId="10">#REF!</definedName>
    <definedName name="ouio" localSheetId="7">#REF!</definedName>
    <definedName name="ouio" localSheetId="3">#REF!</definedName>
    <definedName name="ouio" localSheetId="9">#REF!</definedName>
    <definedName name="ouio" localSheetId="4">#REF!</definedName>
    <definedName name="ouio" localSheetId="0">#REF!</definedName>
    <definedName name="ouio" localSheetId="1">#REF!</definedName>
    <definedName name="ouio">#REF!</definedName>
    <definedName name="ouiof" localSheetId="10">#REF!</definedName>
    <definedName name="ouiof" localSheetId="7">#REF!</definedName>
    <definedName name="ouiof" localSheetId="3">#REF!</definedName>
    <definedName name="ouiof" localSheetId="9">#REF!</definedName>
    <definedName name="ouiof" localSheetId="4">#REF!</definedName>
    <definedName name="ouiof" localSheetId="0">#REF!</definedName>
    <definedName name="ouiof" localSheetId="1">#REF!</definedName>
    <definedName name="ouiof">#REF!</definedName>
    <definedName name="ouuu" localSheetId="10">#REF!</definedName>
    <definedName name="ouuu" localSheetId="7">#REF!</definedName>
    <definedName name="ouuu" localSheetId="3">#REF!</definedName>
    <definedName name="ouuu" localSheetId="9">#REF!</definedName>
    <definedName name="ouuu" localSheetId="4">#REF!</definedName>
    <definedName name="ouuu" localSheetId="0">#REF!</definedName>
    <definedName name="ouuu" localSheetId="1">#REF!</definedName>
    <definedName name="ouuu">#REF!</definedName>
    <definedName name="Overtime" localSheetId="10">#REF!</definedName>
    <definedName name="Overtime" localSheetId="7">#REF!</definedName>
    <definedName name="Overtime" localSheetId="3">#REF!</definedName>
    <definedName name="Overtime" localSheetId="9">#REF!</definedName>
    <definedName name="Overtime" localSheetId="4">#REF!</definedName>
    <definedName name="Overtime" localSheetId="0">#REF!</definedName>
    <definedName name="Overtime" localSheetId="1">#REF!</definedName>
    <definedName name="Overtime">#REF!</definedName>
    <definedName name="OVERVIEW" localSheetId="10">#REF!</definedName>
    <definedName name="OVERVIEW" localSheetId="7">#REF!</definedName>
    <definedName name="OVERVIEW" localSheetId="3">#REF!</definedName>
    <definedName name="OVERVIEW" localSheetId="9">#REF!</definedName>
    <definedName name="OVERVIEW" localSheetId="4">#REF!</definedName>
    <definedName name="OVERVIEW" localSheetId="0">#REF!</definedName>
    <definedName name="OVERVIEW" localSheetId="1">#REF!</definedName>
    <definedName name="OVERVIEW">#REF!</definedName>
    <definedName name="p" localSheetId="6" hidden="1">{"pl_t&amp;d",#N/A,FALSE,"p&amp;l_t&amp;D_01_02 (2)"}</definedName>
    <definedName name="p" localSheetId="10" hidden="1">{"pl_t&amp;d",#N/A,FALSE,"p&amp;l_t&amp;D_01_02 (2)"}</definedName>
    <definedName name="p" localSheetId="7" hidden="1">{"pl_t&amp;d",#N/A,FALSE,"p&amp;l_t&amp;D_01_02 (2)"}</definedName>
    <definedName name="p" localSheetId="3" hidden="1">{"pl_t&amp;d",#N/A,FALSE,"p&amp;l_t&amp;D_01_02 (2)"}</definedName>
    <definedName name="p" localSheetId="8" hidden="1">{"pl_t&amp;d",#N/A,FALSE,"p&amp;l_t&amp;D_01_02 (2)"}</definedName>
    <definedName name="p" localSheetId="9" hidden="1">{"pl_t&amp;d",#N/A,FALSE,"p&amp;l_t&amp;D_01_02 (2)"}</definedName>
    <definedName name="p" localSheetId="4" hidden="1">{"pl_t&amp;d",#N/A,FALSE,"p&amp;l_t&amp;D_01_02 (2)"}</definedName>
    <definedName name="p" localSheetId="0" hidden="1">{"pl_t&amp;d",#N/A,FALSE,"p&amp;l_t&amp;D_01_02 (2)"}</definedName>
    <definedName name="p" localSheetId="1" hidden="1">{"pl_t&amp;d",#N/A,FALSE,"p&amp;l_t&amp;D_01_02 (2)"}</definedName>
    <definedName name="p" hidden="1">{"pl_t&amp;d",#N/A,FALSE,"p&amp;l_t&amp;D_01_02 (2)"}</definedName>
    <definedName name="P_L" localSheetId="6">#REF!</definedName>
    <definedName name="P_L" localSheetId="10">#REF!</definedName>
    <definedName name="P_L" localSheetId="7">#REF!</definedName>
    <definedName name="P_L" localSheetId="3">#REF!</definedName>
    <definedName name="P_L" localSheetId="9">#REF!</definedName>
    <definedName name="P_L" localSheetId="4">#REF!</definedName>
    <definedName name="P_L" localSheetId="0">#REF!</definedName>
    <definedName name="P_L" localSheetId="1">#REF!</definedName>
    <definedName name="P_L">#REF!</definedName>
    <definedName name="p90o9o9o" localSheetId="6">#REF!</definedName>
    <definedName name="p90o9o9o" localSheetId="10">#REF!</definedName>
    <definedName name="p90o9o9o" localSheetId="7">#REF!</definedName>
    <definedName name="p90o9o9o" localSheetId="3">#REF!</definedName>
    <definedName name="p90o9o9o" localSheetId="9">#REF!</definedName>
    <definedName name="p90o9o9o" localSheetId="4">#REF!</definedName>
    <definedName name="p90o9o9o" localSheetId="0">#REF!</definedName>
    <definedName name="p90o9o9o" localSheetId="1">#REF!</definedName>
    <definedName name="p90o9o9o">#REF!</definedName>
    <definedName name="PAG" localSheetId="6">#REF!</definedName>
    <definedName name="PAG" localSheetId="10">#REF!</definedName>
    <definedName name="PAG" localSheetId="7">#REF!</definedName>
    <definedName name="PAG" localSheetId="3">#REF!</definedName>
    <definedName name="PAG" localSheetId="9">#REF!</definedName>
    <definedName name="PAG" localSheetId="4">#REF!</definedName>
    <definedName name="PAG" localSheetId="0">#REF!</definedName>
    <definedName name="PAG" localSheetId="1">#REF!</definedName>
    <definedName name="PAG">#REF!</definedName>
    <definedName name="PAGE" localSheetId="10">#REF!</definedName>
    <definedName name="PAGE" localSheetId="7">#REF!</definedName>
    <definedName name="PAGE" localSheetId="3">#REF!</definedName>
    <definedName name="PAGE" localSheetId="9">#REF!</definedName>
    <definedName name="PAGE" localSheetId="4">#REF!</definedName>
    <definedName name="PAGE" localSheetId="0">#REF!</definedName>
    <definedName name="PAGE" localSheetId="1">#REF!</definedName>
    <definedName name="PAGE">#REF!</definedName>
    <definedName name="page_1" localSheetId="10">#REF!</definedName>
    <definedName name="page_1" localSheetId="7">#REF!</definedName>
    <definedName name="page_1" localSheetId="3">#REF!</definedName>
    <definedName name="page_1" localSheetId="9">#REF!</definedName>
    <definedName name="page_1" localSheetId="4">#REF!</definedName>
    <definedName name="page_1" localSheetId="0">#REF!</definedName>
    <definedName name="page_1" localSheetId="1">#REF!</definedName>
    <definedName name="page_1">#REF!</definedName>
    <definedName name="page_2" localSheetId="10">#REF!</definedName>
    <definedName name="page_2" localSheetId="7">#REF!</definedName>
    <definedName name="page_2" localSheetId="3">#REF!</definedName>
    <definedName name="page_2" localSheetId="9">#REF!</definedName>
    <definedName name="page_2" localSheetId="4">#REF!</definedName>
    <definedName name="page_2" localSheetId="0">#REF!</definedName>
    <definedName name="page_2" localSheetId="1">#REF!</definedName>
    <definedName name="page_2">#REF!</definedName>
    <definedName name="page_3" localSheetId="10">#REF!</definedName>
    <definedName name="page_3" localSheetId="7">#REF!</definedName>
    <definedName name="page_3" localSheetId="3">#REF!</definedName>
    <definedName name="page_3" localSheetId="9">#REF!</definedName>
    <definedName name="page_3" localSheetId="4">#REF!</definedName>
    <definedName name="page_3" localSheetId="0">#REF!</definedName>
    <definedName name="page_3" localSheetId="1">#REF!</definedName>
    <definedName name="page_3">#REF!</definedName>
    <definedName name="page_4" localSheetId="10">#REF!</definedName>
    <definedName name="page_4" localSheetId="7">#REF!</definedName>
    <definedName name="page_4" localSheetId="3">#REF!</definedName>
    <definedName name="page_4" localSheetId="9">#REF!</definedName>
    <definedName name="page_4" localSheetId="4">#REF!</definedName>
    <definedName name="page_4" localSheetId="0">#REF!</definedName>
    <definedName name="page_4" localSheetId="1">#REF!</definedName>
    <definedName name="page_4">#REF!</definedName>
    <definedName name="page_5" localSheetId="10">#REF!</definedName>
    <definedName name="page_5" localSheetId="7">#REF!</definedName>
    <definedName name="page_5" localSheetId="3">#REF!</definedName>
    <definedName name="page_5" localSheetId="9">#REF!</definedName>
    <definedName name="page_5" localSheetId="4">#REF!</definedName>
    <definedName name="page_5" localSheetId="0">#REF!</definedName>
    <definedName name="page_5" localSheetId="1">#REF!</definedName>
    <definedName name="page_5">#REF!</definedName>
    <definedName name="page_6" localSheetId="10">#REF!</definedName>
    <definedName name="page_6" localSheetId="7">#REF!</definedName>
    <definedName name="page_6" localSheetId="3">#REF!</definedName>
    <definedName name="page_6" localSheetId="9">#REF!</definedName>
    <definedName name="page_6" localSheetId="4">#REF!</definedName>
    <definedName name="page_6" localSheetId="0">#REF!</definedName>
    <definedName name="page_6" localSheetId="1">#REF!</definedName>
    <definedName name="page_6">#REF!</definedName>
    <definedName name="PAGE1" localSheetId="10">#REF!</definedName>
    <definedName name="PAGE1" localSheetId="7">#REF!</definedName>
    <definedName name="PAGE1" localSheetId="3">#REF!</definedName>
    <definedName name="PAGE1" localSheetId="9">#REF!</definedName>
    <definedName name="PAGE1" localSheetId="4">#REF!</definedName>
    <definedName name="PAGE1" localSheetId="0">#REF!</definedName>
    <definedName name="PAGE1" localSheetId="1">#REF!</definedName>
    <definedName name="PAGE1">#REF!</definedName>
    <definedName name="PAGE2" localSheetId="10">#REF!</definedName>
    <definedName name="PAGE2" localSheetId="7">#REF!</definedName>
    <definedName name="PAGE2" localSheetId="3">#REF!</definedName>
    <definedName name="PAGE2" localSheetId="9">#REF!</definedName>
    <definedName name="PAGE2" localSheetId="4">#REF!</definedName>
    <definedName name="PAGE2" localSheetId="0">#REF!</definedName>
    <definedName name="PAGE2" localSheetId="1">#REF!</definedName>
    <definedName name="PAGE2">#REF!</definedName>
    <definedName name="page3" localSheetId="10">#REF!</definedName>
    <definedName name="page3" localSheetId="7">#REF!</definedName>
    <definedName name="page3" localSheetId="3">#REF!</definedName>
    <definedName name="page3" localSheetId="9">#REF!</definedName>
    <definedName name="page3" localSheetId="4">#REF!</definedName>
    <definedName name="page3" localSheetId="0">#REF!</definedName>
    <definedName name="page3" localSheetId="1">#REF!</definedName>
    <definedName name="page3">#REF!</definedName>
    <definedName name="PAGE8" localSheetId="10">#REF!</definedName>
    <definedName name="PAGE8" localSheetId="7">#REF!</definedName>
    <definedName name="PAGE8" localSheetId="3">#REF!</definedName>
    <definedName name="PAGE8" localSheetId="9">#REF!</definedName>
    <definedName name="PAGE8" localSheetId="4">#REF!</definedName>
    <definedName name="PAGE8" localSheetId="0">#REF!</definedName>
    <definedName name="PAGE8" localSheetId="1">#REF!</definedName>
    <definedName name="PAGE8">#REF!</definedName>
    <definedName name="PAPA" localSheetId="8" hidden="1">{"pl_t&amp;d",#N/A,FALSE,"p&amp;l_t&amp;D_01_02 (2)"}</definedName>
    <definedName name="PAPA" hidden="1">{"pl_t&amp;d",#N/A,FALSE,"p&amp;l_t&amp;D_01_02 (2)"}</definedName>
    <definedName name="Paparao" localSheetId="8" hidden="1">{"pl_t&amp;d",#N/A,FALSE,"p&amp;l_t&amp;D_01_02 (2)"}</definedName>
    <definedName name="Paparao" hidden="1">{"pl_t&amp;d",#N/A,FALSE,"p&amp;l_t&amp;D_01_02 (2)"}</definedName>
    <definedName name="PARTY">[25]MASTER!$H$2:$H$200</definedName>
    <definedName name="Pay_Date" localSheetId="6">#REF!</definedName>
    <definedName name="Pay_Date" localSheetId="10">#REF!</definedName>
    <definedName name="Pay_Date" localSheetId="7">#REF!</definedName>
    <definedName name="Pay_Date" localSheetId="3">#REF!</definedName>
    <definedName name="Pay_Date" localSheetId="9">#REF!</definedName>
    <definedName name="Pay_Date" localSheetId="4">#REF!</definedName>
    <definedName name="Pay_Date" localSheetId="0">#REF!</definedName>
    <definedName name="Pay_Date" localSheetId="1">#REF!</definedName>
    <definedName name="Pay_Date">#REF!</definedName>
    <definedName name="Pay_Num" localSheetId="6">#REF!</definedName>
    <definedName name="Pay_Num" localSheetId="10">#REF!</definedName>
    <definedName name="Pay_Num" localSheetId="7">#REF!</definedName>
    <definedName name="Pay_Num" localSheetId="3">#REF!</definedName>
    <definedName name="Pay_Num" localSheetId="9">#REF!</definedName>
    <definedName name="Pay_Num" localSheetId="4">#REF!</definedName>
    <definedName name="Pay_Num" localSheetId="0">#REF!</definedName>
    <definedName name="Pay_Num" localSheetId="1">#REF!</definedName>
    <definedName name="Pay_Num">#REF!</definedName>
    <definedName name="Payment_Date" localSheetId="6">DATE(YEAR([0]!Loan_Start),MONTH([0]!Loan_Start)+Payment_Number,DAY([0]!Loan_Start))</definedName>
    <definedName name="Payment_Date" localSheetId="10">DATE(YEAR('ANNEXURE 1'!Loan_Start),MONTH('ANNEXURE 1'!Loan_Start)+Payment_Number,DAY('ANNEXURE 1'!Loan_Start))</definedName>
    <definedName name="Payment_Date" localSheetId="7">DATE(YEAR('B.Generation at Transmissio '!Loan_Start),MONTH('B.Generation at Transmissio '!Loan_Start)+Payment_Number,DAY('B.Generation at Transmissio '!Loan_Start))</definedName>
    <definedName name="Payment_Date" localSheetId="3">DATE(YEAR('Detail of Consumers&amp;Consumption'!Loan_Start),MONTH('Detail of Consumers&amp;Consumption'!Loan_Start)+Payment_Number,DAY('Detail of Consumers&amp;Consumption'!Loan_Start))</definedName>
    <definedName name="Payment_Date" localSheetId="8">DATE(YEAR([0]!Loan_Start),MONTH([0]!Loan_Start)+Payment_Number,DAY([0]!Loan_Start))</definedName>
    <definedName name="Payment_Date" localSheetId="9">DATE(YEAR('Division wise losses  '!Loan_Start),MONTH('Division wise losses  '!Loan_Start)+Payment_Number,DAY('Division wise losses  '!Loan_Start))</definedName>
    <definedName name="Payment_Date" localSheetId="4">DATE(YEAR('Form-Input energy Q2 23-24 '!Loan_Start),MONTH('Form-Input energy Q2 23-24 '!Loan_Start)+Payment_Number,DAY('Form-Input energy Q2 23-24 '!Loan_Start))</definedName>
    <definedName name="Payment_Date" localSheetId="0">DATE(YEAR('General information'!Loan_Start),MONTH('General information'!Loan_Start)+Payment_Number,DAY('General information'!Loan_Start))</definedName>
    <definedName name="Payment_Date" localSheetId="1">DATE(YEAR('Summary Sheet'!Loan_Start),MONTH('Summary Sheet'!Loan_Start)+Payment_Number,DAY('Summary Sheet'!Loan_Start))</definedName>
    <definedName name="Payment_Date">DATE(YEAR([0]!Loan_Start),MONTH([0]!Loan_Start)+Payment_Number,DAY([0]!Loan_Start))</definedName>
    <definedName name="Pbx" localSheetId="6">[39]Design!#REF!</definedName>
    <definedName name="Pbx" localSheetId="10">[39]Design!#REF!</definedName>
    <definedName name="Pbx" localSheetId="7">[39]Design!#REF!</definedName>
    <definedName name="Pbx" localSheetId="3">[39]Design!#REF!</definedName>
    <definedName name="Pbx" localSheetId="9">[39]Design!#REF!</definedName>
    <definedName name="Pbx" localSheetId="4">[39]Design!#REF!</definedName>
    <definedName name="Pbx" localSheetId="0">[39]Design!#REF!</definedName>
    <definedName name="Pbx" localSheetId="1">[39]Design!#REF!</definedName>
    <definedName name="Pbx">[39]Design!#REF!</definedName>
    <definedName name="Pby" localSheetId="6">[39]Design!#REF!</definedName>
    <definedName name="Pby" localSheetId="10">[39]Design!#REF!</definedName>
    <definedName name="Pby" localSheetId="7">[39]Design!#REF!</definedName>
    <definedName name="Pby" localSheetId="3">[39]Design!#REF!</definedName>
    <definedName name="Pby" localSheetId="9">[39]Design!#REF!</definedName>
    <definedName name="Pby" localSheetId="4">[39]Design!#REF!</definedName>
    <definedName name="Pby" localSheetId="0">[39]Design!#REF!</definedName>
    <definedName name="Pby" localSheetId="1">[39]Design!#REF!</definedName>
    <definedName name="Pby">[39]Design!#REF!</definedName>
    <definedName name="PCIPLSUM">#N/A</definedName>
    <definedName name="PCost" localSheetId="6">#REF!</definedName>
    <definedName name="PCost" localSheetId="10">#REF!</definedName>
    <definedName name="PCost" localSheetId="7">#REF!</definedName>
    <definedName name="PCost" localSheetId="3">#REF!</definedName>
    <definedName name="PCost" localSheetId="9">#REF!</definedName>
    <definedName name="PCost" localSheetId="4">#REF!</definedName>
    <definedName name="PCost" localSheetId="0">#REF!</definedName>
    <definedName name="PCost" localSheetId="1">#REF!</definedName>
    <definedName name="PCost">#REF!</definedName>
    <definedName name="pd" localSheetId="6">#REF!</definedName>
    <definedName name="pd" localSheetId="10">#REF!</definedName>
    <definedName name="pd" localSheetId="7">#REF!</definedName>
    <definedName name="pd" localSheetId="3">#REF!</definedName>
    <definedName name="pd" localSheetId="9">#REF!</definedName>
    <definedName name="pd" localSheetId="4">#REF!</definedName>
    <definedName name="pd" localSheetId="0">#REF!</definedName>
    <definedName name="pd" localSheetId="1">#REF!</definedName>
    <definedName name="pd">#REF!</definedName>
    <definedName name="pdd" localSheetId="6">#REF!</definedName>
    <definedName name="pdd" localSheetId="10">#REF!</definedName>
    <definedName name="pdd" localSheetId="7">#REF!</definedName>
    <definedName name="pdd" localSheetId="3">#REF!</definedName>
    <definedName name="pdd" localSheetId="9">#REF!</definedName>
    <definedName name="pdd" localSheetId="4">#REF!</definedName>
    <definedName name="pdd" localSheetId="0">#REF!</definedName>
    <definedName name="pdd" localSheetId="1">#REF!</definedName>
    <definedName name="pdd">#REF!</definedName>
    <definedName name="pdv_dft" localSheetId="10">#REF!</definedName>
    <definedName name="pdv_dft" localSheetId="7">#REF!</definedName>
    <definedName name="pdv_dft" localSheetId="3">#REF!</definedName>
    <definedName name="pdv_dft" localSheetId="9">#REF!</definedName>
    <definedName name="pdv_dft" localSheetId="4">#REF!</definedName>
    <definedName name="pdv_dft" localSheetId="0">#REF!</definedName>
    <definedName name="pdv_dft" localSheetId="1">#REF!</definedName>
    <definedName name="pdv_dft">#REF!</definedName>
    <definedName name="PE" localSheetId="8" hidden="1">{"pl_td_01_02",#N/A,FALSE,"p&amp;l_t&amp;D_01_02 (2)"}</definedName>
    <definedName name="PE" hidden="1">{"pl_td_01_02",#N/A,FALSE,"p&amp;l_t&amp;D_01_02 (2)"}</definedName>
    <definedName name="PENDING" localSheetId="6">[5]Newabstract!#REF!</definedName>
    <definedName name="PENDING" localSheetId="10">[5]Newabstract!#REF!</definedName>
    <definedName name="PENDING" localSheetId="7">[5]Newabstract!#REF!</definedName>
    <definedName name="PENDING" localSheetId="3">[5]Newabstract!#REF!</definedName>
    <definedName name="PENDING" localSheetId="9">[5]Newabstract!#REF!</definedName>
    <definedName name="PENDING" localSheetId="4">[5]Newabstract!#REF!</definedName>
    <definedName name="PENDING" localSheetId="0">[5]Newabstract!#REF!</definedName>
    <definedName name="PENDING" localSheetId="1">[5]Newabstract!#REF!</definedName>
    <definedName name="PENDING">[5]Newabstract!#REF!</definedName>
    <definedName name="pendinglist" localSheetId="8" hidden="1">{"pl_t&amp;d",#N/A,FALSE,"p&amp;l_t&amp;D_01_02 (2)"}</definedName>
    <definedName name="pendinglist" hidden="1">{"pl_t&amp;d",#N/A,FALSE,"p&amp;l_t&amp;D_01_02 (2)"}</definedName>
    <definedName name="period" localSheetId="6">#REF!</definedName>
    <definedName name="period" localSheetId="10">#REF!</definedName>
    <definedName name="period" localSheetId="7">#REF!</definedName>
    <definedName name="period" localSheetId="3">#REF!</definedName>
    <definedName name="period" localSheetId="9">#REF!</definedName>
    <definedName name="period" localSheetId="4">#REF!</definedName>
    <definedName name="period" localSheetId="0">#REF!</definedName>
    <definedName name="period" localSheetId="1">#REF!</definedName>
    <definedName name="period">#REF!</definedName>
    <definedName name="PF" localSheetId="6" hidden="1">{"pl_t&amp;d",#N/A,FALSE,"p&amp;l_t&amp;D_01_02 (2)"}</definedName>
    <definedName name="PF" localSheetId="10" hidden="1">{"pl_t&amp;d",#N/A,FALSE,"p&amp;l_t&amp;D_01_02 (2)"}</definedName>
    <definedName name="PF" localSheetId="7" hidden="1">{"pl_t&amp;d",#N/A,FALSE,"p&amp;l_t&amp;D_01_02 (2)"}</definedName>
    <definedName name="PF" localSheetId="3" hidden="1">{"pl_t&amp;d",#N/A,FALSE,"p&amp;l_t&amp;D_01_02 (2)"}</definedName>
    <definedName name="PF" localSheetId="8" hidden="1">{"pl_t&amp;d",#N/A,FALSE,"p&amp;l_t&amp;D_01_02 (2)"}</definedName>
    <definedName name="PF" localSheetId="9" hidden="1">{"pl_t&amp;d",#N/A,FALSE,"p&amp;l_t&amp;D_01_02 (2)"}</definedName>
    <definedName name="PF" localSheetId="4" hidden="1">{"pl_t&amp;d",#N/A,FALSE,"p&amp;l_t&amp;D_01_02 (2)"}</definedName>
    <definedName name="PF" localSheetId="0" hidden="1">{"pl_t&amp;d",#N/A,FALSE,"p&amp;l_t&amp;D_01_02 (2)"}</definedName>
    <definedName name="PF" localSheetId="1" hidden="1">{"pl_t&amp;d",#N/A,FALSE,"p&amp;l_t&amp;D_01_02 (2)"}</definedName>
    <definedName name="PF" hidden="1">{"pl_t&amp;d",#N/A,FALSE,"p&amp;l_t&amp;D_01_02 (2)"}</definedName>
    <definedName name="pfcusd" localSheetId="6">#REF!</definedName>
    <definedName name="pfcusd" localSheetId="10">#REF!</definedName>
    <definedName name="pfcusd" localSheetId="7">#REF!</definedName>
    <definedName name="pfcusd" localSheetId="3">#REF!</definedName>
    <definedName name="pfcusd" localSheetId="9">#REF!</definedName>
    <definedName name="pfcusd" localSheetId="4">#REF!</definedName>
    <definedName name="pfcusd" localSheetId="0">#REF!</definedName>
    <definedName name="pfcusd" localSheetId="1">#REF!</definedName>
    <definedName name="pfcusd">#REF!</definedName>
    <definedName name="PG" localSheetId="6">#REF!</definedName>
    <definedName name="PG" localSheetId="10">#REF!</definedName>
    <definedName name="PG" localSheetId="7">#REF!</definedName>
    <definedName name="PG" localSheetId="3">#REF!</definedName>
    <definedName name="PG" localSheetId="9">#REF!</definedName>
    <definedName name="PG" localSheetId="4">#REF!</definedName>
    <definedName name="PG" localSheetId="0">#REF!</definedName>
    <definedName name="PG" localSheetId="1">#REF!</definedName>
    <definedName name="PG">#REF!</definedName>
    <definedName name="pgcil" localSheetId="6">#REF!</definedName>
    <definedName name="pgcil" localSheetId="10">#REF!</definedName>
    <definedName name="pgcil" localSheetId="7">#REF!</definedName>
    <definedName name="pgcil" localSheetId="3">#REF!</definedName>
    <definedName name="pgcil" localSheetId="9">#REF!</definedName>
    <definedName name="pgcil" localSheetId="4">#REF!</definedName>
    <definedName name="pgcil" localSheetId="0">#REF!</definedName>
    <definedName name="pgcil" localSheetId="1">#REF!</definedName>
    <definedName name="pgcil">#REF!</definedName>
    <definedName name="PHSBFIX">[22]PHSB!$B$5:$V$280</definedName>
    <definedName name="physical" localSheetId="6" hidden="1">{"pl_td_01_02",#N/A,FALSE,"p&amp;l_t&amp;D_01_02 (2)"}</definedName>
    <definedName name="physical" localSheetId="10" hidden="1">{"pl_td_01_02",#N/A,FALSE,"p&amp;l_t&amp;D_01_02 (2)"}</definedName>
    <definedName name="physical" localSheetId="7" hidden="1">{"pl_td_01_02",#N/A,FALSE,"p&amp;l_t&amp;D_01_02 (2)"}</definedName>
    <definedName name="physical" localSheetId="3" hidden="1">{"pl_td_01_02",#N/A,FALSE,"p&amp;l_t&amp;D_01_02 (2)"}</definedName>
    <definedName name="physical" localSheetId="8" hidden="1">{"pl_td_01_02",#N/A,FALSE,"p&amp;l_t&amp;D_01_02 (2)"}</definedName>
    <definedName name="physical" localSheetId="9" hidden="1">{"pl_td_01_02",#N/A,FALSE,"p&amp;l_t&amp;D_01_02 (2)"}</definedName>
    <definedName name="physical" localSheetId="4" hidden="1">{"pl_td_01_02",#N/A,FALSE,"p&amp;l_t&amp;D_01_02 (2)"}</definedName>
    <definedName name="physical" localSheetId="0" hidden="1">{"pl_td_01_02",#N/A,FALSE,"p&amp;l_t&amp;D_01_02 (2)"}</definedName>
    <definedName name="physical" localSheetId="1" hidden="1">{"pl_td_01_02",#N/A,FALSE,"p&amp;l_t&amp;D_01_02 (2)"}</definedName>
    <definedName name="physical" hidden="1">{"pl_td_01_02",#N/A,FALSE,"p&amp;l_t&amp;D_01_02 (2)"}</definedName>
    <definedName name="piy" localSheetId="6">#REF!</definedName>
    <definedName name="piy" localSheetId="10">#REF!</definedName>
    <definedName name="piy" localSheetId="7">#REF!</definedName>
    <definedName name="piy" localSheetId="3">#REF!</definedName>
    <definedName name="piy" localSheetId="9">#REF!</definedName>
    <definedName name="piy" localSheetId="4">#REF!</definedName>
    <definedName name="piy" localSheetId="0">#REF!</definedName>
    <definedName name="piy" localSheetId="1">#REF!</definedName>
    <definedName name="piy">#REF!</definedName>
    <definedName name="PkgBrlFlow" localSheetId="6">#REF!</definedName>
    <definedName name="PkgBrlFlow" localSheetId="10">#REF!</definedName>
    <definedName name="PkgBrlFlow" localSheetId="7">#REF!</definedName>
    <definedName name="PkgBrlFlow" localSheetId="3">#REF!</definedName>
    <definedName name="PkgBrlFlow" localSheetId="9">#REF!</definedName>
    <definedName name="PkgBrlFlow" localSheetId="4">#REF!</definedName>
    <definedName name="PkgBrlFlow" localSheetId="0">#REF!</definedName>
    <definedName name="PkgBrlFlow" localSheetId="1">#REF!</definedName>
    <definedName name="PkgBrlFlow">#REF!</definedName>
    <definedName name="POCM" localSheetId="6">#REF!</definedName>
    <definedName name="POCM" localSheetId="10">#REF!</definedName>
    <definedName name="POCM" localSheetId="7">#REF!</definedName>
    <definedName name="POCM" localSheetId="3">#REF!</definedName>
    <definedName name="POCM" localSheetId="9">#REF!</definedName>
    <definedName name="POCM" localSheetId="4">#REF!</definedName>
    <definedName name="POCM" localSheetId="0">#REF!</definedName>
    <definedName name="POCM" localSheetId="1">#REF!</definedName>
    <definedName name="POCM">#REF!</definedName>
    <definedName name="POIU" localSheetId="8" hidden="1">{"pl_t&amp;d",#N/A,FALSE,"p&amp;l_t&amp;D_01_02 (2)"}</definedName>
    <definedName name="POIU" hidden="1">{"pl_t&amp;d",#N/A,FALSE,"p&amp;l_t&amp;D_01_02 (2)"}</definedName>
    <definedName name="Postage" localSheetId="10">#REF!</definedName>
    <definedName name="Postage" localSheetId="7">#REF!</definedName>
    <definedName name="Postage" localSheetId="3">#REF!</definedName>
    <definedName name="Postage" localSheetId="9">#REF!</definedName>
    <definedName name="Postage" localSheetId="4">#REF!</definedName>
    <definedName name="Postage" localSheetId="0">#REF!</definedName>
    <definedName name="Postage" localSheetId="1">#REF!</definedName>
    <definedName name="Postage">#REF!</definedName>
    <definedName name="pp" localSheetId="10">#REF!</definedName>
    <definedName name="pp" localSheetId="7">#REF!</definedName>
    <definedName name="pp" localSheetId="3">#REF!</definedName>
    <definedName name="pp" localSheetId="9">#REF!</definedName>
    <definedName name="pp" localSheetId="4">#REF!</definedName>
    <definedName name="pp" localSheetId="0">#REF!</definedName>
    <definedName name="pp" localSheetId="1">#REF!</definedName>
    <definedName name="pp">#REF!</definedName>
    <definedName name="PPP" localSheetId="10" hidden="1">#REF!</definedName>
    <definedName name="PPP" localSheetId="7" hidden="1">#REF!</definedName>
    <definedName name="PPP" localSheetId="3" hidden="1">#REF!</definedName>
    <definedName name="PPP" localSheetId="8" hidden="1">#REF!</definedName>
    <definedName name="PPP" localSheetId="9" hidden="1">#REF!</definedName>
    <definedName name="PPP" localSheetId="4" hidden="1">#REF!</definedName>
    <definedName name="PPP" localSheetId="0" hidden="1">#REF!</definedName>
    <definedName name="PPP" localSheetId="1" hidden="1">#REF!</definedName>
    <definedName name="PPP" hidden="1">#REF!</definedName>
    <definedName name="pppp" localSheetId="10">#REF!</definedName>
    <definedName name="pppp" localSheetId="7">#REF!</definedName>
    <definedName name="pppp" localSheetId="3">#REF!</definedName>
    <definedName name="pppp" localSheetId="9">#REF!</definedName>
    <definedName name="pppp" localSheetId="4">#REF!</definedName>
    <definedName name="pppp" localSheetId="0">#REF!</definedName>
    <definedName name="pppp" localSheetId="1">#REF!</definedName>
    <definedName name="pppp">#REF!</definedName>
    <definedName name="ppppppppppppp" localSheetId="8" hidden="1">{"pl_t&amp;d",#N/A,FALSE,"p&amp;l_t&amp;D_01_02 (2)"}</definedName>
    <definedName name="ppppppppppppp" hidden="1">{"pl_t&amp;d",#N/A,FALSE,"p&amp;l_t&amp;D_01_02 (2)"}</definedName>
    <definedName name="ppppppppppppppppppppppppppppppppppppppp" localSheetId="6" hidden="1">{"pl_t&amp;d",#N/A,FALSE,"p&amp;l_t&amp;D_01_02 (2)"}</definedName>
    <definedName name="ppppppppppppppppppppppppppppppppppppppp" localSheetId="10" hidden="1">{"pl_t&amp;d",#N/A,FALSE,"p&amp;l_t&amp;D_01_02 (2)"}</definedName>
    <definedName name="ppppppppppppppppppppppppppppppppppppppp" localSheetId="7" hidden="1">{"pl_t&amp;d",#N/A,FALSE,"p&amp;l_t&amp;D_01_02 (2)"}</definedName>
    <definedName name="ppppppppppppppppppppppppppppppppppppppp" localSheetId="3" hidden="1">{"pl_t&amp;d",#N/A,FALSE,"p&amp;l_t&amp;D_01_02 (2)"}</definedName>
    <definedName name="ppppppppppppppppppppppppppppppppppppppp" localSheetId="8" hidden="1">{"pl_t&amp;d",#N/A,FALSE,"p&amp;l_t&amp;D_01_02 (2)"}</definedName>
    <definedName name="ppppppppppppppppppppppppppppppppppppppp" localSheetId="9" hidden="1">{"pl_t&amp;d",#N/A,FALSE,"p&amp;l_t&amp;D_01_02 (2)"}</definedName>
    <definedName name="ppppppppppppppppppppppppppppppppppppppp" localSheetId="4" hidden="1">{"pl_t&amp;d",#N/A,FALSE,"p&amp;l_t&amp;D_01_02 (2)"}</definedName>
    <definedName name="ppppppppppppppppppppppppppppppppppppppp" localSheetId="0" hidden="1">{"pl_t&amp;d",#N/A,FALSE,"p&amp;l_t&amp;D_01_02 (2)"}</definedName>
    <definedName name="ppppppppppppppppppppppppppppppppppppppp" localSheetId="1" hidden="1">{"pl_t&amp;d",#N/A,FALSE,"p&amp;l_t&amp;D_01_02 (2)"}</definedName>
    <definedName name="ppppppppppppppppppppppppppppppppppppppp" hidden="1">{"pl_t&amp;d",#N/A,FALSE,"p&amp;l_t&amp;D_01_02 (2)"}</definedName>
    <definedName name="prakash" localSheetId="6" hidden="1">{#N/A,#N/A,FALSE,"COMICRO";#N/A,#N/A,FALSE,"BALSCH";#N/A,#N/A,FALSE,"GLASS";#N/A,#N/A,FALSE,"DEPRE";#N/A,#N/A,FALSE,"A&amp;MCUR";#N/A,#N/A,FALSE,"AGEANAlysis";#N/A,#N/A,FALSE,"CHECKS";#N/A,#N/A,FALSE,"CHECKS"}</definedName>
    <definedName name="prakash" localSheetId="10" hidden="1">{#N/A,#N/A,FALSE,"COMICRO";#N/A,#N/A,FALSE,"BALSCH";#N/A,#N/A,FALSE,"GLASS";#N/A,#N/A,FALSE,"DEPRE";#N/A,#N/A,FALSE,"A&amp;MCUR";#N/A,#N/A,FALSE,"AGEANAlysis";#N/A,#N/A,FALSE,"CHECKS";#N/A,#N/A,FALSE,"CHECKS"}</definedName>
    <definedName name="prakash" localSheetId="7" hidden="1">{#N/A,#N/A,FALSE,"COMICRO";#N/A,#N/A,FALSE,"BALSCH";#N/A,#N/A,FALSE,"GLASS";#N/A,#N/A,FALSE,"DEPRE";#N/A,#N/A,FALSE,"A&amp;MCUR";#N/A,#N/A,FALSE,"AGEANAlysis";#N/A,#N/A,FALSE,"CHECKS";#N/A,#N/A,FALSE,"CHECKS"}</definedName>
    <definedName name="prakash" localSheetId="3" hidden="1">{#N/A,#N/A,FALSE,"COMICRO";#N/A,#N/A,FALSE,"BALSCH";#N/A,#N/A,FALSE,"GLASS";#N/A,#N/A,FALSE,"DEPRE";#N/A,#N/A,FALSE,"A&amp;MCUR";#N/A,#N/A,FALSE,"AGEANAlysis";#N/A,#N/A,FALSE,"CHECKS";#N/A,#N/A,FALSE,"CHECKS"}</definedName>
    <definedName name="prakash" localSheetId="8" hidden="1">{#N/A,#N/A,FALSE,"COMICRO";#N/A,#N/A,FALSE,"BALSCH";#N/A,#N/A,FALSE,"GLASS";#N/A,#N/A,FALSE,"DEPRE";#N/A,#N/A,FALSE,"A&amp;MCUR";#N/A,#N/A,FALSE,"AGEANAlysis";#N/A,#N/A,FALSE,"CHECKS";#N/A,#N/A,FALSE,"CHECKS"}</definedName>
    <definedName name="prakash" localSheetId="9" hidden="1">{#N/A,#N/A,FALSE,"COMICRO";#N/A,#N/A,FALSE,"BALSCH";#N/A,#N/A,FALSE,"GLASS";#N/A,#N/A,FALSE,"DEPRE";#N/A,#N/A,FALSE,"A&amp;MCUR";#N/A,#N/A,FALSE,"AGEANAlysis";#N/A,#N/A,FALSE,"CHECKS";#N/A,#N/A,FALSE,"CHECKS"}</definedName>
    <definedName name="prakash" localSheetId="4" hidden="1">{#N/A,#N/A,FALSE,"COMICRO";#N/A,#N/A,FALSE,"BALSCH";#N/A,#N/A,FALSE,"GLASS";#N/A,#N/A,FALSE,"DEPRE";#N/A,#N/A,FALSE,"A&amp;MCUR";#N/A,#N/A,FALSE,"AGEANAlysis";#N/A,#N/A,FALSE,"CHECKS";#N/A,#N/A,FALSE,"CHECKS"}</definedName>
    <definedName name="prakash" localSheetId="0" hidden="1">{#N/A,#N/A,FALSE,"COMICRO";#N/A,#N/A,FALSE,"BALSCH";#N/A,#N/A,FALSE,"GLASS";#N/A,#N/A,FALSE,"DEPRE";#N/A,#N/A,FALSE,"A&amp;MCUR";#N/A,#N/A,FALSE,"AGEANAlysis";#N/A,#N/A,FALSE,"CHECKS";#N/A,#N/A,FALSE,"CHECKS"}</definedName>
    <definedName name="prakash" localSheetId="1"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DAT">#REF!</definedName>
    <definedName name="prepaid" localSheetId="6">[1]Sheet1!#REF!</definedName>
    <definedName name="prepaid" localSheetId="10">[1]Sheet1!#REF!</definedName>
    <definedName name="prepaid" localSheetId="7">[1]Sheet1!#REF!</definedName>
    <definedName name="prepaid" localSheetId="3">[1]Sheet1!#REF!</definedName>
    <definedName name="prepaid" localSheetId="9">[1]Sheet1!#REF!</definedName>
    <definedName name="prepaid" localSheetId="4">[1]Sheet1!#REF!</definedName>
    <definedName name="prepaid" localSheetId="0">[1]Sheet1!#REF!</definedName>
    <definedName name="prepaid" localSheetId="1">[1]Sheet1!#REF!</definedName>
    <definedName name="prepaid">[1]Sheet1!#REF!</definedName>
    <definedName name="PreparedBy">[23]cover1!$A$30</definedName>
    <definedName name="preparedbyTransformer">[23]cover1!$A$31</definedName>
    <definedName name="pri" localSheetId="6" hidden="1">{"pl_t&amp;d",#N/A,FALSE,"p&amp;l_t&amp;D_01_02 (2)"}</definedName>
    <definedName name="pri" localSheetId="10" hidden="1">{"pl_t&amp;d",#N/A,FALSE,"p&amp;l_t&amp;D_01_02 (2)"}</definedName>
    <definedName name="pri" localSheetId="7" hidden="1">{"pl_t&amp;d",#N/A,FALSE,"p&amp;l_t&amp;D_01_02 (2)"}</definedName>
    <definedName name="pri" localSheetId="3" hidden="1">{"pl_t&amp;d",#N/A,FALSE,"p&amp;l_t&amp;D_01_02 (2)"}</definedName>
    <definedName name="pri" localSheetId="8" hidden="1">{"pl_t&amp;d",#N/A,FALSE,"p&amp;l_t&amp;D_01_02 (2)"}</definedName>
    <definedName name="pri" localSheetId="9" hidden="1">{"pl_t&amp;d",#N/A,FALSE,"p&amp;l_t&amp;D_01_02 (2)"}</definedName>
    <definedName name="pri" localSheetId="4" hidden="1">{"pl_t&amp;d",#N/A,FALSE,"p&amp;l_t&amp;D_01_02 (2)"}</definedName>
    <definedName name="pri" localSheetId="0" hidden="1">{"pl_t&amp;d",#N/A,FALSE,"p&amp;l_t&amp;D_01_02 (2)"}</definedName>
    <definedName name="pri" localSheetId="1" hidden="1">{"pl_t&amp;d",#N/A,FALSE,"p&amp;l_t&amp;D_01_02 (2)"}</definedName>
    <definedName name="pri" hidden="1">{"pl_t&amp;d",#N/A,FALSE,"p&amp;l_t&amp;D_01_02 (2)"}</definedName>
    <definedName name="price" localSheetId="6">#REF!</definedName>
    <definedName name="price" localSheetId="10">#REF!</definedName>
    <definedName name="price" localSheetId="7">#REF!</definedName>
    <definedName name="price" localSheetId="3">#REF!</definedName>
    <definedName name="price" localSheetId="9">#REF!</definedName>
    <definedName name="price" localSheetId="4">#REF!</definedName>
    <definedName name="price" localSheetId="0">#REF!</definedName>
    <definedName name="price" localSheetId="1">#REF!</definedName>
    <definedName name="price">#REF!</definedName>
    <definedName name="Princ" localSheetId="6">#REF!</definedName>
    <definedName name="Princ" localSheetId="10">#REF!</definedName>
    <definedName name="Princ" localSheetId="7">#REF!</definedName>
    <definedName name="Princ" localSheetId="3">#REF!</definedName>
    <definedName name="Princ" localSheetId="9">#REF!</definedName>
    <definedName name="Princ" localSheetId="4">#REF!</definedName>
    <definedName name="Princ" localSheetId="0">#REF!</definedName>
    <definedName name="Princ" localSheetId="1">#REF!</definedName>
    <definedName name="Princ">#REF!</definedName>
    <definedName name="pring" localSheetId="6" hidden="1">{#N/A,#N/A,FALSE,"1.1";#N/A,#N/A,FALSE,"1.1a";#N/A,#N/A,FALSE,"1.1b";#N/A,#N/A,FALSE,"1.1c";#N/A,#N/A,FALSE,"1.1e";#N/A,#N/A,FALSE,"1.1f";#N/A,#N/A,FALSE,"1.1g";#N/A,#N/A,FALSE,"1.1h_T";#N/A,#N/A,FALSE,"1.1h_D";#N/A,#N/A,FALSE,"1.2";#N/A,#N/A,FALSE,"1.3";#N/A,#N/A,FALSE,"1.3b";#N/A,#N/A,FALSE,"1.4";#N/A,#N/A,FALSE,"1.5";#N/A,#N/A,FALSE,"1.6";#N/A,#N/A,FALSE,"2.1";#N/A,#N/A,FALSE,"SOD";#N/A,#N/A,FALSE,"OL";#N/A,#N/A,FALSE,"CF"}</definedName>
    <definedName name="pring" localSheetId="10" hidden="1">{#N/A,#N/A,FALSE,"1.1";#N/A,#N/A,FALSE,"1.1a";#N/A,#N/A,FALSE,"1.1b";#N/A,#N/A,FALSE,"1.1c";#N/A,#N/A,FALSE,"1.1e";#N/A,#N/A,FALSE,"1.1f";#N/A,#N/A,FALSE,"1.1g";#N/A,#N/A,FALSE,"1.1h_T";#N/A,#N/A,FALSE,"1.1h_D";#N/A,#N/A,FALSE,"1.2";#N/A,#N/A,FALSE,"1.3";#N/A,#N/A,FALSE,"1.3b";#N/A,#N/A,FALSE,"1.4";#N/A,#N/A,FALSE,"1.5";#N/A,#N/A,FALSE,"1.6";#N/A,#N/A,FALSE,"2.1";#N/A,#N/A,FALSE,"SOD";#N/A,#N/A,FALSE,"OL";#N/A,#N/A,FALSE,"CF"}</definedName>
    <definedName name="pring" localSheetId="7" hidden="1">{#N/A,#N/A,FALSE,"1.1";#N/A,#N/A,FALSE,"1.1a";#N/A,#N/A,FALSE,"1.1b";#N/A,#N/A,FALSE,"1.1c";#N/A,#N/A,FALSE,"1.1e";#N/A,#N/A,FALSE,"1.1f";#N/A,#N/A,FALSE,"1.1g";#N/A,#N/A,FALSE,"1.1h_T";#N/A,#N/A,FALSE,"1.1h_D";#N/A,#N/A,FALSE,"1.2";#N/A,#N/A,FALSE,"1.3";#N/A,#N/A,FALSE,"1.3b";#N/A,#N/A,FALSE,"1.4";#N/A,#N/A,FALSE,"1.5";#N/A,#N/A,FALSE,"1.6";#N/A,#N/A,FALSE,"2.1";#N/A,#N/A,FALSE,"SOD";#N/A,#N/A,FALSE,"OL";#N/A,#N/A,FALSE,"CF"}</definedName>
    <definedName name="pring" localSheetId="3" hidden="1">{#N/A,#N/A,FALSE,"1.1";#N/A,#N/A,FALSE,"1.1a";#N/A,#N/A,FALSE,"1.1b";#N/A,#N/A,FALSE,"1.1c";#N/A,#N/A,FALSE,"1.1e";#N/A,#N/A,FALSE,"1.1f";#N/A,#N/A,FALSE,"1.1g";#N/A,#N/A,FALSE,"1.1h_T";#N/A,#N/A,FALSE,"1.1h_D";#N/A,#N/A,FALSE,"1.2";#N/A,#N/A,FALSE,"1.3";#N/A,#N/A,FALSE,"1.3b";#N/A,#N/A,FALSE,"1.4";#N/A,#N/A,FALSE,"1.5";#N/A,#N/A,FALSE,"1.6";#N/A,#N/A,FALSE,"2.1";#N/A,#N/A,FALSE,"SOD";#N/A,#N/A,FALSE,"OL";#N/A,#N/A,FALSE,"CF"}</definedName>
    <definedName name="pring" localSheetId="8" hidden="1">{#N/A,#N/A,FALSE,"1.1";#N/A,#N/A,FALSE,"1.1a";#N/A,#N/A,FALSE,"1.1b";#N/A,#N/A,FALSE,"1.1c";#N/A,#N/A,FALSE,"1.1e";#N/A,#N/A,FALSE,"1.1f";#N/A,#N/A,FALSE,"1.1g";#N/A,#N/A,FALSE,"1.1h_T";#N/A,#N/A,FALSE,"1.1h_D";#N/A,#N/A,FALSE,"1.2";#N/A,#N/A,FALSE,"1.3";#N/A,#N/A,FALSE,"1.3b";#N/A,#N/A,FALSE,"1.4";#N/A,#N/A,FALSE,"1.5";#N/A,#N/A,FALSE,"1.6";#N/A,#N/A,FALSE,"2.1";#N/A,#N/A,FALSE,"SOD";#N/A,#N/A,FALSE,"OL";#N/A,#N/A,FALSE,"CF"}</definedName>
    <definedName name="pring" localSheetId="9" hidden="1">{#N/A,#N/A,FALSE,"1.1";#N/A,#N/A,FALSE,"1.1a";#N/A,#N/A,FALSE,"1.1b";#N/A,#N/A,FALSE,"1.1c";#N/A,#N/A,FALSE,"1.1e";#N/A,#N/A,FALSE,"1.1f";#N/A,#N/A,FALSE,"1.1g";#N/A,#N/A,FALSE,"1.1h_T";#N/A,#N/A,FALSE,"1.1h_D";#N/A,#N/A,FALSE,"1.2";#N/A,#N/A,FALSE,"1.3";#N/A,#N/A,FALSE,"1.3b";#N/A,#N/A,FALSE,"1.4";#N/A,#N/A,FALSE,"1.5";#N/A,#N/A,FALSE,"1.6";#N/A,#N/A,FALSE,"2.1";#N/A,#N/A,FALSE,"SOD";#N/A,#N/A,FALSE,"OL";#N/A,#N/A,FALSE,"CF"}</definedName>
    <definedName name="pring" localSheetId="4" hidden="1">{#N/A,#N/A,FALSE,"1.1";#N/A,#N/A,FALSE,"1.1a";#N/A,#N/A,FALSE,"1.1b";#N/A,#N/A,FALSE,"1.1c";#N/A,#N/A,FALSE,"1.1e";#N/A,#N/A,FALSE,"1.1f";#N/A,#N/A,FALSE,"1.1g";#N/A,#N/A,FALSE,"1.1h_T";#N/A,#N/A,FALSE,"1.1h_D";#N/A,#N/A,FALSE,"1.2";#N/A,#N/A,FALSE,"1.3";#N/A,#N/A,FALSE,"1.3b";#N/A,#N/A,FALSE,"1.4";#N/A,#N/A,FALSE,"1.5";#N/A,#N/A,FALSE,"1.6";#N/A,#N/A,FALSE,"2.1";#N/A,#N/A,FALSE,"SOD";#N/A,#N/A,FALSE,"OL";#N/A,#N/A,FALSE,"CF"}</definedName>
    <definedName name="pring" localSheetId="0" hidden="1">{#N/A,#N/A,FALSE,"1.1";#N/A,#N/A,FALSE,"1.1a";#N/A,#N/A,FALSE,"1.1b";#N/A,#N/A,FALSE,"1.1c";#N/A,#N/A,FALSE,"1.1e";#N/A,#N/A,FALSE,"1.1f";#N/A,#N/A,FALSE,"1.1g";#N/A,#N/A,FALSE,"1.1h_T";#N/A,#N/A,FALSE,"1.1h_D";#N/A,#N/A,FALSE,"1.2";#N/A,#N/A,FALSE,"1.3";#N/A,#N/A,FALSE,"1.3b";#N/A,#N/A,FALSE,"1.4";#N/A,#N/A,FALSE,"1.5";#N/A,#N/A,FALSE,"1.6";#N/A,#N/A,FALSE,"2.1";#N/A,#N/A,FALSE,"SOD";#N/A,#N/A,FALSE,"OL";#N/A,#N/A,FALSE,"CF"}</definedName>
    <definedName name="pring" localSheetId="1" hidden="1">{#N/A,#N/A,FALSE,"1.1";#N/A,#N/A,FALSE,"1.1a";#N/A,#N/A,FALSE,"1.1b";#N/A,#N/A,FALSE,"1.1c";#N/A,#N/A,FALSE,"1.1e";#N/A,#N/A,FALSE,"1.1f";#N/A,#N/A,FALSE,"1.1g";#N/A,#N/A,FALSE,"1.1h_T";#N/A,#N/A,FALSE,"1.1h_D";#N/A,#N/A,FALSE,"1.2";#N/A,#N/A,FALSE,"1.3";#N/A,#N/A,FALSE,"1.3b";#N/A,#N/A,FALSE,"1.4";#N/A,#N/A,FALSE,"1.5";#N/A,#N/A,FALSE,"1.6";#N/A,#N/A,FALSE,"2.1";#N/A,#N/A,FALSE,"SOD";#N/A,#N/A,FALSE,"OL";#N/A,#N/A,FALSE,"CF"}</definedName>
    <definedName name="pring" hidden="1">{#N/A,#N/A,FALSE,"1.1";#N/A,#N/A,FALSE,"1.1a";#N/A,#N/A,FALSE,"1.1b";#N/A,#N/A,FALSE,"1.1c";#N/A,#N/A,FALSE,"1.1e";#N/A,#N/A,FALSE,"1.1f";#N/A,#N/A,FALSE,"1.1g";#N/A,#N/A,FALSE,"1.1h_T";#N/A,#N/A,FALSE,"1.1h_D";#N/A,#N/A,FALSE,"1.2";#N/A,#N/A,FALSE,"1.3";#N/A,#N/A,FALSE,"1.3b";#N/A,#N/A,FALSE,"1.4";#N/A,#N/A,FALSE,"1.5";#N/A,#N/A,FALSE,"1.6";#N/A,#N/A,FALSE,"2.1";#N/A,#N/A,FALSE,"SOD";#N/A,#N/A,FALSE,"OL";#N/A,#N/A,FALSE,"CF"}</definedName>
    <definedName name="print" localSheetId="6" hidden="1">{"pl_t&amp;d",#N/A,FALSE,"p&amp;l_t&amp;D_01_02 (2)"}</definedName>
    <definedName name="print" localSheetId="10" hidden="1">{"pl_t&amp;d",#N/A,FALSE,"p&amp;l_t&amp;D_01_02 (2)"}</definedName>
    <definedName name="print" localSheetId="7" hidden="1">{"pl_t&amp;d",#N/A,FALSE,"p&amp;l_t&amp;D_01_02 (2)"}</definedName>
    <definedName name="print" localSheetId="3" hidden="1">{"pl_t&amp;d",#N/A,FALSE,"p&amp;l_t&amp;D_01_02 (2)"}</definedName>
    <definedName name="print" localSheetId="8" hidden="1">{"pl_t&amp;d",#N/A,FALSE,"p&amp;l_t&amp;D_01_02 (2)"}</definedName>
    <definedName name="print" localSheetId="9" hidden="1">{"pl_t&amp;d",#N/A,FALSE,"p&amp;l_t&amp;D_01_02 (2)"}</definedName>
    <definedName name="print" localSheetId="4" hidden="1">{"pl_t&amp;d",#N/A,FALSE,"p&amp;l_t&amp;D_01_02 (2)"}</definedName>
    <definedName name="print" localSheetId="0" hidden="1">{"pl_t&amp;d",#N/A,FALSE,"p&amp;l_t&amp;D_01_02 (2)"}</definedName>
    <definedName name="print" localSheetId="1" hidden="1">{"pl_t&amp;d",#N/A,FALSE,"p&amp;l_t&amp;D_01_02 (2)"}</definedName>
    <definedName name="print" hidden="1">{"pl_t&amp;d",#N/A,FALSE,"p&amp;l_t&amp;D_01_02 (2)"}</definedName>
    <definedName name="Print_" localSheetId="6">#REF!</definedName>
    <definedName name="Print_" localSheetId="10">#REF!</definedName>
    <definedName name="Print_" localSheetId="7">#REF!</definedName>
    <definedName name="Print_" localSheetId="3">#REF!</definedName>
    <definedName name="Print_" localSheetId="9">#REF!</definedName>
    <definedName name="Print_" localSheetId="4">#REF!</definedName>
    <definedName name="Print_" localSheetId="0">#REF!</definedName>
    <definedName name="Print_" localSheetId="1">#REF!</definedName>
    <definedName name="Print_">#REF!</definedName>
    <definedName name="_xlnm.Print_Area" localSheetId="6">#REF!</definedName>
    <definedName name="_xlnm.Print_Area" localSheetId="10">#REF!</definedName>
    <definedName name="_xlnm.Print_Area" localSheetId="7">'B.Generation at Transmissio '!$A$1:$H$17</definedName>
    <definedName name="_xlnm.Print_Area" localSheetId="3">#REF!</definedName>
    <definedName name="_xlnm.Print_Area" localSheetId="9">'Division wise losses  '!$A$1:$Y$241</definedName>
    <definedName name="_xlnm.Print_Area" localSheetId="4">'Form-Input energy Q2 23-24 '!$1:$1020</definedName>
    <definedName name="_xlnm.Print_Area" localSheetId="0">#REF!</definedName>
    <definedName name="_xlnm.Print_Area" localSheetId="1">#REF!</definedName>
    <definedName name="_xlnm.Print_Area">#REF!</definedName>
    <definedName name="PRINT_AREA_MI" localSheetId="6">#REF!</definedName>
    <definedName name="PRINT_AREA_MI" localSheetId="10">#REF!</definedName>
    <definedName name="PRINT_AREA_MI" localSheetId="7">#REF!</definedName>
    <definedName name="PRINT_AREA_MI" localSheetId="3">#REF!</definedName>
    <definedName name="PRINT_AREA_MI" localSheetId="9">#REF!</definedName>
    <definedName name="PRINT_AREA_MI" localSheetId="4">#REF!</definedName>
    <definedName name="PRINT_AREA_MI" localSheetId="0">#REF!</definedName>
    <definedName name="PRINT_AREA_MI" localSheetId="1">#REF!</definedName>
    <definedName name="PRINT_AREA_MI">#REF!</definedName>
    <definedName name="Print_Area_Reset" localSheetId="6">OFFSET('A. Generation at Transmission'!Full_Print,0,0,[0]!Last_Row)</definedName>
    <definedName name="Print_Area_Reset" localSheetId="10">OFFSET('ANNEXURE 1'!Full_Print,0,0,[0]!Last_Row)</definedName>
    <definedName name="Print_Area_Reset" localSheetId="7">OFFSET('B.Generation at Transmissio '!Full_Print,0,0,[0]!Last_Row)</definedName>
    <definedName name="Print_Area_Reset" localSheetId="3">OFFSET('Detail of Consumers&amp;Consumption'!Full_Print,0,0,[0]!Last_Row)</definedName>
    <definedName name="Print_Area_Reset" localSheetId="8">OFFSET([0]!Full_Print,0,0,[0]!Last_Row)</definedName>
    <definedName name="Print_Area_Reset" localSheetId="9">OFFSET('Division wise losses  '!Full_Print,0,0,[0]!Last_Row)</definedName>
    <definedName name="Print_Area_Reset" localSheetId="4">OFFSET('Form-Input energy Q2 23-24 '!Full_Print,0,0,[0]!Last_Row)</definedName>
    <definedName name="Print_Area_Reset" localSheetId="0">OFFSET('General information'!Full_Print,0,0,[0]!Last_Row)</definedName>
    <definedName name="Print_Area_Reset" localSheetId="1">OFFSET('Summary Sheet'!Full_Print,0,0,[0]!Last_Row)</definedName>
    <definedName name="Print_Area_Reset">OFFSET([0]!Full_Print,0,0,[0]!Last_Row)</definedName>
    <definedName name="PRINT_CATEGS">'[27]3:40'!$A$1:$I$62</definedName>
    <definedName name="PRINT_SUMMARY" localSheetId="6">#REF!</definedName>
    <definedName name="PRINT_SUMMARY" localSheetId="10">#REF!</definedName>
    <definedName name="PRINT_SUMMARY" localSheetId="7">#REF!</definedName>
    <definedName name="PRINT_SUMMARY" localSheetId="3">#REF!</definedName>
    <definedName name="PRINT_SUMMARY" localSheetId="9">#REF!</definedName>
    <definedName name="PRINT_SUMMARY" localSheetId="4">#REF!</definedName>
    <definedName name="PRINT_SUMMARY" localSheetId="0">#REF!</definedName>
    <definedName name="PRINT_SUMMARY" localSheetId="1">#REF!</definedName>
    <definedName name="PRINT_SUMMARY">#REF!</definedName>
    <definedName name="_xlnm.Print_Titles" localSheetId="6">#REF!</definedName>
    <definedName name="_xlnm.Print_Titles" localSheetId="10">#REF!</definedName>
    <definedName name="_xlnm.Print_Titles" localSheetId="7">#REF!</definedName>
    <definedName name="_xlnm.Print_Titles" localSheetId="3">#REF!</definedName>
    <definedName name="_xlnm.Print_Titles" localSheetId="9">'Division wise losses  '!$3:$7</definedName>
    <definedName name="_xlnm.Print_Titles" localSheetId="4">'Form-Input energy Q2 23-24 '!$28:$29</definedName>
    <definedName name="_xlnm.Print_Titles" localSheetId="0">#REF!</definedName>
    <definedName name="_xlnm.Print_Titles" localSheetId="1">#REF!</definedName>
    <definedName name="_xlnm.Print_Titles">#REF!</definedName>
    <definedName name="PRINT_TITLES_MI" localSheetId="6">#REF!</definedName>
    <definedName name="PRINT_TITLES_MI" localSheetId="10">#REF!</definedName>
    <definedName name="PRINT_TITLES_MI" localSheetId="7">#REF!</definedName>
    <definedName name="PRINT_TITLES_MI" localSheetId="3">#REF!</definedName>
    <definedName name="PRINT_TITLES_MI" localSheetId="9">#REF!</definedName>
    <definedName name="PRINT_TITLES_MI" localSheetId="4">#REF!</definedName>
    <definedName name="PRINT_TITLES_MI" localSheetId="0">#REF!</definedName>
    <definedName name="PRINT_TITLES_MI" localSheetId="1">#REF!</definedName>
    <definedName name="PRINT_TITLES_MI">#REF!</definedName>
    <definedName name="Printing" localSheetId="10">#REF!</definedName>
    <definedName name="Printing" localSheetId="7">#REF!</definedName>
    <definedName name="Printing" localSheetId="3">#REF!</definedName>
    <definedName name="Printing" localSheetId="9">#REF!</definedName>
    <definedName name="Printing" localSheetId="4">#REF!</definedName>
    <definedName name="Printing" localSheetId="0">#REF!</definedName>
    <definedName name="Printing" localSheetId="1">#REF!</definedName>
    <definedName name="Printing">#REF!</definedName>
    <definedName name="ProdD" localSheetId="10">#REF!</definedName>
    <definedName name="ProdD" localSheetId="7">#REF!</definedName>
    <definedName name="ProdD" localSheetId="3">#REF!</definedName>
    <definedName name="ProdD" localSheetId="9">#REF!</definedName>
    <definedName name="ProdD" localSheetId="4">#REF!</definedName>
    <definedName name="ProdD" localSheetId="0">#REF!</definedName>
    <definedName name="ProdD" localSheetId="1">#REF!</definedName>
    <definedName name="ProdD">#REF!</definedName>
    <definedName name="PRODSALES" localSheetId="10">#REF!</definedName>
    <definedName name="PRODSALES" localSheetId="7">#REF!</definedName>
    <definedName name="PRODSALES" localSheetId="3">#REF!</definedName>
    <definedName name="PRODSALES" localSheetId="9">#REF!</definedName>
    <definedName name="PRODSALES" localSheetId="4">#REF!</definedName>
    <definedName name="PRODSALES" localSheetId="0">#REF!</definedName>
    <definedName name="PRODSALES" localSheetId="1">#REF!</definedName>
    <definedName name="PRODSALES">#REF!</definedName>
    <definedName name="Professional" localSheetId="10">#REF!</definedName>
    <definedName name="Professional" localSheetId="7">#REF!</definedName>
    <definedName name="Professional" localSheetId="3">#REF!</definedName>
    <definedName name="Professional" localSheetId="9">#REF!</definedName>
    <definedName name="Professional" localSheetId="4">#REF!</definedName>
    <definedName name="Professional" localSheetId="0">#REF!</definedName>
    <definedName name="Professional" localSheetId="1">#REF!</definedName>
    <definedName name="Professional">#REF!</definedName>
    <definedName name="Profit___loss_account" localSheetId="10">#REF!</definedName>
    <definedName name="Profit___loss_account" localSheetId="7">#REF!</definedName>
    <definedName name="Profit___loss_account" localSheetId="3">#REF!</definedName>
    <definedName name="Profit___loss_account" localSheetId="9">#REF!</definedName>
    <definedName name="Profit___loss_account" localSheetId="4">#REF!</definedName>
    <definedName name="Profit___loss_account" localSheetId="0">#REF!</definedName>
    <definedName name="Profit___loss_account" localSheetId="1">#REF!</definedName>
    <definedName name="Profit___loss_account">#REF!</definedName>
    <definedName name="proforma" localSheetId="6" hidden="1">{"pl_t&amp;d",#N/A,FALSE,"p&amp;l_t&amp;D_01_02 (2)"}</definedName>
    <definedName name="proforma" localSheetId="10" hidden="1">{"pl_t&amp;d",#N/A,FALSE,"p&amp;l_t&amp;D_01_02 (2)"}</definedName>
    <definedName name="proforma" localSheetId="7" hidden="1">{"pl_t&amp;d",#N/A,FALSE,"p&amp;l_t&amp;D_01_02 (2)"}</definedName>
    <definedName name="proforma" localSheetId="3" hidden="1">{"pl_t&amp;d",#N/A,FALSE,"p&amp;l_t&amp;D_01_02 (2)"}</definedName>
    <definedName name="proforma" localSheetId="8" hidden="1">{"pl_t&amp;d",#N/A,FALSE,"p&amp;l_t&amp;D_01_02 (2)"}</definedName>
    <definedName name="proforma" localSheetId="9" hidden="1">{"pl_t&amp;d",#N/A,FALSE,"p&amp;l_t&amp;D_01_02 (2)"}</definedName>
    <definedName name="proforma" localSheetId="4" hidden="1">{"pl_t&amp;d",#N/A,FALSE,"p&amp;l_t&amp;D_01_02 (2)"}</definedName>
    <definedName name="proforma" localSheetId="0" hidden="1">{"pl_t&amp;d",#N/A,FALSE,"p&amp;l_t&amp;D_01_02 (2)"}</definedName>
    <definedName name="proforma" localSheetId="1" hidden="1">{"pl_t&amp;d",#N/A,FALSE,"p&amp;l_t&amp;D_01_02 (2)"}</definedName>
    <definedName name="proforma" hidden="1">{"pl_t&amp;d",#N/A,FALSE,"p&amp;l_t&amp;D_01_02 (2)"}</definedName>
    <definedName name="proforma1" localSheetId="6" hidden="1">{"pl_t&amp;d",#N/A,FALSE,"p&amp;l_t&amp;D_01_02 (2)"}</definedName>
    <definedName name="proforma1" localSheetId="10" hidden="1">{"pl_t&amp;d",#N/A,FALSE,"p&amp;l_t&amp;D_01_02 (2)"}</definedName>
    <definedName name="proforma1" localSheetId="7" hidden="1">{"pl_t&amp;d",#N/A,FALSE,"p&amp;l_t&amp;D_01_02 (2)"}</definedName>
    <definedName name="proforma1" localSheetId="3" hidden="1">{"pl_t&amp;d",#N/A,FALSE,"p&amp;l_t&amp;D_01_02 (2)"}</definedName>
    <definedName name="proforma1" localSheetId="8" hidden="1">{"pl_t&amp;d",#N/A,FALSE,"p&amp;l_t&amp;D_01_02 (2)"}</definedName>
    <definedName name="proforma1" localSheetId="9" hidden="1">{"pl_t&amp;d",#N/A,FALSE,"p&amp;l_t&amp;D_01_02 (2)"}</definedName>
    <definedName name="proforma1" localSheetId="4" hidden="1">{"pl_t&amp;d",#N/A,FALSE,"p&amp;l_t&amp;D_01_02 (2)"}</definedName>
    <definedName name="proforma1" localSheetId="0" hidden="1">{"pl_t&amp;d",#N/A,FALSE,"p&amp;l_t&amp;D_01_02 (2)"}</definedName>
    <definedName name="proforma1" localSheetId="1" hidden="1">{"pl_t&amp;d",#N/A,FALSE,"p&amp;l_t&amp;D_01_02 (2)"}</definedName>
    <definedName name="proforma1" hidden="1">{"pl_t&amp;d",#N/A,FALSE,"p&amp;l_t&amp;D_01_02 (2)"}</definedName>
    <definedName name="ProjDesc" localSheetId="6">#REF!</definedName>
    <definedName name="ProjDesc" localSheetId="10">#REF!</definedName>
    <definedName name="ProjDesc" localSheetId="7">#REF!</definedName>
    <definedName name="ProjDesc" localSheetId="3">#REF!</definedName>
    <definedName name="ProjDesc" localSheetId="9">#REF!</definedName>
    <definedName name="ProjDesc" localSheetId="4">#REF!</definedName>
    <definedName name="ProjDesc" localSheetId="0">#REF!</definedName>
    <definedName name="ProjDesc" localSheetId="1">#REF!</definedName>
    <definedName name="ProjDesc">#REF!</definedName>
    <definedName name="ProjDesc1" localSheetId="6">#REF!</definedName>
    <definedName name="ProjDesc1" localSheetId="10">#REF!</definedName>
    <definedName name="ProjDesc1" localSheetId="7">#REF!</definedName>
    <definedName name="ProjDesc1" localSheetId="3">#REF!</definedName>
    <definedName name="ProjDesc1" localSheetId="9">#REF!</definedName>
    <definedName name="ProjDesc1" localSheetId="4">#REF!</definedName>
    <definedName name="ProjDesc1" localSheetId="0">#REF!</definedName>
    <definedName name="ProjDesc1" localSheetId="1">#REF!</definedName>
    <definedName name="ProjDesc1">#REF!</definedName>
    <definedName name="project" localSheetId="6">#REF!</definedName>
    <definedName name="project" localSheetId="10">#REF!</definedName>
    <definedName name="project" localSheetId="7">#REF!</definedName>
    <definedName name="project" localSheetId="3">#REF!</definedName>
    <definedName name="project" localSheetId="9">#REF!</definedName>
    <definedName name="project" localSheetId="4">#REF!</definedName>
    <definedName name="project" localSheetId="0">#REF!</definedName>
    <definedName name="project" localSheetId="1">#REF!</definedName>
    <definedName name="project">#REF!</definedName>
    <definedName name="project.1" localSheetId="10">#REF!</definedName>
    <definedName name="project.1" localSheetId="7">#REF!</definedName>
    <definedName name="project.1" localSheetId="3">#REF!</definedName>
    <definedName name="project.1" localSheetId="9">#REF!</definedName>
    <definedName name="project.1" localSheetId="4">#REF!</definedName>
    <definedName name="project.1" localSheetId="0">#REF!</definedName>
    <definedName name="project.1" localSheetId="1">#REF!</definedName>
    <definedName name="project.1">#REF!</definedName>
    <definedName name="PROJECT_NAME" localSheetId="10">#REF!</definedName>
    <definedName name="PROJECT_NAME" localSheetId="7">#REF!</definedName>
    <definedName name="PROJECT_NAME" localSheetId="3">#REF!</definedName>
    <definedName name="PROJECT_NAME" localSheetId="9">#REF!</definedName>
    <definedName name="PROJECT_NAME" localSheetId="4">#REF!</definedName>
    <definedName name="PROJECT_NAME" localSheetId="0">#REF!</definedName>
    <definedName name="PROJECT_NAME" localSheetId="1">#REF!</definedName>
    <definedName name="PROJECT_NAME">#REF!</definedName>
    <definedName name="ProjName" localSheetId="10">#REF!</definedName>
    <definedName name="ProjName" localSheetId="7">#REF!</definedName>
    <definedName name="ProjName" localSheetId="3">#REF!</definedName>
    <definedName name="ProjName" localSheetId="9">#REF!</definedName>
    <definedName name="ProjName" localSheetId="4">#REF!</definedName>
    <definedName name="ProjName" localSheetId="0">#REF!</definedName>
    <definedName name="ProjName" localSheetId="1">#REF!</definedName>
    <definedName name="ProjName">#REF!</definedName>
    <definedName name="PRRED">#REF!</definedName>
    <definedName name="PRS" localSheetId="8" hidden="1">{"pl_td_01_02",#N/A,FALSE,"p&amp;l_t&amp;D_01_02 (2)"}</definedName>
    <definedName name="PRS" hidden="1">{"pl_td_01_02",#N/A,FALSE,"p&amp;l_t&amp;D_01_02 (2)"}</definedName>
    <definedName name="PrtMajMaint" localSheetId="10">#REF!</definedName>
    <definedName name="PrtMajMaint" localSheetId="7">#REF!</definedName>
    <definedName name="PrtMajMaint" localSheetId="3">#REF!</definedName>
    <definedName name="PrtMajMaint" localSheetId="9">#REF!</definedName>
    <definedName name="PrtMajMaint" localSheetId="4">#REF!</definedName>
    <definedName name="PrtMajMaint" localSheetId="0">#REF!</definedName>
    <definedName name="PrtMajMaint" localSheetId="1">#REF!</definedName>
    <definedName name="PrtMajMaint">#REF!</definedName>
    <definedName name="PrtOffsite" localSheetId="10">#REF!</definedName>
    <definedName name="PrtOffsite" localSheetId="7">#REF!</definedName>
    <definedName name="PrtOffsite" localSheetId="3">#REF!</definedName>
    <definedName name="PrtOffsite" localSheetId="9">#REF!</definedName>
    <definedName name="PrtOffsite" localSheetId="4">#REF!</definedName>
    <definedName name="PrtOffsite" localSheetId="0">#REF!</definedName>
    <definedName name="PrtOffsite" localSheetId="1">#REF!</definedName>
    <definedName name="PrtOffsite">#REF!</definedName>
    <definedName name="PrtPrecomm" localSheetId="10">#REF!</definedName>
    <definedName name="PrtPrecomm" localSheetId="7">#REF!</definedName>
    <definedName name="PrtPrecomm" localSheetId="3">#REF!</definedName>
    <definedName name="PrtPrecomm" localSheetId="9">#REF!</definedName>
    <definedName name="PrtPrecomm" localSheetId="4">#REF!</definedName>
    <definedName name="PrtPrecomm" localSheetId="0">#REF!</definedName>
    <definedName name="PrtPrecomm" localSheetId="1">#REF!</definedName>
    <definedName name="PrtPrecomm">#REF!</definedName>
    <definedName name="PrtSetup" localSheetId="10">#REF!</definedName>
    <definedName name="PrtSetup" localSheetId="7">#REF!</definedName>
    <definedName name="PrtSetup" localSheetId="3">#REF!</definedName>
    <definedName name="PrtSetup" localSheetId="9">#REF!</definedName>
    <definedName name="PrtSetup" localSheetId="4">#REF!</definedName>
    <definedName name="PrtSetup" localSheetId="0">#REF!</definedName>
    <definedName name="PrtSetup" localSheetId="1">#REF!</definedName>
    <definedName name="PrtSetup">#REF!</definedName>
    <definedName name="ps" localSheetId="8" hidden="1">{"pl_t&amp;d",#N/A,FALSE,"p&amp;l_t&amp;D_01_02 (2)"}</definedName>
    <definedName name="ps" hidden="1">{"pl_t&amp;d",#N/A,FALSE,"p&amp;l_t&amp;D_01_02 (2)"}</definedName>
    <definedName name="PSDAT">#REF!</definedName>
    <definedName name="pseb" localSheetId="10">#REF!</definedName>
    <definedName name="pseb" localSheetId="7">#REF!</definedName>
    <definedName name="pseb" localSheetId="3">#REF!</definedName>
    <definedName name="pseb" localSheetId="9">#REF!</definedName>
    <definedName name="pseb" localSheetId="4">#REF!</definedName>
    <definedName name="pseb" localSheetId="0">#REF!</definedName>
    <definedName name="pseb" localSheetId="1">#REF!</definedName>
    <definedName name="pseb">#REF!</definedName>
    <definedName name="psl_4t" localSheetId="10">#REF!</definedName>
    <definedName name="psl_4t" localSheetId="7">#REF!</definedName>
    <definedName name="psl_4t" localSheetId="3">#REF!</definedName>
    <definedName name="psl_4t" localSheetId="9">#REF!</definedName>
    <definedName name="psl_4t" localSheetId="4">#REF!</definedName>
    <definedName name="psl_4t" localSheetId="0">#REF!</definedName>
    <definedName name="psl_4t" localSheetId="1">#REF!</definedName>
    <definedName name="psl_4t">#REF!</definedName>
    <definedName name="psl_5t" localSheetId="10">#REF!</definedName>
    <definedName name="psl_5t" localSheetId="7">#REF!</definedName>
    <definedName name="psl_5t" localSheetId="3">#REF!</definedName>
    <definedName name="psl_5t" localSheetId="9">#REF!</definedName>
    <definedName name="psl_5t" localSheetId="4">#REF!</definedName>
    <definedName name="psl_5t" localSheetId="0">#REF!</definedName>
    <definedName name="psl_5t" localSheetId="1">#REF!</definedName>
    <definedName name="psl_5t">#REF!</definedName>
    <definedName name="PSRED">#REF!</definedName>
    <definedName name="pss" localSheetId="6" hidden="1">{#N/A,#N/A,FALSE,"COMICRO";#N/A,#N/A,FALSE,"BALSCH";#N/A,#N/A,FALSE,"GLASS";#N/A,#N/A,FALSE,"DEPRE";#N/A,#N/A,FALSE,"A&amp;MCUR";#N/A,#N/A,FALSE,"AGEANAlysis";#N/A,#N/A,FALSE,"CHECKS";#N/A,#N/A,FALSE,"CHECKS"}</definedName>
    <definedName name="pss" localSheetId="10" hidden="1">{#N/A,#N/A,FALSE,"COMICRO";#N/A,#N/A,FALSE,"BALSCH";#N/A,#N/A,FALSE,"GLASS";#N/A,#N/A,FALSE,"DEPRE";#N/A,#N/A,FALSE,"A&amp;MCUR";#N/A,#N/A,FALSE,"AGEANAlysis";#N/A,#N/A,FALSE,"CHECKS";#N/A,#N/A,FALSE,"CHECKS"}</definedName>
    <definedName name="pss" localSheetId="7" hidden="1">{#N/A,#N/A,FALSE,"COMICRO";#N/A,#N/A,FALSE,"BALSCH";#N/A,#N/A,FALSE,"GLASS";#N/A,#N/A,FALSE,"DEPRE";#N/A,#N/A,FALSE,"A&amp;MCUR";#N/A,#N/A,FALSE,"AGEANAlysis";#N/A,#N/A,FALSE,"CHECKS";#N/A,#N/A,FALSE,"CHECKS"}</definedName>
    <definedName name="pss" localSheetId="3" hidden="1">{#N/A,#N/A,FALSE,"COMICRO";#N/A,#N/A,FALSE,"BALSCH";#N/A,#N/A,FALSE,"GLASS";#N/A,#N/A,FALSE,"DEPRE";#N/A,#N/A,FALSE,"A&amp;MCUR";#N/A,#N/A,FALSE,"AGEANAlysis";#N/A,#N/A,FALSE,"CHECKS";#N/A,#N/A,FALSE,"CHECKS"}</definedName>
    <definedName name="pss" localSheetId="8" hidden="1">{#N/A,#N/A,FALSE,"COMICRO";#N/A,#N/A,FALSE,"BALSCH";#N/A,#N/A,FALSE,"GLASS";#N/A,#N/A,FALSE,"DEPRE";#N/A,#N/A,FALSE,"A&amp;MCUR";#N/A,#N/A,FALSE,"AGEANAlysis";#N/A,#N/A,FALSE,"CHECKS";#N/A,#N/A,FALSE,"CHECKS"}</definedName>
    <definedName name="pss" localSheetId="9" hidden="1">{#N/A,#N/A,FALSE,"COMICRO";#N/A,#N/A,FALSE,"BALSCH";#N/A,#N/A,FALSE,"GLASS";#N/A,#N/A,FALSE,"DEPRE";#N/A,#N/A,FALSE,"A&amp;MCUR";#N/A,#N/A,FALSE,"AGEANAlysis";#N/A,#N/A,FALSE,"CHECKS";#N/A,#N/A,FALSE,"CHECKS"}</definedName>
    <definedName name="pss" localSheetId="4" hidden="1">{#N/A,#N/A,FALSE,"COMICRO";#N/A,#N/A,FALSE,"BALSCH";#N/A,#N/A,FALSE,"GLASS";#N/A,#N/A,FALSE,"DEPRE";#N/A,#N/A,FALSE,"A&amp;MCUR";#N/A,#N/A,FALSE,"AGEANAlysis";#N/A,#N/A,FALSE,"CHECKS";#N/A,#N/A,FALSE,"CHECKS"}</definedName>
    <definedName name="pss" localSheetId="0" hidden="1">{#N/A,#N/A,FALSE,"COMICRO";#N/A,#N/A,FALSE,"BALSCH";#N/A,#N/A,FALSE,"GLASS";#N/A,#N/A,FALSE,"DEPRE";#N/A,#N/A,FALSE,"A&amp;MCUR";#N/A,#N/A,FALSE,"AGEANAlysis";#N/A,#N/A,FALSE,"CHECKS";#N/A,#N/A,FALSE,"CHECKS"}</definedName>
    <definedName name="pss" localSheetId="1"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as" localSheetId="6">#REF!</definedName>
    <definedName name="Ptas" localSheetId="10">#REF!</definedName>
    <definedName name="Ptas" localSheetId="7">#REF!</definedName>
    <definedName name="Ptas" localSheetId="3">#REF!</definedName>
    <definedName name="Ptas" localSheetId="9">#REF!</definedName>
    <definedName name="Ptas" localSheetId="4">#REF!</definedName>
    <definedName name="Ptas" localSheetId="0">#REF!</definedName>
    <definedName name="Ptas" localSheetId="1">#REF!</definedName>
    <definedName name="Ptas">#REF!</definedName>
    <definedName name="Pu" localSheetId="6">#REF!</definedName>
    <definedName name="Pu" localSheetId="10">#REF!</definedName>
    <definedName name="Pu" localSheetId="7">#REF!</definedName>
    <definedName name="Pu" localSheetId="3">#REF!</definedName>
    <definedName name="Pu" localSheetId="9">#REF!</definedName>
    <definedName name="Pu" localSheetId="4">#REF!</definedName>
    <definedName name="Pu" localSheetId="0">#REF!</definedName>
    <definedName name="Pu" localSheetId="1">#REF!</definedName>
    <definedName name="Pu">#REF!</definedName>
    <definedName name="PUB_FileID" hidden="1">"L10003649.xls"</definedName>
    <definedName name="PUB_UserID" hidden="1">"MAYERX"</definedName>
    <definedName name="Puz" localSheetId="6">[39]Design!#REF!</definedName>
    <definedName name="Puz" localSheetId="10">[39]Design!#REF!</definedName>
    <definedName name="Puz" localSheetId="7">[39]Design!#REF!</definedName>
    <definedName name="Puz" localSheetId="3">[39]Design!#REF!</definedName>
    <definedName name="Puz" localSheetId="9">[39]Design!#REF!</definedName>
    <definedName name="Puz" localSheetId="4">[39]Design!#REF!</definedName>
    <definedName name="Puz" localSheetId="0">[39]Design!#REF!</definedName>
    <definedName name="Puz" localSheetId="1">[39]Design!#REF!</definedName>
    <definedName name="Puz">[39]Design!#REF!</definedName>
    <definedName name="pws" localSheetId="6" hidden="1">{"pl_t&amp;d",#N/A,FALSE,"p&amp;l_t&amp;D_01_02 (2)"}</definedName>
    <definedName name="pws" localSheetId="10" hidden="1">{"pl_t&amp;d",#N/A,FALSE,"p&amp;l_t&amp;D_01_02 (2)"}</definedName>
    <definedName name="pws" localSheetId="7" hidden="1">{"pl_t&amp;d",#N/A,FALSE,"p&amp;l_t&amp;D_01_02 (2)"}</definedName>
    <definedName name="pws" localSheetId="3" hidden="1">{"pl_t&amp;d",#N/A,FALSE,"p&amp;l_t&amp;D_01_02 (2)"}</definedName>
    <definedName name="pws" localSheetId="8" hidden="1">{"pl_t&amp;d",#N/A,FALSE,"p&amp;l_t&amp;D_01_02 (2)"}</definedName>
    <definedName name="pws" localSheetId="9" hidden="1">{"pl_t&amp;d",#N/A,FALSE,"p&amp;l_t&amp;D_01_02 (2)"}</definedName>
    <definedName name="pws" localSheetId="4" hidden="1">{"pl_t&amp;d",#N/A,FALSE,"p&amp;l_t&amp;D_01_02 (2)"}</definedName>
    <definedName name="pws" localSheetId="0" hidden="1">{"pl_t&amp;d",#N/A,FALSE,"p&amp;l_t&amp;D_01_02 (2)"}</definedName>
    <definedName name="pws" localSheetId="1" hidden="1">{"pl_t&amp;d",#N/A,FALSE,"p&amp;l_t&amp;D_01_02 (2)"}</definedName>
    <definedName name="pws" hidden="1">{"pl_t&amp;d",#N/A,FALSE,"p&amp;l_t&amp;D_01_02 (2)"}</definedName>
    <definedName name="q" localSheetId="6">#REF!</definedName>
    <definedName name="q" localSheetId="10">#REF!</definedName>
    <definedName name="q" localSheetId="7">#REF!</definedName>
    <definedName name="q" localSheetId="3">#REF!</definedName>
    <definedName name="q" localSheetId="9">#REF!</definedName>
    <definedName name="q" localSheetId="4">#REF!</definedName>
    <definedName name="q" localSheetId="0">#REF!</definedName>
    <definedName name="q" localSheetId="1">#REF!</definedName>
    <definedName name="q">#REF!</definedName>
    <definedName name="qa" localSheetId="6">#REF!</definedName>
    <definedName name="qa" localSheetId="10">#REF!</definedName>
    <definedName name="qa" localSheetId="7">#REF!</definedName>
    <definedName name="qa" localSheetId="3">#REF!</definedName>
    <definedName name="qa" localSheetId="9">#REF!</definedName>
    <definedName name="qa" localSheetId="4">#REF!</definedName>
    <definedName name="qa" localSheetId="0">#REF!</definedName>
    <definedName name="qa" localSheetId="1">#REF!</definedName>
    <definedName name="qa">#REF!</definedName>
    <definedName name="qaz" localSheetId="6">#REF!</definedName>
    <definedName name="qaz" localSheetId="10">#REF!</definedName>
    <definedName name="qaz" localSheetId="7">#REF!</definedName>
    <definedName name="qaz" localSheetId="3">#REF!</definedName>
    <definedName name="qaz" localSheetId="9">#REF!</definedName>
    <definedName name="qaz" localSheetId="4">#REF!</definedName>
    <definedName name="qaz" localSheetId="0">#REF!</definedName>
    <definedName name="qaz" localSheetId="1">#REF!</definedName>
    <definedName name="qaz">#REF!</definedName>
    <definedName name="qee" localSheetId="10">#REF!</definedName>
    <definedName name="qee" localSheetId="7">#REF!</definedName>
    <definedName name="qee" localSheetId="3">#REF!</definedName>
    <definedName name="qee" localSheetId="9">#REF!</definedName>
    <definedName name="qee" localSheetId="4">#REF!</definedName>
    <definedName name="qee" localSheetId="0">#REF!</definedName>
    <definedName name="qee" localSheetId="1">#REF!</definedName>
    <definedName name="qee">#REF!</definedName>
    <definedName name="qeer" localSheetId="6" hidden="1">{"'Sheet1'!$A$4386:$N$4591"}</definedName>
    <definedName name="qeer" localSheetId="10" hidden="1">{"'Sheet1'!$A$4386:$N$4591"}</definedName>
    <definedName name="qeer" localSheetId="7" hidden="1">{"'Sheet1'!$A$4386:$N$4591"}</definedName>
    <definedName name="qeer" localSheetId="3" hidden="1">{"'Sheet1'!$A$4386:$N$4591"}</definedName>
    <definedName name="qeer" localSheetId="8" hidden="1">{"'Sheet1'!$A$4386:$N$4591"}</definedName>
    <definedName name="qeer" localSheetId="9" hidden="1">{"'Sheet1'!$A$4386:$N$4591"}</definedName>
    <definedName name="qeer" localSheetId="4" hidden="1">{"'Sheet1'!$A$4386:$N$4591"}</definedName>
    <definedName name="qeer" localSheetId="0" hidden="1">{"'Sheet1'!$A$4386:$N$4591"}</definedName>
    <definedName name="qeer" localSheetId="1" hidden="1">{"'Sheet1'!$A$4386:$N$4591"}</definedName>
    <definedName name="qeer" hidden="1">{"'Sheet1'!$A$4386:$N$4591"}</definedName>
    <definedName name="qeqeq" localSheetId="6" hidden="1">{"'Sheet1'!$A$4386:$N$4591"}</definedName>
    <definedName name="qeqeq" localSheetId="10" hidden="1">{"'Sheet1'!$A$4386:$N$4591"}</definedName>
    <definedName name="qeqeq" localSheetId="7" hidden="1">{"'Sheet1'!$A$4386:$N$4591"}</definedName>
    <definedName name="qeqeq" localSheetId="3" hidden="1">{"'Sheet1'!$A$4386:$N$4591"}</definedName>
    <definedName name="qeqeq" localSheetId="8" hidden="1">{"'Sheet1'!$A$4386:$N$4591"}</definedName>
    <definedName name="qeqeq" localSheetId="9" hidden="1">{"'Sheet1'!$A$4386:$N$4591"}</definedName>
    <definedName name="qeqeq" localSheetId="4" hidden="1">{"'Sheet1'!$A$4386:$N$4591"}</definedName>
    <definedName name="qeqeq" localSheetId="0" hidden="1">{"'Sheet1'!$A$4386:$N$4591"}</definedName>
    <definedName name="qeqeq" localSheetId="1" hidden="1">{"'Sheet1'!$A$4386:$N$4591"}</definedName>
    <definedName name="qeqeq" hidden="1">{"'Sheet1'!$A$4386:$N$4591"}</definedName>
    <definedName name="qq" localSheetId="6">'[47]cash budget'!#REF!</definedName>
    <definedName name="qq" localSheetId="10">'[47]cash budget'!#REF!</definedName>
    <definedName name="qq" localSheetId="7">'[47]cash budget'!#REF!</definedName>
    <definedName name="qq" localSheetId="3">'[47]cash budget'!#REF!</definedName>
    <definedName name="qq" localSheetId="9">'[47]cash budget'!#REF!</definedName>
    <definedName name="qq" localSheetId="4">'[47]cash budget'!#REF!</definedName>
    <definedName name="qq" localSheetId="0">'[47]cash budget'!#REF!</definedName>
    <definedName name="qq" localSheetId="1">'[47]cash budget'!#REF!</definedName>
    <definedName name="qq">'[47]cash budget'!#REF!</definedName>
    <definedName name="QQQ" localSheetId="6" hidden="1">{"pl_t&amp;d",#N/A,FALSE,"p&amp;l_t&amp;D_01_02 (2)"}</definedName>
    <definedName name="QQQ" localSheetId="10" hidden="1">{"pl_t&amp;d",#N/A,FALSE,"p&amp;l_t&amp;D_01_02 (2)"}</definedName>
    <definedName name="QQQ" localSheetId="7" hidden="1">{"pl_t&amp;d",#N/A,FALSE,"p&amp;l_t&amp;D_01_02 (2)"}</definedName>
    <definedName name="QQQ" localSheetId="3" hidden="1">{"pl_t&amp;d",#N/A,FALSE,"p&amp;l_t&amp;D_01_02 (2)"}</definedName>
    <definedName name="QQQ" localSheetId="8" hidden="1">{"pl_t&amp;d",#N/A,FALSE,"p&amp;l_t&amp;D_01_02 (2)"}</definedName>
    <definedName name="QQQ" localSheetId="9" hidden="1">{"pl_t&amp;d",#N/A,FALSE,"p&amp;l_t&amp;D_01_02 (2)"}</definedName>
    <definedName name="QQQ" localSheetId="4" hidden="1">{"pl_t&amp;d",#N/A,FALSE,"p&amp;l_t&amp;D_01_02 (2)"}</definedName>
    <definedName name="QQQ" localSheetId="0" hidden="1">{"pl_t&amp;d",#N/A,FALSE,"p&amp;l_t&amp;D_01_02 (2)"}</definedName>
    <definedName name="QQQ" localSheetId="1" hidden="1">{"pl_t&amp;d",#N/A,FALSE,"p&amp;l_t&amp;D_01_02 (2)"}</definedName>
    <definedName name="QQQ" hidden="1">{"pl_t&amp;d",#N/A,FALSE,"p&amp;l_t&amp;D_01_02 (2)"}</definedName>
    <definedName name="qqqqqqqqqq" localSheetId="6">'[47]cash budget'!#REF!</definedName>
    <definedName name="qqqqqqqqqq" localSheetId="10">'[47]cash budget'!#REF!</definedName>
    <definedName name="qqqqqqqqqq" localSheetId="7">'[47]cash budget'!#REF!</definedName>
    <definedName name="qqqqqqqqqq" localSheetId="3">'[47]cash budget'!#REF!</definedName>
    <definedName name="qqqqqqqqqq" localSheetId="9">'[47]cash budget'!#REF!</definedName>
    <definedName name="qqqqqqqqqq" localSheetId="4">'[47]cash budget'!#REF!</definedName>
    <definedName name="qqqqqqqqqq" localSheetId="0">'[47]cash budget'!#REF!</definedName>
    <definedName name="qqqqqqqqqq" localSheetId="1">'[47]cash budget'!#REF!</definedName>
    <definedName name="qqqqqqqqqq">'[47]cash budget'!#REF!</definedName>
    <definedName name="qqqqqqqqqqqqqqqqqqq" localSheetId="6" hidden="1">{"'Sheet1'!$A$4386:$N$4591"}</definedName>
    <definedName name="qqqqqqqqqqqqqqqqqqq" localSheetId="10" hidden="1">{"'Sheet1'!$A$4386:$N$4591"}</definedName>
    <definedName name="qqqqqqqqqqqqqqqqqqq" localSheetId="7" hidden="1">{"'Sheet1'!$A$4386:$N$4591"}</definedName>
    <definedName name="qqqqqqqqqqqqqqqqqqq" localSheetId="3" hidden="1">{"'Sheet1'!$A$4386:$N$4591"}</definedName>
    <definedName name="qqqqqqqqqqqqqqqqqqq" localSheetId="8" hidden="1">{"'Sheet1'!$A$4386:$N$4591"}</definedName>
    <definedName name="qqqqqqqqqqqqqqqqqqq" localSheetId="9" hidden="1">{"'Sheet1'!$A$4386:$N$4591"}</definedName>
    <definedName name="qqqqqqqqqqqqqqqqqqq" localSheetId="4" hidden="1">{"'Sheet1'!$A$4386:$N$4591"}</definedName>
    <definedName name="qqqqqqqqqqqqqqqqqqq" localSheetId="0" hidden="1">{"'Sheet1'!$A$4386:$N$4591"}</definedName>
    <definedName name="qqqqqqqqqqqqqqqqqqq" localSheetId="1" hidden="1">{"'Sheet1'!$A$4386:$N$4591"}</definedName>
    <definedName name="qqqqqqqqqqqqqqqqqqq" hidden="1">{"'Sheet1'!$A$4386:$N$4591"}</definedName>
    <definedName name="qqqrr" localSheetId="8" hidden="1">{"pl_td_01_02",#N/A,FALSE,"p&amp;l_t&amp;D_01_02 (2)"}</definedName>
    <definedName name="qqqrr" hidden="1">{"pl_td_01_02",#N/A,FALSE,"p&amp;l_t&amp;D_01_02 (2)"}</definedName>
    <definedName name="qregt3yg" localSheetId="6">#REF!</definedName>
    <definedName name="qregt3yg" localSheetId="10">#REF!</definedName>
    <definedName name="qregt3yg" localSheetId="7">#REF!</definedName>
    <definedName name="qregt3yg" localSheetId="3">#REF!</definedName>
    <definedName name="qregt3yg" localSheetId="9">#REF!</definedName>
    <definedName name="qregt3yg" localSheetId="4">#REF!</definedName>
    <definedName name="qregt3yg" localSheetId="0">#REF!</definedName>
    <definedName name="qregt3yg" localSheetId="1">#REF!</definedName>
    <definedName name="qregt3yg">#REF!</definedName>
    <definedName name="QRST" localSheetId="8" hidden="1">{"pl_t&amp;d",#N/A,FALSE,"p&amp;l_t&amp;D_01_02 (2)"}</definedName>
    <definedName name="QRST" hidden="1">{"pl_t&amp;d",#N/A,FALSE,"p&amp;l_t&amp;D_01_02 (2)"}</definedName>
    <definedName name="qs" localSheetId="8" hidden="1">{"pl_t&amp;d",#N/A,FALSE,"p&amp;l_t&amp;D_01_02 (2)"}</definedName>
    <definedName name="qs" hidden="1">{"pl_t&amp;d",#N/A,FALSE,"p&amp;l_t&amp;D_01_02 (2)"}</definedName>
    <definedName name="qstm" localSheetId="8" hidden="1">{"pl_t&amp;d",#N/A,FALSE,"p&amp;l_t&amp;D_01_02 (2)"}</definedName>
    <definedName name="qstm" hidden="1">{"pl_t&amp;d",#N/A,FALSE,"p&amp;l_t&amp;D_01_02 (2)"}</definedName>
    <definedName name="qw" localSheetId="6" hidden="1">{"pl_t&amp;d",#N/A,FALSE,"p&amp;l_t&amp;D_01_02 (2)"}</definedName>
    <definedName name="qw" localSheetId="10" hidden="1">{"pl_t&amp;d",#N/A,FALSE,"p&amp;l_t&amp;D_01_02 (2)"}</definedName>
    <definedName name="qw" localSheetId="7" hidden="1">{"pl_t&amp;d",#N/A,FALSE,"p&amp;l_t&amp;D_01_02 (2)"}</definedName>
    <definedName name="qw" localSheetId="3" hidden="1">{"pl_t&amp;d",#N/A,FALSE,"p&amp;l_t&amp;D_01_02 (2)"}</definedName>
    <definedName name="qw" localSheetId="8" hidden="1">{"pl_t&amp;d",#N/A,FALSE,"p&amp;l_t&amp;D_01_02 (2)"}</definedName>
    <definedName name="qw" localSheetId="9" hidden="1">{"pl_t&amp;d",#N/A,FALSE,"p&amp;l_t&amp;D_01_02 (2)"}</definedName>
    <definedName name="qw" localSheetId="4" hidden="1">{"pl_t&amp;d",#N/A,FALSE,"p&amp;l_t&amp;D_01_02 (2)"}</definedName>
    <definedName name="qw" localSheetId="0" hidden="1">{"pl_t&amp;d",#N/A,FALSE,"p&amp;l_t&amp;D_01_02 (2)"}</definedName>
    <definedName name="qw" localSheetId="1" hidden="1">{"pl_t&amp;d",#N/A,FALSE,"p&amp;l_t&amp;D_01_02 (2)"}</definedName>
    <definedName name="qw" hidden="1">{"pl_t&amp;d",#N/A,FALSE,"p&amp;l_t&amp;D_01_02 (2)"}</definedName>
    <definedName name="QWE" localSheetId="6" hidden="1">{"pl_t&amp;d",#N/A,FALSE,"p&amp;l_t&amp;D_01_02 (2)"}</definedName>
    <definedName name="QWE" localSheetId="10" hidden="1">{"pl_t&amp;d",#N/A,FALSE,"p&amp;l_t&amp;D_01_02 (2)"}</definedName>
    <definedName name="QWE" localSheetId="7" hidden="1">{"pl_t&amp;d",#N/A,FALSE,"p&amp;l_t&amp;D_01_02 (2)"}</definedName>
    <definedName name="QWE" localSheetId="3" hidden="1">{"pl_t&amp;d",#N/A,FALSE,"p&amp;l_t&amp;D_01_02 (2)"}</definedName>
    <definedName name="QWE" localSheetId="8" hidden="1">{"pl_t&amp;d",#N/A,FALSE,"p&amp;l_t&amp;D_01_02 (2)"}</definedName>
    <definedName name="QWE" localSheetId="9" hidden="1">{"pl_t&amp;d",#N/A,FALSE,"p&amp;l_t&amp;D_01_02 (2)"}</definedName>
    <definedName name="QWE" localSheetId="4" hidden="1">{"pl_t&amp;d",#N/A,FALSE,"p&amp;l_t&amp;D_01_02 (2)"}</definedName>
    <definedName name="QWE" localSheetId="0" hidden="1">{"pl_t&amp;d",#N/A,FALSE,"p&amp;l_t&amp;D_01_02 (2)"}</definedName>
    <definedName name="QWE" localSheetId="1" hidden="1">{"pl_t&amp;d",#N/A,FALSE,"p&amp;l_t&amp;D_01_02 (2)"}</definedName>
    <definedName name="QWE" hidden="1">{"pl_t&amp;d",#N/A,FALSE,"p&amp;l_t&amp;D_01_02 (2)"}</definedName>
    <definedName name="QWER" localSheetId="8" hidden="1">{"pl_t&amp;d",#N/A,FALSE,"p&amp;l_t&amp;D_01_02 (2)"}</definedName>
    <definedName name="QWER" hidden="1">{"pl_t&amp;d",#N/A,FALSE,"p&amp;l_t&amp;D_01_02 (2)"}</definedName>
    <definedName name="qwerrt" localSheetId="6">#REF!</definedName>
    <definedName name="qwerrt" localSheetId="10">#REF!</definedName>
    <definedName name="qwerrt" localSheetId="7">#REF!</definedName>
    <definedName name="qwerrt" localSheetId="3">#REF!</definedName>
    <definedName name="qwerrt" localSheetId="9">#REF!</definedName>
    <definedName name="qwerrt" localSheetId="4">#REF!</definedName>
    <definedName name="qwerrt" localSheetId="0">#REF!</definedName>
    <definedName name="qwerrt" localSheetId="1">#REF!</definedName>
    <definedName name="qwerrt">#REF!</definedName>
    <definedName name="qwqa" localSheetId="6">#REF!</definedName>
    <definedName name="qwqa" localSheetId="10">#REF!</definedName>
    <definedName name="qwqa" localSheetId="7">#REF!</definedName>
    <definedName name="qwqa" localSheetId="3">#REF!</definedName>
    <definedName name="qwqa" localSheetId="9">#REF!</definedName>
    <definedName name="qwqa" localSheetId="4">#REF!</definedName>
    <definedName name="qwqa" localSheetId="0">#REF!</definedName>
    <definedName name="qwqa" localSheetId="1">#REF!</definedName>
    <definedName name="qwqa">#REF!</definedName>
    <definedName name="qwqeq" localSheetId="6">#REF!</definedName>
    <definedName name="qwqeq" localSheetId="10">#REF!</definedName>
    <definedName name="qwqeq" localSheetId="7">#REF!</definedName>
    <definedName name="qwqeq" localSheetId="3">#REF!</definedName>
    <definedName name="qwqeq" localSheetId="9">#REF!</definedName>
    <definedName name="qwqeq" localSheetId="4">#REF!</definedName>
    <definedName name="qwqeq" localSheetId="0">#REF!</definedName>
    <definedName name="qwqeq" localSheetId="1">#REF!</definedName>
    <definedName name="qwqeq">#REF!</definedName>
    <definedName name="qwsas" localSheetId="10">#REF!</definedName>
    <definedName name="qwsas" localSheetId="7">#REF!</definedName>
    <definedName name="qwsas" localSheetId="3">#REF!</definedName>
    <definedName name="qwsas" localSheetId="9">#REF!</definedName>
    <definedName name="qwsas" localSheetId="4">#REF!</definedName>
    <definedName name="qwsas" localSheetId="0">#REF!</definedName>
    <definedName name="qwsas" localSheetId="1">#REF!</definedName>
    <definedName name="qwsas">#REF!</definedName>
    <definedName name="qww" localSheetId="6" hidden="1">{"'Sheet1'!$A$4386:$N$4591"}</definedName>
    <definedName name="qww" localSheetId="10" hidden="1">{"'Sheet1'!$A$4386:$N$4591"}</definedName>
    <definedName name="qww" localSheetId="7" hidden="1">{"'Sheet1'!$A$4386:$N$4591"}</definedName>
    <definedName name="qww" localSheetId="3" hidden="1">{"'Sheet1'!$A$4386:$N$4591"}</definedName>
    <definedName name="qww" localSheetId="8" hidden="1">{"'Sheet1'!$A$4386:$N$4591"}</definedName>
    <definedName name="qww" localSheetId="9" hidden="1">{"'Sheet1'!$A$4386:$N$4591"}</definedName>
    <definedName name="qww" localSheetId="4" hidden="1">{"'Sheet1'!$A$4386:$N$4591"}</definedName>
    <definedName name="qww" localSheetId="0" hidden="1">{"'Sheet1'!$A$4386:$N$4591"}</definedName>
    <definedName name="qww" localSheetId="1" hidden="1">{"'Sheet1'!$A$4386:$N$4591"}</definedName>
    <definedName name="qww" hidden="1">{"'Sheet1'!$A$4386:$N$4591"}</definedName>
    <definedName name="qwwq" localSheetId="6">#REF!</definedName>
    <definedName name="qwwq" localSheetId="10">#REF!</definedName>
    <definedName name="qwwq" localSheetId="7">#REF!</definedName>
    <definedName name="qwwq" localSheetId="3">#REF!</definedName>
    <definedName name="qwwq" localSheetId="9">#REF!</definedName>
    <definedName name="qwwq" localSheetId="4">#REF!</definedName>
    <definedName name="qwwq" localSheetId="0">#REF!</definedName>
    <definedName name="qwwq" localSheetId="1">#REF!</definedName>
    <definedName name="qwwq">#REF!</definedName>
    <definedName name="qwwqwq" localSheetId="6" hidden="1">{"form-D1",#N/A,FALSE,"FORM-D1";"form-D1_amt",#N/A,FALSE,"FORM-D1"}</definedName>
    <definedName name="qwwqwq" localSheetId="10" hidden="1">{"form-D1",#N/A,FALSE,"FORM-D1";"form-D1_amt",#N/A,FALSE,"FORM-D1"}</definedName>
    <definedName name="qwwqwq" localSheetId="7" hidden="1">{"form-D1",#N/A,FALSE,"FORM-D1";"form-D1_amt",#N/A,FALSE,"FORM-D1"}</definedName>
    <definedName name="qwwqwq" localSheetId="3" hidden="1">{"form-D1",#N/A,FALSE,"FORM-D1";"form-D1_amt",#N/A,FALSE,"FORM-D1"}</definedName>
    <definedName name="qwwqwq" localSheetId="8" hidden="1">{"form-D1",#N/A,FALSE,"FORM-D1";"form-D1_amt",#N/A,FALSE,"FORM-D1"}</definedName>
    <definedName name="qwwqwq" localSheetId="9" hidden="1">{"form-D1",#N/A,FALSE,"FORM-D1";"form-D1_amt",#N/A,FALSE,"FORM-D1"}</definedName>
    <definedName name="qwwqwq" localSheetId="4" hidden="1">{"form-D1",#N/A,FALSE,"FORM-D1";"form-D1_amt",#N/A,FALSE,"FORM-D1"}</definedName>
    <definedName name="qwwqwq" localSheetId="0" hidden="1">{"form-D1",#N/A,FALSE,"FORM-D1";"form-D1_amt",#N/A,FALSE,"FORM-D1"}</definedName>
    <definedName name="qwwqwq" localSheetId="1" hidden="1">{"form-D1",#N/A,FALSE,"FORM-D1";"form-D1_amt",#N/A,FALSE,"FORM-D1"}</definedName>
    <definedName name="qwwqwq" hidden="1">{"form-D1",#N/A,FALSE,"FORM-D1";"form-D1_amt",#N/A,FALSE,"FORM-D1"}</definedName>
    <definedName name="raa" localSheetId="6" hidden="1">{"pl_td_01_02",#N/A,FALSE,"p&amp;l_t&amp;D_01_02 (2)"}</definedName>
    <definedName name="raa" localSheetId="10" hidden="1">{"pl_td_01_02",#N/A,FALSE,"p&amp;l_t&amp;D_01_02 (2)"}</definedName>
    <definedName name="raa" localSheetId="7" hidden="1">{"pl_td_01_02",#N/A,FALSE,"p&amp;l_t&amp;D_01_02 (2)"}</definedName>
    <definedName name="raa" localSheetId="3" hidden="1">{"pl_td_01_02",#N/A,FALSE,"p&amp;l_t&amp;D_01_02 (2)"}</definedName>
    <definedName name="raa" localSheetId="8" hidden="1">{"pl_td_01_02",#N/A,FALSE,"p&amp;l_t&amp;D_01_02 (2)"}</definedName>
    <definedName name="raa" localSheetId="9" hidden="1">{"pl_td_01_02",#N/A,FALSE,"p&amp;l_t&amp;D_01_02 (2)"}</definedName>
    <definedName name="raa" localSheetId="4" hidden="1">{"pl_td_01_02",#N/A,FALSE,"p&amp;l_t&amp;D_01_02 (2)"}</definedName>
    <definedName name="raa" localSheetId="0" hidden="1">{"pl_td_01_02",#N/A,FALSE,"p&amp;l_t&amp;D_01_02 (2)"}</definedName>
    <definedName name="raa" localSheetId="1" hidden="1">{"pl_td_01_02",#N/A,FALSE,"p&amp;l_t&amp;D_01_02 (2)"}</definedName>
    <definedName name="raa" hidden="1">{"pl_td_01_02",#N/A,FALSE,"p&amp;l_t&amp;D_01_02 (2)"}</definedName>
    <definedName name="raaa" localSheetId="6" hidden="1">{"pl_td_01_02",#N/A,FALSE,"p&amp;l_t&amp;D_01_02 (2)"}</definedName>
    <definedName name="raaa" localSheetId="10" hidden="1">{"pl_td_01_02",#N/A,FALSE,"p&amp;l_t&amp;D_01_02 (2)"}</definedName>
    <definedName name="raaa" localSheetId="7" hidden="1">{"pl_td_01_02",#N/A,FALSE,"p&amp;l_t&amp;D_01_02 (2)"}</definedName>
    <definedName name="raaa" localSheetId="3" hidden="1">{"pl_td_01_02",#N/A,FALSE,"p&amp;l_t&amp;D_01_02 (2)"}</definedName>
    <definedName name="raaa" localSheetId="8" hidden="1">{"pl_td_01_02",#N/A,FALSE,"p&amp;l_t&amp;D_01_02 (2)"}</definedName>
    <definedName name="raaa" localSheetId="9" hidden="1">{"pl_td_01_02",#N/A,FALSE,"p&amp;l_t&amp;D_01_02 (2)"}</definedName>
    <definedName name="raaa" localSheetId="4" hidden="1">{"pl_td_01_02",#N/A,FALSE,"p&amp;l_t&amp;D_01_02 (2)"}</definedName>
    <definedName name="raaa" localSheetId="0" hidden="1">{"pl_td_01_02",#N/A,FALSE,"p&amp;l_t&amp;D_01_02 (2)"}</definedName>
    <definedName name="raaa" localSheetId="1" hidden="1">{"pl_td_01_02",#N/A,FALSE,"p&amp;l_t&amp;D_01_02 (2)"}</definedName>
    <definedName name="raaa" hidden="1">{"pl_td_01_02",#N/A,FALSE,"p&amp;l_t&amp;D_01_02 (2)"}</definedName>
    <definedName name="rafi" localSheetId="6" hidden="1">{"pl_t&amp;d",#N/A,FALSE,"p&amp;l_t&amp;D_01_02 (2)"}</definedName>
    <definedName name="rafi" localSheetId="10" hidden="1">{"pl_t&amp;d",#N/A,FALSE,"p&amp;l_t&amp;D_01_02 (2)"}</definedName>
    <definedName name="rafi" localSheetId="7" hidden="1">{"pl_t&amp;d",#N/A,FALSE,"p&amp;l_t&amp;D_01_02 (2)"}</definedName>
    <definedName name="rafi" localSheetId="3" hidden="1">{"pl_t&amp;d",#N/A,FALSE,"p&amp;l_t&amp;D_01_02 (2)"}</definedName>
    <definedName name="rafi" localSheetId="8" hidden="1">{"pl_t&amp;d",#N/A,FALSE,"p&amp;l_t&amp;D_01_02 (2)"}</definedName>
    <definedName name="rafi" localSheetId="9" hidden="1">{"pl_t&amp;d",#N/A,FALSE,"p&amp;l_t&amp;D_01_02 (2)"}</definedName>
    <definedName name="rafi" localSheetId="4" hidden="1">{"pl_t&amp;d",#N/A,FALSE,"p&amp;l_t&amp;D_01_02 (2)"}</definedName>
    <definedName name="rafi" localSheetId="0" hidden="1">{"pl_t&amp;d",#N/A,FALSE,"p&amp;l_t&amp;D_01_02 (2)"}</definedName>
    <definedName name="rafi" localSheetId="1" hidden="1">{"pl_t&amp;d",#N/A,FALSE,"p&amp;l_t&amp;D_01_02 (2)"}</definedName>
    <definedName name="rafi" hidden="1">{"pl_t&amp;d",#N/A,FALSE,"p&amp;l_t&amp;D_01_02 (2)"}</definedName>
    <definedName name="rahul" localSheetId="6">#REF!</definedName>
    <definedName name="rahul" localSheetId="10">#REF!</definedName>
    <definedName name="rahul" localSheetId="7">#REF!</definedName>
    <definedName name="rahul" localSheetId="3">#REF!</definedName>
    <definedName name="rahul" localSheetId="9">#REF!</definedName>
    <definedName name="rahul" localSheetId="4">#REF!</definedName>
    <definedName name="rahul" localSheetId="0">#REF!</definedName>
    <definedName name="rahul" localSheetId="1">#REF!</definedName>
    <definedName name="rahul">#REF!</definedName>
    <definedName name="raj" localSheetId="6" hidden="1">{"pl_t&amp;d",#N/A,FALSE,"p&amp;l_t&amp;D_01_02 (2)"}</definedName>
    <definedName name="raj" localSheetId="10" hidden="1">{"pl_t&amp;d",#N/A,FALSE,"p&amp;l_t&amp;D_01_02 (2)"}</definedName>
    <definedName name="raj" localSheetId="7" hidden="1">{"pl_t&amp;d",#N/A,FALSE,"p&amp;l_t&amp;D_01_02 (2)"}</definedName>
    <definedName name="raj" localSheetId="3" hidden="1">{"pl_t&amp;d",#N/A,FALSE,"p&amp;l_t&amp;D_01_02 (2)"}</definedName>
    <definedName name="raj" localSheetId="8" hidden="1">{"pl_t&amp;d",#N/A,FALSE,"p&amp;l_t&amp;D_01_02 (2)"}</definedName>
    <definedName name="raj" localSheetId="9" hidden="1">{"pl_t&amp;d",#N/A,FALSE,"p&amp;l_t&amp;D_01_02 (2)"}</definedName>
    <definedName name="raj" localSheetId="4" hidden="1">{"pl_t&amp;d",#N/A,FALSE,"p&amp;l_t&amp;D_01_02 (2)"}</definedName>
    <definedName name="raj" localSheetId="0" hidden="1">{"pl_t&amp;d",#N/A,FALSE,"p&amp;l_t&amp;D_01_02 (2)"}</definedName>
    <definedName name="raj" localSheetId="1" hidden="1">{"pl_t&amp;d",#N/A,FALSE,"p&amp;l_t&amp;D_01_02 (2)"}</definedName>
    <definedName name="raj" hidden="1">{"pl_t&amp;d",#N/A,FALSE,"p&amp;l_t&amp;D_01_02 (2)"}</definedName>
    <definedName name="Raja" localSheetId="6" hidden="1">{"pl_t&amp;d",#N/A,FALSE,"p&amp;l_t&amp;D_01_02 (2)"}</definedName>
    <definedName name="Raja" localSheetId="10" hidden="1">{"pl_t&amp;d",#N/A,FALSE,"p&amp;l_t&amp;D_01_02 (2)"}</definedName>
    <definedName name="Raja" localSheetId="7" hidden="1">{"pl_t&amp;d",#N/A,FALSE,"p&amp;l_t&amp;D_01_02 (2)"}</definedName>
    <definedName name="Raja" localSheetId="3" hidden="1">{"pl_t&amp;d",#N/A,FALSE,"p&amp;l_t&amp;D_01_02 (2)"}</definedName>
    <definedName name="Raja" localSheetId="8" hidden="1">{"pl_t&amp;d",#N/A,FALSE,"p&amp;l_t&amp;D_01_02 (2)"}</definedName>
    <definedName name="Raja" localSheetId="9" hidden="1">{"pl_t&amp;d",#N/A,FALSE,"p&amp;l_t&amp;D_01_02 (2)"}</definedName>
    <definedName name="Raja" localSheetId="4" hidden="1">{"pl_t&amp;d",#N/A,FALSE,"p&amp;l_t&amp;D_01_02 (2)"}</definedName>
    <definedName name="Raja" localSheetId="0" hidden="1">{"pl_t&amp;d",#N/A,FALSE,"p&amp;l_t&amp;D_01_02 (2)"}</definedName>
    <definedName name="Raja" localSheetId="1" hidden="1">{"pl_t&amp;d",#N/A,FALSE,"p&amp;l_t&amp;D_01_02 (2)"}</definedName>
    <definedName name="Raja" hidden="1">{"pl_t&amp;d",#N/A,FALSE,"p&amp;l_t&amp;D_01_02 (2)"}</definedName>
    <definedName name="raju" localSheetId="6" hidden="1">{"pl_t&amp;d",#N/A,FALSE,"p&amp;l_t&amp;D_01_02 (2)"}</definedName>
    <definedName name="raju" localSheetId="10" hidden="1">{"pl_t&amp;d",#N/A,FALSE,"p&amp;l_t&amp;D_01_02 (2)"}</definedName>
    <definedName name="raju" localSheetId="7" hidden="1">{"pl_t&amp;d",#N/A,FALSE,"p&amp;l_t&amp;D_01_02 (2)"}</definedName>
    <definedName name="raju" localSheetId="3" hidden="1">{"pl_t&amp;d",#N/A,FALSE,"p&amp;l_t&amp;D_01_02 (2)"}</definedName>
    <definedName name="raju" localSheetId="8" hidden="1">{"pl_t&amp;d",#N/A,FALSE,"p&amp;l_t&amp;D_01_02 (2)"}</definedName>
    <definedName name="raju" localSheetId="9" hidden="1">{"pl_t&amp;d",#N/A,FALSE,"p&amp;l_t&amp;D_01_02 (2)"}</definedName>
    <definedName name="raju" localSheetId="4" hidden="1">{"pl_t&amp;d",#N/A,FALSE,"p&amp;l_t&amp;D_01_02 (2)"}</definedName>
    <definedName name="raju" localSheetId="0" hidden="1">{"pl_t&amp;d",#N/A,FALSE,"p&amp;l_t&amp;D_01_02 (2)"}</definedName>
    <definedName name="raju" localSheetId="1" hidden="1">{"pl_t&amp;d",#N/A,FALSE,"p&amp;l_t&amp;D_01_02 (2)"}</definedName>
    <definedName name="raju" hidden="1">{"pl_t&amp;d",#N/A,FALSE,"p&amp;l_t&amp;D_01_02 (2)"}</definedName>
    <definedName name="ram" localSheetId="8" hidden="1">{"pl_t&amp;d",#N/A,FALSE,"p&amp;l_t&amp;D_01_02 (2)"}</definedName>
    <definedName name="ram" hidden="1">{"pl_t&amp;d",#N/A,FALSE,"p&amp;l_t&amp;D_01_02 (2)"}</definedName>
    <definedName name="RAMA" localSheetId="8" hidden="1">{"pl_t&amp;d",#N/A,FALSE,"p&amp;l_t&amp;D_01_02 (2)"}</definedName>
    <definedName name="RAMA" hidden="1">{"pl_t&amp;d",#N/A,FALSE,"p&amp;l_t&amp;D_01_02 (2)"}</definedName>
    <definedName name="ramba" localSheetId="8" hidden="1">{"pl_t&amp;d",#N/A,FALSE,"p&amp;l_t&amp;D_01_02 (2)"}</definedName>
    <definedName name="ramba" hidden="1">{"pl_t&amp;d",#N/A,FALSE,"p&amp;l_t&amp;D_01_02 (2)"}</definedName>
    <definedName name="ramesh" localSheetId="8" hidden="1">{"pl_td_01_02",#N/A,FALSE,"p&amp;l_t&amp;D_01_02 (2)"}</definedName>
    <definedName name="ramesh" hidden="1">{"pl_td_01_02",#N/A,FALSE,"p&amp;l_t&amp;D_01_02 (2)"}</definedName>
    <definedName name="ramu" localSheetId="8" hidden="1">{"pl_t&amp;d",#N/A,FALSE,"p&amp;l_t&amp;D_01_02 (2)"}</definedName>
    <definedName name="ramu" hidden="1">{"pl_t&amp;d",#N/A,FALSE,"p&amp;l_t&amp;D_01_02 (2)"}</definedName>
    <definedName name="ramya" localSheetId="6">#REF!</definedName>
    <definedName name="ramya" localSheetId="10">#REF!</definedName>
    <definedName name="ramya" localSheetId="7">#REF!</definedName>
    <definedName name="ramya" localSheetId="3">#REF!</definedName>
    <definedName name="ramya" localSheetId="9">#REF!</definedName>
    <definedName name="ramya" localSheetId="4">#REF!</definedName>
    <definedName name="ramya" localSheetId="0">#REF!</definedName>
    <definedName name="ramya" localSheetId="1">#REF!</definedName>
    <definedName name="ramya">#REF!</definedName>
    <definedName name="Range1" localSheetId="6">#REF!</definedName>
    <definedName name="Range1" localSheetId="10">#REF!</definedName>
    <definedName name="Range1" localSheetId="7">#REF!</definedName>
    <definedName name="Range1" localSheetId="3">#REF!</definedName>
    <definedName name="Range1" localSheetId="9">#REF!</definedName>
    <definedName name="Range1" localSheetId="4">#REF!</definedName>
    <definedName name="Range1" localSheetId="0">#REF!</definedName>
    <definedName name="Range1" localSheetId="1">#REF!</definedName>
    <definedName name="Range1">#REF!</definedName>
    <definedName name="Range2" localSheetId="6">#REF!</definedName>
    <definedName name="Range2" localSheetId="10">#REF!</definedName>
    <definedName name="Range2" localSheetId="7">#REF!</definedName>
    <definedName name="Range2" localSheetId="3">#REF!</definedName>
    <definedName name="Range2" localSheetId="9">#REF!</definedName>
    <definedName name="Range2" localSheetId="4">#REF!</definedName>
    <definedName name="Range2" localSheetId="0">#REF!</definedName>
    <definedName name="Range2" localSheetId="1">#REF!</definedName>
    <definedName name="Range2">#REF!</definedName>
    <definedName name="rani" localSheetId="6" hidden="1">{"'Sheet1'!$A$4386:$N$4591"}</definedName>
    <definedName name="rani" localSheetId="10" hidden="1">{"'Sheet1'!$A$4386:$N$4591"}</definedName>
    <definedName name="rani" localSheetId="7" hidden="1">{"'Sheet1'!$A$4386:$N$4591"}</definedName>
    <definedName name="rani" localSheetId="3" hidden="1">{"'Sheet1'!$A$4386:$N$4591"}</definedName>
    <definedName name="rani" localSheetId="8" hidden="1">{"'Sheet1'!$A$4386:$N$4591"}</definedName>
    <definedName name="rani" localSheetId="9" hidden="1">{"'Sheet1'!$A$4386:$N$4591"}</definedName>
    <definedName name="rani" localSheetId="4" hidden="1">{"'Sheet1'!$A$4386:$N$4591"}</definedName>
    <definedName name="rani" localSheetId="0" hidden="1">{"'Sheet1'!$A$4386:$N$4591"}</definedName>
    <definedName name="rani" localSheetId="1" hidden="1">{"'Sheet1'!$A$4386:$N$4591"}</definedName>
    <definedName name="rani" hidden="1">{"'Sheet1'!$A$4386:$N$4591"}</definedName>
    <definedName name="RAO" localSheetId="6">#REF!</definedName>
    <definedName name="RAO" localSheetId="10">#REF!</definedName>
    <definedName name="RAO" localSheetId="7">#REF!</definedName>
    <definedName name="RAO" localSheetId="3">#REF!</definedName>
    <definedName name="RAO" localSheetId="9">#REF!</definedName>
    <definedName name="RAO" localSheetId="4">#REF!</definedName>
    <definedName name="RAO" localSheetId="0">#REF!</definedName>
    <definedName name="RAO" localSheetId="1">#REF!</definedName>
    <definedName name="RAO">#REF!</definedName>
    <definedName name="rate" localSheetId="6">#REF!</definedName>
    <definedName name="rate" localSheetId="10">#REF!</definedName>
    <definedName name="rate" localSheetId="7">#REF!</definedName>
    <definedName name="rate" localSheetId="3">#REF!</definedName>
    <definedName name="rate" localSheetId="9">#REF!</definedName>
    <definedName name="rate" localSheetId="4">#REF!</definedName>
    <definedName name="rate" localSheetId="0">#REF!</definedName>
    <definedName name="rate" localSheetId="1">#REF!</definedName>
    <definedName name="rate">#REF!</definedName>
    <definedName name="rate10" localSheetId="6">[48]Schedules!#REF!</definedName>
    <definedName name="rate10" localSheetId="10">[48]Schedules!#REF!</definedName>
    <definedName name="rate10" localSheetId="7">[48]Schedules!#REF!</definedName>
    <definedName name="rate10" localSheetId="3">[48]Schedules!#REF!</definedName>
    <definedName name="rate10" localSheetId="9">[48]Schedules!#REF!</definedName>
    <definedName name="rate10" localSheetId="4">[48]Schedules!#REF!</definedName>
    <definedName name="rate10" localSheetId="0">[48]Schedules!#REF!</definedName>
    <definedName name="rate10" localSheetId="1">[48]Schedules!#REF!</definedName>
    <definedName name="rate10">[48]Schedules!#REF!</definedName>
    <definedName name="rate11" localSheetId="6">[48]Schedules!#REF!</definedName>
    <definedName name="rate11" localSheetId="10">[48]Schedules!#REF!</definedName>
    <definedName name="rate11" localSheetId="7">[48]Schedules!#REF!</definedName>
    <definedName name="rate11" localSheetId="3">[48]Schedules!#REF!</definedName>
    <definedName name="rate11" localSheetId="9">[48]Schedules!#REF!</definedName>
    <definedName name="rate11" localSheetId="4">[48]Schedules!#REF!</definedName>
    <definedName name="rate11" localSheetId="0">[48]Schedules!#REF!</definedName>
    <definedName name="rate11" localSheetId="1">[48]Schedules!#REF!</definedName>
    <definedName name="rate11">[48]Schedules!#REF!</definedName>
    <definedName name="rate12" localSheetId="6">[48]Schedules!#REF!</definedName>
    <definedName name="rate12" localSheetId="10">[48]Schedules!#REF!</definedName>
    <definedName name="rate12" localSheetId="7">[48]Schedules!#REF!</definedName>
    <definedName name="rate12" localSheetId="3">[48]Schedules!#REF!</definedName>
    <definedName name="rate12" localSheetId="9">[48]Schedules!#REF!</definedName>
    <definedName name="rate12" localSheetId="4">[48]Schedules!#REF!</definedName>
    <definedName name="rate12" localSheetId="0">[48]Schedules!#REF!</definedName>
    <definedName name="rate12" localSheetId="1">[48]Schedules!#REF!</definedName>
    <definedName name="rate12">[48]Schedules!#REF!</definedName>
    <definedName name="rate13" localSheetId="6">[48]Schedules!#REF!</definedName>
    <definedName name="rate13" localSheetId="10">[48]Schedules!#REF!</definedName>
    <definedName name="rate13" localSheetId="7">[48]Schedules!#REF!</definedName>
    <definedName name="rate13" localSheetId="3">[48]Schedules!#REF!</definedName>
    <definedName name="rate13" localSheetId="9">[48]Schedules!#REF!</definedName>
    <definedName name="rate13" localSheetId="4">[48]Schedules!#REF!</definedName>
    <definedName name="rate13" localSheetId="0">[48]Schedules!#REF!</definedName>
    <definedName name="rate13" localSheetId="1">[48]Schedules!#REF!</definedName>
    <definedName name="rate13">[48]Schedules!#REF!</definedName>
    <definedName name="rate14" localSheetId="6">[48]Schedules!#REF!</definedName>
    <definedName name="rate14" localSheetId="10">[48]Schedules!#REF!</definedName>
    <definedName name="rate14" localSheetId="7">[48]Schedules!#REF!</definedName>
    <definedName name="rate14" localSheetId="3">[48]Schedules!#REF!</definedName>
    <definedName name="rate14" localSheetId="9">[48]Schedules!#REF!</definedName>
    <definedName name="rate14" localSheetId="4">[48]Schedules!#REF!</definedName>
    <definedName name="rate14" localSheetId="0">[48]Schedules!#REF!</definedName>
    <definedName name="rate14" localSheetId="1">[48]Schedules!#REF!</definedName>
    <definedName name="rate14">[48]Schedules!#REF!</definedName>
    <definedName name="rate15" localSheetId="10">[48]Schedules!#REF!</definedName>
    <definedName name="rate15" localSheetId="7">[48]Schedules!#REF!</definedName>
    <definedName name="rate15" localSheetId="3">[48]Schedules!#REF!</definedName>
    <definedName name="rate15" localSheetId="9">[48]Schedules!#REF!</definedName>
    <definedName name="rate15" localSheetId="4">[48]Schedules!#REF!</definedName>
    <definedName name="rate15" localSheetId="0">[48]Schedules!#REF!</definedName>
    <definedName name="rate15" localSheetId="1">[48]Schedules!#REF!</definedName>
    <definedName name="rate15">[48]Schedules!#REF!</definedName>
    <definedName name="rate2" localSheetId="10">[48]Schedules!#REF!</definedName>
    <definedName name="rate2" localSheetId="7">[48]Schedules!#REF!</definedName>
    <definedName name="rate2" localSheetId="3">[48]Schedules!#REF!</definedName>
    <definedName name="rate2" localSheetId="9">[48]Schedules!#REF!</definedName>
    <definedName name="rate2" localSheetId="4">[48]Schedules!#REF!</definedName>
    <definedName name="rate2" localSheetId="0">[48]Schedules!#REF!</definedName>
    <definedName name="rate2" localSheetId="1">[48]Schedules!#REF!</definedName>
    <definedName name="rate2">[48]Schedules!#REF!</definedName>
    <definedName name="rate3" localSheetId="10">[48]Schedules!#REF!</definedName>
    <definedName name="rate3" localSheetId="7">[48]Schedules!#REF!</definedName>
    <definedName name="rate3" localSheetId="3">[48]Schedules!#REF!</definedName>
    <definedName name="rate3" localSheetId="9">[48]Schedules!#REF!</definedName>
    <definedName name="rate3" localSheetId="4">[48]Schedules!#REF!</definedName>
    <definedName name="rate3" localSheetId="0">[48]Schedules!#REF!</definedName>
    <definedName name="rate3" localSheetId="1">[48]Schedules!#REF!</definedName>
    <definedName name="rate3">[48]Schedules!#REF!</definedName>
    <definedName name="rate4" localSheetId="10">[48]Schedules!#REF!</definedName>
    <definedName name="rate4" localSheetId="7">[48]Schedules!#REF!</definedName>
    <definedName name="rate4" localSheetId="3">[48]Schedules!#REF!</definedName>
    <definedName name="rate4" localSheetId="9">[48]Schedules!#REF!</definedName>
    <definedName name="rate4" localSheetId="4">[48]Schedules!#REF!</definedName>
    <definedName name="rate4" localSheetId="0">[48]Schedules!#REF!</definedName>
    <definedName name="rate4" localSheetId="1">[48]Schedules!#REF!</definedName>
    <definedName name="rate4">[48]Schedules!#REF!</definedName>
    <definedName name="rate5" localSheetId="10">[48]Schedules!#REF!</definedName>
    <definedName name="rate5" localSheetId="7">[48]Schedules!#REF!</definedName>
    <definedName name="rate5" localSheetId="3">[48]Schedules!#REF!</definedName>
    <definedName name="rate5" localSheetId="9">[48]Schedules!#REF!</definedName>
    <definedName name="rate5" localSheetId="4">[48]Schedules!#REF!</definedName>
    <definedName name="rate5" localSheetId="0">[48]Schedules!#REF!</definedName>
    <definedName name="rate5" localSheetId="1">[48]Schedules!#REF!</definedName>
    <definedName name="rate5">[48]Schedules!#REF!</definedName>
    <definedName name="rate6" localSheetId="10">[48]Schedules!#REF!</definedName>
    <definedName name="rate6" localSheetId="7">[48]Schedules!#REF!</definedName>
    <definedName name="rate6" localSheetId="3">[48]Schedules!#REF!</definedName>
    <definedName name="rate6" localSheetId="9">[48]Schedules!#REF!</definedName>
    <definedName name="rate6" localSheetId="4">[48]Schedules!#REF!</definedName>
    <definedName name="rate6" localSheetId="0">[48]Schedules!#REF!</definedName>
    <definedName name="rate6" localSheetId="1">[48]Schedules!#REF!</definedName>
    <definedName name="rate6">[48]Schedules!#REF!</definedName>
    <definedName name="rate7" localSheetId="10">[48]Schedules!#REF!</definedName>
    <definedName name="rate7" localSheetId="7">[48]Schedules!#REF!</definedName>
    <definedName name="rate7" localSheetId="3">[48]Schedules!#REF!</definedName>
    <definedName name="rate7" localSheetId="9">[48]Schedules!#REF!</definedName>
    <definedName name="rate7" localSheetId="4">[48]Schedules!#REF!</definedName>
    <definedName name="rate7" localSheetId="0">[48]Schedules!#REF!</definedName>
    <definedName name="rate7" localSheetId="1">[48]Schedules!#REF!</definedName>
    <definedName name="rate7">[48]Schedules!#REF!</definedName>
    <definedName name="rate8" localSheetId="10">[48]Schedules!#REF!</definedName>
    <definedName name="rate8" localSheetId="7">[48]Schedules!#REF!</definedName>
    <definedName name="rate8" localSheetId="3">[48]Schedules!#REF!</definedName>
    <definedName name="rate8" localSheetId="9">[48]Schedules!#REF!</definedName>
    <definedName name="rate8" localSheetId="4">[48]Schedules!#REF!</definedName>
    <definedName name="rate8" localSheetId="0">[48]Schedules!#REF!</definedName>
    <definedName name="rate8" localSheetId="1">[48]Schedules!#REF!</definedName>
    <definedName name="rate8">[48]Schedules!#REF!</definedName>
    <definedName name="rate9" localSheetId="10">[48]Schedules!#REF!</definedName>
    <definedName name="rate9" localSheetId="7">[48]Schedules!#REF!</definedName>
    <definedName name="rate9" localSheetId="3">[48]Schedules!#REF!</definedName>
    <definedName name="rate9" localSheetId="9">[48]Schedules!#REF!</definedName>
    <definedName name="rate9" localSheetId="4">[48]Schedules!#REF!</definedName>
    <definedName name="rate9" localSheetId="0">[48]Schedules!#REF!</definedName>
    <definedName name="rate9" localSheetId="1">[48]Schedules!#REF!</definedName>
    <definedName name="rate9">[48]Schedules!#REF!</definedName>
    <definedName name="Rates">[35]Rates!$B$7:$E$129</definedName>
    <definedName name="Ratnam" localSheetId="8" hidden="1">{"pl_t&amp;d",#N/A,FALSE,"p&amp;l_t&amp;D_01_02 (2)"}</definedName>
    <definedName name="Ratnam" hidden="1">{"pl_t&amp;d",#N/A,FALSE,"p&amp;l_t&amp;D_01_02 (2)"}</definedName>
    <definedName name="ravi" localSheetId="8" hidden="1">{"pl_t&amp;d",#N/A,FALSE,"p&amp;l_t&amp;D_01_02 (2)"}</definedName>
    <definedName name="ravi" hidden="1">{"pl_t&amp;d",#N/A,FALSE,"p&amp;l_t&amp;D_01_02 (2)"}</definedName>
    <definedName name="RCKWH">#REF!</definedName>
    <definedName name="rd" localSheetId="8" hidden="1">{"pl_t&amp;d",#N/A,FALSE,"p&amp;l_t&amp;D_01_02 (2)"}</definedName>
    <definedName name="rd" hidden="1">{"pl_t&amp;d",#N/A,FALSE,"p&amp;l_t&amp;D_01_02 (2)"}</definedName>
    <definedName name="reasons" localSheetId="8" hidden="1">{"pl_t&amp;d",#N/A,FALSE,"p&amp;l_t&amp;D_01_02 (2)"}</definedName>
    <definedName name="reasons" hidden="1">{"pl_t&amp;d",#N/A,FALSE,"p&amp;l_t&amp;D_01_02 (2)"}</definedName>
    <definedName name="_xlnm.Recorder" localSheetId="6">#REF!</definedName>
    <definedName name="_xlnm.Recorder" localSheetId="10">#REF!</definedName>
    <definedName name="_xlnm.Recorder" localSheetId="7">#REF!</definedName>
    <definedName name="_xlnm.Recorder" localSheetId="3">#REF!</definedName>
    <definedName name="_xlnm.Recorder" localSheetId="9">#REF!</definedName>
    <definedName name="_xlnm.Recorder" localSheetId="4">#REF!</definedName>
    <definedName name="_xlnm.Recorder" localSheetId="0">#REF!</definedName>
    <definedName name="_xlnm.Recorder" localSheetId="1">#REF!</definedName>
    <definedName name="_xlnm.Recorder">#REF!</definedName>
    <definedName name="rect_4_415" localSheetId="6">#REF!</definedName>
    <definedName name="rect_4_415" localSheetId="10">#REF!</definedName>
    <definedName name="rect_4_415" localSheetId="7">#REF!</definedName>
    <definedName name="rect_4_415" localSheetId="3">#REF!</definedName>
    <definedName name="rect_4_415" localSheetId="9">#REF!</definedName>
    <definedName name="rect_4_415" localSheetId="4">#REF!</definedName>
    <definedName name="rect_4_415" localSheetId="0">#REF!</definedName>
    <definedName name="rect_4_415" localSheetId="1">#REF!</definedName>
    <definedName name="rect_4_415">#REF!</definedName>
    <definedName name="reddy" localSheetId="8" hidden="1">{"pl_td_01_02",#N/A,FALSE,"p&amp;l_t&amp;D_01_02 (2)"}</definedName>
    <definedName name="reddy" hidden="1">{"pl_td_01_02",#N/A,FALSE,"p&amp;l_t&amp;D_01_02 (2)"}</definedName>
    <definedName name="REF" localSheetId="6" hidden="1">{#N/A,#N/A,FALSE,"COMP"}</definedName>
    <definedName name="REF" localSheetId="10" hidden="1">{#N/A,#N/A,FALSE,"COMP"}</definedName>
    <definedName name="REF" localSheetId="7" hidden="1">{#N/A,#N/A,FALSE,"COMP"}</definedName>
    <definedName name="REF" localSheetId="3" hidden="1">{#N/A,#N/A,FALSE,"COMP"}</definedName>
    <definedName name="REF" localSheetId="8" hidden="1">{#N/A,#N/A,FALSE,"COMP"}</definedName>
    <definedName name="REF" localSheetId="9" hidden="1">{#N/A,#N/A,FALSE,"COMP"}</definedName>
    <definedName name="REF" localSheetId="4" hidden="1">{#N/A,#N/A,FALSE,"COMP"}</definedName>
    <definedName name="REF" localSheetId="0" hidden="1">{#N/A,#N/A,FALSE,"COMP"}</definedName>
    <definedName name="REF" localSheetId="1" hidden="1">{#N/A,#N/A,FALSE,"COMP"}</definedName>
    <definedName name="REF" hidden="1">{#N/A,#N/A,FALSE,"COMP"}</definedName>
    <definedName name="Ref_1" localSheetId="6">#REF!</definedName>
    <definedName name="Ref_1" localSheetId="10">#REF!</definedName>
    <definedName name="Ref_1" localSheetId="7">#REF!</definedName>
    <definedName name="Ref_1" localSheetId="3">#REF!</definedName>
    <definedName name="Ref_1" localSheetId="9">#REF!</definedName>
    <definedName name="Ref_1" localSheetId="4">#REF!</definedName>
    <definedName name="Ref_1" localSheetId="0">#REF!</definedName>
    <definedName name="Ref_1" localSheetId="1">#REF!</definedName>
    <definedName name="Ref_1">#REF!</definedName>
    <definedName name="Ref_2" localSheetId="6">#REF!</definedName>
    <definedName name="Ref_2" localSheetId="10">#REF!</definedName>
    <definedName name="Ref_2" localSheetId="7">#REF!</definedName>
    <definedName name="Ref_2" localSheetId="3">#REF!</definedName>
    <definedName name="Ref_2" localSheetId="9">#REF!</definedName>
    <definedName name="Ref_2" localSheetId="4">#REF!</definedName>
    <definedName name="Ref_2" localSheetId="0">#REF!</definedName>
    <definedName name="Ref_2" localSheetId="1">#REF!</definedName>
    <definedName name="Ref_2">#REF!</definedName>
    <definedName name="Ref_3" localSheetId="6">#REF!</definedName>
    <definedName name="Ref_3" localSheetId="10">#REF!</definedName>
    <definedName name="Ref_3" localSheetId="7">#REF!</definedName>
    <definedName name="Ref_3" localSheetId="3">#REF!</definedName>
    <definedName name="Ref_3" localSheetId="9">#REF!</definedName>
    <definedName name="Ref_3" localSheetId="4">#REF!</definedName>
    <definedName name="Ref_3" localSheetId="0">#REF!</definedName>
    <definedName name="Ref_3" localSheetId="1">#REF!</definedName>
    <definedName name="Ref_3">#REF!</definedName>
    <definedName name="Ref_4" localSheetId="10">#REF!</definedName>
    <definedName name="Ref_4" localSheetId="7">#REF!</definedName>
    <definedName name="Ref_4" localSheetId="3">#REF!</definedName>
    <definedName name="Ref_4" localSheetId="9">#REF!</definedName>
    <definedName name="Ref_4" localSheetId="4">#REF!</definedName>
    <definedName name="Ref_4" localSheetId="0">#REF!</definedName>
    <definedName name="Ref_4" localSheetId="1">#REF!</definedName>
    <definedName name="Ref_4">#REF!</definedName>
    <definedName name="RegenCost" localSheetId="10">#REF!</definedName>
    <definedName name="RegenCost" localSheetId="7">#REF!</definedName>
    <definedName name="RegenCost" localSheetId="3">#REF!</definedName>
    <definedName name="RegenCost" localSheetId="9">#REF!</definedName>
    <definedName name="RegenCost" localSheetId="4">#REF!</definedName>
    <definedName name="RegenCost" localSheetId="0">#REF!</definedName>
    <definedName name="RegenCost" localSheetId="1">#REF!</definedName>
    <definedName name="RegenCost">#REF!</definedName>
    <definedName name="regrvgf" localSheetId="10">#REF!</definedName>
    <definedName name="regrvgf" localSheetId="7">#REF!</definedName>
    <definedName name="regrvgf" localSheetId="3">#REF!</definedName>
    <definedName name="regrvgf" localSheetId="9">#REF!</definedName>
    <definedName name="regrvgf" localSheetId="4">#REF!</definedName>
    <definedName name="regrvgf" localSheetId="0">#REF!</definedName>
    <definedName name="regrvgf" localSheetId="1">#REF!</definedName>
    <definedName name="regrvgf">#REF!</definedName>
    <definedName name="released" localSheetId="6" hidden="1">{"pl_t&amp;d",#N/A,FALSE,"p&amp;l_t&amp;D_01_02 (2)"}</definedName>
    <definedName name="released" localSheetId="10" hidden="1">{"pl_t&amp;d",#N/A,FALSE,"p&amp;l_t&amp;D_01_02 (2)"}</definedName>
    <definedName name="released" localSheetId="7" hidden="1">{"pl_t&amp;d",#N/A,FALSE,"p&amp;l_t&amp;D_01_02 (2)"}</definedName>
    <definedName name="released" localSheetId="3" hidden="1">{"pl_t&amp;d",#N/A,FALSE,"p&amp;l_t&amp;D_01_02 (2)"}</definedName>
    <definedName name="released" localSheetId="8" hidden="1">{"pl_t&amp;d",#N/A,FALSE,"p&amp;l_t&amp;D_01_02 (2)"}</definedName>
    <definedName name="released" localSheetId="9" hidden="1">{"pl_t&amp;d",#N/A,FALSE,"p&amp;l_t&amp;D_01_02 (2)"}</definedName>
    <definedName name="released" localSheetId="4" hidden="1">{"pl_t&amp;d",#N/A,FALSE,"p&amp;l_t&amp;D_01_02 (2)"}</definedName>
    <definedName name="released" localSheetId="0" hidden="1">{"pl_t&amp;d",#N/A,FALSE,"p&amp;l_t&amp;D_01_02 (2)"}</definedName>
    <definedName name="released" localSheetId="1" hidden="1">{"pl_t&amp;d",#N/A,FALSE,"p&amp;l_t&amp;D_01_02 (2)"}</definedName>
    <definedName name="released" hidden="1">{"pl_t&amp;d",#N/A,FALSE,"p&amp;l_t&amp;D_01_02 (2)"}</definedName>
    <definedName name="Repair" localSheetId="6">#REF!</definedName>
    <definedName name="Repair" localSheetId="10">#REF!</definedName>
    <definedName name="Repair" localSheetId="7">#REF!</definedName>
    <definedName name="Repair" localSheetId="3">#REF!</definedName>
    <definedName name="Repair" localSheetId="9">#REF!</definedName>
    <definedName name="Repair" localSheetId="4">#REF!</definedName>
    <definedName name="Repair" localSheetId="0">#REF!</definedName>
    <definedName name="Repair" localSheetId="1">#REF!</definedName>
    <definedName name="Repair">#REF!</definedName>
    <definedName name="resr" localSheetId="8" hidden="1">{"pl_t&amp;d",#N/A,FALSE,"p&amp;l_t&amp;D_01_02 (2)"}</definedName>
    <definedName name="resr" hidden="1">{"pl_t&amp;d",#N/A,FALSE,"p&amp;l_t&amp;D_01_02 (2)"}</definedName>
    <definedName name="Retirement" localSheetId="6">#REF!</definedName>
    <definedName name="Retirement" localSheetId="10">#REF!</definedName>
    <definedName name="Retirement" localSheetId="7">#REF!</definedName>
    <definedName name="Retirement" localSheetId="3">#REF!</definedName>
    <definedName name="Retirement" localSheetId="9">#REF!</definedName>
    <definedName name="Retirement" localSheetId="4">#REF!</definedName>
    <definedName name="Retirement" localSheetId="0">#REF!</definedName>
    <definedName name="Retirement" localSheetId="1">#REF!</definedName>
    <definedName name="Retirement">#REF!</definedName>
    <definedName name="rev" localSheetId="6" hidden="1">{"pl_t&amp;d",#N/A,FALSE,"p&amp;l_t&amp;D_01_02 (2)"}</definedName>
    <definedName name="rev" localSheetId="10" hidden="1">{"pl_t&amp;d",#N/A,FALSE,"p&amp;l_t&amp;D_01_02 (2)"}</definedName>
    <definedName name="rev" localSheetId="7" hidden="1">{"pl_t&amp;d",#N/A,FALSE,"p&amp;l_t&amp;D_01_02 (2)"}</definedName>
    <definedName name="rev" localSheetId="3" hidden="1">{"pl_t&amp;d",#N/A,FALSE,"p&amp;l_t&amp;D_01_02 (2)"}</definedName>
    <definedName name="rev" localSheetId="8" hidden="1">{"pl_t&amp;d",#N/A,FALSE,"p&amp;l_t&amp;D_01_02 (2)"}</definedName>
    <definedName name="rev" localSheetId="9" hidden="1">{"pl_t&amp;d",#N/A,FALSE,"p&amp;l_t&amp;D_01_02 (2)"}</definedName>
    <definedName name="rev" localSheetId="4" hidden="1">{"pl_t&amp;d",#N/A,FALSE,"p&amp;l_t&amp;D_01_02 (2)"}</definedName>
    <definedName name="rev" localSheetId="0" hidden="1">{"pl_t&amp;d",#N/A,FALSE,"p&amp;l_t&amp;D_01_02 (2)"}</definedName>
    <definedName name="rev" localSheetId="1" hidden="1">{"pl_t&amp;d",#N/A,FALSE,"p&amp;l_t&amp;D_01_02 (2)"}</definedName>
    <definedName name="rev" hidden="1">{"pl_t&amp;d",#N/A,FALSE,"p&amp;l_t&amp;D_01_02 (2)"}</definedName>
    <definedName name="revised" localSheetId="6" hidden="1">{"pl_t&amp;d",#N/A,FALSE,"p&amp;l_t&amp;D_01_02 (2)"}</definedName>
    <definedName name="revised" localSheetId="10" hidden="1">{"pl_t&amp;d",#N/A,FALSE,"p&amp;l_t&amp;D_01_02 (2)"}</definedName>
    <definedName name="revised" localSheetId="7" hidden="1">{"pl_t&amp;d",#N/A,FALSE,"p&amp;l_t&amp;D_01_02 (2)"}</definedName>
    <definedName name="revised" localSheetId="3" hidden="1">{"pl_t&amp;d",#N/A,FALSE,"p&amp;l_t&amp;D_01_02 (2)"}</definedName>
    <definedName name="revised" localSheetId="8" hidden="1">{"pl_t&amp;d",#N/A,FALSE,"p&amp;l_t&amp;D_01_02 (2)"}</definedName>
    <definedName name="revised" localSheetId="9" hidden="1">{"pl_t&amp;d",#N/A,FALSE,"p&amp;l_t&amp;D_01_02 (2)"}</definedName>
    <definedName name="revised" localSheetId="4" hidden="1">{"pl_t&amp;d",#N/A,FALSE,"p&amp;l_t&amp;D_01_02 (2)"}</definedName>
    <definedName name="revised" localSheetId="0" hidden="1">{"pl_t&amp;d",#N/A,FALSE,"p&amp;l_t&amp;D_01_02 (2)"}</definedName>
    <definedName name="revised" localSheetId="1" hidden="1">{"pl_t&amp;d",#N/A,FALSE,"p&amp;l_t&amp;D_01_02 (2)"}</definedName>
    <definedName name="revised" hidden="1">{"pl_t&amp;d",#N/A,FALSE,"p&amp;l_t&amp;D_01_02 (2)"}</definedName>
    <definedName name="rggvy" localSheetId="6" hidden="1">{"pl_td_01_02",#N/A,FALSE,"p&amp;l_t&amp;D_01_02 (2)"}</definedName>
    <definedName name="rggvy" localSheetId="10" hidden="1">{"pl_td_01_02",#N/A,FALSE,"p&amp;l_t&amp;D_01_02 (2)"}</definedName>
    <definedName name="rggvy" localSheetId="7" hidden="1">{"pl_td_01_02",#N/A,FALSE,"p&amp;l_t&amp;D_01_02 (2)"}</definedName>
    <definedName name="rggvy" localSheetId="3" hidden="1">{"pl_td_01_02",#N/A,FALSE,"p&amp;l_t&amp;D_01_02 (2)"}</definedName>
    <definedName name="rggvy" localSheetId="8" hidden="1">{"pl_td_01_02",#N/A,FALSE,"p&amp;l_t&amp;D_01_02 (2)"}</definedName>
    <definedName name="rggvy" localSheetId="9" hidden="1">{"pl_td_01_02",#N/A,FALSE,"p&amp;l_t&amp;D_01_02 (2)"}</definedName>
    <definedName name="rggvy" localSheetId="4" hidden="1">{"pl_td_01_02",#N/A,FALSE,"p&amp;l_t&amp;D_01_02 (2)"}</definedName>
    <definedName name="rggvy" localSheetId="0" hidden="1">{"pl_td_01_02",#N/A,FALSE,"p&amp;l_t&amp;D_01_02 (2)"}</definedName>
    <definedName name="rggvy" localSheetId="1" hidden="1">{"pl_td_01_02",#N/A,FALSE,"p&amp;l_t&amp;D_01_02 (2)"}</definedName>
    <definedName name="rggvy" hidden="1">{"pl_td_01_02",#N/A,FALSE,"p&amp;l_t&amp;D_01_02 (2)"}</definedName>
    <definedName name="RGGY" localSheetId="6">#REF!</definedName>
    <definedName name="RGGY" localSheetId="10">#REF!</definedName>
    <definedName name="RGGY" localSheetId="7">#REF!</definedName>
    <definedName name="RGGY" localSheetId="3">#REF!</definedName>
    <definedName name="RGGY" localSheetId="9">#REF!</definedName>
    <definedName name="RGGY" localSheetId="4">#REF!</definedName>
    <definedName name="RGGY" localSheetId="0">#REF!</definedName>
    <definedName name="RGGY" localSheetId="1">#REF!</definedName>
    <definedName name="RGGY">#REF!</definedName>
    <definedName name="rgqsv" localSheetId="6">#REF!</definedName>
    <definedName name="rgqsv" localSheetId="10">#REF!</definedName>
    <definedName name="rgqsv" localSheetId="7">#REF!</definedName>
    <definedName name="rgqsv" localSheetId="3">#REF!</definedName>
    <definedName name="rgqsv" localSheetId="9">#REF!</definedName>
    <definedName name="rgqsv" localSheetId="4">#REF!</definedName>
    <definedName name="rgqsv" localSheetId="0">#REF!</definedName>
    <definedName name="rgqsv" localSheetId="1">#REF!</definedName>
    <definedName name="rgqsv">#REF!</definedName>
    <definedName name="rgrg" localSheetId="6" hidden="1">{"'Sheet1'!$A$4386:$N$4591"}</definedName>
    <definedName name="rgrg" localSheetId="10" hidden="1">{"'Sheet1'!$A$4386:$N$4591"}</definedName>
    <definedName name="rgrg" localSheetId="7" hidden="1">{"'Sheet1'!$A$4386:$N$4591"}</definedName>
    <definedName name="rgrg" localSheetId="3" hidden="1">{"'Sheet1'!$A$4386:$N$4591"}</definedName>
    <definedName name="rgrg" localSheetId="8" hidden="1">{"'Sheet1'!$A$4386:$N$4591"}</definedName>
    <definedName name="rgrg" localSheetId="9" hidden="1">{"'Sheet1'!$A$4386:$N$4591"}</definedName>
    <definedName name="rgrg" localSheetId="4" hidden="1">{"'Sheet1'!$A$4386:$N$4591"}</definedName>
    <definedName name="rgrg" localSheetId="0" hidden="1">{"'Sheet1'!$A$4386:$N$4591"}</definedName>
    <definedName name="rgrg" localSheetId="1" hidden="1">{"'Sheet1'!$A$4386:$N$4591"}</definedName>
    <definedName name="rgrg" hidden="1">{"'Sheet1'!$A$4386:$N$4591"}</definedName>
    <definedName name="rgy" localSheetId="8" hidden="1">{"pl_td_01_02",#N/A,FALSE,"p&amp;l_t&amp;D_01_02 (2)"}</definedName>
    <definedName name="rgy" hidden="1">{"pl_td_01_02",#N/A,FALSE,"p&amp;l_t&amp;D_01_02 (2)"}</definedName>
    <definedName name="RIVER" localSheetId="8" hidden="1">{"pl_t&amp;d",#N/A,FALSE,"p&amp;l_t&amp;D_01_02 (2)"}</definedName>
    <definedName name="RIVER" hidden="1">{"pl_t&amp;d",#N/A,FALSE,"p&amp;l_t&amp;D_01_02 (2)"}</definedName>
    <definedName name="RJY" localSheetId="8" hidden="1">{"pl_t&amp;d",#N/A,FALSE,"p&amp;l_t&amp;D_01_02 (2)"}</definedName>
    <definedName name="RJY" hidden="1">{"pl_t&amp;d",#N/A,FALSE,"p&amp;l_t&amp;D_01_02 (2)"}</definedName>
    <definedName name="rk" localSheetId="6">#REF!</definedName>
    <definedName name="rk" localSheetId="10">#REF!</definedName>
    <definedName name="rk" localSheetId="7">#REF!</definedName>
    <definedName name="rk" localSheetId="3">#REF!</definedName>
    <definedName name="rk" localSheetId="9">#REF!</definedName>
    <definedName name="rk" localSheetId="4">#REF!</definedName>
    <definedName name="rk" localSheetId="0">#REF!</definedName>
    <definedName name="rk" localSheetId="1">#REF!</definedName>
    <definedName name="rk">#REF!</definedName>
    <definedName name="RMRKS">#REF!</definedName>
    <definedName name="RO?" localSheetId="6">#REF!</definedName>
    <definedName name="RO?" localSheetId="10">#REF!</definedName>
    <definedName name="RO?" localSheetId="7">#REF!</definedName>
    <definedName name="RO?" localSheetId="3">#REF!</definedName>
    <definedName name="RO?" localSheetId="9">#REF!</definedName>
    <definedName name="RO?" localSheetId="4">#REF!</definedName>
    <definedName name="RO?" localSheetId="0">#REF!</definedName>
    <definedName name="RO?" localSheetId="1">#REF!</definedName>
    <definedName name="RO?">#REF!</definedName>
    <definedName name="ROI" localSheetId="6">#REF!</definedName>
    <definedName name="ROI" localSheetId="10">#REF!</definedName>
    <definedName name="ROI" localSheetId="7">#REF!</definedName>
    <definedName name="ROI" localSheetId="3">#REF!</definedName>
    <definedName name="ROI" localSheetId="9">#REF!</definedName>
    <definedName name="ROI" localSheetId="4">#REF!</definedName>
    <definedName name="ROI" localSheetId="0">#REF!</definedName>
    <definedName name="ROI" localSheetId="1">#REF!</definedName>
    <definedName name="ROI">#REF!</definedName>
    <definedName name="ROJA" localSheetId="8" hidden="1">{"pl_t&amp;d",#N/A,FALSE,"p&amp;l_t&amp;D_01_02 (2)"}</definedName>
    <definedName name="ROJA" hidden="1">{"pl_t&amp;d",#N/A,FALSE,"p&amp;l_t&amp;D_01_02 (2)"}</definedName>
    <definedName name="Rolling_stock_Nov_Knl_List" localSheetId="10">#REF!</definedName>
    <definedName name="Rolling_stock_Nov_Knl_List" localSheetId="7">#REF!</definedName>
    <definedName name="Rolling_stock_Nov_Knl_List" localSheetId="3">#REF!</definedName>
    <definedName name="Rolling_stock_Nov_Knl_List" localSheetId="9">#REF!</definedName>
    <definedName name="Rolling_stock_Nov_Knl_List" localSheetId="4">#REF!</definedName>
    <definedName name="Rolling_stock_Nov_Knl_List" localSheetId="0">#REF!</definedName>
    <definedName name="Rolling_stock_Nov_Knl_List" localSheetId="1">#REF!</definedName>
    <definedName name="Rolling_stock_Nov_Knl_List">#REF!</definedName>
    <definedName name="route" localSheetId="8" hidden="1">{"pl_t&amp;d",#N/A,FALSE,"p&amp;l_t&amp;D_01_02 (2)"}</definedName>
    <definedName name="route" hidden="1">{"pl_t&amp;d",#N/A,FALSE,"p&amp;l_t&amp;D_01_02 (2)"}</definedName>
    <definedName name="rr" localSheetId="6">'[38]cash budget'!#REF!</definedName>
    <definedName name="rr" localSheetId="10">'[38]cash budget'!#REF!</definedName>
    <definedName name="rr" localSheetId="7">'[38]cash budget'!#REF!</definedName>
    <definedName name="rr" localSheetId="3">'[38]cash budget'!#REF!</definedName>
    <definedName name="rr" localSheetId="9">'[38]cash budget'!#REF!</definedName>
    <definedName name="rr" localSheetId="4">'[38]cash budget'!#REF!</definedName>
    <definedName name="rr" localSheetId="0">'[38]cash budget'!#REF!</definedName>
    <definedName name="rr" localSheetId="1">'[38]cash budget'!#REF!</definedName>
    <definedName name="rr">'[38]cash budget'!#REF!</definedName>
    <definedName name="rract23" localSheetId="6" hidden="1">{"pl_t&amp;d",#N/A,FALSE,"p&amp;l_t&amp;D_01_02 (2)"}</definedName>
    <definedName name="rract23" localSheetId="10" hidden="1">{"pl_t&amp;d",#N/A,FALSE,"p&amp;l_t&amp;D_01_02 (2)"}</definedName>
    <definedName name="rract23" localSheetId="7" hidden="1">{"pl_t&amp;d",#N/A,FALSE,"p&amp;l_t&amp;D_01_02 (2)"}</definedName>
    <definedName name="rract23" localSheetId="3" hidden="1">{"pl_t&amp;d",#N/A,FALSE,"p&amp;l_t&amp;D_01_02 (2)"}</definedName>
    <definedName name="rract23" localSheetId="8" hidden="1">{"pl_t&amp;d",#N/A,FALSE,"p&amp;l_t&amp;D_01_02 (2)"}</definedName>
    <definedName name="rract23" localSheetId="9" hidden="1">{"pl_t&amp;d",#N/A,FALSE,"p&amp;l_t&amp;D_01_02 (2)"}</definedName>
    <definedName name="rract23" localSheetId="4" hidden="1">{"pl_t&amp;d",#N/A,FALSE,"p&amp;l_t&amp;D_01_02 (2)"}</definedName>
    <definedName name="rract23" localSheetId="0" hidden="1">{"pl_t&amp;d",#N/A,FALSE,"p&amp;l_t&amp;D_01_02 (2)"}</definedName>
    <definedName name="rract23" localSheetId="1" hidden="1">{"pl_t&amp;d",#N/A,FALSE,"p&amp;l_t&amp;D_01_02 (2)"}</definedName>
    <definedName name="rract23" hidden="1">{"pl_t&amp;d",#N/A,FALSE,"p&amp;l_t&amp;D_01_02 (2)"}</definedName>
    <definedName name="rrn" localSheetId="6">#REF!</definedName>
    <definedName name="rrn" localSheetId="10">#REF!</definedName>
    <definedName name="rrn" localSheetId="7">#REF!</definedName>
    <definedName name="rrn" localSheetId="3">#REF!</definedName>
    <definedName name="rrn" localSheetId="9">#REF!</definedName>
    <definedName name="rrn" localSheetId="4">#REF!</definedName>
    <definedName name="rrn" localSheetId="0">#REF!</definedName>
    <definedName name="rrn" localSheetId="1">#REF!</definedName>
    <definedName name="rrn">#REF!</definedName>
    <definedName name="RRR" localSheetId="6">#REF!</definedName>
    <definedName name="RRR" localSheetId="10">#REF!</definedName>
    <definedName name="RRR" localSheetId="7">#REF!</definedName>
    <definedName name="RRR" localSheetId="3">#REF!</definedName>
    <definedName name="RRR" localSheetId="9">#REF!</definedName>
    <definedName name="RRR" localSheetId="4">#REF!</definedName>
    <definedName name="RRR" localSheetId="0">#REF!</definedName>
    <definedName name="RRR" localSheetId="1">#REF!</definedName>
    <definedName name="RRR">#REF!</definedName>
    <definedName name="rrrr" localSheetId="6" hidden="1">{"'Sheet1'!$A$4386:$N$4591"}</definedName>
    <definedName name="rrrr" localSheetId="10" hidden="1">{"'Sheet1'!$A$4386:$N$4591"}</definedName>
    <definedName name="rrrr" localSheetId="7" hidden="1">{"'Sheet1'!$A$4386:$N$4591"}</definedName>
    <definedName name="rrrr" localSheetId="3" hidden="1">{"'Sheet1'!$A$4386:$N$4591"}</definedName>
    <definedName name="rrrr" localSheetId="8" hidden="1">{"'Sheet1'!$A$4386:$N$4591"}</definedName>
    <definedName name="rrrr" localSheetId="9" hidden="1">{"'Sheet1'!$A$4386:$N$4591"}</definedName>
    <definedName name="rrrr" localSheetId="4" hidden="1">{"'Sheet1'!$A$4386:$N$4591"}</definedName>
    <definedName name="rrrr" localSheetId="0" hidden="1">{"'Sheet1'!$A$4386:$N$4591"}</definedName>
    <definedName name="rrrr" localSheetId="1" hidden="1">{"'Sheet1'!$A$4386:$N$4591"}</definedName>
    <definedName name="rrrr" hidden="1">{"'Sheet1'!$A$4386:$N$4591"}</definedName>
    <definedName name="RRRRR" localSheetId="6">#REF!</definedName>
    <definedName name="RRRRR" localSheetId="10">#REF!</definedName>
    <definedName name="RRRRR" localSheetId="7">#REF!</definedName>
    <definedName name="RRRRR" localSheetId="3">#REF!</definedName>
    <definedName name="RRRRR" localSheetId="9">#REF!</definedName>
    <definedName name="RRRRR" localSheetId="4">#REF!</definedName>
    <definedName name="RRRRR" localSheetId="0">#REF!</definedName>
    <definedName name="RRRRR" localSheetId="1">#REF!</definedName>
    <definedName name="RRRRR">#REF!</definedName>
    <definedName name="rrs" localSheetId="6">#REF!</definedName>
    <definedName name="rrs" localSheetId="10">#REF!</definedName>
    <definedName name="rrs" localSheetId="7">#REF!</definedName>
    <definedName name="rrs" localSheetId="3">#REF!</definedName>
    <definedName name="rrs" localSheetId="9">#REF!</definedName>
    <definedName name="rrs" localSheetId="4">#REF!</definedName>
    <definedName name="rrs" localSheetId="0">#REF!</definedName>
    <definedName name="rrs" localSheetId="1">#REF!</definedName>
    <definedName name="rrs">#REF!</definedName>
    <definedName name="rs" localSheetId="6">[49]variance!#REF!</definedName>
    <definedName name="rs" localSheetId="10">[49]variance!#REF!</definedName>
    <definedName name="rs" localSheetId="7">[49]variance!#REF!</definedName>
    <definedName name="rs" localSheetId="3">[49]variance!#REF!</definedName>
    <definedName name="rs" localSheetId="9">[49]variance!#REF!</definedName>
    <definedName name="rs" localSheetId="4">[49]variance!#REF!</definedName>
    <definedName name="rs" localSheetId="0">[49]variance!#REF!</definedName>
    <definedName name="rs" localSheetId="1">[49]variance!#REF!</definedName>
    <definedName name="rs">[49]variance!#REF!</definedName>
    <definedName name="rseb" localSheetId="6">#REF!</definedName>
    <definedName name="rseb" localSheetId="10">#REF!</definedName>
    <definedName name="rseb" localSheetId="7">#REF!</definedName>
    <definedName name="rseb" localSheetId="3">#REF!</definedName>
    <definedName name="rseb" localSheetId="9">#REF!</definedName>
    <definedName name="rseb" localSheetId="4">#REF!</definedName>
    <definedName name="rseb" localSheetId="0">#REF!</definedName>
    <definedName name="rseb" localSheetId="1">#REF!</definedName>
    <definedName name="rseb">#REF!</definedName>
    <definedName name="rsv" localSheetId="6" hidden="1">{"pl_td_01_02",#N/A,FALSE,"p&amp;l_t&amp;D_01_02 (2)"}</definedName>
    <definedName name="rsv" localSheetId="10" hidden="1">{"pl_td_01_02",#N/A,FALSE,"p&amp;l_t&amp;D_01_02 (2)"}</definedName>
    <definedName name="rsv" localSheetId="7" hidden="1">{"pl_td_01_02",#N/A,FALSE,"p&amp;l_t&amp;D_01_02 (2)"}</definedName>
    <definedName name="rsv" localSheetId="3" hidden="1">{"pl_td_01_02",#N/A,FALSE,"p&amp;l_t&amp;D_01_02 (2)"}</definedName>
    <definedName name="rsv" localSheetId="8" hidden="1">{"pl_td_01_02",#N/A,FALSE,"p&amp;l_t&amp;D_01_02 (2)"}</definedName>
    <definedName name="rsv" localSheetId="9" hidden="1">{"pl_td_01_02",#N/A,FALSE,"p&amp;l_t&amp;D_01_02 (2)"}</definedName>
    <definedName name="rsv" localSheetId="4" hidden="1">{"pl_td_01_02",#N/A,FALSE,"p&amp;l_t&amp;D_01_02 (2)"}</definedName>
    <definedName name="rsv" localSheetId="0" hidden="1">{"pl_td_01_02",#N/A,FALSE,"p&amp;l_t&amp;D_01_02 (2)"}</definedName>
    <definedName name="rsv" localSheetId="1" hidden="1">{"pl_td_01_02",#N/A,FALSE,"p&amp;l_t&amp;D_01_02 (2)"}</definedName>
    <definedName name="rsv" hidden="1">{"pl_td_01_02",#N/A,FALSE,"p&amp;l_t&amp;D_01_02 (2)"}</definedName>
    <definedName name="rt" localSheetId="6">[4]S5_CO_MA!#REF!</definedName>
    <definedName name="rt" localSheetId="10">[4]S5_CO_MA!#REF!</definedName>
    <definedName name="rt" localSheetId="7">[4]S5_CO_MA!#REF!</definedName>
    <definedName name="rt" localSheetId="3">[4]S5_CO_MA!#REF!</definedName>
    <definedName name="rt" localSheetId="9">[4]S5_CO_MA!#REF!</definedName>
    <definedName name="rt" localSheetId="4">[4]S5_CO_MA!#REF!</definedName>
    <definedName name="rt" localSheetId="0">[4]S5_CO_MA!#REF!</definedName>
    <definedName name="rt" localSheetId="1">[4]S5_CO_MA!#REF!</definedName>
    <definedName name="rt">[4]S5_CO_MA!#REF!</definedName>
    <definedName name="rty5ey" localSheetId="6">#REF!</definedName>
    <definedName name="rty5ey" localSheetId="10">#REF!</definedName>
    <definedName name="rty5ey" localSheetId="7">#REF!</definedName>
    <definedName name="rty5ey" localSheetId="3">#REF!</definedName>
    <definedName name="rty5ey" localSheetId="9">#REF!</definedName>
    <definedName name="rty5ey" localSheetId="4">#REF!</definedName>
    <definedName name="rty5ey" localSheetId="0">#REF!</definedName>
    <definedName name="rty5ey" localSheetId="1">#REF!</definedName>
    <definedName name="rty5ey">#REF!</definedName>
    <definedName name="ruchir" localSheetId="6" hidden="1">#REF!</definedName>
    <definedName name="ruchir" localSheetId="10" hidden="1">#REF!</definedName>
    <definedName name="ruchir" localSheetId="7" hidden="1">#REF!</definedName>
    <definedName name="ruchir" localSheetId="3" hidden="1">#REF!</definedName>
    <definedName name="ruchir" localSheetId="8" hidden="1">#REF!</definedName>
    <definedName name="ruchir" localSheetId="9" hidden="1">#REF!</definedName>
    <definedName name="ruchir" localSheetId="4" hidden="1">#REF!</definedName>
    <definedName name="ruchir" localSheetId="0" hidden="1">#REF!</definedName>
    <definedName name="ruchir" localSheetId="1" hidden="1">#REF!</definedName>
    <definedName name="ruchir" hidden="1">#REF!</definedName>
    <definedName name="RunDate" localSheetId="6">#REF!</definedName>
    <definedName name="RunDate" localSheetId="10">#REF!</definedName>
    <definedName name="RunDate" localSheetId="7">#REF!</definedName>
    <definedName name="RunDate" localSheetId="3">#REF!</definedName>
    <definedName name="RunDate" localSheetId="9">#REF!</definedName>
    <definedName name="RunDate" localSheetId="4">#REF!</definedName>
    <definedName name="RunDate" localSheetId="0">#REF!</definedName>
    <definedName name="RunDate" localSheetId="1">#REF!</definedName>
    <definedName name="RunDate">#REF!</definedName>
    <definedName name="RunName" localSheetId="10">#REF!</definedName>
    <definedName name="RunName" localSheetId="7">#REF!</definedName>
    <definedName name="RunName" localSheetId="3">#REF!</definedName>
    <definedName name="RunName" localSheetId="9">#REF!</definedName>
    <definedName name="RunName" localSheetId="4">#REF!</definedName>
    <definedName name="RunName" localSheetId="0">#REF!</definedName>
    <definedName name="RunName" localSheetId="1">#REF!</definedName>
    <definedName name="RunName">#REF!</definedName>
    <definedName name="RUPEES" localSheetId="10">#REF!</definedName>
    <definedName name="RUPEES" localSheetId="7">#REF!</definedName>
    <definedName name="RUPEES" localSheetId="3">#REF!</definedName>
    <definedName name="RUPEES" localSheetId="9">#REF!</definedName>
    <definedName name="RUPEES" localSheetId="4">#REF!</definedName>
    <definedName name="RUPEES" localSheetId="0">#REF!</definedName>
    <definedName name="RUPEES" localSheetId="1">#REF!</definedName>
    <definedName name="RUPEES">#REF!</definedName>
    <definedName name="rural" localSheetId="8" hidden="1">{"pl_t&amp;d",#N/A,FALSE,"p&amp;l_t&amp;D_01_02 (2)"}</definedName>
    <definedName name="rural" hidden="1">{"pl_t&amp;d",#N/A,FALSE,"p&amp;l_t&amp;D_01_02 (2)"}</definedName>
    <definedName name="rvpnl" localSheetId="10">#REF!</definedName>
    <definedName name="rvpnl" localSheetId="7">#REF!</definedName>
    <definedName name="rvpnl" localSheetId="3">#REF!</definedName>
    <definedName name="rvpnl" localSheetId="9">#REF!</definedName>
    <definedName name="rvpnl" localSheetId="4">#REF!</definedName>
    <definedName name="rvpnl" localSheetId="0">#REF!</definedName>
    <definedName name="rvpnl" localSheetId="1">#REF!</definedName>
    <definedName name="rvpnl">#REF!</definedName>
    <definedName name="ryery" localSheetId="10">#REF!</definedName>
    <definedName name="ryery" localSheetId="7">#REF!</definedName>
    <definedName name="ryery" localSheetId="3">#REF!</definedName>
    <definedName name="ryery" localSheetId="9">#REF!</definedName>
    <definedName name="ryery" localSheetId="4">#REF!</definedName>
    <definedName name="ryery" localSheetId="0">#REF!</definedName>
    <definedName name="ryery" localSheetId="1">#REF!</definedName>
    <definedName name="ryery">#REF!</definedName>
    <definedName name="ryeryery" localSheetId="10" hidden="1">#REF!</definedName>
    <definedName name="ryeryery" localSheetId="7" hidden="1">#REF!</definedName>
    <definedName name="ryeryery" localSheetId="3" hidden="1">#REF!</definedName>
    <definedName name="ryeryery" localSheetId="8" hidden="1">#REF!</definedName>
    <definedName name="ryeryery" localSheetId="9" hidden="1">#REF!</definedName>
    <definedName name="ryeryery" localSheetId="4" hidden="1">#REF!</definedName>
    <definedName name="ryeryery" localSheetId="0" hidden="1">#REF!</definedName>
    <definedName name="ryeryery" localSheetId="1" hidden="1">#REF!</definedName>
    <definedName name="ryeryery" hidden="1">#REF!</definedName>
    <definedName name="ryey" localSheetId="10">#REF!</definedName>
    <definedName name="ryey" localSheetId="7">#REF!</definedName>
    <definedName name="ryey" localSheetId="3">#REF!</definedName>
    <definedName name="ryey" localSheetId="9">#REF!</definedName>
    <definedName name="ryey" localSheetId="4">#REF!</definedName>
    <definedName name="ryey" localSheetId="0">#REF!</definedName>
    <definedName name="ryey" localSheetId="1">#REF!</definedName>
    <definedName name="ryey">#REF!</definedName>
    <definedName name="ryhty" localSheetId="10" hidden="1">#REF!</definedName>
    <definedName name="ryhty" localSheetId="7" hidden="1">#REF!</definedName>
    <definedName name="ryhty" localSheetId="3" hidden="1">#REF!</definedName>
    <definedName name="ryhty" localSheetId="8" hidden="1">#REF!</definedName>
    <definedName name="ryhty" localSheetId="9" hidden="1">#REF!</definedName>
    <definedName name="ryhty" localSheetId="4" hidden="1">#REF!</definedName>
    <definedName name="ryhty" localSheetId="0" hidden="1">#REF!</definedName>
    <definedName name="ryhty" localSheetId="1" hidden="1">#REF!</definedName>
    <definedName name="ryhty" hidden="1">#REF!</definedName>
    <definedName name="s" localSheetId="6" hidden="1">{"pl_t&amp;d",#N/A,FALSE,"p&amp;l_t&amp;D_01_02 (2)"}</definedName>
    <definedName name="s" localSheetId="10" hidden="1">{"pl_t&amp;d",#N/A,FALSE,"p&amp;l_t&amp;D_01_02 (2)"}</definedName>
    <definedName name="s" localSheetId="7" hidden="1">{"pl_t&amp;d",#N/A,FALSE,"p&amp;l_t&amp;D_01_02 (2)"}</definedName>
    <definedName name="s" localSheetId="3" hidden="1">{"pl_t&amp;d",#N/A,FALSE,"p&amp;l_t&amp;D_01_02 (2)"}</definedName>
    <definedName name="s" localSheetId="8" hidden="1">{"pl_t&amp;d",#N/A,FALSE,"p&amp;l_t&amp;D_01_02 (2)"}</definedName>
    <definedName name="s" localSheetId="9" hidden="1">{"pl_t&amp;d",#N/A,FALSE,"p&amp;l_t&amp;D_01_02 (2)"}</definedName>
    <definedName name="s" localSheetId="4" hidden="1">{"pl_t&amp;d",#N/A,FALSE,"p&amp;l_t&amp;D_01_02 (2)"}</definedName>
    <definedName name="s" localSheetId="0" hidden="1">{"pl_t&amp;d",#N/A,FALSE,"p&amp;l_t&amp;D_01_02 (2)"}</definedName>
    <definedName name="s" localSheetId="1" hidden="1">{"pl_t&amp;d",#N/A,FALSE,"p&amp;l_t&amp;D_01_02 (2)"}</definedName>
    <definedName name="s" hidden="1">{"pl_t&amp;d",#N/A,FALSE,"p&amp;l_t&amp;D_01_02 (2)"}</definedName>
    <definedName name="S.kota" localSheetId="8" hidden="1">{"pl_t&amp;d",#N/A,FALSE,"p&amp;l_t&amp;D_01_02 (2)"}</definedName>
    <definedName name="S.kota" hidden="1">{"pl_t&amp;d",#N/A,FALSE,"p&amp;l_t&amp;D_01_02 (2)"}</definedName>
    <definedName name="S1.BS.AMOUNT_RELATED_CO" localSheetId="6">#REF!</definedName>
    <definedName name="S1.BS.AMOUNT_RELATED_CO" localSheetId="10">#REF!</definedName>
    <definedName name="S1.BS.AMOUNT_RELATED_CO" localSheetId="7">#REF!</definedName>
    <definedName name="S1.BS.AMOUNT_RELATED_CO" localSheetId="3">#REF!</definedName>
    <definedName name="S1.BS.AMOUNT_RELATED_CO" localSheetId="9">#REF!</definedName>
    <definedName name="S1.BS.AMOUNT_RELATED_CO" localSheetId="4">#REF!</definedName>
    <definedName name="S1.BS.AMOUNT_RELATED_CO" localSheetId="0">#REF!</definedName>
    <definedName name="S1.BS.AMOUNT_RELATED_CO" localSheetId="1">#REF!</definedName>
    <definedName name="S1.BS.AMOUNT_RELATED_CO">#REF!</definedName>
    <definedName name="S1.BS.ASSOCIATES" localSheetId="6">#REF!</definedName>
    <definedName name="S1.BS.ASSOCIATES" localSheetId="10">#REF!</definedName>
    <definedName name="S1.BS.ASSOCIATES" localSheetId="7">#REF!</definedName>
    <definedName name="S1.BS.ASSOCIATES" localSheetId="3">#REF!</definedName>
    <definedName name="S1.BS.ASSOCIATES" localSheetId="9">#REF!</definedName>
    <definedName name="S1.BS.ASSOCIATES" localSheetId="4">#REF!</definedName>
    <definedName name="S1.BS.ASSOCIATES" localSheetId="0">#REF!</definedName>
    <definedName name="S1.BS.ASSOCIATES" localSheetId="1">#REF!</definedName>
    <definedName name="S1.BS.ASSOCIATES">#REF!</definedName>
    <definedName name="S1.BS.BANK_OVERDRAFTS" localSheetId="6">#REF!</definedName>
    <definedName name="S1.BS.BANK_OVERDRAFTS" localSheetId="10">#REF!</definedName>
    <definedName name="S1.BS.BANK_OVERDRAFTS" localSheetId="7">#REF!</definedName>
    <definedName name="S1.BS.BANK_OVERDRAFTS" localSheetId="3">#REF!</definedName>
    <definedName name="S1.BS.BANK_OVERDRAFTS" localSheetId="9">#REF!</definedName>
    <definedName name="S1.BS.BANK_OVERDRAFTS" localSheetId="4">#REF!</definedName>
    <definedName name="S1.BS.BANK_OVERDRAFTS" localSheetId="0">#REF!</definedName>
    <definedName name="S1.BS.BANK_OVERDRAFTS" localSheetId="1">#REF!</definedName>
    <definedName name="S1.BS.BANK_OVERDRAFTS">#REF!</definedName>
    <definedName name="S1.BS.CA_PROPERTY_DEV" localSheetId="10">#REF!</definedName>
    <definedName name="S1.BS.CA_PROPERTY_DEV" localSheetId="7">#REF!</definedName>
    <definedName name="S1.BS.CA_PROPERTY_DEV" localSheetId="3">#REF!</definedName>
    <definedName name="S1.BS.CA_PROPERTY_DEV" localSheetId="9">#REF!</definedName>
    <definedName name="S1.BS.CA_PROPERTY_DEV" localSheetId="4">#REF!</definedName>
    <definedName name="S1.BS.CA_PROPERTY_DEV" localSheetId="0">#REF!</definedName>
    <definedName name="S1.BS.CA_PROPERTY_DEV" localSheetId="1">#REF!</definedName>
    <definedName name="S1.BS.CA_PROPERTY_DEV">#REF!</definedName>
    <definedName name="S1.BS.CAPITAL" localSheetId="10">#REF!</definedName>
    <definedName name="S1.BS.CAPITAL" localSheetId="7">#REF!</definedName>
    <definedName name="S1.BS.CAPITAL" localSheetId="3">#REF!</definedName>
    <definedName name="S1.BS.CAPITAL" localSheetId="9">#REF!</definedName>
    <definedName name="S1.BS.CAPITAL" localSheetId="4">#REF!</definedName>
    <definedName name="S1.BS.CAPITAL" localSheetId="0">#REF!</definedName>
    <definedName name="S1.BS.CAPITAL" localSheetId="1">#REF!</definedName>
    <definedName name="S1.BS.CAPITAL">#REF!</definedName>
    <definedName name="S1.BS.CASH_BANK" localSheetId="10">#REF!</definedName>
    <definedName name="S1.BS.CASH_BANK" localSheetId="7">#REF!</definedName>
    <definedName name="S1.BS.CASH_BANK" localSheetId="3">#REF!</definedName>
    <definedName name="S1.BS.CASH_BANK" localSheetId="9">#REF!</definedName>
    <definedName name="S1.BS.CASH_BANK" localSheetId="4">#REF!</definedName>
    <definedName name="S1.BS.CASH_BANK" localSheetId="0">#REF!</definedName>
    <definedName name="S1.BS.CASH_BANK" localSheetId="1">#REF!</definedName>
    <definedName name="S1.BS.CASH_BANK">#REF!</definedName>
    <definedName name="S1.BS.DEF_TAXATION" localSheetId="10">#REF!</definedName>
    <definedName name="S1.BS.DEF_TAXATION" localSheetId="7">#REF!</definedName>
    <definedName name="S1.BS.DEF_TAXATION" localSheetId="3">#REF!</definedName>
    <definedName name="S1.BS.DEF_TAXATION" localSheetId="9">#REF!</definedName>
    <definedName name="S1.BS.DEF_TAXATION" localSheetId="4">#REF!</definedName>
    <definedName name="S1.BS.DEF_TAXATION" localSheetId="0">#REF!</definedName>
    <definedName name="S1.BS.DEF_TAXATION" localSheetId="1">#REF!</definedName>
    <definedName name="S1.BS.DEF_TAXATION">#REF!</definedName>
    <definedName name="S1.BS.DIV_PROPOSED" localSheetId="10">#REF!</definedName>
    <definedName name="S1.BS.DIV_PROPOSED" localSheetId="7">#REF!</definedName>
    <definedName name="S1.BS.DIV_PROPOSED" localSheetId="3">#REF!</definedName>
    <definedName name="S1.BS.DIV_PROPOSED" localSheetId="9">#REF!</definedName>
    <definedName name="S1.BS.DIV_PROPOSED" localSheetId="4">#REF!</definedName>
    <definedName name="S1.BS.DIV_PROPOSED" localSheetId="0">#REF!</definedName>
    <definedName name="S1.BS.DIV_PROPOSED" localSheetId="1">#REF!</definedName>
    <definedName name="S1.BS.DIV_PROPOSED">#REF!</definedName>
    <definedName name="S1.BS.EXPLORATION_COSTS" localSheetId="10">#REF!</definedName>
    <definedName name="S1.BS.EXPLORATION_COSTS" localSheetId="7">#REF!</definedName>
    <definedName name="S1.BS.EXPLORATION_COSTS" localSheetId="3">#REF!</definedName>
    <definedName name="S1.BS.EXPLORATION_COSTS" localSheetId="9">#REF!</definedName>
    <definedName name="S1.BS.EXPLORATION_COSTS" localSheetId="4">#REF!</definedName>
    <definedName name="S1.BS.EXPLORATION_COSTS" localSheetId="0">#REF!</definedName>
    <definedName name="S1.BS.EXPLORATION_COSTS" localSheetId="1">#REF!</definedName>
    <definedName name="S1.BS.EXPLORATION_COSTS">#REF!</definedName>
    <definedName name="S1.BS.FIXED_ASSETS" localSheetId="10">#REF!</definedName>
    <definedName name="S1.BS.FIXED_ASSETS" localSheetId="7">#REF!</definedName>
    <definedName name="S1.BS.FIXED_ASSETS" localSheetId="3">#REF!</definedName>
    <definedName name="S1.BS.FIXED_ASSETS" localSheetId="9">#REF!</definedName>
    <definedName name="S1.BS.FIXED_ASSETS" localSheetId="4">#REF!</definedName>
    <definedName name="S1.BS.FIXED_ASSETS" localSheetId="0">#REF!</definedName>
    <definedName name="S1.BS.FIXED_ASSETS" localSheetId="1">#REF!</definedName>
    <definedName name="S1.BS.FIXED_ASSETS">#REF!</definedName>
    <definedName name="S1.BS.INTANGIBLE_ASSETS" localSheetId="10">#REF!</definedName>
    <definedName name="S1.BS.INTANGIBLE_ASSETS" localSheetId="7">#REF!</definedName>
    <definedName name="S1.BS.INTANGIBLE_ASSETS" localSheetId="3">#REF!</definedName>
    <definedName name="S1.BS.INTANGIBLE_ASSETS" localSheetId="9">#REF!</definedName>
    <definedName name="S1.BS.INTANGIBLE_ASSETS" localSheetId="4">#REF!</definedName>
    <definedName name="S1.BS.INTANGIBLE_ASSETS" localSheetId="0">#REF!</definedName>
    <definedName name="S1.BS.INTANGIBLE_ASSETS" localSheetId="1">#REF!</definedName>
    <definedName name="S1.BS.INTANGIBLE_ASSETS">#REF!</definedName>
    <definedName name="S1.BS.INV_OUTSIDE_GRP" localSheetId="10">#REF!</definedName>
    <definedName name="S1.BS.INV_OUTSIDE_GRP" localSheetId="7">#REF!</definedName>
    <definedName name="S1.BS.INV_OUTSIDE_GRP" localSheetId="3">#REF!</definedName>
    <definedName name="S1.BS.INV_OUTSIDE_GRP" localSheetId="9">#REF!</definedName>
    <definedName name="S1.BS.INV_OUTSIDE_GRP" localSheetId="4">#REF!</definedName>
    <definedName name="S1.BS.INV_OUTSIDE_GRP" localSheetId="0">#REF!</definedName>
    <definedName name="S1.BS.INV_OUTSIDE_GRP" localSheetId="1">#REF!</definedName>
    <definedName name="S1.BS.INV_OUTSIDE_GRP">#REF!</definedName>
    <definedName name="S1.BS.INV_WITHIN_GRP" localSheetId="10">#REF!</definedName>
    <definedName name="S1.BS.INV_WITHIN_GRP" localSheetId="7">#REF!</definedName>
    <definedName name="S1.BS.INV_WITHIN_GRP" localSheetId="3">#REF!</definedName>
    <definedName name="S1.BS.INV_WITHIN_GRP" localSheetId="9">#REF!</definedName>
    <definedName name="S1.BS.INV_WITHIN_GRP" localSheetId="4">#REF!</definedName>
    <definedName name="S1.BS.INV_WITHIN_GRP" localSheetId="0">#REF!</definedName>
    <definedName name="S1.BS.INV_WITHIN_GRP" localSheetId="1">#REF!</definedName>
    <definedName name="S1.BS.INV_WITHIN_GRP">#REF!</definedName>
    <definedName name="S1.BS.LT_LOAN" localSheetId="10">#REF!</definedName>
    <definedName name="S1.BS.LT_LOAN" localSheetId="7">#REF!</definedName>
    <definedName name="S1.BS.LT_LOAN" localSheetId="3">#REF!</definedName>
    <definedName name="S1.BS.LT_LOAN" localSheetId="9">#REF!</definedName>
    <definedName name="S1.BS.LT_LOAN" localSheetId="4">#REF!</definedName>
    <definedName name="S1.BS.LT_LOAN" localSheetId="0">#REF!</definedName>
    <definedName name="S1.BS.LT_LOAN" localSheetId="1">#REF!</definedName>
    <definedName name="S1.BS.LT_LOAN">#REF!</definedName>
    <definedName name="S1.BS.MINORITY_INTEREST" localSheetId="10">#REF!</definedName>
    <definedName name="S1.BS.MINORITY_INTEREST" localSheetId="7">#REF!</definedName>
    <definedName name="S1.BS.MINORITY_INTEREST" localSheetId="3">#REF!</definedName>
    <definedName name="S1.BS.MINORITY_INTEREST" localSheetId="9">#REF!</definedName>
    <definedName name="S1.BS.MINORITY_INTEREST" localSheetId="4">#REF!</definedName>
    <definedName name="S1.BS.MINORITY_INTEREST" localSheetId="0">#REF!</definedName>
    <definedName name="S1.BS.MINORITY_INTEREST" localSheetId="1">#REF!</definedName>
    <definedName name="S1.BS.MINORITY_INTEREST">#REF!</definedName>
    <definedName name="S1.BS.OTHER_CREDITORS" localSheetId="10">#REF!</definedName>
    <definedName name="S1.BS.OTHER_CREDITORS" localSheetId="7">#REF!</definedName>
    <definedName name="S1.BS.OTHER_CREDITORS" localSheetId="3">#REF!</definedName>
    <definedName name="S1.BS.OTHER_CREDITORS" localSheetId="9">#REF!</definedName>
    <definedName name="S1.BS.OTHER_CREDITORS" localSheetId="4">#REF!</definedName>
    <definedName name="S1.BS.OTHER_CREDITORS" localSheetId="0">#REF!</definedName>
    <definedName name="S1.BS.OTHER_CREDITORS" localSheetId="1">#REF!</definedName>
    <definedName name="S1.BS.OTHER_CREDITORS">#REF!</definedName>
    <definedName name="S1.BS.OTHER_DEBTORS" localSheetId="10">#REF!</definedName>
    <definedName name="S1.BS.OTHER_DEBTORS" localSheetId="7">#REF!</definedName>
    <definedName name="S1.BS.OTHER_DEBTORS" localSheetId="3">#REF!</definedName>
    <definedName name="S1.BS.OTHER_DEBTORS" localSheetId="9">#REF!</definedName>
    <definedName name="S1.BS.OTHER_DEBTORS" localSheetId="4">#REF!</definedName>
    <definedName name="S1.BS.OTHER_DEBTORS" localSheetId="0">#REF!</definedName>
    <definedName name="S1.BS.OTHER_DEBTORS" localSheetId="1">#REF!</definedName>
    <definedName name="S1.BS.OTHER_DEBTORS">#REF!</definedName>
    <definedName name="S1.BS.OTHER_RESERVE" localSheetId="10">#REF!</definedName>
    <definedName name="S1.BS.OTHER_RESERVE" localSheetId="7">#REF!</definedName>
    <definedName name="S1.BS.OTHER_RESERVE" localSheetId="3">#REF!</definedName>
    <definedName name="S1.BS.OTHER_RESERVE" localSheetId="9">#REF!</definedName>
    <definedName name="S1.BS.OTHER_RESERVE" localSheetId="4">#REF!</definedName>
    <definedName name="S1.BS.OTHER_RESERVE" localSheetId="0">#REF!</definedName>
    <definedName name="S1.BS.OTHER_RESERVE" localSheetId="1">#REF!</definedName>
    <definedName name="S1.BS.OTHER_RESERVE">#REF!</definedName>
    <definedName name="S1.BS.PROPERTY_DEV" localSheetId="10">#REF!</definedName>
    <definedName name="S1.BS.PROPERTY_DEV" localSheetId="7">#REF!</definedName>
    <definedName name="S1.BS.PROPERTY_DEV" localSheetId="3">#REF!</definedName>
    <definedName name="S1.BS.PROPERTY_DEV" localSheetId="9">#REF!</definedName>
    <definedName name="S1.BS.PROPERTY_DEV" localSheetId="4">#REF!</definedName>
    <definedName name="S1.BS.PROPERTY_DEV" localSheetId="0">#REF!</definedName>
    <definedName name="S1.BS.PROPERTY_DEV" localSheetId="1">#REF!</definedName>
    <definedName name="S1.BS.PROPERTY_DEV">#REF!</definedName>
    <definedName name="S1.BS.PROV_TAXATION" localSheetId="10">#REF!</definedName>
    <definedName name="S1.BS.PROV_TAXATION" localSheetId="7">#REF!</definedName>
    <definedName name="S1.BS.PROV_TAXATION" localSheetId="3">#REF!</definedName>
    <definedName name="S1.BS.PROV_TAXATION" localSheetId="9">#REF!</definedName>
    <definedName name="S1.BS.PROV_TAXATION" localSheetId="4">#REF!</definedName>
    <definedName name="S1.BS.PROV_TAXATION" localSheetId="0">#REF!</definedName>
    <definedName name="S1.BS.PROV_TAXATION" localSheetId="1">#REF!</definedName>
    <definedName name="S1.BS.PROV_TAXATION">#REF!</definedName>
    <definedName name="S1.BS.RESERVE_DIE" localSheetId="10">#REF!</definedName>
    <definedName name="S1.BS.RESERVE_DIE" localSheetId="7">#REF!</definedName>
    <definedName name="S1.BS.RESERVE_DIE" localSheetId="3">#REF!</definedName>
    <definedName name="S1.BS.RESERVE_DIE" localSheetId="9">#REF!</definedName>
    <definedName name="S1.BS.RESERVE_DIE" localSheetId="4">#REF!</definedName>
    <definedName name="S1.BS.RESERVE_DIE" localSheetId="0">#REF!</definedName>
    <definedName name="S1.BS.RESERVE_DIE" localSheetId="1">#REF!</definedName>
    <definedName name="S1.BS.RESERVE_DIE">#REF!</definedName>
    <definedName name="S1.BS.RESERVE_GOODWILL" localSheetId="10">#REF!</definedName>
    <definedName name="S1.BS.RESERVE_GOODWILL" localSheetId="7">#REF!</definedName>
    <definedName name="S1.BS.RESERVE_GOODWILL" localSheetId="3">#REF!</definedName>
    <definedName name="S1.BS.RESERVE_GOODWILL" localSheetId="9">#REF!</definedName>
    <definedName name="S1.BS.RESERVE_GOODWILL" localSheetId="4">#REF!</definedName>
    <definedName name="S1.BS.RESERVE_GOODWILL" localSheetId="0">#REF!</definedName>
    <definedName name="S1.BS.RESERVE_GOODWILL" localSheetId="1">#REF!</definedName>
    <definedName name="S1.BS.RESERVE_GOODWILL">#REF!</definedName>
    <definedName name="S1.BS.RETIRE_BENEFITS" localSheetId="10">#REF!</definedName>
    <definedName name="S1.BS.RETIRE_BENEFITS" localSheetId="7">#REF!</definedName>
    <definedName name="S1.BS.RETIRE_BENEFITS" localSheetId="3">#REF!</definedName>
    <definedName name="S1.BS.RETIRE_BENEFITS" localSheetId="9">#REF!</definedName>
    <definedName name="S1.BS.RETIRE_BENEFITS" localSheetId="4">#REF!</definedName>
    <definedName name="S1.BS.RETIRE_BENEFITS" localSheetId="0">#REF!</definedName>
    <definedName name="S1.BS.RETIRE_BENEFITS" localSheetId="1">#REF!</definedName>
    <definedName name="S1.BS.RETIRE_BENEFITS">#REF!</definedName>
    <definedName name="S1.BS.REVALUE_RESERVE" localSheetId="10">#REF!</definedName>
    <definedName name="S1.BS.REVALUE_RESERVE" localSheetId="7">#REF!</definedName>
    <definedName name="S1.BS.REVALUE_RESERVE" localSheetId="3">#REF!</definedName>
    <definedName name="S1.BS.REVALUE_RESERVE" localSheetId="9">#REF!</definedName>
    <definedName name="S1.BS.REVALUE_RESERVE" localSheetId="4">#REF!</definedName>
    <definedName name="S1.BS.REVALUE_RESERVE" localSheetId="0">#REF!</definedName>
    <definedName name="S1.BS.REVALUE_RESERVE" localSheetId="1">#REF!</definedName>
    <definedName name="S1.BS.REVALUE_RESERVE">#REF!</definedName>
    <definedName name="S1.BS.SHARE_PREMIUM" localSheetId="10">#REF!</definedName>
    <definedName name="S1.BS.SHARE_PREMIUM" localSheetId="7">#REF!</definedName>
    <definedName name="S1.BS.SHARE_PREMIUM" localSheetId="3">#REF!</definedName>
    <definedName name="S1.BS.SHARE_PREMIUM" localSheetId="9">#REF!</definedName>
    <definedName name="S1.BS.SHARE_PREMIUM" localSheetId="4">#REF!</definedName>
    <definedName name="S1.BS.SHARE_PREMIUM" localSheetId="0">#REF!</definedName>
    <definedName name="S1.BS.SHARE_PREMIUM" localSheetId="1">#REF!</definedName>
    <definedName name="S1.BS.SHARE_PREMIUM">#REF!</definedName>
    <definedName name="S1.BS.ST_INV" localSheetId="10">#REF!</definedName>
    <definedName name="S1.BS.ST_INV" localSheetId="7">#REF!</definedName>
    <definedName name="S1.BS.ST_INV" localSheetId="3">#REF!</definedName>
    <definedName name="S1.BS.ST_INV" localSheetId="9">#REF!</definedName>
    <definedName name="S1.BS.ST_INV" localSheetId="4">#REF!</definedName>
    <definedName name="S1.BS.ST_INV" localSheetId="0">#REF!</definedName>
    <definedName name="S1.BS.ST_INV" localSheetId="1">#REF!</definedName>
    <definedName name="S1.BS.ST_INV">#REF!</definedName>
    <definedName name="S1.BS.STOCK" localSheetId="10">#REF!</definedName>
    <definedName name="S1.BS.STOCK" localSheetId="7">#REF!</definedName>
    <definedName name="S1.BS.STOCK" localSheetId="3">#REF!</definedName>
    <definedName name="S1.BS.STOCK" localSheetId="9">#REF!</definedName>
    <definedName name="S1.BS.STOCK" localSheetId="4">#REF!</definedName>
    <definedName name="S1.BS.STOCK" localSheetId="0">#REF!</definedName>
    <definedName name="S1.BS.STOCK" localSheetId="1">#REF!</definedName>
    <definedName name="S1.BS.STOCK">#REF!</definedName>
    <definedName name="S1.BS.TRADE_CREDITORS" localSheetId="10">#REF!</definedName>
    <definedName name="S1.BS.TRADE_CREDITORS" localSheetId="7">#REF!</definedName>
    <definedName name="S1.BS.TRADE_CREDITORS" localSheetId="3">#REF!</definedName>
    <definedName name="S1.BS.TRADE_CREDITORS" localSheetId="9">#REF!</definedName>
    <definedName name="S1.BS.TRADE_CREDITORS" localSheetId="4">#REF!</definedName>
    <definedName name="S1.BS.TRADE_CREDITORS" localSheetId="0">#REF!</definedName>
    <definedName name="S1.BS.TRADE_CREDITORS" localSheetId="1">#REF!</definedName>
    <definedName name="S1.BS.TRADE_CREDITORS">#REF!</definedName>
    <definedName name="S1.BS.TRADE_DEBTORS" localSheetId="10">#REF!</definedName>
    <definedName name="S1.BS.TRADE_DEBTORS" localSheetId="7">#REF!</definedName>
    <definedName name="S1.BS.TRADE_DEBTORS" localSheetId="3">#REF!</definedName>
    <definedName name="S1.BS.TRADE_DEBTORS" localSheetId="9">#REF!</definedName>
    <definedName name="S1.BS.TRADE_DEBTORS" localSheetId="4">#REF!</definedName>
    <definedName name="S1.BS.TRADE_DEBTORS" localSheetId="0">#REF!</definedName>
    <definedName name="S1.BS.TRADE_DEBTORS" localSheetId="1">#REF!</definedName>
    <definedName name="S1.BS.TRADE_DEBTORS">#REF!</definedName>
    <definedName name="S1.BS.UNAPP_PROFIT" localSheetId="10">#REF!</definedName>
    <definedName name="S1.BS.UNAPP_PROFIT" localSheetId="7">#REF!</definedName>
    <definedName name="S1.BS.UNAPP_PROFIT" localSheetId="3">#REF!</definedName>
    <definedName name="S1.BS.UNAPP_PROFIT" localSheetId="9">#REF!</definedName>
    <definedName name="S1.BS.UNAPP_PROFIT" localSheetId="4">#REF!</definedName>
    <definedName name="S1.BS.UNAPP_PROFIT" localSheetId="0">#REF!</definedName>
    <definedName name="S1.BS.UNAPP_PROFIT" localSheetId="1">#REF!</definedName>
    <definedName name="S1.BS.UNAPP_PROFIT">#REF!</definedName>
    <definedName name="S1.GROUP_CO" localSheetId="10">#REF!</definedName>
    <definedName name="S1.GROUP_CO" localSheetId="7">#REF!</definedName>
    <definedName name="S1.GROUP_CO" localSheetId="3">#REF!</definedName>
    <definedName name="S1.GROUP_CO" localSheetId="9">#REF!</definedName>
    <definedName name="S1.GROUP_CO" localSheetId="4">#REF!</definedName>
    <definedName name="S1.GROUP_CO" localSheetId="0">#REF!</definedName>
    <definedName name="S1.GROUP_CO" localSheetId="1">#REF!</definedName>
    <definedName name="S1.GROUP_CO">#REF!</definedName>
    <definedName name="S1.OUTSIDE_GROUP" localSheetId="10">#REF!</definedName>
    <definedName name="S1.OUTSIDE_GROUP" localSheetId="7">#REF!</definedName>
    <definedName name="S1.OUTSIDE_GROUP" localSheetId="3">#REF!</definedName>
    <definedName name="S1.OUTSIDE_GROUP" localSheetId="9">#REF!</definedName>
    <definedName name="S1.OUTSIDE_GROUP" localSheetId="4">#REF!</definedName>
    <definedName name="S1.OUTSIDE_GROUP" localSheetId="0">#REF!</definedName>
    <definedName name="S1.OUTSIDE_GROUP" localSheetId="1">#REF!</definedName>
    <definedName name="S1.OUTSIDE_GROUP">#REF!</definedName>
    <definedName name="S4.BS.AMOUNT_RELATED_CO" localSheetId="10">#REF!</definedName>
    <definedName name="S4.BS.AMOUNT_RELATED_CO" localSheetId="7">#REF!</definedName>
    <definedName name="S4.BS.AMOUNT_RELATED_CO" localSheetId="3">#REF!</definedName>
    <definedName name="S4.BS.AMOUNT_RELATED_CO" localSheetId="9">#REF!</definedName>
    <definedName name="S4.BS.AMOUNT_RELATED_CO" localSheetId="4">#REF!</definedName>
    <definedName name="S4.BS.AMOUNT_RELATED_CO" localSheetId="0">#REF!</definedName>
    <definedName name="S4.BS.AMOUNT_RELATED_CO" localSheetId="1">#REF!</definedName>
    <definedName name="S4.BS.AMOUNT_RELATED_CO">#REF!</definedName>
    <definedName name="S4.BS.ASSOCIATES" localSheetId="10">#REF!</definedName>
    <definedName name="S4.BS.ASSOCIATES" localSheetId="7">#REF!</definedName>
    <definedName name="S4.BS.ASSOCIATES" localSheetId="3">#REF!</definedName>
    <definedName name="S4.BS.ASSOCIATES" localSheetId="9">#REF!</definedName>
    <definedName name="S4.BS.ASSOCIATES" localSheetId="4">#REF!</definedName>
    <definedName name="S4.BS.ASSOCIATES" localSheetId="0">#REF!</definedName>
    <definedName name="S4.BS.ASSOCIATES" localSheetId="1">#REF!</definedName>
    <definedName name="S4.BS.ASSOCIATES">#REF!</definedName>
    <definedName name="S4.BS.BANK_OVERDRAFTS" localSheetId="10">#REF!</definedName>
    <definedName name="S4.BS.BANK_OVERDRAFTS" localSheetId="7">#REF!</definedName>
    <definedName name="S4.BS.BANK_OVERDRAFTS" localSheetId="3">#REF!</definedName>
    <definedName name="S4.BS.BANK_OVERDRAFTS" localSheetId="9">#REF!</definedName>
    <definedName name="S4.BS.BANK_OVERDRAFTS" localSheetId="4">#REF!</definedName>
    <definedName name="S4.BS.BANK_OVERDRAFTS" localSheetId="0">#REF!</definedName>
    <definedName name="S4.BS.BANK_OVERDRAFTS" localSheetId="1">#REF!</definedName>
    <definedName name="S4.BS.BANK_OVERDRAFTS">#REF!</definedName>
    <definedName name="S4.BS.CA_PROPERTY_DEV" localSheetId="10">#REF!</definedName>
    <definedName name="S4.BS.CA_PROPERTY_DEV" localSheetId="7">#REF!</definedName>
    <definedName name="S4.BS.CA_PROPERTY_DEV" localSheetId="3">#REF!</definedName>
    <definedName name="S4.BS.CA_PROPERTY_DEV" localSheetId="9">#REF!</definedName>
    <definedName name="S4.BS.CA_PROPERTY_DEV" localSheetId="4">#REF!</definedName>
    <definedName name="S4.BS.CA_PROPERTY_DEV" localSheetId="0">#REF!</definedName>
    <definedName name="S4.BS.CA_PROPERTY_DEV" localSheetId="1">#REF!</definedName>
    <definedName name="S4.BS.CA_PROPERTY_DEV">#REF!</definedName>
    <definedName name="S4.BS.CAPITAL" localSheetId="10">#REF!</definedName>
    <definedName name="S4.BS.CAPITAL" localSheetId="7">#REF!</definedName>
    <definedName name="S4.BS.CAPITAL" localSheetId="3">#REF!</definedName>
    <definedName name="S4.BS.CAPITAL" localSheetId="9">#REF!</definedName>
    <definedName name="S4.BS.CAPITAL" localSheetId="4">#REF!</definedName>
    <definedName name="S4.BS.CAPITAL" localSheetId="0">#REF!</definedName>
    <definedName name="S4.BS.CAPITAL" localSheetId="1">#REF!</definedName>
    <definedName name="S4.BS.CAPITAL">#REF!</definedName>
    <definedName name="S4.BS.CASH_BANK" localSheetId="10">#REF!</definedName>
    <definedName name="S4.BS.CASH_BANK" localSheetId="7">#REF!</definedName>
    <definedName name="S4.BS.CASH_BANK" localSheetId="3">#REF!</definedName>
    <definedName name="S4.BS.CASH_BANK" localSheetId="9">#REF!</definedName>
    <definedName name="S4.BS.CASH_BANK" localSheetId="4">#REF!</definedName>
    <definedName name="S4.BS.CASH_BANK" localSheetId="0">#REF!</definedName>
    <definedName name="S4.BS.CASH_BANK" localSheetId="1">#REF!</definedName>
    <definedName name="S4.BS.CASH_BANK">#REF!</definedName>
    <definedName name="S4.BS.DEF_TAXATION" localSheetId="10">#REF!</definedName>
    <definedName name="S4.BS.DEF_TAXATION" localSheetId="7">#REF!</definedName>
    <definedName name="S4.BS.DEF_TAXATION" localSheetId="3">#REF!</definedName>
    <definedName name="S4.BS.DEF_TAXATION" localSheetId="9">#REF!</definedName>
    <definedName name="S4.BS.DEF_TAXATION" localSheetId="4">#REF!</definedName>
    <definedName name="S4.BS.DEF_TAXATION" localSheetId="0">#REF!</definedName>
    <definedName name="S4.BS.DEF_TAXATION" localSheetId="1">#REF!</definedName>
    <definedName name="S4.BS.DEF_TAXATION">#REF!</definedName>
    <definedName name="S4.BS.DIV_PROPOSED" localSheetId="10">#REF!</definedName>
    <definedName name="S4.BS.DIV_PROPOSED" localSheetId="7">#REF!</definedName>
    <definedName name="S4.BS.DIV_PROPOSED" localSheetId="3">#REF!</definedName>
    <definedName name="S4.BS.DIV_PROPOSED" localSheetId="9">#REF!</definedName>
    <definedName name="S4.BS.DIV_PROPOSED" localSheetId="4">#REF!</definedName>
    <definedName name="S4.BS.DIV_PROPOSED" localSheetId="0">#REF!</definedName>
    <definedName name="S4.BS.DIV_PROPOSED" localSheetId="1">#REF!</definedName>
    <definedName name="S4.BS.DIV_PROPOSED">#REF!</definedName>
    <definedName name="S4.BS.EXPLORATION_COSTS" localSheetId="10">#REF!</definedName>
    <definedName name="S4.BS.EXPLORATION_COSTS" localSheetId="7">#REF!</definedName>
    <definedName name="S4.BS.EXPLORATION_COSTS" localSheetId="3">#REF!</definedName>
    <definedName name="S4.BS.EXPLORATION_COSTS" localSheetId="9">#REF!</definedName>
    <definedName name="S4.BS.EXPLORATION_COSTS" localSheetId="4">#REF!</definedName>
    <definedName name="S4.BS.EXPLORATION_COSTS" localSheetId="0">#REF!</definedName>
    <definedName name="S4.BS.EXPLORATION_COSTS" localSheetId="1">#REF!</definedName>
    <definedName name="S4.BS.EXPLORATION_COSTS">#REF!</definedName>
    <definedName name="S4.BS.FIXED_ASSETS" localSheetId="10">#REF!</definedName>
    <definedName name="S4.BS.FIXED_ASSETS" localSheetId="7">#REF!</definedName>
    <definedName name="S4.BS.FIXED_ASSETS" localSheetId="3">#REF!</definedName>
    <definedName name="S4.BS.FIXED_ASSETS" localSheetId="9">#REF!</definedName>
    <definedName name="S4.BS.FIXED_ASSETS" localSheetId="4">#REF!</definedName>
    <definedName name="S4.BS.FIXED_ASSETS" localSheetId="0">#REF!</definedName>
    <definedName name="S4.BS.FIXED_ASSETS" localSheetId="1">#REF!</definedName>
    <definedName name="S4.BS.FIXED_ASSETS">#REF!</definedName>
    <definedName name="S4.BS.INTANGIBLE_ASSETS" localSheetId="10">#REF!</definedName>
    <definedName name="S4.BS.INTANGIBLE_ASSETS" localSheetId="7">#REF!</definedName>
    <definedName name="S4.BS.INTANGIBLE_ASSETS" localSheetId="3">#REF!</definedName>
    <definedName name="S4.BS.INTANGIBLE_ASSETS" localSheetId="9">#REF!</definedName>
    <definedName name="S4.BS.INTANGIBLE_ASSETS" localSheetId="4">#REF!</definedName>
    <definedName name="S4.BS.INTANGIBLE_ASSETS" localSheetId="0">#REF!</definedName>
    <definedName name="S4.BS.INTANGIBLE_ASSETS" localSheetId="1">#REF!</definedName>
    <definedName name="S4.BS.INTANGIBLE_ASSETS">#REF!</definedName>
    <definedName name="S4.BS.INV_OUTSIDE_GRP" localSheetId="10">#REF!</definedName>
    <definedName name="S4.BS.INV_OUTSIDE_GRP" localSheetId="7">#REF!</definedName>
    <definedName name="S4.BS.INV_OUTSIDE_GRP" localSheetId="3">#REF!</definedName>
    <definedName name="S4.BS.INV_OUTSIDE_GRP" localSheetId="9">#REF!</definedName>
    <definedName name="S4.BS.INV_OUTSIDE_GRP" localSheetId="4">#REF!</definedName>
    <definedName name="S4.BS.INV_OUTSIDE_GRP" localSheetId="0">#REF!</definedName>
    <definedName name="S4.BS.INV_OUTSIDE_GRP" localSheetId="1">#REF!</definedName>
    <definedName name="S4.BS.INV_OUTSIDE_GRP">#REF!</definedName>
    <definedName name="S4.BS.INV_WITHIN_GRP" localSheetId="10">#REF!</definedName>
    <definedName name="S4.BS.INV_WITHIN_GRP" localSheetId="7">#REF!</definedName>
    <definedName name="S4.BS.INV_WITHIN_GRP" localSheetId="3">#REF!</definedName>
    <definedName name="S4.BS.INV_WITHIN_GRP" localSheetId="9">#REF!</definedName>
    <definedName name="S4.BS.INV_WITHIN_GRP" localSheetId="4">#REF!</definedName>
    <definedName name="S4.BS.INV_WITHIN_GRP" localSheetId="0">#REF!</definedName>
    <definedName name="S4.BS.INV_WITHIN_GRP" localSheetId="1">#REF!</definedName>
    <definedName name="S4.BS.INV_WITHIN_GRP">#REF!</definedName>
    <definedName name="S4.BS.LT_LOAN" localSheetId="10">#REF!</definedName>
    <definedName name="S4.BS.LT_LOAN" localSheetId="7">#REF!</definedName>
    <definedName name="S4.BS.LT_LOAN" localSheetId="3">#REF!</definedName>
    <definedName name="S4.BS.LT_LOAN" localSheetId="9">#REF!</definedName>
    <definedName name="S4.BS.LT_LOAN" localSheetId="4">#REF!</definedName>
    <definedName name="S4.BS.LT_LOAN" localSheetId="0">#REF!</definedName>
    <definedName name="S4.BS.LT_LOAN" localSheetId="1">#REF!</definedName>
    <definedName name="S4.BS.LT_LOAN">#REF!</definedName>
    <definedName name="S4.BS.MINORITY_INTEREST" localSheetId="10">#REF!</definedName>
    <definedName name="S4.BS.MINORITY_INTEREST" localSheetId="7">#REF!</definedName>
    <definedName name="S4.BS.MINORITY_INTEREST" localSheetId="3">#REF!</definedName>
    <definedName name="S4.BS.MINORITY_INTEREST" localSheetId="9">#REF!</definedName>
    <definedName name="S4.BS.MINORITY_INTEREST" localSheetId="4">#REF!</definedName>
    <definedName name="S4.BS.MINORITY_INTEREST" localSheetId="0">#REF!</definedName>
    <definedName name="S4.BS.MINORITY_INTEREST" localSheetId="1">#REF!</definedName>
    <definedName name="S4.BS.MINORITY_INTEREST">#REF!</definedName>
    <definedName name="S4.BS.OTHER_CREDITORS" localSheetId="10">#REF!</definedName>
    <definedName name="S4.BS.OTHER_CREDITORS" localSheetId="7">#REF!</definedName>
    <definedName name="S4.BS.OTHER_CREDITORS" localSheetId="3">#REF!</definedName>
    <definedName name="S4.BS.OTHER_CREDITORS" localSheetId="9">#REF!</definedName>
    <definedName name="S4.BS.OTHER_CREDITORS" localSheetId="4">#REF!</definedName>
    <definedName name="S4.BS.OTHER_CREDITORS" localSheetId="0">#REF!</definedName>
    <definedName name="S4.BS.OTHER_CREDITORS" localSheetId="1">#REF!</definedName>
    <definedName name="S4.BS.OTHER_CREDITORS">#REF!</definedName>
    <definedName name="S4.BS.OTHER_DEBTORS" localSheetId="10">#REF!</definedName>
    <definedName name="S4.BS.OTHER_DEBTORS" localSheetId="7">#REF!</definedName>
    <definedName name="S4.BS.OTHER_DEBTORS" localSheetId="3">#REF!</definedName>
    <definedName name="S4.BS.OTHER_DEBTORS" localSheetId="9">#REF!</definedName>
    <definedName name="S4.BS.OTHER_DEBTORS" localSheetId="4">#REF!</definedName>
    <definedName name="S4.BS.OTHER_DEBTORS" localSheetId="0">#REF!</definedName>
    <definedName name="S4.BS.OTHER_DEBTORS" localSheetId="1">#REF!</definedName>
    <definedName name="S4.BS.OTHER_DEBTORS">#REF!</definedName>
    <definedName name="S4.BS.OTHER_RESERVE" localSheetId="10">#REF!</definedName>
    <definedName name="S4.BS.OTHER_RESERVE" localSheetId="7">#REF!</definedName>
    <definedName name="S4.BS.OTHER_RESERVE" localSheetId="3">#REF!</definedName>
    <definedName name="S4.BS.OTHER_RESERVE" localSheetId="9">#REF!</definedName>
    <definedName name="S4.BS.OTHER_RESERVE" localSheetId="4">#REF!</definedName>
    <definedName name="S4.BS.OTHER_RESERVE" localSheetId="0">#REF!</definedName>
    <definedName name="S4.BS.OTHER_RESERVE" localSheetId="1">#REF!</definedName>
    <definedName name="S4.BS.OTHER_RESERVE">#REF!</definedName>
    <definedName name="S4.BS.PROPERTY_DEV" localSheetId="10">#REF!</definedName>
    <definedName name="S4.BS.PROPERTY_DEV" localSheetId="7">#REF!</definedName>
    <definedName name="S4.BS.PROPERTY_DEV" localSheetId="3">#REF!</definedName>
    <definedName name="S4.BS.PROPERTY_DEV" localSheetId="9">#REF!</definedName>
    <definedName name="S4.BS.PROPERTY_DEV" localSheetId="4">#REF!</definedName>
    <definedName name="S4.BS.PROPERTY_DEV" localSheetId="0">#REF!</definedName>
    <definedName name="S4.BS.PROPERTY_DEV" localSheetId="1">#REF!</definedName>
    <definedName name="S4.BS.PROPERTY_DEV">#REF!</definedName>
    <definedName name="S4.BS.PROV_TAXATION" localSheetId="10">#REF!</definedName>
    <definedName name="S4.BS.PROV_TAXATION" localSheetId="7">#REF!</definedName>
    <definedName name="S4.BS.PROV_TAXATION" localSheetId="3">#REF!</definedName>
    <definedName name="S4.BS.PROV_TAXATION" localSheetId="9">#REF!</definedName>
    <definedName name="S4.BS.PROV_TAXATION" localSheetId="4">#REF!</definedName>
    <definedName name="S4.BS.PROV_TAXATION" localSheetId="0">#REF!</definedName>
    <definedName name="S4.BS.PROV_TAXATION" localSheetId="1">#REF!</definedName>
    <definedName name="S4.BS.PROV_TAXATION">#REF!</definedName>
    <definedName name="S4.BS.RESERVE_DIE" localSheetId="10">#REF!</definedName>
    <definedName name="S4.BS.RESERVE_DIE" localSheetId="7">#REF!</definedName>
    <definedName name="S4.BS.RESERVE_DIE" localSheetId="3">#REF!</definedName>
    <definedName name="S4.BS.RESERVE_DIE" localSheetId="9">#REF!</definedName>
    <definedName name="S4.BS.RESERVE_DIE" localSheetId="4">#REF!</definedName>
    <definedName name="S4.BS.RESERVE_DIE" localSheetId="0">#REF!</definedName>
    <definedName name="S4.BS.RESERVE_DIE" localSheetId="1">#REF!</definedName>
    <definedName name="S4.BS.RESERVE_DIE">#REF!</definedName>
    <definedName name="S4.BS.RESERVE_GOODWILL" localSheetId="10">#REF!</definedName>
    <definedName name="S4.BS.RESERVE_GOODWILL" localSheetId="7">#REF!</definedName>
    <definedName name="S4.BS.RESERVE_GOODWILL" localSheetId="3">#REF!</definedName>
    <definedName name="S4.BS.RESERVE_GOODWILL" localSheetId="9">#REF!</definedName>
    <definedName name="S4.BS.RESERVE_GOODWILL" localSheetId="4">#REF!</definedName>
    <definedName name="S4.BS.RESERVE_GOODWILL" localSheetId="0">#REF!</definedName>
    <definedName name="S4.BS.RESERVE_GOODWILL" localSheetId="1">#REF!</definedName>
    <definedName name="S4.BS.RESERVE_GOODWILL">#REF!</definedName>
    <definedName name="S4.BS.RETIRE_BENEFITS" localSheetId="10">#REF!</definedName>
    <definedName name="S4.BS.RETIRE_BENEFITS" localSheetId="7">#REF!</definedName>
    <definedName name="S4.BS.RETIRE_BENEFITS" localSheetId="3">#REF!</definedName>
    <definedName name="S4.BS.RETIRE_BENEFITS" localSheetId="9">#REF!</definedName>
    <definedName name="S4.BS.RETIRE_BENEFITS" localSheetId="4">#REF!</definedName>
    <definedName name="S4.BS.RETIRE_BENEFITS" localSheetId="0">#REF!</definedName>
    <definedName name="S4.BS.RETIRE_BENEFITS" localSheetId="1">#REF!</definedName>
    <definedName name="S4.BS.RETIRE_BENEFITS">#REF!</definedName>
    <definedName name="S4.BS.REVALUE_RESERVE" localSheetId="10">#REF!</definedName>
    <definedName name="S4.BS.REVALUE_RESERVE" localSheetId="7">#REF!</definedName>
    <definedName name="S4.BS.REVALUE_RESERVE" localSheetId="3">#REF!</definedName>
    <definedName name="S4.BS.REVALUE_RESERVE" localSheetId="9">#REF!</definedName>
    <definedName name="S4.BS.REVALUE_RESERVE" localSheetId="4">#REF!</definedName>
    <definedName name="S4.BS.REVALUE_RESERVE" localSheetId="0">#REF!</definedName>
    <definedName name="S4.BS.REVALUE_RESERVE" localSheetId="1">#REF!</definedName>
    <definedName name="S4.BS.REVALUE_RESERVE">#REF!</definedName>
    <definedName name="S4.BS.SHARE_PREMIUM" localSheetId="10">#REF!</definedName>
    <definedName name="S4.BS.SHARE_PREMIUM" localSheetId="7">#REF!</definedName>
    <definedName name="S4.BS.SHARE_PREMIUM" localSheetId="3">#REF!</definedName>
    <definedName name="S4.BS.SHARE_PREMIUM" localSheetId="9">#REF!</definedName>
    <definedName name="S4.BS.SHARE_PREMIUM" localSheetId="4">#REF!</definedName>
    <definedName name="S4.BS.SHARE_PREMIUM" localSheetId="0">#REF!</definedName>
    <definedName name="S4.BS.SHARE_PREMIUM" localSheetId="1">#REF!</definedName>
    <definedName name="S4.BS.SHARE_PREMIUM">#REF!</definedName>
    <definedName name="S4.BS.ST_INV" localSheetId="10">#REF!</definedName>
    <definedName name="S4.BS.ST_INV" localSheetId="7">#REF!</definedName>
    <definedName name="S4.BS.ST_INV" localSheetId="3">#REF!</definedName>
    <definedName name="S4.BS.ST_INV" localSheetId="9">#REF!</definedName>
    <definedName name="S4.BS.ST_INV" localSheetId="4">#REF!</definedName>
    <definedName name="S4.BS.ST_INV" localSheetId="0">#REF!</definedName>
    <definedName name="S4.BS.ST_INV" localSheetId="1">#REF!</definedName>
    <definedName name="S4.BS.ST_INV">#REF!</definedName>
    <definedName name="S4.BS.STOCK" localSheetId="10">#REF!</definedName>
    <definedName name="S4.BS.STOCK" localSheetId="7">#REF!</definedName>
    <definedName name="S4.BS.STOCK" localSheetId="3">#REF!</definedName>
    <definedName name="S4.BS.STOCK" localSheetId="9">#REF!</definedName>
    <definedName name="S4.BS.STOCK" localSheetId="4">#REF!</definedName>
    <definedName name="S4.BS.STOCK" localSheetId="0">#REF!</definedName>
    <definedName name="S4.BS.STOCK" localSheetId="1">#REF!</definedName>
    <definedName name="S4.BS.STOCK">#REF!</definedName>
    <definedName name="S4.BS.TRADE_CREDITORS" localSheetId="10">#REF!</definedName>
    <definedName name="S4.BS.TRADE_CREDITORS" localSheetId="7">#REF!</definedName>
    <definedName name="S4.BS.TRADE_CREDITORS" localSheetId="3">#REF!</definedName>
    <definedName name="S4.BS.TRADE_CREDITORS" localSheetId="9">#REF!</definedName>
    <definedName name="S4.BS.TRADE_CREDITORS" localSheetId="4">#REF!</definedName>
    <definedName name="S4.BS.TRADE_CREDITORS" localSheetId="0">#REF!</definedName>
    <definedName name="S4.BS.TRADE_CREDITORS" localSheetId="1">#REF!</definedName>
    <definedName name="S4.BS.TRADE_CREDITORS">#REF!</definedName>
    <definedName name="S4.BS.TRADE_DEBTORS" localSheetId="10">#REF!</definedName>
    <definedName name="S4.BS.TRADE_DEBTORS" localSheetId="7">#REF!</definedName>
    <definedName name="S4.BS.TRADE_DEBTORS" localSheetId="3">#REF!</definedName>
    <definedName name="S4.BS.TRADE_DEBTORS" localSheetId="9">#REF!</definedName>
    <definedName name="S4.BS.TRADE_DEBTORS" localSheetId="4">#REF!</definedName>
    <definedName name="S4.BS.TRADE_DEBTORS" localSheetId="0">#REF!</definedName>
    <definedName name="S4.BS.TRADE_DEBTORS" localSheetId="1">#REF!</definedName>
    <definedName name="S4.BS.TRADE_DEBTORS">#REF!</definedName>
    <definedName name="S4.BS.UNAPP_PROFIT" localSheetId="10">#REF!</definedName>
    <definedName name="S4.BS.UNAPP_PROFIT" localSheetId="7">#REF!</definedName>
    <definedName name="S4.BS.UNAPP_PROFIT" localSheetId="3">#REF!</definedName>
    <definedName name="S4.BS.UNAPP_PROFIT" localSheetId="9">#REF!</definedName>
    <definedName name="S4.BS.UNAPP_PROFIT" localSheetId="4">#REF!</definedName>
    <definedName name="S4.BS.UNAPP_PROFIT" localSheetId="0">#REF!</definedName>
    <definedName name="S4.BS.UNAPP_PROFIT" localSheetId="1">#REF!</definedName>
    <definedName name="S4.BS.UNAPP_PROFIT">#REF!</definedName>
    <definedName name="S4.GROUP_CO" localSheetId="10">#REF!</definedName>
    <definedName name="S4.GROUP_CO" localSheetId="7">#REF!</definedName>
    <definedName name="S4.GROUP_CO" localSheetId="3">#REF!</definedName>
    <definedName name="S4.GROUP_CO" localSheetId="9">#REF!</definedName>
    <definedName name="S4.GROUP_CO" localSheetId="4">#REF!</definedName>
    <definedName name="S4.GROUP_CO" localSheetId="0">#REF!</definedName>
    <definedName name="S4.GROUP_CO" localSheetId="1">#REF!</definedName>
    <definedName name="S4.GROUP_CO">#REF!</definedName>
    <definedName name="S4.OUTSIDE_GROUP" localSheetId="10">#REF!</definedName>
    <definedName name="S4.OUTSIDE_GROUP" localSheetId="7">#REF!</definedName>
    <definedName name="S4.OUTSIDE_GROUP" localSheetId="3">#REF!</definedName>
    <definedName name="S4.OUTSIDE_GROUP" localSheetId="9">#REF!</definedName>
    <definedName name="S4.OUTSIDE_GROUP" localSheetId="4">#REF!</definedName>
    <definedName name="S4.OUTSIDE_GROUP" localSheetId="0">#REF!</definedName>
    <definedName name="S4.OUTSIDE_GROUP" localSheetId="1">#REF!</definedName>
    <definedName name="S4.OUTSIDE_GROUP">#REF!</definedName>
    <definedName name="S5.BS.AMOUNT_RELATED_CO" localSheetId="10">#REF!</definedName>
    <definedName name="S5.BS.AMOUNT_RELATED_CO" localSheetId="7">#REF!</definedName>
    <definedName name="S5.BS.AMOUNT_RELATED_CO" localSheetId="3">#REF!</definedName>
    <definedName name="S5.BS.AMOUNT_RELATED_CO" localSheetId="9">#REF!</definedName>
    <definedName name="S5.BS.AMOUNT_RELATED_CO" localSheetId="4">#REF!</definedName>
    <definedName name="S5.BS.AMOUNT_RELATED_CO" localSheetId="0">#REF!</definedName>
    <definedName name="S5.BS.AMOUNT_RELATED_CO" localSheetId="1">#REF!</definedName>
    <definedName name="S5.BS.AMOUNT_RELATED_CO">#REF!</definedName>
    <definedName name="S5.BS.ASSOCIATES" localSheetId="10">#REF!</definedName>
    <definedName name="S5.BS.ASSOCIATES" localSheetId="7">#REF!</definedName>
    <definedName name="S5.BS.ASSOCIATES" localSheetId="3">#REF!</definedName>
    <definedName name="S5.BS.ASSOCIATES" localSheetId="9">#REF!</definedName>
    <definedName name="S5.BS.ASSOCIATES" localSheetId="4">#REF!</definedName>
    <definedName name="S5.BS.ASSOCIATES" localSheetId="0">#REF!</definedName>
    <definedName name="S5.BS.ASSOCIATES" localSheetId="1">#REF!</definedName>
    <definedName name="S5.BS.ASSOCIATES">#REF!</definedName>
    <definedName name="S5.BS.BANK_OVERDRAFTS" localSheetId="10">#REF!</definedName>
    <definedName name="S5.BS.BANK_OVERDRAFTS" localSheetId="7">#REF!</definedName>
    <definedName name="S5.BS.BANK_OVERDRAFTS" localSheetId="3">#REF!</definedName>
    <definedName name="S5.BS.BANK_OVERDRAFTS" localSheetId="9">#REF!</definedName>
    <definedName name="S5.BS.BANK_OVERDRAFTS" localSheetId="4">#REF!</definedName>
    <definedName name="S5.BS.BANK_OVERDRAFTS" localSheetId="0">#REF!</definedName>
    <definedName name="S5.BS.BANK_OVERDRAFTS" localSheetId="1">#REF!</definedName>
    <definedName name="S5.BS.BANK_OVERDRAFTS">#REF!</definedName>
    <definedName name="S5.BS.CA_PROPERTY_DEV" localSheetId="10">#REF!</definedName>
    <definedName name="S5.BS.CA_PROPERTY_DEV" localSheetId="7">#REF!</definedName>
    <definedName name="S5.BS.CA_PROPERTY_DEV" localSheetId="3">#REF!</definedName>
    <definedName name="S5.BS.CA_PROPERTY_DEV" localSheetId="9">#REF!</definedName>
    <definedName name="S5.BS.CA_PROPERTY_DEV" localSheetId="4">#REF!</definedName>
    <definedName name="S5.BS.CA_PROPERTY_DEV" localSheetId="0">#REF!</definedName>
    <definedName name="S5.BS.CA_PROPERTY_DEV" localSheetId="1">#REF!</definedName>
    <definedName name="S5.BS.CA_PROPERTY_DEV">#REF!</definedName>
    <definedName name="S5.BS.CAPITAL" localSheetId="10">#REF!</definedName>
    <definedName name="S5.BS.CAPITAL" localSheetId="7">#REF!</definedName>
    <definedName name="S5.BS.CAPITAL" localSheetId="3">#REF!</definedName>
    <definedName name="S5.BS.CAPITAL" localSheetId="9">#REF!</definedName>
    <definedName name="S5.BS.CAPITAL" localSheetId="4">#REF!</definedName>
    <definedName name="S5.BS.CAPITAL" localSheetId="0">#REF!</definedName>
    <definedName name="S5.BS.CAPITAL" localSheetId="1">#REF!</definedName>
    <definedName name="S5.BS.CAPITAL">#REF!</definedName>
    <definedName name="S5.BS.CASH_BANK" localSheetId="10">#REF!</definedName>
    <definedName name="S5.BS.CASH_BANK" localSheetId="7">#REF!</definedName>
    <definedName name="S5.BS.CASH_BANK" localSheetId="3">#REF!</definedName>
    <definedName name="S5.BS.CASH_BANK" localSheetId="9">#REF!</definedName>
    <definedName name="S5.BS.CASH_BANK" localSheetId="4">#REF!</definedName>
    <definedName name="S5.BS.CASH_BANK" localSheetId="0">#REF!</definedName>
    <definedName name="S5.BS.CASH_BANK" localSheetId="1">#REF!</definedName>
    <definedName name="S5.BS.CASH_BANK">#REF!</definedName>
    <definedName name="S5.BS.DEF_TAXATION" localSheetId="10">#REF!</definedName>
    <definedName name="S5.BS.DEF_TAXATION" localSheetId="7">#REF!</definedName>
    <definedName name="S5.BS.DEF_TAXATION" localSheetId="3">#REF!</definedName>
    <definedName name="S5.BS.DEF_TAXATION" localSheetId="9">#REF!</definedName>
    <definedName name="S5.BS.DEF_TAXATION" localSheetId="4">#REF!</definedName>
    <definedName name="S5.BS.DEF_TAXATION" localSheetId="0">#REF!</definedName>
    <definedName name="S5.BS.DEF_TAXATION" localSheetId="1">#REF!</definedName>
    <definedName name="S5.BS.DEF_TAXATION">#REF!</definedName>
    <definedName name="S5.BS.DIV_PROPOSED" localSheetId="10">#REF!</definedName>
    <definedName name="S5.BS.DIV_PROPOSED" localSheetId="7">#REF!</definedName>
    <definedName name="S5.BS.DIV_PROPOSED" localSheetId="3">#REF!</definedName>
    <definedName name="S5.BS.DIV_PROPOSED" localSheetId="9">#REF!</definedName>
    <definedName name="S5.BS.DIV_PROPOSED" localSheetId="4">#REF!</definedName>
    <definedName name="S5.BS.DIV_PROPOSED" localSheetId="0">#REF!</definedName>
    <definedName name="S5.BS.DIV_PROPOSED" localSheetId="1">#REF!</definedName>
    <definedName name="S5.BS.DIV_PROPOSED">#REF!</definedName>
    <definedName name="S5.BS.EXPLORATION_COSTS" localSheetId="10">#REF!</definedName>
    <definedName name="S5.BS.EXPLORATION_COSTS" localSheetId="7">#REF!</definedName>
    <definedName name="S5.BS.EXPLORATION_COSTS" localSheetId="3">#REF!</definedName>
    <definedName name="S5.BS.EXPLORATION_COSTS" localSheetId="9">#REF!</definedName>
    <definedName name="S5.BS.EXPLORATION_COSTS" localSheetId="4">#REF!</definedName>
    <definedName name="S5.BS.EXPLORATION_COSTS" localSheetId="0">#REF!</definedName>
    <definedName name="S5.BS.EXPLORATION_COSTS" localSheetId="1">#REF!</definedName>
    <definedName name="S5.BS.EXPLORATION_COSTS">#REF!</definedName>
    <definedName name="S5.BS.FIXED_ASSETS" localSheetId="10">#REF!</definedName>
    <definedName name="S5.BS.FIXED_ASSETS" localSheetId="7">#REF!</definedName>
    <definedName name="S5.BS.FIXED_ASSETS" localSheetId="3">#REF!</definedName>
    <definedName name="S5.BS.FIXED_ASSETS" localSheetId="9">#REF!</definedName>
    <definedName name="S5.BS.FIXED_ASSETS" localSheetId="4">#REF!</definedName>
    <definedName name="S5.BS.FIXED_ASSETS" localSheetId="0">#REF!</definedName>
    <definedName name="S5.BS.FIXED_ASSETS" localSheetId="1">#REF!</definedName>
    <definedName name="S5.BS.FIXED_ASSETS">#REF!</definedName>
    <definedName name="S5.BS.INTANGIBLE_ASSETS" localSheetId="10">#REF!</definedName>
    <definedName name="S5.BS.INTANGIBLE_ASSETS" localSheetId="7">#REF!</definedName>
    <definedName name="S5.BS.INTANGIBLE_ASSETS" localSheetId="3">#REF!</definedName>
    <definedName name="S5.BS.INTANGIBLE_ASSETS" localSheetId="9">#REF!</definedName>
    <definedName name="S5.BS.INTANGIBLE_ASSETS" localSheetId="4">#REF!</definedName>
    <definedName name="S5.BS.INTANGIBLE_ASSETS" localSheetId="0">#REF!</definedName>
    <definedName name="S5.BS.INTANGIBLE_ASSETS" localSheetId="1">#REF!</definedName>
    <definedName name="S5.BS.INTANGIBLE_ASSETS">#REF!</definedName>
    <definedName name="S5.BS.INV_OUTSIDE_GRP" localSheetId="10">#REF!</definedName>
    <definedName name="S5.BS.INV_OUTSIDE_GRP" localSheetId="7">#REF!</definedName>
    <definedName name="S5.BS.INV_OUTSIDE_GRP" localSheetId="3">#REF!</definedName>
    <definedName name="S5.BS.INV_OUTSIDE_GRP" localSheetId="9">#REF!</definedName>
    <definedName name="S5.BS.INV_OUTSIDE_GRP" localSheetId="4">#REF!</definedName>
    <definedName name="S5.BS.INV_OUTSIDE_GRP" localSheetId="0">#REF!</definedName>
    <definedName name="S5.BS.INV_OUTSIDE_GRP" localSheetId="1">#REF!</definedName>
    <definedName name="S5.BS.INV_OUTSIDE_GRP">#REF!</definedName>
    <definedName name="S5.BS.INV_WITHIN_GRP" localSheetId="10">#REF!</definedName>
    <definedName name="S5.BS.INV_WITHIN_GRP" localSheetId="7">#REF!</definedName>
    <definedName name="S5.BS.INV_WITHIN_GRP" localSheetId="3">#REF!</definedName>
    <definedName name="S5.BS.INV_WITHIN_GRP" localSheetId="9">#REF!</definedName>
    <definedName name="S5.BS.INV_WITHIN_GRP" localSheetId="4">#REF!</definedName>
    <definedName name="S5.BS.INV_WITHIN_GRP" localSheetId="0">#REF!</definedName>
    <definedName name="S5.BS.INV_WITHIN_GRP" localSheetId="1">#REF!</definedName>
    <definedName name="S5.BS.INV_WITHIN_GRP">#REF!</definedName>
    <definedName name="S5.BS.LT_LOAN" localSheetId="10">#REF!</definedName>
    <definedName name="S5.BS.LT_LOAN" localSheetId="7">#REF!</definedName>
    <definedName name="S5.BS.LT_LOAN" localSheetId="3">#REF!</definedName>
    <definedName name="S5.BS.LT_LOAN" localSheetId="9">#REF!</definedName>
    <definedName name="S5.BS.LT_LOAN" localSheetId="4">#REF!</definedName>
    <definedName name="S5.BS.LT_LOAN" localSheetId="0">#REF!</definedName>
    <definedName name="S5.BS.LT_LOAN" localSheetId="1">#REF!</definedName>
    <definedName name="S5.BS.LT_LOAN">#REF!</definedName>
    <definedName name="S5.BS.MINORITY_INTEREST" localSheetId="10">#REF!</definedName>
    <definedName name="S5.BS.MINORITY_INTEREST" localSheetId="7">#REF!</definedName>
    <definedName name="S5.BS.MINORITY_INTEREST" localSheetId="3">#REF!</definedName>
    <definedName name="S5.BS.MINORITY_INTEREST" localSheetId="9">#REF!</definedName>
    <definedName name="S5.BS.MINORITY_INTEREST" localSheetId="4">#REF!</definedName>
    <definedName name="S5.BS.MINORITY_INTEREST" localSheetId="0">#REF!</definedName>
    <definedName name="S5.BS.MINORITY_INTEREST" localSheetId="1">#REF!</definedName>
    <definedName name="S5.BS.MINORITY_INTEREST">#REF!</definedName>
    <definedName name="S5.BS.OTHER_CREDITORS" localSheetId="10">#REF!</definedName>
    <definedName name="S5.BS.OTHER_CREDITORS" localSheetId="7">#REF!</definedName>
    <definedName name="S5.BS.OTHER_CREDITORS" localSheetId="3">#REF!</definedName>
    <definedName name="S5.BS.OTHER_CREDITORS" localSheetId="9">#REF!</definedName>
    <definedName name="S5.BS.OTHER_CREDITORS" localSheetId="4">#REF!</definedName>
    <definedName name="S5.BS.OTHER_CREDITORS" localSheetId="0">#REF!</definedName>
    <definedName name="S5.BS.OTHER_CREDITORS" localSheetId="1">#REF!</definedName>
    <definedName name="S5.BS.OTHER_CREDITORS">#REF!</definedName>
    <definedName name="S5.BS.OTHER_DEBTORS" localSheetId="10">#REF!</definedName>
    <definedName name="S5.BS.OTHER_DEBTORS" localSheetId="7">#REF!</definedName>
    <definedName name="S5.BS.OTHER_DEBTORS" localSheetId="3">#REF!</definedName>
    <definedName name="S5.BS.OTHER_DEBTORS" localSheetId="9">#REF!</definedName>
    <definedName name="S5.BS.OTHER_DEBTORS" localSheetId="4">#REF!</definedName>
    <definedName name="S5.BS.OTHER_DEBTORS" localSheetId="0">#REF!</definedName>
    <definedName name="S5.BS.OTHER_DEBTORS" localSheetId="1">#REF!</definedName>
    <definedName name="S5.BS.OTHER_DEBTORS">#REF!</definedName>
    <definedName name="S5.BS.OTHER_RESERVE" localSheetId="10">#REF!</definedName>
    <definedName name="S5.BS.OTHER_RESERVE" localSheetId="7">#REF!</definedName>
    <definedName name="S5.BS.OTHER_RESERVE" localSheetId="3">#REF!</definedName>
    <definedName name="S5.BS.OTHER_RESERVE" localSheetId="9">#REF!</definedName>
    <definedName name="S5.BS.OTHER_RESERVE" localSheetId="4">#REF!</definedName>
    <definedName name="S5.BS.OTHER_RESERVE" localSheetId="0">#REF!</definedName>
    <definedName name="S5.BS.OTHER_RESERVE" localSheetId="1">#REF!</definedName>
    <definedName name="S5.BS.OTHER_RESERVE">#REF!</definedName>
    <definedName name="S5.BS.PROPERTY_DEV" localSheetId="10">#REF!</definedName>
    <definedName name="S5.BS.PROPERTY_DEV" localSheetId="7">#REF!</definedName>
    <definedName name="S5.BS.PROPERTY_DEV" localSheetId="3">#REF!</definedName>
    <definedName name="S5.BS.PROPERTY_DEV" localSheetId="9">#REF!</definedName>
    <definedName name="S5.BS.PROPERTY_DEV" localSheetId="4">#REF!</definedName>
    <definedName name="S5.BS.PROPERTY_DEV" localSheetId="0">#REF!</definedName>
    <definedName name="S5.BS.PROPERTY_DEV" localSheetId="1">#REF!</definedName>
    <definedName name="S5.BS.PROPERTY_DEV">#REF!</definedName>
    <definedName name="S5.BS.PROV_TAXATION" localSheetId="10">#REF!</definedName>
    <definedName name="S5.BS.PROV_TAXATION" localSheetId="7">#REF!</definedName>
    <definedName name="S5.BS.PROV_TAXATION" localSheetId="3">#REF!</definedName>
    <definedName name="S5.BS.PROV_TAXATION" localSheetId="9">#REF!</definedName>
    <definedName name="S5.BS.PROV_TAXATION" localSheetId="4">#REF!</definedName>
    <definedName name="S5.BS.PROV_TAXATION" localSheetId="0">#REF!</definedName>
    <definedName name="S5.BS.PROV_TAXATION" localSheetId="1">#REF!</definedName>
    <definedName name="S5.BS.PROV_TAXATION">#REF!</definedName>
    <definedName name="S5.BS.RESERVE_DIE" localSheetId="10">#REF!</definedName>
    <definedName name="S5.BS.RESERVE_DIE" localSheetId="7">#REF!</definedName>
    <definedName name="S5.BS.RESERVE_DIE" localSheetId="3">#REF!</definedName>
    <definedName name="S5.BS.RESERVE_DIE" localSheetId="9">#REF!</definedName>
    <definedName name="S5.BS.RESERVE_DIE" localSheetId="4">#REF!</definedName>
    <definedName name="S5.BS.RESERVE_DIE" localSheetId="0">#REF!</definedName>
    <definedName name="S5.BS.RESERVE_DIE" localSheetId="1">#REF!</definedName>
    <definedName name="S5.BS.RESERVE_DIE">#REF!</definedName>
    <definedName name="S5.BS.RESERVE_GOODWILL" localSheetId="10">#REF!</definedName>
    <definedName name="S5.BS.RESERVE_GOODWILL" localSheetId="7">#REF!</definedName>
    <definedName name="S5.BS.RESERVE_GOODWILL" localSheetId="3">#REF!</definedName>
    <definedName name="S5.BS.RESERVE_GOODWILL" localSheetId="9">#REF!</definedName>
    <definedName name="S5.BS.RESERVE_GOODWILL" localSheetId="4">#REF!</definedName>
    <definedName name="S5.BS.RESERVE_GOODWILL" localSheetId="0">#REF!</definedName>
    <definedName name="S5.BS.RESERVE_GOODWILL" localSheetId="1">#REF!</definedName>
    <definedName name="S5.BS.RESERVE_GOODWILL">#REF!</definedName>
    <definedName name="S5.BS.RETIRE_BENEFITS" localSheetId="10">#REF!</definedName>
    <definedName name="S5.BS.RETIRE_BENEFITS" localSheetId="7">#REF!</definedName>
    <definedName name="S5.BS.RETIRE_BENEFITS" localSheetId="3">#REF!</definedName>
    <definedName name="S5.BS.RETIRE_BENEFITS" localSheetId="9">#REF!</definedName>
    <definedName name="S5.BS.RETIRE_BENEFITS" localSheetId="4">#REF!</definedName>
    <definedName name="S5.BS.RETIRE_BENEFITS" localSheetId="0">#REF!</definedName>
    <definedName name="S5.BS.RETIRE_BENEFITS" localSheetId="1">#REF!</definedName>
    <definedName name="S5.BS.RETIRE_BENEFITS">#REF!</definedName>
    <definedName name="S5.BS.REVALUE_RESERVE" localSheetId="10">#REF!</definedName>
    <definedName name="S5.BS.REVALUE_RESERVE" localSheetId="7">#REF!</definedName>
    <definedName name="S5.BS.REVALUE_RESERVE" localSheetId="3">#REF!</definedName>
    <definedName name="S5.BS.REVALUE_RESERVE" localSheetId="9">#REF!</definedName>
    <definedName name="S5.BS.REVALUE_RESERVE" localSheetId="4">#REF!</definedName>
    <definedName name="S5.BS.REVALUE_RESERVE" localSheetId="0">#REF!</definedName>
    <definedName name="S5.BS.REVALUE_RESERVE" localSheetId="1">#REF!</definedName>
    <definedName name="S5.BS.REVALUE_RESERVE">#REF!</definedName>
    <definedName name="S5.BS.SHARE_PREMIUM" localSheetId="10">#REF!</definedName>
    <definedName name="S5.BS.SHARE_PREMIUM" localSheetId="7">#REF!</definedName>
    <definedName name="S5.BS.SHARE_PREMIUM" localSheetId="3">#REF!</definedName>
    <definedName name="S5.BS.SHARE_PREMIUM" localSheetId="9">#REF!</definedName>
    <definedName name="S5.BS.SHARE_PREMIUM" localSheetId="4">#REF!</definedName>
    <definedName name="S5.BS.SHARE_PREMIUM" localSheetId="0">#REF!</definedName>
    <definedName name="S5.BS.SHARE_PREMIUM" localSheetId="1">#REF!</definedName>
    <definedName name="S5.BS.SHARE_PREMIUM">#REF!</definedName>
    <definedName name="S5.BS.ST_INV" localSheetId="10">#REF!</definedName>
    <definedName name="S5.BS.ST_INV" localSheetId="7">#REF!</definedName>
    <definedName name="S5.BS.ST_INV" localSheetId="3">#REF!</definedName>
    <definedName name="S5.BS.ST_INV" localSheetId="9">#REF!</definedName>
    <definedName name="S5.BS.ST_INV" localSheetId="4">#REF!</definedName>
    <definedName name="S5.BS.ST_INV" localSheetId="0">#REF!</definedName>
    <definedName name="S5.BS.ST_INV" localSheetId="1">#REF!</definedName>
    <definedName name="S5.BS.ST_INV">#REF!</definedName>
    <definedName name="S5.BS.STOCK" localSheetId="10">#REF!</definedName>
    <definedName name="S5.BS.STOCK" localSheetId="7">#REF!</definedName>
    <definedName name="S5.BS.STOCK" localSheetId="3">#REF!</definedName>
    <definedName name="S5.BS.STOCK" localSheetId="9">#REF!</definedName>
    <definedName name="S5.BS.STOCK" localSheetId="4">#REF!</definedName>
    <definedName name="S5.BS.STOCK" localSheetId="0">#REF!</definedName>
    <definedName name="S5.BS.STOCK" localSheetId="1">#REF!</definedName>
    <definedName name="S5.BS.STOCK">#REF!</definedName>
    <definedName name="S5.BS.TRADE_CREDITORS" localSheetId="10">#REF!</definedName>
    <definedName name="S5.BS.TRADE_CREDITORS" localSheetId="7">#REF!</definedName>
    <definedName name="S5.BS.TRADE_CREDITORS" localSheetId="3">#REF!</definedName>
    <definedName name="S5.BS.TRADE_CREDITORS" localSheetId="9">#REF!</definedName>
    <definedName name="S5.BS.TRADE_CREDITORS" localSheetId="4">#REF!</definedName>
    <definedName name="S5.BS.TRADE_CREDITORS" localSheetId="0">#REF!</definedName>
    <definedName name="S5.BS.TRADE_CREDITORS" localSheetId="1">#REF!</definedName>
    <definedName name="S5.BS.TRADE_CREDITORS">#REF!</definedName>
    <definedName name="S5.BS.TRADE_DEBTORS" localSheetId="10">#REF!</definedName>
    <definedName name="S5.BS.TRADE_DEBTORS" localSheetId="7">#REF!</definedName>
    <definedName name="S5.BS.TRADE_DEBTORS" localSheetId="3">#REF!</definedName>
    <definedName name="S5.BS.TRADE_DEBTORS" localSheetId="9">#REF!</definedName>
    <definedName name="S5.BS.TRADE_DEBTORS" localSheetId="4">#REF!</definedName>
    <definedName name="S5.BS.TRADE_DEBTORS" localSheetId="0">#REF!</definedName>
    <definedName name="S5.BS.TRADE_DEBTORS" localSheetId="1">#REF!</definedName>
    <definedName name="S5.BS.TRADE_DEBTORS">#REF!</definedName>
    <definedName name="S5.BS.UNAPP_PROFIT" localSheetId="10">#REF!</definedName>
    <definedName name="S5.BS.UNAPP_PROFIT" localSheetId="7">#REF!</definedName>
    <definedName name="S5.BS.UNAPP_PROFIT" localSheetId="3">#REF!</definedName>
    <definedName name="S5.BS.UNAPP_PROFIT" localSheetId="9">#REF!</definedName>
    <definedName name="S5.BS.UNAPP_PROFIT" localSheetId="4">#REF!</definedName>
    <definedName name="S5.BS.UNAPP_PROFIT" localSheetId="0">#REF!</definedName>
    <definedName name="S5.BS.UNAPP_PROFIT" localSheetId="1">#REF!</definedName>
    <definedName name="S5.BS.UNAPP_PROFIT">#REF!</definedName>
    <definedName name="S5.GROUP_CO" localSheetId="10">#REF!</definedName>
    <definedName name="S5.GROUP_CO" localSheetId="7">#REF!</definedName>
    <definedName name="S5.GROUP_CO" localSheetId="3">#REF!</definedName>
    <definedName name="S5.GROUP_CO" localSheetId="9">#REF!</definedName>
    <definedName name="S5.GROUP_CO" localSheetId="4">#REF!</definedName>
    <definedName name="S5.GROUP_CO" localSheetId="0">#REF!</definedName>
    <definedName name="S5.GROUP_CO" localSheetId="1">#REF!</definedName>
    <definedName name="S5.GROUP_CO">#REF!</definedName>
    <definedName name="S5.OUTSIDE_GROUP" localSheetId="10">#REF!</definedName>
    <definedName name="S5.OUTSIDE_GROUP" localSheetId="7">#REF!</definedName>
    <definedName name="S5.OUTSIDE_GROUP" localSheetId="3">#REF!</definedName>
    <definedName name="S5.OUTSIDE_GROUP" localSheetId="9">#REF!</definedName>
    <definedName name="S5.OUTSIDE_GROUP" localSheetId="4">#REF!</definedName>
    <definedName name="S5.OUTSIDE_GROUP" localSheetId="0">#REF!</definedName>
    <definedName name="S5.OUTSIDE_GROUP" localSheetId="1">#REF!</definedName>
    <definedName name="S5.OUTSIDE_GROUP">#REF!</definedName>
    <definedName name="sa" localSheetId="6" hidden="1">{"'Sheet1'!$A$4386:$N$4591"}</definedName>
    <definedName name="sa" localSheetId="10" hidden="1">{"'Sheet1'!$A$4386:$N$4591"}</definedName>
    <definedName name="sa" localSheetId="7" hidden="1">{"'Sheet1'!$A$4386:$N$4591"}</definedName>
    <definedName name="sa" localSheetId="3" hidden="1">{"'Sheet1'!$A$4386:$N$4591"}</definedName>
    <definedName name="sa" localSheetId="8" hidden="1">{"'Sheet1'!$A$4386:$N$4591"}</definedName>
    <definedName name="sa" localSheetId="9" hidden="1">{"'Sheet1'!$A$4386:$N$4591"}</definedName>
    <definedName name="sa" localSheetId="4" hidden="1">{"'Sheet1'!$A$4386:$N$4591"}</definedName>
    <definedName name="sa" localSheetId="0" hidden="1">{"'Sheet1'!$A$4386:$N$4591"}</definedName>
    <definedName name="sa" localSheetId="1" hidden="1">{"'Sheet1'!$A$4386:$N$4591"}</definedName>
    <definedName name="sa" hidden="1">{"'Sheet1'!$A$4386:$N$4591"}</definedName>
    <definedName name="saaas" localSheetId="6">#REF!</definedName>
    <definedName name="saaas" localSheetId="10">#REF!</definedName>
    <definedName name="saaas" localSheetId="7">#REF!</definedName>
    <definedName name="saaas" localSheetId="3">#REF!</definedName>
    <definedName name="saaas" localSheetId="9">#REF!</definedName>
    <definedName name="saaas" localSheetId="4">#REF!</definedName>
    <definedName name="saaas" localSheetId="0">#REF!</definedName>
    <definedName name="saaas" localSheetId="1">#REF!</definedName>
    <definedName name="saaas">#REF!</definedName>
    <definedName name="saasa" localSheetId="6">#REF!</definedName>
    <definedName name="saasa" localSheetId="10">#REF!</definedName>
    <definedName name="saasa" localSheetId="7">#REF!</definedName>
    <definedName name="saasa" localSheetId="3">#REF!</definedName>
    <definedName name="saasa" localSheetId="9">#REF!</definedName>
    <definedName name="saasa" localSheetId="4">#REF!</definedName>
    <definedName name="saasa" localSheetId="0">#REF!</definedName>
    <definedName name="saasa" localSheetId="1">#REF!</definedName>
    <definedName name="saasa">#REF!</definedName>
    <definedName name="sad" localSheetId="8" hidden="1">{"pl_t&amp;d",#N/A,FALSE,"p&amp;l_t&amp;D_01_02 (2)"}</definedName>
    <definedName name="sad" hidden="1">{"pl_t&amp;d",#N/A,FALSE,"p&amp;l_t&amp;D_01_02 (2)"}</definedName>
    <definedName name="sadfadfsa" localSheetId="6" hidden="1">{"'Sheet1'!$A$4386:$N$4591"}</definedName>
    <definedName name="sadfadfsa" localSheetId="10" hidden="1">{"'Sheet1'!$A$4386:$N$4591"}</definedName>
    <definedName name="sadfadfsa" localSheetId="7" hidden="1">{"'Sheet1'!$A$4386:$N$4591"}</definedName>
    <definedName name="sadfadfsa" localSheetId="3" hidden="1">{"'Sheet1'!$A$4386:$N$4591"}</definedName>
    <definedName name="sadfadfsa" localSheetId="8" hidden="1">{"'Sheet1'!$A$4386:$N$4591"}</definedName>
    <definedName name="sadfadfsa" localSheetId="9" hidden="1">{"'Sheet1'!$A$4386:$N$4591"}</definedName>
    <definedName name="sadfadfsa" localSheetId="4" hidden="1">{"'Sheet1'!$A$4386:$N$4591"}</definedName>
    <definedName name="sadfadfsa" localSheetId="0" hidden="1">{"'Sheet1'!$A$4386:$N$4591"}</definedName>
    <definedName name="sadfadfsa" localSheetId="1" hidden="1">{"'Sheet1'!$A$4386:$N$4591"}</definedName>
    <definedName name="sadfadfsa" hidden="1">{"'Sheet1'!$A$4386:$N$4591"}</definedName>
    <definedName name="sadsasa" localSheetId="8" hidden="1">{"pl_t&amp;d",#N/A,FALSE,"p&amp;l_t&amp;D_01_02 (2)"}</definedName>
    <definedName name="sadsasa" hidden="1">{"pl_t&amp;d",#N/A,FALSE,"p&amp;l_t&amp;D_01_02 (2)"}</definedName>
    <definedName name="sai" localSheetId="6">'[10]cash budget'!#REF!</definedName>
    <definedName name="sai" localSheetId="10">'[10]cash budget'!#REF!</definedName>
    <definedName name="sai" localSheetId="7">'[10]cash budget'!#REF!</definedName>
    <definedName name="sai" localSheetId="3">'[10]cash budget'!#REF!</definedName>
    <definedName name="sai" localSheetId="9">'[10]cash budget'!#REF!</definedName>
    <definedName name="sai" localSheetId="4">'[10]cash budget'!#REF!</definedName>
    <definedName name="sai" localSheetId="0">'[10]cash budget'!#REF!</definedName>
    <definedName name="sai" localSheetId="1">'[10]cash budget'!#REF!</definedName>
    <definedName name="sai">'[10]cash budget'!#REF!</definedName>
    <definedName name="sal" localSheetId="6" hidden="1">{"pl_t&amp;d",#N/A,FALSE,"p&amp;l_t&amp;D_01_02 (2)"}</definedName>
    <definedName name="sal" localSheetId="10" hidden="1">{"pl_t&amp;d",#N/A,FALSE,"p&amp;l_t&amp;D_01_02 (2)"}</definedName>
    <definedName name="sal" localSheetId="7" hidden="1">{"pl_t&amp;d",#N/A,FALSE,"p&amp;l_t&amp;D_01_02 (2)"}</definedName>
    <definedName name="sal" localSheetId="3" hidden="1">{"pl_t&amp;d",#N/A,FALSE,"p&amp;l_t&amp;D_01_02 (2)"}</definedName>
    <definedName name="sal" localSheetId="8" hidden="1">{"pl_t&amp;d",#N/A,FALSE,"p&amp;l_t&amp;D_01_02 (2)"}</definedName>
    <definedName name="sal" localSheetId="9" hidden="1">{"pl_t&amp;d",#N/A,FALSE,"p&amp;l_t&amp;D_01_02 (2)"}</definedName>
    <definedName name="sal" localSheetId="4" hidden="1">{"pl_t&amp;d",#N/A,FALSE,"p&amp;l_t&amp;D_01_02 (2)"}</definedName>
    <definedName name="sal" localSheetId="0" hidden="1">{"pl_t&amp;d",#N/A,FALSE,"p&amp;l_t&amp;D_01_02 (2)"}</definedName>
    <definedName name="sal" localSheetId="1" hidden="1">{"pl_t&amp;d",#N/A,FALSE,"p&amp;l_t&amp;D_01_02 (2)"}</definedName>
    <definedName name="sal" hidden="1">{"pl_t&amp;d",#N/A,FALSE,"p&amp;l_t&amp;D_01_02 (2)"}</definedName>
    <definedName name="Salarie" localSheetId="6">#REF!</definedName>
    <definedName name="Salarie" localSheetId="10">#REF!</definedName>
    <definedName name="Salarie" localSheetId="7">#REF!</definedName>
    <definedName name="Salarie" localSheetId="3">#REF!</definedName>
    <definedName name="Salarie" localSheetId="9">#REF!</definedName>
    <definedName name="Salarie" localSheetId="4">#REF!</definedName>
    <definedName name="Salarie" localSheetId="0">#REF!</definedName>
    <definedName name="Salarie" localSheetId="1">#REF!</definedName>
    <definedName name="Salarie">#REF!</definedName>
    <definedName name="Salaries" localSheetId="6">#REF!</definedName>
    <definedName name="Salaries" localSheetId="10">#REF!</definedName>
    <definedName name="Salaries" localSheetId="7">#REF!</definedName>
    <definedName name="Salaries" localSheetId="3">#REF!</definedName>
    <definedName name="Salaries" localSheetId="9">#REF!</definedName>
    <definedName name="Salaries" localSheetId="4">#REF!</definedName>
    <definedName name="Salaries" localSheetId="0">#REF!</definedName>
    <definedName name="Salaries" localSheetId="1">#REF!</definedName>
    <definedName name="Salaries">#REF!</definedName>
    <definedName name="Salary" localSheetId="6">#REF!</definedName>
    <definedName name="Salary" localSheetId="10">#REF!</definedName>
    <definedName name="Salary" localSheetId="7">#REF!</definedName>
    <definedName name="Salary" localSheetId="3">#REF!</definedName>
    <definedName name="Salary" localSheetId="9">#REF!</definedName>
    <definedName name="Salary" localSheetId="4">#REF!</definedName>
    <definedName name="Salary" localSheetId="0">#REF!</definedName>
    <definedName name="Salary" localSheetId="1">#REF!</definedName>
    <definedName name="Salary">#REF!</definedName>
    <definedName name="sale" localSheetId="6" hidden="1">{"pl_t&amp;d",#N/A,FALSE,"p&amp;l_t&amp;D_01_02 (2)"}</definedName>
    <definedName name="sale" localSheetId="10" hidden="1">{"pl_t&amp;d",#N/A,FALSE,"p&amp;l_t&amp;D_01_02 (2)"}</definedName>
    <definedName name="sale" localSheetId="7" hidden="1">{"pl_t&amp;d",#N/A,FALSE,"p&amp;l_t&amp;D_01_02 (2)"}</definedName>
    <definedName name="sale" localSheetId="3" hidden="1">{"pl_t&amp;d",#N/A,FALSE,"p&amp;l_t&amp;D_01_02 (2)"}</definedName>
    <definedName name="sale" localSheetId="8" hidden="1">{"pl_t&amp;d",#N/A,FALSE,"p&amp;l_t&amp;D_01_02 (2)"}</definedName>
    <definedName name="sale" localSheetId="9" hidden="1">{"pl_t&amp;d",#N/A,FALSE,"p&amp;l_t&amp;D_01_02 (2)"}</definedName>
    <definedName name="sale" localSheetId="4" hidden="1">{"pl_t&amp;d",#N/A,FALSE,"p&amp;l_t&amp;D_01_02 (2)"}</definedName>
    <definedName name="sale" localSheetId="0" hidden="1">{"pl_t&amp;d",#N/A,FALSE,"p&amp;l_t&amp;D_01_02 (2)"}</definedName>
    <definedName name="sale" localSheetId="1" hidden="1">{"pl_t&amp;d",#N/A,FALSE,"p&amp;l_t&amp;D_01_02 (2)"}</definedName>
    <definedName name="sale" hidden="1">{"pl_t&amp;d",#N/A,FALSE,"p&amp;l_t&amp;D_01_02 (2)"}</definedName>
    <definedName name="sales" localSheetId="6" hidden="1">{"pl_t&amp;d",#N/A,FALSE,"p&amp;l_t&amp;D_01_02 (2)"}</definedName>
    <definedName name="sales" localSheetId="10" hidden="1">{"pl_t&amp;d",#N/A,FALSE,"p&amp;l_t&amp;D_01_02 (2)"}</definedName>
    <definedName name="sales" localSheetId="7" hidden="1">{"pl_t&amp;d",#N/A,FALSE,"p&amp;l_t&amp;D_01_02 (2)"}</definedName>
    <definedName name="sales" localSheetId="3" hidden="1">{"pl_t&amp;d",#N/A,FALSE,"p&amp;l_t&amp;D_01_02 (2)"}</definedName>
    <definedName name="sales" localSheetId="8" hidden="1">{"pl_t&amp;d",#N/A,FALSE,"p&amp;l_t&amp;D_01_02 (2)"}</definedName>
    <definedName name="sales" localSheetId="9" hidden="1">{"pl_t&amp;d",#N/A,FALSE,"p&amp;l_t&amp;D_01_02 (2)"}</definedName>
    <definedName name="sales" localSheetId="4" hidden="1">{"pl_t&amp;d",#N/A,FALSE,"p&amp;l_t&amp;D_01_02 (2)"}</definedName>
    <definedName name="sales" localSheetId="0" hidden="1">{"pl_t&amp;d",#N/A,FALSE,"p&amp;l_t&amp;D_01_02 (2)"}</definedName>
    <definedName name="sales" localSheetId="1" hidden="1">{"pl_t&amp;d",#N/A,FALSE,"p&amp;l_t&amp;D_01_02 (2)"}</definedName>
    <definedName name="sales" hidden="1">{"pl_t&amp;d",#N/A,FALSE,"p&amp;l_t&amp;D_01_02 (2)"}</definedName>
    <definedName name="sales1" localSheetId="8" hidden="1">{"pl_t&amp;d",#N/A,FALSE,"p&amp;l_t&amp;D_01_02 (2)"}</definedName>
    <definedName name="sales1" hidden="1">{"pl_t&amp;d",#N/A,FALSE,"p&amp;l_t&amp;D_01_02 (2)"}</definedName>
    <definedName name="sales2" localSheetId="6" hidden="1">{"pl_t&amp;d",#N/A,FALSE,"p&amp;l_t&amp;D_01_02 (2)"}</definedName>
    <definedName name="sales2" localSheetId="10" hidden="1">{"pl_t&amp;d",#N/A,FALSE,"p&amp;l_t&amp;D_01_02 (2)"}</definedName>
    <definedName name="sales2" localSheetId="7" hidden="1">{"pl_t&amp;d",#N/A,FALSE,"p&amp;l_t&amp;D_01_02 (2)"}</definedName>
    <definedName name="sales2" localSheetId="3" hidden="1">{"pl_t&amp;d",#N/A,FALSE,"p&amp;l_t&amp;D_01_02 (2)"}</definedName>
    <definedName name="sales2" localSheetId="8" hidden="1">{"pl_t&amp;d",#N/A,FALSE,"p&amp;l_t&amp;D_01_02 (2)"}</definedName>
    <definedName name="sales2" localSheetId="9" hidden="1">{"pl_t&amp;d",#N/A,FALSE,"p&amp;l_t&amp;D_01_02 (2)"}</definedName>
    <definedName name="sales2" localSheetId="4" hidden="1">{"pl_t&amp;d",#N/A,FALSE,"p&amp;l_t&amp;D_01_02 (2)"}</definedName>
    <definedName name="sales2" localSheetId="0" hidden="1">{"pl_t&amp;d",#N/A,FALSE,"p&amp;l_t&amp;D_01_02 (2)"}</definedName>
    <definedName name="sales2" localSheetId="1" hidden="1">{"pl_t&amp;d",#N/A,FALSE,"p&amp;l_t&amp;D_01_02 (2)"}</definedName>
    <definedName name="sales2" hidden="1">{"pl_t&amp;d",#N/A,FALSE,"p&amp;l_t&amp;D_01_02 (2)"}</definedName>
    <definedName name="SALES3" localSheetId="6" hidden="1">{"pl_t&amp;d",#N/A,FALSE,"p&amp;l_t&amp;D_01_02 (2)"}</definedName>
    <definedName name="SALES3" localSheetId="10" hidden="1">{"pl_t&amp;d",#N/A,FALSE,"p&amp;l_t&amp;D_01_02 (2)"}</definedName>
    <definedName name="SALES3" localSheetId="7" hidden="1">{"pl_t&amp;d",#N/A,FALSE,"p&amp;l_t&amp;D_01_02 (2)"}</definedName>
    <definedName name="SALES3" localSheetId="3" hidden="1">{"pl_t&amp;d",#N/A,FALSE,"p&amp;l_t&amp;D_01_02 (2)"}</definedName>
    <definedName name="SALES3" localSheetId="8" hidden="1">{"pl_t&amp;d",#N/A,FALSE,"p&amp;l_t&amp;D_01_02 (2)"}</definedName>
    <definedName name="SALES3" localSheetId="9" hidden="1">{"pl_t&amp;d",#N/A,FALSE,"p&amp;l_t&amp;D_01_02 (2)"}</definedName>
    <definedName name="SALES3" localSheetId="4" hidden="1">{"pl_t&amp;d",#N/A,FALSE,"p&amp;l_t&amp;D_01_02 (2)"}</definedName>
    <definedName name="SALES3" localSheetId="0" hidden="1">{"pl_t&amp;d",#N/A,FALSE,"p&amp;l_t&amp;D_01_02 (2)"}</definedName>
    <definedName name="SALES3" localSheetId="1" hidden="1">{"pl_t&amp;d",#N/A,FALSE,"p&amp;l_t&amp;D_01_02 (2)"}</definedName>
    <definedName name="SALES3" hidden="1">{"pl_t&amp;d",#N/A,FALSE,"p&amp;l_t&amp;D_01_02 (2)"}</definedName>
    <definedName name="Salesconfl" localSheetId="6" hidden="1">{"pl_t&amp;d",#N/A,FALSE,"p&amp;l_t&amp;D_01_02 (2)"}</definedName>
    <definedName name="Salesconfl" localSheetId="10" hidden="1">{"pl_t&amp;d",#N/A,FALSE,"p&amp;l_t&amp;D_01_02 (2)"}</definedName>
    <definedName name="Salesconfl" localSheetId="7" hidden="1">{"pl_t&amp;d",#N/A,FALSE,"p&amp;l_t&amp;D_01_02 (2)"}</definedName>
    <definedName name="Salesconfl" localSheetId="3" hidden="1">{"pl_t&amp;d",#N/A,FALSE,"p&amp;l_t&amp;D_01_02 (2)"}</definedName>
    <definedName name="Salesconfl" localSheetId="8" hidden="1">{"pl_t&amp;d",#N/A,FALSE,"p&amp;l_t&amp;D_01_02 (2)"}</definedName>
    <definedName name="Salesconfl" localSheetId="9" hidden="1">{"pl_t&amp;d",#N/A,FALSE,"p&amp;l_t&amp;D_01_02 (2)"}</definedName>
    <definedName name="Salesconfl" localSheetId="4" hidden="1">{"pl_t&amp;d",#N/A,FALSE,"p&amp;l_t&amp;D_01_02 (2)"}</definedName>
    <definedName name="Salesconfl" localSheetId="0" hidden="1">{"pl_t&amp;d",#N/A,FALSE,"p&amp;l_t&amp;D_01_02 (2)"}</definedName>
    <definedName name="Salesconfl" localSheetId="1" hidden="1">{"pl_t&amp;d",#N/A,FALSE,"p&amp;l_t&amp;D_01_02 (2)"}</definedName>
    <definedName name="Salesconfl" hidden="1">{"pl_t&amp;d",#N/A,FALSE,"p&amp;l_t&amp;D_01_02 (2)"}</definedName>
    <definedName name="Salesconflict" localSheetId="6" hidden="1">{"pl_t&amp;d",#N/A,FALSE,"p&amp;l_t&amp;D_01_02 (2)"}</definedName>
    <definedName name="Salesconflict" localSheetId="10" hidden="1">{"pl_t&amp;d",#N/A,FALSE,"p&amp;l_t&amp;D_01_02 (2)"}</definedName>
    <definedName name="Salesconflict" localSheetId="7" hidden="1">{"pl_t&amp;d",#N/A,FALSE,"p&amp;l_t&amp;D_01_02 (2)"}</definedName>
    <definedName name="Salesconflict" localSheetId="3" hidden="1">{"pl_t&amp;d",#N/A,FALSE,"p&amp;l_t&amp;D_01_02 (2)"}</definedName>
    <definedName name="Salesconflict" localSheetId="8" hidden="1">{"pl_t&amp;d",#N/A,FALSE,"p&amp;l_t&amp;D_01_02 (2)"}</definedName>
    <definedName name="Salesconflict" localSheetId="9" hidden="1">{"pl_t&amp;d",#N/A,FALSE,"p&amp;l_t&amp;D_01_02 (2)"}</definedName>
    <definedName name="Salesconflict" localSheetId="4" hidden="1">{"pl_t&amp;d",#N/A,FALSE,"p&amp;l_t&amp;D_01_02 (2)"}</definedName>
    <definedName name="Salesconflict" localSheetId="0" hidden="1">{"pl_t&amp;d",#N/A,FALSE,"p&amp;l_t&amp;D_01_02 (2)"}</definedName>
    <definedName name="Salesconflict" localSheetId="1" hidden="1">{"pl_t&amp;d",#N/A,FALSE,"p&amp;l_t&amp;D_01_02 (2)"}</definedName>
    <definedName name="Salesconflict" hidden="1">{"pl_t&amp;d",#N/A,FALSE,"p&amp;l_t&amp;D_01_02 (2)"}</definedName>
    <definedName name="salsum" localSheetId="6">#REF!</definedName>
    <definedName name="salsum" localSheetId="10">#REF!</definedName>
    <definedName name="salsum" localSheetId="7">#REF!</definedName>
    <definedName name="salsum" localSheetId="3">#REF!</definedName>
    <definedName name="salsum" localSheetId="9">#REF!</definedName>
    <definedName name="salsum" localSheetId="4">#REF!</definedName>
    <definedName name="salsum" localSheetId="0">#REF!</definedName>
    <definedName name="salsum" localSheetId="1">#REF!</definedName>
    <definedName name="salsum">#REF!</definedName>
    <definedName name="saluru" localSheetId="8" hidden="1">{"pl_t&amp;d",#N/A,FALSE,"p&amp;l_t&amp;D_01_02 (2)"}</definedName>
    <definedName name="saluru" hidden="1">{"pl_t&amp;d",#N/A,FALSE,"p&amp;l_t&amp;D_01_02 (2)"}</definedName>
    <definedName name="sample" localSheetId="6" hidden="1">[13]Sheet1!#REF!</definedName>
    <definedName name="sample" localSheetId="10" hidden="1">[13]Sheet1!#REF!</definedName>
    <definedName name="sample" localSheetId="7" hidden="1">[13]Sheet1!#REF!</definedName>
    <definedName name="sample" localSheetId="3" hidden="1">[13]Sheet1!#REF!</definedName>
    <definedName name="sample" localSheetId="8" hidden="1">[13]Sheet1!#REF!</definedName>
    <definedName name="sample" localSheetId="9" hidden="1">[13]Sheet1!#REF!</definedName>
    <definedName name="sample" localSheetId="4" hidden="1">[13]Sheet1!#REF!</definedName>
    <definedName name="sample" localSheetId="0" hidden="1">[13]Sheet1!#REF!</definedName>
    <definedName name="sample" localSheetId="1" hidden="1">[13]Sheet1!#REF!</definedName>
    <definedName name="sample" hidden="1">[13]Sheet1!#REF!</definedName>
    <definedName name="Sandeep_Gupta" localSheetId="10">[50]BFL!#REF!</definedName>
    <definedName name="Sandeep_Gupta" localSheetId="7">[50]BFL!#REF!</definedName>
    <definedName name="Sandeep_Gupta" localSheetId="3">[50]BFL!#REF!</definedName>
    <definedName name="Sandeep_Gupta" localSheetId="9">[50]BFL!#REF!</definedName>
    <definedName name="Sandeep_Gupta" localSheetId="4">[50]BFL!#REF!</definedName>
    <definedName name="Sandeep_Gupta" localSheetId="0">[50]BFL!#REF!</definedName>
    <definedName name="Sandeep_Gupta" localSheetId="1">[50]BFL!#REF!</definedName>
    <definedName name="Sandeep_Gupta">[50]BFL!#REF!</definedName>
    <definedName name="SANKARDADA" localSheetId="8" hidden="1">{"pl_t&amp;d",#N/A,FALSE,"p&amp;l_t&amp;D_01_02 (2)"}</definedName>
    <definedName name="SANKARDADA" hidden="1">{"pl_t&amp;d",#N/A,FALSE,"p&amp;l_t&amp;D_01_02 (2)"}</definedName>
    <definedName name="SAPBEXhrIndnt" hidden="1">"Wide"</definedName>
    <definedName name="SAPsysID" hidden="1">"708C5W7SBKP804JT78WJ0JNKI"</definedName>
    <definedName name="SAPwbID" hidden="1">"ARS"</definedName>
    <definedName name="sas" localSheetId="6">#REF!</definedName>
    <definedName name="sas" localSheetId="10">#REF!</definedName>
    <definedName name="sas" localSheetId="7">#REF!</definedName>
    <definedName name="sas" localSheetId="3">#REF!</definedName>
    <definedName name="sas" localSheetId="9">#REF!</definedName>
    <definedName name="sas" localSheetId="4">#REF!</definedName>
    <definedName name="sas" localSheetId="0">#REF!</definedName>
    <definedName name="sas" localSheetId="1">#REF!</definedName>
    <definedName name="sas">#REF!</definedName>
    <definedName name="SASA" localSheetId="6">#REF!</definedName>
    <definedName name="SASA" localSheetId="10">#REF!</definedName>
    <definedName name="SASA" localSheetId="7">#REF!</definedName>
    <definedName name="SASA" localSheetId="3">#REF!</definedName>
    <definedName name="SASA" localSheetId="9">#REF!</definedName>
    <definedName name="SASA" localSheetId="4">#REF!</definedName>
    <definedName name="SASA" localSheetId="0">#REF!</definedName>
    <definedName name="SASA" localSheetId="1">#REF!</definedName>
    <definedName name="SASA">#REF!</definedName>
    <definedName name="sasas" localSheetId="6">#REF!</definedName>
    <definedName name="sasas" localSheetId="10">#REF!</definedName>
    <definedName name="sasas" localSheetId="7">#REF!</definedName>
    <definedName name="sasas" localSheetId="3">#REF!</definedName>
    <definedName name="sasas" localSheetId="9">#REF!</definedName>
    <definedName name="sasas" localSheetId="4">#REF!</definedName>
    <definedName name="sasas" localSheetId="0">#REF!</definedName>
    <definedName name="sasas" localSheetId="1">#REF!</definedName>
    <definedName name="sasas">#REF!</definedName>
    <definedName name="sasasasas" localSheetId="10">#REF!</definedName>
    <definedName name="sasasasas" localSheetId="7">#REF!</definedName>
    <definedName name="sasasasas" localSheetId="3">#REF!</definedName>
    <definedName name="sasasasas" localSheetId="9">#REF!</definedName>
    <definedName name="sasasasas" localSheetId="4">#REF!</definedName>
    <definedName name="sasasasas" localSheetId="0">#REF!</definedName>
    <definedName name="sasasasas" localSheetId="1">#REF!</definedName>
    <definedName name="sasasasas">#REF!</definedName>
    <definedName name="sasass" localSheetId="10">#REF!</definedName>
    <definedName name="sasass" localSheetId="7">#REF!</definedName>
    <definedName name="sasass" localSheetId="3">#REF!</definedName>
    <definedName name="sasass" localSheetId="9">#REF!</definedName>
    <definedName name="sasass" localSheetId="4">#REF!</definedName>
    <definedName name="sasass" localSheetId="0">#REF!</definedName>
    <definedName name="sasass" localSheetId="1">#REF!</definedName>
    <definedName name="sasass">#REF!</definedName>
    <definedName name="sassa" localSheetId="6">[32]cashflow!#REF!</definedName>
    <definedName name="sassa" localSheetId="10">[32]cashflow!#REF!</definedName>
    <definedName name="sassa" localSheetId="7">[32]cashflow!#REF!</definedName>
    <definedName name="sassa" localSheetId="3">[32]cashflow!#REF!</definedName>
    <definedName name="sassa" localSheetId="9">[32]cashflow!#REF!</definedName>
    <definedName name="sassa" localSheetId="4">[32]cashflow!#REF!</definedName>
    <definedName name="sassa" localSheetId="0">[32]cashflow!#REF!</definedName>
    <definedName name="sassa" localSheetId="1">[32]cashflow!#REF!</definedName>
    <definedName name="sassa">[32]cashflow!#REF!</definedName>
    <definedName name="sat" localSheetId="8" hidden="1">{"pl_t&amp;d",#N/A,FALSE,"p&amp;l_t&amp;D_01_02 (2)"}</definedName>
    <definedName name="sat" hidden="1">{"pl_t&amp;d",#N/A,FALSE,"p&amp;l_t&amp;D_01_02 (2)"}</definedName>
    <definedName name="satheesh" localSheetId="6"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0"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7"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3"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8"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9"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4"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0"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 hidden="1">{#N/A,#N/A,FALSE,"1.1";#N/A,#N/A,FALSE,"1.1a";#N/A,#N/A,FALSE,"1.1b";#N/A,#N/A,FALSE,"1.1c";#N/A,#N/A,FALSE,"1.1e";#N/A,#N/A,FALSE,"1.1f";#N/A,#N/A,FALSE,"1.1g";#N/A,#N/A,FALSE,"1.1h_T";#N/A,#N/A,FALSE,"1.1h_D";#N/A,#N/A,FALSE,"1.2";#N/A,#N/A,FALSE,"1.3";#N/A,#N/A,FALSE,"1.3b";#N/A,#N/A,FALSE,"1.4";#N/A,#N/A,FALSE,"1.5";#N/A,#N/A,FALSE,"1.6";#N/A,#N/A,FALSE,"2.1";#N/A,#N/A,FALSE,"SOD";#N/A,#N/A,FALSE,"OL";#N/A,#N/A,FALSE,"CF"}</definedName>
    <definedName name="satheesh" hidden="1">{#N/A,#N/A,FALSE,"1.1";#N/A,#N/A,FALSE,"1.1a";#N/A,#N/A,FALSE,"1.1b";#N/A,#N/A,FALSE,"1.1c";#N/A,#N/A,FALSE,"1.1e";#N/A,#N/A,FALSE,"1.1f";#N/A,#N/A,FALSE,"1.1g";#N/A,#N/A,FALSE,"1.1h_T";#N/A,#N/A,FALSE,"1.1h_D";#N/A,#N/A,FALSE,"1.2";#N/A,#N/A,FALSE,"1.3";#N/A,#N/A,FALSE,"1.3b";#N/A,#N/A,FALSE,"1.4";#N/A,#N/A,FALSE,"1.5";#N/A,#N/A,FALSE,"1.6";#N/A,#N/A,FALSE,"2.1";#N/A,#N/A,FALSE,"SOD";#N/A,#N/A,FALSE,"OL";#N/A,#N/A,FALSE,"CF"}</definedName>
    <definedName name="SB" localSheetId="6">#REF!</definedName>
    <definedName name="SB" localSheetId="10">#REF!</definedName>
    <definedName name="SB" localSheetId="7">#REF!</definedName>
    <definedName name="SB" localSheetId="3">#REF!</definedName>
    <definedName name="SB" localSheetId="9">#REF!</definedName>
    <definedName name="SB" localSheetId="4">#REF!</definedName>
    <definedName name="SB" localSheetId="0">#REF!</definedName>
    <definedName name="SB" localSheetId="1">#REF!</definedName>
    <definedName name="SB">#REF!</definedName>
    <definedName name="sbr" localSheetId="6">#REF!</definedName>
    <definedName name="sbr" localSheetId="10">#REF!</definedName>
    <definedName name="sbr" localSheetId="7">#REF!</definedName>
    <definedName name="sbr" localSheetId="3">#REF!</definedName>
    <definedName name="sbr" localSheetId="9">#REF!</definedName>
    <definedName name="sbr" localSheetId="4">#REF!</definedName>
    <definedName name="sbr" localSheetId="0">#REF!</definedName>
    <definedName name="sbr" localSheetId="1">#REF!</definedName>
    <definedName name="sbr">#REF!</definedName>
    <definedName name="sbrhv" localSheetId="6">#REF!</definedName>
    <definedName name="sbrhv" localSheetId="10">#REF!</definedName>
    <definedName name="sbrhv" localSheetId="7">#REF!</definedName>
    <definedName name="sbrhv" localSheetId="3">#REF!</definedName>
    <definedName name="sbrhv" localSheetId="9">#REF!</definedName>
    <definedName name="sbrhv" localSheetId="4">#REF!</definedName>
    <definedName name="sbrhv" localSheetId="0">#REF!</definedName>
    <definedName name="sbrhv" localSheetId="1">#REF!</definedName>
    <definedName name="sbrhv">#REF!</definedName>
    <definedName name="SCH__2" localSheetId="10">#REF!</definedName>
    <definedName name="SCH__2" localSheetId="7">#REF!</definedName>
    <definedName name="SCH__2" localSheetId="3">#REF!</definedName>
    <definedName name="SCH__2" localSheetId="9">#REF!</definedName>
    <definedName name="SCH__2" localSheetId="4">#REF!</definedName>
    <definedName name="SCH__2" localSheetId="0">#REF!</definedName>
    <definedName name="SCH__2" localSheetId="1">#REF!</definedName>
    <definedName name="SCH__2">#REF!</definedName>
    <definedName name="SCH_11" localSheetId="10">#REF!</definedName>
    <definedName name="SCH_11" localSheetId="7">#REF!</definedName>
    <definedName name="SCH_11" localSheetId="3">#REF!</definedName>
    <definedName name="SCH_11" localSheetId="9">#REF!</definedName>
    <definedName name="SCH_11" localSheetId="4">#REF!</definedName>
    <definedName name="SCH_11" localSheetId="0">#REF!</definedName>
    <definedName name="SCH_11" localSheetId="1">#REF!</definedName>
    <definedName name="SCH_11">#REF!</definedName>
    <definedName name="SCH1_5" localSheetId="10">#REF!</definedName>
    <definedName name="SCH1_5" localSheetId="7">#REF!</definedName>
    <definedName name="SCH1_5" localSheetId="3">#REF!</definedName>
    <definedName name="SCH1_5" localSheetId="9">#REF!</definedName>
    <definedName name="SCH1_5" localSheetId="4">#REF!</definedName>
    <definedName name="SCH1_5" localSheetId="0">#REF!</definedName>
    <definedName name="SCH1_5" localSheetId="1">#REF!</definedName>
    <definedName name="SCH1_5">#REF!</definedName>
    <definedName name="SCH6_10" localSheetId="10">#REF!</definedName>
    <definedName name="SCH6_10" localSheetId="7">#REF!</definedName>
    <definedName name="SCH6_10" localSheetId="3">#REF!</definedName>
    <definedName name="SCH6_10" localSheetId="9">#REF!</definedName>
    <definedName name="SCH6_10" localSheetId="4">#REF!</definedName>
    <definedName name="SCH6_10" localSheetId="0">#REF!</definedName>
    <definedName name="SCH6_10" localSheetId="1">#REF!</definedName>
    <definedName name="SCH6_10">#REF!</definedName>
    <definedName name="sche" localSheetId="6" hidden="1">{"'Sheet1'!$A$4386:$N$4591"}</definedName>
    <definedName name="sche" localSheetId="10" hidden="1">{"'Sheet1'!$A$4386:$N$4591"}</definedName>
    <definedName name="sche" localSheetId="7" hidden="1">{"'Sheet1'!$A$4386:$N$4591"}</definedName>
    <definedName name="sche" localSheetId="3" hidden="1">{"'Sheet1'!$A$4386:$N$4591"}</definedName>
    <definedName name="sche" localSheetId="8" hidden="1">{"'Sheet1'!$A$4386:$N$4591"}</definedName>
    <definedName name="sche" localSheetId="9" hidden="1">{"'Sheet1'!$A$4386:$N$4591"}</definedName>
    <definedName name="sche" localSheetId="4" hidden="1">{"'Sheet1'!$A$4386:$N$4591"}</definedName>
    <definedName name="sche" localSheetId="0" hidden="1">{"'Sheet1'!$A$4386:$N$4591"}</definedName>
    <definedName name="sche" localSheetId="1" hidden="1">{"'Sheet1'!$A$4386:$N$4591"}</definedName>
    <definedName name="sche" hidden="1">{"'Sheet1'!$A$4386:$N$4591"}</definedName>
    <definedName name="Sched_Pay" localSheetId="6">#REF!</definedName>
    <definedName name="Sched_Pay" localSheetId="10">#REF!</definedName>
    <definedName name="Sched_Pay" localSheetId="7">#REF!</definedName>
    <definedName name="Sched_Pay" localSheetId="3">#REF!</definedName>
    <definedName name="Sched_Pay" localSheetId="9">#REF!</definedName>
    <definedName name="Sched_Pay" localSheetId="4">#REF!</definedName>
    <definedName name="Sched_Pay" localSheetId="0">#REF!</definedName>
    <definedName name="Sched_Pay" localSheetId="1">#REF!</definedName>
    <definedName name="Sched_Pay">#REF!</definedName>
    <definedName name="Schedule_1.1" localSheetId="6">#REF!</definedName>
    <definedName name="Schedule_1.1" localSheetId="10">#REF!</definedName>
    <definedName name="Schedule_1.1" localSheetId="7">#REF!</definedName>
    <definedName name="Schedule_1.1" localSheetId="3">#REF!</definedName>
    <definedName name="Schedule_1.1" localSheetId="9">#REF!</definedName>
    <definedName name="Schedule_1.1" localSheetId="4">#REF!</definedName>
    <definedName name="Schedule_1.1" localSheetId="0">#REF!</definedName>
    <definedName name="Schedule_1.1" localSheetId="1">#REF!</definedName>
    <definedName name="Schedule_1.1">#REF!</definedName>
    <definedName name="Schedule_1.2" localSheetId="6">#REF!</definedName>
    <definedName name="Schedule_1.2" localSheetId="10">#REF!</definedName>
    <definedName name="Schedule_1.2" localSheetId="7">#REF!</definedName>
    <definedName name="Schedule_1.2" localSheetId="3">#REF!</definedName>
    <definedName name="Schedule_1.2" localSheetId="9">#REF!</definedName>
    <definedName name="Schedule_1.2" localSheetId="4">#REF!</definedName>
    <definedName name="Schedule_1.2" localSheetId="0">#REF!</definedName>
    <definedName name="Schedule_1.2" localSheetId="1">#REF!</definedName>
    <definedName name="Schedule_1.2">#REF!</definedName>
    <definedName name="Schedule_11" localSheetId="10">#REF!</definedName>
    <definedName name="Schedule_11" localSheetId="7">#REF!</definedName>
    <definedName name="Schedule_11" localSheetId="3">#REF!</definedName>
    <definedName name="Schedule_11" localSheetId="9">#REF!</definedName>
    <definedName name="Schedule_11" localSheetId="4">#REF!</definedName>
    <definedName name="Schedule_11" localSheetId="0">#REF!</definedName>
    <definedName name="Schedule_11" localSheetId="1">#REF!</definedName>
    <definedName name="Schedule_11">#REF!</definedName>
    <definedName name="Schedule_13" localSheetId="10">#REF!</definedName>
    <definedName name="Schedule_13" localSheetId="7">#REF!</definedName>
    <definedName name="Schedule_13" localSheetId="3">#REF!</definedName>
    <definedName name="Schedule_13" localSheetId="9">#REF!</definedName>
    <definedName name="Schedule_13" localSheetId="4">#REF!</definedName>
    <definedName name="Schedule_13" localSheetId="0">#REF!</definedName>
    <definedName name="Schedule_13" localSheetId="1">#REF!</definedName>
    <definedName name="Schedule_13">#REF!</definedName>
    <definedName name="Schedule_17" localSheetId="10">#REF!</definedName>
    <definedName name="Schedule_17" localSheetId="7">#REF!</definedName>
    <definedName name="Schedule_17" localSheetId="3">#REF!</definedName>
    <definedName name="Schedule_17" localSheetId="9">#REF!</definedName>
    <definedName name="Schedule_17" localSheetId="4">#REF!</definedName>
    <definedName name="Schedule_17" localSheetId="0">#REF!</definedName>
    <definedName name="Schedule_17" localSheetId="1">#REF!</definedName>
    <definedName name="Schedule_17">#REF!</definedName>
    <definedName name="Schedule_4" localSheetId="10">#REF!</definedName>
    <definedName name="Schedule_4" localSheetId="7">#REF!</definedName>
    <definedName name="Schedule_4" localSheetId="3">#REF!</definedName>
    <definedName name="Schedule_4" localSheetId="9">#REF!</definedName>
    <definedName name="Schedule_4" localSheetId="4">#REF!</definedName>
    <definedName name="Schedule_4" localSheetId="0">#REF!</definedName>
    <definedName name="Schedule_4" localSheetId="1">#REF!</definedName>
    <definedName name="Schedule_4">#REF!</definedName>
    <definedName name="Schedule_5" localSheetId="10">#REF!</definedName>
    <definedName name="Schedule_5" localSheetId="7">#REF!</definedName>
    <definedName name="Schedule_5" localSheetId="3">#REF!</definedName>
    <definedName name="Schedule_5" localSheetId="9">#REF!</definedName>
    <definedName name="Schedule_5" localSheetId="4">#REF!</definedName>
    <definedName name="Schedule_5" localSheetId="0">#REF!</definedName>
    <definedName name="Schedule_5" localSheetId="1">#REF!</definedName>
    <definedName name="Schedule_5">#REF!</definedName>
    <definedName name="Schedule_9" localSheetId="10">#REF!</definedName>
    <definedName name="Schedule_9" localSheetId="7">#REF!</definedName>
    <definedName name="Schedule_9" localSheetId="3">#REF!</definedName>
    <definedName name="Schedule_9" localSheetId="9">#REF!</definedName>
    <definedName name="Schedule_9" localSheetId="4">#REF!</definedName>
    <definedName name="Schedule_9" localSheetId="0">#REF!</definedName>
    <definedName name="Schedule_9" localSheetId="1">#REF!</definedName>
    <definedName name="Schedule_9">#REF!</definedName>
    <definedName name="Scheduled_Extra_Payments" localSheetId="10">#REF!</definedName>
    <definedName name="Scheduled_Extra_Payments" localSheetId="7">#REF!</definedName>
    <definedName name="Scheduled_Extra_Payments" localSheetId="3">#REF!</definedName>
    <definedName name="Scheduled_Extra_Payments" localSheetId="9">#REF!</definedName>
    <definedName name="Scheduled_Extra_Payments" localSheetId="4">#REF!</definedName>
    <definedName name="Scheduled_Extra_Payments" localSheetId="0">#REF!</definedName>
    <definedName name="Scheduled_Extra_Payments" localSheetId="1">#REF!</definedName>
    <definedName name="Scheduled_Extra_Payments">#REF!</definedName>
    <definedName name="Scheduled_Interest_Rate" localSheetId="10">#REF!</definedName>
    <definedName name="Scheduled_Interest_Rate" localSheetId="7">#REF!</definedName>
    <definedName name="Scheduled_Interest_Rate" localSheetId="3">#REF!</definedName>
    <definedName name="Scheduled_Interest_Rate" localSheetId="9">#REF!</definedName>
    <definedName name="Scheduled_Interest_Rate" localSheetId="4">#REF!</definedName>
    <definedName name="Scheduled_Interest_Rate" localSheetId="0">#REF!</definedName>
    <definedName name="Scheduled_Interest_Rate" localSheetId="1">#REF!</definedName>
    <definedName name="Scheduled_Interest_Rate">#REF!</definedName>
    <definedName name="Scheduled_Monthly_Payment" localSheetId="10">#REF!</definedName>
    <definedName name="Scheduled_Monthly_Payment" localSheetId="7">#REF!</definedName>
    <definedName name="Scheduled_Monthly_Payment" localSheetId="3">#REF!</definedName>
    <definedName name="Scheduled_Monthly_Payment" localSheetId="9">#REF!</definedName>
    <definedName name="Scheduled_Monthly_Payment" localSheetId="4">#REF!</definedName>
    <definedName name="Scheduled_Monthly_Payment" localSheetId="0">#REF!</definedName>
    <definedName name="Scheduled_Monthly_Payment" localSheetId="1">#REF!</definedName>
    <definedName name="Scheduled_Monthly_Payment">#REF!</definedName>
    <definedName name="SchV" localSheetId="10">#REF!</definedName>
    <definedName name="SchV" localSheetId="7">#REF!</definedName>
    <definedName name="SchV" localSheetId="3">#REF!</definedName>
    <definedName name="SchV" localSheetId="9">#REF!</definedName>
    <definedName name="SchV" localSheetId="4">#REF!</definedName>
    <definedName name="SchV" localSheetId="0">#REF!</definedName>
    <definedName name="SchV" localSheetId="1">#REF!</definedName>
    <definedName name="SchV">#REF!</definedName>
    <definedName name="SchVI" localSheetId="10">#REF!</definedName>
    <definedName name="SchVI" localSheetId="7">#REF!</definedName>
    <definedName name="SchVI" localSheetId="3">#REF!</definedName>
    <definedName name="SchVI" localSheetId="9">#REF!</definedName>
    <definedName name="SchVI" localSheetId="4">#REF!</definedName>
    <definedName name="SchVI" localSheetId="0">#REF!</definedName>
    <definedName name="SchVI" localSheetId="1">#REF!</definedName>
    <definedName name="SchVI">#REF!</definedName>
    <definedName name="sd" localSheetId="6" hidden="1">{"pl_t&amp;d",#N/A,FALSE,"p&amp;l_t&amp;D_01_02 (2)"}</definedName>
    <definedName name="sd" localSheetId="10" hidden="1">{"pl_t&amp;d",#N/A,FALSE,"p&amp;l_t&amp;D_01_02 (2)"}</definedName>
    <definedName name="sd" localSheetId="7" hidden="1">{"pl_t&amp;d",#N/A,FALSE,"p&amp;l_t&amp;D_01_02 (2)"}</definedName>
    <definedName name="sd" localSheetId="3" hidden="1">{"pl_t&amp;d",#N/A,FALSE,"p&amp;l_t&amp;D_01_02 (2)"}</definedName>
    <definedName name="sd" localSheetId="8" hidden="1">{"pl_t&amp;d",#N/A,FALSE,"p&amp;l_t&amp;D_01_02 (2)"}</definedName>
    <definedName name="sd" localSheetId="9" hidden="1">{"pl_t&amp;d",#N/A,FALSE,"p&amp;l_t&amp;D_01_02 (2)"}</definedName>
    <definedName name="sd" localSheetId="4" hidden="1">{"pl_t&amp;d",#N/A,FALSE,"p&amp;l_t&amp;D_01_02 (2)"}</definedName>
    <definedName name="sd" localSheetId="0" hidden="1">{"pl_t&amp;d",#N/A,FALSE,"p&amp;l_t&amp;D_01_02 (2)"}</definedName>
    <definedName name="sd" localSheetId="1" hidden="1">{"pl_t&amp;d",#N/A,FALSE,"p&amp;l_t&amp;D_01_02 (2)"}</definedName>
    <definedName name="sd" hidden="1">{"pl_t&amp;d",#N/A,FALSE,"p&amp;l_t&amp;D_01_02 (2)"}</definedName>
    <definedName name="SDASD" localSheetId="6">#REF!</definedName>
    <definedName name="SDASD" localSheetId="10">#REF!</definedName>
    <definedName name="SDASD" localSheetId="7">#REF!</definedName>
    <definedName name="SDASD" localSheetId="3">#REF!</definedName>
    <definedName name="SDASD" localSheetId="9">#REF!</definedName>
    <definedName name="SDASD" localSheetId="4">#REF!</definedName>
    <definedName name="SDASD" localSheetId="0">#REF!</definedName>
    <definedName name="SDASD" localSheetId="1">#REF!</definedName>
    <definedName name="SDASD">#REF!</definedName>
    <definedName name="sdasdasdfasf" localSheetId="6" hidden="1">{"pl_t&amp;d",#N/A,FALSE,"p&amp;l_t&amp;D_01_02 (2)"}</definedName>
    <definedName name="sdasdasdfasf" localSheetId="10" hidden="1">{"pl_t&amp;d",#N/A,FALSE,"p&amp;l_t&amp;D_01_02 (2)"}</definedName>
    <definedName name="sdasdasdfasf" localSheetId="7" hidden="1">{"pl_t&amp;d",#N/A,FALSE,"p&amp;l_t&amp;D_01_02 (2)"}</definedName>
    <definedName name="sdasdasdfasf" localSheetId="3" hidden="1">{"pl_t&amp;d",#N/A,FALSE,"p&amp;l_t&amp;D_01_02 (2)"}</definedName>
    <definedName name="sdasdasdfasf" localSheetId="8" hidden="1">{"pl_t&amp;d",#N/A,FALSE,"p&amp;l_t&amp;D_01_02 (2)"}</definedName>
    <definedName name="sdasdasdfasf" localSheetId="9" hidden="1">{"pl_t&amp;d",#N/A,FALSE,"p&amp;l_t&amp;D_01_02 (2)"}</definedName>
    <definedName name="sdasdasdfasf" localSheetId="4" hidden="1">{"pl_t&amp;d",#N/A,FALSE,"p&amp;l_t&amp;D_01_02 (2)"}</definedName>
    <definedName name="sdasdasdfasf" localSheetId="0" hidden="1">{"pl_t&amp;d",#N/A,FALSE,"p&amp;l_t&amp;D_01_02 (2)"}</definedName>
    <definedName name="sdasdasdfasf" localSheetId="1" hidden="1">{"pl_t&amp;d",#N/A,FALSE,"p&amp;l_t&amp;D_01_02 (2)"}</definedName>
    <definedName name="sdasdasdfasf" hidden="1">{"pl_t&amp;d",#N/A,FALSE,"p&amp;l_t&amp;D_01_02 (2)"}</definedName>
    <definedName name="SDD" localSheetId="8" hidden="1">{"pl_t&amp;d",#N/A,FALSE,"p&amp;l_t&amp;D_01_02 (2)"}</definedName>
    <definedName name="SDD" hidden="1">{"pl_t&amp;d",#N/A,FALSE,"p&amp;l_t&amp;D_01_02 (2)"}</definedName>
    <definedName name="sdds" localSheetId="6" hidden="1">{"pl_t&amp;d",#N/A,FALSE,"p&amp;l_t&amp;D_01_02 (2)"}</definedName>
    <definedName name="sdds" localSheetId="10" hidden="1">{"pl_t&amp;d",#N/A,FALSE,"p&amp;l_t&amp;D_01_02 (2)"}</definedName>
    <definedName name="sdds" localSheetId="7" hidden="1">{"pl_t&amp;d",#N/A,FALSE,"p&amp;l_t&amp;D_01_02 (2)"}</definedName>
    <definedName name="sdds" localSheetId="3" hidden="1">{"pl_t&amp;d",#N/A,FALSE,"p&amp;l_t&amp;D_01_02 (2)"}</definedName>
    <definedName name="sdds" localSheetId="8" hidden="1">{"pl_t&amp;d",#N/A,FALSE,"p&amp;l_t&amp;D_01_02 (2)"}</definedName>
    <definedName name="sdds" localSheetId="9" hidden="1">{"pl_t&amp;d",#N/A,FALSE,"p&amp;l_t&amp;D_01_02 (2)"}</definedName>
    <definedName name="sdds" localSheetId="4" hidden="1">{"pl_t&amp;d",#N/A,FALSE,"p&amp;l_t&amp;D_01_02 (2)"}</definedName>
    <definedName name="sdds" localSheetId="0" hidden="1">{"pl_t&amp;d",#N/A,FALSE,"p&amp;l_t&amp;D_01_02 (2)"}</definedName>
    <definedName name="sdds" localSheetId="1" hidden="1">{"pl_t&amp;d",#N/A,FALSE,"p&amp;l_t&amp;D_01_02 (2)"}</definedName>
    <definedName name="sdds" hidden="1">{"pl_t&amp;d",#N/A,FALSE,"p&amp;l_t&amp;D_01_02 (2)"}</definedName>
    <definedName name="sdf" localSheetId="6" hidden="1">{"form-D1",#N/A,FALSE,"FORM-D1";"form-D1_amt",#N/A,FALSE,"FORM-D1"}</definedName>
    <definedName name="sdf" localSheetId="10" hidden="1">{"form-D1",#N/A,FALSE,"FORM-D1";"form-D1_amt",#N/A,FALSE,"FORM-D1"}</definedName>
    <definedName name="sdf" localSheetId="7" hidden="1">{"form-D1",#N/A,FALSE,"FORM-D1";"form-D1_amt",#N/A,FALSE,"FORM-D1"}</definedName>
    <definedName name="sdf" localSheetId="3" hidden="1">{"form-D1",#N/A,FALSE,"FORM-D1";"form-D1_amt",#N/A,FALSE,"FORM-D1"}</definedName>
    <definedName name="sdf" localSheetId="8" hidden="1">{"form-D1",#N/A,FALSE,"FORM-D1";"form-D1_amt",#N/A,FALSE,"FORM-D1"}</definedName>
    <definedName name="sdf" localSheetId="9" hidden="1">{"form-D1",#N/A,FALSE,"FORM-D1";"form-D1_amt",#N/A,FALSE,"FORM-D1"}</definedName>
    <definedName name="sdf" localSheetId="4" hidden="1">{"form-D1",#N/A,FALSE,"FORM-D1";"form-D1_amt",#N/A,FALSE,"FORM-D1"}</definedName>
    <definedName name="sdf" localSheetId="0" hidden="1">{"form-D1",#N/A,FALSE,"FORM-D1";"form-D1_amt",#N/A,FALSE,"FORM-D1"}</definedName>
    <definedName name="sdf" localSheetId="1" hidden="1">{"form-D1",#N/A,FALSE,"FORM-D1";"form-D1_amt",#N/A,FALSE,"FORM-D1"}</definedName>
    <definedName name="sdf" hidden="1">{"form-D1",#N/A,FALSE,"FORM-D1";"form-D1_amt",#N/A,FALSE,"FORM-D1"}</definedName>
    <definedName name="sdfet" localSheetId="6" hidden="1">{"'Sheet1'!$A$4386:$N$4591"}</definedName>
    <definedName name="sdfet" localSheetId="10" hidden="1">{"'Sheet1'!$A$4386:$N$4591"}</definedName>
    <definedName name="sdfet" localSheetId="7" hidden="1">{"'Sheet1'!$A$4386:$N$4591"}</definedName>
    <definedName name="sdfet" localSheetId="3" hidden="1">{"'Sheet1'!$A$4386:$N$4591"}</definedName>
    <definedName name="sdfet" localSheetId="8" hidden="1">{"'Sheet1'!$A$4386:$N$4591"}</definedName>
    <definedName name="sdfet" localSheetId="9" hidden="1">{"'Sheet1'!$A$4386:$N$4591"}</definedName>
    <definedName name="sdfet" localSheetId="4" hidden="1">{"'Sheet1'!$A$4386:$N$4591"}</definedName>
    <definedName name="sdfet" localSheetId="0" hidden="1">{"'Sheet1'!$A$4386:$N$4591"}</definedName>
    <definedName name="sdfet" localSheetId="1" hidden="1">{"'Sheet1'!$A$4386:$N$4591"}</definedName>
    <definedName name="sdfet" hidden="1">{"'Sheet1'!$A$4386:$N$4591"}</definedName>
    <definedName name="sdff4" localSheetId="6" hidden="1">{"form-D1",#N/A,FALSE,"FORM-D1";"form-D1_amt",#N/A,FALSE,"FORM-D1"}</definedName>
    <definedName name="sdff4" localSheetId="10" hidden="1">{"form-D1",#N/A,FALSE,"FORM-D1";"form-D1_amt",#N/A,FALSE,"FORM-D1"}</definedName>
    <definedName name="sdff4" localSheetId="7" hidden="1">{"form-D1",#N/A,FALSE,"FORM-D1";"form-D1_amt",#N/A,FALSE,"FORM-D1"}</definedName>
    <definedName name="sdff4" localSheetId="3" hidden="1">{"form-D1",#N/A,FALSE,"FORM-D1";"form-D1_amt",#N/A,FALSE,"FORM-D1"}</definedName>
    <definedName name="sdff4" localSheetId="8" hidden="1">{"form-D1",#N/A,FALSE,"FORM-D1";"form-D1_amt",#N/A,FALSE,"FORM-D1"}</definedName>
    <definedName name="sdff4" localSheetId="9" hidden="1">{"form-D1",#N/A,FALSE,"FORM-D1";"form-D1_amt",#N/A,FALSE,"FORM-D1"}</definedName>
    <definedName name="sdff4" localSheetId="4" hidden="1">{"form-D1",#N/A,FALSE,"FORM-D1";"form-D1_amt",#N/A,FALSE,"FORM-D1"}</definedName>
    <definedName name="sdff4" localSheetId="0" hidden="1">{"form-D1",#N/A,FALSE,"FORM-D1";"form-D1_amt",#N/A,FALSE,"FORM-D1"}</definedName>
    <definedName name="sdff4" localSheetId="1" hidden="1">{"form-D1",#N/A,FALSE,"FORM-D1";"form-D1_amt",#N/A,FALSE,"FORM-D1"}</definedName>
    <definedName name="sdff4" hidden="1">{"form-D1",#N/A,FALSE,"FORM-D1";"form-D1_amt",#N/A,FALSE,"FORM-D1"}</definedName>
    <definedName name="sdfg" localSheetId="6">#REF!</definedName>
    <definedName name="sdfg" localSheetId="10">#REF!</definedName>
    <definedName name="sdfg" localSheetId="7">#REF!</definedName>
    <definedName name="sdfg" localSheetId="3">#REF!</definedName>
    <definedName name="sdfg" localSheetId="9">#REF!</definedName>
    <definedName name="sdfg" localSheetId="4">#REF!</definedName>
    <definedName name="sdfg" localSheetId="0">#REF!</definedName>
    <definedName name="sdfg" localSheetId="1">#REF!</definedName>
    <definedName name="sdfg">#REF!</definedName>
    <definedName name="sdfsdf" localSheetId="6" hidden="1">{"'Sheet1'!$A$4386:$N$4591"}</definedName>
    <definedName name="sdfsdf" localSheetId="10" hidden="1">{"'Sheet1'!$A$4386:$N$4591"}</definedName>
    <definedName name="sdfsdf" localSheetId="7" hidden="1">{"'Sheet1'!$A$4386:$N$4591"}</definedName>
    <definedName name="sdfsdf" localSheetId="3" hidden="1">{"'Sheet1'!$A$4386:$N$4591"}</definedName>
    <definedName name="sdfsdf" localSheetId="8" hidden="1">{"'Sheet1'!$A$4386:$N$4591"}</definedName>
    <definedName name="sdfsdf" localSheetId="9" hidden="1">{"'Sheet1'!$A$4386:$N$4591"}</definedName>
    <definedName name="sdfsdf" localSheetId="4" hidden="1">{"'Sheet1'!$A$4386:$N$4591"}</definedName>
    <definedName name="sdfsdf" localSheetId="0" hidden="1">{"'Sheet1'!$A$4386:$N$4591"}</definedName>
    <definedName name="sdfsdf" localSheetId="1" hidden="1">{"'Sheet1'!$A$4386:$N$4591"}</definedName>
    <definedName name="sdfsdf" hidden="1">{"'Sheet1'!$A$4386:$N$4591"}</definedName>
    <definedName name="sdfsdgf" localSheetId="6" hidden="1">{"'Sheet1'!$A$4386:$N$4591"}</definedName>
    <definedName name="sdfsdgf" localSheetId="10" hidden="1">{"'Sheet1'!$A$4386:$N$4591"}</definedName>
    <definedName name="sdfsdgf" localSheetId="7" hidden="1">{"'Sheet1'!$A$4386:$N$4591"}</definedName>
    <definedName name="sdfsdgf" localSheetId="3" hidden="1">{"'Sheet1'!$A$4386:$N$4591"}</definedName>
    <definedName name="sdfsdgf" localSheetId="8" hidden="1">{"'Sheet1'!$A$4386:$N$4591"}</definedName>
    <definedName name="sdfsdgf" localSheetId="9" hidden="1">{"'Sheet1'!$A$4386:$N$4591"}</definedName>
    <definedName name="sdfsdgf" localSheetId="4" hidden="1">{"'Sheet1'!$A$4386:$N$4591"}</definedName>
    <definedName name="sdfsdgf" localSheetId="0" hidden="1">{"'Sheet1'!$A$4386:$N$4591"}</definedName>
    <definedName name="sdfsdgf" localSheetId="1" hidden="1">{"'Sheet1'!$A$4386:$N$4591"}</definedName>
    <definedName name="sdfsdgf" hidden="1">{"'Sheet1'!$A$4386:$N$4591"}</definedName>
    <definedName name="sdfsdtf" localSheetId="6" hidden="1">{"form-D1",#N/A,FALSE,"FORM-D1";"form-D1_amt",#N/A,FALSE,"FORM-D1"}</definedName>
    <definedName name="sdfsdtf" localSheetId="10" hidden="1">{"form-D1",#N/A,FALSE,"FORM-D1";"form-D1_amt",#N/A,FALSE,"FORM-D1"}</definedName>
    <definedName name="sdfsdtf" localSheetId="7" hidden="1">{"form-D1",#N/A,FALSE,"FORM-D1";"form-D1_amt",#N/A,FALSE,"FORM-D1"}</definedName>
    <definedName name="sdfsdtf" localSheetId="3" hidden="1">{"form-D1",#N/A,FALSE,"FORM-D1";"form-D1_amt",#N/A,FALSE,"FORM-D1"}</definedName>
    <definedName name="sdfsdtf" localSheetId="8" hidden="1">{"form-D1",#N/A,FALSE,"FORM-D1";"form-D1_amt",#N/A,FALSE,"FORM-D1"}</definedName>
    <definedName name="sdfsdtf" localSheetId="9" hidden="1">{"form-D1",#N/A,FALSE,"FORM-D1";"form-D1_amt",#N/A,FALSE,"FORM-D1"}</definedName>
    <definedName name="sdfsdtf" localSheetId="4" hidden="1">{"form-D1",#N/A,FALSE,"FORM-D1";"form-D1_amt",#N/A,FALSE,"FORM-D1"}</definedName>
    <definedName name="sdfsdtf" localSheetId="0" hidden="1">{"form-D1",#N/A,FALSE,"FORM-D1";"form-D1_amt",#N/A,FALSE,"FORM-D1"}</definedName>
    <definedName name="sdfsdtf" localSheetId="1" hidden="1">{"form-D1",#N/A,FALSE,"FORM-D1";"form-D1_amt",#N/A,FALSE,"FORM-D1"}</definedName>
    <definedName name="sdfsdtf" hidden="1">{"form-D1",#N/A,FALSE,"FORM-D1";"form-D1_amt",#N/A,FALSE,"FORM-D1"}</definedName>
    <definedName name="sdfsef" localSheetId="6" hidden="1">{"form-D1",#N/A,FALSE,"FORM-D1";"form-D1_amt",#N/A,FALSE,"FORM-D1"}</definedName>
    <definedName name="sdfsef" localSheetId="10" hidden="1">{"form-D1",#N/A,FALSE,"FORM-D1";"form-D1_amt",#N/A,FALSE,"FORM-D1"}</definedName>
    <definedName name="sdfsef" localSheetId="7" hidden="1">{"form-D1",#N/A,FALSE,"FORM-D1";"form-D1_amt",#N/A,FALSE,"FORM-D1"}</definedName>
    <definedName name="sdfsef" localSheetId="3" hidden="1">{"form-D1",#N/A,FALSE,"FORM-D1";"form-D1_amt",#N/A,FALSE,"FORM-D1"}</definedName>
    <definedName name="sdfsef" localSheetId="8" hidden="1">{"form-D1",#N/A,FALSE,"FORM-D1";"form-D1_amt",#N/A,FALSE,"FORM-D1"}</definedName>
    <definedName name="sdfsef" localSheetId="9" hidden="1">{"form-D1",#N/A,FALSE,"FORM-D1";"form-D1_amt",#N/A,FALSE,"FORM-D1"}</definedName>
    <definedName name="sdfsef" localSheetId="4" hidden="1">{"form-D1",#N/A,FALSE,"FORM-D1";"form-D1_amt",#N/A,FALSE,"FORM-D1"}</definedName>
    <definedName name="sdfsef" localSheetId="0" hidden="1">{"form-D1",#N/A,FALSE,"FORM-D1";"form-D1_amt",#N/A,FALSE,"FORM-D1"}</definedName>
    <definedName name="sdfsef" localSheetId="1" hidden="1">{"form-D1",#N/A,FALSE,"FORM-D1";"form-D1_amt",#N/A,FALSE,"FORM-D1"}</definedName>
    <definedName name="sdfsef" hidden="1">{"form-D1",#N/A,FALSE,"FORM-D1";"form-D1_amt",#N/A,FALSE,"FORM-D1"}</definedName>
    <definedName name="sdfwer" localSheetId="6" hidden="1">{"'Sheet1'!$A$4386:$N$4591"}</definedName>
    <definedName name="sdfwer" localSheetId="10" hidden="1">{"'Sheet1'!$A$4386:$N$4591"}</definedName>
    <definedName name="sdfwer" localSheetId="7" hidden="1">{"'Sheet1'!$A$4386:$N$4591"}</definedName>
    <definedName name="sdfwer" localSheetId="3" hidden="1">{"'Sheet1'!$A$4386:$N$4591"}</definedName>
    <definedName name="sdfwer" localSheetId="8" hidden="1">{"'Sheet1'!$A$4386:$N$4591"}</definedName>
    <definedName name="sdfwer" localSheetId="9" hidden="1">{"'Sheet1'!$A$4386:$N$4591"}</definedName>
    <definedName name="sdfwer" localSheetId="4" hidden="1">{"'Sheet1'!$A$4386:$N$4591"}</definedName>
    <definedName name="sdfwer" localSheetId="0" hidden="1">{"'Sheet1'!$A$4386:$N$4591"}</definedName>
    <definedName name="sdfwer" localSheetId="1" hidden="1">{"'Sheet1'!$A$4386:$N$4591"}</definedName>
    <definedName name="sdfwer" hidden="1">{"'Sheet1'!$A$4386:$N$4591"}</definedName>
    <definedName name="sdfzvfdgd" localSheetId="6">#REF!</definedName>
    <definedName name="sdfzvfdgd" localSheetId="10">#REF!</definedName>
    <definedName name="sdfzvfdgd" localSheetId="7">#REF!</definedName>
    <definedName name="sdfzvfdgd" localSheetId="3">#REF!</definedName>
    <definedName name="sdfzvfdgd" localSheetId="9">#REF!</definedName>
    <definedName name="sdfzvfdgd" localSheetId="4">#REF!</definedName>
    <definedName name="sdfzvfdgd" localSheetId="0">#REF!</definedName>
    <definedName name="sdfzvfdgd" localSheetId="1">#REF!</definedName>
    <definedName name="sdfzvfdgd">#REF!</definedName>
    <definedName name="sdg" localSheetId="8" hidden="1">{"pl_td_01_02",#N/A,FALSE,"p&amp;l_t&amp;D_01_02 (2)"}</definedName>
    <definedName name="sdg" hidden="1">{"pl_td_01_02",#N/A,FALSE,"p&amp;l_t&amp;D_01_02 (2)"}</definedName>
    <definedName name="sdghsdgh" localSheetId="6">#REF!</definedName>
    <definedName name="sdghsdgh" localSheetId="10">#REF!</definedName>
    <definedName name="sdghsdgh" localSheetId="7">#REF!</definedName>
    <definedName name="sdghsdgh" localSheetId="3">#REF!</definedName>
    <definedName name="sdghsdgh" localSheetId="9">#REF!</definedName>
    <definedName name="sdghsdgh" localSheetId="4">#REF!</definedName>
    <definedName name="sdghsdgh" localSheetId="0">#REF!</definedName>
    <definedName name="sdghsdgh" localSheetId="1">#REF!</definedName>
    <definedName name="sdghsdgh">#REF!</definedName>
    <definedName name="sdgsdgsd" localSheetId="6">#REF!</definedName>
    <definedName name="sdgsdgsd" localSheetId="10">#REF!</definedName>
    <definedName name="sdgsdgsd" localSheetId="7">#REF!</definedName>
    <definedName name="sdgsdgsd" localSheetId="3">#REF!</definedName>
    <definedName name="sdgsdgsd" localSheetId="9">#REF!</definedName>
    <definedName name="sdgsdgsd" localSheetId="4">#REF!</definedName>
    <definedName name="sdgsdgsd" localSheetId="0">#REF!</definedName>
    <definedName name="sdgsdgsd" localSheetId="1">#REF!</definedName>
    <definedName name="sdgsdgsd">#REF!</definedName>
    <definedName name="sdhgfvbkw" localSheetId="10">#REF!</definedName>
    <definedName name="sdhgfvbkw" localSheetId="7">#REF!</definedName>
    <definedName name="sdhgfvbkw" localSheetId="3">#REF!</definedName>
    <definedName name="sdhgfvbkw" localSheetId="9">#REF!</definedName>
    <definedName name="sdhgfvbkw" localSheetId="4">#REF!</definedName>
    <definedName name="sdhgfvbkw" localSheetId="0">#REF!</definedName>
    <definedName name="sdhgfvbkw" localSheetId="1">#REF!</definedName>
    <definedName name="sdhgfvbkw">#REF!</definedName>
    <definedName name="sdhsfh" localSheetId="10">#REF!</definedName>
    <definedName name="sdhsfh" localSheetId="7">#REF!</definedName>
    <definedName name="sdhsfh" localSheetId="3">#REF!</definedName>
    <definedName name="sdhsfh" localSheetId="9">#REF!</definedName>
    <definedName name="sdhsfh" localSheetId="4">#REF!</definedName>
    <definedName name="sdhsfh" localSheetId="0">#REF!</definedName>
    <definedName name="sdhsfh" localSheetId="1">#REF!</definedName>
    <definedName name="sdhsfh">#REF!</definedName>
    <definedName name="sdhtrhyu" localSheetId="10">#REF!</definedName>
    <definedName name="sdhtrhyu" localSheetId="7">#REF!</definedName>
    <definedName name="sdhtrhyu" localSheetId="3">#REF!</definedName>
    <definedName name="sdhtrhyu" localSheetId="9">#REF!</definedName>
    <definedName name="sdhtrhyu" localSheetId="4">#REF!</definedName>
    <definedName name="sdhtrhyu" localSheetId="0">#REF!</definedName>
    <definedName name="sdhtrhyu" localSheetId="1">#REF!</definedName>
    <definedName name="sdhtrhyu">#REF!</definedName>
    <definedName name="sdsada" localSheetId="6" hidden="1">{"pl_t&amp;d",#N/A,FALSE,"p&amp;l_t&amp;D_01_02 (2)"}</definedName>
    <definedName name="sdsada" localSheetId="10" hidden="1">{"pl_t&amp;d",#N/A,FALSE,"p&amp;l_t&amp;D_01_02 (2)"}</definedName>
    <definedName name="sdsada" localSheetId="7" hidden="1">{"pl_t&amp;d",#N/A,FALSE,"p&amp;l_t&amp;D_01_02 (2)"}</definedName>
    <definedName name="sdsada" localSheetId="3" hidden="1">{"pl_t&amp;d",#N/A,FALSE,"p&amp;l_t&amp;D_01_02 (2)"}</definedName>
    <definedName name="sdsada" localSheetId="8" hidden="1">{"pl_t&amp;d",#N/A,FALSE,"p&amp;l_t&amp;D_01_02 (2)"}</definedName>
    <definedName name="sdsada" localSheetId="9" hidden="1">{"pl_t&amp;d",#N/A,FALSE,"p&amp;l_t&amp;D_01_02 (2)"}</definedName>
    <definedName name="sdsada" localSheetId="4" hidden="1">{"pl_t&amp;d",#N/A,FALSE,"p&amp;l_t&amp;D_01_02 (2)"}</definedName>
    <definedName name="sdsada" localSheetId="0" hidden="1">{"pl_t&amp;d",#N/A,FALSE,"p&amp;l_t&amp;D_01_02 (2)"}</definedName>
    <definedName name="sdsada" localSheetId="1" hidden="1">{"pl_t&amp;d",#N/A,FALSE,"p&amp;l_t&amp;D_01_02 (2)"}</definedName>
    <definedName name="sdsada" hidden="1">{"pl_t&amp;d",#N/A,FALSE,"p&amp;l_t&amp;D_01_02 (2)"}</definedName>
    <definedName name="sdsd" localSheetId="6">#REF!</definedName>
    <definedName name="sdsd" localSheetId="10">#REF!</definedName>
    <definedName name="sdsd" localSheetId="7">#REF!</definedName>
    <definedName name="sdsd" localSheetId="3">#REF!</definedName>
    <definedName name="sdsd" localSheetId="9">#REF!</definedName>
    <definedName name="sdsd" localSheetId="4">#REF!</definedName>
    <definedName name="sdsd" localSheetId="0">#REF!</definedName>
    <definedName name="sdsd" localSheetId="1">#REF!</definedName>
    <definedName name="sdsd">#REF!</definedName>
    <definedName name="sdsds" localSheetId="6">#REF!</definedName>
    <definedName name="sdsds" localSheetId="10">#REF!</definedName>
    <definedName name="sdsds" localSheetId="7">#REF!</definedName>
    <definedName name="sdsds" localSheetId="3">#REF!</definedName>
    <definedName name="sdsds" localSheetId="9">#REF!</definedName>
    <definedName name="sdsds" localSheetId="4">#REF!</definedName>
    <definedName name="sdsds" localSheetId="0">#REF!</definedName>
    <definedName name="sdsds" localSheetId="1">#REF!</definedName>
    <definedName name="sdsds">#REF!</definedName>
    <definedName name="sdsf" localSheetId="8" hidden="1">{"pl_t&amp;d",#N/A,FALSE,"p&amp;l_t&amp;D_01_02 (2)"}</definedName>
    <definedName name="sdsf" hidden="1">{"pl_t&amp;d",#N/A,FALSE,"p&amp;l_t&amp;D_01_02 (2)"}</definedName>
    <definedName name="sdtgdeyhdx" localSheetId="6">#REF!</definedName>
    <definedName name="sdtgdeyhdx" localSheetId="10">#REF!</definedName>
    <definedName name="sdtgdeyhdx" localSheetId="7">#REF!</definedName>
    <definedName name="sdtgdeyhdx" localSheetId="3">#REF!</definedName>
    <definedName name="sdtgdeyhdx" localSheetId="9">#REF!</definedName>
    <definedName name="sdtgdeyhdx" localSheetId="4">#REF!</definedName>
    <definedName name="sdtgdeyhdx" localSheetId="0">#REF!</definedName>
    <definedName name="sdtgdeyhdx" localSheetId="1">#REF!</definedName>
    <definedName name="sdtgdeyhdx">#REF!</definedName>
    <definedName name="sdwer" localSheetId="6" hidden="1">{"'Sheet1'!$A$4386:$N$4591"}</definedName>
    <definedName name="sdwer" localSheetId="10" hidden="1">{"'Sheet1'!$A$4386:$N$4591"}</definedName>
    <definedName name="sdwer" localSheetId="7" hidden="1">{"'Sheet1'!$A$4386:$N$4591"}</definedName>
    <definedName name="sdwer" localSheetId="3" hidden="1">{"'Sheet1'!$A$4386:$N$4591"}</definedName>
    <definedName name="sdwer" localSheetId="8" hidden="1">{"'Sheet1'!$A$4386:$N$4591"}</definedName>
    <definedName name="sdwer" localSheetId="9" hidden="1">{"'Sheet1'!$A$4386:$N$4591"}</definedName>
    <definedName name="sdwer" localSheetId="4" hidden="1">{"'Sheet1'!$A$4386:$N$4591"}</definedName>
    <definedName name="sdwer" localSheetId="0" hidden="1">{"'Sheet1'!$A$4386:$N$4591"}</definedName>
    <definedName name="sdwer" localSheetId="1" hidden="1">{"'Sheet1'!$A$4386:$N$4591"}</definedName>
    <definedName name="sdwer" hidden="1">{"'Sheet1'!$A$4386:$N$4591"}</definedName>
    <definedName name="sdzgsg" localSheetId="6" hidden="1">#REF!</definedName>
    <definedName name="sdzgsg" localSheetId="10" hidden="1">#REF!</definedName>
    <definedName name="sdzgsg" localSheetId="7" hidden="1">#REF!</definedName>
    <definedName name="sdzgsg" localSheetId="3" hidden="1">#REF!</definedName>
    <definedName name="sdzgsg" localSheetId="8" hidden="1">#REF!</definedName>
    <definedName name="sdzgsg" localSheetId="9" hidden="1">#REF!</definedName>
    <definedName name="sdzgsg" localSheetId="4" hidden="1">#REF!</definedName>
    <definedName name="sdzgsg" localSheetId="0" hidden="1">#REF!</definedName>
    <definedName name="sdzgsg" localSheetId="1" hidden="1">#REF!</definedName>
    <definedName name="sdzgsg" hidden="1">#REF!</definedName>
    <definedName name="se" localSheetId="8" hidden="1">{#N/A,#N/A,FALSE,"1.1";#N/A,#N/A,FALSE,"1.1a";#N/A,#N/A,FALSE,"1.1b";#N/A,#N/A,FALSE,"1.1c";#N/A,#N/A,FALSE,"1.1e";#N/A,#N/A,FALSE,"1.1f";#N/A,#N/A,FALSE,"1.1g";#N/A,#N/A,FALSE,"1.1h_T";#N/A,#N/A,FALSE,"1.1h_D";#N/A,#N/A,FALSE,"1.2";#N/A,#N/A,FALSE,"1.3";#N/A,#N/A,FALSE,"1.3b";#N/A,#N/A,FALSE,"1.4";#N/A,#N/A,FALSE,"1.5";#N/A,#N/A,FALSE,"1.6";#N/A,#N/A,FALSE,"2.1";#N/A,#N/A,FALSE,"SOD";#N/A,#N/A,FALSE,"OL";#N/A,#N/A,FALSE,"CF"}</definedName>
    <definedName name="se" hidden="1">{#N/A,#N/A,FALSE,"1.1";#N/A,#N/A,FALSE,"1.1a";#N/A,#N/A,FALSE,"1.1b";#N/A,#N/A,FALSE,"1.1c";#N/A,#N/A,FALSE,"1.1e";#N/A,#N/A,FALSE,"1.1f";#N/A,#N/A,FALSE,"1.1g";#N/A,#N/A,FALSE,"1.1h_T";#N/A,#N/A,FALSE,"1.1h_D";#N/A,#N/A,FALSE,"1.2";#N/A,#N/A,FALSE,"1.3";#N/A,#N/A,FALSE,"1.3b";#N/A,#N/A,FALSE,"1.4";#N/A,#N/A,FALSE,"1.5";#N/A,#N/A,FALSE,"1.6";#N/A,#N/A,FALSE,"2.1";#N/A,#N/A,FALSE,"SOD";#N/A,#N/A,FALSE,"OL";#N/A,#N/A,FALSE,"CF"}</definedName>
    <definedName name="sealing" localSheetId="8" hidden="1">{"pl_td_01_02",#N/A,FALSE,"p&amp;l_t&amp;D_01_02 (2)"}</definedName>
    <definedName name="sealing" hidden="1">{"pl_td_01_02",#N/A,FALSE,"p&amp;l_t&amp;D_01_02 (2)"}</definedName>
    <definedName name="segment22july" localSheetId="6">[51]Schedules!#REF!</definedName>
    <definedName name="segment22july" localSheetId="10">[51]Schedules!#REF!</definedName>
    <definedName name="segment22july" localSheetId="7">[51]Schedules!#REF!</definedName>
    <definedName name="segment22july" localSheetId="3">[51]Schedules!#REF!</definedName>
    <definedName name="segment22july" localSheetId="9">[51]Schedules!#REF!</definedName>
    <definedName name="segment22july" localSheetId="4">[51]Schedules!#REF!</definedName>
    <definedName name="segment22july" localSheetId="0">[51]Schedules!#REF!</definedName>
    <definedName name="segment22july" localSheetId="1">[51]Schedules!#REF!</definedName>
    <definedName name="segment22july">[51]Schedules!#REF!</definedName>
    <definedName name="SEP" localSheetId="6" hidden="1">{"pl_t&amp;d",#N/A,FALSE,"p&amp;l_t&amp;D_01_02 (2)"}</definedName>
    <definedName name="SEP" localSheetId="10" hidden="1">{"pl_t&amp;d",#N/A,FALSE,"p&amp;l_t&amp;D_01_02 (2)"}</definedName>
    <definedName name="SEP" localSheetId="7" hidden="1">{"pl_t&amp;d",#N/A,FALSE,"p&amp;l_t&amp;D_01_02 (2)"}</definedName>
    <definedName name="SEP" localSheetId="3" hidden="1">{"pl_t&amp;d",#N/A,FALSE,"p&amp;l_t&amp;D_01_02 (2)"}</definedName>
    <definedName name="SEP" localSheetId="8" hidden="1">{"pl_t&amp;d",#N/A,FALSE,"p&amp;l_t&amp;D_01_02 (2)"}</definedName>
    <definedName name="SEP" localSheetId="9" hidden="1">{"pl_t&amp;d",#N/A,FALSE,"p&amp;l_t&amp;D_01_02 (2)"}</definedName>
    <definedName name="SEP" localSheetId="4" hidden="1">{"pl_t&amp;d",#N/A,FALSE,"p&amp;l_t&amp;D_01_02 (2)"}</definedName>
    <definedName name="SEP" localSheetId="0" hidden="1">{"pl_t&amp;d",#N/A,FALSE,"p&amp;l_t&amp;D_01_02 (2)"}</definedName>
    <definedName name="SEP" localSheetId="1" hidden="1">{"pl_t&amp;d",#N/A,FALSE,"p&amp;l_t&amp;D_01_02 (2)"}</definedName>
    <definedName name="SEP" hidden="1">{"pl_t&amp;d",#N/A,FALSE,"p&amp;l_t&amp;D_01_02 (2)"}</definedName>
    <definedName name="SEPDATA?" localSheetId="6">#REF!</definedName>
    <definedName name="SEPDATA?" localSheetId="10">#REF!</definedName>
    <definedName name="SEPDATA?" localSheetId="7">#REF!</definedName>
    <definedName name="SEPDATA?" localSheetId="3">#REF!</definedName>
    <definedName name="SEPDATA?" localSheetId="9">#REF!</definedName>
    <definedName name="SEPDATA?" localSheetId="4">#REF!</definedName>
    <definedName name="SEPDATA?" localSheetId="0">#REF!</definedName>
    <definedName name="SEPDATA?" localSheetId="1">#REF!</definedName>
    <definedName name="SEPDATA?">#REF!</definedName>
    <definedName name="seperate" localSheetId="6">#REF!</definedName>
    <definedName name="seperate" localSheetId="10">#REF!</definedName>
    <definedName name="seperate" localSheetId="7">#REF!</definedName>
    <definedName name="seperate" localSheetId="3">#REF!</definedName>
    <definedName name="seperate" localSheetId="9">#REF!</definedName>
    <definedName name="seperate" localSheetId="4">#REF!</definedName>
    <definedName name="seperate" localSheetId="0">#REF!</definedName>
    <definedName name="seperate" localSheetId="1">#REF!</definedName>
    <definedName name="seperate">#REF!</definedName>
    <definedName name="sept" localSheetId="6">#REF!</definedName>
    <definedName name="sept" localSheetId="10">#REF!</definedName>
    <definedName name="sept" localSheetId="7">#REF!</definedName>
    <definedName name="sept" localSheetId="3">#REF!</definedName>
    <definedName name="sept" localSheetId="9">#REF!</definedName>
    <definedName name="sept" localSheetId="4">#REF!</definedName>
    <definedName name="sept" localSheetId="0">#REF!</definedName>
    <definedName name="sept" localSheetId="1">#REF!</definedName>
    <definedName name="sept">#REF!</definedName>
    <definedName name="SES" localSheetId="8" hidden="1">{"pl_t&amp;d",#N/A,FALSE,"p&amp;l_t&amp;D_01_02 (2)"}</definedName>
    <definedName name="SES" hidden="1">{"pl_t&amp;d",#N/A,FALSE,"p&amp;l_t&amp;D_01_02 (2)"}</definedName>
    <definedName name="SETUP_PRINT" localSheetId="10">#REF!</definedName>
    <definedName name="SETUP_PRINT" localSheetId="7">#REF!</definedName>
    <definedName name="SETUP_PRINT" localSheetId="3">#REF!</definedName>
    <definedName name="SETUP_PRINT" localSheetId="9">#REF!</definedName>
    <definedName name="SETUP_PRINT" localSheetId="4">#REF!</definedName>
    <definedName name="SETUP_PRINT" localSheetId="0">#REF!</definedName>
    <definedName name="SETUP_PRINT" localSheetId="1">#REF!</definedName>
    <definedName name="SETUP_PRINT">#REF!</definedName>
    <definedName name="SEVENDAY" localSheetId="10">#REF!</definedName>
    <definedName name="SEVENDAY" localSheetId="7">#REF!</definedName>
    <definedName name="SEVENDAY" localSheetId="3">#REF!</definedName>
    <definedName name="SEVENDAY" localSheetId="9">#REF!</definedName>
    <definedName name="SEVENDAY" localSheetId="4">#REF!</definedName>
    <definedName name="SEVENDAY" localSheetId="0">#REF!</definedName>
    <definedName name="SEVENDAY" localSheetId="1">#REF!</definedName>
    <definedName name="SEVENDAY">#REF!</definedName>
    <definedName name="sew" localSheetId="8" hidden="1">{"pl_t&amp;d",#N/A,FALSE,"p&amp;l_t&amp;D_01_02 (2)"}</definedName>
    <definedName name="sew" hidden="1">{"pl_t&amp;d",#N/A,FALSE,"p&amp;l_t&amp;D_01_02 (2)"}</definedName>
    <definedName name="sfs" localSheetId="6" hidden="1">{"pl_t&amp;d",#N/A,FALSE,"p&amp;l_t&amp;D_01_02 (2)"}</definedName>
    <definedName name="sfs" localSheetId="10" hidden="1">{"pl_t&amp;d",#N/A,FALSE,"p&amp;l_t&amp;D_01_02 (2)"}</definedName>
    <definedName name="sfs" localSheetId="7" hidden="1">{"pl_t&amp;d",#N/A,FALSE,"p&amp;l_t&amp;D_01_02 (2)"}</definedName>
    <definedName name="sfs" localSheetId="3" hidden="1">{"pl_t&amp;d",#N/A,FALSE,"p&amp;l_t&amp;D_01_02 (2)"}</definedName>
    <definedName name="sfs" localSheetId="8" hidden="1">{"pl_t&amp;d",#N/A,FALSE,"p&amp;l_t&amp;D_01_02 (2)"}</definedName>
    <definedName name="sfs" localSheetId="9" hidden="1">{"pl_t&amp;d",#N/A,FALSE,"p&amp;l_t&amp;D_01_02 (2)"}</definedName>
    <definedName name="sfs" localSheetId="4" hidden="1">{"pl_t&amp;d",#N/A,FALSE,"p&amp;l_t&amp;D_01_02 (2)"}</definedName>
    <definedName name="sfs" localSheetId="0" hidden="1">{"pl_t&amp;d",#N/A,FALSE,"p&amp;l_t&amp;D_01_02 (2)"}</definedName>
    <definedName name="sfs" localSheetId="1" hidden="1">{"pl_t&amp;d",#N/A,FALSE,"p&amp;l_t&amp;D_01_02 (2)"}</definedName>
    <definedName name="sfs" hidden="1">{"pl_t&amp;d",#N/A,FALSE,"p&amp;l_t&amp;D_01_02 (2)"}</definedName>
    <definedName name="sfsdf" localSheetId="6" hidden="1">{"pl_td_01_02",#N/A,FALSE,"p&amp;l_t&amp;D_01_02 (2)"}</definedName>
    <definedName name="sfsdf" localSheetId="10" hidden="1">{"pl_td_01_02",#N/A,FALSE,"p&amp;l_t&amp;D_01_02 (2)"}</definedName>
    <definedName name="sfsdf" localSheetId="7" hidden="1">{"pl_td_01_02",#N/A,FALSE,"p&amp;l_t&amp;D_01_02 (2)"}</definedName>
    <definedName name="sfsdf" localSheetId="3" hidden="1">{"pl_td_01_02",#N/A,FALSE,"p&amp;l_t&amp;D_01_02 (2)"}</definedName>
    <definedName name="sfsdf" localSheetId="8" hidden="1">{"pl_td_01_02",#N/A,FALSE,"p&amp;l_t&amp;D_01_02 (2)"}</definedName>
    <definedName name="sfsdf" localSheetId="9" hidden="1">{"pl_td_01_02",#N/A,FALSE,"p&amp;l_t&amp;D_01_02 (2)"}</definedName>
    <definedName name="sfsdf" localSheetId="4" hidden="1">{"pl_td_01_02",#N/A,FALSE,"p&amp;l_t&amp;D_01_02 (2)"}</definedName>
    <definedName name="sfsdf" localSheetId="0" hidden="1">{"pl_td_01_02",#N/A,FALSE,"p&amp;l_t&amp;D_01_02 (2)"}</definedName>
    <definedName name="sfsdf" localSheetId="1" hidden="1">{"pl_td_01_02",#N/A,FALSE,"p&amp;l_t&amp;D_01_02 (2)"}</definedName>
    <definedName name="sfsdf" hidden="1">{"pl_td_01_02",#N/A,FALSE,"p&amp;l_t&amp;D_01_02 (2)"}</definedName>
    <definedName name="sfseftr" localSheetId="6" hidden="1">{"'Sheet1'!$A$4386:$N$4591"}</definedName>
    <definedName name="sfseftr" localSheetId="10" hidden="1">{"'Sheet1'!$A$4386:$N$4591"}</definedName>
    <definedName name="sfseftr" localSheetId="7" hidden="1">{"'Sheet1'!$A$4386:$N$4591"}</definedName>
    <definedName name="sfseftr" localSheetId="3" hidden="1">{"'Sheet1'!$A$4386:$N$4591"}</definedName>
    <definedName name="sfseftr" localSheetId="8" hidden="1">{"'Sheet1'!$A$4386:$N$4591"}</definedName>
    <definedName name="sfseftr" localSheetId="9" hidden="1">{"'Sheet1'!$A$4386:$N$4591"}</definedName>
    <definedName name="sfseftr" localSheetId="4" hidden="1">{"'Sheet1'!$A$4386:$N$4591"}</definedName>
    <definedName name="sfseftr" localSheetId="0" hidden="1">{"'Sheet1'!$A$4386:$N$4591"}</definedName>
    <definedName name="sfseftr" localSheetId="1" hidden="1">{"'Sheet1'!$A$4386:$N$4591"}</definedName>
    <definedName name="sfseftr" hidden="1">{"'Sheet1'!$A$4386:$N$4591"}</definedName>
    <definedName name="sgaegdgag" localSheetId="6" hidden="1">#REF!</definedName>
    <definedName name="sgaegdgag" localSheetId="10" hidden="1">#REF!</definedName>
    <definedName name="sgaegdgag" localSheetId="7" hidden="1">#REF!</definedName>
    <definedName name="sgaegdgag" localSheetId="3" hidden="1">#REF!</definedName>
    <definedName name="sgaegdgag" localSheetId="8" hidden="1">#REF!</definedName>
    <definedName name="sgaegdgag" localSheetId="9" hidden="1">#REF!</definedName>
    <definedName name="sgaegdgag" localSheetId="4" hidden="1">#REF!</definedName>
    <definedName name="sgaegdgag" localSheetId="0" hidden="1">#REF!</definedName>
    <definedName name="sgaegdgag" localSheetId="1" hidden="1">#REF!</definedName>
    <definedName name="sgaegdgag" hidden="1">#REF!</definedName>
    <definedName name="sgdfg" localSheetId="6" hidden="1">#REF!</definedName>
    <definedName name="sgdfg" localSheetId="10" hidden="1">#REF!</definedName>
    <definedName name="sgdfg" localSheetId="7" hidden="1">#REF!</definedName>
    <definedName name="sgdfg" localSheetId="3" hidden="1">#REF!</definedName>
    <definedName name="sgdfg" localSheetId="8" hidden="1">#REF!</definedName>
    <definedName name="sgdfg" localSheetId="9" hidden="1">#REF!</definedName>
    <definedName name="sgdfg" localSheetId="4" hidden="1">#REF!</definedName>
    <definedName name="sgdfg" localSheetId="0" hidden="1">#REF!</definedName>
    <definedName name="sgdfg" localSheetId="1" hidden="1">#REF!</definedName>
    <definedName name="sgdfg" hidden="1">#REF!</definedName>
    <definedName name="sgf" localSheetId="6" hidden="1">{"'Sheet1'!$A$4386:$N$4591"}</definedName>
    <definedName name="sgf" localSheetId="10" hidden="1">{"'Sheet1'!$A$4386:$N$4591"}</definedName>
    <definedName name="sgf" localSheetId="7" hidden="1">{"'Sheet1'!$A$4386:$N$4591"}</definedName>
    <definedName name="sgf" localSheetId="3" hidden="1">{"'Sheet1'!$A$4386:$N$4591"}</definedName>
    <definedName name="sgf" localSheetId="8" hidden="1">{"'Sheet1'!$A$4386:$N$4591"}</definedName>
    <definedName name="sgf" localSheetId="9" hidden="1">{"'Sheet1'!$A$4386:$N$4591"}</definedName>
    <definedName name="sgf" localSheetId="4" hidden="1">{"'Sheet1'!$A$4386:$N$4591"}</definedName>
    <definedName name="sgf" localSheetId="0" hidden="1">{"'Sheet1'!$A$4386:$N$4591"}</definedName>
    <definedName name="sgf" localSheetId="1" hidden="1">{"'Sheet1'!$A$4386:$N$4591"}</definedName>
    <definedName name="sgf" hidden="1">{"'Sheet1'!$A$4386:$N$4591"}</definedName>
    <definedName name="sgsg" localSheetId="6" hidden="1">{"form-D1",#N/A,FALSE,"FORM-D1";"form-D1_amt",#N/A,FALSE,"FORM-D1"}</definedName>
    <definedName name="sgsg" localSheetId="10" hidden="1">{"form-D1",#N/A,FALSE,"FORM-D1";"form-D1_amt",#N/A,FALSE,"FORM-D1"}</definedName>
    <definedName name="sgsg" localSheetId="7" hidden="1">{"form-D1",#N/A,FALSE,"FORM-D1";"form-D1_amt",#N/A,FALSE,"FORM-D1"}</definedName>
    <definedName name="sgsg" localSheetId="3" hidden="1">{"form-D1",#N/A,FALSE,"FORM-D1";"form-D1_amt",#N/A,FALSE,"FORM-D1"}</definedName>
    <definedName name="sgsg" localSheetId="8" hidden="1">{"form-D1",#N/A,FALSE,"FORM-D1";"form-D1_amt",#N/A,FALSE,"FORM-D1"}</definedName>
    <definedName name="sgsg" localSheetId="9" hidden="1">{"form-D1",#N/A,FALSE,"FORM-D1";"form-D1_amt",#N/A,FALSE,"FORM-D1"}</definedName>
    <definedName name="sgsg" localSheetId="4" hidden="1">{"form-D1",#N/A,FALSE,"FORM-D1";"form-D1_amt",#N/A,FALSE,"FORM-D1"}</definedName>
    <definedName name="sgsg" localSheetId="0" hidden="1">{"form-D1",#N/A,FALSE,"FORM-D1";"form-D1_amt",#N/A,FALSE,"FORM-D1"}</definedName>
    <definedName name="sgsg" localSheetId="1" hidden="1">{"form-D1",#N/A,FALSE,"FORM-D1";"form-D1_amt",#N/A,FALSE,"FORM-D1"}</definedName>
    <definedName name="sgsg" hidden="1">{"form-D1",#N/A,FALSE,"FORM-D1";"form-D1_amt",#N/A,FALSE,"FORM-D1"}</definedName>
    <definedName name="sh" localSheetId="6">#REF!</definedName>
    <definedName name="sh" localSheetId="10">#REF!</definedName>
    <definedName name="sh" localSheetId="7">#REF!</definedName>
    <definedName name="sh" localSheetId="3">#REF!</definedName>
    <definedName name="sh" localSheetId="9">#REF!</definedName>
    <definedName name="sh" localSheetId="4">#REF!</definedName>
    <definedName name="sh" localSheetId="0">#REF!</definedName>
    <definedName name="sh" localSheetId="1">#REF!</definedName>
    <definedName name="sh">#REF!</definedName>
    <definedName name="shankar" localSheetId="6" hidden="1">{#N/A,#N/A,FALSE,"COMICRO";#N/A,#N/A,FALSE,"BALSCH";#N/A,#N/A,FALSE,"GLASS";#N/A,#N/A,FALSE,"DEPRE";#N/A,#N/A,FALSE,"A&amp;MCUR";#N/A,#N/A,FALSE,"AGEANAlysis";#N/A,#N/A,FALSE,"CHECKS";#N/A,#N/A,FALSE,"CHECKS"}</definedName>
    <definedName name="shankar" localSheetId="10" hidden="1">{#N/A,#N/A,FALSE,"COMICRO";#N/A,#N/A,FALSE,"BALSCH";#N/A,#N/A,FALSE,"GLASS";#N/A,#N/A,FALSE,"DEPRE";#N/A,#N/A,FALSE,"A&amp;MCUR";#N/A,#N/A,FALSE,"AGEANAlysis";#N/A,#N/A,FALSE,"CHECKS";#N/A,#N/A,FALSE,"CHECKS"}</definedName>
    <definedName name="shankar" localSheetId="7" hidden="1">{#N/A,#N/A,FALSE,"COMICRO";#N/A,#N/A,FALSE,"BALSCH";#N/A,#N/A,FALSE,"GLASS";#N/A,#N/A,FALSE,"DEPRE";#N/A,#N/A,FALSE,"A&amp;MCUR";#N/A,#N/A,FALSE,"AGEANAlysis";#N/A,#N/A,FALSE,"CHECKS";#N/A,#N/A,FALSE,"CHECKS"}</definedName>
    <definedName name="shankar" localSheetId="3" hidden="1">{#N/A,#N/A,FALSE,"COMICRO";#N/A,#N/A,FALSE,"BALSCH";#N/A,#N/A,FALSE,"GLASS";#N/A,#N/A,FALSE,"DEPRE";#N/A,#N/A,FALSE,"A&amp;MCUR";#N/A,#N/A,FALSE,"AGEANAlysis";#N/A,#N/A,FALSE,"CHECKS";#N/A,#N/A,FALSE,"CHECKS"}</definedName>
    <definedName name="shankar" localSheetId="8" hidden="1">{#N/A,#N/A,FALSE,"COMICRO";#N/A,#N/A,FALSE,"BALSCH";#N/A,#N/A,FALSE,"GLASS";#N/A,#N/A,FALSE,"DEPRE";#N/A,#N/A,FALSE,"A&amp;MCUR";#N/A,#N/A,FALSE,"AGEANAlysis";#N/A,#N/A,FALSE,"CHECKS";#N/A,#N/A,FALSE,"CHECKS"}</definedName>
    <definedName name="shankar" localSheetId="9" hidden="1">{#N/A,#N/A,FALSE,"COMICRO";#N/A,#N/A,FALSE,"BALSCH";#N/A,#N/A,FALSE,"GLASS";#N/A,#N/A,FALSE,"DEPRE";#N/A,#N/A,FALSE,"A&amp;MCUR";#N/A,#N/A,FALSE,"AGEANAlysis";#N/A,#N/A,FALSE,"CHECKS";#N/A,#N/A,FALSE,"CHECKS"}</definedName>
    <definedName name="shankar" localSheetId="4" hidden="1">{#N/A,#N/A,FALSE,"COMICRO";#N/A,#N/A,FALSE,"BALSCH";#N/A,#N/A,FALSE,"GLASS";#N/A,#N/A,FALSE,"DEPRE";#N/A,#N/A,FALSE,"A&amp;MCUR";#N/A,#N/A,FALSE,"AGEANAlysis";#N/A,#N/A,FALSE,"CHECKS";#N/A,#N/A,FALSE,"CHECKS"}</definedName>
    <definedName name="shankar" localSheetId="0" hidden="1">{#N/A,#N/A,FALSE,"COMICRO";#N/A,#N/A,FALSE,"BALSCH";#N/A,#N/A,FALSE,"GLASS";#N/A,#N/A,FALSE,"DEPRE";#N/A,#N/A,FALSE,"A&amp;MCUR";#N/A,#N/A,FALSE,"AGEANAlysis";#N/A,#N/A,FALSE,"CHECKS";#N/A,#N/A,FALSE,"CHECKS"}</definedName>
    <definedName name="shankar" localSheetId="1" hidden="1">{#N/A,#N/A,FALSE,"COMICRO";#N/A,#N/A,FALSE,"BALSCH";#N/A,#N/A,FALSE,"GLASS";#N/A,#N/A,FALSE,"DEPRE";#N/A,#N/A,FALSE,"A&amp;MCUR";#N/A,#N/A,FALSE,"AGEANAlysis";#N/A,#N/A,FALSE,"CHECKS";#N/A,#N/A,FALSE,"CHECKS"}</definedName>
    <definedName name="shankar" hidden="1">{#N/A,#N/A,FALSE,"COMICRO";#N/A,#N/A,FALSE,"BALSCH";#N/A,#N/A,FALSE,"GLASS";#N/A,#N/A,FALSE,"DEPRE";#N/A,#N/A,FALSE,"A&amp;MCUR";#N/A,#N/A,FALSE,"AGEANAlysis";#N/A,#N/A,FALSE,"CHECKS";#N/A,#N/A,FALSE,"CHECKS"}</definedName>
    <definedName name="shdfaskdfhgksf" localSheetId="6" hidden="1">{"pl_t&amp;d",#N/A,FALSE,"p&amp;l_t&amp;D_01_02 (2)"}</definedName>
    <definedName name="shdfaskdfhgksf" localSheetId="10" hidden="1">{"pl_t&amp;d",#N/A,FALSE,"p&amp;l_t&amp;D_01_02 (2)"}</definedName>
    <definedName name="shdfaskdfhgksf" localSheetId="7" hidden="1">{"pl_t&amp;d",#N/A,FALSE,"p&amp;l_t&amp;D_01_02 (2)"}</definedName>
    <definedName name="shdfaskdfhgksf" localSheetId="3" hidden="1">{"pl_t&amp;d",#N/A,FALSE,"p&amp;l_t&amp;D_01_02 (2)"}</definedName>
    <definedName name="shdfaskdfhgksf" localSheetId="8" hidden="1">{"pl_t&amp;d",#N/A,FALSE,"p&amp;l_t&amp;D_01_02 (2)"}</definedName>
    <definedName name="shdfaskdfhgksf" localSheetId="9" hidden="1">{"pl_t&amp;d",#N/A,FALSE,"p&amp;l_t&amp;D_01_02 (2)"}</definedName>
    <definedName name="shdfaskdfhgksf" localSheetId="4" hidden="1">{"pl_t&amp;d",#N/A,FALSE,"p&amp;l_t&amp;D_01_02 (2)"}</definedName>
    <definedName name="shdfaskdfhgksf" localSheetId="0" hidden="1">{"pl_t&amp;d",#N/A,FALSE,"p&amp;l_t&amp;D_01_02 (2)"}</definedName>
    <definedName name="shdfaskdfhgksf" localSheetId="1" hidden="1">{"pl_t&amp;d",#N/A,FALSE,"p&amp;l_t&amp;D_01_02 (2)"}</definedName>
    <definedName name="shdfaskdfhgksf" hidden="1">{"pl_t&amp;d",#N/A,FALSE,"p&amp;l_t&amp;D_01_02 (2)"}</definedName>
    <definedName name="sheet" localSheetId="6" hidden="1">{"pl_t&amp;d",#N/A,FALSE,"p&amp;l_t&amp;D_01_02 (2)"}</definedName>
    <definedName name="sheet" localSheetId="10" hidden="1">{"pl_t&amp;d",#N/A,FALSE,"p&amp;l_t&amp;D_01_02 (2)"}</definedName>
    <definedName name="sheet" localSheetId="7" hidden="1">{"pl_t&amp;d",#N/A,FALSE,"p&amp;l_t&amp;D_01_02 (2)"}</definedName>
    <definedName name="sheet" localSheetId="3" hidden="1">{"pl_t&amp;d",#N/A,FALSE,"p&amp;l_t&amp;D_01_02 (2)"}</definedName>
    <definedName name="sheet" localSheetId="8" hidden="1">{"pl_t&amp;d",#N/A,FALSE,"p&amp;l_t&amp;D_01_02 (2)"}</definedName>
    <definedName name="sheet" localSheetId="9" hidden="1">{"pl_t&amp;d",#N/A,FALSE,"p&amp;l_t&amp;D_01_02 (2)"}</definedName>
    <definedName name="sheet" localSheetId="4" hidden="1">{"pl_t&amp;d",#N/A,FALSE,"p&amp;l_t&amp;D_01_02 (2)"}</definedName>
    <definedName name="sheet" localSheetId="0" hidden="1">{"pl_t&amp;d",#N/A,FALSE,"p&amp;l_t&amp;D_01_02 (2)"}</definedName>
    <definedName name="sheet" localSheetId="1" hidden="1">{"pl_t&amp;d",#N/A,FALSE,"p&amp;l_t&amp;D_01_02 (2)"}</definedName>
    <definedName name="sheet" hidden="1">{"pl_t&amp;d",#N/A,FALSE,"p&amp;l_t&amp;D_01_02 (2)"}</definedName>
    <definedName name="sheet1" localSheetId="8" hidden="1">{"pl_t&amp;d",#N/A,FALSE,"p&amp;l_t&amp;D_01_02 (2)"}</definedName>
    <definedName name="sheet1" hidden="1">{"pl_t&amp;d",#N/A,FALSE,"p&amp;l_t&amp;D_01_02 (2)"}</definedName>
    <definedName name="SHEET2" localSheetId="8" hidden="1">{"pl_t&amp;d",#N/A,FALSE,"p&amp;l_t&amp;D_01_02 (2)"}</definedName>
    <definedName name="SHEET2" hidden="1">{"pl_t&amp;d",#N/A,FALSE,"p&amp;l_t&amp;D_01_02 (2)"}</definedName>
    <definedName name="sheet3" localSheetId="6" hidden="1">{"pl_t&amp;d",#N/A,FALSE,"p&amp;l_t&amp;D_01_02 (2)"}</definedName>
    <definedName name="sheet3" localSheetId="10" hidden="1">{"pl_t&amp;d",#N/A,FALSE,"p&amp;l_t&amp;D_01_02 (2)"}</definedName>
    <definedName name="sheet3" localSheetId="7" hidden="1">{"pl_t&amp;d",#N/A,FALSE,"p&amp;l_t&amp;D_01_02 (2)"}</definedName>
    <definedName name="sheet3" localSheetId="3" hidden="1">{"pl_t&amp;d",#N/A,FALSE,"p&amp;l_t&amp;D_01_02 (2)"}</definedName>
    <definedName name="sheet3" localSheetId="8" hidden="1">{"pl_t&amp;d",#N/A,FALSE,"p&amp;l_t&amp;D_01_02 (2)"}</definedName>
    <definedName name="sheet3" localSheetId="9" hidden="1">{"pl_t&amp;d",#N/A,FALSE,"p&amp;l_t&amp;D_01_02 (2)"}</definedName>
    <definedName name="sheet3" localSheetId="4" hidden="1">{"pl_t&amp;d",#N/A,FALSE,"p&amp;l_t&amp;D_01_02 (2)"}</definedName>
    <definedName name="sheet3" localSheetId="0" hidden="1">{"pl_t&amp;d",#N/A,FALSE,"p&amp;l_t&amp;D_01_02 (2)"}</definedName>
    <definedName name="sheet3" localSheetId="1" hidden="1">{"pl_t&amp;d",#N/A,FALSE,"p&amp;l_t&amp;D_01_02 (2)"}</definedName>
    <definedName name="sheet3" hidden="1">{"pl_t&amp;d",#N/A,FALSE,"p&amp;l_t&amp;D_01_02 (2)"}</definedName>
    <definedName name="SHEET5" localSheetId="8" hidden="1">{"pl_t&amp;d",#N/A,FALSE,"p&amp;l_t&amp;D_01_02 (2)"}</definedName>
    <definedName name="SHEET5" hidden="1">{"pl_t&amp;d",#N/A,FALSE,"p&amp;l_t&amp;D_01_02 (2)"}</definedName>
    <definedName name="Sheet8" localSheetId="8" hidden="1">{"pl_t&amp;d",#N/A,FALSE,"p&amp;l_t&amp;D_01_02 (2)"}</definedName>
    <definedName name="Sheet8" hidden="1">{"pl_t&amp;d",#N/A,FALSE,"p&amp;l_t&amp;D_01_02 (2)"}</definedName>
    <definedName name="shg" localSheetId="6">#REF!</definedName>
    <definedName name="shg" localSheetId="10">#REF!</definedName>
    <definedName name="shg" localSheetId="7">#REF!</definedName>
    <definedName name="shg" localSheetId="3">#REF!</definedName>
    <definedName name="shg" localSheetId="9">#REF!</definedName>
    <definedName name="shg" localSheetId="4">#REF!</definedName>
    <definedName name="shg" localSheetId="0">#REF!</definedName>
    <definedName name="shg" localSheetId="1">#REF!</definedName>
    <definedName name="shg">#REF!</definedName>
    <definedName name="shiva" localSheetId="6" hidden="1">{#N/A,#N/A,TRUE,"BALSCH";#N/A,#N/A,TRUE,"COMICRO";#N/A,#N/A,TRUE,"CHECKS";#N/A,#N/A,TRUE,"GLASS";#N/A,#N/A,TRUE,"DEPRE";#N/A,#N/A,TRUE,"A&amp;MCUR";#N/A,#N/A,TRUE,"AGEANAlysis";#N/A,#N/A,TRUE,"CHECKS"}</definedName>
    <definedName name="shiva" localSheetId="10" hidden="1">{#N/A,#N/A,TRUE,"BALSCH";#N/A,#N/A,TRUE,"COMICRO";#N/A,#N/A,TRUE,"CHECKS";#N/A,#N/A,TRUE,"GLASS";#N/A,#N/A,TRUE,"DEPRE";#N/A,#N/A,TRUE,"A&amp;MCUR";#N/A,#N/A,TRUE,"AGEANAlysis";#N/A,#N/A,TRUE,"CHECKS"}</definedName>
    <definedName name="shiva" localSheetId="7" hidden="1">{#N/A,#N/A,TRUE,"BALSCH";#N/A,#N/A,TRUE,"COMICRO";#N/A,#N/A,TRUE,"CHECKS";#N/A,#N/A,TRUE,"GLASS";#N/A,#N/A,TRUE,"DEPRE";#N/A,#N/A,TRUE,"A&amp;MCUR";#N/A,#N/A,TRUE,"AGEANAlysis";#N/A,#N/A,TRUE,"CHECKS"}</definedName>
    <definedName name="shiva" localSheetId="3" hidden="1">{#N/A,#N/A,TRUE,"BALSCH";#N/A,#N/A,TRUE,"COMICRO";#N/A,#N/A,TRUE,"CHECKS";#N/A,#N/A,TRUE,"GLASS";#N/A,#N/A,TRUE,"DEPRE";#N/A,#N/A,TRUE,"A&amp;MCUR";#N/A,#N/A,TRUE,"AGEANAlysis";#N/A,#N/A,TRUE,"CHECKS"}</definedName>
    <definedName name="shiva" localSheetId="8" hidden="1">{#N/A,#N/A,TRUE,"BALSCH";#N/A,#N/A,TRUE,"COMICRO";#N/A,#N/A,TRUE,"CHECKS";#N/A,#N/A,TRUE,"GLASS";#N/A,#N/A,TRUE,"DEPRE";#N/A,#N/A,TRUE,"A&amp;MCUR";#N/A,#N/A,TRUE,"AGEANAlysis";#N/A,#N/A,TRUE,"CHECKS"}</definedName>
    <definedName name="shiva" localSheetId="9" hidden="1">{#N/A,#N/A,TRUE,"BALSCH";#N/A,#N/A,TRUE,"COMICRO";#N/A,#N/A,TRUE,"CHECKS";#N/A,#N/A,TRUE,"GLASS";#N/A,#N/A,TRUE,"DEPRE";#N/A,#N/A,TRUE,"A&amp;MCUR";#N/A,#N/A,TRUE,"AGEANAlysis";#N/A,#N/A,TRUE,"CHECKS"}</definedName>
    <definedName name="shiva" localSheetId="4" hidden="1">{#N/A,#N/A,TRUE,"BALSCH";#N/A,#N/A,TRUE,"COMICRO";#N/A,#N/A,TRUE,"CHECKS";#N/A,#N/A,TRUE,"GLASS";#N/A,#N/A,TRUE,"DEPRE";#N/A,#N/A,TRUE,"A&amp;MCUR";#N/A,#N/A,TRUE,"AGEANAlysis";#N/A,#N/A,TRUE,"CHECKS"}</definedName>
    <definedName name="shiva" localSheetId="0" hidden="1">{#N/A,#N/A,TRUE,"BALSCH";#N/A,#N/A,TRUE,"COMICRO";#N/A,#N/A,TRUE,"CHECKS";#N/A,#N/A,TRUE,"GLASS";#N/A,#N/A,TRUE,"DEPRE";#N/A,#N/A,TRUE,"A&amp;MCUR";#N/A,#N/A,TRUE,"AGEANAlysis";#N/A,#N/A,TRUE,"CHECKS"}</definedName>
    <definedName name="shiva" localSheetId="1" hidden="1">{#N/A,#N/A,TRUE,"BALSCH";#N/A,#N/A,TRUE,"COMICRO";#N/A,#N/A,TRUE,"CHECKS";#N/A,#N/A,TRUE,"GLASS";#N/A,#N/A,TRUE,"DEPRE";#N/A,#N/A,TRUE,"A&amp;MCUR";#N/A,#N/A,TRUE,"AGEANAlysis";#N/A,#N/A,TRUE,"CHECKS"}</definedName>
    <definedName name="shiva" hidden="1">{#N/A,#N/A,TRUE,"BALSCH";#N/A,#N/A,TRUE,"COMICRO";#N/A,#N/A,TRUE,"CHECKS";#N/A,#N/A,TRUE,"GLASS";#N/A,#N/A,TRUE,"DEPRE";#N/A,#N/A,TRUE,"A&amp;MCUR";#N/A,#N/A,TRUE,"AGEANAlysis";#N/A,#N/A,TRUE,"CHECKS"}</definedName>
    <definedName name="SHT" localSheetId="6">#REF!</definedName>
    <definedName name="SHT" localSheetId="10">#REF!</definedName>
    <definedName name="SHT" localSheetId="7">#REF!</definedName>
    <definedName name="SHT" localSheetId="3">#REF!</definedName>
    <definedName name="SHT" localSheetId="9">#REF!</definedName>
    <definedName name="SHT" localSheetId="4">#REF!</definedName>
    <definedName name="SHT" localSheetId="0">#REF!</definedName>
    <definedName name="SHT" localSheetId="1">#REF!</definedName>
    <definedName name="SHT">#REF!</definedName>
    <definedName name="SIVA" localSheetId="8" hidden="1">{"pl_t&amp;d",#N/A,FALSE,"p&amp;l_t&amp;D_01_02 (2)"}</definedName>
    <definedName name="SIVA" hidden="1">{"pl_t&amp;d",#N/A,FALSE,"p&amp;l_t&amp;D_01_02 (2)"}</definedName>
    <definedName name="SIVASANKAR" localSheetId="8" hidden="1">{"pl_t&amp;d",#N/A,FALSE,"p&amp;l_t&amp;D_01_02 (2)"}</definedName>
    <definedName name="SIVASANKAR" hidden="1">{"pl_t&amp;d",#N/A,FALSE,"p&amp;l_t&amp;D_01_02 (2)"}</definedName>
    <definedName name="skltn" localSheetId="8" hidden="1">{"pl_t&amp;d",#N/A,FALSE,"p&amp;l_t&amp;D_01_02 (2)"}</definedName>
    <definedName name="skltn" hidden="1">{"pl_t&amp;d",#N/A,FALSE,"p&amp;l_t&amp;D_01_02 (2)"}</definedName>
    <definedName name="smb" localSheetId="8" hidden="1">{"pl_t&amp;d",#N/A,FALSE,"p&amp;l_t&amp;D_01_02 (2)"}</definedName>
    <definedName name="smb" hidden="1">{"pl_t&amp;d",#N/A,FALSE,"p&amp;l_t&amp;D_01_02 (2)"}</definedName>
    <definedName name="SMD" localSheetId="6">#REF!</definedName>
    <definedName name="SMD" localSheetId="10">#REF!</definedName>
    <definedName name="SMD" localSheetId="7">#REF!</definedName>
    <definedName name="SMD" localSheetId="3">#REF!</definedName>
    <definedName name="SMD" localSheetId="9">#REF!</definedName>
    <definedName name="SMD" localSheetId="4">#REF!</definedName>
    <definedName name="SMD" localSheetId="0">#REF!</definedName>
    <definedName name="SMD" localSheetId="1">#REF!</definedName>
    <definedName name="SMD">#REF!</definedName>
    <definedName name="smu" localSheetId="8" hidden="1">{"pl_t&amp;d",#N/A,FALSE,"p&amp;l_t&amp;D_01_02 (2)"}</definedName>
    <definedName name="smu" hidden="1">{"pl_t&amp;d",#N/A,FALSE,"p&amp;l_t&amp;D_01_02 (2)"}</definedName>
    <definedName name="snsjkcvn" localSheetId="6">#REF!</definedName>
    <definedName name="snsjkcvn" localSheetId="10">#REF!</definedName>
    <definedName name="snsjkcvn" localSheetId="7">#REF!</definedName>
    <definedName name="snsjkcvn" localSheetId="3">#REF!</definedName>
    <definedName name="snsjkcvn" localSheetId="9">#REF!</definedName>
    <definedName name="snsjkcvn" localSheetId="4">#REF!</definedName>
    <definedName name="snsjkcvn" localSheetId="0">#REF!</definedName>
    <definedName name="snsjkcvn" localSheetId="1">#REF!</definedName>
    <definedName name="snsjkcvn">#REF!</definedName>
    <definedName name="Socso" localSheetId="10">#REF!</definedName>
    <definedName name="Socso" localSheetId="7">#REF!</definedName>
    <definedName name="Socso" localSheetId="3">#REF!</definedName>
    <definedName name="Socso" localSheetId="9">#REF!</definedName>
    <definedName name="Socso" localSheetId="4">#REF!</definedName>
    <definedName name="Socso" localSheetId="0">#REF!</definedName>
    <definedName name="Socso" localSheetId="1">#REF!</definedName>
    <definedName name="Socso">#REF!</definedName>
    <definedName name="SPAIN" localSheetId="10">#REF!</definedName>
    <definedName name="SPAIN" localSheetId="7">#REF!</definedName>
    <definedName name="SPAIN" localSheetId="3">#REF!</definedName>
    <definedName name="SPAIN" localSheetId="9">#REF!</definedName>
    <definedName name="SPAIN" localSheetId="4">#REF!</definedName>
    <definedName name="SPAIN" localSheetId="0">#REF!</definedName>
    <definedName name="SPAIN" localSheetId="1">#REF!</definedName>
    <definedName name="SPAIN">#REF!</definedName>
    <definedName name="SPAN" localSheetId="10">#REF!</definedName>
    <definedName name="SPAN" localSheetId="7">#REF!</definedName>
    <definedName name="SPAN" localSheetId="3">#REF!</definedName>
    <definedName name="SPAN" localSheetId="9">#REF!</definedName>
    <definedName name="SPAN" localSheetId="4">#REF!</definedName>
    <definedName name="SPAN" localSheetId="0">#REF!</definedName>
    <definedName name="SPAN" localSheetId="1">#REF!</definedName>
    <definedName name="SPAN">#REF!</definedName>
    <definedName name="Spc.Nov" localSheetId="6" hidden="1">{#N/A,#N/A,FALSE,"1.1";#N/A,#N/A,FALSE,"1.1a";#N/A,#N/A,FALSE,"1.1b";#N/A,#N/A,FALSE,"1.1c";#N/A,#N/A,FALSE,"1.1e";#N/A,#N/A,FALSE,"1.1f";#N/A,#N/A,FALSE,"1.1g";#N/A,#N/A,FALSE,"1.1h_T";#N/A,#N/A,FALSE,"1.1h_D";#N/A,#N/A,FALSE,"1.2";#N/A,#N/A,FALSE,"1.3";#N/A,#N/A,FALSE,"1.3b";#N/A,#N/A,FALSE,"1.4";#N/A,#N/A,FALSE,"1.5";#N/A,#N/A,FALSE,"1.6";#N/A,#N/A,FALSE,"2.1";#N/A,#N/A,FALSE,"SOD";#N/A,#N/A,FALSE,"OL";#N/A,#N/A,FALSE,"CF"}</definedName>
    <definedName name="Spc.Nov" localSheetId="10" hidden="1">{#N/A,#N/A,FALSE,"1.1";#N/A,#N/A,FALSE,"1.1a";#N/A,#N/A,FALSE,"1.1b";#N/A,#N/A,FALSE,"1.1c";#N/A,#N/A,FALSE,"1.1e";#N/A,#N/A,FALSE,"1.1f";#N/A,#N/A,FALSE,"1.1g";#N/A,#N/A,FALSE,"1.1h_T";#N/A,#N/A,FALSE,"1.1h_D";#N/A,#N/A,FALSE,"1.2";#N/A,#N/A,FALSE,"1.3";#N/A,#N/A,FALSE,"1.3b";#N/A,#N/A,FALSE,"1.4";#N/A,#N/A,FALSE,"1.5";#N/A,#N/A,FALSE,"1.6";#N/A,#N/A,FALSE,"2.1";#N/A,#N/A,FALSE,"SOD";#N/A,#N/A,FALSE,"OL";#N/A,#N/A,FALSE,"CF"}</definedName>
    <definedName name="Spc.Nov" localSheetId="7" hidden="1">{#N/A,#N/A,FALSE,"1.1";#N/A,#N/A,FALSE,"1.1a";#N/A,#N/A,FALSE,"1.1b";#N/A,#N/A,FALSE,"1.1c";#N/A,#N/A,FALSE,"1.1e";#N/A,#N/A,FALSE,"1.1f";#N/A,#N/A,FALSE,"1.1g";#N/A,#N/A,FALSE,"1.1h_T";#N/A,#N/A,FALSE,"1.1h_D";#N/A,#N/A,FALSE,"1.2";#N/A,#N/A,FALSE,"1.3";#N/A,#N/A,FALSE,"1.3b";#N/A,#N/A,FALSE,"1.4";#N/A,#N/A,FALSE,"1.5";#N/A,#N/A,FALSE,"1.6";#N/A,#N/A,FALSE,"2.1";#N/A,#N/A,FALSE,"SOD";#N/A,#N/A,FALSE,"OL";#N/A,#N/A,FALSE,"CF"}</definedName>
    <definedName name="Spc.Nov" localSheetId="3" hidden="1">{#N/A,#N/A,FALSE,"1.1";#N/A,#N/A,FALSE,"1.1a";#N/A,#N/A,FALSE,"1.1b";#N/A,#N/A,FALSE,"1.1c";#N/A,#N/A,FALSE,"1.1e";#N/A,#N/A,FALSE,"1.1f";#N/A,#N/A,FALSE,"1.1g";#N/A,#N/A,FALSE,"1.1h_T";#N/A,#N/A,FALSE,"1.1h_D";#N/A,#N/A,FALSE,"1.2";#N/A,#N/A,FALSE,"1.3";#N/A,#N/A,FALSE,"1.3b";#N/A,#N/A,FALSE,"1.4";#N/A,#N/A,FALSE,"1.5";#N/A,#N/A,FALSE,"1.6";#N/A,#N/A,FALSE,"2.1";#N/A,#N/A,FALSE,"SOD";#N/A,#N/A,FALSE,"OL";#N/A,#N/A,FALSE,"CF"}</definedName>
    <definedName name="Spc.Nov" localSheetId="8" hidden="1">{#N/A,#N/A,FALSE,"1.1";#N/A,#N/A,FALSE,"1.1a";#N/A,#N/A,FALSE,"1.1b";#N/A,#N/A,FALSE,"1.1c";#N/A,#N/A,FALSE,"1.1e";#N/A,#N/A,FALSE,"1.1f";#N/A,#N/A,FALSE,"1.1g";#N/A,#N/A,FALSE,"1.1h_T";#N/A,#N/A,FALSE,"1.1h_D";#N/A,#N/A,FALSE,"1.2";#N/A,#N/A,FALSE,"1.3";#N/A,#N/A,FALSE,"1.3b";#N/A,#N/A,FALSE,"1.4";#N/A,#N/A,FALSE,"1.5";#N/A,#N/A,FALSE,"1.6";#N/A,#N/A,FALSE,"2.1";#N/A,#N/A,FALSE,"SOD";#N/A,#N/A,FALSE,"OL";#N/A,#N/A,FALSE,"CF"}</definedName>
    <definedName name="Spc.Nov" localSheetId="9" hidden="1">{#N/A,#N/A,FALSE,"1.1";#N/A,#N/A,FALSE,"1.1a";#N/A,#N/A,FALSE,"1.1b";#N/A,#N/A,FALSE,"1.1c";#N/A,#N/A,FALSE,"1.1e";#N/A,#N/A,FALSE,"1.1f";#N/A,#N/A,FALSE,"1.1g";#N/A,#N/A,FALSE,"1.1h_T";#N/A,#N/A,FALSE,"1.1h_D";#N/A,#N/A,FALSE,"1.2";#N/A,#N/A,FALSE,"1.3";#N/A,#N/A,FALSE,"1.3b";#N/A,#N/A,FALSE,"1.4";#N/A,#N/A,FALSE,"1.5";#N/A,#N/A,FALSE,"1.6";#N/A,#N/A,FALSE,"2.1";#N/A,#N/A,FALSE,"SOD";#N/A,#N/A,FALSE,"OL";#N/A,#N/A,FALSE,"CF"}</definedName>
    <definedName name="Spc.Nov" localSheetId="4" hidden="1">{#N/A,#N/A,FALSE,"1.1";#N/A,#N/A,FALSE,"1.1a";#N/A,#N/A,FALSE,"1.1b";#N/A,#N/A,FALSE,"1.1c";#N/A,#N/A,FALSE,"1.1e";#N/A,#N/A,FALSE,"1.1f";#N/A,#N/A,FALSE,"1.1g";#N/A,#N/A,FALSE,"1.1h_T";#N/A,#N/A,FALSE,"1.1h_D";#N/A,#N/A,FALSE,"1.2";#N/A,#N/A,FALSE,"1.3";#N/A,#N/A,FALSE,"1.3b";#N/A,#N/A,FALSE,"1.4";#N/A,#N/A,FALSE,"1.5";#N/A,#N/A,FALSE,"1.6";#N/A,#N/A,FALSE,"2.1";#N/A,#N/A,FALSE,"SOD";#N/A,#N/A,FALSE,"OL";#N/A,#N/A,FALSE,"CF"}</definedName>
    <definedName name="Spc.Nov" localSheetId="0" hidden="1">{#N/A,#N/A,FALSE,"1.1";#N/A,#N/A,FALSE,"1.1a";#N/A,#N/A,FALSE,"1.1b";#N/A,#N/A,FALSE,"1.1c";#N/A,#N/A,FALSE,"1.1e";#N/A,#N/A,FALSE,"1.1f";#N/A,#N/A,FALSE,"1.1g";#N/A,#N/A,FALSE,"1.1h_T";#N/A,#N/A,FALSE,"1.1h_D";#N/A,#N/A,FALSE,"1.2";#N/A,#N/A,FALSE,"1.3";#N/A,#N/A,FALSE,"1.3b";#N/A,#N/A,FALSE,"1.4";#N/A,#N/A,FALSE,"1.5";#N/A,#N/A,FALSE,"1.6";#N/A,#N/A,FALSE,"2.1";#N/A,#N/A,FALSE,"SOD";#N/A,#N/A,FALSE,"OL";#N/A,#N/A,FALSE,"CF"}</definedName>
    <definedName name="Spc.Nov" localSheetId="1" hidden="1">{#N/A,#N/A,FALSE,"1.1";#N/A,#N/A,FALSE,"1.1a";#N/A,#N/A,FALSE,"1.1b";#N/A,#N/A,FALSE,"1.1c";#N/A,#N/A,FALSE,"1.1e";#N/A,#N/A,FALSE,"1.1f";#N/A,#N/A,FALSE,"1.1g";#N/A,#N/A,FALSE,"1.1h_T";#N/A,#N/A,FALSE,"1.1h_D";#N/A,#N/A,FALSE,"1.2";#N/A,#N/A,FALSE,"1.3";#N/A,#N/A,FALSE,"1.3b";#N/A,#N/A,FALSE,"1.4";#N/A,#N/A,FALSE,"1.5";#N/A,#N/A,FALSE,"1.6";#N/A,#N/A,FALSE,"2.1";#N/A,#N/A,FALSE,"SOD";#N/A,#N/A,FALSE,"OL";#N/A,#N/A,FALSE,"CF"}</definedName>
    <definedName name="Spc.Nov" hidden="1">{#N/A,#N/A,FALSE,"1.1";#N/A,#N/A,FALSE,"1.1a";#N/A,#N/A,FALSE,"1.1b";#N/A,#N/A,FALSE,"1.1c";#N/A,#N/A,FALSE,"1.1e";#N/A,#N/A,FALSE,"1.1f";#N/A,#N/A,FALSE,"1.1g";#N/A,#N/A,FALSE,"1.1h_T";#N/A,#N/A,FALSE,"1.1h_D";#N/A,#N/A,FALSE,"1.2";#N/A,#N/A,FALSE,"1.3";#N/A,#N/A,FALSE,"1.3b";#N/A,#N/A,FALSE,"1.4";#N/A,#N/A,FALSE,"1.5";#N/A,#N/A,FALSE,"1.6";#N/A,#N/A,FALSE,"2.1";#N/A,#N/A,FALSE,"SOD";#N/A,#N/A,FALSE,"OL";#N/A,#N/A,FALSE,"CF"}</definedName>
    <definedName name="spe" localSheetId="6" hidden="1">{"pl_t&amp;d",#N/A,FALSE,"p&amp;l_t&amp;D_01_02 (2)"}</definedName>
    <definedName name="spe" localSheetId="10" hidden="1">{"pl_t&amp;d",#N/A,FALSE,"p&amp;l_t&amp;D_01_02 (2)"}</definedName>
    <definedName name="spe" localSheetId="7" hidden="1">{"pl_t&amp;d",#N/A,FALSE,"p&amp;l_t&amp;D_01_02 (2)"}</definedName>
    <definedName name="spe" localSheetId="3" hidden="1">{"pl_t&amp;d",#N/A,FALSE,"p&amp;l_t&amp;D_01_02 (2)"}</definedName>
    <definedName name="spe" localSheetId="8" hidden="1">{"pl_t&amp;d",#N/A,FALSE,"p&amp;l_t&amp;D_01_02 (2)"}</definedName>
    <definedName name="spe" localSheetId="9" hidden="1">{"pl_t&amp;d",#N/A,FALSE,"p&amp;l_t&amp;D_01_02 (2)"}</definedName>
    <definedName name="spe" localSheetId="4" hidden="1">{"pl_t&amp;d",#N/A,FALSE,"p&amp;l_t&amp;D_01_02 (2)"}</definedName>
    <definedName name="spe" localSheetId="0" hidden="1">{"pl_t&amp;d",#N/A,FALSE,"p&amp;l_t&amp;D_01_02 (2)"}</definedName>
    <definedName name="spe" localSheetId="1" hidden="1">{"pl_t&amp;d",#N/A,FALSE,"p&amp;l_t&amp;D_01_02 (2)"}</definedName>
    <definedName name="spe" hidden="1">{"pl_t&amp;d",#N/A,FALSE,"p&amp;l_t&amp;D_01_02 (2)"}</definedName>
    <definedName name="sprev" localSheetId="6" hidden="1">{"pl_t&amp;d",#N/A,FALSE,"p&amp;l_t&amp;D_01_02 (2)"}</definedName>
    <definedName name="sprev" localSheetId="10" hidden="1">{"pl_t&amp;d",#N/A,FALSE,"p&amp;l_t&amp;D_01_02 (2)"}</definedName>
    <definedName name="sprev" localSheetId="7" hidden="1">{"pl_t&amp;d",#N/A,FALSE,"p&amp;l_t&amp;D_01_02 (2)"}</definedName>
    <definedName name="sprev" localSheetId="3" hidden="1">{"pl_t&amp;d",#N/A,FALSE,"p&amp;l_t&amp;D_01_02 (2)"}</definedName>
    <definedName name="sprev" localSheetId="8" hidden="1">{"pl_t&amp;d",#N/A,FALSE,"p&amp;l_t&amp;D_01_02 (2)"}</definedName>
    <definedName name="sprev" localSheetId="9" hidden="1">{"pl_t&amp;d",#N/A,FALSE,"p&amp;l_t&amp;D_01_02 (2)"}</definedName>
    <definedName name="sprev" localSheetId="4" hidden="1">{"pl_t&amp;d",#N/A,FALSE,"p&amp;l_t&amp;D_01_02 (2)"}</definedName>
    <definedName name="sprev" localSheetId="0" hidden="1">{"pl_t&amp;d",#N/A,FALSE,"p&amp;l_t&amp;D_01_02 (2)"}</definedName>
    <definedName name="sprev" localSheetId="1" hidden="1">{"pl_t&amp;d",#N/A,FALSE,"p&amp;l_t&amp;D_01_02 (2)"}</definedName>
    <definedName name="sprev" hidden="1">{"pl_t&amp;d",#N/A,FALSE,"p&amp;l_t&amp;D_01_02 (2)"}</definedName>
    <definedName name="sprev1" localSheetId="6" hidden="1">{"pl_t&amp;d",#N/A,FALSE,"p&amp;l_t&amp;D_01_02 (2)"}</definedName>
    <definedName name="sprev1" localSheetId="10" hidden="1">{"pl_t&amp;d",#N/A,FALSE,"p&amp;l_t&amp;D_01_02 (2)"}</definedName>
    <definedName name="sprev1" localSheetId="7" hidden="1">{"pl_t&amp;d",#N/A,FALSE,"p&amp;l_t&amp;D_01_02 (2)"}</definedName>
    <definedName name="sprev1" localSheetId="3" hidden="1">{"pl_t&amp;d",#N/A,FALSE,"p&amp;l_t&amp;D_01_02 (2)"}</definedName>
    <definedName name="sprev1" localSheetId="8" hidden="1">{"pl_t&amp;d",#N/A,FALSE,"p&amp;l_t&amp;D_01_02 (2)"}</definedName>
    <definedName name="sprev1" localSheetId="9" hidden="1">{"pl_t&amp;d",#N/A,FALSE,"p&amp;l_t&amp;D_01_02 (2)"}</definedName>
    <definedName name="sprev1" localSheetId="4" hidden="1">{"pl_t&amp;d",#N/A,FALSE,"p&amp;l_t&amp;D_01_02 (2)"}</definedName>
    <definedName name="sprev1" localSheetId="0" hidden="1">{"pl_t&amp;d",#N/A,FALSE,"p&amp;l_t&amp;D_01_02 (2)"}</definedName>
    <definedName name="sprev1" localSheetId="1" hidden="1">{"pl_t&amp;d",#N/A,FALSE,"p&amp;l_t&amp;D_01_02 (2)"}</definedName>
    <definedName name="sprev1" hidden="1">{"pl_t&amp;d",#N/A,FALSE,"p&amp;l_t&amp;D_01_02 (2)"}</definedName>
    <definedName name="SPSS">#REF!</definedName>
    <definedName name="srd" localSheetId="8" hidden="1">{"pl_t&amp;d",#N/A,FALSE,"p&amp;l_t&amp;D_01_02 (2)"}</definedName>
    <definedName name="srd" hidden="1">{"pl_t&amp;d",#N/A,FALSE,"p&amp;l_t&amp;D_01_02 (2)"}</definedName>
    <definedName name="Srikakulm" localSheetId="8" hidden="1">{"pl_t&amp;d",#N/A,FALSE,"p&amp;l_t&amp;D_01_02 (2)"}</definedName>
    <definedName name="Srikakulm" hidden="1">{"pl_t&amp;d",#N/A,FALSE,"p&amp;l_t&amp;D_01_02 (2)"}</definedName>
    <definedName name="srter" localSheetId="6" hidden="1">{"'Sheet1'!$A$4386:$N$4591"}</definedName>
    <definedName name="srter" localSheetId="10" hidden="1">{"'Sheet1'!$A$4386:$N$4591"}</definedName>
    <definedName name="srter" localSheetId="7" hidden="1">{"'Sheet1'!$A$4386:$N$4591"}</definedName>
    <definedName name="srter" localSheetId="3" hidden="1">{"'Sheet1'!$A$4386:$N$4591"}</definedName>
    <definedName name="srter" localSheetId="8" hidden="1">{"'Sheet1'!$A$4386:$N$4591"}</definedName>
    <definedName name="srter" localSheetId="9" hidden="1">{"'Sheet1'!$A$4386:$N$4591"}</definedName>
    <definedName name="srter" localSheetId="4" hidden="1">{"'Sheet1'!$A$4386:$N$4591"}</definedName>
    <definedName name="srter" localSheetId="0" hidden="1">{"'Sheet1'!$A$4386:$N$4591"}</definedName>
    <definedName name="srter" localSheetId="1" hidden="1">{"'Sheet1'!$A$4386:$N$4591"}</definedName>
    <definedName name="srter" hidden="1">{"'Sheet1'!$A$4386:$N$4591"}</definedName>
    <definedName name="ss" localSheetId="6" hidden="1">{"pl_t&amp;d",#N/A,FALSE,"p&amp;l_t&amp;D_01_02 (2)"}</definedName>
    <definedName name="ss" localSheetId="10" hidden="1">{"pl_t&amp;d",#N/A,FALSE,"p&amp;l_t&amp;D_01_02 (2)"}</definedName>
    <definedName name="ss" localSheetId="7" hidden="1">{"pl_t&amp;d",#N/A,FALSE,"p&amp;l_t&amp;D_01_02 (2)"}</definedName>
    <definedName name="ss" localSheetId="3" hidden="1">{"pl_t&amp;d",#N/A,FALSE,"p&amp;l_t&amp;D_01_02 (2)"}</definedName>
    <definedName name="ss" localSheetId="8" hidden="1">{"pl_t&amp;d",#N/A,FALSE,"p&amp;l_t&amp;D_01_02 (2)"}</definedName>
    <definedName name="ss" localSheetId="9" hidden="1">{"pl_t&amp;d",#N/A,FALSE,"p&amp;l_t&amp;D_01_02 (2)"}</definedName>
    <definedName name="ss" localSheetId="4" hidden="1">{"pl_t&amp;d",#N/A,FALSE,"p&amp;l_t&amp;D_01_02 (2)"}</definedName>
    <definedName name="ss" localSheetId="0" hidden="1">{"pl_t&amp;d",#N/A,FALSE,"p&amp;l_t&amp;D_01_02 (2)"}</definedName>
    <definedName name="ss" localSheetId="1" hidden="1">{"pl_t&amp;d",#N/A,FALSE,"p&amp;l_t&amp;D_01_02 (2)"}</definedName>
    <definedName name="ss" hidden="1">{"pl_t&amp;d",#N/A,FALSE,"p&amp;l_t&amp;D_01_02 (2)"}</definedName>
    <definedName name="ssa" localSheetId="6">#REF!</definedName>
    <definedName name="ssa" localSheetId="10">#REF!</definedName>
    <definedName name="ssa" localSheetId="7">#REF!</definedName>
    <definedName name="ssa" localSheetId="3">#REF!</definedName>
    <definedName name="ssa" localSheetId="9">#REF!</definedName>
    <definedName name="ssa" localSheetId="4">#REF!</definedName>
    <definedName name="ssa" localSheetId="0">#REF!</definedName>
    <definedName name="ssa" localSheetId="1">#REF!</definedName>
    <definedName name="ssa">#REF!</definedName>
    <definedName name="ssasa" localSheetId="6" hidden="1">{"pl_t&amp;d",#N/A,FALSE,"p&amp;l_t&amp;D_01_02 (2)"}</definedName>
    <definedName name="ssasa" localSheetId="10" hidden="1">{"pl_t&amp;d",#N/A,FALSE,"p&amp;l_t&amp;D_01_02 (2)"}</definedName>
    <definedName name="ssasa" localSheetId="7" hidden="1">{"pl_t&amp;d",#N/A,FALSE,"p&amp;l_t&amp;D_01_02 (2)"}</definedName>
    <definedName name="ssasa" localSheetId="3" hidden="1">{"pl_t&amp;d",#N/A,FALSE,"p&amp;l_t&amp;D_01_02 (2)"}</definedName>
    <definedName name="ssasa" localSheetId="8" hidden="1">{"pl_t&amp;d",#N/A,FALSE,"p&amp;l_t&amp;D_01_02 (2)"}</definedName>
    <definedName name="ssasa" localSheetId="9" hidden="1">{"pl_t&amp;d",#N/A,FALSE,"p&amp;l_t&amp;D_01_02 (2)"}</definedName>
    <definedName name="ssasa" localSheetId="4" hidden="1">{"pl_t&amp;d",#N/A,FALSE,"p&amp;l_t&amp;D_01_02 (2)"}</definedName>
    <definedName name="ssasa" localSheetId="0" hidden="1">{"pl_t&amp;d",#N/A,FALSE,"p&amp;l_t&amp;D_01_02 (2)"}</definedName>
    <definedName name="ssasa" localSheetId="1" hidden="1">{"pl_t&amp;d",#N/A,FALSE,"p&amp;l_t&amp;D_01_02 (2)"}</definedName>
    <definedName name="ssasa" hidden="1">{"pl_t&amp;d",#N/A,FALSE,"p&amp;l_t&amp;D_01_02 (2)"}</definedName>
    <definedName name="ssd" localSheetId="8" hidden="1">{"pl_t&amp;d",#N/A,FALSE,"p&amp;l_t&amp;D_01_02 (2)"}</definedName>
    <definedName name="ssd" hidden="1">{"pl_t&amp;d",#N/A,FALSE,"p&amp;l_t&amp;D_01_02 (2)"}</definedName>
    <definedName name="ssdd" localSheetId="8" hidden="1">{#N/A,#N/A,FALSE,"1.1";#N/A,#N/A,FALSE,"1.1a";#N/A,#N/A,FALSE,"1.1b";#N/A,#N/A,FALSE,"1.1c";#N/A,#N/A,FALSE,"1.1e";#N/A,#N/A,FALSE,"1.1f";#N/A,#N/A,FALSE,"1.1g";#N/A,#N/A,FALSE,"1.1h_T";#N/A,#N/A,FALSE,"1.1h_D";#N/A,#N/A,FALSE,"1.2";#N/A,#N/A,FALSE,"1.3";#N/A,#N/A,FALSE,"1.3b";#N/A,#N/A,FALSE,"1.4";#N/A,#N/A,FALSE,"1.5";#N/A,#N/A,FALSE,"1.6";#N/A,#N/A,FALSE,"2.1";#N/A,#N/A,FALSE,"SOD";#N/A,#N/A,FALSE,"OL";#N/A,#N/A,FALSE,"CF"}</definedName>
    <definedName name="ssdd" hidden="1">{#N/A,#N/A,FALSE,"1.1";#N/A,#N/A,FALSE,"1.1a";#N/A,#N/A,FALSE,"1.1b";#N/A,#N/A,FALSE,"1.1c";#N/A,#N/A,FALSE,"1.1e";#N/A,#N/A,FALSE,"1.1f";#N/A,#N/A,FALSE,"1.1g";#N/A,#N/A,FALSE,"1.1h_T";#N/A,#N/A,FALSE,"1.1h_D";#N/A,#N/A,FALSE,"1.2";#N/A,#N/A,FALSE,"1.3";#N/A,#N/A,FALSE,"1.3b";#N/A,#N/A,FALSE,"1.4";#N/A,#N/A,FALSE,"1.5";#N/A,#N/A,FALSE,"1.6";#N/A,#N/A,FALSE,"2.1";#N/A,#N/A,FALSE,"SOD";#N/A,#N/A,FALSE,"OL";#N/A,#N/A,FALSE,"CF"}</definedName>
    <definedName name="SSE" localSheetId="8" hidden="1">{"pl_t&amp;d",#N/A,FALSE,"p&amp;l_t&amp;D_01_02 (2)"}</definedName>
    <definedName name="SSE" hidden="1">{"pl_t&amp;d",#N/A,FALSE,"p&amp;l_t&amp;D_01_02 (2)"}</definedName>
    <definedName name="sss" localSheetId="6" hidden="1">{"pl_t&amp;d",#N/A,FALSE,"p&amp;l_t&amp;D_01_02 (2)"}</definedName>
    <definedName name="sss" localSheetId="10" hidden="1">{"pl_t&amp;d",#N/A,FALSE,"p&amp;l_t&amp;D_01_02 (2)"}</definedName>
    <definedName name="sss" localSheetId="7" hidden="1">{"pl_t&amp;d",#N/A,FALSE,"p&amp;l_t&amp;D_01_02 (2)"}</definedName>
    <definedName name="sss" localSheetId="3" hidden="1">{"pl_t&amp;d",#N/A,FALSE,"p&amp;l_t&amp;D_01_02 (2)"}</definedName>
    <definedName name="sss" localSheetId="8" hidden="1">{"pl_t&amp;d",#N/A,FALSE,"p&amp;l_t&amp;D_01_02 (2)"}</definedName>
    <definedName name="sss" localSheetId="9" hidden="1">{"pl_t&amp;d",#N/A,FALSE,"p&amp;l_t&amp;D_01_02 (2)"}</definedName>
    <definedName name="sss" localSheetId="4" hidden="1">{"pl_t&amp;d",#N/A,FALSE,"p&amp;l_t&amp;D_01_02 (2)"}</definedName>
    <definedName name="sss" localSheetId="0" hidden="1">{"pl_t&amp;d",#N/A,FALSE,"p&amp;l_t&amp;D_01_02 (2)"}</definedName>
    <definedName name="sss" localSheetId="1" hidden="1">{"pl_t&amp;d",#N/A,FALSE,"p&amp;l_t&amp;D_01_02 (2)"}</definedName>
    <definedName name="sss" hidden="1">{"pl_t&amp;d",#N/A,FALSE,"p&amp;l_t&amp;D_01_02 (2)"}</definedName>
    <definedName name="sssa" localSheetId="6">#REF!</definedName>
    <definedName name="sssa" localSheetId="10">#REF!</definedName>
    <definedName name="sssa" localSheetId="7">#REF!</definedName>
    <definedName name="sssa" localSheetId="3">#REF!</definedName>
    <definedName name="sssa" localSheetId="9">#REF!</definedName>
    <definedName name="sssa" localSheetId="4">#REF!</definedName>
    <definedName name="sssa" localSheetId="0">#REF!</definedName>
    <definedName name="sssa" localSheetId="1">#REF!</definedName>
    <definedName name="sssa">#REF!</definedName>
    <definedName name="ssss" localSheetId="6" hidden="1">{"pl_t&amp;d",#N/A,FALSE,"p&amp;l_t&amp;D_01_02 (2)"}</definedName>
    <definedName name="ssss" localSheetId="10" hidden="1">{"pl_t&amp;d",#N/A,FALSE,"p&amp;l_t&amp;D_01_02 (2)"}</definedName>
    <definedName name="ssss" localSheetId="7" hidden="1">{"pl_t&amp;d",#N/A,FALSE,"p&amp;l_t&amp;D_01_02 (2)"}</definedName>
    <definedName name="ssss" localSheetId="3" hidden="1">{"pl_t&amp;d",#N/A,FALSE,"p&amp;l_t&amp;D_01_02 (2)"}</definedName>
    <definedName name="ssss" localSheetId="8" hidden="1">{"pl_t&amp;d",#N/A,FALSE,"p&amp;l_t&amp;D_01_02 (2)"}</definedName>
    <definedName name="ssss" localSheetId="9" hidden="1">{"pl_t&amp;d",#N/A,FALSE,"p&amp;l_t&amp;D_01_02 (2)"}</definedName>
    <definedName name="ssss" localSheetId="4" hidden="1">{"pl_t&amp;d",#N/A,FALSE,"p&amp;l_t&amp;D_01_02 (2)"}</definedName>
    <definedName name="ssss" localSheetId="0" hidden="1">{"pl_t&amp;d",#N/A,FALSE,"p&amp;l_t&amp;D_01_02 (2)"}</definedName>
    <definedName name="ssss" localSheetId="1" hidden="1">{"pl_t&amp;d",#N/A,FALSE,"p&amp;l_t&amp;D_01_02 (2)"}</definedName>
    <definedName name="ssss" hidden="1">{"pl_t&amp;d",#N/A,FALSE,"p&amp;l_t&amp;D_01_02 (2)"}</definedName>
    <definedName name="sssss" localSheetId="8" hidden="1">{"pl_t&amp;d",#N/A,FALSE,"p&amp;l_t&amp;D_01_02 (2)"}</definedName>
    <definedName name="sssss" hidden="1">{"pl_t&amp;d",#N/A,FALSE,"p&amp;l_t&amp;D_01_02 (2)"}</definedName>
    <definedName name="ssssssss" localSheetId="6">#REF!</definedName>
    <definedName name="ssssssss" localSheetId="10">#REF!</definedName>
    <definedName name="ssssssss" localSheetId="7">#REF!</definedName>
    <definedName name="ssssssss" localSheetId="3">#REF!</definedName>
    <definedName name="ssssssss" localSheetId="9">#REF!</definedName>
    <definedName name="ssssssss" localSheetId="4">#REF!</definedName>
    <definedName name="ssssssss" localSheetId="0">#REF!</definedName>
    <definedName name="ssssssss" localSheetId="1">#REF!</definedName>
    <definedName name="ssssssss">#REF!</definedName>
    <definedName name="sssssssss" localSheetId="6" hidden="1">{"pl_t&amp;d",#N/A,FALSE,"p&amp;l_t&amp;D_01_02 (2)"}</definedName>
    <definedName name="sssssssss" localSheetId="10" hidden="1">{"pl_t&amp;d",#N/A,FALSE,"p&amp;l_t&amp;D_01_02 (2)"}</definedName>
    <definedName name="sssssssss" localSheetId="7" hidden="1">{"pl_t&amp;d",#N/A,FALSE,"p&amp;l_t&amp;D_01_02 (2)"}</definedName>
    <definedName name="sssssssss" localSheetId="3" hidden="1">{"pl_t&amp;d",#N/A,FALSE,"p&amp;l_t&amp;D_01_02 (2)"}</definedName>
    <definedName name="sssssssss" localSheetId="8" hidden="1">{"pl_t&amp;d",#N/A,FALSE,"p&amp;l_t&amp;D_01_02 (2)"}</definedName>
    <definedName name="sssssssss" localSheetId="9" hidden="1">{"pl_t&amp;d",#N/A,FALSE,"p&amp;l_t&amp;D_01_02 (2)"}</definedName>
    <definedName name="sssssssss" localSheetId="4" hidden="1">{"pl_t&amp;d",#N/A,FALSE,"p&amp;l_t&amp;D_01_02 (2)"}</definedName>
    <definedName name="sssssssss" localSheetId="0" hidden="1">{"pl_t&amp;d",#N/A,FALSE,"p&amp;l_t&amp;D_01_02 (2)"}</definedName>
    <definedName name="sssssssss" localSheetId="1" hidden="1">{"pl_t&amp;d",#N/A,FALSE,"p&amp;l_t&amp;D_01_02 (2)"}</definedName>
    <definedName name="sssssssss" hidden="1">{"pl_t&amp;d",#N/A,FALSE,"p&amp;l_t&amp;D_01_02 (2)"}</definedName>
    <definedName name="ssssssssssssssssss" localSheetId="6">#REF!</definedName>
    <definedName name="ssssssssssssssssss" localSheetId="10">#REF!</definedName>
    <definedName name="ssssssssssssssssss" localSheetId="7">#REF!</definedName>
    <definedName name="ssssssssssssssssss" localSheetId="3">#REF!</definedName>
    <definedName name="ssssssssssssssssss" localSheetId="9">#REF!</definedName>
    <definedName name="ssssssssssssssssss" localSheetId="4">#REF!</definedName>
    <definedName name="ssssssssssssssssss" localSheetId="0">#REF!</definedName>
    <definedName name="ssssssssssssssssss" localSheetId="1">#REF!</definedName>
    <definedName name="ssssssssssssssssss">#REF!</definedName>
    <definedName name="ST" localSheetId="6">#REF!</definedName>
    <definedName name="ST" localSheetId="10">#REF!</definedName>
    <definedName name="ST" localSheetId="7">#REF!</definedName>
    <definedName name="ST" localSheetId="3">#REF!</definedName>
    <definedName name="ST" localSheetId="9">#REF!</definedName>
    <definedName name="ST" localSheetId="4">#REF!</definedName>
    <definedName name="ST" localSheetId="0">#REF!</definedName>
    <definedName name="ST" localSheetId="1">#REF!</definedName>
    <definedName name="ST">#REF!</definedName>
    <definedName name="StaffScale" localSheetId="6">#REF!</definedName>
    <definedName name="StaffScale" localSheetId="10">#REF!</definedName>
    <definedName name="StaffScale" localSheetId="7">#REF!</definedName>
    <definedName name="StaffScale" localSheetId="3">#REF!</definedName>
    <definedName name="StaffScale" localSheetId="9">#REF!</definedName>
    <definedName name="StaffScale" localSheetId="4">#REF!</definedName>
    <definedName name="StaffScale" localSheetId="0">#REF!</definedName>
    <definedName name="StaffScale" localSheetId="1">#REF!</definedName>
    <definedName name="StaffScale">#REF!</definedName>
    <definedName name="STATE">[25]MASTER!$B$2:$B$100</definedName>
    <definedName name="STRUCK" localSheetId="6" hidden="1">{"pl_t&amp;d",#N/A,FALSE,"p&amp;l_t&amp;D_01_02 (2)"}</definedName>
    <definedName name="STRUCK" localSheetId="10" hidden="1">{"pl_t&amp;d",#N/A,FALSE,"p&amp;l_t&amp;D_01_02 (2)"}</definedName>
    <definedName name="STRUCK" localSheetId="7" hidden="1">{"pl_t&amp;d",#N/A,FALSE,"p&amp;l_t&amp;D_01_02 (2)"}</definedName>
    <definedName name="STRUCK" localSheetId="3" hidden="1">{"pl_t&amp;d",#N/A,FALSE,"p&amp;l_t&amp;D_01_02 (2)"}</definedName>
    <definedName name="STRUCK" localSheetId="8" hidden="1">{"pl_t&amp;d",#N/A,FALSE,"p&amp;l_t&amp;D_01_02 (2)"}</definedName>
    <definedName name="STRUCK" localSheetId="9" hidden="1">{"pl_t&amp;d",#N/A,FALSE,"p&amp;l_t&amp;D_01_02 (2)"}</definedName>
    <definedName name="STRUCK" localSheetId="4" hidden="1">{"pl_t&amp;d",#N/A,FALSE,"p&amp;l_t&amp;D_01_02 (2)"}</definedName>
    <definedName name="STRUCK" localSheetId="0" hidden="1">{"pl_t&amp;d",#N/A,FALSE,"p&amp;l_t&amp;D_01_02 (2)"}</definedName>
    <definedName name="STRUCK" localSheetId="1" hidden="1">{"pl_t&amp;d",#N/A,FALSE,"p&amp;l_t&amp;D_01_02 (2)"}</definedName>
    <definedName name="STRUCK" hidden="1">{"pl_t&amp;d",#N/A,FALSE,"p&amp;l_t&amp;D_01_02 (2)"}</definedName>
    <definedName name="structure" localSheetId="6">#REF!</definedName>
    <definedName name="structure" localSheetId="10">#REF!</definedName>
    <definedName name="structure" localSheetId="7">#REF!</definedName>
    <definedName name="structure" localSheetId="3">#REF!</definedName>
    <definedName name="structure" localSheetId="9">#REF!</definedName>
    <definedName name="structure" localSheetId="4">#REF!</definedName>
    <definedName name="structure" localSheetId="0">#REF!</definedName>
    <definedName name="structure" localSheetId="1">#REF!</definedName>
    <definedName name="structure">#REF!</definedName>
    <definedName name="STScale" localSheetId="6">#REF!</definedName>
    <definedName name="STScale" localSheetId="10">#REF!</definedName>
    <definedName name="STScale" localSheetId="7">#REF!</definedName>
    <definedName name="STScale" localSheetId="3">#REF!</definedName>
    <definedName name="STScale" localSheetId="9">#REF!</definedName>
    <definedName name="STScale" localSheetId="4">#REF!</definedName>
    <definedName name="STScale" localSheetId="0">#REF!</definedName>
    <definedName name="STScale" localSheetId="1">#REF!</definedName>
    <definedName name="STScale">#REF!</definedName>
    <definedName name="Su" localSheetId="6">#REF!</definedName>
    <definedName name="Su" localSheetId="10">#REF!</definedName>
    <definedName name="Su" localSheetId="7">#REF!</definedName>
    <definedName name="Su" localSheetId="3">#REF!</definedName>
    <definedName name="Su" localSheetId="9">#REF!</definedName>
    <definedName name="Su" localSheetId="4">#REF!</definedName>
    <definedName name="Su" localSheetId="0">#REF!</definedName>
    <definedName name="Su" localSheetId="1">#REF!</definedName>
    <definedName name="Su">#REF!</definedName>
    <definedName name="subbu" localSheetId="8" hidden="1">{"pl_td_01_02",#N/A,FALSE,"p&amp;l_t&amp;D_01_02 (2)"}</definedName>
    <definedName name="subbu" hidden="1">{"pl_td_01_02",#N/A,FALSE,"p&amp;l_t&amp;D_01_02 (2)"}</definedName>
    <definedName name="Submission" localSheetId="10">#REF!</definedName>
    <definedName name="Submission" localSheetId="7">#REF!</definedName>
    <definedName name="Submission" localSheetId="3">#REF!</definedName>
    <definedName name="Submission" localSheetId="9">#REF!</definedName>
    <definedName name="Submission" localSheetId="4">#REF!</definedName>
    <definedName name="Submission" localSheetId="0">#REF!</definedName>
    <definedName name="Submission" localSheetId="1">#REF!</definedName>
    <definedName name="Submission">#REF!</definedName>
    <definedName name="SUDHA" localSheetId="8" hidden="1">{"pl_t&amp;d",#N/A,FALSE,"p&amp;l_t&amp;D_01_02 (2)"}</definedName>
    <definedName name="SUDHA" hidden="1">{"pl_t&amp;d",#N/A,FALSE,"p&amp;l_t&amp;D_01_02 (2)"}</definedName>
    <definedName name="Sum" localSheetId="8" hidden="1">{"pl_t&amp;d",#N/A,FALSE,"p&amp;l_t&amp;D_01_02 (2)"}</definedName>
    <definedName name="Sum" hidden="1">{"pl_t&amp;d",#N/A,FALSE,"p&amp;l_t&amp;D_01_02 (2)"}</definedName>
    <definedName name="sumit" localSheetId="10">#REF!</definedName>
    <definedName name="sumit" localSheetId="7">#REF!</definedName>
    <definedName name="sumit" localSheetId="3">#REF!</definedName>
    <definedName name="sumit" localSheetId="9">#REF!</definedName>
    <definedName name="sumit" localSheetId="4">#REF!</definedName>
    <definedName name="sumit" localSheetId="0">#REF!</definedName>
    <definedName name="sumit" localSheetId="1">#REF!</definedName>
    <definedName name="sumit">#REF!</definedName>
    <definedName name="Summery" localSheetId="8" hidden="1">{"pl_t&amp;d",#N/A,FALSE,"p&amp;l_t&amp;D_01_02 (2)"}</definedName>
    <definedName name="Summery" hidden="1">{"pl_t&amp;d",#N/A,FALSE,"p&amp;l_t&amp;D_01_02 (2)"}</definedName>
    <definedName name="Summery2" localSheetId="8" hidden="1">{"pl_t&amp;d",#N/A,FALSE,"p&amp;l_t&amp;D_01_02 (2)"}</definedName>
    <definedName name="Summery2" hidden="1">{"pl_t&amp;d",#N/A,FALSE,"p&amp;l_t&amp;D_01_02 (2)"}</definedName>
    <definedName name="suri" localSheetId="8" hidden="1">{"pl_t&amp;d",#N/A,FALSE,"p&amp;l_t&amp;D_01_02 (2)"}</definedName>
    <definedName name="suri" hidden="1">{"pl_t&amp;d",#N/A,FALSE,"p&amp;l_t&amp;D_01_02 (2)"}</definedName>
    <definedName name="surtu" localSheetId="10">#REF!</definedName>
    <definedName name="surtu" localSheetId="7">#REF!</definedName>
    <definedName name="surtu" localSheetId="3">#REF!</definedName>
    <definedName name="surtu" localSheetId="9">#REF!</definedName>
    <definedName name="surtu" localSheetId="4">#REF!</definedName>
    <definedName name="surtu" localSheetId="0">#REF!</definedName>
    <definedName name="surtu" localSheetId="1">#REF!</definedName>
    <definedName name="surtu">#REF!</definedName>
    <definedName name="svs" localSheetId="6" hidden="1">{"pl_t&amp;d",#N/A,FALSE,"p&amp;l_t&amp;D_01_02 (2)"}</definedName>
    <definedName name="svs" localSheetId="10" hidden="1">{"pl_t&amp;d",#N/A,FALSE,"p&amp;l_t&amp;D_01_02 (2)"}</definedName>
    <definedName name="svs" localSheetId="7" hidden="1">{"pl_t&amp;d",#N/A,FALSE,"p&amp;l_t&amp;D_01_02 (2)"}</definedName>
    <definedName name="svs" localSheetId="3" hidden="1">{"pl_t&amp;d",#N/A,FALSE,"p&amp;l_t&amp;D_01_02 (2)"}</definedName>
    <definedName name="svs" localSheetId="8" hidden="1">{"pl_t&amp;d",#N/A,FALSE,"p&amp;l_t&amp;D_01_02 (2)"}</definedName>
    <definedName name="svs" localSheetId="9" hidden="1">{"pl_t&amp;d",#N/A,FALSE,"p&amp;l_t&amp;D_01_02 (2)"}</definedName>
    <definedName name="svs" localSheetId="4" hidden="1">{"pl_t&amp;d",#N/A,FALSE,"p&amp;l_t&amp;D_01_02 (2)"}</definedName>
    <definedName name="svs" localSheetId="0" hidden="1">{"pl_t&amp;d",#N/A,FALSE,"p&amp;l_t&amp;D_01_02 (2)"}</definedName>
    <definedName name="svs" localSheetId="1" hidden="1">{"pl_t&amp;d",#N/A,FALSE,"p&amp;l_t&amp;D_01_02 (2)"}</definedName>
    <definedName name="svs" hidden="1">{"pl_t&amp;d",#N/A,FALSE,"p&amp;l_t&amp;D_01_02 (2)"}</definedName>
    <definedName name="SW" localSheetId="6" hidden="1">{"pl_t&amp;d",#N/A,FALSE,"p&amp;l_t&amp;D_01_02 (2)"}</definedName>
    <definedName name="SW" localSheetId="10" hidden="1">{"pl_t&amp;d",#N/A,FALSE,"p&amp;l_t&amp;D_01_02 (2)"}</definedName>
    <definedName name="SW" localSheetId="7" hidden="1">{"pl_t&amp;d",#N/A,FALSE,"p&amp;l_t&amp;D_01_02 (2)"}</definedName>
    <definedName name="SW" localSheetId="3" hidden="1">{"pl_t&amp;d",#N/A,FALSE,"p&amp;l_t&amp;D_01_02 (2)"}</definedName>
    <definedName name="SW" localSheetId="8" hidden="1">{"pl_t&amp;d",#N/A,FALSE,"p&amp;l_t&amp;D_01_02 (2)"}</definedName>
    <definedName name="SW" localSheetId="9" hidden="1">{"pl_t&amp;d",#N/A,FALSE,"p&amp;l_t&amp;D_01_02 (2)"}</definedName>
    <definedName name="SW" localSheetId="4" hidden="1">{"pl_t&amp;d",#N/A,FALSE,"p&amp;l_t&amp;D_01_02 (2)"}</definedName>
    <definedName name="SW" localSheetId="0" hidden="1">{"pl_t&amp;d",#N/A,FALSE,"p&amp;l_t&amp;D_01_02 (2)"}</definedName>
    <definedName name="SW" localSheetId="1" hidden="1">{"pl_t&amp;d",#N/A,FALSE,"p&amp;l_t&amp;D_01_02 (2)"}</definedName>
    <definedName name="SW" hidden="1">{"pl_t&amp;d",#N/A,FALSE,"p&amp;l_t&amp;D_01_02 (2)"}</definedName>
    <definedName name="SWED" localSheetId="6">#REF!</definedName>
    <definedName name="SWED" localSheetId="10">#REF!</definedName>
    <definedName name="SWED" localSheetId="7">#REF!</definedName>
    <definedName name="SWED" localSheetId="3">#REF!</definedName>
    <definedName name="SWED" localSheetId="9">#REF!</definedName>
    <definedName name="SWED" localSheetId="4">#REF!</definedName>
    <definedName name="SWED" localSheetId="0">#REF!</definedName>
    <definedName name="SWED" localSheetId="1">#REF!</definedName>
    <definedName name="SWED">#REF!</definedName>
    <definedName name="SWEDEN" localSheetId="6">#REF!</definedName>
    <definedName name="SWEDEN" localSheetId="10">#REF!</definedName>
    <definedName name="SWEDEN" localSheetId="7">#REF!</definedName>
    <definedName name="SWEDEN" localSheetId="3">#REF!</definedName>
    <definedName name="SWEDEN" localSheetId="9">#REF!</definedName>
    <definedName name="SWEDEN" localSheetId="4">#REF!</definedName>
    <definedName name="SWEDEN" localSheetId="0">#REF!</definedName>
    <definedName name="SWEDEN" localSheetId="1">#REF!</definedName>
    <definedName name="SWEDEN">#REF!</definedName>
    <definedName name="SWIT" localSheetId="6">#REF!</definedName>
    <definedName name="SWIT" localSheetId="10">#REF!</definedName>
    <definedName name="SWIT" localSheetId="7">#REF!</definedName>
    <definedName name="SWIT" localSheetId="3">#REF!</definedName>
    <definedName name="SWIT" localSheetId="9">#REF!</definedName>
    <definedName name="SWIT" localSheetId="4">#REF!</definedName>
    <definedName name="SWIT" localSheetId="0">#REF!</definedName>
    <definedName name="SWIT" localSheetId="1">#REF!</definedName>
    <definedName name="SWIT">#REF!</definedName>
    <definedName name="SWITZERLAND" localSheetId="10">#REF!</definedName>
    <definedName name="SWITZERLAND" localSheetId="7">#REF!</definedName>
    <definedName name="SWITZERLAND" localSheetId="3">#REF!</definedName>
    <definedName name="SWITZERLAND" localSheetId="9">#REF!</definedName>
    <definedName name="SWITZERLAND" localSheetId="4">#REF!</definedName>
    <definedName name="SWITZERLAND" localSheetId="0">#REF!</definedName>
    <definedName name="SWITZERLAND" localSheetId="1">#REF!</definedName>
    <definedName name="SWITZERLAND">#REF!</definedName>
    <definedName name="sx" localSheetId="6" hidden="1">{"pl_t&amp;d",#N/A,FALSE,"p&amp;l_t&amp;D_01_02 (2)"}</definedName>
    <definedName name="sx" localSheetId="10" hidden="1">{"pl_t&amp;d",#N/A,FALSE,"p&amp;l_t&amp;D_01_02 (2)"}</definedName>
    <definedName name="sx" localSheetId="7" hidden="1">{"pl_t&amp;d",#N/A,FALSE,"p&amp;l_t&amp;D_01_02 (2)"}</definedName>
    <definedName name="sx" localSheetId="3" hidden="1">{"pl_t&amp;d",#N/A,FALSE,"p&amp;l_t&amp;D_01_02 (2)"}</definedName>
    <definedName name="sx" localSheetId="8" hidden="1">{"pl_t&amp;d",#N/A,FALSE,"p&amp;l_t&amp;D_01_02 (2)"}</definedName>
    <definedName name="sx" localSheetId="9" hidden="1">{"pl_t&amp;d",#N/A,FALSE,"p&amp;l_t&amp;D_01_02 (2)"}</definedName>
    <definedName name="sx" localSheetId="4" hidden="1">{"pl_t&amp;d",#N/A,FALSE,"p&amp;l_t&amp;D_01_02 (2)"}</definedName>
    <definedName name="sx" localSheetId="0" hidden="1">{"pl_t&amp;d",#N/A,FALSE,"p&amp;l_t&amp;D_01_02 (2)"}</definedName>
    <definedName name="sx" localSheetId="1" hidden="1">{"pl_t&amp;d",#N/A,FALSE,"p&amp;l_t&amp;D_01_02 (2)"}</definedName>
    <definedName name="sx" hidden="1">{"pl_t&amp;d",#N/A,FALSE,"p&amp;l_t&amp;D_01_02 (2)"}</definedName>
    <definedName name="t" localSheetId="6" hidden="1">{"pl_t&amp;d",#N/A,FALSE,"p&amp;l_t&amp;D_01_02 (2)"}</definedName>
    <definedName name="t" localSheetId="10" hidden="1">{"pl_t&amp;d",#N/A,FALSE,"p&amp;l_t&amp;D_01_02 (2)"}</definedName>
    <definedName name="t" localSheetId="7" hidden="1">{"pl_t&amp;d",#N/A,FALSE,"p&amp;l_t&amp;D_01_02 (2)"}</definedName>
    <definedName name="t" localSheetId="3" hidden="1">{"pl_t&amp;d",#N/A,FALSE,"p&amp;l_t&amp;D_01_02 (2)"}</definedName>
    <definedName name="t" localSheetId="8" hidden="1">{"pl_t&amp;d",#N/A,FALSE,"p&amp;l_t&amp;D_01_02 (2)"}</definedName>
    <definedName name="t" localSheetId="9" hidden="1">{"pl_t&amp;d",#N/A,FALSE,"p&amp;l_t&amp;D_01_02 (2)"}</definedName>
    <definedName name="t" localSheetId="4" hidden="1">{"pl_t&amp;d",#N/A,FALSE,"p&amp;l_t&amp;D_01_02 (2)"}</definedName>
    <definedName name="t" localSheetId="0" hidden="1">{"pl_t&amp;d",#N/A,FALSE,"p&amp;l_t&amp;D_01_02 (2)"}</definedName>
    <definedName name="t" localSheetId="1" hidden="1">{"pl_t&amp;d",#N/A,FALSE,"p&amp;l_t&amp;D_01_02 (2)"}</definedName>
    <definedName name="t" hidden="1">{"pl_t&amp;d",#N/A,FALSE,"p&amp;l_t&amp;D_01_02 (2)"}</definedName>
    <definedName name="Table" localSheetId="6">#REF!</definedName>
    <definedName name="Table" localSheetId="10">#REF!</definedName>
    <definedName name="Table" localSheetId="7">#REF!</definedName>
    <definedName name="Table" localSheetId="3">#REF!</definedName>
    <definedName name="Table" localSheetId="9">#REF!</definedName>
    <definedName name="Table" localSheetId="4">#REF!</definedName>
    <definedName name="Table" localSheetId="0">#REF!</definedName>
    <definedName name="Table" localSheetId="1">#REF!</definedName>
    <definedName name="Table">#REF!</definedName>
    <definedName name="TAX_COMP" localSheetId="6">#REF!</definedName>
    <definedName name="TAX_COMP" localSheetId="10">#REF!</definedName>
    <definedName name="TAX_COMP" localSheetId="7">#REF!</definedName>
    <definedName name="TAX_COMP" localSheetId="3">#REF!</definedName>
    <definedName name="TAX_COMP" localSheetId="9">#REF!</definedName>
    <definedName name="TAX_COMP" localSheetId="4">#REF!</definedName>
    <definedName name="TAX_COMP" localSheetId="0">#REF!</definedName>
    <definedName name="TAX_COMP" localSheetId="1">#REF!</definedName>
    <definedName name="TAX_COMP">#REF!</definedName>
    <definedName name="TAXCOMP" localSheetId="6">#REF!</definedName>
    <definedName name="TAXCOMP" localSheetId="10">#REF!</definedName>
    <definedName name="TAXCOMP" localSheetId="7">#REF!</definedName>
    <definedName name="TAXCOMP" localSheetId="3">#REF!</definedName>
    <definedName name="TAXCOMP" localSheetId="9">#REF!</definedName>
    <definedName name="TAXCOMP" localSheetId="4">#REF!</definedName>
    <definedName name="TAXCOMP" localSheetId="0">#REF!</definedName>
    <definedName name="TAXCOMP" localSheetId="1">#REF!</definedName>
    <definedName name="TAXCOMP">#REF!</definedName>
    <definedName name="TaxSch3" localSheetId="10">#REF!</definedName>
    <definedName name="TaxSch3" localSheetId="7">#REF!</definedName>
    <definedName name="TaxSch3" localSheetId="3">#REF!</definedName>
    <definedName name="TaxSch3" localSheetId="9">#REF!</definedName>
    <definedName name="TaxSch3" localSheetId="4">#REF!</definedName>
    <definedName name="TaxSch3" localSheetId="0">#REF!</definedName>
    <definedName name="TaxSch3" localSheetId="1">#REF!</definedName>
    <definedName name="TaxSch3">#REF!</definedName>
    <definedName name="TaxSch4" localSheetId="10">#REF!</definedName>
    <definedName name="TaxSch4" localSheetId="7">#REF!</definedName>
    <definedName name="TaxSch4" localSheetId="3">#REF!</definedName>
    <definedName name="TaxSch4" localSheetId="9">#REF!</definedName>
    <definedName name="TaxSch4" localSheetId="4">#REF!</definedName>
    <definedName name="TaxSch4" localSheetId="0">#REF!</definedName>
    <definedName name="TaxSch4" localSheetId="1">#REF!</definedName>
    <definedName name="TaxSch4">#REF!</definedName>
    <definedName name="TaxTV">10%</definedName>
    <definedName name="TaxXL">5%</definedName>
    <definedName name="tb" localSheetId="6">#REF!</definedName>
    <definedName name="tb" localSheetId="10">#REF!</definedName>
    <definedName name="tb" localSheetId="7">#REF!</definedName>
    <definedName name="tb" localSheetId="3">#REF!</definedName>
    <definedName name="tb" localSheetId="9">#REF!</definedName>
    <definedName name="tb" localSheetId="4">#REF!</definedName>
    <definedName name="tb" localSheetId="0">#REF!</definedName>
    <definedName name="tb" localSheetId="1">#REF!</definedName>
    <definedName name="tb">#REF!</definedName>
    <definedName name="TC" localSheetId="8" hidden="1">{"pl_t&amp;d",#N/A,FALSE,"p&amp;l_t&amp;D_01_02 (2)"}</definedName>
    <definedName name="TC" hidden="1">{"pl_t&amp;d",#N/A,FALSE,"p&amp;l_t&amp;D_01_02 (2)"}</definedName>
    <definedName name="TDS" localSheetId="6">#REF!</definedName>
    <definedName name="TDS" localSheetId="10">#REF!</definedName>
    <definedName name="TDS" localSheetId="7">#REF!</definedName>
    <definedName name="TDS" localSheetId="3">#REF!</definedName>
    <definedName name="TDS" localSheetId="9">#REF!</definedName>
    <definedName name="TDS" localSheetId="4">#REF!</definedName>
    <definedName name="TDS" localSheetId="0">#REF!</definedName>
    <definedName name="TDS" localSheetId="1">#REF!</definedName>
    <definedName name="TDS">#REF!</definedName>
    <definedName name="TDSCERTICATES" localSheetId="6">#REF!</definedName>
    <definedName name="TDSCERTICATES" localSheetId="10">#REF!</definedName>
    <definedName name="TDSCERTICATES" localSheetId="7">#REF!</definedName>
    <definedName name="TDSCERTICATES" localSheetId="3">#REF!</definedName>
    <definedName name="TDSCERTICATES" localSheetId="9">#REF!</definedName>
    <definedName name="TDSCERTICATES" localSheetId="4">#REF!</definedName>
    <definedName name="TDSCERTICATES" localSheetId="0">#REF!</definedName>
    <definedName name="TDSCERTICATES" localSheetId="1">#REF!</definedName>
    <definedName name="TDSCERTICATES">#REF!</definedName>
    <definedName name="te" localSheetId="8" hidden="1">{"pl_t&amp;d",#N/A,FALSE,"p&amp;l_t&amp;D_01_02 (2)"}</definedName>
    <definedName name="te" hidden="1">{"pl_t&amp;d",#N/A,FALSE,"p&amp;l_t&amp;D_01_02 (2)"}</definedName>
    <definedName name="TEESTA" localSheetId="6" hidden="1">{"'Sheet1'!$A$4386:$N$4591"}</definedName>
    <definedName name="TEESTA" localSheetId="10" hidden="1">{"'Sheet1'!$A$4386:$N$4591"}</definedName>
    <definedName name="TEESTA" localSheetId="7" hidden="1">{"'Sheet1'!$A$4386:$N$4591"}</definedName>
    <definedName name="TEESTA" localSheetId="3" hidden="1">{"'Sheet1'!$A$4386:$N$4591"}</definedName>
    <definedName name="TEESTA" localSheetId="8" hidden="1">{"'Sheet1'!$A$4386:$N$4591"}</definedName>
    <definedName name="TEESTA" localSheetId="9" hidden="1">{"'Sheet1'!$A$4386:$N$4591"}</definedName>
    <definedName name="TEESTA" localSheetId="4" hidden="1">{"'Sheet1'!$A$4386:$N$4591"}</definedName>
    <definedName name="TEESTA" localSheetId="0" hidden="1">{"'Sheet1'!$A$4386:$N$4591"}</definedName>
    <definedName name="TEESTA" localSheetId="1" hidden="1">{"'Sheet1'!$A$4386:$N$4591"}</definedName>
    <definedName name="TEESTA" hidden="1">{"'Sheet1'!$A$4386:$N$4591"}</definedName>
    <definedName name="TEESTA_123" localSheetId="6" hidden="1">{"'Sheet1'!$A$4386:$N$4591"}</definedName>
    <definedName name="TEESTA_123" localSheetId="10" hidden="1">{"'Sheet1'!$A$4386:$N$4591"}</definedName>
    <definedName name="TEESTA_123" localSheetId="7" hidden="1">{"'Sheet1'!$A$4386:$N$4591"}</definedName>
    <definedName name="TEESTA_123" localSheetId="3" hidden="1">{"'Sheet1'!$A$4386:$N$4591"}</definedName>
    <definedName name="TEESTA_123" localSheetId="8" hidden="1">{"'Sheet1'!$A$4386:$N$4591"}</definedName>
    <definedName name="TEESTA_123" localSheetId="9" hidden="1">{"'Sheet1'!$A$4386:$N$4591"}</definedName>
    <definedName name="TEESTA_123" localSheetId="4" hidden="1">{"'Sheet1'!$A$4386:$N$4591"}</definedName>
    <definedName name="TEESTA_123" localSheetId="0" hidden="1">{"'Sheet1'!$A$4386:$N$4591"}</definedName>
    <definedName name="TEESTA_123" localSheetId="1" hidden="1">{"'Sheet1'!$A$4386:$N$4591"}</definedName>
    <definedName name="TEESTA_123" hidden="1">{"'Sheet1'!$A$4386:$N$4591"}</definedName>
    <definedName name="Tekkali" localSheetId="8" hidden="1">{"pl_t&amp;d",#N/A,FALSE,"p&amp;l_t&amp;D_01_02 (2)"}</definedName>
    <definedName name="Tekkali" hidden="1">{"pl_t&amp;d",#N/A,FALSE,"p&amp;l_t&amp;D_01_02 (2)"}</definedName>
    <definedName name="temp" localSheetId="6" hidden="1">{"pl_t&amp;d",#N/A,FALSE,"p&amp;l_t&amp;D_01_02 (2)"}</definedName>
    <definedName name="temp" localSheetId="10" hidden="1">{"pl_t&amp;d",#N/A,FALSE,"p&amp;l_t&amp;D_01_02 (2)"}</definedName>
    <definedName name="temp" localSheetId="7" hidden="1">{"pl_t&amp;d",#N/A,FALSE,"p&amp;l_t&amp;D_01_02 (2)"}</definedName>
    <definedName name="temp" localSheetId="3" hidden="1">{"pl_t&amp;d",#N/A,FALSE,"p&amp;l_t&amp;D_01_02 (2)"}</definedName>
    <definedName name="temp" localSheetId="8" hidden="1">{"pl_t&amp;d",#N/A,FALSE,"p&amp;l_t&amp;D_01_02 (2)"}</definedName>
    <definedName name="temp" localSheetId="9" hidden="1">{"pl_t&amp;d",#N/A,FALSE,"p&amp;l_t&amp;D_01_02 (2)"}</definedName>
    <definedName name="temp" localSheetId="4" hidden="1">{"pl_t&amp;d",#N/A,FALSE,"p&amp;l_t&amp;D_01_02 (2)"}</definedName>
    <definedName name="temp" localSheetId="0" hidden="1">{"pl_t&amp;d",#N/A,FALSE,"p&amp;l_t&amp;D_01_02 (2)"}</definedName>
    <definedName name="temp" localSheetId="1" hidden="1">{"pl_t&amp;d",#N/A,FALSE,"p&amp;l_t&amp;D_01_02 (2)"}</definedName>
    <definedName name="temp" hidden="1">{"pl_t&amp;d",#N/A,FALSE,"p&amp;l_t&amp;D_01_02 (2)"}</definedName>
    <definedName name="Ten" localSheetId="6">#REF!</definedName>
    <definedName name="Ten" localSheetId="10">#REF!</definedName>
    <definedName name="Ten" localSheetId="7">#REF!</definedName>
    <definedName name="Ten" localSheetId="3">#REF!</definedName>
    <definedName name="Ten" localSheetId="9">#REF!</definedName>
    <definedName name="Ten" localSheetId="4">#REF!</definedName>
    <definedName name="Ten" localSheetId="0">#REF!</definedName>
    <definedName name="Ten" localSheetId="1">#REF!</definedName>
    <definedName name="Ten">#REF!</definedName>
    <definedName name="TENDAY" localSheetId="6">#REF!</definedName>
    <definedName name="TENDAY" localSheetId="10">#REF!</definedName>
    <definedName name="TENDAY" localSheetId="7">#REF!</definedName>
    <definedName name="TENDAY" localSheetId="3">#REF!</definedName>
    <definedName name="TENDAY" localSheetId="9">#REF!</definedName>
    <definedName name="TENDAY" localSheetId="4">#REF!</definedName>
    <definedName name="TENDAY" localSheetId="0">#REF!</definedName>
    <definedName name="TENDAY" localSheetId="1">#REF!</definedName>
    <definedName name="TENDAY">#REF!</definedName>
    <definedName name="tens" localSheetId="6">#REF!</definedName>
    <definedName name="tens" localSheetId="10">#REF!</definedName>
    <definedName name="tens" localSheetId="7">#REF!</definedName>
    <definedName name="tens" localSheetId="3">#REF!</definedName>
    <definedName name="tens" localSheetId="9">#REF!</definedName>
    <definedName name="tens" localSheetId="4">#REF!</definedName>
    <definedName name="tens" localSheetId="0">#REF!</definedName>
    <definedName name="tens" localSheetId="1">#REF!</definedName>
    <definedName name="tens">#REF!</definedName>
    <definedName name="TEST" localSheetId="10">#REF!</definedName>
    <definedName name="TEST" localSheetId="7">#REF!</definedName>
    <definedName name="TEST" localSheetId="3">#REF!</definedName>
    <definedName name="TEST" localSheetId="9">#REF!</definedName>
    <definedName name="TEST" localSheetId="4">#REF!</definedName>
    <definedName name="TEST" localSheetId="0">#REF!</definedName>
    <definedName name="TEST" localSheetId="1">#REF!</definedName>
    <definedName name="TEST">#REF!</definedName>
    <definedName name="TEST0">'[52]TB Comp'!$A$2:$E$196</definedName>
    <definedName name="TEST1" localSheetId="6">#REF!</definedName>
    <definedName name="TEST1" localSheetId="10">#REF!</definedName>
    <definedName name="TEST1" localSheetId="7">#REF!</definedName>
    <definedName name="TEST1" localSheetId="3">#REF!</definedName>
    <definedName name="TEST1" localSheetId="9">#REF!</definedName>
    <definedName name="TEST1" localSheetId="4">#REF!</definedName>
    <definedName name="TEST1" localSheetId="0">#REF!</definedName>
    <definedName name="TEST1" localSheetId="1">#REF!</definedName>
    <definedName name="TEST1">#REF!</definedName>
    <definedName name="TEST2" localSheetId="6">#REF!</definedName>
    <definedName name="TEST2" localSheetId="10">#REF!</definedName>
    <definedName name="TEST2" localSheetId="7">#REF!</definedName>
    <definedName name="TEST2" localSheetId="3">#REF!</definedName>
    <definedName name="TEST2" localSheetId="9">#REF!</definedName>
    <definedName name="TEST2" localSheetId="4">#REF!</definedName>
    <definedName name="TEST2" localSheetId="0">#REF!</definedName>
    <definedName name="TEST2" localSheetId="1">#REF!</definedName>
    <definedName name="TEST2">#REF!</definedName>
    <definedName name="TEST3" localSheetId="6">#REF!</definedName>
    <definedName name="TEST3" localSheetId="10">#REF!</definedName>
    <definedName name="TEST3" localSheetId="7">#REF!</definedName>
    <definedName name="TEST3" localSheetId="3">#REF!</definedName>
    <definedName name="TEST3" localSheetId="9">#REF!</definedName>
    <definedName name="TEST3" localSheetId="4">#REF!</definedName>
    <definedName name="TEST3" localSheetId="0">#REF!</definedName>
    <definedName name="TEST3" localSheetId="1">#REF!</definedName>
    <definedName name="TEST3">#REF!</definedName>
    <definedName name="TEST4" localSheetId="10">#REF!</definedName>
    <definedName name="TEST4" localSheetId="7">#REF!</definedName>
    <definedName name="TEST4" localSheetId="3">#REF!</definedName>
    <definedName name="TEST4" localSheetId="9">#REF!</definedName>
    <definedName name="TEST4" localSheetId="4">#REF!</definedName>
    <definedName name="TEST4" localSheetId="0">#REF!</definedName>
    <definedName name="TEST4" localSheetId="1">#REF!</definedName>
    <definedName name="TEST4">#REF!</definedName>
    <definedName name="TEST5" localSheetId="10">#REF!</definedName>
    <definedName name="TEST5" localSheetId="7">#REF!</definedName>
    <definedName name="TEST5" localSheetId="3">#REF!</definedName>
    <definedName name="TEST5" localSheetId="9">#REF!</definedName>
    <definedName name="TEST5" localSheetId="4">#REF!</definedName>
    <definedName name="TEST5" localSheetId="0">#REF!</definedName>
    <definedName name="TEST5" localSheetId="1">#REF!</definedName>
    <definedName name="TEST5">#REF!</definedName>
    <definedName name="TEST6" localSheetId="10">#REF!</definedName>
    <definedName name="TEST6" localSheetId="7">#REF!</definedName>
    <definedName name="TEST6" localSheetId="3">#REF!</definedName>
    <definedName name="TEST6" localSheetId="9">#REF!</definedName>
    <definedName name="TEST6" localSheetId="4">#REF!</definedName>
    <definedName name="TEST6" localSheetId="0">#REF!</definedName>
    <definedName name="TEST6" localSheetId="1">#REF!</definedName>
    <definedName name="TEST6">#REF!</definedName>
    <definedName name="TEST7" localSheetId="10">#REF!</definedName>
    <definedName name="TEST7" localSheetId="7">#REF!</definedName>
    <definedName name="TEST7" localSheetId="3">#REF!</definedName>
    <definedName name="TEST7" localSheetId="9">#REF!</definedName>
    <definedName name="TEST7" localSheetId="4">#REF!</definedName>
    <definedName name="TEST7" localSheetId="0">#REF!</definedName>
    <definedName name="TEST7" localSheetId="1">#REF!</definedName>
    <definedName name="TEST7">#REF!</definedName>
    <definedName name="TEST8" localSheetId="10">#REF!</definedName>
    <definedName name="TEST8" localSheetId="7">#REF!</definedName>
    <definedName name="TEST8" localSheetId="3">#REF!</definedName>
    <definedName name="TEST8" localSheetId="9">#REF!</definedName>
    <definedName name="TEST8" localSheetId="4">#REF!</definedName>
    <definedName name="TEST8" localSheetId="0">#REF!</definedName>
    <definedName name="TEST8" localSheetId="1">#REF!</definedName>
    <definedName name="TEST8">#REF!</definedName>
    <definedName name="TESTHKEY" localSheetId="10">#REF!</definedName>
    <definedName name="TESTHKEY" localSheetId="7">#REF!</definedName>
    <definedName name="TESTHKEY" localSheetId="3">#REF!</definedName>
    <definedName name="TESTHKEY" localSheetId="9">#REF!</definedName>
    <definedName name="TESTHKEY" localSheetId="4">#REF!</definedName>
    <definedName name="TESTHKEY" localSheetId="0">#REF!</definedName>
    <definedName name="TESTHKEY" localSheetId="1">#REF!</definedName>
    <definedName name="TESTHKEY">#REF!</definedName>
    <definedName name="TESTKEYS" localSheetId="10">#REF!</definedName>
    <definedName name="TESTKEYS" localSheetId="7">#REF!</definedName>
    <definedName name="TESTKEYS" localSheetId="3">#REF!</definedName>
    <definedName name="TESTKEYS" localSheetId="9">#REF!</definedName>
    <definedName name="TESTKEYS" localSheetId="4">#REF!</definedName>
    <definedName name="TESTKEYS" localSheetId="0">#REF!</definedName>
    <definedName name="TESTKEYS" localSheetId="1">#REF!</definedName>
    <definedName name="TESTKEYS">#REF!</definedName>
    <definedName name="TESTVKEY" localSheetId="10">#REF!</definedName>
    <definedName name="TESTVKEY" localSheetId="7">#REF!</definedName>
    <definedName name="TESTVKEY" localSheetId="3">#REF!</definedName>
    <definedName name="TESTVKEY" localSheetId="9">#REF!</definedName>
    <definedName name="TESTVKEY" localSheetId="4">#REF!</definedName>
    <definedName name="TESTVKEY" localSheetId="0">#REF!</definedName>
    <definedName name="TESTVKEY" localSheetId="1">#REF!</definedName>
    <definedName name="TESTVKEY">#REF!</definedName>
    <definedName name="tettet" localSheetId="10">#REF!</definedName>
    <definedName name="tettet" localSheetId="7">#REF!</definedName>
    <definedName name="tettet" localSheetId="3">#REF!</definedName>
    <definedName name="tettet" localSheetId="9">#REF!</definedName>
    <definedName name="tettet" localSheetId="4">#REF!</definedName>
    <definedName name="tettet" localSheetId="0">#REF!</definedName>
    <definedName name="tettet" localSheetId="1">#REF!</definedName>
    <definedName name="tettet">#REF!</definedName>
    <definedName name="TextRefCopyRangeCount" hidden="1">4</definedName>
    <definedName name="tfgv" localSheetId="6">#REF!</definedName>
    <definedName name="tfgv" localSheetId="10">#REF!</definedName>
    <definedName name="tfgv" localSheetId="7">#REF!</definedName>
    <definedName name="tfgv" localSheetId="3">#REF!</definedName>
    <definedName name="tfgv" localSheetId="9">#REF!</definedName>
    <definedName name="tfgv" localSheetId="4">#REF!</definedName>
    <definedName name="tfgv" localSheetId="0">#REF!</definedName>
    <definedName name="tfgv" localSheetId="1">#REF!</definedName>
    <definedName name="tfgv">#REF!</definedName>
    <definedName name="tgewrtwegft" localSheetId="6" hidden="1">{"'Sheet1'!$A$4386:$N$4591"}</definedName>
    <definedName name="tgewrtwegft" localSheetId="10" hidden="1">{"'Sheet1'!$A$4386:$N$4591"}</definedName>
    <definedName name="tgewrtwegft" localSheetId="7" hidden="1">{"'Sheet1'!$A$4386:$N$4591"}</definedName>
    <definedName name="tgewrtwegft" localSheetId="3" hidden="1">{"'Sheet1'!$A$4386:$N$4591"}</definedName>
    <definedName name="tgewrtwegft" localSheetId="8" hidden="1">{"'Sheet1'!$A$4386:$N$4591"}</definedName>
    <definedName name="tgewrtwegft" localSheetId="9" hidden="1">{"'Sheet1'!$A$4386:$N$4591"}</definedName>
    <definedName name="tgewrtwegft" localSheetId="4" hidden="1">{"'Sheet1'!$A$4386:$N$4591"}</definedName>
    <definedName name="tgewrtwegft" localSheetId="0" hidden="1">{"'Sheet1'!$A$4386:$N$4591"}</definedName>
    <definedName name="tgewrtwegft" localSheetId="1" hidden="1">{"'Sheet1'!$A$4386:$N$4591"}</definedName>
    <definedName name="tgewrtwegft" hidden="1">{"'Sheet1'!$A$4386:$N$4591"}</definedName>
    <definedName name="THREEDAY" localSheetId="6">#REF!</definedName>
    <definedName name="THREEDAY" localSheetId="10">#REF!</definedName>
    <definedName name="THREEDAY" localSheetId="7">#REF!</definedName>
    <definedName name="THREEDAY" localSheetId="3">#REF!</definedName>
    <definedName name="THREEDAY" localSheetId="9">#REF!</definedName>
    <definedName name="THREEDAY" localSheetId="4">#REF!</definedName>
    <definedName name="THREEDAY" localSheetId="0">#REF!</definedName>
    <definedName name="THREEDAY" localSheetId="1">#REF!</definedName>
    <definedName name="THREEDAY">#REF!</definedName>
    <definedName name="TITLE_1" localSheetId="6">#REF!</definedName>
    <definedName name="TITLE_1" localSheetId="10">#REF!</definedName>
    <definedName name="TITLE_1" localSheetId="7">#REF!</definedName>
    <definedName name="TITLE_1" localSheetId="3">#REF!</definedName>
    <definedName name="TITLE_1" localSheetId="9">#REF!</definedName>
    <definedName name="TITLE_1" localSheetId="4">#REF!</definedName>
    <definedName name="TITLE_1" localSheetId="0">#REF!</definedName>
    <definedName name="TITLE_1" localSheetId="1">#REF!</definedName>
    <definedName name="TITLE_1">#REF!</definedName>
    <definedName name="TITLE_2" localSheetId="6">#REF!</definedName>
    <definedName name="TITLE_2" localSheetId="10">#REF!</definedName>
    <definedName name="TITLE_2" localSheetId="7">#REF!</definedName>
    <definedName name="TITLE_2" localSheetId="3">#REF!</definedName>
    <definedName name="TITLE_2" localSheetId="9">#REF!</definedName>
    <definedName name="TITLE_2" localSheetId="4">#REF!</definedName>
    <definedName name="TITLE_2" localSheetId="0">#REF!</definedName>
    <definedName name="TITLE_2" localSheetId="1">#REF!</definedName>
    <definedName name="TITLE_2">#REF!</definedName>
    <definedName name="TITLE_3" localSheetId="10">#REF!</definedName>
    <definedName name="TITLE_3" localSheetId="7">#REF!</definedName>
    <definedName name="TITLE_3" localSheetId="3">#REF!</definedName>
    <definedName name="TITLE_3" localSheetId="9">#REF!</definedName>
    <definedName name="TITLE_3" localSheetId="4">#REF!</definedName>
    <definedName name="TITLE_3" localSheetId="0">#REF!</definedName>
    <definedName name="TITLE_3" localSheetId="1">#REF!</definedName>
    <definedName name="TITLE_3">#REF!</definedName>
    <definedName name="TITLE_4" localSheetId="10">#REF!</definedName>
    <definedName name="TITLE_4" localSheetId="7">#REF!</definedName>
    <definedName name="TITLE_4" localSheetId="3">#REF!</definedName>
    <definedName name="TITLE_4" localSheetId="9">#REF!</definedName>
    <definedName name="TITLE_4" localSheetId="4">#REF!</definedName>
    <definedName name="TITLE_4" localSheetId="0">#REF!</definedName>
    <definedName name="TITLE_4" localSheetId="1">#REF!</definedName>
    <definedName name="TITLE_4">#REF!</definedName>
    <definedName name="TITLE_5" localSheetId="10">#REF!</definedName>
    <definedName name="TITLE_5" localSheetId="7">#REF!</definedName>
    <definedName name="TITLE_5" localSheetId="3">#REF!</definedName>
    <definedName name="TITLE_5" localSheetId="9">#REF!</definedName>
    <definedName name="TITLE_5" localSheetId="4">#REF!</definedName>
    <definedName name="TITLE_5" localSheetId="0">#REF!</definedName>
    <definedName name="TITLE_5" localSheetId="1">#REF!</definedName>
    <definedName name="TITLE_5">#REF!</definedName>
    <definedName name="TITLE_6" localSheetId="10">#REF!</definedName>
    <definedName name="TITLE_6" localSheetId="7">#REF!</definedName>
    <definedName name="TITLE_6" localSheetId="3">#REF!</definedName>
    <definedName name="TITLE_6" localSheetId="9">#REF!</definedName>
    <definedName name="TITLE_6" localSheetId="4">#REF!</definedName>
    <definedName name="TITLE_6" localSheetId="0">#REF!</definedName>
    <definedName name="TITLE_6" localSheetId="1">#REF!</definedName>
    <definedName name="TITLE_6">#REF!</definedName>
    <definedName name="TITLE_7" localSheetId="10">#REF!</definedName>
    <definedName name="TITLE_7" localSheetId="7">#REF!</definedName>
    <definedName name="TITLE_7" localSheetId="3">#REF!</definedName>
    <definedName name="TITLE_7" localSheetId="9">#REF!</definedName>
    <definedName name="TITLE_7" localSheetId="4">#REF!</definedName>
    <definedName name="TITLE_7" localSheetId="0">#REF!</definedName>
    <definedName name="TITLE_7" localSheetId="1">#REF!</definedName>
    <definedName name="TITLE_7">#REF!</definedName>
    <definedName name="TKL" localSheetId="8" hidden="1">{"pl_t&amp;d",#N/A,FALSE,"p&amp;l_t&amp;D_01_02 (2)"}</definedName>
    <definedName name="TKL" hidden="1">{"pl_t&amp;d",#N/A,FALSE,"p&amp;l_t&amp;D_01_02 (2)"}</definedName>
    <definedName name="TLT" localSheetId="10">#REF!</definedName>
    <definedName name="TLT" localSheetId="7">#REF!</definedName>
    <definedName name="TLT" localSheetId="3">#REF!</definedName>
    <definedName name="TLT" localSheetId="9">#REF!</definedName>
    <definedName name="TLT" localSheetId="4">#REF!</definedName>
    <definedName name="TLT" localSheetId="0">#REF!</definedName>
    <definedName name="TLT" localSheetId="1">#REF!</definedName>
    <definedName name="TLT">#REF!</definedName>
    <definedName name="TOT" localSheetId="10">#REF!</definedName>
    <definedName name="TOT" localSheetId="7">#REF!</definedName>
    <definedName name="TOT" localSheetId="3">#REF!</definedName>
    <definedName name="TOT" localSheetId="9">#REF!</definedName>
    <definedName name="TOT" localSheetId="4">#REF!</definedName>
    <definedName name="TOT" localSheetId="0">#REF!</definedName>
    <definedName name="TOT" localSheetId="1">#REF!</definedName>
    <definedName name="TOT">#REF!</definedName>
    <definedName name="total" localSheetId="6" hidden="1">{"pl_t&amp;d",#N/A,FALSE,"p&amp;l_t&amp;D_01_02 (2)"}</definedName>
    <definedName name="total" localSheetId="10" hidden="1">{"pl_t&amp;d",#N/A,FALSE,"p&amp;l_t&amp;D_01_02 (2)"}</definedName>
    <definedName name="total" localSheetId="7" hidden="1">{"pl_t&amp;d",#N/A,FALSE,"p&amp;l_t&amp;D_01_02 (2)"}</definedName>
    <definedName name="total" localSheetId="3" hidden="1">{"pl_t&amp;d",#N/A,FALSE,"p&amp;l_t&amp;D_01_02 (2)"}</definedName>
    <definedName name="total" localSheetId="8" hidden="1">{"pl_t&amp;d",#N/A,FALSE,"p&amp;l_t&amp;D_01_02 (2)"}</definedName>
    <definedName name="total" localSheetId="9" hidden="1">{"pl_t&amp;d",#N/A,FALSE,"p&amp;l_t&amp;D_01_02 (2)"}</definedName>
    <definedName name="total" localSheetId="4" hidden="1">{"pl_t&amp;d",#N/A,FALSE,"p&amp;l_t&amp;D_01_02 (2)"}</definedName>
    <definedName name="total" localSheetId="0" hidden="1">{"pl_t&amp;d",#N/A,FALSE,"p&amp;l_t&amp;D_01_02 (2)"}</definedName>
    <definedName name="total" localSheetId="1" hidden="1">{"pl_t&amp;d",#N/A,FALSE,"p&amp;l_t&amp;D_01_02 (2)"}</definedName>
    <definedName name="total" hidden="1">{"pl_t&amp;d",#N/A,FALSE,"p&amp;l_t&amp;D_01_02 (2)"}</definedName>
    <definedName name="Total_Interest" localSheetId="6">#REF!</definedName>
    <definedName name="Total_Interest" localSheetId="10">#REF!</definedName>
    <definedName name="Total_Interest" localSheetId="7">#REF!</definedName>
    <definedName name="Total_Interest" localSheetId="3">#REF!</definedName>
    <definedName name="Total_Interest" localSheetId="9">#REF!</definedName>
    <definedName name="Total_Interest" localSheetId="4">#REF!</definedName>
    <definedName name="Total_Interest" localSheetId="0">#REF!</definedName>
    <definedName name="Total_Interest" localSheetId="1">#REF!</definedName>
    <definedName name="Total_Interest">#REF!</definedName>
    <definedName name="Total_Pay" localSheetId="6">#REF!</definedName>
    <definedName name="Total_Pay" localSheetId="10">#REF!</definedName>
    <definedName name="Total_Pay" localSheetId="7">#REF!</definedName>
    <definedName name="Total_Pay" localSheetId="3">#REF!</definedName>
    <definedName name="Total_Pay" localSheetId="9">#REF!</definedName>
    <definedName name="Total_Pay" localSheetId="4">#REF!</definedName>
    <definedName name="Total_Pay" localSheetId="0">#REF!</definedName>
    <definedName name="Total_Pay" localSheetId="1">#REF!</definedName>
    <definedName name="Total_Pay">#REF!</definedName>
    <definedName name="Total_Payment" localSheetId="6">Scheduled_Payment+Extra_Payment</definedName>
    <definedName name="Total_Payment" localSheetId="10">Scheduled_Payment+Extra_Payment</definedName>
    <definedName name="Total_Payment" localSheetId="7">Scheduled_Payment+Extra_Payment</definedName>
    <definedName name="Total_Payment" localSheetId="3">Scheduled_Payment+Extra_Payment</definedName>
    <definedName name="Total_Payment" localSheetId="8">Scheduled_Payment+Extra_Payment</definedName>
    <definedName name="Total_Payment" localSheetId="9">Scheduled_Payment+Extra_Payment</definedName>
    <definedName name="Total_Payment" localSheetId="4">Scheduled_Payment+Extra_Payment</definedName>
    <definedName name="Total_Payment" localSheetId="0">Scheduled_Payment+Extra_Payment</definedName>
    <definedName name="Total_Payment" localSheetId="1">Scheduled_Payment+Extra_Payment</definedName>
    <definedName name="Total_Payment">Scheduled_Payment+Extra_Payment</definedName>
    <definedName name="TotalStmFlw" localSheetId="6">#REF!</definedName>
    <definedName name="TotalStmFlw" localSheetId="10">#REF!</definedName>
    <definedName name="TotalStmFlw" localSheetId="7">#REF!</definedName>
    <definedName name="TotalStmFlw" localSheetId="3">#REF!</definedName>
    <definedName name="TotalStmFlw" localSheetId="9">#REF!</definedName>
    <definedName name="TotalStmFlw" localSheetId="4">#REF!</definedName>
    <definedName name="TotalStmFlw" localSheetId="0">#REF!</definedName>
    <definedName name="TotalStmFlw" localSheetId="1">#REF!</definedName>
    <definedName name="TotalStmFlw">#REF!</definedName>
    <definedName name="TOTASS">[18]tot_ass_9697!$A$1:$H$2376</definedName>
    <definedName name="TOTHP" localSheetId="8">#REF!</definedName>
    <definedName name="TOTHP">#REF!</definedName>
    <definedName name="TOTNO" localSheetId="8">#REF!</definedName>
    <definedName name="TOTNO">#REF!</definedName>
    <definedName name="tou" localSheetId="6">#REF!</definedName>
    <definedName name="tou" localSheetId="10">#REF!</definedName>
    <definedName name="tou" localSheetId="7">#REF!</definedName>
    <definedName name="tou" localSheetId="3">#REF!</definedName>
    <definedName name="tou" localSheetId="9">#REF!</definedName>
    <definedName name="tou" localSheetId="4">#REF!</definedName>
    <definedName name="tou" localSheetId="0">#REF!</definedName>
    <definedName name="tou" localSheetId="1">#REF!</definedName>
    <definedName name="tou">#REF!</definedName>
    <definedName name="TPG" localSheetId="8" hidden="1">{#N/A,#N/A,FALSE,"1.1";#N/A,#N/A,FALSE,"1.1a";#N/A,#N/A,FALSE,"1.1b";#N/A,#N/A,FALSE,"1.1c";#N/A,#N/A,FALSE,"1.1e";#N/A,#N/A,FALSE,"1.1f";#N/A,#N/A,FALSE,"1.1g";#N/A,#N/A,FALSE,"1.1h_T";#N/A,#N/A,FALSE,"1.1h_D";#N/A,#N/A,FALSE,"1.2";#N/A,#N/A,FALSE,"1.3";#N/A,#N/A,FALSE,"1.3b";#N/A,#N/A,FALSE,"1.4";#N/A,#N/A,FALSE,"1.5";#N/A,#N/A,FALSE,"1.6";#N/A,#N/A,FALSE,"2.1";#N/A,#N/A,FALSE,"SOD";#N/A,#N/A,FALSE,"OL";#N/A,#N/A,FALSE,"CF"}</definedName>
    <definedName name="TPG" hidden="1">{#N/A,#N/A,FALSE,"1.1";#N/A,#N/A,FALSE,"1.1a";#N/A,#N/A,FALSE,"1.1b";#N/A,#N/A,FALSE,"1.1c";#N/A,#N/A,FALSE,"1.1e";#N/A,#N/A,FALSE,"1.1f";#N/A,#N/A,FALSE,"1.1g";#N/A,#N/A,FALSE,"1.1h_T";#N/A,#N/A,FALSE,"1.1h_D";#N/A,#N/A,FALSE,"1.2";#N/A,#N/A,FALSE,"1.3";#N/A,#N/A,FALSE,"1.3b";#N/A,#N/A,FALSE,"1.4";#N/A,#N/A,FALSE,"1.5";#N/A,#N/A,FALSE,"1.6";#N/A,#N/A,FALSE,"2.1";#N/A,#N/A,FALSE,"SOD";#N/A,#N/A,FALSE,"OL";#N/A,#N/A,FALSE,"CF"}</definedName>
    <definedName name="TradeRec" localSheetId="6">#REF!</definedName>
    <definedName name="TradeRec" localSheetId="10">#REF!</definedName>
    <definedName name="TradeRec" localSheetId="7">#REF!</definedName>
    <definedName name="TradeRec" localSheetId="3">#REF!</definedName>
    <definedName name="TradeRec" localSheetId="9">#REF!</definedName>
    <definedName name="TradeRec" localSheetId="4">#REF!</definedName>
    <definedName name="TradeRec" localSheetId="0">#REF!</definedName>
    <definedName name="TradeRec" localSheetId="1">#REF!</definedName>
    <definedName name="TradeRec">#REF!</definedName>
    <definedName name="Training" localSheetId="6">#REF!</definedName>
    <definedName name="Training" localSheetId="10">#REF!</definedName>
    <definedName name="Training" localSheetId="7">#REF!</definedName>
    <definedName name="Training" localSheetId="3">#REF!</definedName>
    <definedName name="Training" localSheetId="9">#REF!</definedName>
    <definedName name="Training" localSheetId="4">#REF!</definedName>
    <definedName name="Training" localSheetId="0">#REF!</definedName>
    <definedName name="Training" localSheetId="1">#REF!</definedName>
    <definedName name="Training">#REF!</definedName>
    <definedName name="Transmission" localSheetId="6" hidden="1">{"form-D1",#N/A,FALSE,"FORM-D1";"form-D1_amt",#N/A,FALSE,"FORM-D1"}</definedName>
    <definedName name="Transmission" localSheetId="10" hidden="1">{"form-D1",#N/A,FALSE,"FORM-D1";"form-D1_amt",#N/A,FALSE,"FORM-D1"}</definedName>
    <definedName name="Transmission" localSheetId="3" hidden="1">{"form-D1",#N/A,FALSE,"FORM-D1";"form-D1_amt",#N/A,FALSE,"FORM-D1"}</definedName>
    <definedName name="Transmission" localSheetId="8" hidden="1">{"form-D1",#N/A,FALSE,"FORM-D1";"form-D1_amt",#N/A,FALSE,"FORM-D1"}</definedName>
    <definedName name="Transmission" localSheetId="9" hidden="1">{"form-D1",#N/A,FALSE,"FORM-D1";"form-D1_amt",#N/A,FALSE,"FORM-D1"}</definedName>
    <definedName name="Transmission" localSheetId="4" hidden="1">{"form-D1",#N/A,FALSE,"FORM-D1";"form-D1_amt",#N/A,FALSE,"FORM-D1"}</definedName>
    <definedName name="Transmission" localSheetId="0" hidden="1">{"form-D1",#N/A,FALSE,"FORM-D1";"form-D1_amt",#N/A,FALSE,"FORM-D1"}</definedName>
    <definedName name="Transmission" localSheetId="1" hidden="1">{"form-D1",#N/A,FALSE,"FORM-D1";"form-D1_amt",#N/A,FALSE,"FORM-D1"}</definedName>
    <definedName name="Transmission" hidden="1">{"form-D1",#N/A,FALSE,"FORM-D1";"form-D1_amt",#N/A,FALSE,"FORM-D1"}</definedName>
    <definedName name="Transport" localSheetId="6">#REF!</definedName>
    <definedName name="Transport" localSheetId="10">#REF!</definedName>
    <definedName name="Transport" localSheetId="7">#REF!</definedName>
    <definedName name="Transport" localSheetId="3">#REF!</definedName>
    <definedName name="Transport" localSheetId="9">#REF!</definedName>
    <definedName name="Transport" localSheetId="4">#REF!</definedName>
    <definedName name="Transport" localSheetId="0">#REF!</definedName>
    <definedName name="Transport" localSheetId="1">#REF!</definedName>
    <definedName name="Transport">#REF!</definedName>
    <definedName name="Travel" localSheetId="10">#REF!</definedName>
    <definedName name="Travel" localSheetId="7">#REF!</definedName>
    <definedName name="Travel" localSheetId="3">#REF!</definedName>
    <definedName name="Travel" localSheetId="9">#REF!</definedName>
    <definedName name="Travel" localSheetId="4">#REF!</definedName>
    <definedName name="Travel" localSheetId="0">#REF!</definedName>
    <definedName name="Travel" localSheetId="1">#REF!</definedName>
    <definedName name="Travel">#REF!</definedName>
    <definedName name="TRCAP">#REF!</definedName>
    <definedName name="TRIA" localSheetId="10">#REF!</definedName>
    <definedName name="TRIA" localSheetId="7">#REF!</definedName>
    <definedName name="TRIA" localSheetId="3">#REF!</definedName>
    <definedName name="TRIA" localSheetId="9">#REF!</definedName>
    <definedName name="TRIA" localSheetId="4">#REF!</definedName>
    <definedName name="TRIA" localSheetId="0">#REF!</definedName>
    <definedName name="TRIA" localSheetId="1">#REF!</definedName>
    <definedName name="TRIA">#REF!</definedName>
    <definedName name="TRIAL" localSheetId="10">#REF!</definedName>
    <definedName name="TRIAL" localSheetId="7">#REF!</definedName>
    <definedName name="TRIAL" localSheetId="3">#REF!</definedName>
    <definedName name="TRIAL" localSheetId="9">#REF!</definedName>
    <definedName name="TRIAL" localSheetId="4">#REF!</definedName>
    <definedName name="TRIAL" localSheetId="0">#REF!</definedName>
    <definedName name="TRIAL" localSheetId="1">#REF!</definedName>
    <definedName name="TRIAL">#REF!</definedName>
    <definedName name="trial2000" localSheetId="10">#REF!</definedName>
    <definedName name="trial2000" localSheetId="7">#REF!</definedName>
    <definedName name="trial2000" localSheetId="3">#REF!</definedName>
    <definedName name="trial2000" localSheetId="9">#REF!</definedName>
    <definedName name="trial2000" localSheetId="4">#REF!</definedName>
    <definedName name="trial2000" localSheetId="0">#REF!</definedName>
    <definedName name="trial2000" localSheetId="1">#REF!</definedName>
    <definedName name="trial2000">#REF!</definedName>
    <definedName name="trial2001" localSheetId="10">#REF!</definedName>
    <definedName name="trial2001" localSheetId="7">#REF!</definedName>
    <definedName name="trial2001" localSheetId="3">#REF!</definedName>
    <definedName name="trial2001" localSheetId="9">#REF!</definedName>
    <definedName name="trial2001" localSheetId="4">#REF!</definedName>
    <definedName name="trial2001" localSheetId="0">#REF!</definedName>
    <definedName name="trial2001" localSheetId="1">#REF!</definedName>
    <definedName name="trial2001">#REF!</definedName>
    <definedName name="trialf">[20]FA_Final!$A$1:$I$65536</definedName>
    <definedName name="trialfinal">[20]FA_Final!$A$1:$I$65536</definedName>
    <definedName name="trtr" localSheetId="6" hidden="1">{"'Sheet1'!$A$4386:$N$4591"}</definedName>
    <definedName name="trtr" localSheetId="10" hidden="1">{"'Sheet1'!$A$4386:$N$4591"}</definedName>
    <definedName name="trtr" localSheetId="7" hidden="1">{"'Sheet1'!$A$4386:$N$4591"}</definedName>
    <definedName name="trtr" localSheetId="3" hidden="1">{"'Sheet1'!$A$4386:$N$4591"}</definedName>
    <definedName name="trtr" localSheetId="8" hidden="1">{"'Sheet1'!$A$4386:$N$4591"}</definedName>
    <definedName name="trtr" localSheetId="9" hidden="1">{"'Sheet1'!$A$4386:$N$4591"}</definedName>
    <definedName name="trtr" localSheetId="4" hidden="1">{"'Sheet1'!$A$4386:$N$4591"}</definedName>
    <definedName name="trtr" localSheetId="0" hidden="1">{"'Sheet1'!$A$4386:$N$4591"}</definedName>
    <definedName name="trtr" localSheetId="1" hidden="1">{"'Sheet1'!$A$4386:$N$4591"}</definedName>
    <definedName name="trtr" hidden="1">{"'Sheet1'!$A$4386:$N$4591"}</definedName>
    <definedName name="trw" localSheetId="6" hidden="1">{"'Sheet1'!$A$4386:$N$4591"}</definedName>
    <definedName name="trw" localSheetId="10" hidden="1">{"'Sheet1'!$A$4386:$N$4591"}</definedName>
    <definedName name="trw" localSheetId="7" hidden="1">{"'Sheet1'!$A$4386:$N$4591"}</definedName>
    <definedName name="trw" localSheetId="3" hidden="1">{"'Sheet1'!$A$4386:$N$4591"}</definedName>
    <definedName name="trw" localSheetId="8" hidden="1">{"'Sheet1'!$A$4386:$N$4591"}</definedName>
    <definedName name="trw" localSheetId="9" hidden="1">{"'Sheet1'!$A$4386:$N$4591"}</definedName>
    <definedName name="trw" localSheetId="4" hidden="1">{"'Sheet1'!$A$4386:$N$4591"}</definedName>
    <definedName name="trw" localSheetId="0" hidden="1">{"'Sheet1'!$A$4386:$N$4591"}</definedName>
    <definedName name="trw" localSheetId="1" hidden="1">{"'Sheet1'!$A$4386:$N$4591"}</definedName>
    <definedName name="trw" hidden="1">{"'Sheet1'!$A$4386:$N$4591"}</definedName>
    <definedName name="TS" localSheetId="8" hidden="1">{#N/A,#N/A,FALSE,"1.1";#N/A,#N/A,FALSE,"1.1a";#N/A,#N/A,FALSE,"1.1b";#N/A,#N/A,FALSE,"1.1c";#N/A,#N/A,FALSE,"1.1e";#N/A,#N/A,FALSE,"1.1f";#N/A,#N/A,FALSE,"1.1g";#N/A,#N/A,FALSE,"1.1h_T";#N/A,#N/A,FALSE,"1.1h_D";#N/A,#N/A,FALSE,"1.2";#N/A,#N/A,FALSE,"1.3";#N/A,#N/A,FALSE,"1.3b";#N/A,#N/A,FALSE,"1.4";#N/A,#N/A,FALSE,"1.5";#N/A,#N/A,FALSE,"1.6";#N/A,#N/A,FALSE,"2.1";#N/A,#N/A,FALSE,"SOD";#N/A,#N/A,FALSE,"OL";#N/A,#N/A,FALSE,"CF"}</definedName>
    <definedName name="TS" hidden="1">{#N/A,#N/A,FALSE,"1.1";#N/A,#N/A,FALSE,"1.1a";#N/A,#N/A,FALSE,"1.1b";#N/A,#N/A,FALSE,"1.1c";#N/A,#N/A,FALSE,"1.1e";#N/A,#N/A,FALSE,"1.1f";#N/A,#N/A,FALSE,"1.1g";#N/A,#N/A,FALSE,"1.1h_T";#N/A,#N/A,FALSE,"1.1h_D";#N/A,#N/A,FALSE,"1.2";#N/A,#N/A,FALSE,"1.3";#N/A,#N/A,FALSE,"1.3b";#N/A,#N/A,FALSE,"1.4";#N/A,#N/A,FALSE,"1.5";#N/A,#N/A,FALSE,"1.6";#N/A,#N/A,FALSE,"2.1";#N/A,#N/A,FALSE,"SOD";#N/A,#N/A,FALSE,"OL";#N/A,#N/A,FALSE,"CF"}</definedName>
    <definedName name="tst" localSheetId="6">#REF!</definedName>
    <definedName name="tst" localSheetId="10">#REF!</definedName>
    <definedName name="tst" localSheetId="7">#REF!</definedName>
    <definedName name="tst" localSheetId="3">#REF!</definedName>
    <definedName name="tst" localSheetId="9">#REF!</definedName>
    <definedName name="tst" localSheetId="4">#REF!</definedName>
    <definedName name="tst" localSheetId="0">#REF!</definedName>
    <definedName name="tst" localSheetId="1">#REF!</definedName>
    <definedName name="tst">#REF!</definedName>
    <definedName name="tt" localSheetId="6">'[38]cash budget'!#REF!</definedName>
    <definedName name="tt" localSheetId="10">'[38]cash budget'!#REF!</definedName>
    <definedName name="tt" localSheetId="7">'[38]cash budget'!#REF!</definedName>
    <definedName name="tt" localSheetId="3">'[38]cash budget'!#REF!</definedName>
    <definedName name="tt" localSheetId="9">'[38]cash budget'!#REF!</definedName>
    <definedName name="tt" localSheetId="4">'[38]cash budget'!#REF!</definedName>
    <definedName name="tt" localSheetId="0">'[38]cash budget'!#REF!</definedName>
    <definedName name="tt" localSheetId="1">'[38]cash budget'!#REF!</definedName>
    <definedName name="tt">'[38]cash budget'!#REF!</definedName>
    <definedName name="TTT" localSheetId="6" hidden="1">{"pl_t&amp;d",#N/A,FALSE,"p&amp;l_t&amp;D_01_02 (2)"}</definedName>
    <definedName name="TTT" localSheetId="10" hidden="1">{"pl_t&amp;d",#N/A,FALSE,"p&amp;l_t&amp;D_01_02 (2)"}</definedName>
    <definedName name="TTT" localSheetId="7" hidden="1">{"pl_t&amp;d",#N/A,FALSE,"p&amp;l_t&amp;D_01_02 (2)"}</definedName>
    <definedName name="TTT" localSheetId="3" hidden="1">{"pl_t&amp;d",#N/A,FALSE,"p&amp;l_t&amp;D_01_02 (2)"}</definedName>
    <definedName name="TTT" localSheetId="8" hidden="1">{"pl_t&amp;d",#N/A,FALSE,"p&amp;l_t&amp;D_01_02 (2)"}</definedName>
    <definedName name="TTT" localSheetId="9" hidden="1">{"pl_t&amp;d",#N/A,FALSE,"p&amp;l_t&amp;D_01_02 (2)"}</definedName>
    <definedName name="TTT" localSheetId="4" hidden="1">{"pl_t&amp;d",#N/A,FALSE,"p&amp;l_t&amp;D_01_02 (2)"}</definedName>
    <definedName name="TTT" localSheetId="0" hidden="1">{"pl_t&amp;d",#N/A,FALSE,"p&amp;l_t&amp;D_01_02 (2)"}</definedName>
    <definedName name="TTT" localSheetId="1" hidden="1">{"pl_t&amp;d",#N/A,FALSE,"p&amp;l_t&amp;D_01_02 (2)"}</definedName>
    <definedName name="TTT" hidden="1">{"pl_t&amp;d",#N/A,FALSE,"p&amp;l_t&amp;D_01_02 (2)"}</definedName>
    <definedName name="tttrttrttrtrttrt" localSheetId="8" hidden="1">{"pl_t&amp;d",#N/A,FALSE,"p&amp;l_t&amp;D_01_02 (2)"}</definedName>
    <definedName name="tttrttrttrtrttrt" hidden="1">{"pl_t&amp;d",#N/A,FALSE,"p&amp;l_t&amp;D_01_02 (2)"}</definedName>
    <definedName name="ty" localSheetId="10">'[11]cash budget'!#REF!</definedName>
    <definedName name="ty" localSheetId="7">'[11]cash budget'!#REF!</definedName>
    <definedName name="ty" localSheetId="3">'[11]cash budget'!#REF!</definedName>
    <definedName name="ty" localSheetId="9">'[11]cash budget'!#REF!</definedName>
    <definedName name="ty" localSheetId="4">'[11]cash budget'!#REF!</definedName>
    <definedName name="ty" localSheetId="0">'[11]cash budget'!#REF!</definedName>
    <definedName name="ty" localSheetId="1">'[11]cash budget'!#REF!</definedName>
    <definedName name="ty">'[11]cash budget'!#REF!</definedName>
    <definedName name="tyhtft" localSheetId="6" hidden="1">{#N/A,#N/A,FALSE,"1.1";#N/A,#N/A,FALSE,"1.1a";#N/A,#N/A,FALSE,"1.1b";#N/A,#N/A,FALSE,"1.1c";#N/A,#N/A,FALSE,"1.1e";#N/A,#N/A,FALSE,"1.1f";#N/A,#N/A,FALSE,"1.1g";#N/A,#N/A,FALSE,"1.1h_T";#N/A,#N/A,FALSE,"1.1h_D";#N/A,#N/A,FALSE,"1.2";#N/A,#N/A,FALSE,"1.3";#N/A,#N/A,FALSE,"1.3b";#N/A,#N/A,FALSE,"1.4";#N/A,#N/A,FALSE,"1.5";#N/A,#N/A,FALSE,"1.6";#N/A,#N/A,FALSE,"2.1";#N/A,#N/A,FALSE,"SOD";#N/A,#N/A,FALSE,"OL";#N/A,#N/A,FALSE,"CF"}</definedName>
    <definedName name="tyhtft" localSheetId="10" hidden="1">{#N/A,#N/A,FALSE,"1.1";#N/A,#N/A,FALSE,"1.1a";#N/A,#N/A,FALSE,"1.1b";#N/A,#N/A,FALSE,"1.1c";#N/A,#N/A,FALSE,"1.1e";#N/A,#N/A,FALSE,"1.1f";#N/A,#N/A,FALSE,"1.1g";#N/A,#N/A,FALSE,"1.1h_T";#N/A,#N/A,FALSE,"1.1h_D";#N/A,#N/A,FALSE,"1.2";#N/A,#N/A,FALSE,"1.3";#N/A,#N/A,FALSE,"1.3b";#N/A,#N/A,FALSE,"1.4";#N/A,#N/A,FALSE,"1.5";#N/A,#N/A,FALSE,"1.6";#N/A,#N/A,FALSE,"2.1";#N/A,#N/A,FALSE,"SOD";#N/A,#N/A,FALSE,"OL";#N/A,#N/A,FALSE,"CF"}</definedName>
    <definedName name="tyhtft" localSheetId="7" hidden="1">{#N/A,#N/A,FALSE,"1.1";#N/A,#N/A,FALSE,"1.1a";#N/A,#N/A,FALSE,"1.1b";#N/A,#N/A,FALSE,"1.1c";#N/A,#N/A,FALSE,"1.1e";#N/A,#N/A,FALSE,"1.1f";#N/A,#N/A,FALSE,"1.1g";#N/A,#N/A,FALSE,"1.1h_T";#N/A,#N/A,FALSE,"1.1h_D";#N/A,#N/A,FALSE,"1.2";#N/A,#N/A,FALSE,"1.3";#N/A,#N/A,FALSE,"1.3b";#N/A,#N/A,FALSE,"1.4";#N/A,#N/A,FALSE,"1.5";#N/A,#N/A,FALSE,"1.6";#N/A,#N/A,FALSE,"2.1";#N/A,#N/A,FALSE,"SOD";#N/A,#N/A,FALSE,"OL";#N/A,#N/A,FALSE,"CF"}</definedName>
    <definedName name="tyhtft" localSheetId="3" hidden="1">{#N/A,#N/A,FALSE,"1.1";#N/A,#N/A,FALSE,"1.1a";#N/A,#N/A,FALSE,"1.1b";#N/A,#N/A,FALSE,"1.1c";#N/A,#N/A,FALSE,"1.1e";#N/A,#N/A,FALSE,"1.1f";#N/A,#N/A,FALSE,"1.1g";#N/A,#N/A,FALSE,"1.1h_T";#N/A,#N/A,FALSE,"1.1h_D";#N/A,#N/A,FALSE,"1.2";#N/A,#N/A,FALSE,"1.3";#N/A,#N/A,FALSE,"1.3b";#N/A,#N/A,FALSE,"1.4";#N/A,#N/A,FALSE,"1.5";#N/A,#N/A,FALSE,"1.6";#N/A,#N/A,FALSE,"2.1";#N/A,#N/A,FALSE,"SOD";#N/A,#N/A,FALSE,"OL";#N/A,#N/A,FALSE,"CF"}</definedName>
    <definedName name="tyhtft" localSheetId="8" hidden="1">{#N/A,#N/A,FALSE,"1.1";#N/A,#N/A,FALSE,"1.1a";#N/A,#N/A,FALSE,"1.1b";#N/A,#N/A,FALSE,"1.1c";#N/A,#N/A,FALSE,"1.1e";#N/A,#N/A,FALSE,"1.1f";#N/A,#N/A,FALSE,"1.1g";#N/A,#N/A,FALSE,"1.1h_T";#N/A,#N/A,FALSE,"1.1h_D";#N/A,#N/A,FALSE,"1.2";#N/A,#N/A,FALSE,"1.3";#N/A,#N/A,FALSE,"1.3b";#N/A,#N/A,FALSE,"1.4";#N/A,#N/A,FALSE,"1.5";#N/A,#N/A,FALSE,"1.6";#N/A,#N/A,FALSE,"2.1";#N/A,#N/A,FALSE,"SOD";#N/A,#N/A,FALSE,"OL";#N/A,#N/A,FALSE,"CF"}</definedName>
    <definedName name="tyhtft" localSheetId="9" hidden="1">{#N/A,#N/A,FALSE,"1.1";#N/A,#N/A,FALSE,"1.1a";#N/A,#N/A,FALSE,"1.1b";#N/A,#N/A,FALSE,"1.1c";#N/A,#N/A,FALSE,"1.1e";#N/A,#N/A,FALSE,"1.1f";#N/A,#N/A,FALSE,"1.1g";#N/A,#N/A,FALSE,"1.1h_T";#N/A,#N/A,FALSE,"1.1h_D";#N/A,#N/A,FALSE,"1.2";#N/A,#N/A,FALSE,"1.3";#N/A,#N/A,FALSE,"1.3b";#N/A,#N/A,FALSE,"1.4";#N/A,#N/A,FALSE,"1.5";#N/A,#N/A,FALSE,"1.6";#N/A,#N/A,FALSE,"2.1";#N/A,#N/A,FALSE,"SOD";#N/A,#N/A,FALSE,"OL";#N/A,#N/A,FALSE,"CF"}</definedName>
    <definedName name="tyhtft" localSheetId="4" hidden="1">{#N/A,#N/A,FALSE,"1.1";#N/A,#N/A,FALSE,"1.1a";#N/A,#N/A,FALSE,"1.1b";#N/A,#N/A,FALSE,"1.1c";#N/A,#N/A,FALSE,"1.1e";#N/A,#N/A,FALSE,"1.1f";#N/A,#N/A,FALSE,"1.1g";#N/A,#N/A,FALSE,"1.1h_T";#N/A,#N/A,FALSE,"1.1h_D";#N/A,#N/A,FALSE,"1.2";#N/A,#N/A,FALSE,"1.3";#N/A,#N/A,FALSE,"1.3b";#N/A,#N/A,FALSE,"1.4";#N/A,#N/A,FALSE,"1.5";#N/A,#N/A,FALSE,"1.6";#N/A,#N/A,FALSE,"2.1";#N/A,#N/A,FALSE,"SOD";#N/A,#N/A,FALSE,"OL";#N/A,#N/A,FALSE,"CF"}</definedName>
    <definedName name="tyhtft" localSheetId="0" hidden="1">{#N/A,#N/A,FALSE,"1.1";#N/A,#N/A,FALSE,"1.1a";#N/A,#N/A,FALSE,"1.1b";#N/A,#N/A,FALSE,"1.1c";#N/A,#N/A,FALSE,"1.1e";#N/A,#N/A,FALSE,"1.1f";#N/A,#N/A,FALSE,"1.1g";#N/A,#N/A,FALSE,"1.1h_T";#N/A,#N/A,FALSE,"1.1h_D";#N/A,#N/A,FALSE,"1.2";#N/A,#N/A,FALSE,"1.3";#N/A,#N/A,FALSE,"1.3b";#N/A,#N/A,FALSE,"1.4";#N/A,#N/A,FALSE,"1.5";#N/A,#N/A,FALSE,"1.6";#N/A,#N/A,FALSE,"2.1";#N/A,#N/A,FALSE,"SOD";#N/A,#N/A,FALSE,"OL";#N/A,#N/A,FALSE,"CF"}</definedName>
    <definedName name="tyhtft" localSheetId="1" hidden="1">{#N/A,#N/A,FALSE,"1.1";#N/A,#N/A,FALSE,"1.1a";#N/A,#N/A,FALSE,"1.1b";#N/A,#N/A,FALSE,"1.1c";#N/A,#N/A,FALSE,"1.1e";#N/A,#N/A,FALSE,"1.1f";#N/A,#N/A,FALSE,"1.1g";#N/A,#N/A,FALSE,"1.1h_T";#N/A,#N/A,FALSE,"1.1h_D";#N/A,#N/A,FALSE,"1.2";#N/A,#N/A,FALSE,"1.3";#N/A,#N/A,FALSE,"1.3b";#N/A,#N/A,FALSE,"1.4";#N/A,#N/A,FALSE,"1.5";#N/A,#N/A,FALSE,"1.6";#N/A,#N/A,FALSE,"2.1";#N/A,#N/A,FALSE,"SOD";#N/A,#N/A,FALSE,"OL";#N/A,#N/A,FALSE,"CF"}</definedName>
    <definedName name="tyhtft" hidden="1">{#N/A,#N/A,FALSE,"1.1";#N/A,#N/A,FALSE,"1.1a";#N/A,#N/A,FALSE,"1.1b";#N/A,#N/A,FALSE,"1.1c";#N/A,#N/A,FALSE,"1.1e";#N/A,#N/A,FALSE,"1.1f";#N/A,#N/A,FALSE,"1.1g";#N/A,#N/A,FALSE,"1.1h_T";#N/A,#N/A,FALSE,"1.1h_D";#N/A,#N/A,FALSE,"1.2";#N/A,#N/A,FALSE,"1.3";#N/A,#N/A,FALSE,"1.3b";#N/A,#N/A,FALSE,"1.4";#N/A,#N/A,FALSE,"1.5";#N/A,#N/A,FALSE,"1.6";#N/A,#N/A,FALSE,"2.1";#N/A,#N/A,FALSE,"SOD";#N/A,#N/A,FALSE,"OL";#N/A,#N/A,FALSE,"CF"}</definedName>
    <definedName name="tyiu5678" localSheetId="6">#REF!</definedName>
    <definedName name="tyiu5678" localSheetId="10">#REF!</definedName>
    <definedName name="tyiu5678" localSheetId="7">#REF!</definedName>
    <definedName name="tyiu5678" localSheetId="3">#REF!</definedName>
    <definedName name="tyiu5678" localSheetId="9">#REF!</definedName>
    <definedName name="tyiu5678" localSheetId="4">#REF!</definedName>
    <definedName name="tyiu5678" localSheetId="0">#REF!</definedName>
    <definedName name="tyiu5678" localSheetId="1">#REF!</definedName>
    <definedName name="tyiu5678">#REF!</definedName>
    <definedName name="tyr" localSheetId="6">#REF!</definedName>
    <definedName name="tyr" localSheetId="10">#REF!</definedName>
    <definedName name="tyr" localSheetId="7">#REF!</definedName>
    <definedName name="tyr" localSheetId="3">#REF!</definedName>
    <definedName name="tyr" localSheetId="9">#REF!</definedName>
    <definedName name="tyr" localSheetId="4">#REF!</definedName>
    <definedName name="tyr" localSheetId="0">#REF!</definedName>
    <definedName name="tyr" localSheetId="1">#REF!</definedName>
    <definedName name="tyr">#REF!</definedName>
    <definedName name="tyty" localSheetId="6">'[11]cash budget'!#REF!</definedName>
    <definedName name="tyty" localSheetId="10">'[11]cash budget'!#REF!</definedName>
    <definedName name="tyty" localSheetId="7">'[11]cash budget'!#REF!</definedName>
    <definedName name="tyty" localSheetId="3">'[11]cash budget'!#REF!</definedName>
    <definedName name="tyty" localSheetId="9">'[11]cash budget'!#REF!</definedName>
    <definedName name="tyty" localSheetId="4">'[11]cash budget'!#REF!</definedName>
    <definedName name="tyty" localSheetId="0">'[11]cash budget'!#REF!</definedName>
    <definedName name="tyty" localSheetId="1">'[11]cash budget'!#REF!</definedName>
    <definedName name="tyty">'[11]cash budget'!#REF!</definedName>
    <definedName name="tytytyy" localSheetId="6" hidden="1">{"pl_td_01_02",#N/A,FALSE,"p&amp;l_t&amp;D_01_02 (2)"}</definedName>
    <definedName name="tytytyy" localSheetId="10" hidden="1">{"pl_td_01_02",#N/A,FALSE,"p&amp;l_t&amp;D_01_02 (2)"}</definedName>
    <definedName name="tytytyy" localSheetId="7" hidden="1">{"pl_td_01_02",#N/A,FALSE,"p&amp;l_t&amp;D_01_02 (2)"}</definedName>
    <definedName name="tytytyy" localSheetId="3" hidden="1">{"pl_td_01_02",#N/A,FALSE,"p&amp;l_t&amp;D_01_02 (2)"}</definedName>
    <definedName name="tytytyy" localSheetId="8" hidden="1">{"pl_td_01_02",#N/A,FALSE,"p&amp;l_t&amp;D_01_02 (2)"}</definedName>
    <definedName name="tytytyy" localSheetId="9" hidden="1">{"pl_td_01_02",#N/A,FALSE,"p&amp;l_t&amp;D_01_02 (2)"}</definedName>
    <definedName name="tytytyy" localSheetId="4" hidden="1">{"pl_td_01_02",#N/A,FALSE,"p&amp;l_t&amp;D_01_02 (2)"}</definedName>
    <definedName name="tytytyy" localSheetId="0" hidden="1">{"pl_td_01_02",#N/A,FALSE,"p&amp;l_t&amp;D_01_02 (2)"}</definedName>
    <definedName name="tytytyy" localSheetId="1" hidden="1">{"pl_td_01_02",#N/A,FALSE,"p&amp;l_t&amp;D_01_02 (2)"}</definedName>
    <definedName name="tytytyy" hidden="1">{"pl_td_01_02",#N/A,FALSE,"p&amp;l_t&amp;D_01_02 (2)"}</definedName>
    <definedName name="u" localSheetId="6">#REF!</definedName>
    <definedName name="u" localSheetId="10">#REF!</definedName>
    <definedName name="u" localSheetId="7">#REF!</definedName>
    <definedName name="u" localSheetId="3">#REF!</definedName>
    <definedName name="u" localSheetId="9">#REF!</definedName>
    <definedName name="u" localSheetId="4">#REF!</definedName>
    <definedName name="u" localSheetId="0">#REF!</definedName>
    <definedName name="u" localSheetId="1">#REF!</definedName>
    <definedName name="u">#REF!</definedName>
    <definedName name="UATHP">#REF!</definedName>
    <definedName name="UATNO">#REF!</definedName>
    <definedName name="UER" localSheetId="6">#REF!</definedName>
    <definedName name="UER" localSheetId="10">#REF!</definedName>
    <definedName name="UER" localSheetId="7">#REF!</definedName>
    <definedName name="UER" localSheetId="3">#REF!</definedName>
    <definedName name="UER" localSheetId="9">#REF!</definedName>
    <definedName name="UER" localSheetId="4">#REF!</definedName>
    <definedName name="UER" localSheetId="0">#REF!</definedName>
    <definedName name="UER" localSheetId="1">#REF!</definedName>
    <definedName name="UER">#REF!</definedName>
    <definedName name="uguyg" localSheetId="8" hidden="1">{#N/A,#N/A,FALSE,"1.1";#N/A,#N/A,FALSE,"1.1a";#N/A,#N/A,FALSE,"1.1b";#N/A,#N/A,FALSE,"1.1c";#N/A,#N/A,FALSE,"1.1e";#N/A,#N/A,FALSE,"1.1f";#N/A,#N/A,FALSE,"1.1g";#N/A,#N/A,FALSE,"1.1h_T";#N/A,#N/A,FALSE,"1.1h_D";#N/A,#N/A,FALSE,"1.2";#N/A,#N/A,FALSE,"1.3";#N/A,#N/A,FALSE,"1.3b";#N/A,#N/A,FALSE,"1.4";#N/A,#N/A,FALSE,"1.5";#N/A,#N/A,FALSE,"1.6";#N/A,#N/A,FALSE,"2.1";#N/A,#N/A,FALSE,"SOD";#N/A,#N/A,FALSE,"OL";#N/A,#N/A,FALSE,"CF"}</definedName>
    <definedName name="uguyg" hidden="1">{#N/A,#N/A,FALSE,"1.1";#N/A,#N/A,FALSE,"1.1a";#N/A,#N/A,FALSE,"1.1b";#N/A,#N/A,FALSE,"1.1c";#N/A,#N/A,FALSE,"1.1e";#N/A,#N/A,FALSE,"1.1f";#N/A,#N/A,FALSE,"1.1g";#N/A,#N/A,FALSE,"1.1h_T";#N/A,#N/A,FALSE,"1.1h_D";#N/A,#N/A,FALSE,"1.2";#N/A,#N/A,FALSE,"1.3";#N/A,#N/A,FALSE,"1.3b";#N/A,#N/A,FALSE,"1.4";#N/A,#N/A,FALSE,"1.5";#N/A,#N/A,FALSE,"1.6";#N/A,#N/A,FALSE,"2.1";#N/A,#N/A,FALSE,"SOD";#N/A,#N/A,FALSE,"OL";#N/A,#N/A,FALSE,"CF"}</definedName>
    <definedName name="uio" localSheetId="6">#REF!</definedName>
    <definedName name="uio" localSheetId="10">#REF!</definedName>
    <definedName name="uio" localSheetId="7">#REF!</definedName>
    <definedName name="uio" localSheetId="3">#REF!</definedName>
    <definedName name="uio" localSheetId="9">#REF!</definedName>
    <definedName name="uio" localSheetId="4">#REF!</definedName>
    <definedName name="uio" localSheetId="0">#REF!</definedName>
    <definedName name="uio" localSheetId="1">#REF!</definedName>
    <definedName name="uio">#REF!</definedName>
    <definedName name="uiouio" localSheetId="10">#REF!</definedName>
    <definedName name="uiouio" localSheetId="7">#REF!</definedName>
    <definedName name="uiouio" localSheetId="3">#REF!</definedName>
    <definedName name="uiouio" localSheetId="9">#REF!</definedName>
    <definedName name="uiouio" localSheetId="4">#REF!</definedName>
    <definedName name="uiouio" localSheetId="0">#REF!</definedName>
    <definedName name="uiouio" localSheetId="1">#REF!</definedName>
    <definedName name="uiouio">#REF!</definedName>
    <definedName name="UMA" localSheetId="8" hidden="1">{"pl_t&amp;d",#N/A,FALSE,"p&amp;l_t&amp;D_01_02 (2)"}</definedName>
    <definedName name="UMA" hidden="1">{"pl_t&amp;d",#N/A,FALSE,"p&amp;l_t&amp;D_01_02 (2)"}</definedName>
    <definedName name="ums" localSheetId="8" hidden="1">{"pl_t&amp;d",#N/A,FALSE,"p&amp;l_t&amp;D_01_02 (2)"}</definedName>
    <definedName name="ums" hidden="1">{"pl_t&amp;d",#N/A,FALSE,"p&amp;l_t&amp;D_01_02 (2)"}</definedName>
    <definedName name="Unifoam" localSheetId="10">#REF!</definedName>
    <definedName name="Unifoam" localSheetId="7">#REF!</definedName>
    <definedName name="Unifoam" localSheetId="3">#REF!</definedName>
    <definedName name="Unifoam" localSheetId="9">#REF!</definedName>
    <definedName name="Unifoam" localSheetId="4">#REF!</definedName>
    <definedName name="Unifoam" localSheetId="0">#REF!</definedName>
    <definedName name="Unifoam" localSheetId="1">#REF!</definedName>
    <definedName name="Unifoam">#REF!</definedName>
    <definedName name="UNITS" localSheetId="10">#REF!</definedName>
    <definedName name="UNITS" localSheetId="7">#REF!</definedName>
    <definedName name="UNITS" localSheetId="3">#REF!</definedName>
    <definedName name="UNITS" localSheetId="9">#REF!</definedName>
    <definedName name="UNITS" localSheetId="4">#REF!</definedName>
    <definedName name="UNITS" localSheetId="0">#REF!</definedName>
    <definedName name="UNITS" localSheetId="1">#REF!</definedName>
    <definedName name="UNITS">#REF!</definedName>
    <definedName name="unnamed" localSheetId="6">[53]overall!#REF!</definedName>
    <definedName name="unnamed" localSheetId="10">[53]overall!#REF!</definedName>
    <definedName name="unnamed" localSheetId="7">[53]overall!#REF!</definedName>
    <definedName name="unnamed" localSheetId="3">[53]overall!#REF!</definedName>
    <definedName name="unnamed" localSheetId="9">[53]overall!#REF!</definedName>
    <definedName name="unnamed" localSheetId="4">[53]overall!#REF!</definedName>
    <definedName name="unnamed" localSheetId="0">[53]overall!#REF!</definedName>
    <definedName name="unnamed" localSheetId="1">[53]overall!#REF!</definedName>
    <definedName name="unnamed">[53]overall!#REF!</definedName>
    <definedName name="up" localSheetId="6">#REF!</definedName>
    <definedName name="up" localSheetId="10">#REF!</definedName>
    <definedName name="up" localSheetId="7">#REF!</definedName>
    <definedName name="up" localSheetId="3">#REF!</definedName>
    <definedName name="up" localSheetId="9">#REF!</definedName>
    <definedName name="up" localSheetId="4">#REF!</definedName>
    <definedName name="up" localSheetId="0">#REF!</definedName>
    <definedName name="up" localSheetId="1">#REF!</definedName>
    <definedName name="up">#REF!</definedName>
    <definedName name="UPCL" localSheetId="6" hidden="1">{"'Sheet1'!$A$4386:$N$4591"}</definedName>
    <definedName name="UPCL" localSheetId="10" hidden="1">{"'Sheet1'!$A$4386:$N$4591"}</definedName>
    <definedName name="UPCL" localSheetId="7" hidden="1">{"'Sheet1'!$A$4386:$N$4591"}</definedName>
    <definedName name="UPCL" localSheetId="3" hidden="1">{"'Sheet1'!$A$4386:$N$4591"}</definedName>
    <definedName name="UPCL" localSheetId="8" hidden="1">{"'Sheet1'!$A$4386:$N$4591"}</definedName>
    <definedName name="UPCL" localSheetId="9" hidden="1">{"'Sheet1'!$A$4386:$N$4591"}</definedName>
    <definedName name="UPCL" localSheetId="4" hidden="1">{"'Sheet1'!$A$4386:$N$4591"}</definedName>
    <definedName name="UPCL" localSheetId="0" hidden="1">{"'Sheet1'!$A$4386:$N$4591"}</definedName>
    <definedName name="UPCL" localSheetId="1" hidden="1">{"'Sheet1'!$A$4386:$N$4591"}</definedName>
    <definedName name="UPCL" hidden="1">{"'Sheet1'!$A$4386:$N$4591"}</definedName>
    <definedName name="UQNBR">#REF!</definedName>
    <definedName name="ur">[54]allocation!$D$4</definedName>
    <definedName name="urban" localSheetId="6" hidden="1">{"pl_t&amp;d",#N/A,FALSE,"p&amp;l_t&amp;D_01_02 (2)"}</definedName>
    <definedName name="urban" localSheetId="10" hidden="1">{"pl_t&amp;d",#N/A,FALSE,"p&amp;l_t&amp;D_01_02 (2)"}</definedName>
    <definedName name="urban" localSheetId="7" hidden="1">{"pl_t&amp;d",#N/A,FALSE,"p&amp;l_t&amp;D_01_02 (2)"}</definedName>
    <definedName name="urban" localSheetId="3" hidden="1">{"pl_t&amp;d",#N/A,FALSE,"p&amp;l_t&amp;D_01_02 (2)"}</definedName>
    <definedName name="urban" localSheetId="8" hidden="1">{"pl_t&amp;d",#N/A,FALSE,"p&amp;l_t&amp;D_01_02 (2)"}</definedName>
    <definedName name="urban" localSheetId="9" hidden="1">{"pl_t&amp;d",#N/A,FALSE,"p&amp;l_t&amp;D_01_02 (2)"}</definedName>
    <definedName name="urban" localSheetId="4" hidden="1">{"pl_t&amp;d",#N/A,FALSE,"p&amp;l_t&amp;D_01_02 (2)"}</definedName>
    <definedName name="urban" localSheetId="0" hidden="1">{"pl_t&amp;d",#N/A,FALSE,"p&amp;l_t&amp;D_01_02 (2)"}</definedName>
    <definedName name="urban" localSheetId="1" hidden="1">{"pl_t&amp;d",#N/A,FALSE,"p&amp;l_t&amp;D_01_02 (2)"}</definedName>
    <definedName name="urban" hidden="1">{"pl_t&amp;d",#N/A,FALSE,"p&amp;l_t&amp;D_01_02 (2)"}</definedName>
    <definedName name="usd" localSheetId="6">#REF!</definedName>
    <definedName name="usd" localSheetId="10">#REF!</definedName>
    <definedName name="usd" localSheetId="7">#REF!</definedName>
    <definedName name="usd" localSheetId="3">#REF!</definedName>
    <definedName name="usd" localSheetId="9">#REF!</definedName>
    <definedName name="usd" localSheetId="4">#REF!</definedName>
    <definedName name="usd" localSheetId="0">#REF!</definedName>
    <definedName name="usd" localSheetId="1">#REF!</definedName>
    <definedName name="usd">#REF!</definedName>
    <definedName name="usd_to_inr" localSheetId="6">'[55]Global Assmptions'!#REF!</definedName>
    <definedName name="usd_to_inr" localSheetId="10">'[55]Global Assmptions'!#REF!</definedName>
    <definedName name="usd_to_inr" localSheetId="7">'[55]Global Assmptions'!#REF!</definedName>
    <definedName name="usd_to_inr" localSheetId="3">'[55]Global Assmptions'!#REF!</definedName>
    <definedName name="usd_to_inr" localSheetId="9">'[55]Global Assmptions'!#REF!</definedName>
    <definedName name="usd_to_inr" localSheetId="4">'[55]Global Assmptions'!#REF!</definedName>
    <definedName name="usd_to_inr" localSheetId="0">'[55]Global Assmptions'!#REF!</definedName>
    <definedName name="usd_to_inr" localSheetId="1">'[55]Global Assmptions'!#REF!</definedName>
    <definedName name="usd_to_inr">'[55]Global Assmptions'!#REF!</definedName>
    <definedName name="ut">[54]allocation!$D$5</definedName>
    <definedName name="uti" localSheetId="6">#REF!</definedName>
    <definedName name="uti" localSheetId="10">#REF!</definedName>
    <definedName name="uti" localSheetId="7">#REF!</definedName>
    <definedName name="uti" localSheetId="3">#REF!</definedName>
    <definedName name="uti" localSheetId="9">#REF!</definedName>
    <definedName name="uti" localSheetId="4">#REF!</definedName>
    <definedName name="uti" localSheetId="0">#REF!</definedName>
    <definedName name="uti" localSheetId="1">#REF!</definedName>
    <definedName name="uti">#REF!</definedName>
    <definedName name="uttr" localSheetId="6">#REF!</definedName>
    <definedName name="uttr" localSheetId="10">#REF!</definedName>
    <definedName name="uttr" localSheetId="7">#REF!</definedName>
    <definedName name="uttr" localSheetId="3">#REF!</definedName>
    <definedName name="uttr" localSheetId="9">#REF!</definedName>
    <definedName name="uttr" localSheetId="4">#REF!</definedName>
    <definedName name="uttr" localSheetId="0">#REF!</definedName>
    <definedName name="uttr" localSheetId="1">#REF!</definedName>
    <definedName name="uttr">#REF!</definedName>
    <definedName name="uuu" localSheetId="6" hidden="1">{"pl_t&amp;d",#N/A,FALSE,"p&amp;l_t&amp;D_01_02 (2)"}</definedName>
    <definedName name="uuu" localSheetId="10" hidden="1">{"pl_t&amp;d",#N/A,FALSE,"p&amp;l_t&amp;D_01_02 (2)"}</definedName>
    <definedName name="uuu" localSheetId="7" hidden="1">{"pl_t&amp;d",#N/A,FALSE,"p&amp;l_t&amp;D_01_02 (2)"}</definedName>
    <definedName name="uuu" localSheetId="3" hidden="1">{"pl_t&amp;d",#N/A,FALSE,"p&amp;l_t&amp;D_01_02 (2)"}</definedName>
    <definedName name="uuu" localSheetId="8" hidden="1">{"pl_t&amp;d",#N/A,FALSE,"p&amp;l_t&amp;D_01_02 (2)"}</definedName>
    <definedName name="uuu" localSheetId="9" hidden="1">{"pl_t&amp;d",#N/A,FALSE,"p&amp;l_t&amp;D_01_02 (2)"}</definedName>
    <definedName name="uuu" localSheetId="4" hidden="1">{"pl_t&amp;d",#N/A,FALSE,"p&amp;l_t&amp;D_01_02 (2)"}</definedName>
    <definedName name="uuu" localSheetId="0" hidden="1">{"pl_t&amp;d",#N/A,FALSE,"p&amp;l_t&amp;D_01_02 (2)"}</definedName>
    <definedName name="uuu" localSheetId="1" hidden="1">{"pl_t&amp;d",#N/A,FALSE,"p&amp;l_t&amp;D_01_02 (2)"}</definedName>
    <definedName name="uuu" hidden="1">{"pl_t&amp;d",#N/A,FALSE,"p&amp;l_t&amp;D_01_02 (2)"}</definedName>
    <definedName name="UVW" localSheetId="8" hidden="1">{"pl_t&amp;d",#N/A,FALSE,"p&amp;l_t&amp;D_01_02 (2)"}</definedName>
    <definedName name="UVW" hidden="1">{"pl_t&amp;d",#N/A,FALSE,"p&amp;l_t&amp;D_01_02 (2)"}</definedName>
    <definedName name="uyk" localSheetId="6">#REF!</definedName>
    <definedName name="uyk" localSheetId="10">#REF!</definedName>
    <definedName name="uyk" localSheetId="7">#REF!</definedName>
    <definedName name="uyk" localSheetId="3">#REF!</definedName>
    <definedName name="uyk" localSheetId="9">#REF!</definedName>
    <definedName name="uyk" localSheetId="4">#REF!</definedName>
    <definedName name="uyk" localSheetId="0">#REF!</definedName>
    <definedName name="uyk" localSheetId="1">#REF!</definedName>
    <definedName name="uyk">#REF!</definedName>
    <definedName name="uyu" localSheetId="6" hidden="1">#REF!</definedName>
    <definedName name="uyu" localSheetId="10" hidden="1">#REF!</definedName>
    <definedName name="uyu" localSheetId="7" hidden="1">#REF!</definedName>
    <definedName name="uyu" localSheetId="3" hidden="1">#REF!</definedName>
    <definedName name="uyu" localSheetId="8" hidden="1">#REF!</definedName>
    <definedName name="uyu" localSheetId="9" hidden="1">#REF!</definedName>
    <definedName name="uyu" localSheetId="4" hidden="1">#REF!</definedName>
    <definedName name="uyu" localSheetId="0" hidden="1">#REF!</definedName>
    <definedName name="uyu" localSheetId="1" hidden="1">#REF!</definedName>
    <definedName name="uyu" hidden="1">#REF!</definedName>
    <definedName name="v" localSheetId="6">#REF!</definedName>
    <definedName name="v" localSheetId="10">#REF!</definedName>
    <definedName name="v" localSheetId="7">#REF!</definedName>
    <definedName name="v" localSheetId="3">#REF!</definedName>
    <definedName name="v" localSheetId="9">#REF!</definedName>
    <definedName name="v" localSheetId="4">#REF!</definedName>
    <definedName name="v" localSheetId="0">#REF!</definedName>
    <definedName name="v" localSheetId="1">#REF!</definedName>
    <definedName name="v">#REF!</definedName>
    <definedName name="V.C.26.10.2004" localSheetId="6" hidden="1">{"pl_td_01_02",#N/A,FALSE,"p&amp;l_t&amp;D_01_02 (2)"}</definedName>
    <definedName name="V.C.26.10.2004" localSheetId="10" hidden="1">{"pl_td_01_02",#N/A,FALSE,"p&amp;l_t&amp;D_01_02 (2)"}</definedName>
    <definedName name="V.C.26.10.2004" localSheetId="7" hidden="1">{"pl_td_01_02",#N/A,FALSE,"p&amp;l_t&amp;D_01_02 (2)"}</definedName>
    <definedName name="V.C.26.10.2004" localSheetId="3" hidden="1">{"pl_td_01_02",#N/A,FALSE,"p&amp;l_t&amp;D_01_02 (2)"}</definedName>
    <definedName name="V.C.26.10.2004" localSheetId="8" hidden="1">{"pl_td_01_02",#N/A,FALSE,"p&amp;l_t&amp;D_01_02 (2)"}</definedName>
    <definedName name="V.C.26.10.2004" localSheetId="9" hidden="1">{"pl_td_01_02",#N/A,FALSE,"p&amp;l_t&amp;D_01_02 (2)"}</definedName>
    <definedName name="V.C.26.10.2004" localSheetId="4" hidden="1">{"pl_td_01_02",#N/A,FALSE,"p&amp;l_t&amp;D_01_02 (2)"}</definedName>
    <definedName name="V.C.26.10.2004" localSheetId="0" hidden="1">{"pl_td_01_02",#N/A,FALSE,"p&amp;l_t&amp;D_01_02 (2)"}</definedName>
    <definedName name="V.C.26.10.2004" localSheetId="1" hidden="1">{"pl_td_01_02",#N/A,FALSE,"p&amp;l_t&amp;D_01_02 (2)"}</definedName>
    <definedName name="V.C.26.10.2004" hidden="1">{"pl_td_01_02",#N/A,FALSE,"p&amp;l_t&amp;D_01_02 (2)"}</definedName>
    <definedName name="V.V.T.Rao" localSheetId="8" hidden="1">{"pl_t&amp;d",#N/A,FALSE,"p&amp;l_t&amp;D_01_02 (2)"}</definedName>
    <definedName name="V.V.T.Rao" hidden="1">{"pl_t&amp;d",#N/A,FALSE,"p&amp;l_t&amp;D_01_02 (2)"}</definedName>
    <definedName name="Values_Entered" localSheetId="6">IF('A. Generation at Transmission'!Loan_Amount*[0]!Interest_Rate*[0]!Loan_Years*[0]!Loan_Start&gt;0,1,0)</definedName>
    <definedName name="Values_Entered" localSheetId="10">IF('ANNEXURE 1'!Loan_Amount*'ANNEXURE 1'!Interest_Rate*'ANNEXURE 1'!Loan_Years*'ANNEXURE 1'!Loan_Start&gt;0,1,0)</definedName>
    <definedName name="Values_Entered" localSheetId="7">IF('B.Generation at Transmissio '!Loan_Amount*'B.Generation at Transmissio '!Interest_Rate*'B.Generation at Transmissio '!Loan_Years*'B.Generation at Transmissio '!Loan_Start&gt;0,1,0)</definedName>
    <definedName name="Values_Entered" localSheetId="3">IF('Detail of Consumers&amp;Consumption'!Loan_Amount*'Detail of Consumers&amp;Consumption'!Interest_Rate*'Detail of Consumers&amp;Consumption'!Loan_Years*'Detail of Consumers&amp;Consumption'!Loan_Start&gt;0,1,0)</definedName>
    <definedName name="Values_Entered" localSheetId="8">IF([0]!Loan_Amount*[0]!Interest_Rate*[0]!Loan_Years*[0]!Loan_Start&gt;0,1,0)</definedName>
    <definedName name="Values_Entered" localSheetId="9">IF('Division wise losses  '!Loan_Amount*'Division wise losses  '!Interest_Rate*'Division wise losses  '!Loan_Years*'Division wise losses  '!Loan_Start&gt;0,1,0)</definedName>
    <definedName name="Values_Entered" localSheetId="4">IF('Form-Input energy Q2 23-24 '!Loan_Amount*'Form-Input energy Q2 23-24 '!Interest_Rate*'Form-Input energy Q2 23-24 '!Loan_Years*'Form-Input energy Q2 23-24 '!Loan_Start&gt;0,1,0)</definedName>
    <definedName name="Values_Entered" localSheetId="0">IF('General information'!Loan_Amount*'General information'!Interest_Rate*'General information'!Loan_Years*'General information'!Loan_Start&gt;0,1,0)</definedName>
    <definedName name="Values_Entered" localSheetId="1">IF('Summary Sheet'!Loan_Amount*'Summary Sheet'!Interest_Rate*'Summary Sheet'!Loan_Years*'Summary Sheet'!Loan_Start&gt;0,1,0)</definedName>
    <definedName name="Values_Entered">IF([0]!Loan_Amount*[0]!Interest_Rate*[0]!Loan_Years*[0]!Loan_Start&gt;0,1,0)</definedName>
    <definedName name="vamshi" localSheetId="6" hidden="1">{"'Sheet1'!$A$4386:$N$4591"}</definedName>
    <definedName name="vamshi" localSheetId="10" hidden="1">{"'Sheet1'!$A$4386:$N$4591"}</definedName>
    <definedName name="vamshi" localSheetId="7" hidden="1">{"'Sheet1'!$A$4386:$N$4591"}</definedName>
    <definedName name="vamshi" localSheetId="3" hidden="1">{"'Sheet1'!$A$4386:$N$4591"}</definedName>
    <definedName name="vamshi" localSheetId="8" hidden="1">{"'Sheet1'!$A$4386:$N$4591"}</definedName>
    <definedName name="vamshi" localSheetId="9" hidden="1">{"'Sheet1'!$A$4386:$N$4591"}</definedName>
    <definedName name="vamshi" localSheetId="4" hidden="1">{"'Sheet1'!$A$4386:$N$4591"}</definedName>
    <definedName name="vamshi" localSheetId="0" hidden="1">{"'Sheet1'!$A$4386:$N$4591"}</definedName>
    <definedName name="vamshi" localSheetId="1" hidden="1">{"'Sheet1'!$A$4386:$N$4591"}</definedName>
    <definedName name="vamshi" hidden="1">{"'Sheet1'!$A$4386:$N$4591"}</definedName>
    <definedName name="varalakshmi" localSheetId="6">#REF!</definedName>
    <definedName name="varalakshmi" localSheetId="10">#REF!</definedName>
    <definedName name="varalakshmi" localSheetId="7">#REF!</definedName>
    <definedName name="varalakshmi" localSheetId="3">#REF!</definedName>
    <definedName name="varalakshmi" localSheetId="9">#REF!</definedName>
    <definedName name="varalakshmi" localSheetId="4">#REF!</definedName>
    <definedName name="varalakshmi" localSheetId="0">#REF!</definedName>
    <definedName name="varalakshmi" localSheetId="1">#REF!</definedName>
    <definedName name="varalakshmi">#REF!</definedName>
    <definedName name="vasavi" localSheetId="6">#REF!</definedName>
    <definedName name="vasavi" localSheetId="10">#REF!</definedName>
    <definedName name="vasavi" localSheetId="7">#REF!</definedName>
    <definedName name="vasavi" localSheetId="3">#REF!</definedName>
    <definedName name="vasavi" localSheetId="9">#REF!</definedName>
    <definedName name="vasavi" localSheetId="4">#REF!</definedName>
    <definedName name="vasavi" localSheetId="0">#REF!</definedName>
    <definedName name="vasavi" localSheetId="1">#REF!</definedName>
    <definedName name="vasavi">#REF!</definedName>
    <definedName name="VCCDF" localSheetId="6" hidden="1">{"pl_t&amp;d",#N/A,FALSE,"p&amp;l_t&amp;D_01_02 (2)"}</definedName>
    <definedName name="VCCDF" localSheetId="10" hidden="1">{"pl_t&amp;d",#N/A,FALSE,"p&amp;l_t&amp;D_01_02 (2)"}</definedName>
    <definedName name="VCCDF" localSheetId="7" hidden="1">{"pl_t&amp;d",#N/A,FALSE,"p&amp;l_t&amp;D_01_02 (2)"}</definedName>
    <definedName name="VCCDF" localSheetId="3" hidden="1">{"pl_t&amp;d",#N/A,FALSE,"p&amp;l_t&amp;D_01_02 (2)"}</definedName>
    <definedName name="VCCDF" localSheetId="8" hidden="1">{"pl_t&amp;d",#N/A,FALSE,"p&amp;l_t&amp;D_01_02 (2)"}</definedName>
    <definedName name="VCCDF" localSheetId="9" hidden="1">{"pl_t&amp;d",#N/A,FALSE,"p&amp;l_t&amp;D_01_02 (2)"}</definedName>
    <definedName name="VCCDF" localSheetId="4" hidden="1">{"pl_t&amp;d",#N/A,FALSE,"p&amp;l_t&amp;D_01_02 (2)"}</definedName>
    <definedName name="VCCDF" localSheetId="0" hidden="1">{"pl_t&amp;d",#N/A,FALSE,"p&amp;l_t&amp;D_01_02 (2)"}</definedName>
    <definedName name="VCCDF" localSheetId="1" hidden="1">{"pl_t&amp;d",#N/A,FALSE,"p&amp;l_t&amp;D_01_02 (2)"}</definedName>
    <definedName name="VCCDF" hidden="1">{"pl_t&amp;d",#N/A,FALSE,"p&amp;l_t&amp;D_01_02 (2)"}</definedName>
    <definedName name="vccv" localSheetId="6">[16]cashflow!#REF!</definedName>
    <definedName name="vccv" localSheetId="10">[16]cashflow!#REF!</definedName>
    <definedName name="vccv" localSheetId="7">[16]cashflow!#REF!</definedName>
    <definedName name="vccv" localSheetId="3">[16]cashflow!#REF!</definedName>
    <definedName name="vccv" localSheetId="9">[16]cashflow!#REF!</definedName>
    <definedName name="vccv" localSheetId="4">[16]cashflow!#REF!</definedName>
    <definedName name="vccv" localSheetId="0">[16]cashflow!#REF!</definedName>
    <definedName name="vccv" localSheetId="1">[16]cashflow!#REF!</definedName>
    <definedName name="vccv">[16]cashflow!#REF!</definedName>
    <definedName name="venkat" localSheetId="6">#REF!</definedName>
    <definedName name="venkat" localSheetId="10">#REF!</definedName>
    <definedName name="venkat" localSheetId="7">#REF!</definedName>
    <definedName name="venkat" localSheetId="3">#REF!</definedName>
    <definedName name="venkat" localSheetId="9">#REF!</definedName>
    <definedName name="venkat" localSheetId="4">#REF!</definedName>
    <definedName name="venkat" localSheetId="0">#REF!</definedName>
    <definedName name="venkat" localSheetId="1">#REF!</definedName>
    <definedName name="venkat">#REF!</definedName>
    <definedName name="venkat1" localSheetId="6" hidden="1">{"'Sheet1'!$A$4386:$N$4591"}</definedName>
    <definedName name="venkat1" localSheetId="10" hidden="1">{"'Sheet1'!$A$4386:$N$4591"}</definedName>
    <definedName name="venkat1" localSheetId="7" hidden="1">{"'Sheet1'!$A$4386:$N$4591"}</definedName>
    <definedName name="venkat1" localSheetId="3" hidden="1">{"'Sheet1'!$A$4386:$N$4591"}</definedName>
    <definedName name="venkat1" localSheetId="8" hidden="1">{"'Sheet1'!$A$4386:$N$4591"}</definedName>
    <definedName name="venkat1" localSheetId="9" hidden="1">{"'Sheet1'!$A$4386:$N$4591"}</definedName>
    <definedName name="venkat1" localSheetId="4" hidden="1">{"'Sheet1'!$A$4386:$N$4591"}</definedName>
    <definedName name="venkat1" localSheetId="0" hidden="1">{"'Sheet1'!$A$4386:$N$4591"}</definedName>
    <definedName name="venkat1" localSheetId="1" hidden="1">{"'Sheet1'!$A$4386:$N$4591"}</definedName>
    <definedName name="venkat1" hidden="1">{"'Sheet1'!$A$4386:$N$4591"}</definedName>
    <definedName name="venkat2012" localSheetId="6" hidden="1">{"form-D1",#N/A,FALSE,"FORM-D1";"form-D1_amt",#N/A,FALSE,"FORM-D1"}</definedName>
    <definedName name="venkat2012" localSheetId="10" hidden="1">{"form-D1",#N/A,FALSE,"FORM-D1";"form-D1_amt",#N/A,FALSE,"FORM-D1"}</definedName>
    <definedName name="venkat2012" localSheetId="7" hidden="1">{"form-D1",#N/A,FALSE,"FORM-D1";"form-D1_amt",#N/A,FALSE,"FORM-D1"}</definedName>
    <definedName name="venkat2012" localSheetId="3" hidden="1">{"form-D1",#N/A,FALSE,"FORM-D1";"form-D1_amt",#N/A,FALSE,"FORM-D1"}</definedName>
    <definedName name="venkat2012" localSheetId="8" hidden="1">{"form-D1",#N/A,FALSE,"FORM-D1";"form-D1_amt",#N/A,FALSE,"FORM-D1"}</definedName>
    <definedName name="venkat2012" localSheetId="9" hidden="1">{"form-D1",#N/A,FALSE,"FORM-D1";"form-D1_amt",#N/A,FALSE,"FORM-D1"}</definedName>
    <definedName name="venkat2012" localSheetId="4" hidden="1">{"form-D1",#N/A,FALSE,"FORM-D1";"form-D1_amt",#N/A,FALSE,"FORM-D1"}</definedName>
    <definedName name="venkat2012" localSheetId="0" hidden="1">{"form-D1",#N/A,FALSE,"FORM-D1";"form-D1_amt",#N/A,FALSE,"FORM-D1"}</definedName>
    <definedName name="venkat2012" localSheetId="1" hidden="1">{"form-D1",#N/A,FALSE,"FORM-D1";"form-D1_amt",#N/A,FALSE,"FORM-D1"}</definedName>
    <definedName name="venkat2012" hidden="1">{"form-D1",#N/A,FALSE,"FORM-D1";"form-D1_amt",#N/A,FALSE,"FORM-D1"}</definedName>
    <definedName name="venki" localSheetId="6">#REF!</definedName>
    <definedName name="venki" localSheetId="10">#REF!</definedName>
    <definedName name="venki" localSheetId="7">#REF!</definedName>
    <definedName name="venki" localSheetId="3">#REF!</definedName>
    <definedName name="venki" localSheetId="9">#REF!</definedName>
    <definedName name="venki" localSheetId="4">#REF!</definedName>
    <definedName name="venki" localSheetId="0">#REF!</definedName>
    <definedName name="venki" localSheetId="1">#REF!</definedName>
    <definedName name="venki">#REF!</definedName>
    <definedName name="Vid.Adalat" localSheetId="8" hidden="1">{"pl_td_01_02",#N/A,FALSE,"p&amp;l_t&amp;D_01_02 (2)"}</definedName>
    <definedName name="Vid.Adalat" hidden="1">{"pl_td_01_02",#N/A,FALSE,"p&amp;l_t&amp;D_01_02 (2)"}</definedName>
    <definedName name="vidyut" localSheetId="8" hidden="1">{"pl_t&amp;d",#N/A,FALSE,"p&amp;l_t&amp;D_01_02 (2)"}</definedName>
    <definedName name="vidyut" hidden="1">{"pl_t&amp;d",#N/A,FALSE,"p&amp;l_t&amp;D_01_02 (2)"}</definedName>
    <definedName name="vidyuth" localSheetId="8" hidden="1">{"pl_t&amp;d",#N/A,FALSE,"p&amp;l_t&amp;D_01_02 (2)"}</definedName>
    <definedName name="vidyuth" hidden="1">{"pl_t&amp;d",#N/A,FALSE,"p&amp;l_t&amp;D_01_02 (2)"}</definedName>
    <definedName name="VIII" localSheetId="8" hidden="1">{"pl_t&amp;d",#N/A,FALSE,"p&amp;l_t&amp;D_01_02 (2)"}</definedName>
    <definedName name="VIII" hidden="1">{"pl_t&amp;d",#N/A,FALSE,"p&amp;l_t&amp;D_01_02 (2)"}</definedName>
    <definedName name="vinod" localSheetId="6" hidden="1">{"pl_t&amp;d",#N/A,FALSE,"p&amp;l_t&amp;D_01_02 (2)"}</definedName>
    <definedName name="vinod" localSheetId="10" hidden="1">{"pl_t&amp;d",#N/A,FALSE,"p&amp;l_t&amp;D_01_02 (2)"}</definedName>
    <definedName name="vinod" localSheetId="7" hidden="1">{"pl_t&amp;d",#N/A,FALSE,"p&amp;l_t&amp;D_01_02 (2)"}</definedName>
    <definedName name="vinod" localSheetId="3" hidden="1">{"pl_t&amp;d",#N/A,FALSE,"p&amp;l_t&amp;D_01_02 (2)"}</definedName>
    <definedName name="vinod" localSheetId="8" hidden="1">{"pl_t&amp;d",#N/A,FALSE,"p&amp;l_t&amp;D_01_02 (2)"}</definedName>
    <definedName name="vinod" localSheetId="9" hidden="1">{"pl_t&amp;d",#N/A,FALSE,"p&amp;l_t&amp;D_01_02 (2)"}</definedName>
    <definedName name="vinod" localSheetId="4" hidden="1">{"pl_t&amp;d",#N/A,FALSE,"p&amp;l_t&amp;D_01_02 (2)"}</definedName>
    <definedName name="vinod" localSheetId="0" hidden="1">{"pl_t&amp;d",#N/A,FALSE,"p&amp;l_t&amp;D_01_02 (2)"}</definedName>
    <definedName name="vinod" localSheetId="1" hidden="1">{"pl_t&amp;d",#N/A,FALSE,"p&amp;l_t&amp;D_01_02 (2)"}</definedName>
    <definedName name="vinod" hidden="1">{"pl_t&amp;d",#N/A,FALSE,"p&amp;l_t&amp;D_01_02 (2)"}</definedName>
    <definedName name="vjgu" localSheetId="8" hidden="1">{"pl_t&amp;d",#N/A,FALSE,"p&amp;l_t&amp;D_01_02 (2)"}</definedName>
    <definedName name="vjgu" hidden="1">{"pl_t&amp;d",#N/A,FALSE,"p&amp;l_t&amp;D_01_02 (2)"}</definedName>
    <definedName name="vjhb" localSheetId="8" hidden="1">{"pl_t&amp;d",#N/A,FALSE,"p&amp;l_t&amp;D_01_02 (2)"}</definedName>
    <definedName name="vjhb" hidden="1">{"pl_t&amp;d",#N/A,FALSE,"p&amp;l_t&amp;D_01_02 (2)"}</definedName>
    <definedName name="VLNAM">#REF!</definedName>
    <definedName name="vrjx" localSheetId="6" hidden="1">{"pl_t&amp;d",#N/A,FALSE,"p&amp;l_t&amp;D_01_02 (2)"}</definedName>
    <definedName name="vrjx" localSheetId="10" hidden="1">{"pl_t&amp;d",#N/A,FALSE,"p&amp;l_t&amp;D_01_02 (2)"}</definedName>
    <definedName name="vrjx" localSheetId="7" hidden="1">{"pl_t&amp;d",#N/A,FALSE,"p&amp;l_t&amp;D_01_02 (2)"}</definedName>
    <definedName name="vrjx" localSheetId="3" hidden="1">{"pl_t&amp;d",#N/A,FALSE,"p&amp;l_t&amp;D_01_02 (2)"}</definedName>
    <definedName name="vrjx" localSheetId="8" hidden="1">{"pl_t&amp;d",#N/A,FALSE,"p&amp;l_t&amp;D_01_02 (2)"}</definedName>
    <definedName name="vrjx" localSheetId="9" hidden="1">{"pl_t&amp;d",#N/A,FALSE,"p&amp;l_t&amp;D_01_02 (2)"}</definedName>
    <definedName name="vrjx" localSheetId="4" hidden="1">{"pl_t&amp;d",#N/A,FALSE,"p&amp;l_t&amp;D_01_02 (2)"}</definedName>
    <definedName name="vrjx" localSheetId="0" hidden="1">{"pl_t&amp;d",#N/A,FALSE,"p&amp;l_t&amp;D_01_02 (2)"}</definedName>
    <definedName name="vrjx" localSheetId="1" hidden="1">{"pl_t&amp;d",#N/A,FALSE,"p&amp;l_t&amp;D_01_02 (2)"}</definedName>
    <definedName name="vrjx" hidden="1">{"pl_t&amp;d",#N/A,FALSE,"p&amp;l_t&amp;D_01_02 (2)"}</definedName>
    <definedName name="vsdfergf" localSheetId="6" hidden="1">{"'Sheet1'!$A$4386:$N$4591"}</definedName>
    <definedName name="vsdfergf" localSheetId="10" hidden="1">{"'Sheet1'!$A$4386:$N$4591"}</definedName>
    <definedName name="vsdfergf" localSheetId="7" hidden="1">{"'Sheet1'!$A$4386:$N$4591"}</definedName>
    <definedName name="vsdfergf" localSheetId="3" hidden="1">{"'Sheet1'!$A$4386:$N$4591"}</definedName>
    <definedName name="vsdfergf" localSheetId="8" hidden="1">{"'Sheet1'!$A$4386:$N$4591"}</definedName>
    <definedName name="vsdfergf" localSheetId="9" hidden="1">{"'Sheet1'!$A$4386:$N$4591"}</definedName>
    <definedName name="vsdfergf" localSheetId="4" hidden="1">{"'Sheet1'!$A$4386:$N$4591"}</definedName>
    <definedName name="vsdfergf" localSheetId="0" hidden="1">{"'Sheet1'!$A$4386:$N$4591"}</definedName>
    <definedName name="vsdfergf" localSheetId="1" hidden="1">{"'Sheet1'!$A$4386:$N$4591"}</definedName>
    <definedName name="vsdfergf" hidden="1">{"'Sheet1'!$A$4386:$N$4591"}</definedName>
    <definedName name="vss" localSheetId="8" hidden="1">{"pl_t&amp;d",#N/A,FALSE,"p&amp;l_t&amp;D_01_02 (2)"}</definedName>
    <definedName name="vss" hidden="1">{"pl_t&amp;d",#N/A,FALSE,"p&amp;l_t&amp;D_01_02 (2)"}</definedName>
    <definedName name="vvv" localSheetId="8" hidden="1">{"pl_t&amp;d",#N/A,FALSE,"p&amp;l_t&amp;D_01_02 (2)"}</definedName>
    <definedName name="vvv" hidden="1">{"pl_t&amp;d",#N/A,FALSE,"p&amp;l_t&amp;D_01_02 (2)"}</definedName>
    <definedName name="vvvv" localSheetId="8" hidden="1">{"pl_td_01_02",#N/A,FALSE,"p&amp;l_t&amp;D_01_02 (2)"}</definedName>
    <definedName name="vvvv" hidden="1">{"pl_td_01_02",#N/A,FALSE,"p&amp;l_t&amp;D_01_02 (2)"}</definedName>
    <definedName name="vzm" localSheetId="8" hidden="1">{"pl_t&amp;d",#N/A,FALSE,"p&amp;l_t&amp;D_01_02 (2)"}</definedName>
    <definedName name="vzm" hidden="1">{"pl_t&amp;d",#N/A,FALSE,"p&amp;l_t&amp;D_01_02 (2)"}</definedName>
    <definedName name="w" localSheetId="6" hidden="1">{"pl_t&amp;d",#N/A,FALSE,"p&amp;l_t&amp;D_01_02 (2)"}</definedName>
    <definedName name="w" localSheetId="10" hidden="1">{"pl_t&amp;d",#N/A,FALSE,"p&amp;l_t&amp;D_01_02 (2)"}</definedName>
    <definedName name="w" localSheetId="7" hidden="1">{"pl_t&amp;d",#N/A,FALSE,"p&amp;l_t&amp;D_01_02 (2)"}</definedName>
    <definedName name="w" localSheetId="3" hidden="1">{"pl_t&amp;d",#N/A,FALSE,"p&amp;l_t&amp;D_01_02 (2)"}</definedName>
    <definedName name="w" localSheetId="8" hidden="1">{"pl_t&amp;d",#N/A,FALSE,"p&amp;l_t&amp;D_01_02 (2)"}</definedName>
    <definedName name="w" localSheetId="9" hidden="1">{"pl_t&amp;d",#N/A,FALSE,"p&amp;l_t&amp;D_01_02 (2)"}</definedName>
    <definedName name="w" localSheetId="4" hidden="1">{"pl_t&amp;d",#N/A,FALSE,"p&amp;l_t&amp;D_01_02 (2)"}</definedName>
    <definedName name="w" localSheetId="0" hidden="1">{"pl_t&amp;d",#N/A,FALSE,"p&amp;l_t&amp;D_01_02 (2)"}</definedName>
    <definedName name="w" localSheetId="1" hidden="1">{"pl_t&amp;d",#N/A,FALSE,"p&amp;l_t&amp;D_01_02 (2)"}</definedName>
    <definedName name="w" hidden="1">{"pl_t&amp;d",#N/A,FALSE,"p&amp;l_t&amp;D_01_02 (2)"}</definedName>
    <definedName name="w1_w2" localSheetId="6">[1]Sheet1!#REF!</definedName>
    <definedName name="w1_w2" localSheetId="10">[1]Sheet1!#REF!</definedName>
    <definedName name="w1_w2" localSheetId="7">[1]Sheet1!#REF!</definedName>
    <definedName name="w1_w2" localSheetId="3">[1]Sheet1!#REF!</definedName>
    <definedName name="w1_w2" localSheetId="9">[1]Sheet1!#REF!</definedName>
    <definedName name="w1_w2" localSheetId="4">[1]Sheet1!#REF!</definedName>
    <definedName name="w1_w2" localSheetId="0">[1]Sheet1!#REF!</definedName>
    <definedName name="w1_w2" localSheetId="1">[1]Sheet1!#REF!</definedName>
    <definedName name="w1_w2">[1]Sheet1!#REF!</definedName>
    <definedName name="w5y" localSheetId="6">#REF!</definedName>
    <definedName name="w5y" localSheetId="10">#REF!</definedName>
    <definedName name="w5y" localSheetId="7">#REF!</definedName>
    <definedName name="w5y" localSheetId="3">#REF!</definedName>
    <definedName name="w5y" localSheetId="9">#REF!</definedName>
    <definedName name="w5y" localSheetId="4">#REF!</definedName>
    <definedName name="w5y" localSheetId="0">#REF!</definedName>
    <definedName name="w5y" localSheetId="1">#REF!</definedName>
    <definedName name="w5y">#REF!</definedName>
    <definedName name="wawa" localSheetId="6">[2]S3_GRP_CA!#REF!</definedName>
    <definedName name="wawa" localSheetId="10">[2]S3_GRP_CA!#REF!</definedName>
    <definedName name="wawa" localSheetId="7">[2]S3_GRP_CA!#REF!</definedName>
    <definedName name="wawa" localSheetId="3">[2]S3_GRP_CA!#REF!</definedName>
    <definedName name="wawa" localSheetId="9">[2]S3_GRP_CA!#REF!</definedName>
    <definedName name="wawa" localSheetId="4">[2]S3_GRP_CA!#REF!</definedName>
    <definedName name="wawa" localSheetId="0">[2]S3_GRP_CA!#REF!</definedName>
    <definedName name="wawa" localSheetId="1">[2]S3_GRP_CA!#REF!</definedName>
    <definedName name="wawa">[2]S3_GRP_CA!#REF!</definedName>
    <definedName name="wdsd" localSheetId="6" hidden="1">{"pl_t&amp;d",#N/A,FALSE,"p&amp;l_t&amp;D_01_02 (2)"}</definedName>
    <definedName name="wdsd" localSheetId="10" hidden="1">{"pl_t&amp;d",#N/A,FALSE,"p&amp;l_t&amp;D_01_02 (2)"}</definedName>
    <definedName name="wdsd" localSheetId="7" hidden="1">{"pl_t&amp;d",#N/A,FALSE,"p&amp;l_t&amp;D_01_02 (2)"}</definedName>
    <definedName name="wdsd" localSheetId="3" hidden="1">{"pl_t&amp;d",#N/A,FALSE,"p&amp;l_t&amp;D_01_02 (2)"}</definedName>
    <definedName name="wdsd" localSheetId="8" hidden="1">{"pl_t&amp;d",#N/A,FALSE,"p&amp;l_t&amp;D_01_02 (2)"}</definedName>
    <definedName name="wdsd" localSheetId="9" hidden="1">{"pl_t&amp;d",#N/A,FALSE,"p&amp;l_t&amp;D_01_02 (2)"}</definedName>
    <definedName name="wdsd" localSheetId="4" hidden="1">{"pl_t&amp;d",#N/A,FALSE,"p&amp;l_t&amp;D_01_02 (2)"}</definedName>
    <definedName name="wdsd" localSheetId="0" hidden="1">{"pl_t&amp;d",#N/A,FALSE,"p&amp;l_t&amp;D_01_02 (2)"}</definedName>
    <definedName name="wdsd" localSheetId="1" hidden="1">{"pl_t&amp;d",#N/A,FALSE,"p&amp;l_t&amp;D_01_02 (2)"}</definedName>
    <definedName name="wdsd" hidden="1">{"pl_t&amp;d",#N/A,FALSE,"p&amp;l_t&amp;D_01_02 (2)"}</definedName>
    <definedName name="wdwer" localSheetId="6" hidden="1">{"'Sheet1'!$A$4386:$N$4591"}</definedName>
    <definedName name="wdwer" localSheetId="10" hidden="1">{"'Sheet1'!$A$4386:$N$4591"}</definedName>
    <definedName name="wdwer" localSheetId="7" hidden="1">{"'Sheet1'!$A$4386:$N$4591"}</definedName>
    <definedName name="wdwer" localSheetId="3" hidden="1">{"'Sheet1'!$A$4386:$N$4591"}</definedName>
    <definedName name="wdwer" localSheetId="8" hidden="1">{"'Sheet1'!$A$4386:$N$4591"}</definedName>
    <definedName name="wdwer" localSheetId="9" hidden="1">{"'Sheet1'!$A$4386:$N$4591"}</definedName>
    <definedName name="wdwer" localSheetId="4" hidden="1">{"'Sheet1'!$A$4386:$N$4591"}</definedName>
    <definedName name="wdwer" localSheetId="0" hidden="1">{"'Sheet1'!$A$4386:$N$4591"}</definedName>
    <definedName name="wdwer" localSheetId="1" hidden="1">{"'Sheet1'!$A$4386:$N$4591"}</definedName>
    <definedName name="wdwer" hidden="1">{"'Sheet1'!$A$4386:$N$4591"}</definedName>
    <definedName name="we" localSheetId="6">#REF!</definedName>
    <definedName name="we" localSheetId="10">#REF!</definedName>
    <definedName name="we" localSheetId="7">#REF!</definedName>
    <definedName name="we" localSheetId="3">#REF!</definedName>
    <definedName name="we" localSheetId="9">#REF!</definedName>
    <definedName name="we" localSheetId="4">#REF!</definedName>
    <definedName name="we" localSheetId="0">#REF!</definedName>
    <definedName name="we" localSheetId="1">#REF!</definedName>
    <definedName name="we">#REF!</definedName>
    <definedName name="wedwe" localSheetId="6" hidden="1">{"'Sheet1'!$A$4386:$N$4591"}</definedName>
    <definedName name="wedwe" localSheetId="10" hidden="1">{"'Sheet1'!$A$4386:$N$4591"}</definedName>
    <definedName name="wedwe" localSheetId="7" hidden="1">{"'Sheet1'!$A$4386:$N$4591"}</definedName>
    <definedName name="wedwe" localSheetId="3" hidden="1">{"'Sheet1'!$A$4386:$N$4591"}</definedName>
    <definedName name="wedwe" localSheetId="8" hidden="1">{"'Sheet1'!$A$4386:$N$4591"}</definedName>
    <definedName name="wedwe" localSheetId="9" hidden="1">{"'Sheet1'!$A$4386:$N$4591"}</definedName>
    <definedName name="wedwe" localSheetId="4" hidden="1">{"'Sheet1'!$A$4386:$N$4591"}</definedName>
    <definedName name="wedwe" localSheetId="0" hidden="1">{"'Sheet1'!$A$4386:$N$4591"}</definedName>
    <definedName name="wedwe" localSheetId="1" hidden="1">{"'Sheet1'!$A$4386:$N$4591"}</definedName>
    <definedName name="wedwe" hidden="1">{"'Sheet1'!$A$4386:$N$4591"}</definedName>
    <definedName name="weersdf" localSheetId="6" hidden="1">{"pl_t&amp;d",#N/A,FALSE,"p&amp;l_t&amp;D_01_02 (2)"}</definedName>
    <definedName name="weersdf" localSheetId="10" hidden="1">{"pl_t&amp;d",#N/A,FALSE,"p&amp;l_t&amp;D_01_02 (2)"}</definedName>
    <definedName name="weersdf" localSheetId="7" hidden="1">{"pl_t&amp;d",#N/A,FALSE,"p&amp;l_t&amp;D_01_02 (2)"}</definedName>
    <definedName name="weersdf" localSheetId="3" hidden="1">{"pl_t&amp;d",#N/A,FALSE,"p&amp;l_t&amp;D_01_02 (2)"}</definedName>
    <definedName name="weersdf" localSheetId="8" hidden="1">{"pl_t&amp;d",#N/A,FALSE,"p&amp;l_t&amp;D_01_02 (2)"}</definedName>
    <definedName name="weersdf" localSheetId="9" hidden="1">{"pl_t&amp;d",#N/A,FALSE,"p&amp;l_t&amp;D_01_02 (2)"}</definedName>
    <definedName name="weersdf" localSheetId="4" hidden="1">{"pl_t&amp;d",#N/A,FALSE,"p&amp;l_t&amp;D_01_02 (2)"}</definedName>
    <definedName name="weersdf" localSheetId="0" hidden="1">{"pl_t&amp;d",#N/A,FALSE,"p&amp;l_t&amp;D_01_02 (2)"}</definedName>
    <definedName name="weersdf" localSheetId="1" hidden="1">{"pl_t&amp;d",#N/A,FALSE,"p&amp;l_t&amp;D_01_02 (2)"}</definedName>
    <definedName name="weersdf" hidden="1">{"pl_t&amp;d",#N/A,FALSE,"p&amp;l_t&amp;D_01_02 (2)"}</definedName>
    <definedName name="wefg" localSheetId="8" hidden="1">{"pl_t&amp;d",#N/A,FALSE,"p&amp;l_t&amp;D_01_02 (2)"}</definedName>
    <definedName name="wefg" hidden="1">{"pl_t&amp;d",#N/A,FALSE,"p&amp;l_t&amp;D_01_02 (2)"}</definedName>
    <definedName name="wefwt" localSheetId="6" hidden="1">{"'Sheet1'!$A$4386:$N$4591"}</definedName>
    <definedName name="wefwt" localSheetId="10" hidden="1">{"'Sheet1'!$A$4386:$N$4591"}</definedName>
    <definedName name="wefwt" localSheetId="7" hidden="1">{"'Sheet1'!$A$4386:$N$4591"}</definedName>
    <definedName name="wefwt" localSheetId="3" hidden="1">{"'Sheet1'!$A$4386:$N$4591"}</definedName>
    <definedName name="wefwt" localSheetId="8" hidden="1">{"'Sheet1'!$A$4386:$N$4591"}</definedName>
    <definedName name="wefwt" localSheetId="9" hidden="1">{"'Sheet1'!$A$4386:$N$4591"}</definedName>
    <definedName name="wefwt" localSheetId="4" hidden="1">{"'Sheet1'!$A$4386:$N$4591"}</definedName>
    <definedName name="wefwt" localSheetId="0" hidden="1">{"'Sheet1'!$A$4386:$N$4591"}</definedName>
    <definedName name="wefwt" localSheetId="1" hidden="1">{"'Sheet1'!$A$4386:$N$4591"}</definedName>
    <definedName name="wefwt" hidden="1">{"'Sheet1'!$A$4386:$N$4591"}</definedName>
    <definedName name="WEN" localSheetId="8" hidden="1">{"pl_td_01_02",#N/A,FALSE,"p&amp;l_t&amp;D_01_02 (2)"}</definedName>
    <definedName name="WEN" hidden="1">{"pl_td_01_02",#N/A,FALSE,"p&amp;l_t&amp;D_01_02 (2)"}</definedName>
    <definedName name="werty" localSheetId="8" hidden="1">{"pl_t&amp;d",#N/A,FALSE,"p&amp;l_t&amp;D_01_02 (2)"}</definedName>
    <definedName name="werty" hidden="1">{"pl_t&amp;d",#N/A,FALSE,"p&amp;l_t&amp;D_01_02 (2)"}</definedName>
    <definedName name="werwer" localSheetId="6" hidden="1">{"'Sheet1'!$A$4386:$N$4591"}</definedName>
    <definedName name="werwer" localSheetId="10" hidden="1">{"'Sheet1'!$A$4386:$N$4591"}</definedName>
    <definedName name="werwer" localSheetId="7" hidden="1">{"'Sheet1'!$A$4386:$N$4591"}</definedName>
    <definedName name="werwer" localSheetId="3" hidden="1">{"'Sheet1'!$A$4386:$N$4591"}</definedName>
    <definedName name="werwer" localSheetId="8" hidden="1">{"'Sheet1'!$A$4386:$N$4591"}</definedName>
    <definedName name="werwer" localSheetId="9" hidden="1">{"'Sheet1'!$A$4386:$N$4591"}</definedName>
    <definedName name="werwer" localSheetId="4" hidden="1">{"'Sheet1'!$A$4386:$N$4591"}</definedName>
    <definedName name="werwer" localSheetId="0" hidden="1">{"'Sheet1'!$A$4386:$N$4591"}</definedName>
    <definedName name="werwer" localSheetId="1" hidden="1">{"'Sheet1'!$A$4386:$N$4591"}</definedName>
    <definedName name="werwer" hidden="1">{"'Sheet1'!$A$4386:$N$4591"}</definedName>
    <definedName name="wew" localSheetId="6">#REF!</definedName>
    <definedName name="wew" localSheetId="10">#REF!</definedName>
    <definedName name="wew" localSheetId="7">#REF!</definedName>
    <definedName name="wew" localSheetId="3">#REF!</definedName>
    <definedName name="wew" localSheetId="9">#REF!</definedName>
    <definedName name="wew" localSheetId="4">#REF!</definedName>
    <definedName name="wew" localSheetId="0">#REF!</definedName>
    <definedName name="wew" localSheetId="1">#REF!</definedName>
    <definedName name="wew">#REF!</definedName>
    <definedName name="wewe" localSheetId="6">#REF!</definedName>
    <definedName name="wewe" localSheetId="10">#REF!</definedName>
    <definedName name="wewe" localSheetId="7">#REF!</definedName>
    <definedName name="wewe" localSheetId="3">#REF!</definedName>
    <definedName name="wewe" localSheetId="9">#REF!</definedName>
    <definedName name="wewe" localSheetId="4">#REF!</definedName>
    <definedName name="wewe" localSheetId="0">#REF!</definedName>
    <definedName name="wewe" localSheetId="1">#REF!</definedName>
    <definedName name="wewe">#REF!</definedName>
    <definedName name="wewew" localSheetId="6">#REF!</definedName>
    <definedName name="wewew" localSheetId="10">#REF!</definedName>
    <definedName name="wewew" localSheetId="7">#REF!</definedName>
    <definedName name="wewew" localSheetId="3">#REF!</definedName>
    <definedName name="wewew" localSheetId="9">#REF!</definedName>
    <definedName name="wewew" localSheetId="4">#REF!</definedName>
    <definedName name="wewew" localSheetId="0">#REF!</definedName>
    <definedName name="wewew" localSheetId="1">#REF!</definedName>
    <definedName name="wewew">#REF!</definedName>
    <definedName name="wip" localSheetId="6" hidden="1">{"'Sheet1'!$A$4386:$N$4591"}</definedName>
    <definedName name="wip" localSheetId="10" hidden="1">{"'Sheet1'!$A$4386:$N$4591"}</definedName>
    <definedName name="wip" localSheetId="7" hidden="1">{"'Sheet1'!$A$4386:$N$4591"}</definedName>
    <definedName name="wip" localSheetId="3" hidden="1">{"'Sheet1'!$A$4386:$N$4591"}</definedName>
    <definedName name="wip" localSheetId="8" hidden="1">{"'Sheet1'!$A$4386:$N$4591"}</definedName>
    <definedName name="wip" localSheetId="9" hidden="1">{"'Sheet1'!$A$4386:$N$4591"}</definedName>
    <definedName name="wip" localSheetId="4" hidden="1">{"'Sheet1'!$A$4386:$N$4591"}</definedName>
    <definedName name="wip" localSheetId="0" hidden="1">{"'Sheet1'!$A$4386:$N$4591"}</definedName>
    <definedName name="wip" localSheetId="1" hidden="1">{"'Sheet1'!$A$4386:$N$4591"}</definedName>
    <definedName name="wip" hidden="1">{"'Sheet1'!$A$4386:$N$4591"}</definedName>
    <definedName name="wipn" localSheetId="6" hidden="1">{"'Sheet1'!$A$4386:$N$4591"}</definedName>
    <definedName name="wipn" localSheetId="10" hidden="1">{"'Sheet1'!$A$4386:$N$4591"}</definedName>
    <definedName name="wipn" localSheetId="7" hidden="1">{"'Sheet1'!$A$4386:$N$4591"}</definedName>
    <definedName name="wipn" localSheetId="3" hidden="1">{"'Sheet1'!$A$4386:$N$4591"}</definedName>
    <definedName name="wipn" localSheetId="8" hidden="1">{"'Sheet1'!$A$4386:$N$4591"}</definedName>
    <definedName name="wipn" localSheetId="9" hidden="1">{"'Sheet1'!$A$4386:$N$4591"}</definedName>
    <definedName name="wipn" localSheetId="4" hidden="1">{"'Sheet1'!$A$4386:$N$4591"}</definedName>
    <definedName name="wipn" localSheetId="0" hidden="1">{"'Sheet1'!$A$4386:$N$4591"}</definedName>
    <definedName name="wipn" localSheetId="1" hidden="1">{"'Sheet1'!$A$4386:$N$4591"}</definedName>
    <definedName name="wipn" hidden="1">{"'Sheet1'!$A$4386:$N$4591"}</definedName>
    <definedName name="wordings">[42]tables!$A$6</definedName>
    <definedName name="wq" localSheetId="6" hidden="1">{"pl_t&amp;d",#N/A,FALSE,"p&amp;l_t&amp;D_01_02 (2)"}</definedName>
    <definedName name="wq" localSheetId="10" hidden="1">{"pl_t&amp;d",#N/A,FALSE,"p&amp;l_t&amp;D_01_02 (2)"}</definedName>
    <definedName name="wq" localSheetId="7" hidden="1">{"pl_t&amp;d",#N/A,FALSE,"p&amp;l_t&amp;D_01_02 (2)"}</definedName>
    <definedName name="wq" localSheetId="3" hidden="1">{"pl_t&amp;d",#N/A,FALSE,"p&amp;l_t&amp;D_01_02 (2)"}</definedName>
    <definedName name="wq" localSheetId="8" hidden="1">{"pl_t&amp;d",#N/A,FALSE,"p&amp;l_t&amp;D_01_02 (2)"}</definedName>
    <definedName name="wq" localSheetId="9" hidden="1">{"pl_t&amp;d",#N/A,FALSE,"p&amp;l_t&amp;D_01_02 (2)"}</definedName>
    <definedName name="wq" localSheetId="4" hidden="1">{"pl_t&amp;d",#N/A,FALSE,"p&amp;l_t&amp;D_01_02 (2)"}</definedName>
    <definedName name="wq" localSheetId="0" hidden="1">{"pl_t&amp;d",#N/A,FALSE,"p&amp;l_t&amp;D_01_02 (2)"}</definedName>
    <definedName name="wq" localSheetId="1" hidden="1">{"pl_t&amp;d",#N/A,FALSE,"p&amp;l_t&amp;D_01_02 (2)"}</definedName>
    <definedName name="wq" hidden="1">{"pl_t&amp;d",#N/A,FALSE,"p&amp;l_t&amp;D_01_02 (2)"}</definedName>
    <definedName name="wqds" localSheetId="6" hidden="1">{"pl_t&amp;d",#N/A,FALSE,"p&amp;l_t&amp;D_01_02 (2)"}</definedName>
    <definedName name="wqds" localSheetId="10" hidden="1">{"pl_t&amp;d",#N/A,FALSE,"p&amp;l_t&amp;D_01_02 (2)"}</definedName>
    <definedName name="wqds" localSheetId="7" hidden="1">{"pl_t&amp;d",#N/A,FALSE,"p&amp;l_t&amp;D_01_02 (2)"}</definedName>
    <definedName name="wqds" localSheetId="3" hidden="1">{"pl_t&amp;d",#N/A,FALSE,"p&amp;l_t&amp;D_01_02 (2)"}</definedName>
    <definedName name="wqds" localSheetId="8" hidden="1">{"pl_t&amp;d",#N/A,FALSE,"p&amp;l_t&amp;D_01_02 (2)"}</definedName>
    <definedName name="wqds" localSheetId="9" hidden="1">{"pl_t&amp;d",#N/A,FALSE,"p&amp;l_t&amp;D_01_02 (2)"}</definedName>
    <definedName name="wqds" localSheetId="4" hidden="1">{"pl_t&amp;d",#N/A,FALSE,"p&amp;l_t&amp;D_01_02 (2)"}</definedName>
    <definedName name="wqds" localSheetId="0" hidden="1">{"pl_t&amp;d",#N/A,FALSE,"p&amp;l_t&amp;D_01_02 (2)"}</definedName>
    <definedName name="wqds" localSheetId="1" hidden="1">{"pl_t&amp;d",#N/A,FALSE,"p&amp;l_t&amp;D_01_02 (2)"}</definedName>
    <definedName name="wqds" hidden="1">{"pl_t&amp;d",#N/A,FALSE,"p&amp;l_t&amp;D_01_02 (2)"}</definedName>
    <definedName name="wqeq" localSheetId="6" hidden="1">{"pl_t&amp;d",#N/A,FALSE,"p&amp;l_t&amp;D_01_02 (2)"}</definedName>
    <definedName name="wqeq" localSheetId="10" hidden="1">{"pl_t&amp;d",#N/A,FALSE,"p&amp;l_t&amp;D_01_02 (2)"}</definedName>
    <definedName name="wqeq" localSheetId="7" hidden="1">{"pl_t&amp;d",#N/A,FALSE,"p&amp;l_t&amp;D_01_02 (2)"}</definedName>
    <definedName name="wqeq" localSheetId="3" hidden="1">{"pl_t&amp;d",#N/A,FALSE,"p&amp;l_t&amp;D_01_02 (2)"}</definedName>
    <definedName name="wqeq" localSheetId="8" hidden="1">{"pl_t&amp;d",#N/A,FALSE,"p&amp;l_t&amp;D_01_02 (2)"}</definedName>
    <definedName name="wqeq" localSheetId="9" hidden="1">{"pl_t&amp;d",#N/A,FALSE,"p&amp;l_t&amp;D_01_02 (2)"}</definedName>
    <definedName name="wqeq" localSheetId="4" hidden="1">{"pl_t&amp;d",#N/A,FALSE,"p&amp;l_t&amp;D_01_02 (2)"}</definedName>
    <definedName name="wqeq" localSheetId="0" hidden="1">{"pl_t&amp;d",#N/A,FALSE,"p&amp;l_t&amp;D_01_02 (2)"}</definedName>
    <definedName name="wqeq" localSheetId="1" hidden="1">{"pl_t&amp;d",#N/A,FALSE,"p&amp;l_t&amp;D_01_02 (2)"}</definedName>
    <definedName name="wqeq" hidden="1">{"pl_t&amp;d",#N/A,FALSE,"p&amp;l_t&amp;D_01_02 (2)"}</definedName>
    <definedName name="wqetydwd" localSheetId="6" hidden="1">{"pl_t&amp;d",#N/A,FALSE,"p&amp;l_t&amp;D_01_02 (2)"}</definedName>
    <definedName name="wqetydwd" localSheetId="10" hidden="1">{"pl_t&amp;d",#N/A,FALSE,"p&amp;l_t&amp;D_01_02 (2)"}</definedName>
    <definedName name="wqetydwd" localSheetId="7" hidden="1">{"pl_t&amp;d",#N/A,FALSE,"p&amp;l_t&amp;D_01_02 (2)"}</definedName>
    <definedName name="wqetydwd" localSheetId="3" hidden="1">{"pl_t&amp;d",#N/A,FALSE,"p&amp;l_t&amp;D_01_02 (2)"}</definedName>
    <definedName name="wqetydwd" localSheetId="8" hidden="1">{"pl_t&amp;d",#N/A,FALSE,"p&amp;l_t&amp;D_01_02 (2)"}</definedName>
    <definedName name="wqetydwd" localSheetId="9" hidden="1">{"pl_t&amp;d",#N/A,FALSE,"p&amp;l_t&amp;D_01_02 (2)"}</definedName>
    <definedName name="wqetydwd" localSheetId="4" hidden="1">{"pl_t&amp;d",#N/A,FALSE,"p&amp;l_t&amp;D_01_02 (2)"}</definedName>
    <definedName name="wqetydwd" localSheetId="0" hidden="1">{"pl_t&amp;d",#N/A,FALSE,"p&amp;l_t&amp;D_01_02 (2)"}</definedName>
    <definedName name="wqetydwd" localSheetId="1" hidden="1">{"pl_t&amp;d",#N/A,FALSE,"p&amp;l_t&amp;D_01_02 (2)"}</definedName>
    <definedName name="wqetydwd" hidden="1">{"pl_t&amp;d",#N/A,FALSE,"p&amp;l_t&amp;D_01_02 (2)"}</definedName>
    <definedName name="wqsxd" localSheetId="6" hidden="1">{"pl_t&amp;d",#N/A,FALSE,"p&amp;l_t&amp;D_01_02 (2)"}</definedName>
    <definedName name="wqsxd" localSheetId="10" hidden="1">{"pl_t&amp;d",#N/A,FALSE,"p&amp;l_t&amp;D_01_02 (2)"}</definedName>
    <definedName name="wqsxd" localSheetId="7" hidden="1">{"pl_t&amp;d",#N/A,FALSE,"p&amp;l_t&amp;D_01_02 (2)"}</definedName>
    <definedName name="wqsxd" localSheetId="3" hidden="1">{"pl_t&amp;d",#N/A,FALSE,"p&amp;l_t&amp;D_01_02 (2)"}</definedName>
    <definedName name="wqsxd" localSheetId="8" hidden="1">{"pl_t&amp;d",#N/A,FALSE,"p&amp;l_t&amp;D_01_02 (2)"}</definedName>
    <definedName name="wqsxd" localSheetId="9" hidden="1">{"pl_t&amp;d",#N/A,FALSE,"p&amp;l_t&amp;D_01_02 (2)"}</definedName>
    <definedName name="wqsxd" localSheetId="4" hidden="1">{"pl_t&amp;d",#N/A,FALSE,"p&amp;l_t&amp;D_01_02 (2)"}</definedName>
    <definedName name="wqsxd" localSheetId="0" hidden="1">{"pl_t&amp;d",#N/A,FALSE,"p&amp;l_t&amp;D_01_02 (2)"}</definedName>
    <definedName name="wqsxd" localSheetId="1" hidden="1">{"pl_t&amp;d",#N/A,FALSE,"p&amp;l_t&amp;D_01_02 (2)"}</definedName>
    <definedName name="wqsxd" hidden="1">{"pl_t&amp;d",#N/A,FALSE,"p&amp;l_t&amp;D_01_02 (2)"}</definedName>
    <definedName name="wqw" localSheetId="6" hidden="1">{"'Sheet1'!$A$4386:$N$4591"}</definedName>
    <definedName name="wqw" localSheetId="10" hidden="1">{"'Sheet1'!$A$4386:$N$4591"}</definedName>
    <definedName name="wqw" localSheetId="7" hidden="1">{"'Sheet1'!$A$4386:$N$4591"}</definedName>
    <definedName name="wqw" localSheetId="3" hidden="1">{"'Sheet1'!$A$4386:$N$4591"}</definedName>
    <definedName name="wqw" localSheetId="8" hidden="1">{"'Sheet1'!$A$4386:$N$4591"}</definedName>
    <definedName name="wqw" localSheetId="9" hidden="1">{"'Sheet1'!$A$4386:$N$4591"}</definedName>
    <definedName name="wqw" localSheetId="4" hidden="1">{"'Sheet1'!$A$4386:$N$4591"}</definedName>
    <definedName name="wqw" localSheetId="0" hidden="1">{"'Sheet1'!$A$4386:$N$4591"}</definedName>
    <definedName name="wqw" localSheetId="1" hidden="1">{"'Sheet1'!$A$4386:$N$4591"}</definedName>
    <definedName name="wqw" hidden="1">{"'Sheet1'!$A$4386:$N$4591"}</definedName>
    <definedName name="wqwq" localSheetId="6" hidden="1">{"pl_t&amp;d",#N/A,FALSE,"p&amp;l_t&amp;D_01_02 (2)"}</definedName>
    <definedName name="wqwq" localSheetId="10" hidden="1">{"pl_t&amp;d",#N/A,FALSE,"p&amp;l_t&amp;D_01_02 (2)"}</definedName>
    <definedName name="wqwq" localSheetId="7" hidden="1">{"pl_t&amp;d",#N/A,FALSE,"p&amp;l_t&amp;D_01_02 (2)"}</definedName>
    <definedName name="wqwq" localSheetId="3" hidden="1">{"pl_t&amp;d",#N/A,FALSE,"p&amp;l_t&amp;D_01_02 (2)"}</definedName>
    <definedName name="wqwq" localSheetId="8" hidden="1">{"pl_t&amp;d",#N/A,FALSE,"p&amp;l_t&amp;D_01_02 (2)"}</definedName>
    <definedName name="wqwq" localSheetId="9" hidden="1">{"pl_t&amp;d",#N/A,FALSE,"p&amp;l_t&amp;D_01_02 (2)"}</definedName>
    <definedName name="wqwq" localSheetId="4" hidden="1">{"pl_t&amp;d",#N/A,FALSE,"p&amp;l_t&amp;D_01_02 (2)"}</definedName>
    <definedName name="wqwq" localSheetId="0" hidden="1">{"pl_t&amp;d",#N/A,FALSE,"p&amp;l_t&amp;D_01_02 (2)"}</definedName>
    <definedName name="wqwq" localSheetId="1" hidden="1">{"pl_t&amp;d",#N/A,FALSE,"p&amp;l_t&amp;D_01_02 (2)"}</definedName>
    <definedName name="wqwq" hidden="1">{"pl_t&amp;d",#N/A,FALSE,"p&amp;l_t&amp;D_01_02 (2)"}</definedName>
    <definedName name="wqwqa" localSheetId="6" hidden="1">{"'Sheet1'!$A$4386:$N$4591"}</definedName>
    <definedName name="wqwqa" localSheetId="10" hidden="1">{"'Sheet1'!$A$4386:$N$4591"}</definedName>
    <definedName name="wqwqa" localSheetId="7" hidden="1">{"'Sheet1'!$A$4386:$N$4591"}</definedName>
    <definedName name="wqwqa" localSheetId="3" hidden="1">{"'Sheet1'!$A$4386:$N$4591"}</definedName>
    <definedName name="wqwqa" localSheetId="8" hidden="1">{"'Sheet1'!$A$4386:$N$4591"}</definedName>
    <definedName name="wqwqa" localSheetId="9" hidden="1">{"'Sheet1'!$A$4386:$N$4591"}</definedName>
    <definedName name="wqwqa" localSheetId="4" hidden="1">{"'Sheet1'!$A$4386:$N$4591"}</definedName>
    <definedName name="wqwqa" localSheetId="0" hidden="1">{"'Sheet1'!$A$4386:$N$4591"}</definedName>
    <definedName name="wqwqa" localSheetId="1" hidden="1">{"'Sheet1'!$A$4386:$N$4591"}</definedName>
    <definedName name="wqwqa" hidden="1">{"'Sheet1'!$A$4386:$N$4591"}</definedName>
    <definedName name="wqwqw" localSheetId="6">#REF!</definedName>
    <definedName name="wqwqw" localSheetId="10">#REF!</definedName>
    <definedName name="wqwqw" localSheetId="7">#REF!</definedName>
    <definedName name="wqwqw" localSheetId="3">#REF!</definedName>
    <definedName name="wqwqw" localSheetId="9">#REF!</definedName>
    <definedName name="wqwqw" localSheetId="4">#REF!</definedName>
    <definedName name="wqwqw" localSheetId="0">#REF!</definedName>
    <definedName name="wqwqw" localSheetId="1">#REF!</definedName>
    <definedName name="wqwqw">#REF!</definedName>
    <definedName name="wqwqwq" localSheetId="6">[1]Sheet1!#REF!</definedName>
    <definedName name="wqwqwq" localSheetId="10">[1]Sheet1!#REF!</definedName>
    <definedName name="wqwqwq" localSheetId="7">[1]Sheet1!#REF!</definedName>
    <definedName name="wqwqwq" localSheetId="3">[1]Sheet1!#REF!</definedName>
    <definedName name="wqwqwq" localSheetId="9">[1]Sheet1!#REF!</definedName>
    <definedName name="wqwqwq" localSheetId="4">[1]Sheet1!#REF!</definedName>
    <definedName name="wqwqwq" localSheetId="0">[1]Sheet1!#REF!</definedName>
    <definedName name="wqwqwq" localSheetId="1">[1]Sheet1!#REF!</definedName>
    <definedName name="wqwqwq">[1]Sheet1!#REF!</definedName>
    <definedName name="wqyqu" localSheetId="6" hidden="1">{"pl_t&amp;d",#N/A,FALSE,"p&amp;l_t&amp;D_01_02 (2)"}</definedName>
    <definedName name="wqyqu" localSheetId="10" hidden="1">{"pl_t&amp;d",#N/A,FALSE,"p&amp;l_t&amp;D_01_02 (2)"}</definedName>
    <definedName name="wqyqu" localSheetId="7" hidden="1">{"pl_t&amp;d",#N/A,FALSE,"p&amp;l_t&amp;D_01_02 (2)"}</definedName>
    <definedName name="wqyqu" localSheetId="3" hidden="1">{"pl_t&amp;d",#N/A,FALSE,"p&amp;l_t&amp;D_01_02 (2)"}</definedName>
    <definedName name="wqyqu" localSheetId="8" hidden="1">{"pl_t&amp;d",#N/A,FALSE,"p&amp;l_t&amp;D_01_02 (2)"}</definedName>
    <definedName name="wqyqu" localSheetId="9" hidden="1">{"pl_t&amp;d",#N/A,FALSE,"p&amp;l_t&amp;D_01_02 (2)"}</definedName>
    <definedName name="wqyqu" localSheetId="4" hidden="1">{"pl_t&amp;d",#N/A,FALSE,"p&amp;l_t&amp;D_01_02 (2)"}</definedName>
    <definedName name="wqyqu" localSheetId="0" hidden="1">{"pl_t&amp;d",#N/A,FALSE,"p&amp;l_t&amp;D_01_02 (2)"}</definedName>
    <definedName name="wqyqu" localSheetId="1" hidden="1">{"pl_t&amp;d",#N/A,FALSE,"p&amp;l_t&amp;D_01_02 (2)"}</definedName>
    <definedName name="wqyqu" hidden="1">{"pl_t&amp;d",#N/A,FALSE,"p&amp;l_t&amp;D_01_02 (2)"}</definedName>
    <definedName name="wrm.pl." localSheetId="8" hidden="1">{"pl_t&amp;d",#N/A,FALSE,"p&amp;l_t&amp;D_01_02 (2)"}</definedName>
    <definedName name="wrm.pl." hidden="1">{"pl_t&amp;d",#N/A,FALSE,"p&amp;l_t&amp;D_01_02 (2)"}</definedName>
    <definedName name="wrn.Aging._.and._.Trend._.Analysis." localSheetId="6"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R._.Output." localSheetId="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8"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9"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4"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ARR04." localSheetId="6" hidden="1">{#N/A,#N/A,FALSE,"1.1";#N/A,#N/A,FALSE,"1.3";#N/A,#N/A,FALSE,"SOD";#N/A,#N/A,FALSE,"1.4";#N/A,#N/A,FALSE,"Int recon";#N/A,#N/A,FALSE,"Sales_Rev";#N/A,#N/A,FALSE,"Summary"}</definedName>
    <definedName name="wrn.ARR04." localSheetId="10" hidden="1">{#N/A,#N/A,FALSE,"1.1";#N/A,#N/A,FALSE,"1.3";#N/A,#N/A,FALSE,"SOD";#N/A,#N/A,FALSE,"1.4";#N/A,#N/A,FALSE,"Int recon";#N/A,#N/A,FALSE,"Sales_Rev";#N/A,#N/A,FALSE,"Summary"}</definedName>
    <definedName name="wrn.ARR04." localSheetId="7" hidden="1">{#N/A,#N/A,FALSE,"1.1";#N/A,#N/A,FALSE,"1.3";#N/A,#N/A,FALSE,"SOD";#N/A,#N/A,FALSE,"1.4";#N/A,#N/A,FALSE,"Int recon";#N/A,#N/A,FALSE,"Sales_Rev";#N/A,#N/A,FALSE,"Summary"}</definedName>
    <definedName name="wrn.ARR04." localSheetId="3" hidden="1">{#N/A,#N/A,FALSE,"1.1";#N/A,#N/A,FALSE,"1.3";#N/A,#N/A,FALSE,"SOD";#N/A,#N/A,FALSE,"1.4";#N/A,#N/A,FALSE,"Int recon";#N/A,#N/A,FALSE,"Sales_Rev";#N/A,#N/A,FALSE,"Summary"}</definedName>
    <definedName name="wrn.ARR04." localSheetId="8" hidden="1">{#N/A,#N/A,FALSE,"1.1";#N/A,#N/A,FALSE,"1.3";#N/A,#N/A,FALSE,"SOD";#N/A,#N/A,FALSE,"1.4";#N/A,#N/A,FALSE,"Int recon";#N/A,#N/A,FALSE,"Sales_Rev";#N/A,#N/A,FALSE,"Summary"}</definedName>
    <definedName name="wrn.ARR04." localSheetId="9" hidden="1">{#N/A,#N/A,FALSE,"1.1";#N/A,#N/A,FALSE,"1.3";#N/A,#N/A,FALSE,"SOD";#N/A,#N/A,FALSE,"1.4";#N/A,#N/A,FALSE,"Int recon";#N/A,#N/A,FALSE,"Sales_Rev";#N/A,#N/A,FALSE,"Summary"}</definedName>
    <definedName name="wrn.ARR04." localSheetId="4" hidden="1">{#N/A,#N/A,FALSE,"1.1";#N/A,#N/A,FALSE,"1.3";#N/A,#N/A,FALSE,"SOD";#N/A,#N/A,FALSE,"1.4";#N/A,#N/A,FALSE,"Int recon";#N/A,#N/A,FALSE,"Sales_Rev";#N/A,#N/A,FALSE,"Summary"}</definedName>
    <definedName name="wrn.ARR04." localSheetId="0" hidden="1">{#N/A,#N/A,FALSE,"1.1";#N/A,#N/A,FALSE,"1.3";#N/A,#N/A,FALSE,"SOD";#N/A,#N/A,FALSE,"1.4";#N/A,#N/A,FALSE,"Int recon";#N/A,#N/A,FALSE,"Sales_Rev";#N/A,#N/A,FALSE,"Summary"}</definedName>
    <definedName name="wrn.ARR04." localSheetId="1" hidden="1">{#N/A,#N/A,FALSE,"1.1";#N/A,#N/A,FALSE,"1.3";#N/A,#N/A,FALSE,"SOD";#N/A,#N/A,FALSE,"1.4";#N/A,#N/A,FALSE,"Int recon";#N/A,#N/A,FALSE,"Sales_Rev";#N/A,#N/A,FALSE,"Summary"}</definedName>
    <definedName name="wrn.ARR04." hidden="1">{#N/A,#N/A,FALSE,"1.1";#N/A,#N/A,FALSE,"1.3";#N/A,#N/A,FALSE,"SOD";#N/A,#N/A,FALSE,"1.4";#N/A,#N/A,FALSE,"Int recon";#N/A,#N/A,FALSE,"Sales_Rev";#N/A,#N/A,FALSE,"Summary"}</definedName>
    <definedName name="wrn.B.SHEET." localSheetId="6" hidden="1">{#N/A,#N/A,FALSE,"COMICRO";#N/A,#N/A,FALSE,"BALSCH";#N/A,#N/A,FALSE,"GLASS";#N/A,#N/A,FALSE,"DEPRE";#N/A,#N/A,FALSE,"A&amp;MCUR";#N/A,#N/A,FALSE,"AGEANAlysis";#N/A,#N/A,FALSE,"CHECKS";#N/A,#N/A,FALSE,"CHECKS"}</definedName>
    <definedName name="wrn.B.SHEET." localSheetId="10" hidden="1">{#N/A,#N/A,FALSE,"COMICRO";#N/A,#N/A,FALSE,"BALSCH";#N/A,#N/A,FALSE,"GLASS";#N/A,#N/A,FALSE,"DEPRE";#N/A,#N/A,FALSE,"A&amp;MCUR";#N/A,#N/A,FALSE,"AGEANAlysis";#N/A,#N/A,FALSE,"CHECKS";#N/A,#N/A,FALSE,"CHECKS"}</definedName>
    <definedName name="wrn.B.SHEET." localSheetId="7" hidden="1">{#N/A,#N/A,FALSE,"COMICRO";#N/A,#N/A,FALSE,"BALSCH";#N/A,#N/A,FALSE,"GLASS";#N/A,#N/A,FALSE,"DEPRE";#N/A,#N/A,FALSE,"A&amp;MCUR";#N/A,#N/A,FALSE,"AGEANAlysis";#N/A,#N/A,FALSE,"CHECKS";#N/A,#N/A,FALSE,"CHECKS"}</definedName>
    <definedName name="wrn.B.SHEET." localSheetId="3" hidden="1">{#N/A,#N/A,FALSE,"COMICRO";#N/A,#N/A,FALSE,"BALSCH";#N/A,#N/A,FALSE,"GLASS";#N/A,#N/A,FALSE,"DEPRE";#N/A,#N/A,FALSE,"A&amp;MCUR";#N/A,#N/A,FALSE,"AGEANAlysis";#N/A,#N/A,FALSE,"CHECKS";#N/A,#N/A,FALSE,"CHECKS"}</definedName>
    <definedName name="wrn.B.SHEET." localSheetId="8" hidden="1">{#N/A,#N/A,FALSE,"COMICRO";#N/A,#N/A,FALSE,"BALSCH";#N/A,#N/A,FALSE,"GLASS";#N/A,#N/A,FALSE,"DEPRE";#N/A,#N/A,FALSE,"A&amp;MCUR";#N/A,#N/A,FALSE,"AGEANAlysis";#N/A,#N/A,FALSE,"CHECKS";#N/A,#N/A,FALSE,"CHECKS"}</definedName>
    <definedName name="wrn.B.SHEET." localSheetId="9" hidden="1">{#N/A,#N/A,FALSE,"COMICRO";#N/A,#N/A,FALSE,"BALSCH";#N/A,#N/A,FALSE,"GLASS";#N/A,#N/A,FALSE,"DEPRE";#N/A,#N/A,FALSE,"A&amp;MCUR";#N/A,#N/A,FALSE,"AGEANAlysis";#N/A,#N/A,FALSE,"CHECKS";#N/A,#N/A,FALSE,"CHECKS"}</definedName>
    <definedName name="wrn.B.SHEET." localSheetId="4" hidden="1">{#N/A,#N/A,FALSE,"COMICRO";#N/A,#N/A,FALSE,"BALSCH";#N/A,#N/A,FALSE,"GLASS";#N/A,#N/A,FALSE,"DEPRE";#N/A,#N/A,FALSE,"A&amp;MCUR";#N/A,#N/A,FALSE,"AGEANAlysis";#N/A,#N/A,FALSE,"CHECKS";#N/A,#N/A,FALSE,"CHECKS"}</definedName>
    <definedName name="wrn.B.SHEET." localSheetId="0" hidden="1">{#N/A,#N/A,FALSE,"COMICRO";#N/A,#N/A,FALSE,"BALSCH";#N/A,#N/A,FALSE,"GLASS";#N/A,#N/A,FALSE,"DEPRE";#N/A,#N/A,FALSE,"A&amp;MCUR";#N/A,#N/A,FALSE,"AGEANAlysis";#N/A,#N/A,FALSE,"CHECKS";#N/A,#N/A,FALSE,"CHECKS"}</definedName>
    <definedName name="wrn.B.SHEET." localSheetId="1"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budget." localSheetId="6" hidden="1">{"form-D1",#N/A,FALSE,"FORM-D1";"form-D1_amt",#N/A,FALSE,"FORM-D1"}</definedName>
    <definedName name="wrn.budget." localSheetId="10" hidden="1">{"form-D1",#N/A,FALSE,"FORM-D1";"form-D1_amt",#N/A,FALSE,"FORM-D1"}</definedName>
    <definedName name="wrn.budget." localSheetId="7" hidden="1">{"form-D1",#N/A,FALSE,"FORM-D1";"form-D1_amt",#N/A,FALSE,"FORM-D1"}</definedName>
    <definedName name="wrn.budget." localSheetId="3" hidden="1">{"form-D1",#N/A,FALSE,"FORM-D1";"form-D1_amt",#N/A,FALSE,"FORM-D1"}</definedName>
    <definedName name="wrn.budget." localSheetId="8" hidden="1">{"form-D1",#N/A,FALSE,"FORM-D1";"form-D1_amt",#N/A,FALSE,"FORM-D1"}</definedName>
    <definedName name="wrn.budget." localSheetId="9" hidden="1">{"form-D1",#N/A,FALSE,"FORM-D1";"form-D1_amt",#N/A,FALSE,"FORM-D1"}</definedName>
    <definedName name="wrn.budget." localSheetId="4" hidden="1">{"form-D1",#N/A,FALSE,"FORM-D1";"form-D1_amt",#N/A,FALSE,"FORM-D1"}</definedName>
    <definedName name="wrn.budget." localSheetId="0" hidden="1">{"form-D1",#N/A,FALSE,"FORM-D1";"form-D1_amt",#N/A,FALSE,"FORM-D1"}</definedName>
    <definedName name="wrn.budget." localSheetId="1" hidden="1">{"form-D1",#N/A,FALSE,"FORM-D1";"form-D1_amt",#N/A,FALSE,"FORM-D1"}</definedName>
    <definedName name="wrn.budget." hidden="1">{"form-D1",#N/A,FALSE,"FORM-D1";"form-D1_amt",#N/A,FALSE,"FORM-D1"}</definedName>
    <definedName name="wrn.Consolidated._.report._.on._.all._.companies."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FORM1." localSheetId="6" hidden="1">{#N/A,#N/A,FALSE,"COMP"}</definedName>
    <definedName name="wrn.FORM1." localSheetId="10" hidden="1">{#N/A,#N/A,FALSE,"COMP"}</definedName>
    <definedName name="wrn.FORM1." localSheetId="7" hidden="1">{#N/A,#N/A,FALSE,"COMP"}</definedName>
    <definedName name="wrn.FORM1." localSheetId="3" hidden="1">{#N/A,#N/A,FALSE,"COMP"}</definedName>
    <definedName name="wrn.FORM1." localSheetId="8" hidden="1">{#N/A,#N/A,FALSE,"COMP"}</definedName>
    <definedName name="wrn.FORM1." localSheetId="9" hidden="1">{#N/A,#N/A,FALSE,"COMP"}</definedName>
    <definedName name="wrn.FORM1." localSheetId="4" hidden="1">{#N/A,#N/A,FALSE,"COMP"}</definedName>
    <definedName name="wrn.FORM1." localSheetId="0" hidden="1">{#N/A,#N/A,FALSE,"COMP"}</definedName>
    <definedName name="wrn.FORM1." localSheetId="1" hidden="1">{#N/A,#N/A,FALSE,"COMP"}</definedName>
    <definedName name="wrn.FORM1." hidden="1">{#N/A,#N/A,FALSE,"COMP"}</definedName>
    <definedName name="wrn.Katni._.Mprsnn2." localSheetId="6" hidden="1">{"Project Feasibility and Cash Flow Statement",#N/A,FALSE,"Sheet1";"Projected Balance Sheet",#N/A,FALSE,"Sheet1"}</definedName>
    <definedName name="wrn.Katni._.Mprsnn2." localSheetId="10" hidden="1">{"Project Feasibility and Cash Flow Statement",#N/A,FALSE,"Sheet1";"Projected Balance Sheet",#N/A,FALSE,"Sheet1"}</definedName>
    <definedName name="wrn.Katni._.Mprsnn2." localSheetId="7" hidden="1">{"Project Feasibility and Cash Flow Statement",#N/A,FALSE,"Sheet1";"Projected Balance Sheet",#N/A,FALSE,"Sheet1"}</definedName>
    <definedName name="wrn.Katni._.Mprsnn2." localSheetId="3" hidden="1">{"Project Feasibility and Cash Flow Statement",#N/A,FALSE,"Sheet1";"Projected Balance Sheet",#N/A,FALSE,"Sheet1"}</definedName>
    <definedName name="wrn.Katni._.Mprsnn2." localSheetId="8" hidden="1">{"Project Feasibility and Cash Flow Statement",#N/A,FALSE,"Sheet1";"Projected Balance Sheet",#N/A,FALSE,"Sheet1"}</definedName>
    <definedName name="wrn.Katni._.Mprsnn2." localSheetId="9" hidden="1">{"Project Feasibility and Cash Flow Statement",#N/A,FALSE,"Sheet1";"Projected Balance Sheet",#N/A,FALSE,"Sheet1"}</definedName>
    <definedName name="wrn.Katni._.Mprsnn2." localSheetId="4" hidden="1">{"Project Feasibility and Cash Flow Statement",#N/A,FALSE,"Sheet1";"Projected Balance Sheet",#N/A,FALSE,"Sheet1"}</definedName>
    <definedName name="wrn.Katni._.Mprsnn2." localSheetId="0" hidden="1">{"Project Feasibility and Cash Flow Statement",#N/A,FALSE,"Sheet1";"Projected Balance Sheet",#N/A,FALSE,"Sheet1"}</definedName>
    <definedName name="wrn.Katni._.Mprsnn2." localSheetId="1" hidden="1">{"Project Feasibility and Cash Flow Statement",#N/A,FALSE,"Sheet1";"Projected Balance Sheet",#N/A,FALSE,"Sheet1"}</definedName>
    <definedName name="wrn.Katni._.Mprsnn2." hidden="1">{"Project Feasibility and Cash Flow Statement",#N/A,FALSE,"Sheet1";"Projected Balance Sheet",#N/A,FALSE,"Sheet1"}</definedName>
    <definedName name="wrn.pl." localSheetId="6" hidden="1">{"pl_t&amp;d",#N/A,FALSE,"p&amp;l_t&amp;D_01_02 (2)"}</definedName>
    <definedName name="wrn.pl." localSheetId="10" hidden="1">{"pl_t&amp;d",#N/A,FALSE,"p&amp;l_t&amp;D_01_02 (2)"}</definedName>
    <definedName name="wrn.pl." localSheetId="7" hidden="1">{"pl_t&amp;d",#N/A,FALSE,"p&amp;l_t&amp;D_01_02 (2)"}</definedName>
    <definedName name="wrn.pl." localSheetId="3" hidden="1">{"pl_t&amp;d",#N/A,FALSE,"p&amp;l_t&amp;D_01_02 (2)"}</definedName>
    <definedName name="wrn.pl." localSheetId="8" hidden="1">{"pl_t&amp;d",#N/A,FALSE,"p&amp;l_t&amp;D_01_02 (2)"}</definedName>
    <definedName name="wrn.pl." localSheetId="9" hidden="1">{"pl_t&amp;d",#N/A,FALSE,"p&amp;l_t&amp;D_01_02 (2)"}</definedName>
    <definedName name="wrn.pl." localSheetId="4" hidden="1">{"pl_t&amp;d",#N/A,FALSE,"p&amp;l_t&amp;D_01_02 (2)"}</definedName>
    <definedName name="wrn.pl." localSheetId="0" hidden="1">{"pl_t&amp;d",#N/A,FALSE,"p&amp;l_t&amp;D_01_02 (2)"}</definedName>
    <definedName name="wrn.pl." localSheetId="1" hidden="1">{"pl_t&amp;d",#N/A,FALSE,"p&amp;l_t&amp;D_01_02 (2)"}</definedName>
    <definedName name="wrn.pl." hidden="1">{"pl_t&amp;d",#N/A,FALSE,"p&amp;l_t&amp;D_01_02 (2)"}</definedName>
    <definedName name="wrn.pl_td." localSheetId="6" hidden="1">{"pl_td_01_02",#N/A,FALSE,"p&amp;l_t&amp;D_01_02 (2)"}</definedName>
    <definedName name="wrn.pl_td." localSheetId="10" hidden="1">{"pl_td_01_02",#N/A,FALSE,"p&amp;l_t&amp;D_01_02 (2)"}</definedName>
    <definedName name="wrn.pl_td." localSheetId="7" hidden="1">{"pl_td_01_02",#N/A,FALSE,"p&amp;l_t&amp;D_01_02 (2)"}</definedName>
    <definedName name="wrn.pl_td." localSheetId="3" hidden="1">{"pl_td_01_02",#N/A,FALSE,"p&amp;l_t&amp;D_01_02 (2)"}</definedName>
    <definedName name="wrn.pl_td." localSheetId="8" hidden="1">{"pl_td_01_02",#N/A,FALSE,"p&amp;l_t&amp;D_01_02 (2)"}</definedName>
    <definedName name="wrn.pl_td." localSheetId="9" hidden="1">{"pl_td_01_02",#N/A,FALSE,"p&amp;l_t&amp;D_01_02 (2)"}</definedName>
    <definedName name="wrn.pl_td." localSheetId="4" hidden="1">{"pl_td_01_02",#N/A,FALSE,"p&amp;l_t&amp;D_01_02 (2)"}</definedName>
    <definedName name="wrn.pl_td." localSheetId="0" hidden="1">{"pl_td_01_02",#N/A,FALSE,"p&amp;l_t&amp;D_01_02 (2)"}</definedName>
    <definedName name="wrn.pl_td." localSheetId="1" hidden="1">{"pl_td_01_02",#N/A,FALSE,"p&amp;l_t&amp;D_01_02 (2)"}</definedName>
    <definedName name="wrn.pl_td." hidden="1">{"pl_td_01_02",#N/A,FALSE,"p&amp;l_t&amp;D_01_02 (2)"}</definedName>
    <definedName name="wrn.PRINT._.FULL." localSheetId="6"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10"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7"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3"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8"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9"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4"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0"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1"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results." localSheetId="6" hidden="1">{#N/A,#N/A,TRUE,"BALSCH";#N/A,#N/A,TRUE,"COMICRO";#N/A,#N/A,TRUE,"CHECKS";#N/A,#N/A,TRUE,"GLASS";#N/A,#N/A,TRUE,"DEPRE";#N/A,#N/A,TRUE,"A&amp;MCUR";#N/A,#N/A,TRUE,"AGEANAlysis";#N/A,#N/A,TRUE,"CHECKS"}</definedName>
    <definedName name="wrn.results." localSheetId="10" hidden="1">{#N/A,#N/A,TRUE,"BALSCH";#N/A,#N/A,TRUE,"COMICRO";#N/A,#N/A,TRUE,"CHECKS";#N/A,#N/A,TRUE,"GLASS";#N/A,#N/A,TRUE,"DEPRE";#N/A,#N/A,TRUE,"A&amp;MCUR";#N/A,#N/A,TRUE,"AGEANAlysis";#N/A,#N/A,TRUE,"CHECKS"}</definedName>
    <definedName name="wrn.results." localSheetId="7" hidden="1">{#N/A,#N/A,TRUE,"BALSCH";#N/A,#N/A,TRUE,"COMICRO";#N/A,#N/A,TRUE,"CHECKS";#N/A,#N/A,TRUE,"GLASS";#N/A,#N/A,TRUE,"DEPRE";#N/A,#N/A,TRUE,"A&amp;MCUR";#N/A,#N/A,TRUE,"AGEANAlysis";#N/A,#N/A,TRUE,"CHECKS"}</definedName>
    <definedName name="wrn.results." localSheetId="3" hidden="1">{#N/A,#N/A,TRUE,"BALSCH";#N/A,#N/A,TRUE,"COMICRO";#N/A,#N/A,TRUE,"CHECKS";#N/A,#N/A,TRUE,"GLASS";#N/A,#N/A,TRUE,"DEPRE";#N/A,#N/A,TRUE,"A&amp;MCUR";#N/A,#N/A,TRUE,"AGEANAlysis";#N/A,#N/A,TRUE,"CHECKS"}</definedName>
    <definedName name="wrn.results." localSheetId="8" hidden="1">{#N/A,#N/A,TRUE,"BALSCH";#N/A,#N/A,TRUE,"COMICRO";#N/A,#N/A,TRUE,"CHECKS";#N/A,#N/A,TRUE,"GLASS";#N/A,#N/A,TRUE,"DEPRE";#N/A,#N/A,TRUE,"A&amp;MCUR";#N/A,#N/A,TRUE,"AGEANAlysis";#N/A,#N/A,TRUE,"CHECKS"}</definedName>
    <definedName name="wrn.results." localSheetId="9" hidden="1">{#N/A,#N/A,TRUE,"BALSCH";#N/A,#N/A,TRUE,"COMICRO";#N/A,#N/A,TRUE,"CHECKS";#N/A,#N/A,TRUE,"GLASS";#N/A,#N/A,TRUE,"DEPRE";#N/A,#N/A,TRUE,"A&amp;MCUR";#N/A,#N/A,TRUE,"AGEANAlysis";#N/A,#N/A,TRUE,"CHECKS"}</definedName>
    <definedName name="wrn.results." localSheetId="4" hidden="1">{#N/A,#N/A,TRUE,"BALSCH";#N/A,#N/A,TRUE,"COMICRO";#N/A,#N/A,TRUE,"CHECKS";#N/A,#N/A,TRUE,"GLASS";#N/A,#N/A,TRUE,"DEPRE";#N/A,#N/A,TRUE,"A&amp;MCUR";#N/A,#N/A,TRUE,"AGEANAlysis";#N/A,#N/A,TRUE,"CHECKS"}</definedName>
    <definedName name="wrn.results." localSheetId="0" hidden="1">{#N/A,#N/A,TRUE,"BALSCH";#N/A,#N/A,TRUE,"COMICRO";#N/A,#N/A,TRUE,"CHECKS";#N/A,#N/A,TRUE,"GLASS";#N/A,#N/A,TRUE,"DEPRE";#N/A,#N/A,TRUE,"A&amp;MCUR";#N/A,#N/A,TRUE,"AGEANAlysis";#N/A,#N/A,TRUE,"CHECKS"}</definedName>
    <definedName name="wrn.results." localSheetId="1"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Tariff._.working." localSheetId="6"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10"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7"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3"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8"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9"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4"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0"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1"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pl2" localSheetId="6" hidden="1">{"pl_t&amp;d",#N/A,FALSE,"p&amp;l_t&amp;D_01_02 (2)"}</definedName>
    <definedName name="wrnpl2" localSheetId="10" hidden="1">{"pl_t&amp;d",#N/A,FALSE,"p&amp;l_t&amp;D_01_02 (2)"}</definedName>
    <definedName name="wrnpl2" localSheetId="7" hidden="1">{"pl_t&amp;d",#N/A,FALSE,"p&amp;l_t&amp;D_01_02 (2)"}</definedName>
    <definedName name="wrnpl2" localSheetId="3" hidden="1">{"pl_t&amp;d",#N/A,FALSE,"p&amp;l_t&amp;D_01_02 (2)"}</definedName>
    <definedName name="wrnpl2" localSheetId="8" hidden="1">{"pl_t&amp;d",#N/A,FALSE,"p&amp;l_t&amp;D_01_02 (2)"}</definedName>
    <definedName name="wrnpl2" localSheetId="9" hidden="1">{"pl_t&amp;d",#N/A,FALSE,"p&amp;l_t&amp;D_01_02 (2)"}</definedName>
    <definedName name="wrnpl2" localSheetId="4" hidden="1">{"pl_t&amp;d",#N/A,FALSE,"p&amp;l_t&amp;D_01_02 (2)"}</definedName>
    <definedName name="wrnpl2" localSheetId="0" hidden="1">{"pl_t&amp;d",#N/A,FALSE,"p&amp;l_t&amp;D_01_02 (2)"}</definedName>
    <definedName name="wrnpl2" localSheetId="1" hidden="1">{"pl_t&amp;d",#N/A,FALSE,"p&amp;l_t&amp;D_01_02 (2)"}</definedName>
    <definedName name="wrnpl2" hidden="1">{"pl_t&amp;d",#N/A,FALSE,"p&amp;l_t&amp;D_01_02 (2)"}</definedName>
    <definedName name="ws" localSheetId="6">#REF!</definedName>
    <definedName name="ws" localSheetId="10">#REF!</definedName>
    <definedName name="ws" localSheetId="7">#REF!</definedName>
    <definedName name="ws" localSheetId="3">#REF!</definedName>
    <definedName name="ws" localSheetId="9">#REF!</definedName>
    <definedName name="ws" localSheetId="4">#REF!</definedName>
    <definedName name="ws" localSheetId="0">#REF!</definedName>
    <definedName name="ws" localSheetId="1">#REF!</definedName>
    <definedName name="ws">#REF!</definedName>
    <definedName name="ww" localSheetId="6" hidden="1">{"pl_t&amp;d",#N/A,FALSE,"p&amp;l_t&amp;D_01_02 (2)"}</definedName>
    <definedName name="ww" localSheetId="10" hidden="1">{"pl_t&amp;d",#N/A,FALSE,"p&amp;l_t&amp;D_01_02 (2)"}</definedName>
    <definedName name="ww" localSheetId="7" hidden="1">{"pl_t&amp;d",#N/A,FALSE,"p&amp;l_t&amp;D_01_02 (2)"}</definedName>
    <definedName name="ww" localSheetId="3" hidden="1">{"pl_t&amp;d",#N/A,FALSE,"p&amp;l_t&amp;D_01_02 (2)"}</definedName>
    <definedName name="ww" localSheetId="8" hidden="1">{"pl_t&amp;d",#N/A,FALSE,"p&amp;l_t&amp;D_01_02 (2)"}</definedName>
    <definedName name="ww" localSheetId="9" hidden="1">{"pl_t&amp;d",#N/A,FALSE,"p&amp;l_t&amp;D_01_02 (2)"}</definedName>
    <definedName name="ww" localSheetId="4" hidden="1">{"pl_t&amp;d",#N/A,FALSE,"p&amp;l_t&amp;D_01_02 (2)"}</definedName>
    <definedName name="ww" localSheetId="0" hidden="1">{"pl_t&amp;d",#N/A,FALSE,"p&amp;l_t&amp;D_01_02 (2)"}</definedName>
    <definedName name="ww" localSheetId="1" hidden="1">{"pl_t&amp;d",#N/A,FALSE,"p&amp;l_t&amp;D_01_02 (2)"}</definedName>
    <definedName name="ww" hidden="1">{"pl_t&amp;d",#N/A,FALSE,"p&amp;l_t&amp;D_01_02 (2)"}</definedName>
    <definedName name="wwaw" localSheetId="6">'[3]cash budget'!#REF!</definedName>
    <definedName name="wwaw" localSheetId="10">'[3]cash budget'!#REF!</definedName>
    <definedName name="wwaw" localSheetId="7">'[3]cash budget'!#REF!</definedName>
    <definedName name="wwaw" localSheetId="3">'[3]cash budget'!#REF!</definedName>
    <definedName name="wwaw" localSheetId="9">'[3]cash budget'!#REF!</definedName>
    <definedName name="wwaw" localSheetId="4">'[3]cash budget'!#REF!</definedName>
    <definedName name="wwaw" localSheetId="0">'[3]cash budget'!#REF!</definedName>
    <definedName name="wwaw" localSheetId="1">'[3]cash budget'!#REF!</definedName>
    <definedName name="wwaw">'[3]cash budget'!#REF!</definedName>
    <definedName name="x" localSheetId="6" hidden="1">{"pl_t&amp;d",#N/A,FALSE,"p&amp;l_t&amp;D_01_02 (2)"}</definedName>
    <definedName name="x" localSheetId="10" hidden="1">{"pl_t&amp;d",#N/A,FALSE,"p&amp;l_t&amp;D_01_02 (2)"}</definedName>
    <definedName name="x" localSheetId="7" hidden="1">{"pl_t&amp;d",#N/A,FALSE,"p&amp;l_t&amp;D_01_02 (2)"}</definedName>
    <definedName name="x" localSheetId="3" hidden="1">{"pl_t&amp;d",#N/A,FALSE,"p&amp;l_t&amp;D_01_02 (2)"}</definedName>
    <definedName name="x" localSheetId="8" hidden="1">{"pl_t&amp;d",#N/A,FALSE,"p&amp;l_t&amp;D_01_02 (2)"}</definedName>
    <definedName name="x" localSheetId="9" hidden="1">{"pl_t&amp;d",#N/A,FALSE,"p&amp;l_t&amp;D_01_02 (2)"}</definedName>
    <definedName name="x" localSheetId="4" hidden="1">{"pl_t&amp;d",#N/A,FALSE,"p&amp;l_t&amp;D_01_02 (2)"}</definedName>
    <definedName name="x" localSheetId="0" hidden="1">{"pl_t&amp;d",#N/A,FALSE,"p&amp;l_t&amp;D_01_02 (2)"}</definedName>
    <definedName name="x" localSheetId="1" hidden="1">{"pl_t&amp;d",#N/A,FALSE,"p&amp;l_t&amp;D_01_02 (2)"}</definedName>
    <definedName name="x" hidden="1">{"pl_t&amp;d",#N/A,FALSE,"p&amp;l_t&amp;D_01_02 (2)"}</definedName>
    <definedName name="xc" localSheetId="10" hidden="1">[13]Sheet1!#REF!</definedName>
    <definedName name="xc" localSheetId="7" hidden="1">[13]Sheet1!#REF!</definedName>
    <definedName name="xc" localSheetId="3" hidden="1">[13]Sheet1!#REF!</definedName>
    <definedName name="xc" localSheetId="8" hidden="1">[13]Sheet1!#REF!</definedName>
    <definedName name="xc" localSheetId="9" hidden="1">[13]Sheet1!#REF!</definedName>
    <definedName name="xc" localSheetId="4" hidden="1">[13]Sheet1!#REF!</definedName>
    <definedName name="xc" localSheetId="0" hidden="1">[13]Sheet1!#REF!</definedName>
    <definedName name="xc" localSheetId="1" hidden="1">[13]Sheet1!#REF!</definedName>
    <definedName name="xc" hidden="1">[13]Sheet1!#REF!</definedName>
    <definedName name="xcbvdfg" localSheetId="6" hidden="1">#REF!</definedName>
    <definedName name="xcbvdfg" localSheetId="10" hidden="1">#REF!</definedName>
    <definedName name="xcbvdfg" localSheetId="7" hidden="1">#REF!</definedName>
    <definedName name="xcbvdfg" localSheetId="3" hidden="1">#REF!</definedName>
    <definedName name="xcbvdfg" localSheetId="8" hidden="1">#REF!</definedName>
    <definedName name="xcbvdfg" localSheetId="9" hidden="1">#REF!</definedName>
    <definedName name="xcbvdfg" localSheetId="4" hidden="1">#REF!</definedName>
    <definedName name="xcbvdfg" localSheetId="0" hidden="1">#REF!</definedName>
    <definedName name="xcbvdfg" localSheetId="1" hidden="1">#REF!</definedName>
    <definedName name="xcbvdfg" hidden="1">#REF!</definedName>
    <definedName name="xcc" localSheetId="6" hidden="1">[1]Sheet1!#REF!</definedName>
    <definedName name="xcc" localSheetId="10" hidden="1">[1]Sheet1!#REF!</definedName>
    <definedName name="xcc" localSheetId="7" hidden="1">[1]Sheet1!#REF!</definedName>
    <definedName name="xcc" localSheetId="3" hidden="1">[1]Sheet1!#REF!</definedName>
    <definedName name="xcc" localSheetId="8" hidden="1">[1]Sheet1!#REF!</definedName>
    <definedName name="xcc" localSheetId="9" hidden="1">[1]Sheet1!#REF!</definedName>
    <definedName name="xcc" localSheetId="4" hidden="1">[1]Sheet1!#REF!</definedName>
    <definedName name="xcc" localSheetId="0" hidden="1">[1]Sheet1!#REF!</definedName>
    <definedName name="xcc" localSheetId="1" hidden="1">[1]Sheet1!#REF!</definedName>
    <definedName name="xcc" hidden="1">[1]Sheet1!#REF!</definedName>
    <definedName name="xcge" localSheetId="6" hidden="1">{"'Sheet1'!$A$4386:$N$4591"}</definedName>
    <definedName name="xcge" localSheetId="10" hidden="1">{"'Sheet1'!$A$4386:$N$4591"}</definedName>
    <definedName name="xcge" localSheetId="7" hidden="1">{"'Sheet1'!$A$4386:$N$4591"}</definedName>
    <definedName name="xcge" localSheetId="3" hidden="1">{"'Sheet1'!$A$4386:$N$4591"}</definedName>
    <definedName name="xcge" localSheetId="8" hidden="1">{"'Sheet1'!$A$4386:$N$4591"}</definedName>
    <definedName name="xcge" localSheetId="9" hidden="1">{"'Sheet1'!$A$4386:$N$4591"}</definedName>
    <definedName name="xcge" localSheetId="4" hidden="1">{"'Sheet1'!$A$4386:$N$4591"}</definedName>
    <definedName name="xcge" localSheetId="0" hidden="1">{"'Sheet1'!$A$4386:$N$4591"}</definedName>
    <definedName name="xcge" localSheetId="1" hidden="1">{"'Sheet1'!$A$4386:$N$4591"}</definedName>
    <definedName name="xcge" hidden="1">{"'Sheet1'!$A$4386:$N$4591"}</definedName>
    <definedName name="xcx" localSheetId="6">#REF!</definedName>
    <definedName name="xcx" localSheetId="10">#REF!</definedName>
    <definedName name="xcx" localSheetId="7">#REF!</definedName>
    <definedName name="xcx" localSheetId="3">#REF!</definedName>
    <definedName name="xcx" localSheetId="9">#REF!</definedName>
    <definedName name="xcx" localSheetId="4">#REF!</definedName>
    <definedName name="xcx" localSheetId="0">#REF!</definedName>
    <definedName name="xcx" localSheetId="1">#REF!</definedName>
    <definedName name="xcx">#REF!</definedName>
    <definedName name="XRefColumnsCount" hidden="1">2</definedName>
    <definedName name="XRefCopyRangeCount" hidden="1">12</definedName>
    <definedName name="XRefPasteRangeCount" hidden="1">1</definedName>
    <definedName name="xsgrsg" localSheetId="6">#REF!</definedName>
    <definedName name="xsgrsg" localSheetId="10">#REF!</definedName>
    <definedName name="xsgrsg" localSheetId="7">#REF!</definedName>
    <definedName name="xsgrsg" localSheetId="3">#REF!</definedName>
    <definedName name="xsgrsg" localSheetId="9">#REF!</definedName>
    <definedName name="xsgrsg" localSheetId="4">#REF!</definedName>
    <definedName name="xsgrsg" localSheetId="0">#REF!</definedName>
    <definedName name="xsgrsg" localSheetId="1">#REF!</definedName>
    <definedName name="xsgrsg">#REF!</definedName>
    <definedName name="xx" localSheetId="6" hidden="1">{"pl_t&amp;d",#N/A,FALSE,"p&amp;l_t&amp;D_01_02 (2)"}</definedName>
    <definedName name="xx" localSheetId="10" hidden="1">{"pl_t&amp;d",#N/A,FALSE,"p&amp;l_t&amp;D_01_02 (2)"}</definedName>
    <definedName name="xx" localSheetId="7" hidden="1">{"pl_t&amp;d",#N/A,FALSE,"p&amp;l_t&amp;D_01_02 (2)"}</definedName>
    <definedName name="xx" localSheetId="3" hidden="1">{"pl_t&amp;d",#N/A,FALSE,"p&amp;l_t&amp;D_01_02 (2)"}</definedName>
    <definedName name="xx" localSheetId="8" hidden="1">{"pl_t&amp;d",#N/A,FALSE,"p&amp;l_t&amp;D_01_02 (2)"}</definedName>
    <definedName name="xx" localSheetId="9" hidden="1">{"pl_t&amp;d",#N/A,FALSE,"p&amp;l_t&amp;D_01_02 (2)"}</definedName>
    <definedName name="xx" localSheetId="4" hidden="1">{"pl_t&amp;d",#N/A,FALSE,"p&amp;l_t&amp;D_01_02 (2)"}</definedName>
    <definedName name="xx" localSheetId="0" hidden="1">{"pl_t&amp;d",#N/A,FALSE,"p&amp;l_t&amp;D_01_02 (2)"}</definedName>
    <definedName name="xx" localSheetId="1" hidden="1">{"pl_t&amp;d",#N/A,FALSE,"p&amp;l_t&amp;D_01_02 (2)"}</definedName>
    <definedName name="xx" hidden="1">{"pl_t&amp;d",#N/A,FALSE,"p&amp;l_t&amp;D_01_02 (2)"}</definedName>
    <definedName name="xxc" localSheetId="6" hidden="1">{"pl_t&amp;d",#N/A,FALSE,"p&amp;l_t&amp;D_01_02 (2)"}</definedName>
    <definedName name="xxc" localSheetId="10" hidden="1">{"pl_t&amp;d",#N/A,FALSE,"p&amp;l_t&amp;D_01_02 (2)"}</definedName>
    <definedName name="xxc" localSheetId="7" hidden="1">{"pl_t&amp;d",#N/A,FALSE,"p&amp;l_t&amp;D_01_02 (2)"}</definedName>
    <definedName name="xxc" localSheetId="3" hidden="1">{"pl_t&amp;d",#N/A,FALSE,"p&amp;l_t&amp;D_01_02 (2)"}</definedName>
    <definedName name="xxc" localSheetId="8" hidden="1">{"pl_t&amp;d",#N/A,FALSE,"p&amp;l_t&amp;D_01_02 (2)"}</definedName>
    <definedName name="xxc" localSheetId="9" hidden="1">{"pl_t&amp;d",#N/A,FALSE,"p&amp;l_t&amp;D_01_02 (2)"}</definedName>
    <definedName name="xxc" localSheetId="4" hidden="1">{"pl_t&amp;d",#N/A,FALSE,"p&amp;l_t&amp;D_01_02 (2)"}</definedName>
    <definedName name="xxc" localSheetId="0" hidden="1">{"pl_t&amp;d",#N/A,FALSE,"p&amp;l_t&amp;D_01_02 (2)"}</definedName>
    <definedName name="xxc" localSheetId="1" hidden="1">{"pl_t&amp;d",#N/A,FALSE,"p&amp;l_t&amp;D_01_02 (2)"}</definedName>
    <definedName name="xxc" hidden="1">{"pl_t&amp;d",#N/A,FALSE,"p&amp;l_t&amp;D_01_02 (2)"}</definedName>
    <definedName name="xxx" localSheetId="6" hidden="1">{"pl_t&amp;d",#N/A,FALSE,"p&amp;l_t&amp;D_01_02 (2)"}</definedName>
    <definedName name="xxx" localSheetId="10" hidden="1">{"pl_t&amp;d",#N/A,FALSE,"p&amp;l_t&amp;D_01_02 (2)"}</definedName>
    <definedName name="xxx" localSheetId="7" hidden="1">{"pl_t&amp;d",#N/A,FALSE,"p&amp;l_t&amp;D_01_02 (2)"}</definedName>
    <definedName name="xxx" localSheetId="3" hidden="1">{"pl_t&amp;d",#N/A,FALSE,"p&amp;l_t&amp;D_01_02 (2)"}</definedName>
    <definedName name="xxx" localSheetId="8" hidden="1">{"pl_t&amp;d",#N/A,FALSE,"p&amp;l_t&amp;D_01_02 (2)"}</definedName>
    <definedName name="xxx" localSheetId="9" hidden="1">{"pl_t&amp;d",#N/A,FALSE,"p&amp;l_t&amp;D_01_02 (2)"}</definedName>
    <definedName name="xxx" localSheetId="4" hidden="1">{"pl_t&amp;d",#N/A,FALSE,"p&amp;l_t&amp;D_01_02 (2)"}</definedName>
    <definedName name="xxx" localSheetId="0" hidden="1">{"pl_t&amp;d",#N/A,FALSE,"p&amp;l_t&amp;D_01_02 (2)"}</definedName>
    <definedName name="xxx" localSheetId="1" hidden="1">{"pl_t&amp;d",#N/A,FALSE,"p&amp;l_t&amp;D_01_02 (2)"}</definedName>
    <definedName name="xxx" hidden="1">{"pl_t&amp;d",#N/A,FALSE,"p&amp;l_t&amp;D_01_02 (2)"}</definedName>
    <definedName name="xxx." localSheetId="8" hidden="1">{"pl_t&amp;d",#N/A,FALSE,"p&amp;l_t&amp;D_01_02 (2)"}</definedName>
    <definedName name="xxx." hidden="1">{"pl_t&amp;d",#N/A,FALSE,"p&amp;l_t&amp;D_01_02 (2)"}</definedName>
    <definedName name="xxxc" localSheetId="6">[4]S5_CO_MA!#REF!</definedName>
    <definedName name="xxxc" localSheetId="10">[4]S5_CO_MA!#REF!</definedName>
    <definedName name="xxxc" localSheetId="7">[4]S5_CO_MA!#REF!</definedName>
    <definedName name="xxxc" localSheetId="3">[4]S5_CO_MA!#REF!</definedName>
    <definedName name="xxxc" localSheetId="9">[4]S5_CO_MA!#REF!</definedName>
    <definedName name="xxxc" localSheetId="4">[4]S5_CO_MA!#REF!</definedName>
    <definedName name="xxxc" localSheetId="0">[4]S5_CO_MA!#REF!</definedName>
    <definedName name="xxxc" localSheetId="1">[4]S5_CO_MA!#REF!</definedName>
    <definedName name="xxxc">[4]S5_CO_MA!#REF!</definedName>
    <definedName name="xxxx" localSheetId="6" hidden="1">{"pl_t&amp;d",#N/A,FALSE,"p&amp;l_t&amp;D_01_02 (2)"}</definedName>
    <definedName name="xxxx" localSheetId="10" hidden="1">{"pl_t&amp;d",#N/A,FALSE,"p&amp;l_t&amp;D_01_02 (2)"}</definedName>
    <definedName name="xxxx" localSheetId="7" hidden="1">{"pl_t&amp;d",#N/A,FALSE,"p&amp;l_t&amp;D_01_02 (2)"}</definedName>
    <definedName name="xxxx" localSheetId="3" hidden="1">{"pl_t&amp;d",#N/A,FALSE,"p&amp;l_t&amp;D_01_02 (2)"}</definedName>
    <definedName name="xxxx" localSheetId="8" hidden="1">{"pl_t&amp;d",#N/A,FALSE,"p&amp;l_t&amp;D_01_02 (2)"}</definedName>
    <definedName name="xxxx" localSheetId="9" hidden="1">{"pl_t&amp;d",#N/A,FALSE,"p&amp;l_t&amp;D_01_02 (2)"}</definedName>
    <definedName name="xxxx" localSheetId="4" hidden="1">{"pl_t&amp;d",#N/A,FALSE,"p&amp;l_t&amp;D_01_02 (2)"}</definedName>
    <definedName name="xxxx" localSheetId="0" hidden="1">{"pl_t&amp;d",#N/A,FALSE,"p&amp;l_t&amp;D_01_02 (2)"}</definedName>
    <definedName name="xxxx" localSheetId="1" hidden="1">{"pl_t&amp;d",#N/A,FALSE,"p&amp;l_t&amp;D_01_02 (2)"}</definedName>
    <definedName name="xxxx" hidden="1">{"pl_t&amp;d",#N/A,FALSE,"p&amp;l_t&amp;D_01_02 (2)"}</definedName>
    <definedName name="XXXXX" localSheetId="6">#REF!</definedName>
    <definedName name="XXXXX" localSheetId="10">#REF!</definedName>
    <definedName name="XXXXX" localSheetId="7">#REF!</definedName>
    <definedName name="XXXXX" localSheetId="3">#REF!</definedName>
    <definedName name="XXXXX" localSheetId="9">#REF!</definedName>
    <definedName name="XXXXX" localSheetId="4">#REF!</definedName>
    <definedName name="XXXXX" localSheetId="0">#REF!</definedName>
    <definedName name="XXXXX" localSheetId="1">#REF!</definedName>
    <definedName name="XXXXX">#REF!</definedName>
    <definedName name="xxxxxx" localSheetId="6" hidden="1">{"pl_t&amp;d",#N/A,FALSE,"p&amp;l_t&amp;D_01_02 (2)"}</definedName>
    <definedName name="xxxxxx" localSheetId="10" hidden="1">{"pl_t&amp;d",#N/A,FALSE,"p&amp;l_t&amp;D_01_02 (2)"}</definedName>
    <definedName name="xxxxxx" localSheetId="7" hidden="1">{"pl_t&amp;d",#N/A,FALSE,"p&amp;l_t&amp;D_01_02 (2)"}</definedName>
    <definedName name="xxxxxx" localSheetId="3" hidden="1">{"pl_t&amp;d",#N/A,FALSE,"p&amp;l_t&amp;D_01_02 (2)"}</definedName>
    <definedName name="xxxxxx" localSheetId="8" hidden="1">{"pl_t&amp;d",#N/A,FALSE,"p&amp;l_t&amp;D_01_02 (2)"}</definedName>
    <definedName name="xxxxxx" localSheetId="9" hidden="1">{"pl_t&amp;d",#N/A,FALSE,"p&amp;l_t&amp;D_01_02 (2)"}</definedName>
    <definedName name="xxxxxx" localSheetId="4" hidden="1">{"pl_t&amp;d",#N/A,FALSE,"p&amp;l_t&amp;D_01_02 (2)"}</definedName>
    <definedName name="xxxxxx" localSheetId="0" hidden="1">{"pl_t&amp;d",#N/A,FALSE,"p&amp;l_t&amp;D_01_02 (2)"}</definedName>
    <definedName name="xxxxxx" localSheetId="1" hidden="1">{"pl_t&amp;d",#N/A,FALSE,"p&amp;l_t&amp;D_01_02 (2)"}</definedName>
    <definedName name="xxxxxx" hidden="1">{"pl_t&amp;d",#N/A,FALSE,"p&amp;l_t&amp;D_01_02 (2)"}</definedName>
    <definedName name="xxxxxxxx" localSheetId="6" hidden="1">{"pl_t&amp;d",#N/A,FALSE,"p&amp;l_t&amp;D_01_02 (2)"}</definedName>
    <definedName name="xxxxxxxx" localSheetId="10" hidden="1">{"pl_t&amp;d",#N/A,FALSE,"p&amp;l_t&amp;D_01_02 (2)"}</definedName>
    <definedName name="xxxxxxxx" localSheetId="7" hidden="1">{"pl_t&amp;d",#N/A,FALSE,"p&amp;l_t&amp;D_01_02 (2)"}</definedName>
    <definedName name="xxxxxxxx" localSheetId="3" hidden="1">{"pl_t&amp;d",#N/A,FALSE,"p&amp;l_t&amp;D_01_02 (2)"}</definedName>
    <definedName name="xxxxxxxx" localSheetId="8" hidden="1">{"pl_t&amp;d",#N/A,FALSE,"p&amp;l_t&amp;D_01_02 (2)"}</definedName>
    <definedName name="xxxxxxxx" localSheetId="9" hidden="1">{"pl_t&amp;d",#N/A,FALSE,"p&amp;l_t&amp;D_01_02 (2)"}</definedName>
    <definedName name="xxxxxxxx" localSheetId="4" hidden="1">{"pl_t&amp;d",#N/A,FALSE,"p&amp;l_t&amp;D_01_02 (2)"}</definedName>
    <definedName name="xxxxxxxx" localSheetId="0" hidden="1">{"pl_t&amp;d",#N/A,FALSE,"p&amp;l_t&amp;D_01_02 (2)"}</definedName>
    <definedName name="xxxxxxxx" localSheetId="1" hidden="1">{"pl_t&amp;d",#N/A,FALSE,"p&amp;l_t&amp;D_01_02 (2)"}</definedName>
    <definedName name="xxxxxxxx" hidden="1">{"pl_t&amp;d",#N/A,FALSE,"p&amp;l_t&amp;D_01_02 (2)"}</definedName>
    <definedName name="xxxxxxxxx" localSheetId="6" hidden="1">{"pl_t&amp;d",#N/A,FALSE,"p&amp;l_t&amp;D_01_02 (2)"}</definedName>
    <definedName name="xxxxxxxxx" localSheetId="10" hidden="1">{"pl_t&amp;d",#N/A,FALSE,"p&amp;l_t&amp;D_01_02 (2)"}</definedName>
    <definedName name="xxxxxxxxx" localSheetId="7" hidden="1">{"pl_t&amp;d",#N/A,FALSE,"p&amp;l_t&amp;D_01_02 (2)"}</definedName>
    <definedName name="xxxxxxxxx" localSheetId="3" hidden="1">{"pl_t&amp;d",#N/A,FALSE,"p&amp;l_t&amp;D_01_02 (2)"}</definedName>
    <definedName name="xxxxxxxxx" localSheetId="8" hidden="1">{"pl_t&amp;d",#N/A,FALSE,"p&amp;l_t&amp;D_01_02 (2)"}</definedName>
    <definedName name="xxxxxxxxx" localSheetId="9" hidden="1">{"pl_t&amp;d",#N/A,FALSE,"p&amp;l_t&amp;D_01_02 (2)"}</definedName>
    <definedName name="xxxxxxxxx" localSheetId="4" hidden="1">{"pl_t&amp;d",#N/A,FALSE,"p&amp;l_t&amp;D_01_02 (2)"}</definedName>
    <definedName name="xxxxxxxxx" localSheetId="0" hidden="1">{"pl_t&amp;d",#N/A,FALSE,"p&amp;l_t&amp;D_01_02 (2)"}</definedName>
    <definedName name="xxxxxxxxx" localSheetId="1" hidden="1">{"pl_t&amp;d",#N/A,FALSE,"p&amp;l_t&amp;D_01_02 (2)"}</definedName>
    <definedName name="xxxxxxxxx" hidden="1">{"pl_t&amp;d",#N/A,FALSE,"p&amp;l_t&amp;D_01_02 (2)"}</definedName>
    <definedName name="xxxxxxxxxxxx" localSheetId="6" hidden="1">{"pl_t&amp;d",#N/A,FALSE,"p&amp;l_t&amp;D_01_02 (2)"}</definedName>
    <definedName name="xxxxxxxxxxxx" localSheetId="10" hidden="1">{"pl_t&amp;d",#N/A,FALSE,"p&amp;l_t&amp;D_01_02 (2)"}</definedName>
    <definedName name="xxxxxxxxxxxx" localSheetId="7" hidden="1">{"pl_t&amp;d",#N/A,FALSE,"p&amp;l_t&amp;D_01_02 (2)"}</definedName>
    <definedName name="xxxxxxxxxxxx" localSheetId="3" hidden="1">{"pl_t&amp;d",#N/A,FALSE,"p&amp;l_t&amp;D_01_02 (2)"}</definedName>
    <definedName name="xxxxxxxxxxxx" localSheetId="8" hidden="1">{"pl_t&amp;d",#N/A,FALSE,"p&amp;l_t&amp;D_01_02 (2)"}</definedName>
    <definedName name="xxxxxxxxxxxx" localSheetId="9" hidden="1">{"pl_t&amp;d",#N/A,FALSE,"p&amp;l_t&amp;D_01_02 (2)"}</definedName>
    <definedName name="xxxxxxxxxxxx" localSheetId="4" hidden="1">{"pl_t&amp;d",#N/A,FALSE,"p&amp;l_t&amp;D_01_02 (2)"}</definedName>
    <definedName name="xxxxxxxxxxxx" localSheetId="0" hidden="1">{"pl_t&amp;d",#N/A,FALSE,"p&amp;l_t&amp;D_01_02 (2)"}</definedName>
    <definedName name="xxxxxxxxxxxx" localSheetId="1" hidden="1">{"pl_t&amp;d",#N/A,FALSE,"p&amp;l_t&amp;D_01_02 (2)"}</definedName>
    <definedName name="xxxxxxxxxxxx" hidden="1">{"pl_t&amp;d",#N/A,FALSE,"p&amp;l_t&amp;D_01_02 (2)"}</definedName>
    <definedName name="xxxxxxxxxxxxxx" localSheetId="6" hidden="1">{"pl_t&amp;d",#N/A,FALSE,"p&amp;l_t&amp;D_01_02 (2)"}</definedName>
    <definedName name="xxxxxxxxxxxxxx" localSheetId="10" hidden="1">{"pl_t&amp;d",#N/A,FALSE,"p&amp;l_t&amp;D_01_02 (2)"}</definedName>
    <definedName name="xxxxxxxxxxxxxx" localSheetId="7" hidden="1">{"pl_t&amp;d",#N/A,FALSE,"p&amp;l_t&amp;D_01_02 (2)"}</definedName>
    <definedName name="xxxxxxxxxxxxxx" localSheetId="3" hidden="1">{"pl_t&amp;d",#N/A,FALSE,"p&amp;l_t&amp;D_01_02 (2)"}</definedName>
    <definedName name="xxxxxxxxxxxxxx" localSheetId="8" hidden="1">{"pl_t&amp;d",#N/A,FALSE,"p&amp;l_t&amp;D_01_02 (2)"}</definedName>
    <definedName name="xxxxxxxxxxxxxx" localSheetId="9" hidden="1">{"pl_t&amp;d",#N/A,FALSE,"p&amp;l_t&amp;D_01_02 (2)"}</definedName>
    <definedName name="xxxxxxxxxxxxxx" localSheetId="4" hidden="1">{"pl_t&amp;d",#N/A,FALSE,"p&amp;l_t&amp;D_01_02 (2)"}</definedName>
    <definedName name="xxxxxxxxxxxxxx" localSheetId="0" hidden="1">{"pl_t&amp;d",#N/A,FALSE,"p&amp;l_t&amp;D_01_02 (2)"}</definedName>
    <definedName name="xxxxxxxxxxxxxx" localSheetId="1" hidden="1">{"pl_t&amp;d",#N/A,FALSE,"p&amp;l_t&amp;D_01_02 (2)"}</definedName>
    <definedName name="xxxxxxxxxxxxxx" hidden="1">{"pl_t&amp;d",#N/A,FALSE,"p&amp;l_t&amp;D_01_02 (2)"}</definedName>
    <definedName name="xxxz" localSheetId="6">'[15]cash budget'!#REF!</definedName>
    <definedName name="xxxz" localSheetId="10">'[15]cash budget'!#REF!</definedName>
    <definedName name="xxxz" localSheetId="7">'[15]cash budget'!#REF!</definedName>
    <definedName name="xxxz" localSheetId="3">'[15]cash budget'!#REF!</definedName>
    <definedName name="xxxz" localSheetId="9">'[15]cash budget'!#REF!</definedName>
    <definedName name="xxxz" localSheetId="4">'[15]cash budget'!#REF!</definedName>
    <definedName name="xxxz" localSheetId="0">'[15]cash budget'!#REF!</definedName>
    <definedName name="xxxz" localSheetId="1">'[15]cash budget'!#REF!</definedName>
    <definedName name="xxxz">'[15]cash budget'!#REF!</definedName>
    <definedName name="XY" localSheetId="8" hidden="1">{"pl_t&amp;d",#N/A,FALSE,"p&amp;l_t&amp;D_01_02 (2)"}</definedName>
    <definedName name="XY" hidden="1">{"pl_t&amp;d",#N/A,FALSE,"p&amp;l_t&amp;D_01_02 (2)"}</definedName>
    <definedName name="xyz" localSheetId="10">[51]Schedules!#REF!</definedName>
    <definedName name="xyz" localSheetId="7">[51]Schedules!#REF!</definedName>
    <definedName name="xyz" localSheetId="3">[51]Schedules!#REF!</definedName>
    <definedName name="xyz" localSheetId="9">[51]Schedules!#REF!</definedName>
    <definedName name="xyz" localSheetId="4">[51]Schedules!#REF!</definedName>
    <definedName name="xyz" localSheetId="0">[51]Schedules!#REF!</definedName>
    <definedName name="xyz" localSheetId="1">[51]Schedules!#REF!</definedName>
    <definedName name="xyz">[51]Schedules!#REF!</definedName>
    <definedName name="y" localSheetId="6" hidden="1">{"pl_t&amp;d",#N/A,FALSE,"p&amp;l_t&amp;D_01_02 (2)"}</definedName>
    <definedName name="y" localSheetId="10" hidden="1">{"pl_t&amp;d",#N/A,FALSE,"p&amp;l_t&amp;D_01_02 (2)"}</definedName>
    <definedName name="y" localSheetId="7" hidden="1">{"pl_t&amp;d",#N/A,FALSE,"p&amp;l_t&amp;D_01_02 (2)"}</definedName>
    <definedName name="y" localSheetId="3" hidden="1">{"pl_t&amp;d",#N/A,FALSE,"p&amp;l_t&amp;D_01_02 (2)"}</definedName>
    <definedName name="y" localSheetId="8" hidden="1">{"pl_t&amp;d",#N/A,FALSE,"p&amp;l_t&amp;D_01_02 (2)"}</definedName>
    <definedName name="y" localSheetId="9" hidden="1">{"pl_t&amp;d",#N/A,FALSE,"p&amp;l_t&amp;D_01_02 (2)"}</definedName>
    <definedName name="y" localSheetId="4" hidden="1">{"pl_t&amp;d",#N/A,FALSE,"p&amp;l_t&amp;D_01_02 (2)"}</definedName>
    <definedName name="y" localSheetId="0" hidden="1">{"pl_t&amp;d",#N/A,FALSE,"p&amp;l_t&amp;D_01_02 (2)"}</definedName>
    <definedName name="y" localSheetId="1" hidden="1">{"pl_t&amp;d",#N/A,FALSE,"p&amp;l_t&amp;D_01_02 (2)"}</definedName>
    <definedName name="y" hidden="1">{"pl_t&amp;d",#N/A,FALSE,"p&amp;l_t&amp;D_01_02 (2)"}</definedName>
    <definedName name="YEAR" localSheetId="6">#REF!</definedName>
    <definedName name="YEAR" localSheetId="10">#REF!</definedName>
    <definedName name="YEAR" localSheetId="7">#REF!</definedName>
    <definedName name="YEAR" localSheetId="3">#REF!</definedName>
    <definedName name="YEAR" localSheetId="9">#REF!</definedName>
    <definedName name="YEAR" localSheetId="4">#REF!</definedName>
    <definedName name="YEAR" localSheetId="0">#REF!</definedName>
    <definedName name="YEAR" localSheetId="1">#REF!</definedName>
    <definedName name="YEAR">#REF!</definedName>
    <definedName name="YEAR___0" localSheetId="6">#REF!</definedName>
    <definedName name="YEAR___0" localSheetId="10">#REF!</definedName>
    <definedName name="YEAR___0" localSheetId="7">#REF!</definedName>
    <definedName name="YEAR___0" localSheetId="3">#REF!</definedName>
    <definedName name="YEAR___0" localSheetId="9">#REF!</definedName>
    <definedName name="YEAR___0" localSheetId="4">#REF!</definedName>
    <definedName name="YEAR___0" localSheetId="0">#REF!</definedName>
    <definedName name="YEAR___0" localSheetId="1">#REF!</definedName>
    <definedName name="YEAR___0">#REF!</definedName>
    <definedName name="YES">"#REF!"</definedName>
    <definedName name="YES_">"#REF!"</definedName>
    <definedName name="YES__">"#REF!"</definedName>
    <definedName name="yfguhjb" localSheetId="8" hidden="1">{#N/A,#N/A,FALSE,"1.1";#N/A,#N/A,FALSE,"1.1a";#N/A,#N/A,FALSE,"1.1b";#N/A,#N/A,FALSE,"1.1c";#N/A,#N/A,FALSE,"1.1e";#N/A,#N/A,FALSE,"1.1f";#N/A,#N/A,FALSE,"1.1g";#N/A,#N/A,FALSE,"1.1h_T";#N/A,#N/A,FALSE,"1.1h_D";#N/A,#N/A,FALSE,"1.2";#N/A,#N/A,FALSE,"1.3";#N/A,#N/A,FALSE,"1.3b";#N/A,#N/A,FALSE,"1.4";#N/A,#N/A,FALSE,"1.5";#N/A,#N/A,FALSE,"1.6";#N/A,#N/A,FALSE,"2.1";#N/A,#N/A,FALSE,"SOD";#N/A,#N/A,FALSE,"OL";#N/A,#N/A,FALSE,"CF"}</definedName>
    <definedName name="yfguhjb" hidden="1">{#N/A,#N/A,FALSE,"1.1";#N/A,#N/A,FALSE,"1.1a";#N/A,#N/A,FALSE,"1.1b";#N/A,#N/A,FALSE,"1.1c";#N/A,#N/A,FALSE,"1.1e";#N/A,#N/A,FALSE,"1.1f";#N/A,#N/A,FALSE,"1.1g";#N/A,#N/A,FALSE,"1.1h_T";#N/A,#N/A,FALSE,"1.1h_D";#N/A,#N/A,FALSE,"1.2";#N/A,#N/A,FALSE,"1.3";#N/A,#N/A,FALSE,"1.3b";#N/A,#N/A,FALSE,"1.4";#N/A,#N/A,FALSE,"1.5";#N/A,#N/A,FALSE,"1.6";#N/A,#N/A,FALSE,"2.1";#N/A,#N/A,FALSE,"SOD";#N/A,#N/A,FALSE,"OL";#N/A,#N/A,FALSE,"CF"}</definedName>
    <definedName name="yh" localSheetId="6" hidden="1">{"pl_t&amp;d",#N/A,FALSE,"p&amp;l_t&amp;D_01_02 (2)"}</definedName>
    <definedName name="yh" localSheetId="10" hidden="1">{"pl_t&amp;d",#N/A,FALSE,"p&amp;l_t&amp;D_01_02 (2)"}</definedName>
    <definedName name="yh" localSheetId="7" hidden="1">{"pl_t&amp;d",#N/A,FALSE,"p&amp;l_t&amp;D_01_02 (2)"}</definedName>
    <definedName name="yh" localSheetId="3" hidden="1">{"pl_t&amp;d",#N/A,FALSE,"p&amp;l_t&amp;D_01_02 (2)"}</definedName>
    <definedName name="yh" localSheetId="8" hidden="1">{"pl_t&amp;d",#N/A,FALSE,"p&amp;l_t&amp;D_01_02 (2)"}</definedName>
    <definedName name="yh" localSheetId="9" hidden="1">{"pl_t&amp;d",#N/A,FALSE,"p&amp;l_t&amp;D_01_02 (2)"}</definedName>
    <definedName name="yh" localSheetId="4" hidden="1">{"pl_t&amp;d",#N/A,FALSE,"p&amp;l_t&amp;D_01_02 (2)"}</definedName>
    <definedName name="yh" localSheetId="0" hidden="1">{"pl_t&amp;d",#N/A,FALSE,"p&amp;l_t&amp;D_01_02 (2)"}</definedName>
    <definedName name="yh" localSheetId="1" hidden="1">{"pl_t&amp;d",#N/A,FALSE,"p&amp;l_t&amp;D_01_02 (2)"}</definedName>
    <definedName name="yh" hidden="1">{"pl_t&amp;d",#N/A,FALSE,"p&amp;l_t&amp;D_01_02 (2)"}</definedName>
    <definedName name="yhfrg" localSheetId="6">#REF!</definedName>
    <definedName name="yhfrg" localSheetId="10">#REF!</definedName>
    <definedName name="yhfrg" localSheetId="7">#REF!</definedName>
    <definedName name="yhfrg" localSheetId="3">#REF!</definedName>
    <definedName name="yhfrg" localSheetId="9">#REF!</definedName>
    <definedName name="yhfrg" localSheetId="4">#REF!</definedName>
    <definedName name="yhfrg" localSheetId="0">#REF!</definedName>
    <definedName name="yhfrg" localSheetId="1">#REF!</definedName>
    <definedName name="yhfrg">#REF!</definedName>
    <definedName name="yhyh" localSheetId="6" hidden="1">{"'Sheet1'!$A$4386:$N$4591"}</definedName>
    <definedName name="yhyh" localSheetId="10" hidden="1">{"'Sheet1'!$A$4386:$N$4591"}</definedName>
    <definedName name="yhyh" localSheetId="7" hidden="1">{"'Sheet1'!$A$4386:$N$4591"}</definedName>
    <definedName name="yhyh" localSheetId="3" hidden="1">{"'Sheet1'!$A$4386:$N$4591"}</definedName>
    <definedName name="yhyh" localSheetId="8" hidden="1">{"'Sheet1'!$A$4386:$N$4591"}</definedName>
    <definedName name="yhyh" localSheetId="9" hidden="1">{"'Sheet1'!$A$4386:$N$4591"}</definedName>
    <definedName name="yhyh" localSheetId="4" hidden="1">{"'Sheet1'!$A$4386:$N$4591"}</definedName>
    <definedName name="yhyh" localSheetId="0" hidden="1">{"'Sheet1'!$A$4386:$N$4591"}</definedName>
    <definedName name="yhyh" localSheetId="1" hidden="1">{"'Sheet1'!$A$4386:$N$4591"}</definedName>
    <definedName name="yhyh" hidden="1">{"'Sheet1'!$A$4386:$N$4591"}</definedName>
    <definedName name="yjtyu" localSheetId="6">#REF!</definedName>
    <definedName name="yjtyu" localSheetId="10">#REF!</definedName>
    <definedName name="yjtyu" localSheetId="7">#REF!</definedName>
    <definedName name="yjtyu" localSheetId="3">#REF!</definedName>
    <definedName name="yjtyu" localSheetId="9">#REF!</definedName>
    <definedName name="yjtyu" localSheetId="4">#REF!</definedName>
    <definedName name="yjtyu" localSheetId="0">#REF!</definedName>
    <definedName name="yjtyu" localSheetId="1">#REF!</definedName>
    <definedName name="yjtyu">#REF!</definedName>
    <definedName name="yrryrytrryryrrrr" localSheetId="6" hidden="1">{"'Sheet1'!$A$4386:$N$4591"}</definedName>
    <definedName name="yrryrytrryryrrrr" localSheetId="10" hidden="1">{"'Sheet1'!$A$4386:$N$4591"}</definedName>
    <definedName name="yrryrytrryryrrrr" localSheetId="7" hidden="1">{"'Sheet1'!$A$4386:$N$4591"}</definedName>
    <definedName name="yrryrytrryryrrrr" localSheetId="3" hidden="1">{"'Sheet1'!$A$4386:$N$4591"}</definedName>
    <definedName name="yrryrytrryryrrrr" localSheetId="8" hidden="1">{"'Sheet1'!$A$4386:$N$4591"}</definedName>
    <definedName name="yrryrytrryryrrrr" localSheetId="9" hidden="1">{"'Sheet1'!$A$4386:$N$4591"}</definedName>
    <definedName name="yrryrytrryryrrrr" localSheetId="4" hidden="1">{"'Sheet1'!$A$4386:$N$4591"}</definedName>
    <definedName name="yrryrytrryryrrrr" localSheetId="0" hidden="1">{"'Sheet1'!$A$4386:$N$4591"}</definedName>
    <definedName name="yrryrytrryryrrrr" localSheetId="1" hidden="1">{"'Sheet1'!$A$4386:$N$4591"}</definedName>
    <definedName name="yrryrytrryryrrrr" hidden="1">{"'Sheet1'!$A$4386:$N$4591"}</definedName>
    <definedName name="yt" localSheetId="6" hidden="1">{"pl_t&amp;d",#N/A,FALSE,"p&amp;l_t&amp;D_01_02 (2)"}</definedName>
    <definedName name="yt" localSheetId="10" hidden="1">{"pl_t&amp;d",#N/A,FALSE,"p&amp;l_t&amp;D_01_02 (2)"}</definedName>
    <definedName name="yt" localSheetId="7" hidden="1">{"pl_t&amp;d",#N/A,FALSE,"p&amp;l_t&amp;D_01_02 (2)"}</definedName>
    <definedName name="yt" localSheetId="3" hidden="1">{"pl_t&amp;d",#N/A,FALSE,"p&amp;l_t&amp;D_01_02 (2)"}</definedName>
    <definedName name="yt" localSheetId="8" hidden="1">{"pl_t&amp;d",#N/A,FALSE,"p&amp;l_t&amp;D_01_02 (2)"}</definedName>
    <definedName name="yt" localSheetId="9" hidden="1">{"pl_t&amp;d",#N/A,FALSE,"p&amp;l_t&amp;D_01_02 (2)"}</definedName>
    <definedName name="yt" localSheetId="4" hidden="1">{"pl_t&amp;d",#N/A,FALSE,"p&amp;l_t&amp;D_01_02 (2)"}</definedName>
    <definedName name="yt" localSheetId="0" hidden="1">{"pl_t&amp;d",#N/A,FALSE,"p&amp;l_t&amp;D_01_02 (2)"}</definedName>
    <definedName name="yt" localSheetId="1" hidden="1">{"pl_t&amp;d",#N/A,FALSE,"p&amp;l_t&amp;D_01_02 (2)"}</definedName>
    <definedName name="yt" hidden="1">{"pl_t&amp;d",#N/A,FALSE,"p&amp;l_t&amp;D_01_02 (2)"}</definedName>
    <definedName name="ytdCurrInventories">'[56]S2_0 S2_1'!$E$25</definedName>
    <definedName name="ytdPreInventories">'[56]S2_0 S2_1'!$C$25</definedName>
    <definedName name="yttryy" localSheetId="6">#REF!</definedName>
    <definedName name="yttryy" localSheetId="10">#REF!</definedName>
    <definedName name="yttryy" localSheetId="7">#REF!</definedName>
    <definedName name="yttryy" localSheetId="3">#REF!</definedName>
    <definedName name="yttryy" localSheetId="9">#REF!</definedName>
    <definedName name="yttryy" localSheetId="4">#REF!</definedName>
    <definedName name="yttryy" localSheetId="0">#REF!</definedName>
    <definedName name="yttryy" localSheetId="1">#REF!</definedName>
    <definedName name="yttryy">#REF!</definedName>
    <definedName name="yu" localSheetId="6">#REF!</definedName>
    <definedName name="yu" localSheetId="10">#REF!</definedName>
    <definedName name="yu" localSheetId="7">#REF!</definedName>
    <definedName name="yu" localSheetId="3">#REF!</definedName>
    <definedName name="yu" localSheetId="9">#REF!</definedName>
    <definedName name="yu" localSheetId="4">#REF!</definedName>
    <definedName name="yu" localSheetId="0">#REF!</definedName>
    <definedName name="yu" localSheetId="1">#REF!</definedName>
    <definedName name="yu">#REF!</definedName>
    <definedName name="yuoyuo78op" localSheetId="6">#REF!</definedName>
    <definedName name="yuoyuo78op" localSheetId="10">#REF!</definedName>
    <definedName name="yuoyuo78op" localSheetId="7">#REF!</definedName>
    <definedName name="yuoyuo78op" localSheetId="3">#REF!</definedName>
    <definedName name="yuoyuo78op" localSheetId="9">#REF!</definedName>
    <definedName name="yuoyuo78op" localSheetId="4">#REF!</definedName>
    <definedName name="yuoyuo78op" localSheetId="0">#REF!</definedName>
    <definedName name="yuoyuo78op" localSheetId="1">#REF!</definedName>
    <definedName name="yuoyuo78op">#REF!</definedName>
    <definedName name="yy" localSheetId="6" hidden="1">{"pl_t&amp;d",#N/A,FALSE,"p&amp;l_t&amp;D_01_02 (2)"}</definedName>
    <definedName name="yy" localSheetId="10" hidden="1">{"pl_t&amp;d",#N/A,FALSE,"p&amp;l_t&amp;D_01_02 (2)"}</definedName>
    <definedName name="yy" localSheetId="7" hidden="1">{"pl_t&amp;d",#N/A,FALSE,"p&amp;l_t&amp;D_01_02 (2)"}</definedName>
    <definedName name="yy" localSheetId="3" hidden="1">{"pl_t&amp;d",#N/A,FALSE,"p&amp;l_t&amp;D_01_02 (2)"}</definedName>
    <definedName name="yy" localSheetId="8" hidden="1">{"pl_t&amp;d",#N/A,FALSE,"p&amp;l_t&amp;D_01_02 (2)"}</definedName>
    <definedName name="yy" localSheetId="9" hidden="1">{"pl_t&amp;d",#N/A,FALSE,"p&amp;l_t&amp;D_01_02 (2)"}</definedName>
    <definedName name="yy" localSheetId="4" hidden="1">{"pl_t&amp;d",#N/A,FALSE,"p&amp;l_t&amp;D_01_02 (2)"}</definedName>
    <definedName name="yy" localSheetId="0" hidden="1">{"pl_t&amp;d",#N/A,FALSE,"p&amp;l_t&amp;D_01_02 (2)"}</definedName>
    <definedName name="yy" localSheetId="1" hidden="1">{"pl_t&amp;d",#N/A,FALSE,"p&amp;l_t&amp;D_01_02 (2)"}</definedName>
    <definedName name="yy" hidden="1">{"pl_t&amp;d",#N/A,FALSE,"p&amp;l_t&amp;D_01_02 (2)"}</definedName>
    <definedName name="yyyyy" localSheetId="6" hidden="1">#REF!</definedName>
    <definedName name="yyyyy" localSheetId="10" hidden="1">#REF!</definedName>
    <definedName name="yyyyy" localSheetId="7" hidden="1">#REF!</definedName>
    <definedName name="yyyyy" localSheetId="3" hidden="1">#REF!</definedName>
    <definedName name="yyyyy" localSheetId="8" hidden="1">#REF!</definedName>
    <definedName name="yyyyy" localSheetId="9" hidden="1">#REF!</definedName>
    <definedName name="yyyyy" localSheetId="4" hidden="1">#REF!</definedName>
    <definedName name="yyyyy" localSheetId="0" hidden="1">#REF!</definedName>
    <definedName name="yyyyy" localSheetId="1" hidden="1">#REF!</definedName>
    <definedName name="yyyyy" hidden="1">#REF!</definedName>
    <definedName name="yyyyyyy" localSheetId="8" hidden="1">{"pl_t&amp;d",#N/A,FALSE,"p&amp;l_t&amp;D_01_02 (2)"}</definedName>
    <definedName name="yyyyyyy" hidden="1">{"pl_t&amp;d",#N/A,FALSE,"p&amp;l_t&amp;D_01_02 (2)"}</definedName>
    <definedName name="Z" localSheetId="6">#REF!</definedName>
    <definedName name="Z" localSheetId="10">#REF!</definedName>
    <definedName name="Z" localSheetId="7">#REF!</definedName>
    <definedName name="Z" localSheetId="3">#REF!</definedName>
    <definedName name="Z" localSheetId="9">#REF!</definedName>
    <definedName name="Z" localSheetId="4">#REF!</definedName>
    <definedName name="Z" localSheetId="0">#REF!</definedName>
    <definedName name="Z" localSheetId="1">#REF!</definedName>
    <definedName name="Z">#REF!</definedName>
    <definedName name="zfgha" localSheetId="6">#REF!</definedName>
    <definedName name="zfgha" localSheetId="10">#REF!</definedName>
    <definedName name="zfgha" localSheetId="7">#REF!</definedName>
    <definedName name="zfgha" localSheetId="3">#REF!</definedName>
    <definedName name="zfgha" localSheetId="9">#REF!</definedName>
    <definedName name="zfgha" localSheetId="4">#REF!</definedName>
    <definedName name="zfgha" localSheetId="0">#REF!</definedName>
    <definedName name="zfgha" localSheetId="1">#REF!</definedName>
    <definedName name="zfgha">#REF!</definedName>
    <definedName name="zxvfsdgers" localSheetId="10">#REF!</definedName>
    <definedName name="zxvfsdgers" localSheetId="7">#REF!</definedName>
    <definedName name="zxvfsdgers" localSheetId="3">#REF!</definedName>
    <definedName name="zxvfsdgers" localSheetId="9">#REF!</definedName>
    <definedName name="zxvfsdgers" localSheetId="4">#REF!</definedName>
    <definedName name="zxvfsdgers" localSheetId="0">#REF!</definedName>
    <definedName name="zxvfsdgers" localSheetId="1">#REF!</definedName>
    <definedName name="zxvfsdgers">#REF!</definedName>
    <definedName name="ZZ" localSheetId="6" hidden="1">{"form-D1",#N/A,FALSE,"FORM-D1";"form-D1_amt",#N/A,FALSE,"FORM-D1"}</definedName>
    <definedName name="ZZ" localSheetId="10" hidden="1">{"form-D1",#N/A,FALSE,"FORM-D1";"form-D1_amt",#N/A,FALSE,"FORM-D1"}</definedName>
    <definedName name="ZZ" localSheetId="7" hidden="1">{"form-D1",#N/A,FALSE,"FORM-D1";"form-D1_amt",#N/A,FALSE,"FORM-D1"}</definedName>
    <definedName name="ZZ" localSheetId="3" hidden="1">{"form-D1",#N/A,FALSE,"FORM-D1";"form-D1_amt",#N/A,FALSE,"FORM-D1"}</definedName>
    <definedName name="ZZ" localSheetId="8" hidden="1">{"form-D1",#N/A,FALSE,"FORM-D1";"form-D1_amt",#N/A,FALSE,"FORM-D1"}</definedName>
    <definedName name="ZZ" localSheetId="9" hidden="1">{"form-D1",#N/A,FALSE,"FORM-D1";"form-D1_amt",#N/A,FALSE,"FORM-D1"}</definedName>
    <definedName name="ZZ" localSheetId="4" hidden="1">{"form-D1",#N/A,FALSE,"FORM-D1";"form-D1_amt",#N/A,FALSE,"FORM-D1"}</definedName>
    <definedName name="ZZ" localSheetId="0" hidden="1">{"form-D1",#N/A,FALSE,"FORM-D1";"form-D1_amt",#N/A,FALSE,"FORM-D1"}</definedName>
    <definedName name="ZZ" localSheetId="1" hidden="1">{"form-D1",#N/A,FALSE,"FORM-D1";"form-D1_amt",#N/A,FALSE,"FORM-D1"}</definedName>
    <definedName name="ZZ" hidden="1">{"form-D1",#N/A,FALSE,"FORM-D1";"form-D1_amt",#N/A,FALSE,"FORM-D1"}</definedName>
    <definedName name="ZZZZ" localSheetId="8" hidden="1">{"pl_t&amp;d",#N/A,FALSE,"p&amp;l_t&amp;D_01_02 (2)"}</definedName>
    <definedName name="ZZZZ" hidden="1">{"pl_t&amp;d",#N/A,FALSE,"p&amp;l_t&amp;D_01_02 (2)"}</definedName>
    <definedName name="zzzzzzzz" localSheetId="6" hidden="1">{"pl_t&amp;d",#N/A,FALSE,"p&amp;l_t&amp;D_01_02 (2)"}</definedName>
    <definedName name="zzzzzzzz" localSheetId="10" hidden="1">{"pl_t&amp;d",#N/A,FALSE,"p&amp;l_t&amp;D_01_02 (2)"}</definedName>
    <definedName name="zzzzzzzz" localSheetId="7" hidden="1">{"pl_t&amp;d",#N/A,FALSE,"p&amp;l_t&amp;D_01_02 (2)"}</definedName>
    <definedName name="zzzzzzzz" localSheetId="3" hidden="1">{"pl_t&amp;d",#N/A,FALSE,"p&amp;l_t&amp;D_01_02 (2)"}</definedName>
    <definedName name="zzzzzzzz" localSheetId="8" hidden="1">{"pl_t&amp;d",#N/A,FALSE,"p&amp;l_t&amp;D_01_02 (2)"}</definedName>
    <definedName name="zzzzzzzz" localSheetId="9" hidden="1">{"pl_t&amp;d",#N/A,FALSE,"p&amp;l_t&amp;D_01_02 (2)"}</definedName>
    <definedName name="zzzzzzzz" localSheetId="4" hidden="1">{"pl_t&amp;d",#N/A,FALSE,"p&amp;l_t&amp;D_01_02 (2)"}</definedName>
    <definedName name="zzzzzzzz" localSheetId="0" hidden="1">{"pl_t&amp;d",#N/A,FALSE,"p&amp;l_t&amp;D_01_02 (2)"}</definedName>
    <definedName name="zzzzzzzz" localSheetId="1" hidden="1">{"pl_t&amp;d",#N/A,FALSE,"p&amp;l_t&amp;D_01_02 (2)"}</definedName>
    <definedName name="zzzzzzzz" hidden="1">{"pl_t&amp;d",#N/A,FALSE,"p&amp;l_t&amp;D_01_02 (2)"}</definedName>
  </definedNames>
  <calcPr calcId="152511"/>
  <pivotCaches>
    <pivotCache cacheId="0" r:id="rId7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5" l="1"/>
  <c r="G102" i="17" l="1"/>
  <c r="F102" i="17"/>
  <c r="G101" i="17"/>
  <c r="F101" i="17"/>
  <c r="G100" i="17"/>
  <c r="F100" i="17"/>
  <c r="G99" i="17"/>
  <c r="F99" i="17"/>
  <c r="G98" i="17"/>
  <c r="F98" i="17"/>
  <c r="P222" i="17"/>
  <c r="O222" i="17"/>
  <c r="K222" i="17"/>
  <c r="J222" i="17"/>
  <c r="L222" i="17" s="1"/>
  <c r="G222" i="17"/>
  <c r="F222" i="17"/>
  <c r="P221" i="17"/>
  <c r="O221" i="17"/>
  <c r="K221" i="17"/>
  <c r="J221" i="17"/>
  <c r="G221" i="17"/>
  <c r="F221" i="17"/>
  <c r="P220" i="17"/>
  <c r="O220" i="17"/>
  <c r="K220" i="17"/>
  <c r="J220" i="17"/>
  <c r="G220" i="17"/>
  <c r="F220" i="17"/>
  <c r="P219" i="17"/>
  <c r="P223" i="17" s="1"/>
  <c r="O219" i="17"/>
  <c r="K219" i="17"/>
  <c r="K223" i="17" s="1"/>
  <c r="J219" i="17"/>
  <c r="G219" i="17"/>
  <c r="F219" i="17"/>
  <c r="W218" i="17"/>
  <c r="W223" i="17" s="1"/>
  <c r="V218" i="17"/>
  <c r="V223" i="17" s="1"/>
  <c r="P218" i="17"/>
  <c r="O218" i="17"/>
  <c r="N218" i="17"/>
  <c r="N223" i="17" s="1"/>
  <c r="K218" i="17"/>
  <c r="J218" i="17"/>
  <c r="G218" i="17"/>
  <c r="F218" i="17"/>
  <c r="W217" i="17"/>
  <c r="X217" i="17" s="1"/>
  <c r="V217" i="17"/>
  <c r="P217" i="17"/>
  <c r="O217" i="17"/>
  <c r="N217" i="17"/>
  <c r="K217" i="17"/>
  <c r="J217" i="17"/>
  <c r="G217" i="17"/>
  <c r="F217" i="17"/>
  <c r="Q216" i="17"/>
  <c r="L216" i="17"/>
  <c r="H216" i="17"/>
  <c r="Q215" i="17"/>
  <c r="L215" i="17"/>
  <c r="H215" i="17"/>
  <c r="Q214" i="17"/>
  <c r="L214" i="17"/>
  <c r="H214" i="17"/>
  <c r="Q213" i="17"/>
  <c r="L213" i="17"/>
  <c r="H213" i="17"/>
  <c r="X212" i="17"/>
  <c r="Q212" i="17"/>
  <c r="L212" i="17"/>
  <c r="H212" i="17"/>
  <c r="W211" i="17"/>
  <c r="X211" i="17" s="1"/>
  <c r="V211" i="17"/>
  <c r="P211" i="17"/>
  <c r="O211" i="17"/>
  <c r="N211" i="17"/>
  <c r="K211" i="17"/>
  <c r="J211" i="17"/>
  <c r="G211" i="17"/>
  <c r="F211" i="17"/>
  <c r="Q210" i="17"/>
  <c r="L210" i="17"/>
  <c r="H210" i="17"/>
  <c r="Q209" i="17"/>
  <c r="L209" i="17"/>
  <c r="H209" i="17"/>
  <c r="Q208" i="17"/>
  <c r="L208" i="17"/>
  <c r="H208" i="17"/>
  <c r="Q207" i="17"/>
  <c r="L207" i="17"/>
  <c r="H207" i="17"/>
  <c r="X206" i="17"/>
  <c r="Q206" i="17"/>
  <c r="L206" i="17"/>
  <c r="H206" i="17"/>
  <c r="W205" i="17"/>
  <c r="V205" i="17"/>
  <c r="P205" i="17"/>
  <c r="O205" i="17"/>
  <c r="N205" i="17"/>
  <c r="K205" i="17"/>
  <c r="J205" i="17"/>
  <c r="G205" i="17"/>
  <c r="F205" i="17"/>
  <c r="Q204" i="17"/>
  <c r="L204" i="17"/>
  <c r="H204" i="17"/>
  <c r="Q203" i="17"/>
  <c r="L203" i="17"/>
  <c r="H203" i="17"/>
  <c r="Q202" i="17"/>
  <c r="L202" i="17"/>
  <c r="H202" i="17"/>
  <c r="Q201" i="17"/>
  <c r="L201" i="17"/>
  <c r="H201" i="17"/>
  <c r="X200" i="17"/>
  <c r="Q200" i="17"/>
  <c r="L200" i="17"/>
  <c r="H200" i="17"/>
  <c r="W199" i="17"/>
  <c r="V199" i="17"/>
  <c r="P199" i="17"/>
  <c r="O199" i="17"/>
  <c r="N199" i="17"/>
  <c r="K199" i="17"/>
  <c r="J199" i="17"/>
  <c r="G199" i="17"/>
  <c r="F199" i="17"/>
  <c r="Q198" i="17"/>
  <c r="L198" i="17"/>
  <c r="H198" i="17"/>
  <c r="Q197" i="17"/>
  <c r="L197" i="17"/>
  <c r="H197" i="17"/>
  <c r="Q196" i="17"/>
  <c r="L196" i="17"/>
  <c r="H196" i="17"/>
  <c r="Q195" i="17"/>
  <c r="L195" i="17"/>
  <c r="H195" i="17"/>
  <c r="X194" i="17"/>
  <c r="Q194" i="17"/>
  <c r="L194" i="17"/>
  <c r="H194" i="17"/>
  <c r="A194" i="17"/>
  <c r="A200" i="17" s="1"/>
  <c r="A206" i="17" s="1"/>
  <c r="A212" i="17" s="1"/>
  <c r="W193" i="17"/>
  <c r="V193" i="17"/>
  <c r="P193" i="17"/>
  <c r="O193" i="17"/>
  <c r="N193" i="17"/>
  <c r="K193" i="17"/>
  <c r="J193" i="17"/>
  <c r="G193" i="17"/>
  <c r="F193" i="17"/>
  <c r="Q192" i="17"/>
  <c r="L192" i="17"/>
  <c r="H192" i="17"/>
  <c r="Q191" i="17"/>
  <c r="L191" i="17"/>
  <c r="H191" i="17"/>
  <c r="Q190" i="17"/>
  <c r="L190" i="17"/>
  <c r="H190" i="17"/>
  <c r="Q189" i="17"/>
  <c r="L189" i="17"/>
  <c r="H189" i="17"/>
  <c r="X188" i="17"/>
  <c r="Q188" i="17"/>
  <c r="L188" i="17"/>
  <c r="H188" i="17"/>
  <c r="P186" i="17"/>
  <c r="O186" i="17"/>
  <c r="K186" i="17"/>
  <c r="J186" i="17"/>
  <c r="G186" i="17"/>
  <c r="F186" i="17"/>
  <c r="P185" i="17"/>
  <c r="O185" i="17"/>
  <c r="K185" i="17"/>
  <c r="J185" i="17"/>
  <c r="G185" i="17"/>
  <c r="F185" i="17"/>
  <c r="P184" i="17"/>
  <c r="O184" i="17"/>
  <c r="K184" i="17"/>
  <c r="J184" i="17"/>
  <c r="G184" i="17"/>
  <c r="F184" i="17"/>
  <c r="P183" i="17"/>
  <c r="O183" i="17"/>
  <c r="K183" i="17"/>
  <c r="K187" i="17" s="1"/>
  <c r="J183" i="17"/>
  <c r="G183" i="17"/>
  <c r="G187" i="17" s="1"/>
  <c r="F183" i="17"/>
  <c r="W182" i="17"/>
  <c r="W187" i="17" s="1"/>
  <c r="V182" i="17"/>
  <c r="V187" i="17" s="1"/>
  <c r="P182" i="17"/>
  <c r="O182" i="17"/>
  <c r="N182" i="17"/>
  <c r="N187" i="17" s="1"/>
  <c r="K182" i="17"/>
  <c r="J182" i="17"/>
  <c r="G182" i="17"/>
  <c r="F182" i="17"/>
  <c r="W181" i="17"/>
  <c r="V181" i="17"/>
  <c r="P181" i="17"/>
  <c r="O181" i="17"/>
  <c r="N181" i="17"/>
  <c r="K181" i="17"/>
  <c r="J181" i="17"/>
  <c r="G181" i="17"/>
  <c r="F181" i="17"/>
  <c r="Q180" i="17"/>
  <c r="L180" i="17"/>
  <c r="H180" i="17"/>
  <c r="Q179" i="17"/>
  <c r="L179" i="17"/>
  <c r="H179" i="17"/>
  <c r="Q178" i="17"/>
  <c r="L178" i="17"/>
  <c r="H178" i="17"/>
  <c r="Q177" i="17"/>
  <c r="L177" i="17"/>
  <c r="H177" i="17"/>
  <c r="X176" i="17"/>
  <c r="Q176" i="17"/>
  <c r="L176" i="17"/>
  <c r="H176" i="17"/>
  <c r="W175" i="17"/>
  <c r="V175" i="17"/>
  <c r="X175" i="17" s="1"/>
  <c r="P175" i="17"/>
  <c r="O175" i="17"/>
  <c r="N175" i="17"/>
  <c r="K175" i="17"/>
  <c r="J175" i="17"/>
  <c r="G175" i="17"/>
  <c r="F175" i="17"/>
  <c r="Q174" i="17"/>
  <c r="L174" i="17"/>
  <c r="H174" i="17"/>
  <c r="Q173" i="17"/>
  <c r="L173" i="17"/>
  <c r="H173" i="17"/>
  <c r="Q172" i="17"/>
  <c r="L172" i="17"/>
  <c r="H172" i="17"/>
  <c r="Q171" i="17"/>
  <c r="L171" i="17"/>
  <c r="H171" i="17"/>
  <c r="X170" i="17"/>
  <c r="Q170" i="17"/>
  <c r="L170" i="17"/>
  <c r="H170" i="17"/>
  <c r="W169" i="17"/>
  <c r="V169" i="17"/>
  <c r="P169" i="17"/>
  <c r="O169" i="17"/>
  <c r="N169" i="17"/>
  <c r="K169" i="17"/>
  <c r="J169" i="17"/>
  <c r="G169" i="17"/>
  <c r="F169" i="17"/>
  <c r="Q168" i="17"/>
  <c r="L168" i="17"/>
  <c r="H168" i="17"/>
  <c r="Q167" i="17"/>
  <c r="L167" i="17"/>
  <c r="H167" i="17"/>
  <c r="Q166" i="17"/>
  <c r="L166" i="17"/>
  <c r="H166" i="17"/>
  <c r="Q165" i="17"/>
  <c r="L165" i="17"/>
  <c r="H165" i="17"/>
  <c r="X164" i="17"/>
  <c r="Q164" i="17"/>
  <c r="L164" i="17"/>
  <c r="H164" i="17"/>
  <c r="W163" i="17"/>
  <c r="V163" i="17"/>
  <c r="P163" i="17"/>
  <c r="O163" i="17"/>
  <c r="N163" i="17"/>
  <c r="K163" i="17"/>
  <c r="J163" i="17"/>
  <c r="G163" i="17"/>
  <c r="F163" i="17"/>
  <c r="Q162" i="17"/>
  <c r="L162" i="17"/>
  <c r="H162" i="17"/>
  <c r="Q161" i="17"/>
  <c r="L161" i="17"/>
  <c r="H161" i="17"/>
  <c r="Q160" i="17"/>
  <c r="L160" i="17"/>
  <c r="H160" i="17"/>
  <c r="Q159" i="17"/>
  <c r="L159" i="17"/>
  <c r="H159" i="17"/>
  <c r="X158" i="17"/>
  <c r="Q158" i="17"/>
  <c r="L158" i="17"/>
  <c r="H158" i="17"/>
  <c r="H163" i="17" s="1"/>
  <c r="I161" i="17" s="1"/>
  <c r="W157" i="17"/>
  <c r="X157" i="17" s="1"/>
  <c r="V157" i="17"/>
  <c r="P157" i="17"/>
  <c r="O157" i="17"/>
  <c r="N157" i="17"/>
  <c r="K157" i="17"/>
  <c r="J157" i="17"/>
  <c r="G157" i="17"/>
  <c r="F157" i="17"/>
  <c r="Q156" i="17"/>
  <c r="L156" i="17"/>
  <c r="H156" i="17"/>
  <c r="Q155" i="17"/>
  <c r="L155" i="17"/>
  <c r="H155" i="17"/>
  <c r="Q154" i="17"/>
  <c r="L154" i="17"/>
  <c r="H154" i="17"/>
  <c r="Q153" i="17"/>
  <c r="L153" i="17"/>
  <c r="H153" i="17"/>
  <c r="X152" i="17"/>
  <c r="Q152" i="17"/>
  <c r="L152" i="17"/>
  <c r="H152" i="17"/>
  <c r="W151" i="17"/>
  <c r="V151" i="17"/>
  <c r="P151" i="17"/>
  <c r="O151" i="17"/>
  <c r="N151" i="17"/>
  <c r="K151" i="17"/>
  <c r="J151" i="17"/>
  <c r="G151" i="17"/>
  <c r="F151" i="17"/>
  <c r="Q150" i="17"/>
  <c r="L150" i="17"/>
  <c r="H150" i="17"/>
  <c r="Q149" i="17"/>
  <c r="L149" i="17"/>
  <c r="H149" i="17"/>
  <c r="Q148" i="17"/>
  <c r="L148" i="17"/>
  <c r="H148" i="17"/>
  <c r="Q147" i="17"/>
  <c r="L147" i="17"/>
  <c r="H147" i="17"/>
  <c r="X146" i="17"/>
  <c r="Q146" i="17"/>
  <c r="L146" i="17"/>
  <c r="H146" i="17"/>
  <c r="P144" i="17"/>
  <c r="O144" i="17"/>
  <c r="K144" i="17"/>
  <c r="J144" i="17"/>
  <c r="G144" i="17"/>
  <c r="F144" i="17"/>
  <c r="P143" i="17"/>
  <c r="O143" i="17"/>
  <c r="K143" i="17"/>
  <c r="J143" i="17"/>
  <c r="G143" i="17"/>
  <c r="F143" i="17"/>
  <c r="P142" i="17"/>
  <c r="O142" i="17"/>
  <c r="K142" i="17"/>
  <c r="J142" i="17"/>
  <c r="G142" i="17"/>
  <c r="F142" i="17"/>
  <c r="P141" i="17"/>
  <c r="O141" i="17"/>
  <c r="K141" i="17"/>
  <c r="J141" i="17"/>
  <c r="G141" i="17"/>
  <c r="F141" i="17"/>
  <c r="W140" i="17"/>
  <c r="V140" i="17"/>
  <c r="V145" i="17" s="1"/>
  <c r="P140" i="17"/>
  <c r="O140" i="17"/>
  <c r="N140" i="17"/>
  <c r="N145" i="17" s="1"/>
  <c r="K140" i="17"/>
  <c r="J140" i="17"/>
  <c r="G140" i="17"/>
  <c r="F140" i="17"/>
  <c r="W139" i="17"/>
  <c r="V139" i="17"/>
  <c r="P139" i="17"/>
  <c r="O139" i="17"/>
  <c r="N139" i="17"/>
  <c r="K139" i="17"/>
  <c r="J139" i="17"/>
  <c r="G139" i="17"/>
  <c r="F139" i="17"/>
  <c r="Q138" i="17"/>
  <c r="L138" i="17"/>
  <c r="H138" i="17"/>
  <c r="Q137" i="17"/>
  <c r="L137" i="17"/>
  <c r="H137" i="17"/>
  <c r="Q136" i="17"/>
  <c r="L136" i="17"/>
  <c r="H136" i="17"/>
  <c r="Q135" i="17"/>
  <c r="L135" i="17"/>
  <c r="H135" i="17"/>
  <c r="X134" i="17"/>
  <c r="Q134" i="17"/>
  <c r="L134" i="17"/>
  <c r="H134" i="17"/>
  <c r="W133" i="17"/>
  <c r="V133" i="17"/>
  <c r="P133" i="17"/>
  <c r="O133" i="17"/>
  <c r="N133" i="17"/>
  <c r="K133" i="17"/>
  <c r="J133" i="17"/>
  <c r="G133" i="17"/>
  <c r="F133" i="17"/>
  <c r="Q132" i="17"/>
  <c r="L132" i="17"/>
  <c r="H132" i="17"/>
  <c r="Q131" i="17"/>
  <c r="L131" i="17"/>
  <c r="H131" i="17"/>
  <c r="Q130" i="17"/>
  <c r="L130" i="17"/>
  <c r="H130" i="17"/>
  <c r="Q129" i="17"/>
  <c r="L129" i="17"/>
  <c r="H129" i="17"/>
  <c r="X128" i="17"/>
  <c r="Q128" i="17"/>
  <c r="L128" i="17"/>
  <c r="H128" i="17"/>
  <c r="W127" i="17"/>
  <c r="V127" i="17"/>
  <c r="P127" i="17"/>
  <c r="O127" i="17"/>
  <c r="N127" i="17"/>
  <c r="K127" i="17"/>
  <c r="J127" i="17"/>
  <c r="G127" i="17"/>
  <c r="F127" i="17"/>
  <c r="Q126" i="17"/>
  <c r="L126" i="17"/>
  <c r="H126" i="17"/>
  <c r="Q125" i="17"/>
  <c r="L125" i="17"/>
  <c r="H125" i="17"/>
  <c r="Q124" i="17"/>
  <c r="L124" i="17"/>
  <c r="H124" i="17"/>
  <c r="Q123" i="17"/>
  <c r="L123" i="17"/>
  <c r="H123" i="17"/>
  <c r="X122" i="17"/>
  <c r="Q122" i="17"/>
  <c r="L122" i="17"/>
  <c r="H122" i="17"/>
  <c r="W121" i="17"/>
  <c r="V121" i="17"/>
  <c r="P121" i="17"/>
  <c r="O121" i="17"/>
  <c r="N121" i="17"/>
  <c r="K121" i="17"/>
  <c r="J121" i="17"/>
  <c r="G121" i="17"/>
  <c r="F121" i="17"/>
  <c r="Q120" i="17"/>
  <c r="L120" i="17"/>
  <c r="H120" i="17"/>
  <c r="Q119" i="17"/>
  <c r="L119" i="17"/>
  <c r="H119" i="17"/>
  <c r="Q118" i="17"/>
  <c r="L118" i="17"/>
  <c r="H118" i="17"/>
  <c r="Q117" i="17"/>
  <c r="L117" i="17"/>
  <c r="H117" i="17"/>
  <c r="X116" i="17"/>
  <c r="Q116" i="17"/>
  <c r="L116" i="17"/>
  <c r="H116" i="17"/>
  <c r="W115" i="17"/>
  <c r="X115" i="17" s="1"/>
  <c r="V115" i="17"/>
  <c r="P115" i="17"/>
  <c r="O115" i="17"/>
  <c r="N115" i="17"/>
  <c r="K115" i="17"/>
  <c r="J115" i="17"/>
  <c r="G115" i="17"/>
  <c r="F115" i="17"/>
  <c r="Q114" i="17"/>
  <c r="L114" i="17"/>
  <c r="H114" i="17"/>
  <c r="Q113" i="17"/>
  <c r="L113" i="17"/>
  <c r="H113" i="17"/>
  <c r="Q112" i="17"/>
  <c r="L112" i="17"/>
  <c r="H112" i="17"/>
  <c r="Q111" i="17"/>
  <c r="L111" i="17"/>
  <c r="H111" i="17"/>
  <c r="X110" i="17"/>
  <c r="Q110" i="17"/>
  <c r="L110" i="17"/>
  <c r="H110" i="17"/>
  <c r="A110" i="17"/>
  <c r="A116" i="17" s="1"/>
  <c r="A122" i="17" s="1"/>
  <c r="A128" i="17" s="1"/>
  <c r="A134" i="17" s="1"/>
  <c r="A146" i="17" s="1"/>
  <c r="A152" i="17" s="1"/>
  <c r="A158" i="17" s="1"/>
  <c r="A164" i="17" s="1"/>
  <c r="A170" i="17" s="1"/>
  <c r="A176" i="17" s="1"/>
  <c r="W109" i="17"/>
  <c r="V109" i="17"/>
  <c r="X109" i="17" s="1"/>
  <c r="P109" i="17"/>
  <c r="O109" i="17"/>
  <c r="N109" i="17"/>
  <c r="K109" i="17"/>
  <c r="J109" i="17"/>
  <c r="G109" i="17"/>
  <c r="F109" i="17"/>
  <c r="Q108" i="17"/>
  <c r="L108" i="17"/>
  <c r="H108" i="17"/>
  <c r="Q107" i="17"/>
  <c r="L107" i="17"/>
  <c r="H107" i="17"/>
  <c r="Q106" i="17"/>
  <c r="L106" i="17"/>
  <c r="H106" i="17"/>
  <c r="Q105" i="17"/>
  <c r="L105" i="17"/>
  <c r="H105" i="17"/>
  <c r="X104" i="17"/>
  <c r="Q104" i="17"/>
  <c r="L104" i="17"/>
  <c r="H104" i="17"/>
  <c r="P102" i="17"/>
  <c r="O102" i="17"/>
  <c r="K102" i="17"/>
  <c r="J102" i="17"/>
  <c r="P101" i="17"/>
  <c r="O101" i="17"/>
  <c r="K101" i="17"/>
  <c r="J101" i="17"/>
  <c r="P100" i="17"/>
  <c r="O100" i="17"/>
  <c r="K100" i="17"/>
  <c r="J100" i="17"/>
  <c r="P99" i="17"/>
  <c r="O99" i="17"/>
  <c r="K99" i="17"/>
  <c r="J99" i="17"/>
  <c r="W98" i="17"/>
  <c r="W103" i="17" s="1"/>
  <c r="V98" i="17"/>
  <c r="V103" i="17" s="1"/>
  <c r="P98" i="17"/>
  <c r="O98" i="17"/>
  <c r="N98" i="17"/>
  <c r="K98" i="17"/>
  <c r="J98" i="17"/>
  <c r="W97" i="17"/>
  <c r="V97" i="17"/>
  <c r="P97" i="17"/>
  <c r="O97" i="17"/>
  <c r="N97" i="17"/>
  <c r="K97" i="17"/>
  <c r="J97" i="17"/>
  <c r="G97" i="17"/>
  <c r="F97" i="17"/>
  <c r="Q96" i="17"/>
  <c r="L96" i="17"/>
  <c r="H96" i="17"/>
  <c r="Q95" i="17"/>
  <c r="L95" i="17"/>
  <c r="H95" i="17"/>
  <c r="Q94" i="17"/>
  <c r="L94" i="17"/>
  <c r="H94" i="17"/>
  <c r="Q93" i="17"/>
  <c r="L93" i="17"/>
  <c r="H93" i="17"/>
  <c r="X92" i="17"/>
  <c r="Q92" i="17"/>
  <c r="L92" i="17"/>
  <c r="H92" i="17"/>
  <c r="W91" i="17"/>
  <c r="V91" i="17"/>
  <c r="P91" i="17"/>
  <c r="O91" i="17"/>
  <c r="N91" i="17"/>
  <c r="K91" i="17"/>
  <c r="J91" i="17"/>
  <c r="G91" i="17"/>
  <c r="F91" i="17"/>
  <c r="Q90" i="17"/>
  <c r="L90" i="17"/>
  <c r="H90" i="17"/>
  <c r="Q89" i="17"/>
  <c r="L89" i="17"/>
  <c r="H89" i="17"/>
  <c r="Q88" i="17"/>
  <c r="L88" i="17"/>
  <c r="H88" i="17"/>
  <c r="Q87" i="17"/>
  <c r="L87" i="17"/>
  <c r="H87" i="17"/>
  <c r="X86" i="17"/>
  <c r="Q86" i="17"/>
  <c r="L86" i="17"/>
  <c r="H86" i="17"/>
  <c r="W85" i="17"/>
  <c r="X85" i="17" s="1"/>
  <c r="V85" i="17"/>
  <c r="P85" i="17"/>
  <c r="O85" i="17"/>
  <c r="N85" i="17"/>
  <c r="K85" i="17"/>
  <c r="J85" i="17"/>
  <c r="G85" i="17"/>
  <c r="F85" i="17"/>
  <c r="Q84" i="17"/>
  <c r="L84" i="17"/>
  <c r="H84" i="17"/>
  <c r="Q83" i="17"/>
  <c r="L83" i="17"/>
  <c r="H83" i="17"/>
  <c r="Q82" i="17"/>
  <c r="L82" i="17"/>
  <c r="H82" i="17"/>
  <c r="Q81" i="17"/>
  <c r="L81" i="17"/>
  <c r="H81" i="17"/>
  <c r="X80" i="17"/>
  <c r="Q80" i="17"/>
  <c r="L80" i="17"/>
  <c r="H80" i="17"/>
  <c r="W79" i="17"/>
  <c r="V79" i="17"/>
  <c r="P79" i="17"/>
  <c r="O79" i="17"/>
  <c r="N79" i="17"/>
  <c r="K79" i="17"/>
  <c r="J79" i="17"/>
  <c r="G79" i="17"/>
  <c r="F79" i="17"/>
  <c r="Q78" i="17"/>
  <c r="L78" i="17"/>
  <c r="H78" i="17"/>
  <c r="Q77" i="17"/>
  <c r="L77" i="17"/>
  <c r="H77" i="17"/>
  <c r="Q76" i="17"/>
  <c r="L76" i="17"/>
  <c r="H76" i="17"/>
  <c r="Q75" i="17"/>
  <c r="L75" i="17"/>
  <c r="H75" i="17"/>
  <c r="X74" i="17"/>
  <c r="Q74" i="17"/>
  <c r="L74" i="17"/>
  <c r="H74" i="17"/>
  <c r="W73" i="17"/>
  <c r="V73" i="17"/>
  <c r="P73" i="17"/>
  <c r="O73" i="17"/>
  <c r="N73" i="17"/>
  <c r="K73" i="17"/>
  <c r="J73" i="17"/>
  <c r="G73" i="17"/>
  <c r="F73" i="17"/>
  <c r="Q72" i="17"/>
  <c r="L72" i="17"/>
  <c r="H72" i="17"/>
  <c r="Q71" i="17"/>
  <c r="L71" i="17"/>
  <c r="H71" i="17"/>
  <c r="Q70" i="17"/>
  <c r="L70" i="17"/>
  <c r="H70" i="17"/>
  <c r="Q69" i="17"/>
  <c r="L69" i="17"/>
  <c r="H69" i="17"/>
  <c r="X68" i="17"/>
  <c r="Q68" i="17"/>
  <c r="L68" i="17"/>
  <c r="H68" i="17"/>
  <c r="W67" i="17"/>
  <c r="V67" i="17"/>
  <c r="P67" i="17"/>
  <c r="O67" i="17"/>
  <c r="N67" i="17"/>
  <c r="K67" i="17"/>
  <c r="J67" i="17"/>
  <c r="G67" i="17"/>
  <c r="F67" i="17"/>
  <c r="Q66" i="17"/>
  <c r="L66" i="17"/>
  <c r="H66" i="17"/>
  <c r="Q65" i="17"/>
  <c r="L65" i="17"/>
  <c r="H65" i="17"/>
  <c r="Q64" i="17"/>
  <c r="L64" i="17"/>
  <c r="H64" i="17"/>
  <c r="Q63" i="17"/>
  <c r="L63" i="17"/>
  <c r="H63" i="17"/>
  <c r="X62" i="17"/>
  <c r="Q62" i="17"/>
  <c r="L62" i="17"/>
  <c r="H62" i="17"/>
  <c r="W61" i="17"/>
  <c r="X61" i="17" s="1"/>
  <c r="V61" i="17"/>
  <c r="P61" i="17"/>
  <c r="O61" i="17"/>
  <c r="N61" i="17"/>
  <c r="K61" i="17"/>
  <c r="J61" i="17"/>
  <c r="G61" i="17"/>
  <c r="F61" i="17"/>
  <c r="Q60" i="17"/>
  <c r="L60" i="17"/>
  <c r="H60" i="17"/>
  <c r="Q59" i="17"/>
  <c r="L59" i="17"/>
  <c r="H59" i="17"/>
  <c r="Q58" i="17"/>
  <c r="L58" i="17"/>
  <c r="H58" i="17"/>
  <c r="Q57" i="17"/>
  <c r="L57" i="17"/>
  <c r="H57" i="17"/>
  <c r="X56" i="17"/>
  <c r="Q56" i="17"/>
  <c r="L56" i="17"/>
  <c r="H56" i="17"/>
  <c r="W55" i="17"/>
  <c r="V55" i="17"/>
  <c r="P55" i="17"/>
  <c r="O55" i="17"/>
  <c r="N55" i="17"/>
  <c r="K55" i="17"/>
  <c r="J55" i="17"/>
  <c r="G55" i="17"/>
  <c r="F55" i="17"/>
  <c r="Q54" i="17"/>
  <c r="L54" i="17"/>
  <c r="H54" i="17"/>
  <c r="Q53" i="17"/>
  <c r="L53" i="17"/>
  <c r="H53" i="17"/>
  <c r="Q52" i="17"/>
  <c r="L52" i="17"/>
  <c r="H52" i="17"/>
  <c r="Q51" i="17"/>
  <c r="L51" i="17"/>
  <c r="H51" i="17"/>
  <c r="X50" i="17"/>
  <c r="Q50" i="17"/>
  <c r="L50" i="17"/>
  <c r="H50" i="17"/>
  <c r="P48" i="17"/>
  <c r="O48" i="17"/>
  <c r="K48" i="17"/>
  <c r="J48" i="17"/>
  <c r="G48" i="17"/>
  <c r="F48" i="17"/>
  <c r="P47" i="17"/>
  <c r="O47" i="17"/>
  <c r="K47" i="17"/>
  <c r="J47" i="17"/>
  <c r="G47" i="17"/>
  <c r="F47" i="17"/>
  <c r="P46" i="17"/>
  <c r="O46" i="17"/>
  <c r="K46" i="17"/>
  <c r="J46" i="17"/>
  <c r="G46" i="17"/>
  <c r="F46" i="17"/>
  <c r="P45" i="17"/>
  <c r="O45" i="17"/>
  <c r="K45" i="17"/>
  <c r="J45" i="17"/>
  <c r="G45" i="17"/>
  <c r="F45" i="17"/>
  <c r="W44" i="17"/>
  <c r="V44" i="17"/>
  <c r="P44" i="17"/>
  <c r="O44" i="17"/>
  <c r="K44" i="17"/>
  <c r="J44" i="17"/>
  <c r="G44" i="17"/>
  <c r="F44" i="17"/>
  <c r="W43" i="17"/>
  <c r="V43" i="17"/>
  <c r="P43" i="17"/>
  <c r="O43" i="17"/>
  <c r="N43" i="17"/>
  <c r="K43" i="17"/>
  <c r="J43" i="17"/>
  <c r="G43" i="17"/>
  <c r="F43" i="17"/>
  <c r="Q42" i="17"/>
  <c r="L42" i="17"/>
  <c r="H42" i="17"/>
  <c r="Q41" i="17"/>
  <c r="L41" i="17"/>
  <c r="H41" i="17"/>
  <c r="Q40" i="17"/>
  <c r="L40" i="17"/>
  <c r="H40" i="17"/>
  <c r="Q39" i="17"/>
  <c r="L39" i="17"/>
  <c r="H39" i="17"/>
  <c r="X38" i="17"/>
  <c r="Q38" i="17"/>
  <c r="L38" i="17"/>
  <c r="H38" i="17"/>
  <c r="W37" i="17"/>
  <c r="V37" i="17"/>
  <c r="P37" i="17"/>
  <c r="O37" i="17"/>
  <c r="N37" i="17"/>
  <c r="K37" i="17"/>
  <c r="J37" i="17"/>
  <c r="G37" i="17"/>
  <c r="F37" i="17"/>
  <c r="Q36" i="17"/>
  <c r="L36" i="17"/>
  <c r="H36" i="17"/>
  <c r="Q35" i="17"/>
  <c r="L35" i="17"/>
  <c r="H35" i="17"/>
  <c r="Q34" i="17"/>
  <c r="L34" i="17"/>
  <c r="H34" i="17"/>
  <c r="Q33" i="17"/>
  <c r="L33" i="17"/>
  <c r="H33" i="17"/>
  <c r="X32" i="17"/>
  <c r="Q32" i="17"/>
  <c r="L32" i="17"/>
  <c r="H32" i="17"/>
  <c r="W31" i="17"/>
  <c r="X31" i="17" s="1"/>
  <c r="V31" i="17"/>
  <c r="P31" i="17"/>
  <c r="O31" i="17"/>
  <c r="N31" i="17"/>
  <c r="K31" i="17"/>
  <c r="J31" i="17"/>
  <c r="G31" i="17"/>
  <c r="F31" i="17"/>
  <c r="Q30" i="17"/>
  <c r="L30" i="17"/>
  <c r="H30" i="17"/>
  <c r="Q29" i="17"/>
  <c r="L29" i="17"/>
  <c r="H29" i="17"/>
  <c r="Q28" i="17"/>
  <c r="L28" i="17"/>
  <c r="H28" i="17"/>
  <c r="Q27" i="17"/>
  <c r="L27" i="17"/>
  <c r="H27" i="17"/>
  <c r="X26" i="17"/>
  <c r="Q26" i="17"/>
  <c r="L26" i="17"/>
  <c r="H26" i="17"/>
  <c r="W25" i="17"/>
  <c r="V25" i="17"/>
  <c r="P25" i="17"/>
  <c r="O25" i="17"/>
  <c r="N25" i="17"/>
  <c r="K25" i="17"/>
  <c r="J25" i="17"/>
  <c r="G25" i="17"/>
  <c r="F25" i="17"/>
  <c r="Q24" i="17"/>
  <c r="L24" i="17"/>
  <c r="H24" i="17"/>
  <c r="Q23" i="17"/>
  <c r="L23" i="17"/>
  <c r="H23" i="17"/>
  <c r="Q22" i="17"/>
  <c r="L22" i="17"/>
  <c r="H22" i="17"/>
  <c r="Q21" i="17"/>
  <c r="L21" i="17"/>
  <c r="H21" i="17"/>
  <c r="X20" i="17"/>
  <c r="Q20" i="17"/>
  <c r="L20" i="17"/>
  <c r="H20" i="17"/>
  <c r="W19" i="17"/>
  <c r="V19" i="17"/>
  <c r="P19" i="17"/>
  <c r="O19" i="17"/>
  <c r="N19" i="17"/>
  <c r="K19" i="17"/>
  <c r="J19" i="17"/>
  <c r="G19" i="17"/>
  <c r="F19" i="17"/>
  <c r="Q18" i="17"/>
  <c r="L18" i="17"/>
  <c r="H18" i="17"/>
  <c r="Q17" i="17"/>
  <c r="L17" i="17"/>
  <c r="H17" i="17"/>
  <c r="Q16" i="17"/>
  <c r="L16" i="17"/>
  <c r="H16" i="17"/>
  <c r="Q15" i="17"/>
  <c r="L15" i="17"/>
  <c r="H15" i="17"/>
  <c r="X14" i="17"/>
  <c r="Q14" i="17"/>
  <c r="L14" i="17"/>
  <c r="H14" i="17"/>
  <c r="A14" i="17"/>
  <c r="A20" i="17" s="1"/>
  <c r="A26" i="17" s="1"/>
  <c r="A32" i="17" s="1"/>
  <c r="A38" i="17" s="1"/>
  <c r="A50" i="17" s="1"/>
  <c r="A56" i="17" s="1"/>
  <c r="A62" i="17" s="1"/>
  <c r="A68" i="17" s="1"/>
  <c r="A74" i="17" s="1"/>
  <c r="A80" i="17" s="1"/>
  <c r="A86" i="17" s="1"/>
  <c r="A92" i="17" s="1"/>
  <c r="W13" i="17"/>
  <c r="X13" i="17" s="1"/>
  <c r="V13" i="17"/>
  <c r="P13" i="17"/>
  <c r="O13" i="17"/>
  <c r="N13" i="17"/>
  <c r="K13" i="17"/>
  <c r="J13" i="17"/>
  <c r="G13" i="17"/>
  <c r="F13" i="17"/>
  <c r="Q12" i="17"/>
  <c r="L12" i="17"/>
  <c r="H12" i="17"/>
  <c r="Q11" i="17"/>
  <c r="L11" i="17"/>
  <c r="H11" i="17"/>
  <c r="Q10" i="17"/>
  <c r="L10" i="17"/>
  <c r="H10" i="17"/>
  <c r="Q9" i="17"/>
  <c r="L9" i="17"/>
  <c r="H9" i="17"/>
  <c r="X8" i="17"/>
  <c r="Q8" i="17"/>
  <c r="L8" i="17"/>
  <c r="H8" i="17"/>
  <c r="X193" i="17" l="1"/>
  <c r="H19" i="17"/>
  <c r="X19" i="17"/>
  <c r="Y14" i="17"/>
  <c r="Y19" i="17" s="1"/>
  <c r="X91" i="17"/>
  <c r="H133" i="17"/>
  <c r="I132" i="17" s="1"/>
  <c r="L43" i="17"/>
  <c r="M42" i="17" s="1"/>
  <c r="Q67" i="17"/>
  <c r="R66" i="17" s="1"/>
  <c r="H217" i="17"/>
  <c r="H25" i="17"/>
  <c r="L37" i="17"/>
  <c r="M32" i="17" s="1"/>
  <c r="X43" i="17"/>
  <c r="L61" i="17"/>
  <c r="X73" i="17"/>
  <c r="Q127" i="17"/>
  <c r="R122" i="17" s="1"/>
  <c r="H139" i="17"/>
  <c r="I137" i="17" s="1"/>
  <c r="X169" i="17"/>
  <c r="F103" i="17"/>
  <c r="H37" i="17"/>
  <c r="I33" i="17" s="1"/>
  <c r="L46" i="17"/>
  <c r="G103" i="17"/>
  <c r="H43" i="17"/>
  <c r="Q115" i="17"/>
  <c r="R113" i="17" s="1"/>
  <c r="H199" i="17"/>
  <c r="I198" i="17" s="1"/>
  <c r="X205" i="17"/>
  <c r="L91" i="17"/>
  <c r="X97" i="17"/>
  <c r="H115" i="17"/>
  <c r="I114" i="17" s="1"/>
  <c r="L199" i="17"/>
  <c r="Q91" i="17"/>
  <c r="R92" i="17" s="1"/>
  <c r="L97" i="17"/>
  <c r="L19" i="17"/>
  <c r="M18" i="17" s="1"/>
  <c r="X25" i="17"/>
  <c r="Y62" i="17"/>
  <c r="Y67" i="17" s="1"/>
  <c r="L217" i="17"/>
  <c r="M214" i="17" s="1"/>
  <c r="X151" i="17"/>
  <c r="Q141" i="17"/>
  <c r="M35" i="17"/>
  <c r="M34" i="17"/>
  <c r="M196" i="17"/>
  <c r="H91" i="17"/>
  <c r="I94" i="17" s="1"/>
  <c r="Q139" i="17"/>
  <c r="R138" i="17" s="1"/>
  <c r="H169" i="17"/>
  <c r="I168" i="17" s="1"/>
  <c r="X199" i="17"/>
  <c r="X37" i="17"/>
  <c r="Q97" i="17"/>
  <c r="S92" i="17" s="1"/>
  <c r="T92" i="17" s="1"/>
  <c r="T97" i="17" s="1"/>
  <c r="X121" i="17"/>
  <c r="X139" i="17"/>
  <c r="H157" i="17"/>
  <c r="I155" i="17" s="1"/>
  <c r="L169" i="17"/>
  <c r="M168" i="17" s="1"/>
  <c r="L175" i="17"/>
  <c r="M174" i="17" s="1"/>
  <c r="H193" i="17"/>
  <c r="I192" i="17" s="1"/>
  <c r="Y146" i="17"/>
  <c r="Y151" i="17" s="1"/>
  <c r="X67" i="17"/>
  <c r="H97" i="17"/>
  <c r="L13" i="17"/>
  <c r="L101" i="17"/>
  <c r="Q169" i="17"/>
  <c r="R164" i="17" s="1"/>
  <c r="H73" i="17"/>
  <c r="I71" i="17" s="1"/>
  <c r="H55" i="17"/>
  <c r="I50" i="17" s="1"/>
  <c r="L25" i="17"/>
  <c r="M23" i="17" s="1"/>
  <c r="X55" i="17"/>
  <c r="H79" i="17"/>
  <c r="I74" i="17" s="1"/>
  <c r="Q121" i="17"/>
  <c r="R116" i="17" s="1"/>
  <c r="Q133" i="17"/>
  <c r="R131" i="17" s="1"/>
  <c r="H182" i="17"/>
  <c r="L205" i="17"/>
  <c r="M202" i="17" s="1"/>
  <c r="Y176" i="17"/>
  <c r="Y181" i="17" s="1"/>
  <c r="Q43" i="17"/>
  <c r="S38" i="17" s="1"/>
  <c r="I112" i="17"/>
  <c r="H127" i="17"/>
  <c r="I125" i="17" s="1"/>
  <c r="L181" i="17"/>
  <c r="Q79" i="17"/>
  <c r="R77" i="17" s="1"/>
  <c r="L127" i="17"/>
  <c r="M125" i="17" s="1"/>
  <c r="X133" i="17"/>
  <c r="H144" i="17"/>
  <c r="Y164" i="17"/>
  <c r="Y169" i="17" s="1"/>
  <c r="Q181" i="17"/>
  <c r="S176" i="17" s="1"/>
  <c r="T176" i="17" s="1"/>
  <c r="T181" i="17" s="1"/>
  <c r="L193" i="17"/>
  <c r="M191" i="17" s="1"/>
  <c r="M198" i="17"/>
  <c r="H13" i="17"/>
  <c r="I11" i="17" s="1"/>
  <c r="X79" i="17"/>
  <c r="H31" i="17"/>
  <c r="I26" i="17" s="1"/>
  <c r="H85" i="17"/>
  <c r="I82" i="17" s="1"/>
  <c r="X127" i="17"/>
  <c r="L163" i="17"/>
  <c r="M161" i="17" s="1"/>
  <c r="Y194" i="17"/>
  <c r="Y199" i="17" s="1"/>
  <c r="H211" i="17"/>
  <c r="I216" i="17" s="1"/>
  <c r="Q144" i="17"/>
  <c r="Q217" i="17"/>
  <c r="S212" i="17" s="1"/>
  <c r="L121" i="17"/>
  <c r="M118" i="17" s="1"/>
  <c r="X181" i="17"/>
  <c r="L55" i="17"/>
  <c r="L85" i="17"/>
  <c r="M81" i="17" s="1"/>
  <c r="L115" i="17"/>
  <c r="M111" i="17" s="1"/>
  <c r="H181" i="17"/>
  <c r="L211" i="17"/>
  <c r="M208" i="17" s="1"/>
  <c r="L139" i="17"/>
  <c r="M135" i="17" s="1"/>
  <c r="Q157" i="17"/>
  <c r="R154" i="17" s="1"/>
  <c r="H175" i="17"/>
  <c r="I180" i="17" s="1"/>
  <c r="H205" i="17"/>
  <c r="I203" i="17" s="1"/>
  <c r="L31" i="17"/>
  <c r="M29" i="17" s="1"/>
  <c r="H121" i="17"/>
  <c r="I120" i="17" s="1"/>
  <c r="X140" i="17"/>
  <c r="Q61" i="17"/>
  <c r="R59" i="17" s="1"/>
  <c r="Q31" i="17"/>
  <c r="R30" i="17" s="1"/>
  <c r="L73" i="17"/>
  <c r="M69" i="17" s="1"/>
  <c r="R110" i="17"/>
  <c r="L133" i="17"/>
  <c r="M130" i="17" s="1"/>
  <c r="X163" i="17"/>
  <c r="Q211" i="17"/>
  <c r="R215" i="17" s="1"/>
  <c r="Y206" i="17"/>
  <c r="Y211" i="17" s="1"/>
  <c r="Y200" i="17"/>
  <c r="Y205" i="17" s="1"/>
  <c r="X218" i="17"/>
  <c r="X223" i="17"/>
  <c r="X187" i="17"/>
  <c r="X182" i="17"/>
  <c r="Y122" i="17"/>
  <c r="Y127" i="17" s="1"/>
  <c r="Y116" i="17"/>
  <c r="Y121" i="17" s="1"/>
  <c r="W224" i="17"/>
  <c r="W229" i="17" s="1"/>
  <c r="W145" i="17"/>
  <c r="X145" i="17" s="1"/>
  <c r="Y104" i="17"/>
  <c r="Y109" i="17" s="1"/>
  <c r="Y92" i="17"/>
  <c r="Y97" i="17" s="1"/>
  <c r="Y86" i="17"/>
  <c r="Y91" i="17" s="1"/>
  <c r="X103" i="17"/>
  <c r="X98" i="17"/>
  <c r="V224" i="17"/>
  <c r="V229" i="17" s="1"/>
  <c r="Y26" i="17"/>
  <c r="Y31" i="17" s="1"/>
  <c r="V49" i="17"/>
  <c r="X44" i="17"/>
  <c r="W49" i="17"/>
  <c r="Y212" i="17"/>
  <c r="Y217" i="17" s="1"/>
  <c r="Q219" i="17"/>
  <c r="Q222" i="17"/>
  <c r="Q221" i="17"/>
  <c r="Q205" i="17"/>
  <c r="S200" i="17" s="1"/>
  <c r="T200" i="17" s="1"/>
  <c r="T205" i="17" s="1"/>
  <c r="Q218" i="17"/>
  <c r="Q199" i="17"/>
  <c r="Q220" i="17"/>
  <c r="O223" i="17"/>
  <c r="Q193" i="17"/>
  <c r="R190" i="17" s="1"/>
  <c r="Y188" i="17"/>
  <c r="Y193" i="17" s="1"/>
  <c r="S181" i="17"/>
  <c r="Q175" i="17"/>
  <c r="R170" i="17" s="1"/>
  <c r="P187" i="17"/>
  <c r="Q184" i="17"/>
  <c r="Q163" i="17"/>
  <c r="R159" i="17" s="1"/>
  <c r="R152" i="17"/>
  <c r="R153" i="17"/>
  <c r="Y152" i="17"/>
  <c r="Y157" i="17" s="1"/>
  <c r="O187" i="17"/>
  <c r="Q182" i="17"/>
  <c r="Q185" i="17"/>
  <c r="Q151" i="17"/>
  <c r="R150" i="17" s="1"/>
  <c r="Q183" i="17"/>
  <c r="Q186" i="17"/>
  <c r="Y134" i="17"/>
  <c r="Y139" i="17" s="1"/>
  <c r="Q140" i="17"/>
  <c r="Q143" i="17"/>
  <c r="Y128" i="17"/>
  <c r="Y133" i="17" s="1"/>
  <c r="R125" i="17"/>
  <c r="O145" i="17"/>
  <c r="Q142" i="17"/>
  <c r="R111" i="17"/>
  <c r="R114" i="17"/>
  <c r="P145" i="17"/>
  <c r="Y110" i="17"/>
  <c r="Y115" i="17" s="1"/>
  <c r="Q109" i="17"/>
  <c r="R106" i="17" s="1"/>
  <c r="R87" i="17"/>
  <c r="R90" i="17"/>
  <c r="R86" i="17"/>
  <c r="R89" i="17"/>
  <c r="Q73" i="17"/>
  <c r="R68" i="17" s="1"/>
  <c r="P227" i="17"/>
  <c r="Q85" i="17"/>
  <c r="R83" i="17" s="1"/>
  <c r="Y80" i="17"/>
  <c r="Y85" i="17" s="1"/>
  <c r="Y74" i="17"/>
  <c r="Y79" i="17" s="1"/>
  <c r="P225" i="17"/>
  <c r="Q98" i="17"/>
  <c r="Y68" i="17"/>
  <c r="Y73" i="17" s="1"/>
  <c r="Q101" i="17"/>
  <c r="R65" i="17"/>
  <c r="Q102" i="17"/>
  <c r="P103" i="17"/>
  <c r="Q100" i="17"/>
  <c r="P226" i="17"/>
  <c r="P228" i="17"/>
  <c r="Q99" i="17"/>
  <c r="P224" i="17"/>
  <c r="O224" i="17"/>
  <c r="Y56" i="17"/>
  <c r="Y61" i="17" s="1"/>
  <c r="O103" i="17"/>
  <c r="O225" i="17"/>
  <c r="O227" i="17"/>
  <c r="Q55" i="17"/>
  <c r="S50" i="17" s="1"/>
  <c r="O228" i="17"/>
  <c r="R39" i="17"/>
  <c r="R38" i="17"/>
  <c r="Y38" i="17"/>
  <c r="Y43" i="17" s="1"/>
  <c r="Q37" i="17"/>
  <c r="R35" i="17" s="1"/>
  <c r="Y32" i="17"/>
  <c r="Y37" i="17" s="1"/>
  <c r="P49" i="17"/>
  <c r="O49" i="17"/>
  <c r="Q25" i="17"/>
  <c r="R21" i="17" s="1"/>
  <c r="Q46" i="17"/>
  <c r="Q19" i="17"/>
  <c r="S14" i="17" s="1"/>
  <c r="T14" i="17" s="1"/>
  <c r="T19" i="17" s="1"/>
  <c r="Q45" i="17"/>
  <c r="Q48" i="17"/>
  <c r="Q47" i="17"/>
  <c r="Q13" i="17"/>
  <c r="O226" i="17"/>
  <c r="Q44" i="17"/>
  <c r="Y170" i="17"/>
  <c r="Y175" i="17" s="1"/>
  <c r="Y158" i="17"/>
  <c r="Y163" i="17" s="1"/>
  <c r="S110" i="17"/>
  <c r="S115" i="17" s="1"/>
  <c r="N103" i="17"/>
  <c r="Y50" i="17"/>
  <c r="Y55" i="17" s="1"/>
  <c r="Y20" i="17"/>
  <c r="Y25" i="17" s="1"/>
  <c r="N49" i="17"/>
  <c r="Y8" i="17"/>
  <c r="Y13" i="17" s="1"/>
  <c r="M215" i="17"/>
  <c r="M212" i="17"/>
  <c r="L219" i="17"/>
  <c r="L218" i="17"/>
  <c r="M197" i="17"/>
  <c r="M195" i="17"/>
  <c r="M194" i="17"/>
  <c r="L220" i="17"/>
  <c r="J223" i="17"/>
  <c r="L223" i="17" s="1"/>
  <c r="L221" i="17"/>
  <c r="M190" i="17"/>
  <c r="M188" i="17"/>
  <c r="M192" i="17"/>
  <c r="M189" i="17"/>
  <c r="M170" i="17"/>
  <c r="M172" i="17"/>
  <c r="L182" i="17"/>
  <c r="L184" i="17"/>
  <c r="J187" i="17"/>
  <c r="L183" i="17"/>
  <c r="L185" i="17"/>
  <c r="L157" i="17"/>
  <c r="M155" i="17" s="1"/>
  <c r="L151" i="17"/>
  <c r="M146" i="17" s="1"/>
  <c r="L186" i="17"/>
  <c r="M128" i="17"/>
  <c r="M131" i="17"/>
  <c r="M132" i="17"/>
  <c r="M129" i="17"/>
  <c r="L142" i="17"/>
  <c r="L144" i="17"/>
  <c r="L140" i="17"/>
  <c r="L143" i="17"/>
  <c r="M116" i="17"/>
  <c r="M120" i="17"/>
  <c r="J145" i="17"/>
  <c r="L141" i="17"/>
  <c r="K145" i="17"/>
  <c r="L109" i="17"/>
  <c r="M108" i="17" s="1"/>
  <c r="M89" i="17"/>
  <c r="M90" i="17"/>
  <c r="M96" i="17"/>
  <c r="M93" i="17"/>
  <c r="M87" i="17"/>
  <c r="M94" i="17"/>
  <c r="M88" i="17"/>
  <c r="M86" i="17"/>
  <c r="M95" i="17"/>
  <c r="M82" i="17"/>
  <c r="L79" i="17"/>
  <c r="M78" i="17" s="1"/>
  <c r="L67" i="17"/>
  <c r="M63" i="17" s="1"/>
  <c r="K224" i="17"/>
  <c r="K225" i="17"/>
  <c r="K228" i="17"/>
  <c r="K226" i="17"/>
  <c r="M60" i="17"/>
  <c r="M57" i="17"/>
  <c r="M58" i="17"/>
  <c r="K103" i="17"/>
  <c r="M59" i="17"/>
  <c r="J103" i="17"/>
  <c r="L99" i="17"/>
  <c r="M56" i="17"/>
  <c r="L102" i="17"/>
  <c r="M52" i="17"/>
  <c r="M50" i="17"/>
  <c r="M53" i="17"/>
  <c r="J224" i="17"/>
  <c r="J225" i="17"/>
  <c r="J228" i="17"/>
  <c r="L98" i="17"/>
  <c r="M51" i="17"/>
  <c r="M54" i="17"/>
  <c r="J226" i="17"/>
  <c r="K227" i="17"/>
  <c r="J227" i="17"/>
  <c r="L100" i="17"/>
  <c r="L48" i="17"/>
  <c r="K49" i="17"/>
  <c r="L47" i="17"/>
  <c r="L44" i="17"/>
  <c r="J49" i="17"/>
  <c r="M9" i="17"/>
  <c r="M11" i="17"/>
  <c r="M8" i="17"/>
  <c r="M10" i="17"/>
  <c r="M12" i="17"/>
  <c r="L45" i="17"/>
  <c r="H220" i="17"/>
  <c r="H221" i="17"/>
  <c r="F223" i="17"/>
  <c r="H219" i="17"/>
  <c r="H222" i="17"/>
  <c r="G223" i="17"/>
  <c r="I194" i="17"/>
  <c r="I189" i="17"/>
  <c r="H218" i="17"/>
  <c r="I171" i="17"/>
  <c r="I167" i="17"/>
  <c r="H186" i="17"/>
  <c r="H184" i="17"/>
  <c r="F187" i="17"/>
  <c r="H183" i="17"/>
  <c r="H185" i="17"/>
  <c r="H151" i="17"/>
  <c r="I135" i="17"/>
  <c r="I134" i="17"/>
  <c r="H140" i="17"/>
  <c r="I129" i="17"/>
  <c r="I131" i="17"/>
  <c r="I128" i="17"/>
  <c r="G145" i="17"/>
  <c r="G224" i="17"/>
  <c r="F225" i="17"/>
  <c r="I119" i="17"/>
  <c r="I118" i="17"/>
  <c r="H143" i="17"/>
  <c r="F145" i="17"/>
  <c r="F224" i="17"/>
  <c r="G226" i="17"/>
  <c r="H142" i="17"/>
  <c r="G228" i="17"/>
  <c r="H141" i="17"/>
  <c r="F227" i="17"/>
  <c r="H109" i="17"/>
  <c r="F226" i="17"/>
  <c r="G227" i="17"/>
  <c r="F228" i="17"/>
  <c r="G225" i="17"/>
  <c r="G229" i="17" s="1"/>
  <c r="H98" i="17"/>
  <c r="H102" i="17"/>
  <c r="H101" i="17"/>
  <c r="H67" i="17"/>
  <c r="I65" i="17" s="1"/>
  <c r="H100" i="17"/>
  <c r="H61" i="17"/>
  <c r="I56" i="17"/>
  <c r="H99" i="17"/>
  <c r="I51" i="17"/>
  <c r="I41" i="17"/>
  <c r="I42" i="17"/>
  <c r="I38" i="17"/>
  <c r="I40" i="17"/>
  <c r="H48" i="17"/>
  <c r="I39" i="17"/>
  <c r="H46" i="17"/>
  <c r="I24" i="17"/>
  <c r="I23" i="17"/>
  <c r="I21" i="17"/>
  <c r="I22" i="17"/>
  <c r="H45" i="17"/>
  <c r="H47" i="17"/>
  <c r="I16" i="17"/>
  <c r="I17" i="17"/>
  <c r="I15" i="17"/>
  <c r="I18" i="17"/>
  <c r="I14" i="17"/>
  <c r="G49" i="17"/>
  <c r="F49" i="17"/>
  <c r="H44" i="17"/>
  <c r="S97" i="17"/>
  <c r="I20" i="17"/>
  <c r="R58" i="17"/>
  <c r="R60" i="17"/>
  <c r="R82" i="17"/>
  <c r="R84" i="17"/>
  <c r="S86" i="17"/>
  <c r="M92" i="17"/>
  <c r="R93" i="17"/>
  <c r="R95" i="17"/>
  <c r="R130" i="17"/>
  <c r="R132" i="17"/>
  <c r="M200" i="17"/>
  <c r="M204" i="17"/>
  <c r="S205" i="17"/>
  <c r="I160" i="17"/>
  <c r="I162" i="17"/>
  <c r="I200" i="17"/>
  <c r="I204" i="17"/>
  <c r="R52" i="17"/>
  <c r="S56" i="17"/>
  <c r="S80" i="17"/>
  <c r="R124" i="17"/>
  <c r="R126" i="17"/>
  <c r="I164" i="17"/>
  <c r="M167" i="17"/>
  <c r="M201" i="17"/>
  <c r="R56" i="17"/>
  <c r="I58" i="17"/>
  <c r="I69" i="17"/>
  <c r="R80" i="17"/>
  <c r="R104" i="17"/>
  <c r="I117" i="17"/>
  <c r="I130" i="17"/>
  <c r="R57" i="17"/>
  <c r="R81" i="17"/>
  <c r="R94" i="17"/>
  <c r="R96" i="17"/>
  <c r="R105" i="17"/>
  <c r="R120" i="17"/>
  <c r="I158" i="17"/>
  <c r="I159" i="17"/>
  <c r="R51" i="17"/>
  <c r="R75" i="17"/>
  <c r="R88" i="17"/>
  <c r="I166" i="17"/>
  <c r="P11" i="15"/>
  <c r="L11" i="15"/>
  <c r="H11" i="15"/>
  <c r="N10" i="15"/>
  <c r="O10" i="15" s="1"/>
  <c r="Q10" i="15" s="1"/>
  <c r="I10" i="15"/>
  <c r="F10" i="15"/>
  <c r="Q9" i="15"/>
  <c r="N9" i="15"/>
  <c r="I9" i="15"/>
  <c r="F9" i="15"/>
  <c r="Q8" i="15"/>
  <c r="N8" i="15"/>
  <c r="I8" i="15"/>
  <c r="F8" i="15"/>
  <c r="Q7" i="15"/>
  <c r="M7" i="15"/>
  <c r="M11" i="15" s="1"/>
  <c r="I7" i="15"/>
  <c r="F7" i="15"/>
  <c r="Q6" i="15"/>
  <c r="N6" i="15"/>
  <c r="I6" i="15"/>
  <c r="F6" i="15"/>
  <c r="R64" i="17" l="1"/>
  <c r="M165" i="17"/>
  <c r="I110" i="17"/>
  <c r="R62" i="17"/>
  <c r="R123" i="17"/>
  <c r="R129" i="17"/>
  <c r="I10" i="17"/>
  <c r="S104" i="17"/>
  <c r="T104" i="17" s="1"/>
  <c r="T109" i="17" s="1"/>
  <c r="M41" i="17"/>
  <c r="R108" i="17"/>
  <c r="R69" i="17"/>
  <c r="I86" i="17"/>
  <c r="I113" i="17"/>
  <c r="I116" i="17"/>
  <c r="I136" i="17"/>
  <c r="I174" i="17"/>
  <c r="I197" i="17"/>
  <c r="M38" i="17"/>
  <c r="M64" i="17"/>
  <c r="M117" i="17"/>
  <c r="M213" i="17"/>
  <c r="M216" i="17"/>
  <c r="R15" i="17"/>
  <c r="R41" i="17"/>
  <c r="R63" i="17"/>
  <c r="R112" i="17"/>
  <c r="R156" i="17"/>
  <c r="M33" i="17"/>
  <c r="M36" i="17"/>
  <c r="M166" i="17"/>
  <c r="I138" i="17"/>
  <c r="I173" i="17"/>
  <c r="I196" i="17"/>
  <c r="S206" i="17"/>
  <c r="M40" i="17"/>
  <c r="S122" i="17"/>
  <c r="T122" i="17" s="1"/>
  <c r="T127" i="17" s="1"/>
  <c r="R128" i="17"/>
  <c r="S128" i="17"/>
  <c r="M39" i="17"/>
  <c r="I170" i="17"/>
  <c r="S62" i="17"/>
  <c r="I9" i="17"/>
  <c r="I87" i="17"/>
  <c r="I195" i="17"/>
  <c r="M71" i="17"/>
  <c r="M119" i="17"/>
  <c r="M164" i="17"/>
  <c r="R40" i="17"/>
  <c r="S152" i="17"/>
  <c r="T152" i="17" s="1"/>
  <c r="T157" i="17" s="1"/>
  <c r="R213" i="17"/>
  <c r="I190" i="17"/>
  <c r="M17" i="17"/>
  <c r="I78" i="17"/>
  <c r="I88" i="17"/>
  <c r="I191" i="17"/>
  <c r="M171" i="17"/>
  <c r="Q145" i="17"/>
  <c r="R145" i="17" s="1"/>
  <c r="R140" i="17"/>
  <c r="R118" i="17"/>
  <c r="M159" i="17"/>
  <c r="I75" i="17"/>
  <c r="I93" i="17"/>
  <c r="M110" i="17"/>
  <c r="M126" i="17"/>
  <c r="M162" i="17"/>
  <c r="M178" i="17"/>
  <c r="S26" i="17"/>
  <c r="T26" i="17" s="1"/>
  <c r="T31" i="17" s="1"/>
  <c r="R137" i="17"/>
  <c r="R119" i="17"/>
  <c r="I76" i="17"/>
  <c r="M114" i="17"/>
  <c r="M160" i="17"/>
  <c r="M176" i="17"/>
  <c r="R27" i="17"/>
  <c r="R136" i="17"/>
  <c r="R32" i="17"/>
  <c r="M16" i="17"/>
  <c r="R117" i="17"/>
  <c r="I77" i="17"/>
  <c r="M113" i="17"/>
  <c r="M158" i="17"/>
  <c r="M180" i="17"/>
  <c r="R29" i="17"/>
  <c r="S158" i="17"/>
  <c r="R207" i="17"/>
  <c r="M179" i="17"/>
  <c r="I32" i="17"/>
  <c r="M177" i="17"/>
  <c r="R26" i="17"/>
  <c r="I111" i="17"/>
  <c r="I36" i="17"/>
  <c r="I80" i="17"/>
  <c r="M72" i="17"/>
  <c r="M173" i="17"/>
  <c r="S32" i="17"/>
  <c r="T32" i="17" s="1"/>
  <c r="T37" i="17" s="1"/>
  <c r="R28" i="17"/>
  <c r="R42" i="17"/>
  <c r="S134" i="17"/>
  <c r="I96" i="17"/>
  <c r="I188" i="17"/>
  <c r="M68" i="17"/>
  <c r="M206" i="17"/>
  <c r="R148" i="17"/>
  <c r="I35" i="17"/>
  <c r="M15" i="17"/>
  <c r="M112" i="17"/>
  <c r="M207" i="17"/>
  <c r="I34" i="17"/>
  <c r="I90" i="17"/>
  <c r="M14" i="17"/>
  <c r="M70" i="17"/>
  <c r="M210" i="17"/>
  <c r="R16" i="17"/>
  <c r="R135" i="17"/>
  <c r="H49" i="17"/>
  <c r="I45" i="17" s="1"/>
  <c r="M209" i="17"/>
  <c r="R78" i="17"/>
  <c r="I89" i="17"/>
  <c r="R54" i="17"/>
  <c r="I95" i="17"/>
  <c r="R18" i="17"/>
  <c r="F11" i="15"/>
  <c r="Q11" i="15"/>
  <c r="I11" i="15"/>
  <c r="S68" i="17"/>
  <c r="T68" i="17" s="1"/>
  <c r="T73" i="17" s="1"/>
  <c r="M22" i="17"/>
  <c r="I177" i="17"/>
  <c r="I54" i="17"/>
  <c r="I172" i="17"/>
  <c r="M24" i="17"/>
  <c r="S157" i="17"/>
  <c r="I123" i="17"/>
  <c r="M20" i="17"/>
  <c r="I154" i="17"/>
  <c r="R158" i="17"/>
  <c r="I179" i="17"/>
  <c r="M137" i="17"/>
  <c r="R210" i="17"/>
  <c r="I27" i="17"/>
  <c r="R76" i="17"/>
  <c r="I215" i="17"/>
  <c r="I210" i="17"/>
  <c r="T110" i="17"/>
  <c r="T115" i="17" s="1"/>
  <c r="I84" i="17"/>
  <c r="N7" i="15"/>
  <c r="N11" i="15" s="1"/>
  <c r="I214" i="17"/>
  <c r="S74" i="17"/>
  <c r="T74" i="17" s="1"/>
  <c r="T79" i="17" s="1"/>
  <c r="I213" i="17"/>
  <c r="I208" i="17"/>
  <c r="I28" i="17"/>
  <c r="I83" i="17"/>
  <c r="M134" i="17"/>
  <c r="R166" i="17"/>
  <c r="R209" i="17"/>
  <c r="I53" i="17"/>
  <c r="R167" i="17"/>
  <c r="I156" i="17"/>
  <c r="M21" i="17"/>
  <c r="I52" i="17"/>
  <c r="H223" i="17"/>
  <c r="I218" i="17" s="1"/>
  <c r="R206" i="17"/>
  <c r="I29" i="17"/>
  <c r="I124" i="17"/>
  <c r="M104" i="17"/>
  <c r="M122" i="17"/>
  <c r="S19" i="17"/>
  <c r="R155" i="17"/>
  <c r="R165" i="17"/>
  <c r="I30" i="17"/>
  <c r="I178" i="17"/>
  <c r="M138" i="17"/>
  <c r="L49" i="17"/>
  <c r="M44" i="17" s="1"/>
  <c r="M26" i="17"/>
  <c r="R72" i="17"/>
  <c r="I176" i="17"/>
  <c r="M80" i="17"/>
  <c r="M107" i="17"/>
  <c r="R74" i="17"/>
  <c r="S164" i="17"/>
  <c r="T164" i="17" s="1"/>
  <c r="T169" i="17" s="1"/>
  <c r="I153" i="17"/>
  <c r="I81" i="17"/>
  <c r="R212" i="17"/>
  <c r="M136" i="17"/>
  <c r="R70" i="17"/>
  <c r="S188" i="17"/>
  <c r="S193" i="17" s="1"/>
  <c r="I209" i="17"/>
  <c r="I122" i="17"/>
  <c r="M153" i="17"/>
  <c r="I207" i="17"/>
  <c r="M30" i="17"/>
  <c r="I202" i="17"/>
  <c r="I70" i="17"/>
  <c r="I126" i="17"/>
  <c r="M83" i="17"/>
  <c r="M149" i="17"/>
  <c r="R168" i="17"/>
  <c r="R214" i="17"/>
  <c r="Q103" i="17"/>
  <c r="R103" i="17" s="1"/>
  <c r="I212" i="17"/>
  <c r="M27" i="17"/>
  <c r="R191" i="17"/>
  <c r="R189" i="17"/>
  <c r="M156" i="17"/>
  <c r="I72" i="17"/>
  <c r="I165" i="17"/>
  <c r="M84" i="17"/>
  <c r="M124" i="17"/>
  <c r="R17" i="17"/>
  <c r="S170" i="17"/>
  <c r="T170" i="17" s="1"/>
  <c r="T175" i="17" s="1"/>
  <c r="R208" i="17"/>
  <c r="I206" i="17"/>
  <c r="R188" i="17"/>
  <c r="I152" i="17"/>
  <c r="M28" i="17"/>
  <c r="I68" i="17"/>
  <c r="M123" i="17"/>
  <c r="R216" i="17"/>
  <c r="I8" i="17"/>
  <c r="R192" i="17"/>
  <c r="I92" i="17"/>
  <c r="S116" i="17"/>
  <c r="I201" i="17"/>
  <c r="M154" i="17"/>
  <c r="I12" i="17"/>
  <c r="R71" i="17"/>
  <c r="M203" i="17"/>
  <c r="R14" i="17"/>
  <c r="R134" i="17"/>
  <c r="Y218" i="17"/>
  <c r="Y223" i="17" s="1"/>
  <c r="X229" i="17"/>
  <c r="D10" i="12" s="1"/>
  <c r="X224" i="17"/>
  <c r="X49" i="17"/>
  <c r="R198" i="17"/>
  <c r="R195" i="17"/>
  <c r="R196" i="17"/>
  <c r="R197" i="17"/>
  <c r="R194" i="17"/>
  <c r="Q223" i="17"/>
  <c r="S194" i="17"/>
  <c r="R176" i="17"/>
  <c r="R178" i="17"/>
  <c r="R172" i="17"/>
  <c r="R179" i="17"/>
  <c r="R173" i="17"/>
  <c r="R180" i="17"/>
  <c r="R177" i="17"/>
  <c r="R174" i="17"/>
  <c r="R171" i="17"/>
  <c r="Y182" i="17"/>
  <c r="Y187" i="17" s="1"/>
  <c r="R161" i="17"/>
  <c r="R162" i="17"/>
  <c r="R160" i="17"/>
  <c r="R147" i="17"/>
  <c r="Q187" i="17"/>
  <c r="R186" i="17" s="1"/>
  <c r="S146" i="17"/>
  <c r="R149" i="17"/>
  <c r="R146" i="17"/>
  <c r="O229" i="17"/>
  <c r="Y140" i="17"/>
  <c r="Y145" i="17" s="1"/>
  <c r="R143" i="17"/>
  <c r="R142" i="17"/>
  <c r="R144" i="17"/>
  <c r="R141" i="17"/>
  <c r="R107" i="17"/>
  <c r="Q227" i="17"/>
  <c r="P229" i="17"/>
  <c r="Q225" i="17"/>
  <c r="Q228" i="17"/>
  <c r="Y98" i="17"/>
  <c r="Y103" i="17" s="1"/>
  <c r="Q226" i="17"/>
  <c r="R53" i="17"/>
  <c r="R50" i="17"/>
  <c r="R34" i="17"/>
  <c r="R33" i="17"/>
  <c r="R36" i="17"/>
  <c r="Q49" i="17"/>
  <c r="S20" i="17"/>
  <c r="R22" i="17"/>
  <c r="R20" i="17"/>
  <c r="R23" i="17"/>
  <c r="R24" i="17"/>
  <c r="R46" i="17"/>
  <c r="R10" i="17"/>
  <c r="Q224" i="17"/>
  <c r="R44" i="17"/>
  <c r="R8" i="17"/>
  <c r="R45" i="17"/>
  <c r="S8" i="17"/>
  <c r="R9" i="17"/>
  <c r="R12" i="17"/>
  <c r="R48" i="17"/>
  <c r="R11" i="17"/>
  <c r="R47" i="17"/>
  <c r="S217" i="17"/>
  <c r="T212" i="17"/>
  <c r="T217" i="17" s="1"/>
  <c r="T38" i="17"/>
  <c r="T43" i="17" s="1"/>
  <c r="S43" i="17"/>
  <c r="N44" i="17"/>
  <c r="M220" i="17"/>
  <c r="M219" i="17"/>
  <c r="M218" i="17"/>
  <c r="M222" i="17"/>
  <c r="M221" i="17"/>
  <c r="M152" i="17"/>
  <c r="L227" i="17"/>
  <c r="M150" i="17"/>
  <c r="L187" i="17"/>
  <c r="M186" i="17" s="1"/>
  <c r="M147" i="17"/>
  <c r="M148" i="17"/>
  <c r="L226" i="17"/>
  <c r="M105" i="17"/>
  <c r="L145" i="17"/>
  <c r="M106" i="17"/>
  <c r="M74" i="17"/>
  <c r="M75" i="17"/>
  <c r="M77" i="17"/>
  <c r="M76" i="17"/>
  <c r="M62" i="17"/>
  <c r="M66" i="17"/>
  <c r="M65" i="17"/>
  <c r="L103" i="17"/>
  <c r="M103" i="17" s="1"/>
  <c r="L228" i="17"/>
  <c r="K229" i="17"/>
  <c r="L225" i="17"/>
  <c r="L224" i="17"/>
  <c r="J229" i="17"/>
  <c r="H224" i="17"/>
  <c r="H187" i="17"/>
  <c r="I185" i="17" s="1"/>
  <c r="I150" i="17"/>
  <c r="I149" i="17"/>
  <c r="I147" i="17"/>
  <c r="I146" i="17"/>
  <c r="I148" i="17"/>
  <c r="H226" i="17"/>
  <c r="H225" i="17"/>
  <c r="H145" i="17"/>
  <c r="I104" i="17"/>
  <c r="I107" i="17"/>
  <c r="I105" i="17"/>
  <c r="I108" i="17"/>
  <c r="I106" i="17"/>
  <c r="H228" i="17"/>
  <c r="F229" i="17"/>
  <c r="H227" i="17"/>
  <c r="I64" i="17"/>
  <c r="I63" i="17"/>
  <c r="I62" i="17"/>
  <c r="I66" i="17"/>
  <c r="H103" i="17"/>
  <c r="I98" i="17" s="1"/>
  <c r="I60" i="17"/>
  <c r="I59" i="17"/>
  <c r="I57" i="17"/>
  <c r="I48" i="17"/>
  <c r="T80" i="17"/>
  <c r="T85" i="17" s="1"/>
  <c r="S85" i="17"/>
  <c r="S73" i="17"/>
  <c r="S127" i="17"/>
  <c r="T50" i="17"/>
  <c r="T55" i="17" s="1"/>
  <c r="S55" i="17"/>
  <c r="S109" i="17"/>
  <c r="T86" i="17"/>
  <c r="T91" i="17" s="1"/>
  <c r="S91" i="17"/>
  <c r="I49" i="17"/>
  <c r="M45" i="17"/>
  <c r="R98" i="17"/>
  <c r="T128" i="17"/>
  <c r="T133" i="17" s="1"/>
  <c r="S133" i="17"/>
  <c r="M46" i="17"/>
  <c r="T62" i="17"/>
  <c r="T67" i="17" s="1"/>
  <c r="S67" i="17"/>
  <c r="T56" i="17"/>
  <c r="T61" i="17" s="1"/>
  <c r="S61" i="17"/>
  <c r="T116" i="17"/>
  <c r="T121" i="17" s="1"/>
  <c r="S121" i="17"/>
  <c r="T206" i="17"/>
  <c r="T211" i="17" s="1"/>
  <c r="S211" i="17"/>
  <c r="O11" i="15"/>
  <c r="M48" i="17" l="1"/>
  <c r="S37" i="17"/>
  <c r="S140" i="17"/>
  <c r="S145" i="17" s="1"/>
  <c r="I44" i="17"/>
  <c r="M49" i="17"/>
  <c r="I47" i="17"/>
  <c r="I46" i="17"/>
  <c r="M47" i="17"/>
  <c r="I219" i="17"/>
  <c r="I221" i="17"/>
  <c r="I220" i="17"/>
  <c r="T188" i="17"/>
  <c r="T193" i="17" s="1"/>
  <c r="S163" i="17"/>
  <c r="T158" i="17"/>
  <c r="T163" i="17" s="1"/>
  <c r="S139" i="17"/>
  <c r="T134" i="17"/>
  <c r="T139" i="17" s="1"/>
  <c r="S98" i="17"/>
  <c r="S31" i="17"/>
  <c r="R101" i="17"/>
  <c r="R102" i="17"/>
  <c r="R100" i="17"/>
  <c r="R99" i="17"/>
  <c r="I222" i="17"/>
  <c r="I99" i="17"/>
  <c r="S79" i="17"/>
  <c r="S169" i="17"/>
  <c r="S175" i="17"/>
  <c r="S218" i="17"/>
  <c r="T218" i="17" s="1"/>
  <c r="T223" i="17" s="1"/>
  <c r="R223" i="17"/>
  <c r="R220" i="17"/>
  <c r="R218" i="17"/>
  <c r="R219" i="17"/>
  <c r="R222" i="17"/>
  <c r="T194" i="17"/>
  <c r="T199" i="17" s="1"/>
  <c r="S199" i="17"/>
  <c r="R221" i="17"/>
  <c r="Q229" i="17"/>
  <c r="R182" i="17"/>
  <c r="R183" i="17"/>
  <c r="R184" i="17"/>
  <c r="R185" i="17"/>
  <c r="S182" i="17"/>
  <c r="S151" i="17"/>
  <c r="T146" i="17"/>
  <c r="T151" i="17" s="1"/>
  <c r="S44" i="17"/>
  <c r="S49" i="17" s="1"/>
  <c r="T20" i="17"/>
  <c r="T25" i="17" s="1"/>
  <c r="S25" i="17"/>
  <c r="S13" i="17"/>
  <c r="T8" i="17"/>
  <c r="T13" i="17" s="1"/>
  <c r="Y44" i="17"/>
  <c r="Y49" i="17" s="1"/>
  <c r="N224" i="17"/>
  <c r="N229" i="17" s="1"/>
  <c r="Y224" i="17" s="1"/>
  <c r="Y229" i="17" s="1"/>
  <c r="D11" i="12" s="1"/>
  <c r="M183" i="17"/>
  <c r="M182" i="17"/>
  <c r="M185" i="17"/>
  <c r="M184" i="17"/>
  <c r="M142" i="17"/>
  <c r="M143" i="17"/>
  <c r="M144" i="17"/>
  <c r="M145" i="17"/>
  <c r="M141" i="17"/>
  <c r="M140" i="17"/>
  <c r="M99" i="17"/>
  <c r="M101" i="17"/>
  <c r="M100" i="17"/>
  <c r="M98" i="17"/>
  <c r="L229" i="17"/>
  <c r="M225" i="17" s="1"/>
  <c r="M102" i="17"/>
  <c r="I183" i="17"/>
  <c r="I186" i="17"/>
  <c r="I182" i="17"/>
  <c r="I184" i="17"/>
  <c r="I145" i="17"/>
  <c r="I140" i="17"/>
  <c r="I141" i="17"/>
  <c r="I144" i="17"/>
  <c r="I143" i="17"/>
  <c r="I142" i="17"/>
  <c r="I103" i="17"/>
  <c r="H229" i="17"/>
  <c r="I226" i="17" s="1"/>
  <c r="I101" i="17"/>
  <c r="I102" i="17"/>
  <c r="I100" i="17"/>
  <c r="S103" i="17"/>
  <c r="T98" i="17"/>
  <c r="T103" i="17" s="1"/>
  <c r="F16" i="10"/>
  <c r="F10" i="10" s="1"/>
  <c r="T140" i="17" l="1"/>
  <c r="T145" i="17" s="1"/>
  <c r="R226" i="17"/>
  <c r="D7" i="12"/>
  <c r="S223" i="17"/>
  <c r="T44" i="17"/>
  <c r="T49" i="17" s="1"/>
  <c r="R225" i="17"/>
  <c r="R227" i="17"/>
  <c r="R224" i="17"/>
  <c r="S224" i="17"/>
  <c r="S229" i="17" s="1"/>
  <c r="D8" i="12" s="1"/>
  <c r="R228" i="17"/>
  <c r="S187" i="17"/>
  <c r="T182" i="17"/>
  <c r="T187" i="17" s="1"/>
  <c r="M226" i="17"/>
  <c r="M227" i="17"/>
  <c r="M228" i="17"/>
  <c r="M224" i="17"/>
  <c r="M229" i="17"/>
  <c r="I225" i="17"/>
  <c r="I228" i="17"/>
  <c r="I229" i="17"/>
  <c r="I227" i="17"/>
  <c r="I224" i="17"/>
  <c r="F52" i="14"/>
  <c r="E52" i="14"/>
  <c r="T224" i="17" l="1"/>
  <c r="T229" i="17" s="1"/>
  <c r="D9" i="12" s="1"/>
  <c r="R25" i="13"/>
  <c r="R23" i="13"/>
  <c r="R8" i="13"/>
  <c r="R6" i="13"/>
  <c r="S722" i="13"/>
  <c r="R722" i="13"/>
  <c r="R723" i="13" l="1"/>
  <c r="R10" i="13" s="1"/>
  <c r="D6" i="12" s="1"/>
  <c r="C2" i="12"/>
  <c r="D16" i="10" l="1"/>
  <c r="E16" i="10"/>
  <c r="C16" i="10"/>
  <c r="C8" i="10" l="1"/>
  <c r="D99" i="10"/>
  <c r="D98" i="10"/>
  <c r="D97" i="10"/>
  <c r="E96" i="10"/>
  <c r="C93" i="10"/>
  <c r="C92" i="10"/>
  <c r="C91" i="10"/>
  <c r="D85" i="10"/>
  <c r="D94" i="10" s="1"/>
  <c r="D77" i="10"/>
  <c r="D93" i="10" s="1"/>
  <c r="D72" i="10"/>
  <c r="D71" i="10"/>
  <c r="D92" i="10" s="1"/>
  <c r="D65" i="10"/>
  <c r="D59" i="10"/>
  <c r="D49" i="10"/>
  <c r="D38" i="10"/>
  <c r="D39" i="10" s="1"/>
  <c r="E20" i="10"/>
  <c r="D87" i="10" l="1"/>
  <c r="D50" i="10"/>
  <c r="D60" i="10" s="1"/>
  <c r="E93" i="10"/>
  <c r="F93" i="10" s="1"/>
  <c r="D91" i="10"/>
  <c r="E92" i="10" s="1"/>
  <c r="F92" i="10" s="1"/>
  <c r="D86" i="10"/>
  <c r="C104" i="10" s="1"/>
  <c r="C94" i="10"/>
  <c r="E94" i="10" s="1"/>
  <c r="C106" i="10" l="1"/>
  <c r="C103" i="10"/>
  <c r="C105" i="10" s="1"/>
  <c r="F5" i="7" l="1"/>
  <c r="F6" i="7" l="1"/>
  <c r="F4" i="7"/>
  <c r="G5" i="7" s="1"/>
  <c r="F13" i="7"/>
  <c r="F11" i="7"/>
  <c r="F15" i="7" l="1"/>
  <c r="H442" i="5" l="1"/>
  <c r="D53" i="7" s="1"/>
  <c r="H443" i="5"/>
  <c r="H444" i="5"/>
  <c r="D52" i="7" s="1"/>
  <c r="H445" i="5"/>
  <c r="H446" i="5"/>
  <c r="H447" i="5"/>
  <c r="H448" i="5"/>
  <c r="D54" i="7" s="1"/>
  <c r="B45" i="7"/>
  <c r="B23" i="7"/>
  <c r="F16" i="7"/>
  <c r="D55" i="7" l="1"/>
  <c r="B47" i="7"/>
  <c r="D50" i="7" s="1"/>
  <c r="F8" i="7"/>
  <c r="F17" i="7"/>
  <c r="D57" i="7" l="1"/>
  <c r="F7" i="7" s="1"/>
  <c r="F26" i="7"/>
  <c r="M448" i="5"/>
  <c r="N448" i="5" s="1"/>
  <c r="M447" i="5"/>
  <c r="N447" i="5" s="1"/>
  <c r="M446" i="5"/>
  <c r="N446" i="5" s="1"/>
  <c r="M445" i="5"/>
  <c r="N445" i="5" s="1"/>
  <c r="M444" i="5"/>
  <c r="N444" i="5" s="1"/>
  <c r="M443" i="5"/>
  <c r="N443" i="5" s="1"/>
  <c r="M442" i="5"/>
  <c r="N442" i="5" s="1"/>
  <c r="L440" i="5"/>
  <c r="K440" i="5"/>
  <c r="J440" i="5"/>
  <c r="G440" i="5"/>
  <c r="L439" i="5"/>
  <c r="K439" i="5"/>
  <c r="J439" i="5"/>
  <c r="G439" i="5"/>
  <c r="L437" i="5"/>
  <c r="K437" i="5"/>
  <c r="J437" i="5"/>
  <c r="G437" i="5"/>
  <c r="H437" i="5" s="1"/>
  <c r="L436" i="5"/>
  <c r="K436" i="5"/>
  <c r="J436" i="5"/>
  <c r="G436" i="5"/>
  <c r="H436" i="5" s="1"/>
  <c r="L435" i="5"/>
  <c r="K435" i="5"/>
  <c r="J435" i="5"/>
  <c r="G435" i="5"/>
  <c r="H435" i="5" s="1"/>
  <c r="L434" i="5"/>
  <c r="K434" i="5"/>
  <c r="J434" i="5"/>
  <c r="G434" i="5"/>
  <c r="H434" i="5" s="1"/>
  <c r="L433" i="5"/>
  <c r="K433" i="5"/>
  <c r="J433" i="5"/>
  <c r="G433" i="5"/>
  <c r="H433" i="5" s="1"/>
  <c r="L432" i="5"/>
  <c r="K432" i="5"/>
  <c r="J432" i="5"/>
  <c r="G432" i="5"/>
  <c r="H432" i="5" s="1"/>
  <c r="L431" i="5"/>
  <c r="K431" i="5"/>
  <c r="J431" i="5"/>
  <c r="G431" i="5"/>
  <c r="H431" i="5" s="1"/>
  <c r="L430" i="5"/>
  <c r="K430" i="5"/>
  <c r="J430" i="5"/>
  <c r="G430" i="5"/>
  <c r="H430" i="5" s="1"/>
  <c r="L429" i="5"/>
  <c r="K429" i="5"/>
  <c r="J429" i="5"/>
  <c r="G429" i="5"/>
  <c r="H429" i="5" s="1"/>
  <c r="L428" i="5"/>
  <c r="K428" i="5"/>
  <c r="J428" i="5"/>
  <c r="G428" i="5"/>
  <c r="H428" i="5" s="1"/>
  <c r="L427" i="5"/>
  <c r="K427" i="5"/>
  <c r="J427" i="5"/>
  <c r="G427" i="5"/>
  <c r="H427" i="5" s="1"/>
  <c r="L426" i="5"/>
  <c r="K426" i="5"/>
  <c r="J426" i="5"/>
  <c r="G426" i="5"/>
  <c r="H426" i="5" s="1"/>
  <c r="L425" i="5"/>
  <c r="K425" i="5"/>
  <c r="J425" i="5"/>
  <c r="G425" i="5"/>
  <c r="H425" i="5" s="1"/>
  <c r="L424" i="5"/>
  <c r="K424" i="5"/>
  <c r="J424" i="5"/>
  <c r="G424" i="5"/>
  <c r="H424" i="5" s="1"/>
  <c r="L423" i="5"/>
  <c r="K423" i="5"/>
  <c r="J423" i="5"/>
  <c r="G423" i="5"/>
  <c r="H423" i="5" s="1"/>
  <c r="L422" i="5"/>
  <c r="K422" i="5"/>
  <c r="J422" i="5"/>
  <c r="G422" i="5"/>
  <c r="H422" i="5" s="1"/>
  <c r="L421" i="5"/>
  <c r="K421" i="5"/>
  <c r="J421" i="5"/>
  <c r="S14" i="5" s="1"/>
  <c r="G421" i="5"/>
  <c r="H421" i="5" s="1"/>
  <c r="L419" i="5"/>
  <c r="K419" i="5"/>
  <c r="J419" i="5"/>
  <c r="G419" i="5"/>
  <c r="H419" i="5" s="1"/>
  <c r="L418" i="5"/>
  <c r="K418" i="5"/>
  <c r="J418" i="5"/>
  <c r="G418" i="5"/>
  <c r="H418" i="5" s="1"/>
  <c r="L417" i="5"/>
  <c r="K417" i="5"/>
  <c r="J417" i="5"/>
  <c r="G417" i="5"/>
  <c r="H417" i="5" s="1"/>
  <c r="L416" i="5"/>
  <c r="K416" i="5"/>
  <c r="J416" i="5"/>
  <c r="G416" i="5"/>
  <c r="H416" i="5" s="1"/>
  <c r="L415" i="5"/>
  <c r="K415" i="5"/>
  <c r="J415" i="5"/>
  <c r="G415" i="5"/>
  <c r="H415" i="5" s="1"/>
  <c r="L414" i="5"/>
  <c r="K414" i="5"/>
  <c r="J414" i="5"/>
  <c r="G414" i="5"/>
  <c r="L412" i="5"/>
  <c r="K412" i="5"/>
  <c r="J412" i="5"/>
  <c r="G412" i="5"/>
  <c r="H412" i="5" s="1"/>
  <c r="L411" i="5"/>
  <c r="K411" i="5"/>
  <c r="J411" i="5"/>
  <c r="G411" i="5"/>
  <c r="H411" i="5" s="1"/>
  <c r="L410" i="5"/>
  <c r="K410" i="5"/>
  <c r="J410" i="5"/>
  <c r="G410" i="5"/>
  <c r="H410" i="5" s="1"/>
  <c r="L409" i="5"/>
  <c r="K409" i="5"/>
  <c r="J409" i="5"/>
  <c r="G409" i="5"/>
  <c r="H409" i="5" s="1"/>
  <c r="L408" i="5"/>
  <c r="K408" i="5"/>
  <c r="J408" i="5"/>
  <c r="G408" i="5"/>
  <c r="H408" i="5" s="1"/>
  <c r="L407" i="5"/>
  <c r="K407" i="5"/>
  <c r="J407" i="5"/>
  <c r="G407" i="5"/>
  <c r="H407" i="5" s="1"/>
  <c r="L406" i="5"/>
  <c r="K406" i="5"/>
  <c r="J406" i="5"/>
  <c r="G406" i="5"/>
  <c r="H406" i="5" s="1"/>
  <c r="L405" i="5"/>
  <c r="K405" i="5"/>
  <c r="J405" i="5"/>
  <c r="G405" i="5"/>
  <c r="H405" i="5" s="1"/>
  <c r="L404" i="5"/>
  <c r="K404" i="5"/>
  <c r="J404" i="5"/>
  <c r="G404" i="5"/>
  <c r="H404" i="5" s="1"/>
  <c r="L403" i="5"/>
  <c r="K403" i="5"/>
  <c r="J403" i="5"/>
  <c r="G403" i="5"/>
  <c r="H403" i="5" s="1"/>
  <c r="L402" i="5"/>
  <c r="K402" i="5"/>
  <c r="J402" i="5"/>
  <c r="G402" i="5"/>
  <c r="H402" i="5" s="1"/>
  <c r="L401" i="5"/>
  <c r="K401" i="5"/>
  <c r="J401" i="5"/>
  <c r="G401" i="5"/>
  <c r="H401" i="5" s="1"/>
  <c r="L400" i="5"/>
  <c r="K400" i="5"/>
  <c r="J400" i="5"/>
  <c r="G400" i="5"/>
  <c r="H400" i="5" s="1"/>
  <c r="L399" i="5"/>
  <c r="K399" i="5"/>
  <c r="J399" i="5"/>
  <c r="G399" i="5"/>
  <c r="H399" i="5" s="1"/>
  <c r="L398" i="5"/>
  <c r="K398" i="5"/>
  <c r="J398" i="5"/>
  <c r="G398" i="5"/>
  <c r="H398" i="5" s="1"/>
  <c r="L397" i="5"/>
  <c r="K397" i="5"/>
  <c r="J397" i="5"/>
  <c r="G397" i="5"/>
  <c r="H397" i="5" s="1"/>
  <c r="L396" i="5"/>
  <c r="K396" i="5"/>
  <c r="J396" i="5"/>
  <c r="G396" i="5"/>
  <c r="H396" i="5" s="1"/>
  <c r="L395" i="5"/>
  <c r="K395" i="5"/>
  <c r="J395" i="5"/>
  <c r="G395" i="5"/>
  <c r="H395" i="5" s="1"/>
  <c r="L394" i="5"/>
  <c r="K394" i="5"/>
  <c r="J394" i="5"/>
  <c r="G394" i="5"/>
  <c r="H394" i="5" s="1"/>
  <c r="L393" i="5"/>
  <c r="K393" i="5"/>
  <c r="J393" i="5"/>
  <c r="G393" i="5"/>
  <c r="H393" i="5" s="1"/>
  <c r="L392" i="5"/>
  <c r="K392" i="5"/>
  <c r="J392" i="5"/>
  <c r="G392" i="5"/>
  <c r="H392" i="5" s="1"/>
  <c r="L391" i="5"/>
  <c r="K391" i="5"/>
  <c r="J391" i="5"/>
  <c r="G391" i="5"/>
  <c r="H391" i="5" s="1"/>
  <c r="L390" i="5"/>
  <c r="K390" i="5"/>
  <c r="J390" i="5"/>
  <c r="G390" i="5"/>
  <c r="H390" i="5" s="1"/>
  <c r="L389" i="5"/>
  <c r="K389" i="5"/>
  <c r="J389" i="5"/>
  <c r="G389" i="5"/>
  <c r="H389" i="5" s="1"/>
  <c r="L388" i="5"/>
  <c r="K388" i="5"/>
  <c r="J388" i="5"/>
  <c r="G388" i="5"/>
  <c r="H388" i="5" s="1"/>
  <c r="L387" i="5"/>
  <c r="K387" i="5"/>
  <c r="J387" i="5"/>
  <c r="G387" i="5"/>
  <c r="H387" i="5" s="1"/>
  <c r="L386" i="5"/>
  <c r="K386" i="5"/>
  <c r="J386" i="5"/>
  <c r="G386" i="5"/>
  <c r="H386" i="5" s="1"/>
  <c r="L385" i="5"/>
  <c r="K385" i="5"/>
  <c r="J385" i="5"/>
  <c r="G385" i="5"/>
  <c r="H385" i="5" s="1"/>
  <c r="L384" i="5"/>
  <c r="K384" i="5"/>
  <c r="J384" i="5"/>
  <c r="G384" i="5"/>
  <c r="H384" i="5" s="1"/>
  <c r="L383" i="5"/>
  <c r="K383" i="5"/>
  <c r="J383" i="5"/>
  <c r="G383" i="5"/>
  <c r="H383" i="5" s="1"/>
  <c r="L382" i="5"/>
  <c r="K382" i="5"/>
  <c r="J382" i="5"/>
  <c r="G382" i="5"/>
  <c r="H382" i="5" s="1"/>
  <c r="L381" i="5"/>
  <c r="M381" i="5" s="1"/>
  <c r="K381" i="5"/>
  <c r="J381" i="5"/>
  <c r="G381" i="5"/>
  <c r="H381" i="5" s="1"/>
  <c r="L380" i="5"/>
  <c r="K380" i="5"/>
  <c r="J380" i="5"/>
  <c r="G380" i="5"/>
  <c r="H380" i="5" s="1"/>
  <c r="L379" i="5"/>
  <c r="K379" i="5"/>
  <c r="J379" i="5"/>
  <c r="G379" i="5"/>
  <c r="H379" i="5" s="1"/>
  <c r="L378" i="5"/>
  <c r="K378" i="5"/>
  <c r="J378" i="5"/>
  <c r="G378" i="5"/>
  <c r="H378" i="5" s="1"/>
  <c r="L377" i="5"/>
  <c r="K377" i="5"/>
  <c r="J377" i="5"/>
  <c r="G377" i="5"/>
  <c r="H377" i="5" s="1"/>
  <c r="L376" i="5"/>
  <c r="K376" i="5"/>
  <c r="J376" i="5"/>
  <c r="G376" i="5"/>
  <c r="H376" i="5" s="1"/>
  <c r="L375" i="5"/>
  <c r="K375" i="5"/>
  <c r="J375" i="5"/>
  <c r="G375" i="5"/>
  <c r="H375" i="5" s="1"/>
  <c r="L374" i="5"/>
  <c r="K374" i="5"/>
  <c r="J374" i="5"/>
  <c r="G374" i="5"/>
  <c r="H374" i="5" s="1"/>
  <c r="L373" i="5"/>
  <c r="M373" i="5" s="1"/>
  <c r="K373" i="5"/>
  <c r="J373" i="5"/>
  <c r="G373" i="5"/>
  <c r="H373" i="5" s="1"/>
  <c r="L372" i="5"/>
  <c r="K372" i="5"/>
  <c r="J372" i="5"/>
  <c r="G372" i="5"/>
  <c r="H372" i="5" s="1"/>
  <c r="L371" i="5"/>
  <c r="K371" i="5"/>
  <c r="J371" i="5"/>
  <c r="G371" i="5"/>
  <c r="H371" i="5" s="1"/>
  <c r="L370" i="5"/>
  <c r="K370" i="5"/>
  <c r="J370" i="5"/>
  <c r="G370" i="5"/>
  <c r="H370" i="5" s="1"/>
  <c r="L369" i="5"/>
  <c r="K369" i="5"/>
  <c r="J369" i="5"/>
  <c r="G369" i="5"/>
  <c r="H369" i="5" s="1"/>
  <c r="L368" i="5"/>
  <c r="K368" i="5"/>
  <c r="J368" i="5"/>
  <c r="G368" i="5"/>
  <c r="H368" i="5" s="1"/>
  <c r="L367" i="5"/>
  <c r="K367" i="5"/>
  <c r="J367" i="5"/>
  <c r="G367" i="5"/>
  <c r="H367" i="5" s="1"/>
  <c r="L366" i="5"/>
  <c r="K366" i="5"/>
  <c r="J366" i="5"/>
  <c r="G366" i="5"/>
  <c r="H366" i="5" s="1"/>
  <c r="L365" i="5"/>
  <c r="K365" i="5"/>
  <c r="J365" i="5"/>
  <c r="G365" i="5"/>
  <c r="H365" i="5" s="1"/>
  <c r="L364" i="5"/>
  <c r="K364" i="5"/>
  <c r="J364" i="5"/>
  <c r="G364" i="5"/>
  <c r="H364" i="5" s="1"/>
  <c r="L363" i="5"/>
  <c r="K363" i="5"/>
  <c r="J363" i="5"/>
  <c r="G363" i="5"/>
  <c r="H363" i="5" s="1"/>
  <c r="L362" i="5"/>
  <c r="K362" i="5"/>
  <c r="J362" i="5"/>
  <c r="G362" i="5"/>
  <c r="H362" i="5" s="1"/>
  <c r="L361" i="5"/>
  <c r="K361" i="5"/>
  <c r="J361" i="5"/>
  <c r="G361" i="5"/>
  <c r="H361" i="5" s="1"/>
  <c r="L360" i="5"/>
  <c r="K360" i="5"/>
  <c r="J360" i="5"/>
  <c r="G360" i="5"/>
  <c r="H360" i="5" s="1"/>
  <c r="L359" i="5"/>
  <c r="K359" i="5"/>
  <c r="J359" i="5"/>
  <c r="G359" i="5"/>
  <c r="H359" i="5" s="1"/>
  <c r="L358" i="5"/>
  <c r="K358" i="5"/>
  <c r="J358" i="5"/>
  <c r="G358" i="5"/>
  <c r="H358" i="5" s="1"/>
  <c r="L357" i="5"/>
  <c r="K357" i="5"/>
  <c r="J357" i="5"/>
  <c r="G357" i="5"/>
  <c r="H357" i="5" s="1"/>
  <c r="L356" i="5"/>
  <c r="K356" i="5"/>
  <c r="J356" i="5"/>
  <c r="G356" i="5"/>
  <c r="H356" i="5" s="1"/>
  <c r="L355" i="5"/>
  <c r="K355" i="5"/>
  <c r="J355" i="5"/>
  <c r="G355" i="5"/>
  <c r="H355" i="5" s="1"/>
  <c r="L354" i="5"/>
  <c r="K354" i="5"/>
  <c r="J354" i="5"/>
  <c r="G354" i="5"/>
  <c r="H354" i="5" s="1"/>
  <c r="L353" i="5"/>
  <c r="K353" i="5"/>
  <c r="J353" i="5"/>
  <c r="G353" i="5"/>
  <c r="H353" i="5" s="1"/>
  <c r="L352" i="5"/>
  <c r="K352" i="5"/>
  <c r="J352" i="5"/>
  <c r="G352" i="5"/>
  <c r="H352" i="5" s="1"/>
  <c r="L350" i="5"/>
  <c r="K350" i="5"/>
  <c r="J350" i="5"/>
  <c r="G350" i="5"/>
  <c r="H350" i="5" s="1"/>
  <c r="L349" i="5"/>
  <c r="K349" i="5"/>
  <c r="J349" i="5"/>
  <c r="G349" i="5"/>
  <c r="H349" i="5" s="1"/>
  <c r="L348" i="5"/>
  <c r="K348" i="5"/>
  <c r="J348" i="5"/>
  <c r="G348" i="5"/>
  <c r="H348" i="5" s="1"/>
  <c r="L347" i="5"/>
  <c r="K347" i="5"/>
  <c r="J347" i="5"/>
  <c r="G347" i="5"/>
  <c r="H347" i="5" s="1"/>
  <c r="L346" i="5"/>
  <c r="K346" i="5"/>
  <c r="J346" i="5"/>
  <c r="G346" i="5"/>
  <c r="H346" i="5" s="1"/>
  <c r="L345" i="5"/>
  <c r="K345" i="5"/>
  <c r="J345" i="5"/>
  <c r="G345" i="5"/>
  <c r="H345" i="5" s="1"/>
  <c r="L344" i="5"/>
  <c r="K344" i="5"/>
  <c r="J344" i="5"/>
  <c r="G344" i="5"/>
  <c r="H344" i="5" s="1"/>
  <c r="L343" i="5"/>
  <c r="K343" i="5"/>
  <c r="J343" i="5"/>
  <c r="G343" i="5"/>
  <c r="H343" i="5" s="1"/>
  <c r="L342" i="5"/>
  <c r="K342" i="5"/>
  <c r="J342" i="5"/>
  <c r="G342" i="5"/>
  <c r="H342" i="5" s="1"/>
  <c r="L341" i="5"/>
  <c r="K341" i="5"/>
  <c r="J341" i="5"/>
  <c r="G341" i="5"/>
  <c r="H341" i="5" s="1"/>
  <c r="L340" i="5"/>
  <c r="K340" i="5"/>
  <c r="J340" i="5"/>
  <c r="G340" i="5"/>
  <c r="H340" i="5" s="1"/>
  <c r="L339" i="5"/>
  <c r="K339" i="5"/>
  <c r="J339" i="5"/>
  <c r="G339" i="5"/>
  <c r="H339" i="5" s="1"/>
  <c r="L338" i="5"/>
  <c r="K338" i="5"/>
  <c r="J338" i="5"/>
  <c r="G338" i="5"/>
  <c r="H338" i="5" s="1"/>
  <c r="L337" i="5"/>
  <c r="K337" i="5"/>
  <c r="J337" i="5"/>
  <c r="G337" i="5"/>
  <c r="H337" i="5" s="1"/>
  <c r="L336" i="5"/>
  <c r="K336" i="5"/>
  <c r="J336" i="5"/>
  <c r="G336" i="5"/>
  <c r="H336" i="5" s="1"/>
  <c r="L335" i="5"/>
  <c r="K335" i="5"/>
  <c r="J335" i="5"/>
  <c r="G335" i="5"/>
  <c r="H335" i="5" s="1"/>
  <c r="L334" i="5"/>
  <c r="K334" i="5"/>
  <c r="J334" i="5"/>
  <c r="G334" i="5"/>
  <c r="H334" i="5" s="1"/>
  <c r="L333" i="5"/>
  <c r="K333" i="5"/>
  <c r="J333" i="5"/>
  <c r="G333" i="5"/>
  <c r="H333" i="5" s="1"/>
  <c r="L332" i="5"/>
  <c r="K332" i="5"/>
  <c r="J332" i="5"/>
  <c r="G332" i="5"/>
  <c r="H332" i="5" s="1"/>
  <c r="L331" i="5"/>
  <c r="K331" i="5"/>
  <c r="J331" i="5"/>
  <c r="G331" i="5"/>
  <c r="H331" i="5" s="1"/>
  <c r="L330" i="5"/>
  <c r="K330" i="5"/>
  <c r="J330" i="5"/>
  <c r="G330" i="5"/>
  <c r="H330" i="5" s="1"/>
  <c r="L329" i="5"/>
  <c r="K329" i="5"/>
  <c r="J329" i="5"/>
  <c r="G329" i="5"/>
  <c r="H329" i="5" s="1"/>
  <c r="L328" i="5"/>
  <c r="K328" i="5"/>
  <c r="J328" i="5"/>
  <c r="G328" i="5"/>
  <c r="H328" i="5" s="1"/>
  <c r="L327" i="5"/>
  <c r="K327" i="5"/>
  <c r="J327" i="5"/>
  <c r="G327" i="5"/>
  <c r="H327" i="5" s="1"/>
  <c r="L326" i="5"/>
  <c r="K326" i="5"/>
  <c r="J326" i="5"/>
  <c r="G326" i="5"/>
  <c r="H326" i="5" s="1"/>
  <c r="L325" i="5"/>
  <c r="K325" i="5"/>
  <c r="J325" i="5"/>
  <c r="G325" i="5"/>
  <c r="H325" i="5" s="1"/>
  <c r="L324" i="5"/>
  <c r="K324" i="5"/>
  <c r="J324" i="5"/>
  <c r="G324" i="5"/>
  <c r="H324" i="5" s="1"/>
  <c r="L323" i="5"/>
  <c r="K323" i="5"/>
  <c r="J323" i="5"/>
  <c r="G323" i="5"/>
  <c r="H323" i="5" s="1"/>
  <c r="L322" i="5"/>
  <c r="K322" i="5"/>
  <c r="J322" i="5"/>
  <c r="G322" i="5"/>
  <c r="H322" i="5" s="1"/>
  <c r="L321" i="5"/>
  <c r="K321" i="5"/>
  <c r="J321" i="5"/>
  <c r="G321" i="5"/>
  <c r="H321" i="5" s="1"/>
  <c r="L320" i="5"/>
  <c r="K320" i="5"/>
  <c r="J320" i="5"/>
  <c r="G320" i="5"/>
  <c r="H320" i="5" s="1"/>
  <c r="L319" i="5"/>
  <c r="K319" i="5"/>
  <c r="J319" i="5"/>
  <c r="G319" i="5"/>
  <c r="H319" i="5" s="1"/>
  <c r="L318" i="5"/>
  <c r="K318" i="5"/>
  <c r="J318" i="5"/>
  <c r="G318" i="5"/>
  <c r="H318" i="5" s="1"/>
  <c r="L317" i="5"/>
  <c r="K317" i="5"/>
  <c r="J317" i="5"/>
  <c r="G317" i="5"/>
  <c r="H317" i="5" s="1"/>
  <c r="L316" i="5"/>
  <c r="K316" i="5"/>
  <c r="J316" i="5"/>
  <c r="G316" i="5"/>
  <c r="H316" i="5" s="1"/>
  <c r="L315" i="5"/>
  <c r="K315" i="5"/>
  <c r="J315" i="5"/>
  <c r="G315" i="5"/>
  <c r="H315" i="5" s="1"/>
  <c r="L314" i="5"/>
  <c r="K314" i="5"/>
  <c r="J314" i="5"/>
  <c r="G314" i="5"/>
  <c r="H314" i="5" s="1"/>
  <c r="L313" i="5"/>
  <c r="K313" i="5"/>
  <c r="J313" i="5"/>
  <c r="G313" i="5"/>
  <c r="H313" i="5" s="1"/>
  <c r="L312" i="5"/>
  <c r="K312" i="5"/>
  <c r="J312" i="5"/>
  <c r="G312" i="5"/>
  <c r="H312" i="5" s="1"/>
  <c r="L311" i="5"/>
  <c r="K311" i="5"/>
  <c r="J311" i="5"/>
  <c r="G311" i="5"/>
  <c r="H311" i="5" s="1"/>
  <c r="L310" i="5"/>
  <c r="K310" i="5"/>
  <c r="J310" i="5"/>
  <c r="G310" i="5"/>
  <c r="H310" i="5" s="1"/>
  <c r="L309" i="5"/>
  <c r="K309" i="5"/>
  <c r="J309" i="5"/>
  <c r="G309" i="5"/>
  <c r="H309" i="5" s="1"/>
  <c r="L308" i="5"/>
  <c r="K308" i="5"/>
  <c r="J308" i="5"/>
  <c r="G308" i="5"/>
  <c r="H308" i="5" s="1"/>
  <c r="L307" i="5"/>
  <c r="K307" i="5"/>
  <c r="J307" i="5"/>
  <c r="G307" i="5"/>
  <c r="H307" i="5" s="1"/>
  <c r="L306" i="5"/>
  <c r="K306" i="5"/>
  <c r="J306" i="5"/>
  <c r="G306" i="5"/>
  <c r="H306" i="5" s="1"/>
  <c r="L305" i="5"/>
  <c r="K305" i="5"/>
  <c r="J305" i="5"/>
  <c r="G305" i="5"/>
  <c r="H305" i="5" s="1"/>
  <c r="L304" i="5"/>
  <c r="K304" i="5"/>
  <c r="J304" i="5"/>
  <c r="G304" i="5"/>
  <c r="H304" i="5" s="1"/>
  <c r="L303" i="5"/>
  <c r="K303" i="5"/>
  <c r="J303" i="5"/>
  <c r="G303" i="5"/>
  <c r="H303" i="5" s="1"/>
  <c r="L302" i="5"/>
  <c r="K302" i="5"/>
  <c r="J302" i="5"/>
  <c r="G302" i="5"/>
  <c r="H302" i="5" s="1"/>
  <c r="L301" i="5"/>
  <c r="K301" i="5"/>
  <c r="J301" i="5"/>
  <c r="G301" i="5"/>
  <c r="H301" i="5" s="1"/>
  <c r="L300" i="5"/>
  <c r="K300" i="5"/>
  <c r="J300" i="5"/>
  <c r="G300" i="5"/>
  <c r="H300" i="5" s="1"/>
  <c r="L299" i="5"/>
  <c r="K299" i="5"/>
  <c r="J299" i="5"/>
  <c r="G299" i="5"/>
  <c r="H299" i="5" s="1"/>
  <c r="L298" i="5"/>
  <c r="K298" i="5"/>
  <c r="J298" i="5"/>
  <c r="G298" i="5"/>
  <c r="H298" i="5" s="1"/>
  <c r="L297" i="5"/>
  <c r="K297" i="5"/>
  <c r="J297" i="5"/>
  <c r="G297" i="5"/>
  <c r="H297" i="5" s="1"/>
  <c r="L296" i="5"/>
  <c r="K296" i="5"/>
  <c r="J296" i="5"/>
  <c r="G296" i="5"/>
  <c r="H296" i="5" s="1"/>
  <c r="L295" i="5"/>
  <c r="K295" i="5"/>
  <c r="J295" i="5"/>
  <c r="G295" i="5"/>
  <c r="H295" i="5" s="1"/>
  <c r="L294" i="5"/>
  <c r="K294" i="5"/>
  <c r="J294" i="5"/>
  <c r="G294" i="5"/>
  <c r="H294" i="5" s="1"/>
  <c r="L293" i="5"/>
  <c r="K293" i="5"/>
  <c r="J293" i="5"/>
  <c r="G293" i="5"/>
  <c r="H293" i="5" s="1"/>
  <c r="L292" i="5"/>
  <c r="K292" i="5"/>
  <c r="J292" i="5"/>
  <c r="G292" i="5"/>
  <c r="H292" i="5" s="1"/>
  <c r="L291" i="5"/>
  <c r="K291" i="5"/>
  <c r="J291" i="5"/>
  <c r="G291" i="5"/>
  <c r="H291" i="5" s="1"/>
  <c r="L290" i="5"/>
  <c r="K290" i="5"/>
  <c r="J290" i="5"/>
  <c r="G290" i="5"/>
  <c r="H290" i="5" s="1"/>
  <c r="L289" i="5"/>
  <c r="K289" i="5"/>
  <c r="J289" i="5"/>
  <c r="G289" i="5"/>
  <c r="H289" i="5" s="1"/>
  <c r="L288" i="5"/>
  <c r="K288" i="5"/>
  <c r="J288" i="5"/>
  <c r="G288" i="5"/>
  <c r="H288" i="5" s="1"/>
  <c r="L287" i="5"/>
  <c r="K287" i="5"/>
  <c r="J287" i="5"/>
  <c r="G287" i="5"/>
  <c r="H287" i="5" s="1"/>
  <c r="L286" i="5"/>
  <c r="K286" i="5"/>
  <c r="J286" i="5"/>
  <c r="G286" i="5"/>
  <c r="H286" i="5" s="1"/>
  <c r="L285" i="5"/>
  <c r="K285" i="5"/>
  <c r="J285" i="5"/>
  <c r="G285" i="5"/>
  <c r="H285" i="5" s="1"/>
  <c r="L284" i="5"/>
  <c r="K284" i="5"/>
  <c r="J284" i="5"/>
  <c r="G284" i="5"/>
  <c r="H284" i="5" s="1"/>
  <c r="L283" i="5"/>
  <c r="K283" i="5"/>
  <c r="J283" i="5"/>
  <c r="G283" i="5"/>
  <c r="H283" i="5" s="1"/>
  <c r="L282" i="5"/>
  <c r="K282" i="5"/>
  <c r="J282" i="5"/>
  <c r="G282" i="5"/>
  <c r="H282" i="5" s="1"/>
  <c r="L281" i="5"/>
  <c r="K281" i="5"/>
  <c r="J281" i="5"/>
  <c r="G281" i="5"/>
  <c r="H281" i="5" s="1"/>
  <c r="L280" i="5"/>
  <c r="K280" i="5"/>
  <c r="J280" i="5"/>
  <c r="G280" i="5"/>
  <c r="H280" i="5" s="1"/>
  <c r="L279" i="5"/>
  <c r="K279" i="5"/>
  <c r="J279" i="5"/>
  <c r="G279" i="5"/>
  <c r="H279" i="5" s="1"/>
  <c r="L278" i="5"/>
  <c r="K278" i="5"/>
  <c r="J278" i="5"/>
  <c r="G278" i="5"/>
  <c r="H278" i="5" s="1"/>
  <c r="L277" i="5"/>
  <c r="K277" i="5"/>
  <c r="J277" i="5"/>
  <c r="G277" i="5"/>
  <c r="H277" i="5" s="1"/>
  <c r="L276" i="5"/>
  <c r="K276" i="5"/>
  <c r="J276" i="5"/>
  <c r="G276" i="5"/>
  <c r="H276" i="5" s="1"/>
  <c r="L275" i="5"/>
  <c r="K275" i="5"/>
  <c r="J275" i="5"/>
  <c r="G275" i="5"/>
  <c r="H275" i="5" s="1"/>
  <c r="L274" i="5"/>
  <c r="K274" i="5"/>
  <c r="J274" i="5"/>
  <c r="G274" i="5"/>
  <c r="H274" i="5" s="1"/>
  <c r="L273" i="5"/>
  <c r="K273" i="5"/>
  <c r="J273" i="5"/>
  <c r="G273" i="5"/>
  <c r="H273" i="5" s="1"/>
  <c r="L272" i="5"/>
  <c r="K272" i="5"/>
  <c r="J272" i="5"/>
  <c r="G272" i="5"/>
  <c r="H272" i="5" s="1"/>
  <c r="L271" i="5"/>
  <c r="K271" i="5"/>
  <c r="J271" i="5"/>
  <c r="G271" i="5"/>
  <c r="H271" i="5" s="1"/>
  <c r="L270" i="5"/>
  <c r="K270" i="5"/>
  <c r="J270" i="5"/>
  <c r="G270" i="5"/>
  <c r="H270" i="5" s="1"/>
  <c r="L269" i="5"/>
  <c r="K269" i="5"/>
  <c r="J269" i="5"/>
  <c r="G269" i="5"/>
  <c r="H269" i="5" s="1"/>
  <c r="L268" i="5"/>
  <c r="K268" i="5"/>
  <c r="J268" i="5"/>
  <c r="G268" i="5"/>
  <c r="H268" i="5" s="1"/>
  <c r="L267" i="5"/>
  <c r="K267" i="5"/>
  <c r="J267" i="5"/>
  <c r="G267" i="5"/>
  <c r="H267" i="5" s="1"/>
  <c r="L266" i="5"/>
  <c r="K266" i="5"/>
  <c r="J266" i="5"/>
  <c r="G266" i="5"/>
  <c r="H266" i="5" s="1"/>
  <c r="L265" i="5"/>
  <c r="K265" i="5"/>
  <c r="J265" i="5"/>
  <c r="G265" i="5"/>
  <c r="H265" i="5" s="1"/>
  <c r="L264" i="5"/>
  <c r="K264" i="5"/>
  <c r="J264" i="5"/>
  <c r="G264" i="5"/>
  <c r="H264" i="5" s="1"/>
  <c r="L263" i="5"/>
  <c r="K263" i="5"/>
  <c r="J263" i="5"/>
  <c r="G263" i="5"/>
  <c r="H263" i="5" s="1"/>
  <c r="L262" i="5"/>
  <c r="K262" i="5"/>
  <c r="J262" i="5"/>
  <c r="G262" i="5"/>
  <c r="H262" i="5" s="1"/>
  <c r="L261" i="5"/>
  <c r="K261" i="5"/>
  <c r="J261" i="5"/>
  <c r="G261" i="5"/>
  <c r="H261" i="5" s="1"/>
  <c r="L260" i="5"/>
  <c r="K260" i="5"/>
  <c r="J260" i="5"/>
  <c r="G260" i="5"/>
  <c r="H260" i="5" s="1"/>
  <c r="L259" i="5"/>
  <c r="K259" i="5"/>
  <c r="J259" i="5"/>
  <c r="G259" i="5"/>
  <c r="H259" i="5" s="1"/>
  <c r="L258" i="5"/>
  <c r="K258" i="5"/>
  <c r="J258" i="5"/>
  <c r="G258" i="5"/>
  <c r="H258" i="5" s="1"/>
  <c r="L257" i="5"/>
  <c r="K257" i="5"/>
  <c r="J257" i="5"/>
  <c r="G257" i="5"/>
  <c r="H257" i="5" s="1"/>
  <c r="L256" i="5"/>
  <c r="K256" i="5"/>
  <c r="J256" i="5"/>
  <c r="G256" i="5"/>
  <c r="H256" i="5" s="1"/>
  <c r="L255" i="5"/>
  <c r="K255" i="5"/>
  <c r="J255" i="5"/>
  <c r="G255" i="5"/>
  <c r="H255" i="5" s="1"/>
  <c r="L254" i="5"/>
  <c r="K254" i="5"/>
  <c r="J254" i="5"/>
  <c r="G254" i="5"/>
  <c r="H254" i="5" s="1"/>
  <c r="L253" i="5"/>
  <c r="K253" i="5"/>
  <c r="J253" i="5"/>
  <c r="G253" i="5"/>
  <c r="H253" i="5" s="1"/>
  <c r="L252" i="5"/>
  <c r="K252" i="5"/>
  <c r="J252" i="5"/>
  <c r="G252" i="5"/>
  <c r="H252" i="5" s="1"/>
  <c r="L251" i="5"/>
  <c r="M251" i="5" s="1"/>
  <c r="K251" i="5"/>
  <c r="J251" i="5"/>
  <c r="G251" i="5"/>
  <c r="H251" i="5" s="1"/>
  <c r="L250" i="5"/>
  <c r="K250" i="5"/>
  <c r="J250" i="5"/>
  <c r="G250" i="5"/>
  <c r="H250" i="5" s="1"/>
  <c r="L249" i="5"/>
  <c r="K249" i="5"/>
  <c r="J249" i="5"/>
  <c r="G249" i="5"/>
  <c r="H249" i="5" s="1"/>
  <c r="L248" i="5"/>
  <c r="K248" i="5"/>
  <c r="J248" i="5"/>
  <c r="G248" i="5"/>
  <c r="H248" i="5" s="1"/>
  <c r="L247" i="5"/>
  <c r="K247" i="5"/>
  <c r="J247" i="5"/>
  <c r="G247" i="5"/>
  <c r="H247" i="5" s="1"/>
  <c r="L246" i="5"/>
  <c r="K246" i="5"/>
  <c r="J246" i="5"/>
  <c r="G246" i="5"/>
  <c r="H246" i="5" s="1"/>
  <c r="L245" i="5"/>
  <c r="K245" i="5"/>
  <c r="J245" i="5"/>
  <c r="G245" i="5"/>
  <c r="H245" i="5" s="1"/>
  <c r="L244" i="5"/>
  <c r="K244" i="5"/>
  <c r="J244" i="5"/>
  <c r="G244" i="5"/>
  <c r="H244" i="5" s="1"/>
  <c r="L243" i="5"/>
  <c r="K243" i="5"/>
  <c r="J243" i="5"/>
  <c r="G243" i="5"/>
  <c r="H243" i="5" s="1"/>
  <c r="L242" i="5"/>
  <c r="K242" i="5"/>
  <c r="J242" i="5"/>
  <c r="G242" i="5"/>
  <c r="H242" i="5" s="1"/>
  <c r="L241" i="5"/>
  <c r="K241" i="5"/>
  <c r="J241" i="5"/>
  <c r="G241" i="5"/>
  <c r="H241" i="5" s="1"/>
  <c r="L240" i="5"/>
  <c r="K240" i="5"/>
  <c r="J240" i="5"/>
  <c r="G240" i="5"/>
  <c r="H240" i="5" s="1"/>
  <c r="L239" i="5"/>
  <c r="K239" i="5"/>
  <c r="J239" i="5"/>
  <c r="G239" i="5"/>
  <c r="H239" i="5" s="1"/>
  <c r="L238" i="5"/>
  <c r="K238" i="5"/>
  <c r="J238" i="5"/>
  <c r="G238" i="5"/>
  <c r="H238" i="5" s="1"/>
  <c r="L237" i="5"/>
  <c r="K237" i="5"/>
  <c r="J237" i="5"/>
  <c r="G237" i="5"/>
  <c r="H237" i="5" s="1"/>
  <c r="L236" i="5"/>
  <c r="K236" i="5"/>
  <c r="J236" i="5"/>
  <c r="G236" i="5"/>
  <c r="H236" i="5" s="1"/>
  <c r="L235" i="5"/>
  <c r="K235" i="5"/>
  <c r="J235" i="5"/>
  <c r="G235" i="5"/>
  <c r="H235" i="5" s="1"/>
  <c r="L234" i="5"/>
  <c r="K234" i="5"/>
  <c r="J234" i="5"/>
  <c r="G234" i="5"/>
  <c r="H234" i="5" s="1"/>
  <c r="L233" i="5"/>
  <c r="K233" i="5"/>
  <c r="J233" i="5"/>
  <c r="G233" i="5"/>
  <c r="H233" i="5" s="1"/>
  <c r="L232" i="5"/>
  <c r="K232" i="5"/>
  <c r="J232" i="5"/>
  <c r="G232" i="5"/>
  <c r="H232" i="5" s="1"/>
  <c r="L231" i="5"/>
  <c r="K231" i="5"/>
  <c r="J231" i="5"/>
  <c r="G231" i="5"/>
  <c r="H231" i="5" s="1"/>
  <c r="L230" i="5"/>
  <c r="K230" i="5"/>
  <c r="J230" i="5"/>
  <c r="G230" i="5"/>
  <c r="H230" i="5" s="1"/>
  <c r="L229" i="5"/>
  <c r="K229" i="5"/>
  <c r="J229" i="5"/>
  <c r="G229" i="5"/>
  <c r="H229" i="5" s="1"/>
  <c r="L228" i="5"/>
  <c r="K228" i="5"/>
  <c r="J228" i="5"/>
  <c r="G228" i="5"/>
  <c r="H228" i="5" s="1"/>
  <c r="L227" i="5"/>
  <c r="K227" i="5"/>
  <c r="J227" i="5"/>
  <c r="G227" i="5"/>
  <c r="H227" i="5" s="1"/>
  <c r="L226" i="5"/>
  <c r="K226" i="5"/>
  <c r="J226" i="5"/>
  <c r="G226" i="5"/>
  <c r="H226" i="5" s="1"/>
  <c r="L225" i="5"/>
  <c r="K225" i="5"/>
  <c r="J225" i="5"/>
  <c r="G225" i="5"/>
  <c r="H225" i="5" s="1"/>
  <c r="L224" i="5"/>
  <c r="K224" i="5"/>
  <c r="J224" i="5"/>
  <c r="G224" i="5"/>
  <c r="H224" i="5" s="1"/>
  <c r="L223" i="5"/>
  <c r="K223" i="5"/>
  <c r="J223" i="5"/>
  <c r="G223" i="5"/>
  <c r="H223" i="5" s="1"/>
  <c r="L222" i="5"/>
  <c r="K222" i="5"/>
  <c r="J222" i="5"/>
  <c r="G222" i="5"/>
  <c r="H222" i="5" s="1"/>
  <c r="L221" i="5"/>
  <c r="K221" i="5"/>
  <c r="J221" i="5"/>
  <c r="G221" i="5"/>
  <c r="H221" i="5" s="1"/>
  <c r="L220" i="5"/>
  <c r="K220" i="5"/>
  <c r="J220" i="5"/>
  <c r="G220" i="5"/>
  <c r="H220" i="5" s="1"/>
  <c r="L219" i="5"/>
  <c r="K219" i="5"/>
  <c r="J219" i="5"/>
  <c r="G219" i="5"/>
  <c r="H219" i="5" s="1"/>
  <c r="L218" i="5"/>
  <c r="K218" i="5"/>
  <c r="J218" i="5"/>
  <c r="G218" i="5"/>
  <c r="H218" i="5" s="1"/>
  <c r="L217" i="5"/>
  <c r="K217" i="5"/>
  <c r="J217" i="5"/>
  <c r="G217" i="5"/>
  <c r="H217" i="5" s="1"/>
  <c r="L216" i="5"/>
  <c r="K216" i="5"/>
  <c r="J216" i="5"/>
  <c r="G216" i="5"/>
  <c r="H216" i="5" s="1"/>
  <c r="L215" i="5"/>
  <c r="K215" i="5"/>
  <c r="J215" i="5"/>
  <c r="G215" i="5"/>
  <c r="H215" i="5" s="1"/>
  <c r="L214" i="5"/>
  <c r="K214" i="5"/>
  <c r="J214" i="5"/>
  <c r="G214" i="5"/>
  <c r="H214" i="5" s="1"/>
  <c r="L213" i="5"/>
  <c r="K213" i="5"/>
  <c r="J213" i="5"/>
  <c r="G213" i="5"/>
  <c r="H213" i="5" s="1"/>
  <c r="L212" i="5"/>
  <c r="K212" i="5"/>
  <c r="J212" i="5"/>
  <c r="G212" i="5"/>
  <c r="H212" i="5" s="1"/>
  <c r="L211" i="5"/>
  <c r="K211" i="5"/>
  <c r="J211" i="5"/>
  <c r="G211" i="5"/>
  <c r="H211" i="5" s="1"/>
  <c r="L210" i="5"/>
  <c r="K210" i="5"/>
  <c r="J210" i="5"/>
  <c r="G210" i="5"/>
  <c r="H210" i="5" s="1"/>
  <c r="L209" i="5"/>
  <c r="K209" i="5"/>
  <c r="J209" i="5"/>
  <c r="G209" i="5"/>
  <c r="H209" i="5" s="1"/>
  <c r="L208" i="5"/>
  <c r="K208" i="5"/>
  <c r="J208" i="5"/>
  <c r="G208" i="5"/>
  <c r="H208" i="5" s="1"/>
  <c r="L207" i="5"/>
  <c r="K207" i="5"/>
  <c r="J207" i="5"/>
  <c r="G207" i="5"/>
  <c r="H207" i="5" s="1"/>
  <c r="L206" i="5"/>
  <c r="K206" i="5"/>
  <c r="J206" i="5"/>
  <c r="G206" i="5"/>
  <c r="H206" i="5" s="1"/>
  <c r="L205" i="5"/>
  <c r="K205" i="5"/>
  <c r="J205" i="5"/>
  <c r="G205" i="5"/>
  <c r="H205" i="5" s="1"/>
  <c r="L204" i="5"/>
  <c r="K204" i="5"/>
  <c r="J204" i="5"/>
  <c r="G204" i="5"/>
  <c r="H204" i="5" s="1"/>
  <c r="L203" i="5"/>
  <c r="K203" i="5"/>
  <c r="J203" i="5"/>
  <c r="G203" i="5"/>
  <c r="H203" i="5" s="1"/>
  <c r="L202" i="5"/>
  <c r="K202" i="5"/>
  <c r="J202" i="5"/>
  <c r="G202" i="5"/>
  <c r="H202" i="5" s="1"/>
  <c r="L201" i="5"/>
  <c r="K201" i="5"/>
  <c r="J201" i="5"/>
  <c r="G201" i="5"/>
  <c r="H201" i="5" s="1"/>
  <c r="L200" i="5"/>
  <c r="K200" i="5"/>
  <c r="J200" i="5"/>
  <c r="G200" i="5"/>
  <c r="H200" i="5" s="1"/>
  <c r="L199" i="5"/>
  <c r="K199" i="5"/>
  <c r="J199" i="5"/>
  <c r="G199" i="5"/>
  <c r="H199" i="5" s="1"/>
  <c r="L198" i="5"/>
  <c r="K198" i="5"/>
  <c r="J198" i="5"/>
  <c r="G198" i="5"/>
  <c r="H198" i="5" s="1"/>
  <c r="L197" i="5"/>
  <c r="K197" i="5"/>
  <c r="J197" i="5"/>
  <c r="G197" i="5"/>
  <c r="H197" i="5" s="1"/>
  <c r="L196" i="5"/>
  <c r="K196" i="5"/>
  <c r="J196" i="5"/>
  <c r="G196" i="5"/>
  <c r="H196" i="5" s="1"/>
  <c r="L195" i="5"/>
  <c r="K195" i="5"/>
  <c r="J195" i="5"/>
  <c r="G195" i="5"/>
  <c r="H195" i="5" s="1"/>
  <c r="L194" i="5"/>
  <c r="K194" i="5"/>
  <c r="J194" i="5"/>
  <c r="G194" i="5"/>
  <c r="H194" i="5" s="1"/>
  <c r="L193" i="5"/>
  <c r="K193" i="5"/>
  <c r="J193" i="5"/>
  <c r="G193" i="5"/>
  <c r="H193" i="5" s="1"/>
  <c r="L192" i="5"/>
  <c r="K192" i="5"/>
  <c r="J192" i="5"/>
  <c r="G192" i="5"/>
  <c r="H192" i="5" s="1"/>
  <c r="L191" i="5"/>
  <c r="K191" i="5"/>
  <c r="J191" i="5"/>
  <c r="G191" i="5"/>
  <c r="H191" i="5" s="1"/>
  <c r="L190" i="5"/>
  <c r="K190" i="5"/>
  <c r="J190" i="5"/>
  <c r="G190" i="5"/>
  <c r="H190" i="5" s="1"/>
  <c r="L189" i="5"/>
  <c r="K189" i="5"/>
  <c r="J189" i="5"/>
  <c r="G189" i="5"/>
  <c r="H189" i="5" s="1"/>
  <c r="L188" i="5"/>
  <c r="K188" i="5"/>
  <c r="J188" i="5"/>
  <c r="G188" i="5"/>
  <c r="H188" i="5" s="1"/>
  <c r="L187" i="5"/>
  <c r="K187" i="5"/>
  <c r="J187" i="5"/>
  <c r="G187" i="5"/>
  <c r="H187" i="5" s="1"/>
  <c r="L186" i="5"/>
  <c r="K186" i="5"/>
  <c r="J186" i="5"/>
  <c r="G186" i="5"/>
  <c r="H186" i="5" s="1"/>
  <c r="L185" i="5"/>
  <c r="K185" i="5"/>
  <c r="J185" i="5"/>
  <c r="G185" i="5"/>
  <c r="H185" i="5" s="1"/>
  <c r="L184" i="5"/>
  <c r="K184" i="5"/>
  <c r="J184" i="5"/>
  <c r="G184" i="5"/>
  <c r="H184" i="5" s="1"/>
  <c r="L183" i="5"/>
  <c r="K183" i="5"/>
  <c r="J183" i="5"/>
  <c r="G183" i="5"/>
  <c r="H183" i="5" s="1"/>
  <c r="L182" i="5"/>
  <c r="K182" i="5"/>
  <c r="J182" i="5"/>
  <c r="G182" i="5"/>
  <c r="H182" i="5" s="1"/>
  <c r="L181" i="5"/>
  <c r="K181" i="5"/>
  <c r="J181" i="5"/>
  <c r="G181" i="5"/>
  <c r="H181" i="5" s="1"/>
  <c r="L180" i="5"/>
  <c r="K180" i="5"/>
  <c r="J180" i="5"/>
  <c r="G180" i="5"/>
  <c r="H180" i="5" s="1"/>
  <c r="L179" i="5"/>
  <c r="K179" i="5"/>
  <c r="J179" i="5"/>
  <c r="G179" i="5"/>
  <c r="H179" i="5" s="1"/>
  <c r="L178" i="5"/>
  <c r="K178" i="5"/>
  <c r="J178" i="5"/>
  <c r="G178" i="5"/>
  <c r="H178" i="5" s="1"/>
  <c r="L177" i="5"/>
  <c r="K177" i="5"/>
  <c r="J177" i="5"/>
  <c r="G177" i="5"/>
  <c r="H177" i="5" s="1"/>
  <c r="L176" i="5"/>
  <c r="K176" i="5"/>
  <c r="J176" i="5"/>
  <c r="G176" i="5"/>
  <c r="H176" i="5" s="1"/>
  <c r="L175" i="5"/>
  <c r="K175" i="5"/>
  <c r="J175" i="5"/>
  <c r="G175" i="5"/>
  <c r="H175" i="5" s="1"/>
  <c r="L174" i="5"/>
  <c r="K174" i="5"/>
  <c r="J174" i="5"/>
  <c r="G174" i="5"/>
  <c r="H174" i="5" s="1"/>
  <c r="L173" i="5"/>
  <c r="K173" i="5"/>
  <c r="J173" i="5"/>
  <c r="G173" i="5"/>
  <c r="H173" i="5" s="1"/>
  <c r="L172" i="5"/>
  <c r="K172" i="5"/>
  <c r="J172" i="5"/>
  <c r="G172" i="5"/>
  <c r="H172" i="5" s="1"/>
  <c r="L171" i="5"/>
  <c r="K171" i="5"/>
  <c r="J171" i="5"/>
  <c r="G171" i="5"/>
  <c r="H171" i="5" s="1"/>
  <c r="L170" i="5"/>
  <c r="K170" i="5"/>
  <c r="J170" i="5"/>
  <c r="G170" i="5"/>
  <c r="H170" i="5" s="1"/>
  <c r="L169" i="5"/>
  <c r="K169" i="5"/>
  <c r="J169" i="5"/>
  <c r="G169" i="5"/>
  <c r="H169" i="5" s="1"/>
  <c r="L168" i="5"/>
  <c r="K168" i="5"/>
  <c r="J168" i="5"/>
  <c r="G168" i="5"/>
  <c r="H168" i="5" s="1"/>
  <c r="L167" i="5"/>
  <c r="K167" i="5"/>
  <c r="J167" i="5"/>
  <c r="G167" i="5"/>
  <c r="H167" i="5" s="1"/>
  <c r="L166" i="5"/>
  <c r="K166" i="5"/>
  <c r="J166" i="5"/>
  <c r="G166" i="5"/>
  <c r="H166" i="5" s="1"/>
  <c r="L165" i="5"/>
  <c r="K165" i="5"/>
  <c r="J165" i="5"/>
  <c r="G165" i="5"/>
  <c r="H165" i="5" s="1"/>
  <c r="L164" i="5"/>
  <c r="K164" i="5"/>
  <c r="J164" i="5"/>
  <c r="G164" i="5"/>
  <c r="H164" i="5" s="1"/>
  <c r="L163" i="5"/>
  <c r="K163" i="5"/>
  <c r="J163" i="5"/>
  <c r="G163" i="5"/>
  <c r="H163" i="5" s="1"/>
  <c r="L162" i="5"/>
  <c r="K162" i="5"/>
  <c r="J162" i="5"/>
  <c r="G162" i="5"/>
  <c r="H162" i="5" s="1"/>
  <c r="L161" i="5"/>
  <c r="K161" i="5"/>
  <c r="J161" i="5"/>
  <c r="G161" i="5"/>
  <c r="H161" i="5" s="1"/>
  <c r="L160" i="5"/>
  <c r="K160" i="5"/>
  <c r="J160" i="5"/>
  <c r="G160" i="5"/>
  <c r="H160" i="5" s="1"/>
  <c r="L159" i="5"/>
  <c r="K159" i="5"/>
  <c r="J159" i="5"/>
  <c r="G159" i="5"/>
  <c r="H159" i="5" s="1"/>
  <c r="L158" i="5"/>
  <c r="K158" i="5"/>
  <c r="J158" i="5"/>
  <c r="G158" i="5"/>
  <c r="H158" i="5" s="1"/>
  <c r="L157" i="5"/>
  <c r="K157" i="5"/>
  <c r="J157" i="5"/>
  <c r="G157" i="5"/>
  <c r="H157" i="5" s="1"/>
  <c r="L156" i="5"/>
  <c r="K156" i="5"/>
  <c r="J156" i="5"/>
  <c r="G156" i="5"/>
  <c r="H156" i="5" s="1"/>
  <c r="L155" i="5"/>
  <c r="K155" i="5"/>
  <c r="J155" i="5"/>
  <c r="G155" i="5"/>
  <c r="H155" i="5" s="1"/>
  <c r="L154" i="5"/>
  <c r="K154" i="5"/>
  <c r="J154" i="5"/>
  <c r="G154" i="5"/>
  <c r="H154" i="5" s="1"/>
  <c r="L153" i="5"/>
  <c r="K153" i="5"/>
  <c r="J153" i="5"/>
  <c r="G153" i="5"/>
  <c r="H153" i="5" s="1"/>
  <c r="L152" i="5"/>
  <c r="K152" i="5"/>
  <c r="J152" i="5"/>
  <c r="G152" i="5"/>
  <c r="H152" i="5" s="1"/>
  <c r="L151" i="5"/>
  <c r="K151" i="5"/>
  <c r="J151" i="5"/>
  <c r="G151" i="5"/>
  <c r="H151" i="5" s="1"/>
  <c r="L150" i="5"/>
  <c r="K150" i="5"/>
  <c r="J150" i="5"/>
  <c r="G150" i="5"/>
  <c r="H150" i="5" s="1"/>
  <c r="L149" i="5"/>
  <c r="K149" i="5"/>
  <c r="J149" i="5"/>
  <c r="G149" i="5"/>
  <c r="H149" i="5" s="1"/>
  <c r="L148" i="5"/>
  <c r="K148" i="5"/>
  <c r="J148" i="5"/>
  <c r="G148" i="5"/>
  <c r="H148" i="5" s="1"/>
  <c r="L147" i="5"/>
  <c r="K147" i="5"/>
  <c r="J147" i="5"/>
  <c r="G147" i="5"/>
  <c r="H147" i="5" s="1"/>
  <c r="L146" i="5"/>
  <c r="K146" i="5"/>
  <c r="J146" i="5"/>
  <c r="G146" i="5"/>
  <c r="H146" i="5" s="1"/>
  <c r="L145" i="5"/>
  <c r="K145" i="5"/>
  <c r="J145" i="5"/>
  <c r="G145" i="5"/>
  <c r="H145" i="5" s="1"/>
  <c r="L144" i="5"/>
  <c r="K144" i="5"/>
  <c r="J144" i="5"/>
  <c r="G144" i="5"/>
  <c r="H144" i="5" s="1"/>
  <c r="L143" i="5"/>
  <c r="K143" i="5"/>
  <c r="J143" i="5"/>
  <c r="G143" i="5"/>
  <c r="H143" i="5" s="1"/>
  <c r="L142" i="5"/>
  <c r="K142" i="5"/>
  <c r="J142" i="5"/>
  <c r="G142" i="5"/>
  <c r="H142" i="5" s="1"/>
  <c r="L141" i="5"/>
  <c r="K141" i="5"/>
  <c r="J141" i="5"/>
  <c r="G141" i="5"/>
  <c r="H141" i="5" s="1"/>
  <c r="L140" i="5"/>
  <c r="K140" i="5"/>
  <c r="J140" i="5"/>
  <c r="G140" i="5"/>
  <c r="H140" i="5" s="1"/>
  <c r="L139" i="5"/>
  <c r="K139" i="5"/>
  <c r="J139" i="5"/>
  <c r="G139" i="5"/>
  <c r="H139" i="5" s="1"/>
  <c r="L138" i="5"/>
  <c r="K138" i="5"/>
  <c r="J138" i="5"/>
  <c r="G138" i="5"/>
  <c r="H138" i="5" s="1"/>
  <c r="L137" i="5"/>
  <c r="K137" i="5"/>
  <c r="J137" i="5"/>
  <c r="G137" i="5"/>
  <c r="H137" i="5" s="1"/>
  <c r="L136" i="5"/>
  <c r="K136" i="5"/>
  <c r="J136" i="5"/>
  <c r="G136" i="5"/>
  <c r="H136" i="5" s="1"/>
  <c r="L135" i="5"/>
  <c r="K135" i="5"/>
  <c r="J135" i="5"/>
  <c r="G135" i="5"/>
  <c r="H135" i="5" s="1"/>
  <c r="L134" i="5"/>
  <c r="K134" i="5"/>
  <c r="J134" i="5"/>
  <c r="G134" i="5"/>
  <c r="H134" i="5" s="1"/>
  <c r="L133" i="5"/>
  <c r="K133" i="5"/>
  <c r="J133" i="5"/>
  <c r="G133" i="5"/>
  <c r="H133" i="5" s="1"/>
  <c r="L132" i="5"/>
  <c r="K132" i="5"/>
  <c r="J132" i="5"/>
  <c r="G132" i="5"/>
  <c r="H132" i="5" s="1"/>
  <c r="L131" i="5"/>
  <c r="K131" i="5"/>
  <c r="J131" i="5"/>
  <c r="G131" i="5"/>
  <c r="H131" i="5" s="1"/>
  <c r="L130" i="5"/>
  <c r="K130" i="5"/>
  <c r="J130" i="5"/>
  <c r="G130" i="5"/>
  <c r="H130" i="5" s="1"/>
  <c r="L129" i="5"/>
  <c r="K129" i="5"/>
  <c r="J129" i="5"/>
  <c r="G129" i="5"/>
  <c r="H129" i="5" s="1"/>
  <c r="L128" i="5"/>
  <c r="M128" i="5" s="1"/>
  <c r="K128" i="5"/>
  <c r="J128" i="5"/>
  <c r="G128" i="5"/>
  <c r="H128" i="5" s="1"/>
  <c r="L127" i="5"/>
  <c r="K127" i="5"/>
  <c r="J127" i="5"/>
  <c r="G127" i="5"/>
  <c r="H127" i="5" s="1"/>
  <c r="L126" i="5"/>
  <c r="K126" i="5"/>
  <c r="J126" i="5"/>
  <c r="G126" i="5"/>
  <c r="H126" i="5" s="1"/>
  <c r="L125" i="5"/>
  <c r="K125" i="5"/>
  <c r="J125" i="5"/>
  <c r="G125" i="5"/>
  <c r="H125" i="5" s="1"/>
  <c r="L124" i="5"/>
  <c r="K124" i="5"/>
  <c r="J124" i="5"/>
  <c r="G124" i="5"/>
  <c r="H124" i="5" s="1"/>
  <c r="L122" i="5"/>
  <c r="K122" i="5"/>
  <c r="J122" i="5"/>
  <c r="G122" i="5"/>
  <c r="H122" i="5" s="1"/>
  <c r="L121" i="5"/>
  <c r="K121" i="5"/>
  <c r="J121" i="5"/>
  <c r="G121" i="5"/>
  <c r="H121" i="5" s="1"/>
  <c r="L120" i="5"/>
  <c r="K120" i="5"/>
  <c r="J120" i="5"/>
  <c r="G120" i="5"/>
  <c r="H120" i="5" s="1"/>
  <c r="L119" i="5"/>
  <c r="K119" i="5"/>
  <c r="J119" i="5"/>
  <c r="G119" i="5"/>
  <c r="H119" i="5" s="1"/>
  <c r="L118" i="5"/>
  <c r="K118" i="5"/>
  <c r="J118" i="5"/>
  <c r="G118" i="5"/>
  <c r="H118" i="5" s="1"/>
  <c r="L117" i="5"/>
  <c r="K117" i="5"/>
  <c r="J117" i="5"/>
  <c r="G117" i="5"/>
  <c r="H117" i="5" s="1"/>
  <c r="L116" i="5"/>
  <c r="K116" i="5"/>
  <c r="J116" i="5"/>
  <c r="G116" i="5"/>
  <c r="H116" i="5" s="1"/>
  <c r="L115" i="5"/>
  <c r="K115" i="5"/>
  <c r="J115" i="5"/>
  <c r="G115" i="5"/>
  <c r="H115" i="5" s="1"/>
  <c r="L114" i="5"/>
  <c r="K114" i="5"/>
  <c r="J114" i="5"/>
  <c r="G114" i="5"/>
  <c r="H114" i="5" s="1"/>
  <c r="L113" i="5"/>
  <c r="K113" i="5"/>
  <c r="J113" i="5"/>
  <c r="G113" i="5"/>
  <c r="H113" i="5" s="1"/>
  <c r="L112" i="5"/>
  <c r="K112" i="5"/>
  <c r="J112" i="5"/>
  <c r="G112" i="5"/>
  <c r="H112" i="5" s="1"/>
  <c r="L111" i="5"/>
  <c r="K111" i="5"/>
  <c r="J111" i="5"/>
  <c r="G111" i="5"/>
  <c r="H111" i="5" s="1"/>
  <c r="L110" i="5"/>
  <c r="K110" i="5"/>
  <c r="J110" i="5"/>
  <c r="G110" i="5"/>
  <c r="H110" i="5" s="1"/>
  <c r="L109" i="5"/>
  <c r="K109" i="5"/>
  <c r="J109" i="5"/>
  <c r="G109" i="5"/>
  <c r="H109" i="5" s="1"/>
  <c r="L108" i="5"/>
  <c r="K108" i="5"/>
  <c r="J108" i="5"/>
  <c r="G108" i="5"/>
  <c r="H108" i="5" s="1"/>
  <c r="L107" i="5"/>
  <c r="K107" i="5"/>
  <c r="J107" i="5"/>
  <c r="G107" i="5"/>
  <c r="H107" i="5" s="1"/>
  <c r="L105" i="5"/>
  <c r="K105" i="5"/>
  <c r="J105" i="5"/>
  <c r="G105" i="5"/>
  <c r="H105" i="5" s="1"/>
  <c r="L104" i="5"/>
  <c r="K104" i="5"/>
  <c r="J104" i="5"/>
  <c r="G104" i="5"/>
  <c r="H104" i="5" s="1"/>
  <c r="L103" i="5"/>
  <c r="K103" i="5"/>
  <c r="J103" i="5"/>
  <c r="G103" i="5"/>
  <c r="H103" i="5" s="1"/>
  <c r="L102" i="5"/>
  <c r="K102" i="5"/>
  <c r="J102" i="5"/>
  <c r="J106" i="5" s="1"/>
  <c r="G102" i="5"/>
  <c r="H102" i="5" s="1"/>
  <c r="L100" i="5"/>
  <c r="K100" i="5"/>
  <c r="J100" i="5"/>
  <c r="G100" i="5"/>
  <c r="H100" i="5" s="1"/>
  <c r="L99" i="5"/>
  <c r="K99" i="5"/>
  <c r="J99" i="5"/>
  <c r="G99" i="5"/>
  <c r="H99" i="5" s="1"/>
  <c r="L98" i="5"/>
  <c r="K98" i="5"/>
  <c r="J98" i="5"/>
  <c r="G98" i="5"/>
  <c r="H98" i="5" s="1"/>
  <c r="L97" i="5"/>
  <c r="K97" i="5"/>
  <c r="J97" i="5"/>
  <c r="G97" i="5"/>
  <c r="H97" i="5" s="1"/>
  <c r="L96" i="5"/>
  <c r="K96" i="5"/>
  <c r="J96" i="5"/>
  <c r="G96" i="5"/>
  <c r="H96" i="5" s="1"/>
  <c r="L95" i="5"/>
  <c r="K95" i="5"/>
  <c r="J95" i="5"/>
  <c r="G95" i="5"/>
  <c r="H95" i="5" s="1"/>
  <c r="L94" i="5"/>
  <c r="K94" i="5"/>
  <c r="J94" i="5"/>
  <c r="G94" i="5"/>
  <c r="H94" i="5" s="1"/>
  <c r="L93" i="5"/>
  <c r="K93" i="5"/>
  <c r="J93" i="5"/>
  <c r="G93" i="5"/>
  <c r="H93" i="5" s="1"/>
  <c r="L92" i="5"/>
  <c r="K92" i="5"/>
  <c r="J92" i="5"/>
  <c r="G92" i="5"/>
  <c r="H92" i="5" s="1"/>
  <c r="L91" i="5"/>
  <c r="K91" i="5"/>
  <c r="J91" i="5"/>
  <c r="G91" i="5"/>
  <c r="H91" i="5" s="1"/>
  <c r="L90" i="5"/>
  <c r="K90" i="5"/>
  <c r="J90" i="5"/>
  <c r="G90" i="5"/>
  <c r="H90" i="5" s="1"/>
  <c r="L89" i="5"/>
  <c r="K89" i="5"/>
  <c r="J89" i="5"/>
  <c r="G89" i="5"/>
  <c r="H89" i="5" s="1"/>
  <c r="L88" i="5"/>
  <c r="K88" i="5"/>
  <c r="J88" i="5"/>
  <c r="G88" i="5"/>
  <c r="H88" i="5" s="1"/>
  <c r="L87" i="5"/>
  <c r="K87" i="5"/>
  <c r="J87" i="5"/>
  <c r="G87" i="5"/>
  <c r="H87" i="5" s="1"/>
  <c r="L86" i="5"/>
  <c r="K86" i="5"/>
  <c r="J86" i="5"/>
  <c r="G86" i="5"/>
  <c r="H86" i="5" s="1"/>
  <c r="L85" i="5"/>
  <c r="K85" i="5"/>
  <c r="J85" i="5"/>
  <c r="G85" i="5"/>
  <c r="H85" i="5" s="1"/>
  <c r="L84" i="5"/>
  <c r="K84" i="5"/>
  <c r="J84" i="5"/>
  <c r="G84" i="5"/>
  <c r="H84" i="5" s="1"/>
  <c r="L82" i="5"/>
  <c r="K82" i="5"/>
  <c r="J82" i="5"/>
  <c r="G82" i="5"/>
  <c r="H82" i="5" s="1"/>
  <c r="L81" i="5"/>
  <c r="K81" i="5"/>
  <c r="J81" i="5"/>
  <c r="G81" i="5"/>
  <c r="H81" i="5" s="1"/>
  <c r="L80" i="5"/>
  <c r="K80" i="5"/>
  <c r="J80" i="5"/>
  <c r="G80" i="5"/>
  <c r="H80" i="5" s="1"/>
  <c r="L79" i="5"/>
  <c r="K79" i="5"/>
  <c r="J79" i="5"/>
  <c r="G79" i="5"/>
  <c r="H79" i="5" s="1"/>
  <c r="L78" i="5"/>
  <c r="K78" i="5"/>
  <c r="J78" i="5"/>
  <c r="G78" i="5"/>
  <c r="H78" i="5" s="1"/>
  <c r="L77" i="5"/>
  <c r="K77" i="5"/>
  <c r="J77" i="5"/>
  <c r="G77" i="5"/>
  <c r="H77" i="5" s="1"/>
  <c r="L76" i="5"/>
  <c r="K76" i="5"/>
  <c r="J76" i="5"/>
  <c r="G76" i="5"/>
  <c r="H76" i="5" s="1"/>
  <c r="L75" i="5"/>
  <c r="K75" i="5"/>
  <c r="J75" i="5"/>
  <c r="G75" i="5"/>
  <c r="H75" i="5" s="1"/>
  <c r="L73" i="5"/>
  <c r="K73" i="5"/>
  <c r="J73" i="5"/>
  <c r="G73" i="5"/>
  <c r="H73" i="5" s="1"/>
  <c r="L72" i="5"/>
  <c r="K72" i="5"/>
  <c r="J72" i="5"/>
  <c r="G72" i="5"/>
  <c r="H72" i="5" s="1"/>
  <c r="L71" i="5"/>
  <c r="K71" i="5"/>
  <c r="J71" i="5"/>
  <c r="G71" i="5"/>
  <c r="H71" i="5" s="1"/>
  <c r="L70" i="5"/>
  <c r="K70" i="5"/>
  <c r="J70" i="5"/>
  <c r="G70" i="5"/>
  <c r="H70" i="5" s="1"/>
  <c r="L69" i="5"/>
  <c r="K69" i="5"/>
  <c r="J69" i="5"/>
  <c r="G69" i="5"/>
  <c r="H69" i="5" s="1"/>
  <c r="L68" i="5"/>
  <c r="K68" i="5"/>
  <c r="J68" i="5"/>
  <c r="G68" i="5"/>
  <c r="H68" i="5" s="1"/>
  <c r="L67" i="5"/>
  <c r="K67" i="5"/>
  <c r="J67" i="5"/>
  <c r="G67" i="5"/>
  <c r="H67" i="5" s="1"/>
  <c r="L66" i="5"/>
  <c r="K66" i="5"/>
  <c r="J66" i="5"/>
  <c r="G66" i="5"/>
  <c r="H66" i="5" s="1"/>
  <c r="L65" i="5"/>
  <c r="K65" i="5"/>
  <c r="J65" i="5"/>
  <c r="G65" i="5"/>
  <c r="H65" i="5" s="1"/>
  <c r="L64" i="5"/>
  <c r="K64" i="5"/>
  <c r="J64" i="5"/>
  <c r="G64" i="5"/>
  <c r="H64" i="5" s="1"/>
  <c r="L63" i="5"/>
  <c r="K63" i="5"/>
  <c r="J63" i="5"/>
  <c r="G63" i="5"/>
  <c r="H63" i="5" s="1"/>
  <c r="L62" i="5"/>
  <c r="K62" i="5"/>
  <c r="J62" i="5"/>
  <c r="G62" i="5"/>
  <c r="H62" i="5" s="1"/>
  <c r="L61" i="5"/>
  <c r="K61" i="5"/>
  <c r="J61" i="5"/>
  <c r="G61" i="5"/>
  <c r="H61" i="5" s="1"/>
  <c r="L60" i="5"/>
  <c r="K60" i="5"/>
  <c r="J60" i="5"/>
  <c r="G60" i="5"/>
  <c r="H60" i="5" s="1"/>
  <c r="L59" i="5"/>
  <c r="K59" i="5"/>
  <c r="J59" i="5"/>
  <c r="G59" i="5"/>
  <c r="H59" i="5" s="1"/>
  <c r="L58" i="5"/>
  <c r="K58" i="5"/>
  <c r="J58" i="5"/>
  <c r="G58" i="5"/>
  <c r="H58" i="5" s="1"/>
  <c r="L57" i="5"/>
  <c r="K57" i="5"/>
  <c r="J57" i="5"/>
  <c r="G57" i="5"/>
  <c r="H57" i="5" s="1"/>
  <c r="L56" i="5"/>
  <c r="K56" i="5"/>
  <c r="J56" i="5"/>
  <c r="G56" i="5"/>
  <c r="H56" i="5" s="1"/>
  <c r="L54" i="5"/>
  <c r="K54" i="5"/>
  <c r="J54" i="5"/>
  <c r="G54" i="5"/>
  <c r="H54" i="5" s="1"/>
  <c r="L53" i="5"/>
  <c r="K53" i="5"/>
  <c r="J53" i="5"/>
  <c r="G53" i="5"/>
  <c r="H53" i="5" s="1"/>
  <c r="L52" i="5"/>
  <c r="K52" i="5"/>
  <c r="J52" i="5"/>
  <c r="G52" i="5"/>
  <c r="H52" i="5" s="1"/>
  <c r="L51" i="5"/>
  <c r="K51" i="5"/>
  <c r="J51" i="5"/>
  <c r="G51" i="5"/>
  <c r="H51" i="5" s="1"/>
  <c r="L50" i="5"/>
  <c r="K50" i="5"/>
  <c r="J50" i="5"/>
  <c r="G50" i="5"/>
  <c r="H50" i="5" s="1"/>
  <c r="L48" i="5"/>
  <c r="U13" i="5" s="1"/>
  <c r="V13" i="5" s="1"/>
  <c r="K48" i="5"/>
  <c r="J48" i="5"/>
  <c r="G48" i="5"/>
  <c r="H48" i="5" s="1"/>
  <c r="L47" i="5"/>
  <c r="K47" i="5"/>
  <c r="J47" i="5"/>
  <c r="G47" i="5"/>
  <c r="H47" i="5" s="1"/>
  <c r="L46" i="5"/>
  <c r="K46" i="5"/>
  <c r="J46" i="5"/>
  <c r="G46" i="5"/>
  <c r="H46" i="5" s="1"/>
  <c r="L45" i="5"/>
  <c r="K45" i="5"/>
  <c r="J45" i="5"/>
  <c r="G45" i="5"/>
  <c r="H45" i="5" s="1"/>
  <c r="L44" i="5"/>
  <c r="K44" i="5"/>
  <c r="J44" i="5"/>
  <c r="G44" i="5"/>
  <c r="H44" i="5" s="1"/>
  <c r="L43" i="5"/>
  <c r="K43" i="5"/>
  <c r="J43" i="5"/>
  <c r="G43" i="5"/>
  <c r="H43" i="5" s="1"/>
  <c r="L42" i="5"/>
  <c r="K42" i="5"/>
  <c r="J42" i="5"/>
  <c r="G42" i="5"/>
  <c r="H42" i="5" s="1"/>
  <c r="L41" i="5"/>
  <c r="K41" i="5"/>
  <c r="J41" i="5"/>
  <c r="G41" i="5"/>
  <c r="H41" i="5" s="1"/>
  <c r="L40" i="5"/>
  <c r="K40" i="5"/>
  <c r="J40" i="5"/>
  <c r="G40" i="5"/>
  <c r="H40" i="5" s="1"/>
  <c r="L39" i="5"/>
  <c r="K39" i="5"/>
  <c r="J39" i="5"/>
  <c r="G39" i="5"/>
  <c r="H39" i="5" s="1"/>
  <c r="L38" i="5"/>
  <c r="K38" i="5"/>
  <c r="J38" i="5"/>
  <c r="G38" i="5"/>
  <c r="H38" i="5" s="1"/>
  <c r="L37" i="5"/>
  <c r="K37" i="5"/>
  <c r="J37" i="5"/>
  <c r="G37" i="5"/>
  <c r="H37" i="5" s="1"/>
  <c r="L36" i="5"/>
  <c r="K36" i="5"/>
  <c r="J36" i="5"/>
  <c r="G36" i="5"/>
  <c r="H36" i="5" s="1"/>
  <c r="L35" i="5"/>
  <c r="K35" i="5"/>
  <c r="J35" i="5"/>
  <c r="G35" i="5"/>
  <c r="H35" i="5" s="1"/>
  <c r="L34" i="5"/>
  <c r="K34" i="5"/>
  <c r="J34" i="5"/>
  <c r="G34" i="5"/>
  <c r="H34" i="5" s="1"/>
  <c r="L33" i="5"/>
  <c r="K33" i="5"/>
  <c r="J33" i="5"/>
  <c r="G33" i="5"/>
  <c r="H33" i="5" s="1"/>
  <c r="L32" i="5"/>
  <c r="K32" i="5"/>
  <c r="J32" i="5"/>
  <c r="G32" i="5"/>
  <c r="H32" i="5" s="1"/>
  <c r="L31" i="5"/>
  <c r="K31" i="5"/>
  <c r="J31" i="5"/>
  <c r="G31" i="5"/>
  <c r="H31" i="5" s="1"/>
  <c r="L29" i="5"/>
  <c r="K29" i="5"/>
  <c r="J29" i="5"/>
  <c r="G29" i="5"/>
  <c r="H29" i="5" s="1"/>
  <c r="L28" i="5"/>
  <c r="U7" i="5" s="1"/>
  <c r="K28" i="5"/>
  <c r="T7" i="5" s="1"/>
  <c r="J28" i="5"/>
  <c r="G28" i="5"/>
  <c r="H28" i="5" s="1"/>
  <c r="L27" i="5"/>
  <c r="K27" i="5"/>
  <c r="J27" i="5"/>
  <c r="G27" i="5"/>
  <c r="H27" i="5" s="1"/>
  <c r="L26" i="5"/>
  <c r="K26" i="5"/>
  <c r="J26" i="5"/>
  <c r="G26" i="5"/>
  <c r="H26" i="5" s="1"/>
  <c r="L25" i="5"/>
  <c r="K25" i="5"/>
  <c r="J25" i="5"/>
  <c r="G25" i="5"/>
  <c r="H25" i="5" s="1"/>
  <c r="L24" i="5"/>
  <c r="K24" i="5"/>
  <c r="J24" i="5"/>
  <c r="G24" i="5"/>
  <c r="H24" i="5" s="1"/>
  <c r="L21" i="5"/>
  <c r="K21" i="5"/>
  <c r="J21" i="5"/>
  <c r="G21" i="5"/>
  <c r="H21" i="5" s="1"/>
  <c r="L20" i="5"/>
  <c r="K20" i="5"/>
  <c r="J20" i="5"/>
  <c r="G20" i="5"/>
  <c r="H20" i="5" s="1"/>
  <c r="L19" i="5"/>
  <c r="K19" i="5"/>
  <c r="J19" i="5"/>
  <c r="G19" i="5"/>
  <c r="H19" i="5" s="1"/>
  <c r="L18" i="5"/>
  <c r="K18" i="5"/>
  <c r="J18" i="5"/>
  <c r="G18" i="5"/>
  <c r="H18" i="5" s="1"/>
  <c r="L17" i="5"/>
  <c r="K17" i="5"/>
  <c r="J17" i="5"/>
  <c r="G17" i="5"/>
  <c r="H17" i="5" s="1"/>
  <c r="L16" i="5"/>
  <c r="K16" i="5"/>
  <c r="J16" i="5"/>
  <c r="G16" i="5"/>
  <c r="H16" i="5" s="1"/>
  <c r="U15" i="5"/>
  <c r="L15" i="5"/>
  <c r="K15" i="5"/>
  <c r="J15" i="5"/>
  <c r="G15" i="5"/>
  <c r="H15" i="5" s="1"/>
  <c r="L14" i="5"/>
  <c r="K14" i="5"/>
  <c r="J14" i="5"/>
  <c r="G14" i="5"/>
  <c r="H14" i="5" s="1"/>
  <c r="L13" i="5"/>
  <c r="K13" i="5"/>
  <c r="J13" i="5"/>
  <c r="G13" i="5"/>
  <c r="H13" i="5" s="1"/>
  <c r="L12" i="5"/>
  <c r="K12" i="5"/>
  <c r="J12" i="5"/>
  <c r="G12" i="5"/>
  <c r="H12" i="5" s="1"/>
  <c r="L10" i="5"/>
  <c r="K10" i="5"/>
  <c r="J10" i="5"/>
  <c r="G10" i="5"/>
  <c r="H10" i="5" s="1"/>
  <c r="L9" i="5"/>
  <c r="K9" i="5"/>
  <c r="J9" i="5"/>
  <c r="G9" i="5"/>
  <c r="H9" i="5" s="1"/>
  <c r="L8" i="5"/>
  <c r="K8" i="5"/>
  <c r="J8" i="5"/>
  <c r="G8" i="5"/>
  <c r="H8" i="5" s="1"/>
  <c r="L7" i="5"/>
  <c r="K7" i="5"/>
  <c r="J7" i="5"/>
  <c r="G7" i="5"/>
  <c r="H7" i="5" s="1"/>
  <c r="L6" i="5"/>
  <c r="K6" i="5"/>
  <c r="J6" i="5"/>
  <c r="G6" i="5"/>
  <c r="H6" i="5" s="1"/>
  <c r="L5" i="5"/>
  <c r="K5" i="5"/>
  <c r="J5" i="5"/>
  <c r="G5" i="5"/>
  <c r="H5" i="5" s="1"/>
  <c r="L4" i="5"/>
  <c r="K4" i="5"/>
  <c r="J4" i="5"/>
  <c r="G4" i="5"/>
  <c r="H4" i="5" s="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8" i="1"/>
  <c r="G9" i="1"/>
  <c r="G10" i="1"/>
  <c r="G11" i="1"/>
  <c r="G12" i="1"/>
  <c r="G13" i="1"/>
  <c r="G14" i="1"/>
  <c r="G15" i="1"/>
  <c r="G16" i="1"/>
  <c r="G17" i="1"/>
  <c r="G18" i="1"/>
  <c r="G19" i="1"/>
  <c r="G20" i="1"/>
  <c r="G21" i="1"/>
  <c r="G22" i="1"/>
  <c r="G23" i="1"/>
  <c r="G24" i="1"/>
  <c r="G25" i="1"/>
  <c r="G26" i="1"/>
  <c r="G27" i="1"/>
  <c r="G28" i="1"/>
  <c r="G29" i="1"/>
  <c r="G30" i="1"/>
  <c r="G31" i="1"/>
  <c r="G7" i="1"/>
  <c r="G6" i="1"/>
  <c r="M54" i="5" l="1"/>
  <c r="M76" i="5"/>
  <c r="M77" i="5"/>
  <c r="M86" i="5"/>
  <c r="N86" i="5" s="1"/>
  <c r="M92" i="5"/>
  <c r="M125" i="5"/>
  <c r="M126" i="5"/>
  <c r="M183" i="5"/>
  <c r="N183" i="5" s="1"/>
  <c r="M197" i="5"/>
  <c r="M209" i="5"/>
  <c r="M231" i="5"/>
  <c r="N231" i="5" s="1"/>
  <c r="M237" i="5"/>
  <c r="N237" i="5" s="1"/>
  <c r="M239" i="5"/>
  <c r="M241" i="5"/>
  <c r="M273" i="5"/>
  <c r="N273" i="5" s="1"/>
  <c r="M319" i="5"/>
  <c r="N319" i="5" s="1"/>
  <c r="M321" i="5"/>
  <c r="M325" i="5"/>
  <c r="M327" i="5"/>
  <c r="N327" i="5" s="1"/>
  <c r="M337" i="5"/>
  <c r="N337" i="5" s="1"/>
  <c r="M359" i="5"/>
  <c r="M361" i="5"/>
  <c r="M367" i="5"/>
  <c r="N367" i="5" s="1"/>
  <c r="M371" i="5"/>
  <c r="N371" i="5" s="1"/>
  <c r="M437" i="5"/>
  <c r="R7" i="5"/>
  <c r="M166" i="5"/>
  <c r="M287" i="5"/>
  <c r="N287" i="5" s="1"/>
  <c r="M305" i="5"/>
  <c r="M416" i="5"/>
  <c r="N416" i="5" s="1"/>
  <c r="M286" i="5"/>
  <c r="N286" i="5" s="1"/>
  <c r="M136" i="5"/>
  <c r="N136" i="5" s="1"/>
  <c r="M10" i="5"/>
  <c r="M369" i="5"/>
  <c r="M90" i="5"/>
  <c r="N90" i="5" s="1"/>
  <c r="M8" i="5"/>
  <c r="N8" i="5" s="1"/>
  <c r="L123" i="5"/>
  <c r="M162" i="5"/>
  <c r="M403" i="5"/>
  <c r="M78" i="5"/>
  <c r="N78" i="5" s="1"/>
  <c r="M91" i="5"/>
  <c r="N91" i="5" s="1"/>
  <c r="M243" i="5"/>
  <c r="N243" i="5" s="1"/>
  <c r="M154" i="5"/>
  <c r="M193" i="5"/>
  <c r="M199" i="5"/>
  <c r="M229" i="5"/>
  <c r="L49" i="5"/>
  <c r="M150" i="5"/>
  <c r="M257" i="5"/>
  <c r="N257" i="5" s="1"/>
  <c r="M261" i="5"/>
  <c r="M353" i="5"/>
  <c r="N353" i="5" s="1"/>
  <c r="M393" i="5"/>
  <c r="N393" i="5" s="1"/>
  <c r="G420" i="5"/>
  <c r="H420" i="5" s="1"/>
  <c r="H414" i="5"/>
  <c r="M27" i="5"/>
  <c r="N27" i="5" s="1"/>
  <c r="M32" i="5"/>
  <c r="N32" i="5" s="1"/>
  <c r="M36" i="5"/>
  <c r="N36" i="5" s="1"/>
  <c r="M40" i="5"/>
  <c r="N40" i="5" s="1"/>
  <c r="M44" i="5"/>
  <c r="N44" i="5" s="1"/>
  <c r="M48" i="5"/>
  <c r="N48" i="5" s="1"/>
  <c r="M104" i="5"/>
  <c r="N104" i="5" s="1"/>
  <c r="M174" i="5"/>
  <c r="N174" i="5" s="1"/>
  <c r="M293" i="5"/>
  <c r="N293" i="5" s="1"/>
  <c r="M301" i="5"/>
  <c r="M385" i="5"/>
  <c r="N385" i="5" s="1"/>
  <c r="M435" i="5"/>
  <c r="N435" i="5" s="1"/>
  <c r="K49" i="5"/>
  <c r="M158" i="5"/>
  <c r="N158" i="5" s="1"/>
  <c r="M190" i="5"/>
  <c r="M405" i="5"/>
  <c r="L420" i="5"/>
  <c r="J83" i="5"/>
  <c r="M118" i="5"/>
  <c r="M222" i="5"/>
  <c r="M24" i="5"/>
  <c r="N24" i="5" s="1"/>
  <c r="M28" i="5"/>
  <c r="N28" i="5" s="1"/>
  <c r="M33" i="5"/>
  <c r="N33" i="5" s="1"/>
  <c r="M37" i="5"/>
  <c r="N37" i="5" s="1"/>
  <c r="M41" i="5"/>
  <c r="N41" i="5" s="1"/>
  <c r="M45" i="5"/>
  <c r="N45" i="5" s="1"/>
  <c r="M50" i="5"/>
  <c r="M179" i="5"/>
  <c r="M254" i="5"/>
  <c r="N254" i="5" s="1"/>
  <c r="M318" i="5"/>
  <c r="N318" i="5" s="1"/>
  <c r="M144" i="5"/>
  <c r="M187" i="5"/>
  <c r="M263" i="5"/>
  <c r="M350" i="5"/>
  <c r="N350" i="5" s="1"/>
  <c r="M391" i="5"/>
  <c r="M25" i="5"/>
  <c r="N25" i="5" s="1"/>
  <c r="M29" i="5"/>
  <c r="N29" i="5" s="1"/>
  <c r="M34" i="5"/>
  <c r="N34" i="5" s="1"/>
  <c r="M38" i="5"/>
  <c r="N38" i="5" s="1"/>
  <c r="M42" i="5"/>
  <c r="N42" i="5" s="1"/>
  <c r="M46" i="5"/>
  <c r="M211" i="5"/>
  <c r="N211" i="5" s="1"/>
  <c r="M219" i="5"/>
  <c r="M255" i="5"/>
  <c r="M295" i="5"/>
  <c r="M303" i="5"/>
  <c r="M429" i="5"/>
  <c r="N429" i="5" s="1"/>
  <c r="M433" i="5"/>
  <c r="N433" i="5" s="1"/>
  <c r="M275" i="5"/>
  <c r="N275" i="5" s="1"/>
  <c r="M283" i="5"/>
  <c r="N283" i="5" s="1"/>
  <c r="M411" i="5"/>
  <c r="N411" i="5" s="1"/>
  <c r="M68" i="5"/>
  <c r="N68" i="5" s="1"/>
  <c r="L74" i="5"/>
  <c r="U12" i="5" s="1"/>
  <c r="M64" i="5"/>
  <c r="N64" i="5" s="1"/>
  <c r="M112" i="5"/>
  <c r="N112" i="5" s="1"/>
  <c r="M307" i="5"/>
  <c r="N307" i="5" s="1"/>
  <c r="M315" i="5"/>
  <c r="N315" i="5" s="1"/>
  <c r="M191" i="5"/>
  <c r="N128" i="5"/>
  <c r="L11" i="5"/>
  <c r="M26" i="5"/>
  <c r="N26" i="5" s="1"/>
  <c r="M31" i="5"/>
  <c r="M35" i="5"/>
  <c r="N35" i="5" s="1"/>
  <c r="M39" i="5"/>
  <c r="N39" i="5" s="1"/>
  <c r="M43" i="5"/>
  <c r="N43" i="5" s="1"/>
  <c r="M52" i="5"/>
  <c r="N52" i="5" s="1"/>
  <c r="M94" i="5"/>
  <c r="M173" i="5"/>
  <c r="N173" i="5" s="1"/>
  <c r="M177" i="5"/>
  <c r="N177" i="5" s="1"/>
  <c r="M292" i="5"/>
  <c r="N292" i="5" s="1"/>
  <c r="M300" i="5"/>
  <c r="N300" i="5" s="1"/>
  <c r="M339" i="5"/>
  <c r="M347" i="5"/>
  <c r="N347" i="5" s="1"/>
  <c r="N439" i="5"/>
  <c r="H439" i="5"/>
  <c r="N440" i="5"/>
  <c r="H440" i="5"/>
  <c r="M15" i="5"/>
  <c r="N15" i="5" s="1"/>
  <c r="M72" i="5"/>
  <c r="N72" i="5" s="1"/>
  <c r="M421" i="5"/>
  <c r="N421" i="5" s="1"/>
  <c r="T14" i="5"/>
  <c r="R15" i="5"/>
  <c r="N46" i="5"/>
  <c r="N50" i="5"/>
  <c r="M119" i="5"/>
  <c r="N119" i="5" s="1"/>
  <c r="M120" i="5"/>
  <c r="N120" i="5" s="1"/>
  <c r="M122" i="5"/>
  <c r="N122" i="5" s="1"/>
  <c r="M223" i="5"/>
  <c r="N223" i="5" s="1"/>
  <c r="M138" i="5"/>
  <c r="N138" i="5" s="1"/>
  <c r="M195" i="5"/>
  <c r="N195" i="5" s="1"/>
  <c r="M227" i="5"/>
  <c r="N227" i="5" s="1"/>
  <c r="M258" i="5"/>
  <c r="N258" i="5" s="1"/>
  <c r="M291" i="5"/>
  <c r="N291" i="5" s="1"/>
  <c r="M322" i="5"/>
  <c r="N322" i="5" s="1"/>
  <c r="M357" i="5"/>
  <c r="N357" i="5" s="1"/>
  <c r="M388" i="5"/>
  <c r="N388" i="5" s="1"/>
  <c r="M415" i="5"/>
  <c r="N415" i="5" s="1"/>
  <c r="M4" i="5"/>
  <c r="N4" i="5" s="1"/>
  <c r="M6" i="5"/>
  <c r="N6" i="5" s="1"/>
  <c r="M7" i="5"/>
  <c r="N7" i="5" s="1"/>
  <c r="K22" i="5"/>
  <c r="T5" i="5" s="1"/>
  <c r="M13" i="5"/>
  <c r="N13" i="5" s="1"/>
  <c r="M17" i="5"/>
  <c r="N17" i="5" s="1"/>
  <c r="M20" i="5"/>
  <c r="N20" i="5" s="1"/>
  <c r="M21" i="5"/>
  <c r="N21" i="5" s="1"/>
  <c r="T6" i="5"/>
  <c r="M62" i="5"/>
  <c r="N62" i="5" s="1"/>
  <c r="M70" i="5"/>
  <c r="N70" i="5" s="1"/>
  <c r="M84" i="5"/>
  <c r="N84" i="5" s="1"/>
  <c r="M88" i="5"/>
  <c r="N88" i="5" s="1"/>
  <c r="M114" i="5"/>
  <c r="N114" i="5" s="1"/>
  <c r="M132" i="5"/>
  <c r="N132" i="5" s="1"/>
  <c r="M133" i="5"/>
  <c r="N133" i="5" s="1"/>
  <c r="M134" i="5"/>
  <c r="N134" i="5" s="1"/>
  <c r="M146" i="5"/>
  <c r="N146" i="5" s="1"/>
  <c r="M157" i="5"/>
  <c r="N157" i="5" s="1"/>
  <c r="M169" i="5"/>
  <c r="N169" i="5" s="1"/>
  <c r="M182" i="5"/>
  <c r="N182" i="5" s="1"/>
  <c r="M185" i="5"/>
  <c r="N185" i="5" s="1"/>
  <c r="M202" i="5"/>
  <c r="N202" i="5" s="1"/>
  <c r="M203" i="5"/>
  <c r="N203" i="5" s="1"/>
  <c r="M204" i="5"/>
  <c r="N204" i="5" s="1"/>
  <c r="M206" i="5"/>
  <c r="N206" i="5" s="1"/>
  <c r="M215" i="5"/>
  <c r="N215" i="5" s="1"/>
  <c r="M217" i="5"/>
  <c r="N217" i="5" s="1"/>
  <c r="M234" i="5"/>
  <c r="N234" i="5" s="1"/>
  <c r="M235" i="5"/>
  <c r="N235" i="5" s="1"/>
  <c r="M249" i="5"/>
  <c r="N249" i="5" s="1"/>
  <c r="M266" i="5"/>
  <c r="N266" i="5" s="1"/>
  <c r="M267" i="5"/>
  <c r="N267" i="5" s="1"/>
  <c r="M268" i="5"/>
  <c r="N268" i="5" s="1"/>
  <c r="M270" i="5"/>
  <c r="N270" i="5" s="1"/>
  <c r="M279" i="5"/>
  <c r="N279" i="5" s="1"/>
  <c r="M281" i="5"/>
  <c r="N281" i="5" s="1"/>
  <c r="M299" i="5"/>
  <c r="N299" i="5" s="1"/>
  <c r="M313" i="5"/>
  <c r="N313" i="5" s="1"/>
  <c r="M330" i="5"/>
  <c r="N330" i="5" s="1"/>
  <c r="M331" i="5"/>
  <c r="N331" i="5" s="1"/>
  <c r="M332" i="5"/>
  <c r="N332" i="5" s="1"/>
  <c r="M334" i="5"/>
  <c r="N334" i="5" s="1"/>
  <c r="M343" i="5"/>
  <c r="N343" i="5" s="1"/>
  <c r="M345" i="5"/>
  <c r="N345" i="5" s="1"/>
  <c r="M364" i="5"/>
  <c r="N364" i="5" s="1"/>
  <c r="M365" i="5"/>
  <c r="N365" i="5" s="1"/>
  <c r="M378" i="5"/>
  <c r="N378" i="5" s="1"/>
  <c r="M379" i="5"/>
  <c r="N379" i="5" s="1"/>
  <c r="M387" i="5"/>
  <c r="N387" i="5" s="1"/>
  <c r="M396" i="5"/>
  <c r="N396" i="5" s="1"/>
  <c r="M397" i="5"/>
  <c r="N397" i="5" s="1"/>
  <c r="M398" i="5"/>
  <c r="N398" i="5" s="1"/>
  <c r="M400" i="5"/>
  <c r="N400" i="5" s="1"/>
  <c r="U14" i="5"/>
  <c r="M423" i="5"/>
  <c r="N423" i="5" s="1"/>
  <c r="M160" i="5"/>
  <c r="N160" i="5" s="1"/>
  <c r="M170" i="5"/>
  <c r="N170" i="5" s="1"/>
  <c r="M194" i="5"/>
  <c r="N194" i="5" s="1"/>
  <c r="M226" i="5"/>
  <c r="N226" i="5" s="1"/>
  <c r="M259" i="5"/>
  <c r="N259" i="5" s="1"/>
  <c r="M290" i="5"/>
  <c r="N290" i="5" s="1"/>
  <c r="M323" i="5"/>
  <c r="N323" i="5" s="1"/>
  <c r="M356" i="5"/>
  <c r="N356" i="5" s="1"/>
  <c r="M389" i="5"/>
  <c r="N389" i="5" s="1"/>
  <c r="M424" i="5"/>
  <c r="N424" i="5" s="1"/>
  <c r="M426" i="5"/>
  <c r="N426" i="5" s="1"/>
  <c r="M16" i="5"/>
  <c r="N16" i="5" s="1"/>
  <c r="U6" i="5"/>
  <c r="M60" i="5"/>
  <c r="N60" i="5" s="1"/>
  <c r="M67" i="5"/>
  <c r="N67" i="5" s="1"/>
  <c r="M80" i="5"/>
  <c r="N80" i="5" s="1"/>
  <c r="M96" i="5"/>
  <c r="N96" i="5" s="1"/>
  <c r="M100" i="5"/>
  <c r="N100" i="5" s="1"/>
  <c r="M110" i="5"/>
  <c r="N110" i="5" s="1"/>
  <c r="M111" i="5"/>
  <c r="N111" i="5" s="1"/>
  <c r="M130" i="5"/>
  <c r="N130" i="5" s="1"/>
  <c r="M164" i="5"/>
  <c r="N164" i="5" s="1"/>
  <c r="M165" i="5"/>
  <c r="N165" i="5" s="1"/>
  <c r="M201" i="5"/>
  <c r="M212" i="5"/>
  <c r="N212" i="5" s="1"/>
  <c r="M214" i="5"/>
  <c r="N214" i="5" s="1"/>
  <c r="M233" i="5"/>
  <c r="N233" i="5" s="1"/>
  <c r="M244" i="5"/>
  <c r="N244" i="5" s="1"/>
  <c r="M246" i="5"/>
  <c r="N246" i="5" s="1"/>
  <c r="M265" i="5"/>
  <c r="N265" i="5" s="1"/>
  <c r="M276" i="5"/>
  <c r="N276" i="5" s="1"/>
  <c r="M278" i="5"/>
  <c r="N278" i="5" s="1"/>
  <c r="M297" i="5"/>
  <c r="N297" i="5" s="1"/>
  <c r="M308" i="5"/>
  <c r="N308" i="5" s="1"/>
  <c r="M310" i="5"/>
  <c r="N310" i="5" s="1"/>
  <c r="M329" i="5"/>
  <c r="N329" i="5" s="1"/>
  <c r="M340" i="5"/>
  <c r="N340" i="5" s="1"/>
  <c r="M342" i="5"/>
  <c r="N342" i="5" s="1"/>
  <c r="M363" i="5"/>
  <c r="N363" i="5" s="1"/>
  <c r="M374" i="5"/>
  <c r="N374" i="5" s="1"/>
  <c r="M376" i="5"/>
  <c r="N376" i="5" s="1"/>
  <c r="M377" i="5"/>
  <c r="N377" i="5" s="1"/>
  <c r="M395" i="5"/>
  <c r="N395" i="5" s="1"/>
  <c r="M406" i="5"/>
  <c r="N406" i="5" s="1"/>
  <c r="M408" i="5"/>
  <c r="N408" i="5" s="1"/>
  <c r="M417" i="5"/>
  <c r="N417" i="5" s="1"/>
  <c r="M419" i="5"/>
  <c r="N419" i="5" s="1"/>
  <c r="M431" i="5"/>
  <c r="N431" i="5" s="1"/>
  <c r="N54" i="5"/>
  <c r="M9" i="5"/>
  <c r="N9" i="5" s="1"/>
  <c r="M56" i="5"/>
  <c r="N56" i="5" s="1"/>
  <c r="G438" i="5"/>
  <c r="H438" i="5" s="1"/>
  <c r="R14" i="5"/>
  <c r="M434" i="5"/>
  <c r="N434" i="5" s="1"/>
  <c r="S15" i="5"/>
  <c r="M236" i="5"/>
  <c r="N236" i="5" s="1"/>
  <c r="M238" i="5"/>
  <c r="N238" i="5" s="1"/>
  <c r="M302" i="5"/>
  <c r="N302" i="5" s="1"/>
  <c r="M366" i="5"/>
  <c r="N366" i="5" s="1"/>
  <c r="M368" i="5"/>
  <c r="N368" i="5" s="1"/>
  <c r="J438" i="5"/>
  <c r="K11" i="5"/>
  <c r="K23" i="5" s="1"/>
  <c r="K30" i="5" s="1"/>
  <c r="N10" i="5"/>
  <c r="G74" i="5"/>
  <c r="N77" i="5"/>
  <c r="M171" i="5"/>
  <c r="N171" i="5" s="1"/>
  <c r="M172" i="5"/>
  <c r="N172" i="5" s="1"/>
  <c r="G413" i="5"/>
  <c r="G22" i="5"/>
  <c r="M66" i="5"/>
  <c r="N66" i="5" s="1"/>
  <c r="K83" i="5"/>
  <c r="L106" i="5"/>
  <c r="M105" i="5"/>
  <c r="N105" i="5" s="1"/>
  <c r="J123" i="5"/>
  <c r="M108" i="5"/>
  <c r="N108" i="5" s="1"/>
  <c r="J351" i="5"/>
  <c r="S9" i="5" s="1"/>
  <c r="M124" i="5"/>
  <c r="N124" i="5" s="1"/>
  <c r="N125" i="5"/>
  <c r="N144" i="5"/>
  <c r="M152" i="5"/>
  <c r="N152" i="5" s="1"/>
  <c r="N209" i="5"/>
  <c r="G11" i="5"/>
  <c r="M12" i="5"/>
  <c r="N12" i="5" s="1"/>
  <c r="M14" i="5"/>
  <c r="N14" i="5" s="1"/>
  <c r="G55" i="5"/>
  <c r="L55" i="5"/>
  <c r="U8" i="5" s="1"/>
  <c r="M58" i="5"/>
  <c r="N58" i="5" s="1"/>
  <c r="L83" i="5"/>
  <c r="M98" i="5"/>
  <c r="N98" i="5" s="1"/>
  <c r="M99" i="5"/>
  <c r="N99" i="5" s="1"/>
  <c r="G106" i="5"/>
  <c r="H106" i="5" s="1"/>
  <c r="M102" i="5"/>
  <c r="N102" i="5" s="1"/>
  <c r="K123" i="5"/>
  <c r="M140" i="5"/>
  <c r="M141" i="5"/>
  <c r="N141" i="5" s="1"/>
  <c r="M142" i="5"/>
  <c r="N142" i="5" s="1"/>
  <c r="M156" i="5"/>
  <c r="N156" i="5" s="1"/>
  <c r="M180" i="5"/>
  <c r="N180" i="5" s="1"/>
  <c r="M205" i="5"/>
  <c r="N205" i="5" s="1"/>
  <c r="M207" i="5"/>
  <c r="N207" i="5" s="1"/>
  <c r="M225" i="5"/>
  <c r="N225" i="5" s="1"/>
  <c r="M247" i="5"/>
  <c r="N247" i="5" s="1"/>
  <c r="M269" i="5"/>
  <c r="N269" i="5" s="1"/>
  <c r="M271" i="5"/>
  <c r="N271" i="5" s="1"/>
  <c r="M289" i="5"/>
  <c r="N289" i="5" s="1"/>
  <c r="M311" i="5"/>
  <c r="N311" i="5" s="1"/>
  <c r="M333" i="5"/>
  <c r="N333" i="5" s="1"/>
  <c r="M335" i="5"/>
  <c r="N335" i="5" s="1"/>
  <c r="M355" i="5"/>
  <c r="N355" i="5" s="1"/>
  <c r="M399" i="5"/>
  <c r="N399" i="5" s="1"/>
  <c r="M401" i="5"/>
  <c r="N401" i="5" s="1"/>
  <c r="M186" i="5"/>
  <c r="N186" i="5" s="1"/>
  <c r="M189" i="5"/>
  <c r="N189" i="5" s="1"/>
  <c r="M196" i="5"/>
  <c r="N196" i="5" s="1"/>
  <c r="M198" i="5"/>
  <c r="N198" i="5" s="1"/>
  <c r="M218" i="5"/>
  <c r="N218" i="5" s="1"/>
  <c r="M221" i="5"/>
  <c r="N221" i="5" s="1"/>
  <c r="M228" i="5"/>
  <c r="N228" i="5" s="1"/>
  <c r="M230" i="5"/>
  <c r="N230" i="5" s="1"/>
  <c r="M250" i="5"/>
  <c r="N250" i="5" s="1"/>
  <c r="M253" i="5"/>
  <c r="N253" i="5" s="1"/>
  <c r="M260" i="5"/>
  <c r="N260" i="5" s="1"/>
  <c r="M262" i="5"/>
  <c r="N262" i="5" s="1"/>
  <c r="M282" i="5"/>
  <c r="N282" i="5" s="1"/>
  <c r="M285" i="5"/>
  <c r="N285" i="5" s="1"/>
  <c r="M296" i="5"/>
  <c r="N296" i="5" s="1"/>
  <c r="M314" i="5"/>
  <c r="N314" i="5" s="1"/>
  <c r="M317" i="5"/>
  <c r="N317" i="5" s="1"/>
  <c r="M324" i="5"/>
  <c r="N324" i="5" s="1"/>
  <c r="M326" i="5"/>
  <c r="N326" i="5" s="1"/>
  <c r="M346" i="5"/>
  <c r="N346" i="5" s="1"/>
  <c r="M349" i="5"/>
  <c r="N349" i="5" s="1"/>
  <c r="J413" i="5"/>
  <c r="S10" i="5" s="1"/>
  <c r="M358" i="5"/>
  <c r="N358" i="5" s="1"/>
  <c r="M360" i="5"/>
  <c r="N360" i="5" s="1"/>
  <c r="M382" i="5"/>
  <c r="N382" i="5" s="1"/>
  <c r="M383" i="5"/>
  <c r="N383" i="5" s="1"/>
  <c r="M390" i="5"/>
  <c r="N390" i="5" s="1"/>
  <c r="M392" i="5"/>
  <c r="N392" i="5" s="1"/>
  <c r="M418" i="5"/>
  <c r="N418" i="5" s="1"/>
  <c r="L22" i="5"/>
  <c r="U5" i="5" s="1"/>
  <c r="M18" i="5"/>
  <c r="N18" i="5" s="1"/>
  <c r="M19" i="5"/>
  <c r="N19" i="5" s="1"/>
  <c r="K55" i="5"/>
  <c r="T8" i="5" s="1"/>
  <c r="J74" i="5"/>
  <c r="S12" i="5" s="1"/>
  <c r="M63" i="5"/>
  <c r="N63" i="5" s="1"/>
  <c r="M71" i="5"/>
  <c r="N71" i="5" s="1"/>
  <c r="M81" i="5"/>
  <c r="N81" i="5" s="1"/>
  <c r="M82" i="5"/>
  <c r="N82" i="5" s="1"/>
  <c r="J101" i="5"/>
  <c r="K101" i="5"/>
  <c r="M115" i="5"/>
  <c r="N115" i="5" s="1"/>
  <c r="M116" i="5"/>
  <c r="N116" i="5" s="1"/>
  <c r="M148" i="5"/>
  <c r="N148" i="5" s="1"/>
  <c r="M149" i="5"/>
  <c r="N149" i="5" s="1"/>
  <c r="M178" i="5"/>
  <c r="N178" i="5" s="1"/>
  <c r="M181" i="5"/>
  <c r="N181" i="5" s="1"/>
  <c r="M188" i="5"/>
  <c r="N188" i="5" s="1"/>
  <c r="N190" i="5"/>
  <c r="M210" i="5"/>
  <c r="N210" i="5" s="1"/>
  <c r="M213" i="5"/>
  <c r="N213" i="5" s="1"/>
  <c r="M220" i="5"/>
  <c r="N220" i="5" s="1"/>
  <c r="N222" i="5"/>
  <c r="M242" i="5"/>
  <c r="N242" i="5" s="1"/>
  <c r="M245" i="5"/>
  <c r="N245" i="5" s="1"/>
  <c r="M252" i="5"/>
  <c r="N252" i="5" s="1"/>
  <c r="M274" i="5"/>
  <c r="N274" i="5" s="1"/>
  <c r="M277" i="5"/>
  <c r="N277" i="5" s="1"/>
  <c r="M284" i="5"/>
  <c r="N284" i="5" s="1"/>
  <c r="M306" i="5"/>
  <c r="N306" i="5" s="1"/>
  <c r="M309" i="5"/>
  <c r="N309" i="5" s="1"/>
  <c r="M316" i="5"/>
  <c r="N316" i="5" s="1"/>
  <c r="M338" i="5"/>
  <c r="N338" i="5" s="1"/>
  <c r="M341" i="5"/>
  <c r="N341" i="5" s="1"/>
  <c r="M348" i="5"/>
  <c r="N348" i="5" s="1"/>
  <c r="M372" i="5"/>
  <c r="N372" i="5" s="1"/>
  <c r="M375" i="5"/>
  <c r="N375" i="5" s="1"/>
  <c r="M384" i="5"/>
  <c r="N384" i="5" s="1"/>
  <c r="M404" i="5"/>
  <c r="N404" i="5" s="1"/>
  <c r="M407" i="5"/>
  <c r="N407" i="5" s="1"/>
  <c r="M409" i="5"/>
  <c r="N409" i="5" s="1"/>
  <c r="M425" i="5"/>
  <c r="N425" i="5" s="1"/>
  <c r="M427" i="5"/>
  <c r="N427" i="5" s="1"/>
  <c r="L101" i="5"/>
  <c r="M87" i="5"/>
  <c r="N87" i="5" s="1"/>
  <c r="M95" i="5"/>
  <c r="N95" i="5" s="1"/>
  <c r="M129" i="5"/>
  <c r="N129" i="5" s="1"/>
  <c r="M137" i="5"/>
  <c r="N137" i="5" s="1"/>
  <c r="M145" i="5"/>
  <c r="N145" i="5" s="1"/>
  <c r="M153" i="5"/>
  <c r="N153" i="5" s="1"/>
  <c r="M161" i="5"/>
  <c r="N161" i="5" s="1"/>
  <c r="M168" i="5"/>
  <c r="N168" i="5" s="1"/>
  <c r="M175" i="5"/>
  <c r="N175" i="5" s="1"/>
  <c r="M176" i="5"/>
  <c r="N176" i="5" s="1"/>
  <c r="M184" i="5"/>
  <c r="N184" i="5" s="1"/>
  <c r="M192" i="5"/>
  <c r="N192" i="5" s="1"/>
  <c r="M200" i="5"/>
  <c r="N200" i="5" s="1"/>
  <c r="M208" i="5"/>
  <c r="N208" i="5" s="1"/>
  <c r="M216" i="5"/>
  <c r="N216" i="5" s="1"/>
  <c r="M224" i="5"/>
  <c r="N224" i="5" s="1"/>
  <c r="M232" i="5"/>
  <c r="N232" i="5" s="1"/>
  <c r="M240" i="5"/>
  <c r="N240" i="5" s="1"/>
  <c r="M248" i="5"/>
  <c r="N248" i="5" s="1"/>
  <c r="M256" i="5"/>
  <c r="N256" i="5" s="1"/>
  <c r="M264" i="5"/>
  <c r="N264" i="5" s="1"/>
  <c r="M272" i="5"/>
  <c r="N272" i="5" s="1"/>
  <c r="M280" i="5"/>
  <c r="N280" i="5" s="1"/>
  <c r="M288" i="5"/>
  <c r="N288" i="5" s="1"/>
  <c r="M304" i="5"/>
  <c r="N304" i="5" s="1"/>
  <c r="M312" i="5"/>
  <c r="N312" i="5" s="1"/>
  <c r="M320" i="5"/>
  <c r="N320" i="5" s="1"/>
  <c r="M328" i="5"/>
  <c r="N328" i="5" s="1"/>
  <c r="M336" i="5"/>
  <c r="N336" i="5" s="1"/>
  <c r="M344" i="5"/>
  <c r="N344" i="5" s="1"/>
  <c r="L413" i="5"/>
  <c r="U10" i="5" s="1"/>
  <c r="M354" i="5"/>
  <c r="N354" i="5" s="1"/>
  <c r="M362" i="5"/>
  <c r="N362" i="5" s="1"/>
  <c r="M370" i="5"/>
  <c r="N370" i="5" s="1"/>
  <c r="M386" i="5"/>
  <c r="N386" i="5" s="1"/>
  <c r="M394" i="5"/>
  <c r="N394" i="5" s="1"/>
  <c r="M402" i="5"/>
  <c r="N402" i="5" s="1"/>
  <c r="M410" i="5"/>
  <c r="N410" i="5" s="1"/>
  <c r="J420" i="5"/>
  <c r="M430" i="5"/>
  <c r="N430" i="5" s="1"/>
  <c r="M412" i="5"/>
  <c r="N412" i="5" s="1"/>
  <c r="M414" i="5"/>
  <c r="L438" i="5"/>
  <c r="M422" i="5"/>
  <c r="N422" i="5" s="1"/>
  <c r="N31" i="5"/>
  <c r="U4" i="5"/>
  <c r="J49" i="5"/>
  <c r="S6" i="5" s="1"/>
  <c r="J55" i="5"/>
  <c r="S8" i="5" s="1"/>
  <c r="N94" i="5"/>
  <c r="N193" i="5"/>
  <c r="N241" i="5"/>
  <c r="N437" i="5"/>
  <c r="J11" i="5"/>
  <c r="T15" i="5"/>
  <c r="G49" i="5"/>
  <c r="M59" i="5"/>
  <c r="N59" i="5" s="1"/>
  <c r="M65" i="5"/>
  <c r="N65" i="5" s="1"/>
  <c r="M73" i="5"/>
  <c r="N73" i="5" s="1"/>
  <c r="M79" i="5"/>
  <c r="N79" i="5" s="1"/>
  <c r="M85" i="5"/>
  <c r="N85" i="5" s="1"/>
  <c r="M93" i="5"/>
  <c r="N93" i="5" s="1"/>
  <c r="G123" i="5"/>
  <c r="H123" i="5" s="1"/>
  <c r="M113" i="5"/>
  <c r="N113" i="5" s="1"/>
  <c r="M121" i="5"/>
  <c r="N121" i="5" s="1"/>
  <c r="M127" i="5"/>
  <c r="N127" i="5" s="1"/>
  <c r="M135" i="5"/>
  <c r="N135" i="5" s="1"/>
  <c r="M143" i="5"/>
  <c r="N143" i="5" s="1"/>
  <c r="M151" i="5"/>
  <c r="N151" i="5" s="1"/>
  <c r="N154" i="5"/>
  <c r="M159" i="5"/>
  <c r="N159" i="5" s="1"/>
  <c r="N162" i="5"/>
  <c r="M167" i="5"/>
  <c r="N167" i="5" s="1"/>
  <c r="M47" i="5"/>
  <c r="N47" i="5" s="1"/>
  <c r="M53" i="5"/>
  <c r="N53" i="5" s="1"/>
  <c r="K74" i="5"/>
  <c r="T12" i="5" s="1"/>
  <c r="G83" i="5"/>
  <c r="H83" i="5" s="1"/>
  <c r="N76" i="5"/>
  <c r="N118" i="5"/>
  <c r="G351" i="5"/>
  <c r="N140" i="5"/>
  <c r="J22" i="5"/>
  <c r="S5" i="5" s="1"/>
  <c r="N201" i="5"/>
  <c r="M5" i="5"/>
  <c r="N5" i="5" s="1"/>
  <c r="S7" i="5"/>
  <c r="V7" i="5" s="1"/>
  <c r="M51" i="5"/>
  <c r="N51" i="5" s="1"/>
  <c r="M57" i="5"/>
  <c r="N57" i="5" s="1"/>
  <c r="M61" i="5"/>
  <c r="N61" i="5" s="1"/>
  <c r="M69" i="5"/>
  <c r="N69" i="5" s="1"/>
  <c r="G101" i="5"/>
  <c r="H101" i="5" s="1"/>
  <c r="M89" i="5"/>
  <c r="N89" i="5" s="1"/>
  <c r="N92" i="5"/>
  <c r="M97" i="5"/>
  <c r="N97" i="5" s="1"/>
  <c r="K106" i="5"/>
  <c r="M103" i="5"/>
  <c r="M109" i="5"/>
  <c r="N109" i="5" s="1"/>
  <c r="M117" i="5"/>
  <c r="N117" i="5" s="1"/>
  <c r="N126" i="5"/>
  <c r="M131" i="5"/>
  <c r="N131" i="5" s="1"/>
  <c r="M139" i="5"/>
  <c r="N139" i="5" s="1"/>
  <c r="M147" i="5"/>
  <c r="N147" i="5" s="1"/>
  <c r="N150" i="5"/>
  <c r="M155" i="5"/>
  <c r="N155" i="5" s="1"/>
  <c r="M163" i="5"/>
  <c r="N163" i="5" s="1"/>
  <c r="N166" i="5"/>
  <c r="N179" i="5"/>
  <c r="N187" i="5"/>
  <c r="N219" i="5"/>
  <c r="N251" i="5"/>
  <c r="N339" i="5"/>
  <c r="M75" i="5"/>
  <c r="M107" i="5"/>
  <c r="K351" i="5"/>
  <c r="T9" i="5" s="1"/>
  <c r="N197" i="5"/>
  <c r="N229" i="5"/>
  <c r="N261" i="5"/>
  <c r="L351" i="5"/>
  <c r="U9" i="5" s="1"/>
  <c r="N191" i="5"/>
  <c r="N199" i="5"/>
  <c r="N239" i="5"/>
  <c r="N255" i="5"/>
  <c r="N263" i="5"/>
  <c r="N361" i="5"/>
  <c r="N369" i="5"/>
  <c r="M298" i="5"/>
  <c r="N298" i="5" s="1"/>
  <c r="N301" i="5"/>
  <c r="N325" i="5"/>
  <c r="N403" i="5"/>
  <c r="M428" i="5"/>
  <c r="N428" i="5" s="1"/>
  <c r="M436" i="5"/>
  <c r="N436" i="5" s="1"/>
  <c r="K438" i="5"/>
  <c r="N295" i="5"/>
  <c r="N303" i="5"/>
  <c r="K413" i="5"/>
  <c r="T10" i="5" s="1"/>
  <c r="M352" i="5"/>
  <c r="N373" i="5"/>
  <c r="N381" i="5"/>
  <c r="N405" i="5"/>
  <c r="M294" i="5"/>
  <c r="N294" i="5" s="1"/>
  <c r="N305" i="5"/>
  <c r="N321" i="5"/>
  <c r="N359" i="5"/>
  <c r="M380" i="5"/>
  <c r="N380" i="5" s="1"/>
  <c r="N391" i="5"/>
  <c r="K420" i="5"/>
  <c r="M432" i="5"/>
  <c r="N432" i="5" s="1"/>
  <c r="V14" i="5" l="1"/>
  <c r="V5" i="5"/>
  <c r="V12" i="5"/>
  <c r="L23" i="5"/>
  <c r="L30" i="5" s="1"/>
  <c r="L441" i="5" s="1"/>
  <c r="R8" i="5"/>
  <c r="H55" i="5"/>
  <c r="R10" i="5"/>
  <c r="H413" i="5"/>
  <c r="R12" i="5"/>
  <c r="H74" i="5"/>
  <c r="R6" i="5"/>
  <c r="H49" i="5"/>
  <c r="R9" i="5"/>
  <c r="H351" i="5"/>
  <c r="R4" i="5"/>
  <c r="H11" i="5"/>
  <c r="R5" i="5"/>
  <c r="H22" i="5"/>
  <c r="V15" i="5"/>
  <c r="V6" i="5"/>
  <c r="G23" i="5"/>
  <c r="M420" i="5"/>
  <c r="N420" i="5" s="1"/>
  <c r="U11" i="5"/>
  <c r="U17" i="5" s="1"/>
  <c r="V8" i="5"/>
  <c r="S11" i="5"/>
  <c r="N414" i="5"/>
  <c r="V9" i="5"/>
  <c r="V10" i="5"/>
  <c r="T11" i="5"/>
  <c r="M22" i="5"/>
  <c r="N22" i="5" s="1"/>
  <c r="T4" i="5"/>
  <c r="M74" i="5"/>
  <c r="N74" i="5" s="1"/>
  <c r="N107" i="5"/>
  <c r="M123" i="5"/>
  <c r="N123" i="5" s="1"/>
  <c r="S4" i="5"/>
  <c r="J23" i="5"/>
  <c r="J30" i="5" s="1"/>
  <c r="J441" i="5" s="1"/>
  <c r="M438" i="5"/>
  <c r="N438" i="5" s="1"/>
  <c r="M49" i="5"/>
  <c r="N49" i="5" s="1"/>
  <c r="K441" i="5"/>
  <c r="N75" i="5"/>
  <c r="M83" i="5"/>
  <c r="N83" i="5" s="1"/>
  <c r="M101" i="5"/>
  <c r="N101" i="5" s="1"/>
  <c r="M55" i="5"/>
  <c r="N55" i="5" s="1"/>
  <c r="M11" i="5"/>
  <c r="N352" i="5"/>
  <c r="M413" i="5"/>
  <c r="N413" i="5" s="1"/>
  <c r="N103" i="5"/>
  <c r="M106" i="5"/>
  <c r="N106" i="5" s="1"/>
  <c r="M351" i="5"/>
  <c r="N351" i="5" s="1"/>
  <c r="R11" i="5"/>
  <c r="R17" i="5" l="1"/>
  <c r="G30" i="5"/>
  <c r="H23" i="5"/>
  <c r="T17" i="5"/>
  <c r="V11" i="5"/>
  <c r="L449" i="5"/>
  <c r="U19" i="5"/>
  <c r="U21" i="5" s="1"/>
  <c r="M23" i="5"/>
  <c r="N11" i="5"/>
  <c r="S17" i="5"/>
  <c r="V4" i="5"/>
  <c r="K449" i="5"/>
  <c r="T19" i="5"/>
  <c r="J449" i="5"/>
  <c r="S19" i="5"/>
  <c r="T21" i="5" l="1"/>
  <c r="H30" i="5"/>
  <c r="G441" i="5"/>
  <c r="V17" i="5"/>
  <c r="S21" i="5"/>
  <c r="M30" i="5"/>
  <c r="N23" i="5"/>
  <c r="H441" i="5" l="1"/>
  <c r="G449" i="5"/>
  <c r="H449" i="5" s="1"/>
  <c r="R19" i="5"/>
  <c r="R21" i="5" s="1"/>
  <c r="M441" i="5"/>
  <c r="N30" i="5"/>
  <c r="C47" i="7" l="1"/>
  <c r="R4" i="13"/>
  <c r="N441" i="5"/>
  <c r="M449" i="5"/>
  <c r="N449" i="5" s="1"/>
  <c r="V19" i="5"/>
  <c r="V21" i="5" s="1"/>
  <c r="D5" i="12" l="1"/>
  <c r="R5" i="13"/>
</calcChain>
</file>

<file path=xl/sharedStrings.xml><?xml version="1.0" encoding="utf-8"?>
<sst xmlns="http://schemas.openxmlformats.org/spreadsheetml/2006/main" count="53775" uniqueCount="10953">
  <si>
    <t>FORMAT -VII</t>
  </si>
  <si>
    <t>S.No</t>
  </si>
  <si>
    <t>Name of Generation Station</t>
  </si>
  <si>
    <t>Generation Capacity (In MW)</t>
  </si>
  <si>
    <t>Type of Station (Generation Based- Solid/Liquid/Gas/Renewable/Others)</t>
  </si>
  <si>
    <t>Type of Grid</t>
  </si>
  <si>
    <t>Voltage Level (KV)</t>
  </si>
  <si>
    <t>Circle Load (MW)</t>
  </si>
  <si>
    <t>Received at Circle (KV)</t>
  </si>
  <si>
    <t>Received at Circle (In MU)</t>
  </si>
  <si>
    <t>Division Level Load (MW)</t>
  </si>
  <si>
    <t>Received at Division Level (KV)</t>
  </si>
  <si>
    <t>Received at Division Level (In MU)</t>
  </si>
  <si>
    <t>Sub-Division Level Load (MW)</t>
  </si>
  <si>
    <t>Received at Sub-Division Level (KV)</t>
  </si>
  <si>
    <t>Received at Sub-Division Level (In MU)</t>
  </si>
  <si>
    <t>Remarks (Source of data)</t>
  </si>
  <si>
    <t>Dr.NTTPS</t>
  </si>
  <si>
    <t>Intra State</t>
  </si>
  <si>
    <t>Dr.NTTPS-IV</t>
  </si>
  <si>
    <t>RTPP Stage-I</t>
  </si>
  <si>
    <t>RTPP Stage-II</t>
  </si>
  <si>
    <t>RTPP Stage-III</t>
  </si>
  <si>
    <t>RTPP Stage-IV</t>
  </si>
  <si>
    <t>Srisailam -RBPH</t>
  </si>
  <si>
    <t>NSRCPH</t>
  </si>
  <si>
    <t>NSTPDC PH</t>
  </si>
  <si>
    <t>Upper Sileru</t>
  </si>
  <si>
    <t>Lower Sileru</t>
  </si>
  <si>
    <t>Donkarai</t>
  </si>
  <si>
    <t>Pennaahobilam</t>
  </si>
  <si>
    <t>Mini Hydel (Chettipeta)</t>
  </si>
  <si>
    <t>Machkund</t>
  </si>
  <si>
    <t>TB Dam</t>
  </si>
  <si>
    <t>APPDCL Unit -1</t>
  </si>
  <si>
    <t>APPDCL Unit -2</t>
  </si>
  <si>
    <t>Godavari Gas Power Plant</t>
  </si>
  <si>
    <t>NTPC (SR) Ramagundam I &amp; II</t>
  </si>
  <si>
    <t>NTPC (SR) Simhadri Stage 1</t>
  </si>
  <si>
    <t>NTPC (SR) Simhadri Stage 2</t>
  </si>
  <si>
    <t xml:space="preserve">NTPC (SR) Talcher St. II </t>
  </si>
  <si>
    <t>NTPC (SR) Ramagundam Stage-III</t>
  </si>
  <si>
    <t>NTPC Kudgi Stage 1</t>
  </si>
  <si>
    <t>NTECL Valluru</t>
  </si>
  <si>
    <t>NLC Stage-I</t>
  </si>
  <si>
    <t>NLC Stage-II</t>
  </si>
  <si>
    <t>NPC (MAPS)</t>
  </si>
  <si>
    <t xml:space="preserve">NPC (Kaiga Unit-I,II &amp; III) </t>
  </si>
  <si>
    <t xml:space="preserve">NPCIL(Kudamkulam) </t>
  </si>
  <si>
    <t>NTPL (NLC Tamilnadu Power Ltd Stage-1)</t>
  </si>
  <si>
    <t>NLC NNTPS</t>
  </si>
  <si>
    <t>Thermal Powertech Corporation India</t>
  </si>
  <si>
    <t xml:space="preserve">SEMBCORP PROJECT-2 (350MW) </t>
  </si>
  <si>
    <t>Renewable</t>
  </si>
  <si>
    <t xml:space="preserve">SEMBCORP PROJECT-2 (150MW) </t>
  </si>
  <si>
    <t xml:space="preserve">SEMBCORP PROJECT-2 (125MW) </t>
  </si>
  <si>
    <t>Hinduja National Power Corp Ltd(HNPCL)</t>
  </si>
  <si>
    <t>IEX</t>
  </si>
  <si>
    <t>Indian Energy Exchange Ltd</t>
  </si>
  <si>
    <t>Power Exchange India Ltd</t>
  </si>
  <si>
    <t>Balaji Agro</t>
  </si>
  <si>
    <t>3F Industries Ltd (Foods &amp; Fats)</t>
  </si>
  <si>
    <t>Jindal urban waste Mangament (guntur)</t>
  </si>
  <si>
    <t>Jindal urban waste Mangament (Viskaptanam))</t>
  </si>
  <si>
    <t xml:space="preserve">Sardar Power </t>
  </si>
  <si>
    <t>Bhavani Hydro</t>
  </si>
  <si>
    <t>Km Power Madhavaram</t>
  </si>
  <si>
    <t>Vetamamidi MHPP Project</t>
  </si>
  <si>
    <t>NEDCAP,1.60 MW</t>
  </si>
  <si>
    <t>Nandi Rollers Flour Mills (P) Ltd.,</t>
  </si>
  <si>
    <t>Orange Sorting Machines (India) Pvt. Ltd</t>
  </si>
  <si>
    <t>Prakash Beedies Pvt. Ltd.</t>
  </si>
  <si>
    <t>Vikram Traders</t>
  </si>
  <si>
    <t>Compucom Software Ltd</t>
  </si>
  <si>
    <t>Chandulal Surajlal</t>
  </si>
  <si>
    <t>G.Shoe Export</t>
  </si>
  <si>
    <t>Arts &amp; Crafts Exports</t>
  </si>
  <si>
    <t>Meghna Associates</t>
  </si>
  <si>
    <t>Mayura Steels Pvt. Ltd.</t>
  </si>
  <si>
    <t>Shilpa Medicare Ltd</t>
  </si>
  <si>
    <t>S. Kumar</t>
  </si>
  <si>
    <t>Siddaganga Oil Extractions Pvt Ltd</t>
  </si>
  <si>
    <t>Protectron Elecromech Pvt. Ltd Ankireddipally</t>
  </si>
  <si>
    <t>Canara Cement Pipes</t>
  </si>
  <si>
    <t>Texmo Precision Castings</t>
  </si>
  <si>
    <t>Texmo Industries</t>
  </si>
  <si>
    <t>Vaayu  Phase - I</t>
  </si>
  <si>
    <t>Vaayu  Phase -II</t>
  </si>
  <si>
    <t>Vaayu  Phase -III</t>
  </si>
  <si>
    <t>Vaayu  Phase -IV</t>
  </si>
  <si>
    <t>Vaayu Phase -V</t>
  </si>
  <si>
    <t>Vaayu Phase -VI</t>
  </si>
  <si>
    <t>Vaayu  Phase -VII</t>
  </si>
  <si>
    <t>Vish Wind Phase I</t>
  </si>
  <si>
    <t>Vish Wind Phase II</t>
  </si>
  <si>
    <t>Vish Wind Phase III</t>
  </si>
  <si>
    <t>Vish Wind Phase - IV</t>
  </si>
  <si>
    <t>International Conveyors Ltd., Phase I</t>
  </si>
  <si>
    <t>International Conveyors Ltd., Phase II</t>
  </si>
  <si>
    <t>Triveni Enterprises</t>
  </si>
  <si>
    <t>Happy Valley Developers</t>
  </si>
  <si>
    <t>Shreem Electric Ltd.,</t>
  </si>
  <si>
    <t>Texonic Instruments</t>
  </si>
  <si>
    <t>Ramsons Asbestos Cement Products</t>
  </si>
  <si>
    <t>Hetero Wind Power(13.5)</t>
  </si>
  <si>
    <t xml:space="preserve">Sunwin Powertech(4 MW) </t>
  </si>
  <si>
    <t xml:space="preserve">Vibrant (0.8MW) </t>
  </si>
  <si>
    <t>Hetero Wind Power(10.5 MW)</t>
  </si>
  <si>
    <t>Hetero Wind Power(6MW)</t>
  </si>
  <si>
    <t>Hetero Wind Power(24 MW)</t>
  </si>
  <si>
    <t>Fujin  Wind Parks</t>
  </si>
  <si>
    <t>Aeolus Wind parks Pvt.Ltd</t>
  </si>
  <si>
    <t>Dindore Winds Pvt. Ltd</t>
  </si>
  <si>
    <t>PTC Energy -Kandimallayapalli</t>
  </si>
  <si>
    <t xml:space="preserve">M.G.M. Springs Pvt. Ltd       </t>
  </si>
  <si>
    <t>Neminath Trading Company</t>
  </si>
  <si>
    <t xml:space="preserve">Khandke Wind Energy Pvt Ltd (Phase-I)  </t>
  </si>
  <si>
    <t xml:space="preserve">Khandke Wind Energy Pvt Ltd (Phase-II)  </t>
  </si>
  <si>
    <t xml:space="preserve">Khandke Wind Energy Pvt Ltd (Phase-III)  </t>
  </si>
  <si>
    <t xml:space="preserve">Khandke Wind Energy Pvt Ltd (Phase-IV)  </t>
  </si>
  <si>
    <t xml:space="preserve">Khandke Wind Energy Pvt Ltd (Phase-V)  </t>
  </si>
  <si>
    <t xml:space="preserve">Saptagir Camphor Ltd-1              </t>
  </si>
  <si>
    <t>Amrit Bottlers Pvt Ltd</t>
  </si>
  <si>
    <t xml:space="preserve">Saptagir Camphor Ltd-2       </t>
  </si>
  <si>
    <t>KKV Agro Powers Ltd</t>
  </si>
  <si>
    <t>TSSS Infotech and Infra Pvt Ltd</t>
  </si>
  <si>
    <t>Sterling Agro Industries Ltd-1</t>
  </si>
  <si>
    <t>Sterling Agro Industries Ltd-2</t>
  </si>
  <si>
    <t>Mytrah Vayu (Pennar) Pvt Ltd (Phase-I)</t>
  </si>
  <si>
    <t>Indian Oil Corporation Ltd (16.8 MW)</t>
  </si>
  <si>
    <t>Indian Oil Corporation Ltd (10.5 MW)</t>
  </si>
  <si>
    <t>Mytrah Vayu (Pennar) Pvt Ltd (Phase-II to VIII)</t>
  </si>
  <si>
    <t>En En Electrical Engineers Pvt Ltd</t>
  </si>
  <si>
    <t>Santhiram Wind Power Private Ltd</t>
  </si>
  <si>
    <t xml:space="preserve">Hi-tech Systems &amp; Services Ltd       </t>
  </si>
  <si>
    <t>Woodside Fashions Ltd</t>
  </si>
  <si>
    <t>Ostro Andhra Wind Pvt Ltd</t>
  </si>
  <si>
    <t>Ostro AP Wind Pvt Ltd</t>
  </si>
  <si>
    <t>Danu Wind Parks Pvt Ltd</t>
  </si>
  <si>
    <t>Natco Power Pvt Ltd</t>
  </si>
  <si>
    <t>Vena Energy Power Resources Pvt Ltd(Phase-I to III)</t>
  </si>
  <si>
    <t xml:space="preserve">Axis Wind Farms (Anantapur)Pvt Ltd </t>
  </si>
  <si>
    <t>Axis Wind Farms (Rayalaseema) Pvt Ltd</t>
  </si>
  <si>
    <t>Vibrant Greentech India Pvt Limited 2.0 MW</t>
  </si>
  <si>
    <t>Guttaseema Wind Energy Company Pvt Ltd 80 MW</t>
  </si>
  <si>
    <t xml:space="preserve">Eenadu Television Private Ltd 2.1 MW (BLG-049) </t>
  </si>
  <si>
    <t xml:space="preserve">Ushodaya Enterprises Private Ltd 4.2 MW (BLG-50,72) </t>
  </si>
  <si>
    <t>SANDLA WIND PROJECT Pvt. Ltd 50.4 MW (VPD-040-041)</t>
  </si>
  <si>
    <t>Mangalam Fashions Limited 2.1 MW (BLG-48)</t>
  </si>
  <si>
    <t>Levelstate Systems Pvt. Ltd 2.1 MW (BLG-74)</t>
  </si>
  <si>
    <t>Woodside Fashions Limited 2.1 MW (BLG-73)</t>
  </si>
  <si>
    <t>Imperial Arts 2.1 MW (BLG 91)</t>
  </si>
  <si>
    <t>Jai Bharat Gum &amp; Chemicals Ltd 2.1 MW (BLG-122)</t>
  </si>
  <si>
    <t>Dinesh Enterprises 2.1 MW  (BLG-121)</t>
  </si>
  <si>
    <t>Kaushaliya Devi Dhoot 2.1 MW (BLG-94)</t>
  </si>
  <si>
    <t>Satya Narayana Dhoot 2.1 MW (BLG-95)</t>
  </si>
  <si>
    <t>OM Prakash Soni 2.1 MW (BLG-44)</t>
  </si>
  <si>
    <t>Manoj Agarwalla 2.1 MW (BLG-045)</t>
  </si>
  <si>
    <t>Prince Art Exporter 4.2 MW (BLG 92-93)</t>
  </si>
  <si>
    <t>SAI PET Preforms 2.1 MW (BLG-47)</t>
  </si>
  <si>
    <t>Shree Ram Industries 4.2 MW (BLG 42,43)</t>
  </si>
  <si>
    <t>Shri Nath Gum &amp; Chemicals 2.1 MW (BLG-046)</t>
  </si>
  <si>
    <t>Rajasthan Gum Private Ltd 8.4MW (BLG=117,118,119,120)</t>
  </si>
  <si>
    <t>Chimique (India) Ltd 2.1 MW AVR002</t>
  </si>
  <si>
    <t>Hi-Tech Systems &amp; Services Pvt Ltd 2.1 MW (BLG-051)</t>
  </si>
  <si>
    <t>Mytrah Vayu (Indravathi) Private  Ltd 65.1 MW (PPD-40-06-035)</t>
  </si>
  <si>
    <t>Orange Uravakonda Wind Power Pvt Ltd(BLG-075-077-028-029-158-126)</t>
  </si>
  <si>
    <t>Jai Bharat Gum &amp; Chemicals Ltd 2.1MW Vajrakarur (AVAR022)</t>
  </si>
  <si>
    <t>RBA Properties Ltd 2.1 (AVR001)</t>
  </si>
  <si>
    <t>Rajasthan Gum Private Ltd 4.2 MW  (VAJ002)</t>
  </si>
  <si>
    <t>Jai Bharat Gum &amp; Chemicals Ltd 4.2MW (VAJ-012)</t>
  </si>
  <si>
    <t>Saipuram Wind Energy Pvt Ltd 104.5 MW</t>
  </si>
  <si>
    <t>Adurjee &amp; Bros Private Limited 14.7MW (BLG-136)</t>
  </si>
  <si>
    <t>Naukhal Investment Private Limited 4.2 MW (BLG-130)</t>
  </si>
  <si>
    <t>Cyrus Poonawalla Family Trust 2.1 MW (BLG-112)</t>
  </si>
  <si>
    <t>Mayank Green Energy 2.1 MW (BLG-52)</t>
  </si>
  <si>
    <t>Hi-Tech Systems &amp; Services Pvt Ltd 8.4 MW (BLG-32-41)</t>
  </si>
  <si>
    <t>Hi-Tech Systems &amp; Services Pvt Ltd 4.2MW (BLG-30)</t>
  </si>
  <si>
    <t xml:space="preserve">Villos Greenfield Farms 6.3 MW (BLG-129) </t>
  </si>
  <si>
    <t>CYZA Chem Private Limited  4.2 MW (BLG-107)</t>
  </si>
  <si>
    <t xml:space="preserve">Poonawala Estates Stud and Agri Farm Pvt Ltd 4.2 MW (BLG-111) </t>
  </si>
  <si>
    <t>Chanda Investment &amp; Trading Co.Pvt Ltd 4.2 MW (BLG-132)</t>
  </si>
  <si>
    <t>Poonawalla Aviation Pvt Ltd 6.3MW (BLG-137)</t>
  </si>
  <si>
    <t>Poonawalla Shares and Securities Pvt Ltd 4.2 (BLG-109)</t>
  </si>
  <si>
    <t>Eenadu Television Private Ltd 10.5MW (VAJ011) -</t>
  </si>
  <si>
    <t>Ushodaya Enterprises Pvt. Ltd 6.3 MW (BLG-53-56)</t>
  </si>
  <si>
    <t>Arkas Energy LLP 2.1 MW (VAJ007)</t>
  </si>
  <si>
    <t>Chimique (India) Ltd 2.1MW (VAJ-006)</t>
  </si>
  <si>
    <t>Ushodaya Enterprises Pvt. Ltd 2.1MW (VAJ-003)</t>
  </si>
  <si>
    <t xml:space="preserve">Eenadu Television Private Ltd 2.1MW BLG164 </t>
  </si>
  <si>
    <t>Vayuputhra Energy Private Limited 20 MW</t>
  </si>
  <si>
    <t>IOCL(14.7MW)</t>
  </si>
  <si>
    <t>IOCL(4.2MW)</t>
  </si>
  <si>
    <t>Sri KPR Infra &amp; Project Ltd</t>
  </si>
  <si>
    <t>KRBL LTD(2.1)MW</t>
  </si>
  <si>
    <t>Sri KPR Industries Ltd(Sri Venkateswara Pipes Limited)</t>
  </si>
  <si>
    <t>Weld fuse Pvt ltd</t>
  </si>
  <si>
    <t>Orange Ananthapur wind power Pvt Ltd(28.03.16 to21.07.16)</t>
  </si>
  <si>
    <t>Tata Power Renewable Energy Ltd</t>
  </si>
  <si>
    <t>Ostro Anantapur Pvt Ltd</t>
  </si>
  <si>
    <t>Poly Solar Park</t>
  </si>
  <si>
    <t xml:space="preserve">Jed Solar park </t>
  </si>
  <si>
    <t>Zemira Renewable Energy Ltd(50.4MW)</t>
  </si>
  <si>
    <t>RSM Estates Ltd</t>
  </si>
  <si>
    <t>Mangalam fashions Limited</t>
  </si>
  <si>
    <t xml:space="preserve">Bommidala Enterprises Pvt Ltd </t>
  </si>
  <si>
    <t>Daulat Financial Services Pvt Ltd 2MW</t>
  </si>
  <si>
    <t>Amrit bottles Pvt Ltd 2MW</t>
  </si>
  <si>
    <t>HC commercial Ltd2.00MW</t>
  </si>
  <si>
    <t>Sri KPR Infra &amp; Projects Ltd (2MW)</t>
  </si>
  <si>
    <t>Rajasthan Gum Private Ltd 2.1</t>
  </si>
  <si>
    <t>KRBL 8.4 tallimadugula</t>
  </si>
  <si>
    <t>Hi-Tech systems &amp; Services Ltd 2.1MW Tallimadugula</t>
  </si>
  <si>
    <t>Sri Vijayeebhava Enterprises Pvt Ltd 2.1MW</t>
  </si>
  <si>
    <t>NREDCAP Ltd 4MW Molagavali</t>
  </si>
  <si>
    <t>PTC Energy Ltd 50MW Molagavalli-3</t>
  </si>
  <si>
    <t>Molagavalli Renewable Pvt Ltd 46MW</t>
  </si>
  <si>
    <t>PTC Energy Ltd 40MW Payalakunta</t>
  </si>
  <si>
    <t>Animala wind power pvt Ltd 60MW</t>
  </si>
  <si>
    <t>Animala wind power pvt Ltd 30MW</t>
  </si>
  <si>
    <t>PTC Energy Ltd 49.5MW Devanakonda</t>
  </si>
  <si>
    <t>Green Infra Wind Solutions LTD (SEMBCORP)</t>
  </si>
  <si>
    <t>Danu Wind Parks Pvt Ltd (23MW)</t>
  </si>
  <si>
    <t xml:space="preserve">Renew Wind Energy 4.2 (Shivapur) Pvt Ltd </t>
  </si>
  <si>
    <t xml:space="preserve">Renew Wind Energy39.9 (Shivapur) Pvt Ltd </t>
  </si>
  <si>
    <t xml:space="preserve">Renew Wind Energy31.5(Shivapur) Pvt Ltd </t>
  </si>
  <si>
    <t xml:space="preserve">Renew Wind Energy 44.1(Shivapur) Pvt Ltd </t>
  </si>
  <si>
    <t>ANANTPURA WIND ENERGIES PVT LTD.,</t>
  </si>
  <si>
    <t>AXIS WIND FARMS (MPR DAM) PVT LTD</t>
  </si>
  <si>
    <t>BETA WIND FARM PRIVATE LTD</t>
  </si>
  <si>
    <t>HELIOS INFRATECH PRIVATE LIMITED</t>
  </si>
  <si>
    <t>HYDERABAD CHEMICALS LTD., 4.5 MW(Vibrant 4.5MW)</t>
  </si>
  <si>
    <t>JINDAL ALUMINIUM LIMITED 25.2 MW</t>
  </si>
  <si>
    <t>KCT RENEWABLE ENEGRY PVT LTD (KCTRE-1) 20MW</t>
  </si>
  <si>
    <t>KCT RENEWABLE ENEGRY PVT LTD (KCTRE-2) 20MW</t>
  </si>
  <si>
    <t>KCT RENEWABLE ENEGRY PVT LTD 18.7</t>
  </si>
  <si>
    <t>KCT RENEWABLE ENERGY PVT LITD - 24 MW(FORMERLY KARAMCHAND THAPAR)</t>
  </si>
  <si>
    <t>KCT RENEWABLE ENERGY PVT LTD., 20.4 MW</t>
  </si>
  <si>
    <t>MYTRAH VAYU (INDRAVATI) PVT LTD 39.9MW</t>
  </si>
  <si>
    <t>MYTRAH VAYU (KRISHNA) PRIVATE LIMITED 2.3 MW</t>
  </si>
  <si>
    <t>MYTRAH VAYU (KRISHNA) PVT LTD 8.5 MW</t>
  </si>
  <si>
    <t>MYTRAH VAYU (KRISHNA) PVT. LTD.,(37.4MW)</t>
  </si>
  <si>
    <t>MYTRAH VAYU (TUNGABHADRA) PVT. LTD 100.6MW</t>
  </si>
  <si>
    <t>MYTRAH VAYU (TUNGABHADRA) PVT. LTD 98.3MW</t>
  </si>
  <si>
    <t>NILE LIMITED</t>
  </si>
  <si>
    <t>NREDCAP 2.5MW NELLORE</t>
  </si>
  <si>
    <t>NREDCAP LTD 5.95MW</t>
  </si>
  <si>
    <t>NREDCAP LTD. 2.75 MW</t>
  </si>
  <si>
    <t>RAYALA WIND POWER COMPANY PVT LTD., (101.2 MW)</t>
  </si>
  <si>
    <t>RAYALA WIND POWER COMPANY PVT LTD., (50 MW)</t>
  </si>
  <si>
    <t>RAYALA WIND POWER COMPANY PVT LTD., (8 MW)</t>
  </si>
  <si>
    <t>RAYALASEEMA WIND ENERGY CO. PVT LTD.,</t>
  </si>
  <si>
    <t>SKEIRON RENEWABLE ENERGY AMIDYALA LTD</t>
  </si>
  <si>
    <t>VAYU URJA BHARAT PVT LTD</t>
  </si>
  <si>
    <t>VIBRANT GREENTECH INDIA PVT LTD (HYD CHEMICALS LTD)-5.1 MW</t>
  </si>
  <si>
    <t>VIBRANT GREENTECH INDIA PVT LTD 8MW</t>
  </si>
  <si>
    <t>ZR RENEWABLE ENERGY PVT LTD</t>
  </si>
  <si>
    <t>Sri Power Gen - II  (A)</t>
  </si>
  <si>
    <t>Amrit Jal Ventures Pvt. Ltd</t>
  </si>
  <si>
    <t>Gajanan Financial Services Ltd</t>
  </si>
  <si>
    <t>Kishore Infra</t>
  </si>
  <si>
    <t>AP Industrial Infra Corp. Ltd., (APIIC)</t>
  </si>
  <si>
    <t>Amaravathi Textiles P Ltd</t>
  </si>
  <si>
    <t>SAI Achyuth (New)</t>
  </si>
  <si>
    <t>Raja Ratna Energy Holdings Pvt Ltd(N)</t>
  </si>
  <si>
    <t>Palnadu Power</t>
  </si>
  <si>
    <t>Bright Solar</t>
  </si>
  <si>
    <t>Welspun 30MW</t>
  </si>
  <si>
    <t>Welspun 70MW</t>
  </si>
  <si>
    <t>Renew Solar 21MW</t>
  </si>
  <si>
    <t>New Era Enviro Ventures Pvt Ltd</t>
  </si>
  <si>
    <t>Azure Power</t>
  </si>
  <si>
    <t>Renew Solar 39MW</t>
  </si>
  <si>
    <t>GRT Jewellers</t>
  </si>
  <si>
    <t>Arohi Solar Pvt Ltd 50MW</t>
  </si>
  <si>
    <t>Niranjana Solar Energy Pvt Ltd</t>
  </si>
  <si>
    <t>Hindupur Solar Park Pvt Ltd (ANAN)</t>
  </si>
  <si>
    <t>EAAMA Estate Pvt Ltd</t>
  </si>
  <si>
    <t>Sri Power Gen Power (Cherivi) (K)</t>
  </si>
  <si>
    <t>Sri Lakshmi Venkateswara Green Energy Pvt Ltd</t>
  </si>
  <si>
    <t>Adhedya Power Pvt Ltd</t>
  </si>
  <si>
    <t>ACME Jai Salmer</t>
  </si>
  <si>
    <t>Dayanidhi Solar Power Pvt Ltd</t>
  </si>
  <si>
    <t>Vishwatma Solar Energy Pvt. Ltd</t>
  </si>
  <si>
    <t>Sumeru Energy Pvt. Ltd</t>
  </si>
  <si>
    <t>VBC RENEWABLE ENERGY PVT LTD</t>
  </si>
  <si>
    <t>Sprouts Energy  Pvt Ltd</t>
  </si>
  <si>
    <t>YASHWANTH SOLAR ENERGY PVT LTD</t>
  </si>
  <si>
    <t>Hindupur Solar Park Pvt Ltd(Chittor 40 MW)</t>
  </si>
  <si>
    <t>Waneep</t>
  </si>
  <si>
    <t>M/s. APGENCO SOLAR 400MW</t>
  </si>
  <si>
    <t>Waneep Solar Pvt Ltd 25MW- Nagari</t>
  </si>
  <si>
    <t>M/s. Rain Coke Ltd</t>
  </si>
  <si>
    <t xml:space="preserve">M/s. SEI GREEN FLASH PVT LTD </t>
  </si>
  <si>
    <t xml:space="preserve">M/s. SEI ARUSHI PVT LTD </t>
  </si>
  <si>
    <t>SB SOLAR 3MW</t>
  </si>
  <si>
    <t>POSOCO-Deviation Charges (CGS UI charges)</t>
  </si>
  <si>
    <t>Vendor No</t>
  </si>
  <si>
    <t>Emp</t>
  </si>
  <si>
    <t>Type</t>
  </si>
  <si>
    <t>Name of Developer</t>
  </si>
  <si>
    <t>Energy</t>
  </si>
  <si>
    <t>Fixed Cost</t>
  </si>
  <si>
    <t>Variable Cost</t>
  </si>
  <si>
    <t>OTHERS</t>
  </si>
  <si>
    <t>Total</t>
  </si>
  <si>
    <t>AVG</t>
  </si>
  <si>
    <t>NAVEEN</t>
  </si>
  <si>
    <t>RAMBABU</t>
  </si>
  <si>
    <t>SGS</t>
  </si>
  <si>
    <t xml:space="preserve">Own </t>
  </si>
  <si>
    <t>TS NPDCL (TSPCC)</t>
  </si>
  <si>
    <t>PALLAVI</t>
  </si>
  <si>
    <t>CGS</t>
  </si>
  <si>
    <t>NLC TPS I EXP</t>
  </si>
  <si>
    <t>NLC TPS II EXP</t>
  </si>
  <si>
    <t>RADHA</t>
  </si>
  <si>
    <t>BHUVANA</t>
  </si>
  <si>
    <t>IPP</t>
  </si>
  <si>
    <t>MALLIKARJUNA</t>
  </si>
  <si>
    <t>Exhange</t>
  </si>
  <si>
    <t>Hindustan Power Exchange Ltd</t>
  </si>
  <si>
    <t>Trader</t>
  </si>
  <si>
    <t>NVVNL-(Adani power,nav bharat--IPP,Nav bharat-CPP)</t>
  </si>
  <si>
    <t>PTC-(jaypee,raipur energy,adhunic power,raipur energy)</t>
  </si>
  <si>
    <t>MANIKARAN POWER LIMITED(STOA Charges)</t>
  </si>
  <si>
    <t>AMARAVATHI</t>
  </si>
  <si>
    <t>Biomass</t>
  </si>
  <si>
    <t>Iwaste</t>
  </si>
  <si>
    <t>LAKSHMI</t>
  </si>
  <si>
    <t>Mhydel</t>
  </si>
  <si>
    <t>MADHAVI</t>
  </si>
  <si>
    <t>SUNITHA</t>
  </si>
  <si>
    <t>Wind</t>
  </si>
  <si>
    <t>E.SRINIVAS</t>
  </si>
  <si>
    <t>DAS BABU</t>
  </si>
  <si>
    <t>WIND</t>
  </si>
  <si>
    <t>LAVANYA</t>
  </si>
  <si>
    <t>ENERGON POWER RESOURCES PVT LTD 100MW(VENA ENERGY)</t>
  </si>
  <si>
    <t>Solar</t>
  </si>
  <si>
    <t>NREDCAP</t>
  </si>
  <si>
    <t>Apgenco (solar) Project 5.426 MW</t>
  </si>
  <si>
    <t>CHIMPIRAIAH</t>
  </si>
  <si>
    <t>banked Energy(Solar)</t>
  </si>
  <si>
    <t>M/s.SECI-ACME 150MW</t>
  </si>
  <si>
    <t>M/s.SECI-FRV-1 50MW</t>
  </si>
  <si>
    <t>M/s.SECI-AZURE 50MW</t>
  </si>
  <si>
    <t>M/s.SECI-TATA 100MW</t>
  </si>
  <si>
    <t>M/s.SECI-FRV-2 50MW</t>
  </si>
  <si>
    <t>SOLAR</t>
  </si>
  <si>
    <t>Bundled Solar</t>
  </si>
  <si>
    <t>NTPC NVVNL Bundled Power</t>
  </si>
  <si>
    <t>Coal</t>
  </si>
  <si>
    <t xml:space="preserve">NTPC NSM Phase-II, Bundled Power </t>
  </si>
  <si>
    <t>NTPC NPKunta Ultra Mega Solar Project 1000MW</t>
  </si>
  <si>
    <t>Grand Total</t>
  </si>
  <si>
    <t>Inter State</t>
  </si>
  <si>
    <t>Solid</t>
  </si>
  <si>
    <t>FORMAT -VI</t>
  </si>
  <si>
    <t>Details of Input Energy Sources</t>
  </si>
  <si>
    <t>A. Generation at Transmission Periphery (Details)</t>
  </si>
  <si>
    <t>S.No.</t>
  </si>
  <si>
    <t>Name of 
Generation 
Station</t>
  </si>
  <si>
    <t>Type of Station Generation (Based- Solid (Coal ,Lignite)/Liquid/Gas/Renewable ( biomass- bagasse)/Others)</t>
  </si>
  <si>
    <t>Type of Contract 
(in years/months/
days)</t>
  </si>
  <si>
    <t>Type of Grid
 (Intra-state/Inter-state)</t>
  </si>
  <si>
    <t>Point of Connection
(POC) Loss</t>
  </si>
  <si>
    <t>Voltage Level 
( At input)</t>
  </si>
  <si>
    <t>LTPPA</t>
  </si>
  <si>
    <t>Liquid</t>
  </si>
  <si>
    <t>Gas</t>
  </si>
  <si>
    <t>EBC/APTRANSCO</t>
  </si>
  <si>
    <t>STOA</t>
  </si>
  <si>
    <t>Others</t>
  </si>
  <si>
    <t>LTOA</t>
  </si>
  <si>
    <t>APPCC</t>
  </si>
  <si>
    <t xml:space="preserve">  PP COST OF SPDCL  (Q2 OF 2023-24) (PROVISIONAL)</t>
  </si>
  <si>
    <t>Sl No</t>
  </si>
  <si>
    <t>SOURSE</t>
  </si>
  <si>
    <t>ENERGY</t>
  </si>
  <si>
    <t>FC</t>
  </si>
  <si>
    <t>VC</t>
  </si>
  <si>
    <t>TC</t>
  </si>
  <si>
    <t>State Thermal</t>
  </si>
  <si>
    <t>State Hydel</t>
  </si>
  <si>
    <t>IPPS</t>
  </si>
  <si>
    <t>NCE-Wind</t>
  </si>
  <si>
    <t>NCE-Solar</t>
  </si>
  <si>
    <t xml:space="preserve">Sub Total APGenco Thermal </t>
  </si>
  <si>
    <t>NCE-Others</t>
  </si>
  <si>
    <t>Markets</t>
  </si>
  <si>
    <t>Other</t>
  </si>
  <si>
    <t>STU</t>
  </si>
  <si>
    <t>CTU</t>
  </si>
  <si>
    <t xml:space="preserve">Sub Total APGenco Hydel </t>
  </si>
  <si>
    <t>APGenco Total</t>
  </si>
  <si>
    <t>SGS TOTAL</t>
  </si>
  <si>
    <t>NTPC-TELANGANA-STPS STAGE-1</t>
  </si>
  <si>
    <t>SIRISHA</t>
  </si>
  <si>
    <t>CGS TOTAL</t>
  </si>
  <si>
    <t>IPP TOTAL</t>
  </si>
  <si>
    <t>NEW</t>
  </si>
  <si>
    <t>GITA POWER AND INFRASTRUCTURE  PVT LTD</t>
  </si>
  <si>
    <t>INTER STATE TRADERS (SHORT TERM)</t>
  </si>
  <si>
    <t>NCE -BAGASSE Total</t>
  </si>
  <si>
    <t>NCE-Biomass Total</t>
  </si>
  <si>
    <t>NCE-Industrial Waste TOTAL</t>
  </si>
  <si>
    <t>Ncl Energy TB Dam</t>
  </si>
  <si>
    <t>Pinjarikonda Mini hydel</t>
  </si>
  <si>
    <t>Mini Hydel Total</t>
  </si>
  <si>
    <t>Vish Wind Infrastructure Pvt Ltd (Phase-I)</t>
  </si>
  <si>
    <t>NCE-WIND TOTAL</t>
  </si>
  <si>
    <t>NCE-SOLAR Total</t>
  </si>
  <si>
    <t>NTPC-GREEN ENERGY LIMITED</t>
  </si>
  <si>
    <t>OTHERS NCEs Total</t>
  </si>
  <si>
    <t>Trasmission &amp; UI Charges</t>
  </si>
  <si>
    <t>Inter State Traders ( MTOA)</t>
  </si>
  <si>
    <t>Swapping Export</t>
  </si>
  <si>
    <t>Swapping Import</t>
  </si>
  <si>
    <t>IEX Sales</t>
  </si>
  <si>
    <t>PXIL Sales</t>
  </si>
  <si>
    <t>HPX sales</t>
  </si>
  <si>
    <t>D&lt;&gt; D Purchase</t>
  </si>
  <si>
    <t>D&lt;&gt; D Sales</t>
  </si>
  <si>
    <t xml:space="preserve">NET </t>
  </si>
  <si>
    <t>Dr.NTTPS-V</t>
  </si>
  <si>
    <t>RAMNJANEYULU</t>
  </si>
  <si>
    <t>APGPCL Stage I</t>
  </si>
  <si>
    <t>APGPCL Stage II</t>
  </si>
  <si>
    <t>NHPC Limited (Trading)</t>
  </si>
  <si>
    <t>Kreate Energy(Trading)</t>
  </si>
  <si>
    <t>NVVNL Limited  Banked (Trading)</t>
  </si>
  <si>
    <t>NTPC Limited (Trading)</t>
  </si>
  <si>
    <t>NVVNL-APNAR</t>
  </si>
  <si>
    <t>NVVNL-JPNL</t>
  </si>
  <si>
    <t>PTC-NBEIL</t>
  </si>
  <si>
    <t>PTC-OTPC</t>
  </si>
  <si>
    <t>PTC-EMPL</t>
  </si>
  <si>
    <t>ARUNCHAL PRADESH</t>
  </si>
  <si>
    <t>Shubheksha</t>
  </si>
  <si>
    <t>Bagasse</t>
  </si>
  <si>
    <t xml:space="preserve">Chodavaram Sugars </t>
  </si>
  <si>
    <t>Deccan sugars/Navabharat</t>
  </si>
  <si>
    <t>Etikoppaka Ind Ltd</t>
  </si>
  <si>
    <t>EID Parry India Ltd (GMR Tech)</t>
  </si>
  <si>
    <t>Sagar Sugars (Seasonal)</t>
  </si>
  <si>
    <t>KCP sugars Vuyyuru</t>
  </si>
  <si>
    <t>KCP Sugars lakshmipuram</t>
  </si>
  <si>
    <t>Empee Power Company(India)</t>
  </si>
  <si>
    <t>Shri Papers Limited</t>
  </si>
  <si>
    <t>Sri Kalyani Agro product</t>
  </si>
  <si>
    <t>Varam Power</t>
  </si>
  <si>
    <t>Sri Venkata Sreedevi(Bollineni Castings)</t>
  </si>
  <si>
    <t>Matrix Power</t>
  </si>
  <si>
    <t>Satyakala power</t>
  </si>
  <si>
    <t>Satyamaharshi</t>
  </si>
  <si>
    <t>Jocil Ltd</t>
  </si>
  <si>
    <t>Jyothi Bio Energy 6MW</t>
  </si>
  <si>
    <t>Clarion Power</t>
  </si>
  <si>
    <t>Greenko (Sri Balaji Biomass)</t>
  </si>
  <si>
    <t>Veeraiah non Conventional</t>
  </si>
  <si>
    <t>Vijaya Agro Power</t>
  </si>
  <si>
    <t>Vishnu Vidyut India Ltd</t>
  </si>
  <si>
    <t>Sri Rayalaseema Energy</t>
  </si>
  <si>
    <t>Redan Infra Pvt Ltd</t>
  </si>
  <si>
    <t>Mani Hamsa</t>
  </si>
  <si>
    <t>Active Corp Ltd</t>
  </si>
  <si>
    <t>Pmc Power</t>
  </si>
  <si>
    <t>Balaji Energy pvt ltd</t>
  </si>
  <si>
    <t>Km Power Velpanur</t>
  </si>
  <si>
    <t>Km Power Gkondur</t>
  </si>
  <si>
    <t>Ncl energy Chabolu</t>
  </si>
  <si>
    <t>KANDALERU</t>
  </si>
  <si>
    <t>banked Energy(Mini hydel))</t>
  </si>
  <si>
    <t>The KCP Ltd., GNT - 4096, 4000 &amp; 4089</t>
  </si>
  <si>
    <t>Trimula Cotton &amp; Agro Products GNT 4079 Unit - I, II &amp; III</t>
  </si>
  <si>
    <t>BNR Constructions</t>
  </si>
  <si>
    <t>Sai Silks (Kalamandir)</t>
  </si>
  <si>
    <t>DANU WIND PARKS PVT LTD 2.3MW</t>
  </si>
  <si>
    <t>NALCO,Gandikota</t>
  </si>
  <si>
    <t>Sterling Agro Industries ltd 4.2MW</t>
  </si>
  <si>
    <t xml:space="preserve">Protectron Electromech Pvt.Ltd </t>
  </si>
  <si>
    <t>Vish Wind Infrastructure Pvt Ltd (Phase-II)</t>
  </si>
  <si>
    <t>Vish Wind Infrastructure Pvt Ltd (Phase-III)</t>
  </si>
  <si>
    <t>Tadas Wind Energy Pvt Ltd (Phase -I)</t>
  </si>
  <si>
    <t>Tadas Wind Energy Pvt Ltd (Phase -II)</t>
  </si>
  <si>
    <t>Tadas Wind Energy Pvt Ltd (Phase -III)</t>
  </si>
  <si>
    <t>Tadas Wind Energy Pvt Ltd (Phase -IV)</t>
  </si>
  <si>
    <t>Tadas Wind Energy Pvt Ltd (Phase -V)</t>
  </si>
  <si>
    <t>Tadas Wind Energy Pvt Ltd (Phase -VI)</t>
  </si>
  <si>
    <t>Tadas Wind Energy Pvt Ltd (Phase -VII)</t>
  </si>
  <si>
    <t>Oil Country Tubular Ltd</t>
  </si>
  <si>
    <t xml:space="preserve">R3K Power LLP( Formerly Sukaso Ceracolors Pvt.Ltd.)                     </t>
  </si>
  <si>
    <t>WEIZMANN LTD., PHIII</t>
  </si>
  <si>
    <t>BHARAT WIND FARM</t>
  </si>
  <si>
    <t>banked Energy(wind)</t>
  </si>
  <si>
    <t>Blyth Wind Park Pvt Ltd</t>
  </si>
  <si>
    <t>Srinivasa Cotton &amp; Oil Mills Pvt Ltd</t>
  </si>
  <si>
    <t>Idulapadu cotton mills</t>
  </si>
  <si>
    <t>Heritage Foods ltd, Chinnahutur</t>
  </si>
  <si>
    <t>Heritage Foods ltd, Tatrakallu</t>
  </si>
  <si>
    <t>Ramabhadra Industries Pvt. LTd.,</t>
  </si>
  <si>
    <t>Tirumala Cotton &amp; Agro Products</t>
  </si>
  <si>
    <t>ITC Limited</t>
  </si>
  <si>
    <t>Hetero Wind power</t>
  </si>
  <si>
    <t>Indian Oil Corporation (IOCL)</t>
  </si>
  <si>
    <t>ATRIA WIND POWER PRIVATE LIMITED</t>
  </si>
  <si>
    <t>Heritage Foods ltd, Belugappa</t>
  </si>
  <si>
    <t>Rambhadra Industries, BLG 55</t>
  </si>
  <si>
    <t>Rambhadra Industries, BLG 97</t>
  </si>
  <si>
    <t>Sagar Cements</t>
  </si>
  <si>
    <t>TTD</t>
  </si>
  <si>
    <t>Indira Power</t>
  </si>
  <si>
    <t>Sri Subramanya Solar Power Projects LLP</t>
  </si>
  <si>
    <t>Cyber Village Solutions Pvt. Ltd.,</t>
  </si>
  <si>
    <t>Narasimha Swamy Solar Generators Private Ltd</t>
  </si>
  <si>
    <t>Repal Renewables Pvt Ltd</t>
  </si>
  <si>
    <t>REPAL RENEWABLES PVT LTD.,(VIZIANAGARAM)</t>
  </si>
  <si>
    <t>REPAL RENEWABLES PVT. LTD., (ANANTHAPURAM)</t>
  </si>
  <si>
    <t>NATEMS GREEN ENERGY PRIVATE LIMITED</t>
  </si>
  <si>
    <t>Arkha solar power pvt ltd</t>
  </si>
  <si>
    <t>Sri Chakra Cement Ltd</t>
  </si>
  <si>
    <t xml:space="preserve">Visakhapatnam Port Trust </t>
  </si>
  <si>
    <t>Odysseus Logos LLP</t>
  </si>
  <si>
    <t>Amplus andhra Power Pvt Ltd</t>
  </si>
  <si>
    <t>Sri City Solar</t>
  </si>
  <si>
    <t>Vuddanda Solar Pvt Ltd</t>
  </si>
  <si>
    <t>Aurobindo Pharma Ltd</t>
  </si>
  <si>
    <t>APTRANSCO Transmission Charges</t>
  </si>
  <si>
    <t xml:space="preserve">APTRANSCO SLDC Charges </t>
  </si>
  <si>
    <t>PGCIL POC Charges(CGS Tr.Charges)</t>
  </si>
  <si>
    <t>PGCIL Non POC Charges(ULDC)</t>
  </si>
  <si>
    <t>POSOCO SRLDC Charges</t>
  </si>
  <si>
    <t>Long Term (SEIL-STOA)  Charges</t>
  </si>
  <si>
    <t>POSOCO Reactive charges</t>
  </si>
  <si>
    <t>Interestate Reactive Charges</t>
  </si>
  <si>
    <t>Indian Energy Exchange Ltd(STOA charges)</t>
  </si>
  <si>
    <t>Power Exchange India Ltd(STOA Charges)</t>
  </si>
  <si>
    <t>Hindustan Power Exchange Ltd (STOA)</t>
  </si>
  <si>
    <t>NTPC-NVVNL (STOA CHARGES)</t>
  </si>
  <si>
    <t>Kreate Energy (STOA Charges)</t>
  </si>
  <si>
    <t>SEMBCORP PROJECT-SRLDC</t>
  </si>
  <si>
    <t>Thermal</t>
  </si>
  <si>
    <t>WITH IN THE STATE</t>
  </si>
  <si>
    <t>APPDCL</t>
  </si>
  <si>
    <t>HNPCL</t>
  </si>
  <si>
    <t>SEMBCORP</t>
  </si>
  <si>
    <t>Lanco</t>
  </si>
  <si>
    <t>APGENCO Hydel</t>
  </si>
  <si>
    <t>NCE Solar</t>
  </si>
  <si>
    <t>NCE Wind</t>
  </si>
  <si>
    <t>JNNSM PH-1 THERMAL</t>
  </si>
  <si>
    <t>NTPC NP Kunta</t>
  </si>
  <si>
    <t>NTPC SBG</t>
  </si>
  <si>
    <t>NTPC AYANA</t>
  </si>
  <si>
    <t>NTPC SPRNG</t>
  </si>
  <si>
    <t>Indl. Waste</t>
  </si>
  <si>
    <t>Bio Mass</t>
  </si>
  <si>
    <t xml:space="preserve">APPDCL Stage-II Unit III  Infirm Power </t>
  </si>
  <si>
    <t>THERMAL</t>
  </si>
  <si>
    <t>FY 2023-24</t>
  </si>
  <si>
    <t>SUBHEKSHA</t>
  </si>
  <si>
    <t>CGS+Thermal powertech+bundled power+CTU</t>
  </si>
  <si>
    <t>PTC</t>
  </si>
  <si>
    <t>Medium Conventional</t>
  </si>
  <si>
    <t>HPE</t>
  </si>
  <si>
    <t>IEX,PXIL+UI</t>
  </si>
  <si>
    <t>PEX</t>
  </si>
  <si>
    <t>Transm. Losses</t>
  </si>
  <si>
    <t>Thermal Powertech</t>
  </si>
  <si>
    <t>STATE BOUNDARY</t>
  </si>
  <si>
    <t>NVVNL-OTPC</t>
  </si>
  <si>
    <t>NVVNL bundled (solar)</t>
  </si>
  <si>
    <t>Apgenco Thermal+APPDCL+Godavari gas plant</t>
  </si>
  <si>
    <t>NVVNL bundled (coal)</t>
  </si>
  <si>
    <t>NSM Phase-I</t>
  </si>
  <si>
    <t>Apgenco hydel</t>
  </si>
  <si>
    <t>solar+wind</t>
  </si>
  <si>
    <t>Bio mass+Bagasse+Mini hydel+Iwaste</t>
  </si>
  <si>
    <t>POSOCO</t>
  </si>
  <si>
    <t>TSPPCC</t>
  </si>
  <si>
    <t>UI Charges</t>
  </si>
  <si>
    <t>Gross Purchase</t>
  </si>
  <si>
    <t>SWAPPING IMPORT</t>
  </si>
  <si>
    <t>Exchange Sales</t>
  </si>
  <si>
    <t>SWAPPING EXPORT</t>
  </si>
  <si>
    <t>D&lt;&gt;D SALES</t>
  </si>
  <si>
    <t>Units traded</t>
  </si>
  <si>
    <t>Nett Input</t>
  </si>
  <si>
    <t>Transmission Losses</t>
  </si>
  <si>
    <t>Q2</t>
  </si>
  <si>
    <t>GAS</t>
  </si>
  <si>
    <t>Energy in MU</t>
  </si>
  <si>
    <t>NVVNL bundled (COAL)</t>
  </si>
  <si>
    <t>Parameters</t>
  </si>
  <si>
    <t>Covered during in audit</t>
  </si>
  <si>
    <t>Verified by Auditor in Sample Check</t>
  </si>
  <si>
    <t>i</t>
  </si>
  <si>
    <t>Number of circles</t>
  </si>
  <si>
    <t>ii</t>
  </si>
  <si>
    <t>Number of divisions</t>
  </si>
  <si>
    <t>iii</t>
  </si>
  <si>
    <t>Number of sub-divisions</t>
  </si>
  <si>
    <t>iv</t>
  </si>
  <si>
    <t>v</t>
  </si>
  <si>
    <t>Number of feeders</t>
  </si>
  <si>
    <t>vi</t>
  </si>
  <si>
    <t>Number of DTs</t>
  </si>
  <si>
    <t>vii</t>
  </si>
  <si>
    <t>Number of consumers</t>
  </si>
  <si>
    <t>66kV and above</t>
  </si>
  <si>
    <t>33kV</t>
  </si>
  <si>
    <t>11/22kV</t>
  </si>
  <si>
    <t>LT</t>
  </si>
  <si>
    <t>a. i.</t>
  </si>
  <si>
    <t>Number of conventional metered consumers</t>
  </si>
  <si>
    <t>Number of consumers with 'smart' meters</t>
  </si>
  <si>
    <t>Number of consumers with 'smart prepaid' meters</t>
  </si>
  <si>
    <t>Number of consumers with 'AMR' meters</t>
  </si>
  <si>
    <t>Number of consumers with 'non-smart prepaid' meters</t>
  </si>
  <si>
    <t>Number of unmetered consumers</t>
  </si>
  <si>
    <t>Number of total consumers</t>
  </si>
  <si>
    <t>b.i.</t>
  </si>
  <si>
    <t>Number of conventionally metered Distribution Transformers</t>
  </si>
  <si>
    <t>Number of  DTs with communicable meters</t>
  </si>
  <si>
    <t>Number of unmetered DTs</t>
  </si>
  <si>
    <t>Number of total Transformers</t>
  </si>
  <si>
    <t>c.i.</t>
  </si>
  <si>
    <t>Number of metered feeders</t>
  </si>
  <si>
    <t>Number of feeders with communicable meters</t>
  </si>
  <si>
    <t>Number of unmetered feeders</t>
  </si>
  <si>
    <t>Number of total feeders</t>
  </si>
  <si>
    <t>d.</t>
  </si>
  <si>
    <t>Line length (ct km)</t>
  </si>
  <si>
    <t>e.</t>
  </si>
  <si>
    <t>Length of Aerial Bunched Cables</t>
  </si>
  <si>
    <t>f.</t>
  </si>
  <si>
    <t>Length of Underground Cables</t>
  </si>
  <si>
    <t>Voltage level</t>
  </si>
  <si>
    <t xml:space="preserve">Particulars  </t>
  </si>
  <si>
    <t>MU</t>
  </si>
  <si>
    <t>Reference</t>
  </si>
  <si>
    <t>Long-Term Conventional</t>
  </si>
  <si>
    <t>Short Term Conventional</t>
  </si>
  <si>
    <t>Banking</t>
  </si>
  <si>
    <t>Long-Term Renewable energy</t>
  </si>
  <si>
    <t>Medium and Short-Term RE</t>
  </si>
  <si>
    <t>Captive, open access input</t>
  </si>
  <si>
    <t>Sale of surplus power</t>
  </si>
  <si>
    <t>Quantum of inter-state transmission loss</t>
  </si>
  <si>
    <t>Power procured from inter-state sources</t>
  </si>
  <si>
    <t>Based on data from Form 5</t>
  </si>
  <si>
    <t>Quantum of intra-state transmission loss</t>
  </si>
  <si>
    <t>Power at state transmission boundary ( i.e Generator end power includes Tr loss as per P.P Statement and excluding Sale of energy and OA input/sales and Tr loss ( since powerpurchsae includes tr loss)</t>
  </si>
  <si>
    <t xml:space="preserve">33kV </t>
  </si>
  <si>
    <t>Power procured from intra-state sources</t>
  </si>
  <si>
    <t>Input in DISCOM wires network</t>
  </si>
  <si>
    <t>33 kV</t>
  </si>
  <si>
    <t>Renewable Energy Procurement</t>
  </si>
  <si>
    <t>Small capacity conventional/ biomass/ hydro plants  Procurement</t>
  </si>
  <si>
    <t>11 kV</t>
  </si>
  <si>
    <t>Sales Migration Input</t>
  </si>
  <si>
    <t>Energy Embedded within DISCOM wires network</t>
  </si>
  <si>
    <t>viii</t>
  </si>
  <si>
    <t xml:space="preserve">Energy Sales Particulars </t>
  </si>
  <si>
    <t>LT Level</t>
  </si>
  <si>
    <t>DISCOM' consumers</t>
  </si>
  <si>
    <t xml:space="preserve">Include sales to consumers in franchisee areas, unmetered consumers </t>
  </si>
  <si>
    <t>Demand from open access, captive</t>
  </si>
  <si>
    <t>Non DISCOM's sales</t>
  </si>
  <si>
    <t>Embedded generation used at LT level</t>
  </si>
  <si>
    <t>Demand from embedded generation at LT level</t>
  </si>
  <si>
    <t>Sale at LT level</t>
  </si>
  <si>
    <t>Quantum of LT level losses</t>
  </si>
  <si>
    <t>Energy Input at LT level</t>
  </si>
  <si>
    <t>11 kV Level</t>
  </si>
  <si>
    <t>Embedded generation at 11 kV  level used</t>
  </si>
  <si>
    <t>Demand from embedded generation at 11kV level</t>
  </si>
  <si>
    <t xml:space="preserve">Sales at 11 kV level  </t>
  </si>
  <si>
    <t>Quantum of Losses at 11 kV</t>
  </si>
  <si>
    <t>33 kV Level</t>
  </si>
  <si>
    <t>Embedded generation at 33 kV or below level</t>
  </si>
  <si>
    <t>This is DISCOM and OA demand met via energy generated at same voltage level</t>
  </si>
  <si>
    <t xml:space="preserve">Sales at 33 kV level  </t>
  </si>
  <si>
    <t>Quantum of Losses at 33 kV</t>
  </si>
  <si>
    <t>Energy input at 33kV Level</t>
  </si>
  <si>
    <t>&gt; 33 kV</t>
  </si>
  <si>
    <t xml:space="preserve">Cross border sale of energy  </t>
  </si>
  <si>
    <t>Sale to other DISCOMs</t>
  </si>
  <si>
    <t>Sales at 66kV and above (EHV)</t>
  </si>
  <si>
    <t xml:space="preserve">Energy Accounting Summary </t>
  </si>
  <si>
    <t>DISCOM</t>
  </si>
  <si>
    <t>Input
(in MU)</t>
  </si>
  <si>
    <t>Sale
(in MU)</t>
  </si>
  <si>
    <t>Loss
(in MU)</t>
  </si>
  <si>
    <t>Loss %</t>
  </si>
  <si>
    <t>11 Kv</t>
  </si>
  <si>
    <t>33 kv</t>
  </si>
  <si>
    <t>&gt; 33 kv</t>
  </si>
  <si>
    <t>Open Access, Captive</t>
  </si>
  <si>
    <t>Loss Estimation for DISCOM</t>
  </si>
  <si>
    <t>T&amp;D loss</t>
  </si>
  <si>
    <t>D loss</t>
  </si>
  <si>
    <t>T&amp;D loss (%)</t>
  </si>
  <si>
    <t>a</t>
  </si>
  <si>
    <t>b</t>
  </si>
  <si>
    <t>Row Labels</t>
  </si>
  <si>
    <t>Sum of b</t>
  </si>
  <si>
    <t>Diff between Energy purchaged &amp; Net Discom drawls</t>
  </si>
  <si>
    <t>Power at state transmission boundary</t>
  </si>
  <si>
    <t>Spectrum+lanco</t>
  </si>
  <si>
    <t>Total Energy Available/ Input</t>
  </si>
  <si>
    <t>Energy input at 11 kV level</t>
  </si>
  <si>
    <t xml:space="preserve">Total Energy Requirement </t>
  </si>
  <si>
    <t>Total Energy Sales</t>
  </si>
  <si>
    <t>D loss (%)</t>
  </si>
  <si>
    <t>Period From  July '23 to Septemner '23</t>
  </si>
  <si>
    <t>Period From July '23 to Septemner '23</t>
  </si>
  <si>
    <t>Form-Details of Input Infrastructure (Period From  July '23 to Septemner '23)</t>
  </si>
  <si>
    <t>AP Transco/APPCC/Vijayawada</t>
  </si>
  <si>
    <t>3.58MU</t>
  </si>
  <si>
    <t>General Information</t>
  </si>
  <si>
    <t>Name of the DISCOM</t>
  </si>
  <si>
    <t>SOUTHERN POWER DISTRIBUTION OF ANDHRA PRADESH  LIMITED</t>
  </si>
  <si>
    <t xml:space="preserve">i) Year of Establishment </t>
  </si>
  <si>
    <t xml:space="preserve">ii) Government/Public/Private </t>
  </si>
  <si>
    <t>Government</t>
  </si>
  <si>
    <t>DISCOM's Contact details &amp; Address</t>
  </si>
  <si>
    <t>City/Town/Village</t>
  </si>
  <si>
    <t>TIRUPATI</t>
  </si>
  <si>
    <t>District</t>
  </si>
  <si>
    <t>CHITTOOR</t>
  </si>
  <si>
    <t>State</t>
  </si>
  <si>
    <t>ANDHRA PRADESH</t>
  </si>
  <si>
    <t>Pin</t>
  </si>
  <si>
    <t>Telephone</t>
  </si>
  <si>
    <t>0877-2284111</t>
  </si>
  <si>
    <t>Fax</t>
  </si>
  <si>
    <t>Registered Office</t>
  </si>
  <si>
    <t>Company's Chief Executive Name</t>
  </si>
  <si>
    <t>Sri.K.SANTHOSHA  RAO,</t>
  </si>
  <si>
    <t>Designation</t>
  </si>
  <si>
    <t>CHAIRMAN AND MANAGING DIRECTOR</t>
  </si>
  <si>
    <t>Address</t>
  </si>
  <si>
    <t>D.No: 19-13-65/A, Tiruchanur road, Behind Srinivasa Kalyana Mandapam</t>
  </si>
  <si>
    <t>Tirupati</t>
  </si>
  <si>
    <t>P.O.</t>
  </si>
  <si>
    <t>Chittoor</t>
  </si>
  <si>
    <t>Nodal Officer Details*</t>
  </si>
  <si>
    <t>Nodal Officer Name (Designated at DISCOM's)</t>
  </si>
  <si>
    <t>V.SURESH KUMAR</t>
  </si>
  <si>
    <t>Chief General Manager, Energy Conservation &amp; Quality Control</t>
  </si>
  <si>
    <t>Energy Manager Details*</t>
  </si>
  <si>
    <t xml:space="preserve">Name  </t>
  </si>
  <si>
    <t>S.Soma Sekhar</t>
  </si>
  <si>
    <t>Energy Manager</t>
  </si>
  <si>
    <t>Whether EA or EM</t>
  </si>
  <si>
    <t>EM</t>
  </si>
  <si>
    <t>EA/EM Registration No.</t>
  </si>
  <si>
    <t>EA- 7172</t>
  </si>
  <si>
    <t>Mobile</t>
  </si>
  <si>
    <t>E-mail ID</t>
  </si>
  <si>
    <t>de_om@apspdcl.in</t>
  </si>
  <si>
    <t>Period of Information</t>
  </si>
  <si>
    <t>Year of (FY) information including Date and Month (Start &amp; End)</t>
  </si>
  <si>
    <t>1st  July '23  - 30th  September  '23</t>
  </si>
  <si>
    <t>Performance Summary of Electricity Distribution Companies</t>
  </si>
  <si>
    <t>Period of Information 
Year of (FY) information including Date and Month (Start &amp; End)</t>
  </si>
  <si>
    <t>Technical Details</t>
  </si>
  <si>
    <t>(a)</t>
  </si>
  <si>
    <t>Energy Input Details</t>
  </si>
  <si>
    <t>(i)</t>
  </si>
  <si>
    <t>Input Energy Purchase 
(From Generation Source)</t>
  </si>
  <si>
    <t>Million kwh</t>
  </si>
  <si>
    <t>(ii)</t>
  </si>
  <si>
    <t>Net input energy (at DISCOM Periphery after adjusting the transmission losses and energy traded)</t>
  </si>
  <si>
    <t>(iii)</t>
  </si>
  <si>
    <t>Total Energy billed (is the Net energy billed, adjusted for energy traded))</t>
  </si>
  <si>
    <t>(b)</t>
  </si>
  <si>
    <t>Transmission and Distribution (T&amp;D) loss Details</t>
  </si>
  <si>
    <t>%</t>
  </si>
  <si>
    <t>Collection Efficiency</t>
  </si>
  <si>
    <t xml:space="preserve">(c) </t>
  </si>
  <si>
    <t>Aggregate Technical &amp; Commercial Loss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</si>
  <si>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</si>
  <si>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Authorised Signatory and Seal</t>
  </si>
  <si>
    <t>Signature:-</t>
  </si>
  <si>
    <t xml:space="preserve">Name of Energy Manager*: </t>
  </si>
  <si>
    <t>Name of Authorised Signatory</t>
  </si>
  <si>
    <t>Registration Number:</t>
  </si>
  <si>
    <t>Name of the DISCOM:</t>
  </si>
  <si>
    <t>Full Address:-</t>
  </si>
  <si>
    <t>Seal</t>
  </si>
  <si>
    <t>Form-Input energy(Details of Input energy &amp; Infrastructure)</t>
  </si>
  <si>
    <t>A. Summary of energy input &amp; Infrastructure</t>
  </si>
  <si>
    <t>Period 1st July '23 to  30th September ' 23</t>
  </si>
  <si>
    <t>A.1</t>
  </si>
  <si>
    <t>Input Energy purchased (MU)</t>
  </si>
  <si>
    <t>A.2</t>
  </si>
  <si>
    <t>Transmission loss (%)</t>
  </si>
  <si>
    <t>A.3</t>
  </si>
  <si>
    <t>Transmission loss (MU)</t>
  </si>
  <si>
    <t>A.4</t>
  </si>
  <si>
    <t>Energy sold outside the periphery(MU)</t>
  </si>
  <si>
    <t>A.5</t>
  </si>
  <si>
    <t>Open access sale (MU)</t>
  </si>
  <si>
    <t>A.6</t>
  </si>
  <si>
    <t>EHT sale</t>
  </si>
  <si>
    <t>A.7</t>
  </si>
  <si>
    <t>Net input energy (received at DISCOM periphery or at distribution point)-(MU)</t>
  </si>
  <si>
    <t>A.8</t>
  </si>
  <si>
    <t>Is 100% metering available at 66/33 kV (Select yes or no from list)</t>
  </si>
  <si>
    <t>A.9</t>
  </si>
  <si>
    <t>Is 100% metering available at 11 kV (Select yes or no from list)</t>
  </si>
  <si>
    <t>A.10</t>
  </si>
  <si>
    <t>% of metering available at DT</t>
  </si>
  <si>
    <t>A.11</t>
  </si>
  <si>
    <t>% of metering available at consumer end</t>
  </si>
  <si>
    <t>A.12</t>
  </si>
  <si>
    <t>No of feeders at 66kV voltage level</t>
  </si>
  <si>
    <t>A.13</t>
  </si>
  <si>
    <t>No of feeders at 33kV voltage level</t>
  </si>
  <si>
    <t>A.14</t>
  </si>
  <si>
    <t>No of feeders at 11kV voltage level</t>
  </si>
  <si>
    <t>A.15</t>
  </si>
  <si>
    <t>No of LT feeders level</t>
  </si>
  <si>
    <t>A.16</t>
  </si>
  <si>
    <t>Line length (ckt. km) at 66kV voltage level</t>
  </si>
  <si>
    <t>A.17</t>
  </si>
  <si>
    <t>Line length (ckt. km) at 33kV voltage level</t>
  </si>
  <si>
    <t>A.18</t>
  </si>
  <si>
    <t>Line length (ckt. km) at 11kV voltage level</t>
  </si>
  <si>
    <t>A.19</t>
  </si>
  <si>
    <t>Line length (km) at LT level</t>
  </si>
  <si>
    <t>A.20</t>
  </si>
  <si>
    <t>A.21</t>
  </si>
  <si>
    <t>A.22</t>
  </si>
  <si>
    <t>HT/LT ratio</t>
  </si>
  <si>
    <t>B. Meter reading of Input energy at injection points</t>
  </si>
  <si>
    <t>Zone</t>
  </si>
  <si>
    <t>Circle</t>
  </si>
  <si>
    <t>Voltge
 Level
(KVA)</t>
  </si>
  <si>
    <t>Division
(KVA)</t>
  </si>
  <si>
    <t>Sub Station
(KVA)</t>
  </si>
  <si>
    <t>Feeder 
ID</t>
  </si>
  <si>
    <t>Feeder Name</t>
  </si>
  <si>
    <t>Feeder Metering Status
(Metered/ unmetered/ AMI/AMR)</t>
  </si>
  <si>
    <t>Status of Meter
(Functional/Non-functional)</t>
  </si>
  <si>
    <t>Metering Date</t>
  </si>
  <si>
    <t>Feeder Type
(Agri/ Industrial/Mixed)</t>
  </si>
  <si>
    <t>Status of Communication</t>
  </si>
  <si>
    <t>Period from July '23 to  September  ' 23</t>
  </si>
  <si>
    <t>Sales</t>
  </si>
  <si>
    <t>Remarks 
(Source of data)</t>
  </si>
  <si>
    <t>Date of last actual meter reading/ communication</t>
  </si>
  <si>
    <t>% data received through automatically if feeder AMR/AMI</t>
  </si>
  <si>
    <t>Number of hours when meter was unable to communicate in period</t>
  </si>
  <si>
    <t>Total Number of hours in the period</t>
  </si>
  <si>
    <t>Meter S.No</t>
  </si>
  <si>
    <t>CT/PT ratio</t>
  </si>
  <si>
    <t>Import
(MU)</t>
  </si>
  <si>
    <t>Export
(MU)</t>
  </si>
  <si>
    <t>B.1</t>
  </si>
  <si>
    <t>Nellore</t>
  </si>
  <si>
    <t>33KV</t>
  </si>
  <si>
    <t>Naidupet</t>
  </si>
  <si>
    <t>50MVA 132/33 kV Transformer#1</t>
  </si>
  <si>
    <t>B.2</t>
  </si>
  <si>
    <t>50MVA 132/33 kV Transformer#2</t>
  </si>
  <si>
    <t>B.3</t>
  </si>
  <si>
    <t>50MVA 132/33 kV Transformer#3</t>
  </si>
  <si>
    <t>AP914543</t>
  </si>
  <si>
    <t>B.4</t>
  </si>
  <si>
    <t>132KV</t>
  </si>
  <si>
    <t>Sullurpet</t>
  </si>
  <si>
    <t>132 kV Sullurpet Rly. Traction#1</t>
  </si>
  <si>
    <t>B.5</t>
  </si>
  <si>
    <t>132 kV Sullurpet Rly. Traction#2</t>
  </si>
  <si>
    <t>B.6</t>
  </si>
  <si>
    <t>B.7</t>
  </si>
  <si>
    <t>B.8</t>
  </si>
  <si>
    <t>Nellore South (N. V. Gardens)</t>
  </si>
  <si>
    <t>31.5MVA 132/33 kV Transformer#1</t>
  </si>
  <si>
    <t>AP906805</t>
  </si>
  <si>
    <t>B.9</t>
  </si>
  <si>
    <t>31.5MVA 132/33 kV Transformer#2</t>
  </si>
  <si>
    <t>AP906815</t>
  </si>
  <si>
    <t>B.10</t>
  </si>
  <si>
    <t>B.11</t>
  </si>
  <si>
    <t>31.5MVA 132/11 kV Transformer#4</t>
  </si>
  <si>
    <t>B.12</t>
  </si>
  <si>
    <t>Venkatagiri</t>
  </si>
  <si>
    <t>132 kV Venkatagiri Rly. Traction</t>
  </si>
  <si>
    <t>Q0308095</t>
  </si>
  <si>
    <t>B.13</t>
  </si>
  <si>
    <t>B.14</t>
  </si>
  <si>
    <t>B.15</t>
  </si>
  <si>
    <t>Sriharikota</t>
  </si>
  <si>
    <t>16MVA 132/11 kV Transformer#1</t>
  </si>
  <si>
    <t>B.16</t>
  </si>
  <si>
    <t>16MVA 132/11 kV Transformer#2</t>
  </si>
  <si>
    <t>B.17</t>
  </si>
  <si>
    <t>Nellore Rurals</t>
  </si>
  <si>
    <t>Guduru</t>
  </si>
  <si>
    <t>16MVA 132/33 kV Transformer#3</t>
  </si>
  <si>
    <t>B.18</t>
  </si>
  <si>
    <t>Gudur</t>
  </si>
  <si>
    <t>132 kV Guduru Rly. Traction#1</t>
  </si>
  <si>
    <t>B.19</t>
  </si>
  <si>
    <t>132 kV Guduru Rly. Traction#2</t>
  </si>
  <si>
    <t>B.20</t>
  </si>
  <si>
    <t>25MVA 132/33 kV Transformer#2</t>
  </si>
  <si>
    <t>B.21</t>
  </si>
  <si>
    <t>132KV Nelcast Ltd</t>
  </si>
  <si>
    <t>AP910356</t>
  </si>
  <si>
    <t>B.22</t>
  </si>
  <si>
    <t>TSS03394</t>
  </si>
  <si>
    <t>B.23</t>
  </si>
  <si>
    <t>B.24</t>
  </si>
  <si>
    <t>Atmakur (Nellore)</t>
  </si>
  <si>
    <t>B.25</t>
  </si>
  <si>
    <t>B.26</t>
  </si>
  <si>
    <t>Chendodu</t>
  </si>
  <si>
    <t>B.27</t>
  </si>
  <si>
    <t>B.28</t>
  </si>
  <si>
    <t>Kavali</t>
  </si>
  <si>
    <t>132 kV Kavali Rly. Traction#1</t>
  </si>
  <si>
    <t>B.29</t>
  </si>
  <si>
    <t>132 kV Kavali Rly. Traction#2</t>
  </si>
  <si>
    <t>B.30</t>
  </si>
  <si>
    <t>B.31</t>
  </si>
  <si>
    <t>TSS03425</t>
  </si>
  <si>
    <t>B.32</t>
  </si>
  <si>
    <t>KAU14957</t>
  </si>
  <si>
    <t>B.33</t>
  </si>
  <si>
    <t>Udayagiri</t>
  </si>
  <si>
    <t>16MVA 132/33 kV Transformer#1</t>
  </si>
  <si>
    <t>B.34</t>
  </si>
  <si>
    <t>16MVA 132/33 kV Transformer#2</t>
  </si>
  <si>
    <t>AP906706</t>
  </si>
  <si>
    <t>B.35</t>
  </si>
  <si>
    <t>AP906795</t>
  </si>
  <si>
    <t>B.36</t>
  </si>
  <si>
    <t>NTS</t>
  </si>
  <si>
    <t>UPP41582</t>
  </si>
  <si>
    <t>B.37</t>
  </si>
  <si>
    <t>132 kV Nellore Rly. Traction#1</t>
  </si>
  <si>
    <t>B.38</t>
  </si>
  <si>
    <t>132 kV Nellore Rly. Traction#2</t>
  </si>
  <si>
    <t>B.39</t>
  </si>
  <si>
    <t>AP906694</t>
  </si>
  <si>
    <t>B.40</t>
  </si>
  <si>
    <t>31.5MVA 132/33 kV Transformer#3</t>
  </si>
  <si>
    <t>AP906708</t>
  </si>
  <si>
    <t>B.41</t>
  </si>
  <si>
    <t>Allur</t>
  </si>
  <si>
    <t>AP906683</t>
  </si>
  <si>
    <t>B.42</t>
  </si>
  <si>
    <t>XE411351</t>
  </si>
  <si>
    <t>B.43</t>
  </si>
  <si>
    <t>Brahmadevam</t>
  </si>
  <si>
    <t>132KV Railway Traction</t>
  </si>
  <si>
    <t>Q0308109</t>
  </si>
  <si>
    <t>B.45</t>
  </si>
  <si>
    <t>AP906799</t>
  </si>
  <si>
    <t>B.46</t>
  </si>
  <si>
    <t>XE411376</t>
  </si>
  <si>
    <t>B.48</t>
  </si>
  <si>
    <t>132KV VIKKI INDUSTRY</t>
  </si>
  <si>
    <t>KAU09658</t>
  </si>
  <si>
    <t>B.49</t>
  </si>
  <si>
    <t>B.50</t>
  </si>
  <si>
    <t>132KV EMJAY Steels</t>
  </si>
  <si>
    <t>APX00984</t>
  </si>
  <si>
    <t>B.51</t>
  </si>
  <si>
    <t>B.52</t>
  </si>
  <si>
    <t>132KV Amman Try feeder</t>
  </si>
  <si>
    <t>X1739670</t>
  </si>
  <si>
    <t>B.53</t>
  </si>
  <si>
    <t>Adurpalle</t>
  </si>
  <si>
    <t>KA905330</t>
  </si>
  <si>
    <t>B.54</t>
  </si>
  <si>
    <t>KA905331</t>
  </si>
  <si>
    <t>B.55</t>
  </si>
  <si>
    <t>AP903183</t>
  </si>
  <si>
    <t>B.56</t>
  </si>
  <si>
    <t>XC541883</t>
  </si>
  <si>
    <t>220KV</t>
  </si>
  <si>
    <t>B.58</t>
  </si>
  <si>
    <t>Menakuru</t>
  </si>
  <si>
    <t>AP906625</t>
  </si>
  <si>
    <t>B.59</t>
  </si>
  <si>
    <t>AP906623</t>
  </si>
  <si>
    <t>B.60</t>
  </si>
  <si>
    <t>132KV Hindustan National Glass Ind. Ltd.</t>
  </si>
  <si>
    <t>AP912072</t>
  </si>
  <si>
    <t>B.61</t>
  </si>
  <si>
    <t>132KV Green Tech Feeder</t>
  </si>
  <si>
    <t>XC595020</t>
  </si>
  <si>
    <t>B.62</t>
  </si>
  <si>
    <t>132KV Brakes India Ltd</t>
  </si>
  <si>
    <t>XF465360</t>
  </si>
  <si>
    <t>B.63</t>
  </si>
  <si>
    <t>Rapur</t>
  </si>
  <si>
    <t>XD551515</t>
  </si>
  <si>
    <t>B.64</t>
  </si>
  <si>
    <t>XD551524</t>
  </si>
  <si>
    <t>B.65</t>
  </si>
  <si>
    <t>X1819651</t>
  </si>
  <si>
    <t>B.66</t>
  </si>
  <si>
    <t>Racharlapadu(IFFCO)</t>
  </si>
  <si>
    <t>B.67</t>
  </si>
  <si>
    <t>B.68</t>
  </si>
  <si>
    <t>Vinjamuru</t>
  </si>
  <si>
    <t>B.69</t>
  </si>
  <si>
    <t>B.70</t>
  </si>
  <si>
    <t>220KVSS Naidupeta</t>
  </si>
  <si>
    <t>XE485966</t>
  </si>
  <si>
    <t>B.71</t>
  </si>
  <si>
    <t>80MVA 132/33 kV Transformer#2</t>
  </si>
  <si>
    <t>XE485970</t>
  </si>
  <si>
    <t>B.72</t>
  </si>
  <si>
    <t>80MVA 132/33 kV Transformer#3</t>
  </si>
  <si>
    <t>XE485968</t>
  </si>
  <si>
    <t>B.73</t>
  </si>
  <si>
    <t>Anantha Sagaram</t>
  </si>
  <si>
    <t>B.74</t>
  </si>
  <si>
    <t>B.75</t>
  </si>
  <si>
    <t>Kallurupalli</t>
  </si>
  <si>
    <t>B.76</t>
  </si>
  <si>
    <t>Gottiprolu</t>
  </si>
  <si>
    <t>X1356421</t>
  </si>
  <si>
    <t>B.77</t>
  </si>
  <si>
    <t>X1356417</t>
  </si>
  <si>
    <t>B.78</t>
  </si>
  <si>
    <t>132KVSS Dagadarthi</t>
  </si>
  <si>
    <t>B.79</t>
  </si>
  <si>
    <t>Krishnapatnam port SWS</t>
  </si>
  <si>
    <t>Penna Cements 132KV at SWS</t>
  </si>
  <si>
    <t>X1819052</t>
  </si>
  <si>
    <t>B.80</t>
  </si>
  <si>
    <t>132kV Krishnapatnam Port Feeder#1 _x0002_</t>
  </si>
  <si>
    <t>APMB6296</t>
  </si>
  <si>
    <t>B.81</t>
  </si>
  <si>
    <t>132KV Korturu</t>
  </si>
  <si>
    <t>31.5 MVA 132/33KV Transformer#1</t>
  </si>
  <si>
    <t>Athmakur</t>
  </si>
  <si>
    <t>Private Developers (SP)</t>
  </si>
  <si>
    <t>B.84</t>
  </si>
  <si>
    <t>NELLORE RURALS</t>
  </si>
  <si>
    <t>Wind Power Project, Narsimhakonda</t>
  </si>
  <si>
    <t>B.85</t>
  </si>
  <si>
    <t>Balaji Energy Pvt Ltd. (Phase 1)</t>
  </si>
  <si>
    <t>APZ00872</t>
  </si>
  <si>
    <t>B.86</t>
  </si>
  <si>
    <t>Balaji Energy Pvt Ltd. (Phase 2)</t>
  </si>
  <si>
    <t>APZ00870</t>
  </si>
  <si>
    <t>B.88</t>
  </si>
  <si>
    <t>Amaravathi Textiles Solar Pvt.Ltd.</t>
  </si>
  <si>
    <t>APX02535</t>
  </si>
  <si>
    <t>B.89</t>
  </si>
  <si>
    <t>Balaji Energy Pvt. Ltd, Phase-3</t>
  </si>
  <si>
    <t>APX01084</t>
  </si>
  <si>
    <t>B.90</t>
  </si>
  <si>
    <t>Balaji Energy Pvt. Ltd, Phase-4</t>
  </si>
  <si>
    <t>APX01609</t>
  </si>
  <si>
    <t>B.91</t>
  </si>
  <si>
    <t>Khandaleru Power Company Limited</t>
  </si>
  <si>
    <t>APX02501</t>
  </si>
  <si>
    <t>B.92</t>
  </si>
  <si>
    <t>Lalitha Parameswari spinning Mills Pvt Ltd..</t>
  </si>
  <si>
    <t>APZ00668</t>
  </si>
  <si>
    <t>B.93</t>
  </si>
  <si>
    <t>GOOTY</t>
  </si>
  <si>
    <t>M/s Chitturi Projects Pvt Ltd.</t>
  </si>
  <si>
    <t>APX02360</t>
  </si>
  <si>
    <t>B.94</t>
  </si>
  <si>
    <t>M/s SRDD Energy (OPC) Pvt Ltd.</t>
  </si>
  <si>
    <t>APX01442</t>
  </si>
  <si>
    <t>B.95</t>
  </si>
  <si>
    <t>NAIDUPETA</t>
  </si>
  <si>
    <t>ULTRAMARINE AND PIGMENTS LTD,ULTRAMARINE AND PIGMENTS LTD</t>
  </si>
  <si>
    <t>APZ01539</t>
  </si>
  <si>
    <t>B.96</t>
  </si>
  <si>
    <t>KAVALI</t>
  </si>
  <si>
    <t>M/S VENKATA NARAYANA ACTIVE INGREDIENTS PVT LTD</t>
  </si>
  <si>
    <t>B.97</t>
  </si>
  <si>
    <t>M/S.ADANI WILMAR LIMITED</t>
  </si>
  <si>
    <t>APX00131</t>
  </si>
  <si>
    <t>B.98</t>
  </si>
  <si>
    <t>M/S.GREEN TECH INDUSTRIES (P)</t>
  </si>
  <si>
    <t>APX00607</t>
  </si>
  <si>
    <t>B.99</t>
  </si>
  <si>
    <t>M/S EMAMI AGROTECH LIMITED</t>
  </si>
  <si>
    <t>APX00201</t>
  </si>
  <si>
    <t>B.100</t>
  </si>
  <si>
    <t>M/S.HINDUSTAN NATIONAL GLASS&amp;</t>
  </si>
  <si>
    <t>APZ01346</t>
  </si>
  <si>
    <t>B.101</t>
  </si>
  <si>
    <t>3F INDUSTRIES LIMITED</t>
  </si>
  <si>
    <t>APZ01516</t>
  </si>
  <si>
    <t>B.102</t>
  </si>
  <si>
    <t>M/S ADANI WILMAR LTD</t>
  </si>
  <si>
    <t>B.103</t>
  </si>
  <si>
    <t>M/S.DALMIA LAMINATORES LIMITED</t>
  </si>
  <si>
    <t>APX02381</t>
  </si>
  <si>
    <t>B.104</t>
  </si>
  <si>
    <t>GUDUR</t>
  </si>
  <si>
    <t>M/s.Anjani Tiles Limited</t>
  </si>
  <si>
    <t>APX02324</t>
  </si>
  <si>
    <t>B.105</t>
  </si>
  <si>
    <t>OA</t>
  </si>
  <si>
    <t>NELCAST LIMITED</t>
  </si>
  <si>
    <t>APX01864</t>
  </si>
  <si>
    <t>B.106</t>
  </si>
  <si>
    <t>11KV</t>
  </si>
  <si>
    <t>USHODAYA PUBLICATIONS</t>
  </si>
  <si>
    <t>APX00820</t>
  </si>
  <si>
    <t>B.107</t>
  </si>
  <si>
    <t>NARAYANA MEDICAL COLLEGE</t>
  </si>
  <si>
    <t>APW00107</t>
  </si>
  <si>
    <t>B.108</t>
  </si>
  <si>
    <t>B.109</t>
  </si>
  <si>
    <t>B.110</t>
  </si>
  <si>
    <t>M/S. ADANI KRISHNAPATNAM PORT LTD.</t>
  </si>
  <si>
    <t>APZ01148</t>
  </si>
  <si>
    <t>B.111</t>
  </si>
  <si>
    <t>BRAKES INDIA PVT LTD</t>
  </si>
  <si>
    <t>APX02337</t>
  </si>
  <si>
    <t>B.112</t>
  </si>
  <si>
    <t>APX02557</t>
  </si>
  <si>
    <t>B.113</t>
  </si>
  <si>
    <t>AUXILIARY CONSUMPTION</t>
  </si>
  <si>
    <t>B.114</t>
  </si>
  <si>
    <t>INTERCIRCLE</t>
  </si>
  <si>
    <t>33KV CONTINENTAL COFEE LTD</t>
  </si>
  <si>
    <t>XD449189</t>
  </si>
  <si>
    <t>B.115</t>
  </si>
  <si>
    <t>33KV VARADAYAPALEM</t>
  </si>
  <si>
    <t>X1301356</t>
  </si>
  <si>
    <t>B.116</t>
  </si>
  <si>
    <t>33KV BUCHI NAIDU KANDRIGA</t>
  </si>
  <si>
    <t>X1301360</t>
  </si>
  <si>
    <t>B.117</t>
  </si>
  <si>
    <t>33KV VAMPALLI</t>
  </si>
  <si>
    <t>AP003565</t>
  </si>
  <si>
    <t>B.118</t>
  </si>
  <si>
    <t>33KV MANNAVARAM</t>
  </si>
  <si>
    <t>APE38161</t>
  </si>
  <si>
    <t>B.119</t>
  </si>
  <si>
    <t>ongole</t>
  </si>
  <si>
    <t>Kanigiri</t>
  </si>
  <si>
    <t>132 KV Pamuru</t>
  </si>
  <si>
    <t xml:space="preserve">Varikuntapadu </t>
  </si>
  <si>
    <t>B.120</t>
  </si>
  <si>
    <t>Chittoor Town</t>
  </si>
  <si>
    <t>B.121</t>
  </si>
  <si>
    <t>B.122</t>
  </si>
  <si>
    <t>B.123</t>
  </si>
  <si>
    <t>Piler</t>
  </si>
  <si>
    <t>Kalikiri</t>
  </si>
  <si>
    <t>B.124</t>
  </si>
  <si>
    <t>B.125</t>
  </si>
  <si>
    <t>B.126</t>
  </si>
  <si>
    <t>Op Tirupati</t>
  </si>
  <si>
    <t>Renigunta</t>
  </si>
  <si>
    <t>132 kV Grindwell Norton</t>
  </si>
  <si>
    <t>B.127</t>
  </si>
  <si>
    <t>132 kV Renigunta Rly. Traction#1</t>
  </si>
  <si>
    <t>Q0308037</t>
  </si>
  <si>
    <t>B.128</t>
  </si>
  <si>
    <t>132 kV Renigunta Rly. Traction#2</t>
  </si>
  <si>
    <t>Q0308039</t>
  </si>
  <si>
    <t>B.129</t>
  </si>
  <si>
    <t>B.130</t>
  </si>
  <si>
    <t>132 kV Amararaja</t>
  </si>
  <si>
    <t>PDSM</t>
  </si>
  <si>
    <t>B.131</t>
  </si>
  <si>
    <t>31.5MVA 132/11 kV Transformer#3</t>
  </si>
  <si>
    <t>B.132</t>
  </si>
  <si>
    <t>B.133</t>
  </si>
  <si>
    <t>R Chittoor</t>
  </si>
  <si>
    <t>Palamaneru</t>
  </si>
  <si>
    <t>B.134</t>
  </si>
  <si>
    <t>Puttur</t>
  </si>
  <si>
    <t>B.136</t>
  </si>
  <si>
    <t>Op Puttur</t>
  </si>
  <si>
    <t>TSS03415</t>
  </si>
  <si>
    <t>B.137</t>
  </si>
  <si>
    <t>132 kV Puttur Rly. Traction#1</t>
  </si>
  <si>
    <t>Q0308045</t>
  </si>
  <si>
    <t>B.138</t>
  </si>
  <si>
    <t>132 kV Puttur Rly. Traction#2</t>
  </si>
  <si>
    <t>Q0308058</t>
  </si>
  <si>
    <t>B.139</t>
  </si>
  <si>
    <t>TSS03395</t>
  </si>
  <si>
    <t>B.140</t>
  </si>
  <si>
    <t>Tirupathi</t>
  </si>
  <si>
    <t>B.141</t>
  </si>
  <si>
    <t>B.142</t>
  </si>
  <si>
    <t>Tirupati rurals</t>
  </si>
  <si>
    <t>Pakala</t>
  </si>
  <si>
    <t>132 kV Pakala Rly. Traction</t>
  </si>
  <si>
    <t>Q0308044</t>
  </si>
  <si>
    <t>B.143</t>
  </si>
  <si>
    <t>132 kV Snamalloys</t>
  </si>
  <si>
    <t>AP906558</t>
  </si>
  <si>
    <t>B.144</t>
  </si>
  <si>
    <t>B.145</t>
  </si>
  <si>
    <t>B.146</t>
  </si>
  <si>
    <t>R Tirupati</t>
  </si>
  <si>
    <t>Srikalahasthi</t>
  </si>
  <si>
    <t>Y0310567</t>
  </si>
  <si>
    <t>B.147</t>
  </si>
  <si>
    <t>Y0310589</t>
  </si>
  <si>
    <t>B.148</t>
  </si>
  <si>
    <t>132KV Pushpit Steels Pvt.Ltd.</t>
  </si>
  <si>
    <t>B.149</t>
  </si>
  <si>
    <t>TSS03050</t>
  </si>
  <si>
    <t>B.150</t>
  </si>
  <si>
    <t>132KV Greenply</t>
  </si>
  <si>
    <t>APX01831</t>
  </si>
  <si>
    <t>B.151</t>
  </si>
  <si>
    <t>Madanapalli</t>
  </si>
  <si>
    <t>B.152</t>
  </si>
  <si>
    <t>B.153</t>
  </si>
  <si>
    <t>Chittoor Rurals</t>
  </si>
  <si>
    <t>Shanthipuram</t>
  </si>
  <si>
    <t>XE411364</t>
  </si>
  <si>
    <t>B.154</t>
  </si>
  <si>
    <t>Punganur</t>
  </si>
  <si>
    <t>80 MVA 132/33 kV Transformer#1</t>
  </si>
  <si>
    <t>B.155</t>
  </si>
  <si>
    <t>Nagari</t>
  </si>
  <si>
    <t>XE411367</t>
  </si>
  <si>
    <t>B.156</t>
  </si>
  <si>
    <t>Y0310584</t>
  </si>
  <si>
    <t>B.157</t>
  </si>
  <si>
    <t>Kothapallimitta</t>
  </si>
  <si>
    <t>XE411360</t>
  </si>
  <si>
    <t>B.158</t>
  </si>
  <si>
    <t>80MVA 132/33 kV Transformer#1</t>
  </si>
  <si>
    <t>XE410642</t>
  </si>
  <si>
    <t>B.159</t>
  </si>
  <si>
    <t>Chandragiri</t>
  </si>
  <si>
    <t>16MVA 132/33 KV Transformer#2</t>
  </si>
  <si>
    <t>B.160</t>
  </si>
  <si>
    <t>31.5MVA 132/33 KV Transformer#1</t>
  </si>
  <si>
    <t>XC598730</t>
  </si>
  <si>
    <t>B.161</t>
  </si>
  <si>
    <t>Burakayalakota</t>
  </si>
  <si>
    <t>XE485713</t>
  </si>
  <si>
    <t>B.162</t>
  </si>
  <si>
    <t>XE485727</t>
  </si>
  <si>
    <t>B.163</t>
  </si>
  <si>
    <t>Rompicherla</t>
  </si>
  <si>
    <t>XE411366</t>
  </si>
  <si>
    <t>B.164</t>
  </si>
  <si>
    <t>XE410646</t>
  </si>
  <si>
    <t>B.165</t>
  </si>
  <si>
    <t>Punganoor</t>
  </si>
  <si>
    <t>Kuppam</t>
  </si>
  <si>
    <t>XE485707</t>
  </si>
  <si>
    <t>B.166</t>
  </si>
  <si>
    <t>XE485718</t>
  </si>
  <si>
    <t>B.167</t>
  </si>
  <si>
    <t>XE411386</t>
  </si>
  <si>
    <t>B.168</t>
  </si>
  <si>
    <t>XE410653</t>
  </si>
  <si>
    <t>B.169</t>
  </si>
  <si>
    <t>Gurramkonda</t>
  </si>
  <si>
    <t>B.170</t>
  </si>
  <si>
    <t>B.171</t>
  </si>
  <si>
    <t>Nagalapuram</t>
  </si>
  <si>
    <t>B.172</t>
  </si>
  <si>
    <t>B.173</t>
  </si>
  <si>
    <t>CHITTOOR RURALS</t>
  </si>
  <si>
    <t>Irala</t>
  </si>
  <si>
    <t>B.174</t>
  </si>
  <si>
    <t>B.175</t>
  </si>
  <si>
    <t>Somala</t>
  </si>
  <si>
    <t>31.5MVA 132/33 KV Transformer#2</t>
  </si>
  <si>
    <t>B.176</t>
  </si>
  <si>
    <t>B.177</t>
  </si>
  <si>
    <t>Tirumala</t>
  </si>
  <si>
    <t>B.178</t>
  </si>
  <si>
    <t>B.179</t>
  </si>
  <si>
    <t>B.180</t>
  </si>
  <si>
    <t>Nunigundrapalli SWS</t>
  </si>
  <si>
    <t>132kV Amararaja Infrastructure Pvt. Ltd.</t>
  </si>
  <si>
    <t>APZ01371</t>
  </si>
  <si>
    <t>B.181</t>
  </si>
  <si>
    <t>31.5MVA 132/33 kV Transformer-1</t>
  </si>
  <si>
    <t>TSS03363</t>
  </si>
  <si>
    <t>B.182</t>
  </si>
  <si>
    <t>31.5MVA 132/33 kV Transformer-2</t>
  </si>
  <si>
    <t>Metered</t>
  </si>
  <si>
    <t>Functional</t>
  </si>
  <si>
    <t>Industrial</t>
  </si>
  <si>
    <t>XB583129</t>
  </si>
  <si>
    <t>B.183</t>
  </si>
  <si>
    <t>220 KV SS Rachagunneri</t>
  </si>
  <si>
    <t>132 KV Lanco</t>
  </si>
  <si>
    <t>B.184</t>
  </si>
  <si>
    <t>Prakash Ferrous Industries Pvt. Ltd.,</t>
  </si>
  <si>
    <t>B.185</t>
  </si>
  <si>
    <t>Srikalahasthi pipes-II</t>
  </si>
  <si>
    <t>B.186</t>
  </si>
  <si>
    <t>Cherivi (132KV)</t>
  </si>
  <si>
    <t>XB552447</t>
  </si>
  <si>
    <t>B.187</t>
  </si>
  <si>
    <t>Mondelez India Foods Ltd</t>
  </si>
  <si>
    <t>XC588532</t>
  </si>
  <si>
    <t>B.188</t>
  </si>
  <si>
    <t>XB552441</t>
  </si>
  <si>
    <t>B.189</t>
  </si>
  <si>
    <t>132KV Toray Feeder</t>
  </si>
  <si>
    <t>XC477791</t>
  </si>
  <si>
    <t>B.190</t>
  </si>
  <si>
    <t>132KV apollo tyres</t>
  </si>
  <si>
    <t>XF409297</t>
  </si>
  <si>
    <t>B.191</t>
  </si>
  <si>
    <t>132 KV Linde</t>
  </si>
  <si>
    <t>X1972022</t>
  </si>
  <si>
    <t>B.192</t>
  </si>
  <si>
    <t>XD566192</t>
  </si>
  <si>
    <t>B.193</t>
  </si>
  <si>
    <t>Tirupati Town</t>
  </si>
  <si>
    <t>Alipiri</t>
  </si>
  <si>
    <t>XC575331</t>
  </si>
  <si>
    <t>B.194</t>
  </si>
  <si>
    <t>XC575332</t>
  </si>
  <si>
    <t>B.195</t>
  </si>
  <si>
    <t>B.196</t>
  </si>
  <si>
    <t>BandlavandlaPalli</t>
  </si>
  <si>
    <t>TSS03019</t>
  </si>
  <si>
    <t>B.197</t>
  </si>
  <si>
    <t>TSS03041</t>
  </si>
  <si>
    <t>B.198</t>
  </si>
  <si>
    <t>Sivaramapuram</t>
  </si>
  <si>
    <t>TSS03016</t>
  </si>
  <si>
    <t>B.199</t>
  </si>
  <si>
    <t>TSS03027</t>
  </si>
  <si>
    <t>B.200</t>
  </si>
  <si>
    <t>Thimmapuram(HNSS)</t>
  </si>
  <si>
    <t>XB577606</t>
  </si>
  <si>
    <t>B.201</t>
  </si>
  <si>
    <t>XB577605</t>
  </si>
  <si>
    <t>B.202</t>
  </si>
  <si>
    <t>B.Kotha Kota(HNSS)</t>
  </si>
  <si>
    <t>TSS03029</t>
  </si>
  <si>
    <t>B.203</t>
  </si>
  <si>
    <t>TSS03026</t>
  </si>
  <si>
    <t>B.204</t>
  </si>
  <si>
    <t>Ramasamudram</t>
  </si>
  <si>
    <t>31.5 MVA 132/33 kV Transformer#2</t>
  </si>
  <si>
    <t>XD551495</t>
  </si>
  <si>
    <t>B.205</t>
  </si>
  <si>
    <t>31.5 MVA 132/33 kV Transformer#1</t>
  </si>
  <si>
    <t>XD551538</t>
  </si>
  <si>
    <t>B.206</t>
  </si>
  <si>
    <t>Kothapalli</t>
  </si>
  <si>
    <t>XD449182</t>
  </si>
  <si>
    <t>B.207</t>
  </si>
  <si>
    <t>XD449188</t>
  </si>
  <si>
    <t>B.208</t>
  </si>
  <si>
    <t>Yerpedu</t>
  </si>
  <si>
    <t>XE485972</t>
  </si>
  <si>
    <t>B.209</t>
  </si>
  <si>
    <t>XE485963</t>
  </si>
  <si>
    <t>B.210</t>
  </si>
  <si>
    <t>Pachikapallam</t>
  </si>
  <si>
    <t>B.211</t>
  </si>
  <si>
    <t>B.212</t>
  </si>
  <si>
    <t>Penumur</t>
  </si>
  <si>
    <t>X1253608</t>
  </si>
  <si>
    <t>B.213</t>
  </si>
  <si>
    <t>X1253610</t>
  </si>
  <si>
    <t>B.214</t>
  </si>
  <si>
    <t>Kalicherla</t>
  </si>
  <si>
    <t>XC573365</t>
  </si>
  <si>
    <t>B.215</t>
  </si>
  <si>
    <t>XC573369</t>
  </si>
  <si>
    <t>TIRUPATI RURALS</t>
  </si>
  <si>
    <t>B.220</t>
  </si>
  <si>
    <t>Wind Mills, Tirumala</t>
  </si>
  <si>
    <t>APX01944</t>
  </si>
  <si>
    <t>B.221</t>
  </si>
  <si>
    <t>Sri Power Gen(India) Pvt. Ltd.,(Solar power)</t>
  </si>
  <si>
    <t>XG418445</t>
  </si>
  <si>
    <t>B.222</t>
  </si>
  <si>
    <t>Sri City Private Ltd</t>
  </si>
  <si>
    <t>B.223</t>
  </si>
  <si>
    <t>Varshini Exim Pvt Ltd</t>
  </si>
  <si>
    <t>APX00355</t>
  </si>
  <si>
    <t>B.224</t>
  </si>
  <si>
    <t>Vuddanda Solar power plant Private Limited</t>
  </si>
  <si>
    <t>APX00475</t>
  </si>
  <si>
    <t>B.225</t>
  </si>
  <si>
    <t>Redan Infra structure Pvt Ltd.</t>
  </si>
  <si>
    <t>B.226</t>
  </si>
  <si>
    <t>SSR Agro Energy</t>
  </si>
  <si>
    <t>APZ01186</t>
  </si>
  <si>
    <t>B.227</t>
  </si>
  <si>
    <t>Hindupur Solar Prak Pvt., Ltd., - II</t>
  </si>
  <si>
    <t>APX00858</t>
  </si>
  <si>
    <t>B.228</t>
  </si>
  <si>
    <t>Hindupur Solar Prak Pvt., Ltd., - III</t>
  </si>
  <si>
    <t>APX00861</t>
  </si>
  <si>
    <t>B.229</t>
  </si>
  <si>
    <t>Hindupur Solar Prak Pvt., Ltd., - I</t>
  </si>
  <si>
    <t>APX00864</t>
  </si>
  <si>
    <t>B.230</t>
  </si>
  <si>
    <t>Hindupur Solar Prak Pvt., Ltd., - IV</t>
  </si>
  <si>
    <t>APX00867</t>
  </si>
  <si>
    <t>B.231</t>
  </si>
  <si>
    <t>TTD Solar Private Ltd..</t>
  </si>
  <si>
    <t>APX01185</t>
  </si>
  <si>
    <t>B.232</t>
  </si>
  <si>
    <t>Srichakra Cement Ltd.,</t>
  </si>
  <si>
    <t>APX02133</t>
  </si>
  <si>
    <t>B.233</t>
  </si>
  <si>
    <t>Vyshaka Solar Energy Pvt., Ltd.,</t>
  </si>
  <si>
    <t>APX01192</t>
  </si>
  <si>
    <t>B.234</t>
  </si>
  <si>
    <t>SVR Corporation Pvt., Ltd.,</t>
  </si>
  <si>
    <t>APX01377</t>
  </si>
  <si>
    <t>B.235</t>
  </si>
  <si>
    <t>Sri Subramanyam solar Pvt. Ltd</t>
  </si>
  <si>
    <t>APX02014</t>
  </si>
  <si>
    <t>B.236</t>
  </si>
  <si>
    <t>Tirupati Smart City Corporation Ltd.,</t>
  </si>
  <si>
    <t>APX02198</t>
  </si>
  <si>
    <t>B.237</t>
  </si>
  <si>
    <t>TIRUPATI TOWN</t>
  </si>
  <si>
    <t>AMARARAJA BATTERIES LTD</t>
  </si>
  <si>
    <t>B.238</t>
  </si>
  <si>
    <t>M/S.VISHNU BARIUM PRIVATE LIMITED,</t>
  </si>
  <si>
    <t>B.239</t>
  </si>
  <si>
    <t>M/s Electrosteel Castings Limited.,</t>
  </si>
  <si>
    <t>0021009483</t>
  </si>
  <si>
    <t>B.240</t>
  </si>
  <si>
    <t>M/s.KAJARIA CERAMICS LIMITED.,</t>
  </si>
  <si>
    <t>B.241</t>
  </si>
  <si>
    <t>B.242</t>
  </si>
  <si>
    <t>PUTTUR</t>
  </si>
  <si>
    <t>APOLLO TYRES LIMITED</t>
  </si>
  <si>
    <t>APX02309</t>
  </si>
  <si>
    <t>B.243</t>
  </si>
  <si>
    <t>M/s. Nova Air Technologies Private Limited,</t>
  </si>
  <si>
    <t>X1076847</t>
  </si>
  <si>
    <t>B.244</t>
  </si>
  <si>
    <t>M/S.PUSHPIT STEELS (P) LTD</t>
  </si>
  <si>
    <t>0021009486</t>
  </si>
  <si>
    <t>B.245</t>
  </si>
  <si>
    <t>M/S.INDO-MIM PVT.LTD</t>
  </si>
  <si>
    <t>B.246</t>
  </si>
  <si>
    <t>GREENPANEL INDUSTRIES LIMITED,</t>
  </si>
  <si>
    <t>B.247</t>
  </si>
  <si>
    <t>THE EXECUTIVE OFFICER, T.T.D.</t>
  </si>
  <si>
    <t>APX01811</t>
  </si>
  <si>
    <t>B.248</t>
  </si>
  <si>
    <t>THE EXECUTIVE OFFICER/TTD</t>
  </si>
  <si>
    <t>APX01788</t>
  </si>
  <si>
    <t>B.249</t>
  </si>
  <si>
    <t>SRI VISHNU PRIYA HOTELS P LTD</t>
  </si>
  <si>
    <t>APX00903</t>
  </si>
  <si>
    <t>B.250</t>
  </si>
  <si>
    <t>THE EXECUTIVE OFFICER,T.T.D.,</t>
  </si>
  <si>
    <t>APX01796</t>
  </si>
  <si>
    <t>B.251</t>
  </si>
  <si>
    <t>EXECUTIVE OFFICER/TTD</t>
  </si>
  <si>
    <t>APX01798</t>
  </si>
  <si>
    <t>B.252</t>
  </si>
  <si>
    <t>M/S PIONEER SPINNING &amp; WEAVING</t>
  </si>
  <si>
    <t>B.253</t>
  </si>
  <si>
    <t>B.254</t>
  </si>
  <si>
    <t>CHITTOOR TOWN</t>
  </si>
  <si>
    <t>M/s HERITAGE FOODS LTD</t>
  </si>
  <si>
    <t>APX00830</t>
  </si>
  <si>
    <t>B.255</t>
  </si>
  <si>
    <t>VIJAYASAI TEXTILS P LTD</t>
  </si>
  <si>
    <t>APX01924</t>
  </si>
  <si>
    <t>B.256</t>
  </si>
  <si>
    <t>APX01621</t>
  </si>
  <si>
    <t>B.257</t>
  </si>
  <si>
    <t>BLISS HOTEL P LTD</t>
  </si>
  <si>
    <t>APS00904</t>
  </si>
  <si>
    <t>B.258</t>
  </si>
  <si>
    <t>M/S HERITAGE FOODS LIMITED</t>
  </si>
  <si>
    <t>APX00631</t>
  </si>
  <si>
    <t>B.259</t>
  </si>
  <si>
    <t>M/s AMARARAJA BATTERIES LTD</t>
  </si>
  <si>
    <t>APZ01369</t>
  </si>
  <si>
    <t>B.260</t>
  </si>
  <si>
    <t>THE EXECUTIVE OFFICER,TTD DEVASTHANAMS</t>
  </si>
  <si>
    <t>APX01817</t>
  </si>
  <si>
    <t>B.261</t>
  </si>
  <si>
    <t>M/s COLGETE PALMOLIVE INDIA LTD</t>
  </si>
  <si>
    <t>APX00398</t>
  </si>
  <si>
    <t>B.262</t>
  </si>
  <si>
    <t>THE COMMISSIONER</t>
  </si>
  <si>
    <t>0020008134</t>
  </si>
  <si>
    <t>B.263</t>
  </si>
  <si>
    <t>0020008181</t>
  </si>
  <si>
    <t>B.264</t>
  </si>
  <si>
    <t>0020008143</t>
  </si>
  <si>
    <t>B.265</t>
  </si>
  <si>
    <t>M/S MALLDAI DRUGS&amp;PHARMACEUTIC</t>
  </si>
  <si>
    <t>APX02222</t>
  </si>
  <si>
    <t>B.266</t>
  </si>
  <si>
    <t>THE EXECUTIVE OFFICER,TTD</t>
  </si>
  <si>
    <t>APX01826</t>
  </si>
  <si>
    <t>B.267</t>
  </si>
  <si>
    <t>APX01813</t>
  </si>
  <si>
    <t>B.268</t>
  </si>
  <si>
    <t>M/s.MANGAL INDUSTRIES  LIMITED</t>
  </si>
  <si>
    <t>APZ01445</t>
  </si>
  <si>
    <t>B.269</t>
  </si>
  <si>
    <t>EXECUTIVE OFFICER</t>
  </si>
  <si>
    <t>APX01820</t>
  </si>
  <si>
    <t>B.270</t>
  </si>
  <si>
    <t>BRAKES INDIA P LTD</t>
  </si>
  <si>
    <t>APX02273</t>
  </si>
  <si>
    <t>B.271</t>
  </si>
  <si>
    <t>M/S.WHITE HOUSE, NO.43</t>
  </si>
  <si>
    <t>X1076254</t>
  </si>
  <si>
    <t>B.272</t>
  </si>
  <si>
    <t>M/S HINDUSTHAN COCACOLA</t>
  </si>
  <si>
    <t>B.273</t>
  </si>
  <si>
    <t>EXECURIVE OFFICER, T.T.D.,</t>
  </si>
  <si>
    <t>APX01824</t>
  </si>
  <si>
    <t>B.274</t>
  </si>
  <si>
    <t>M/s Linde India Ltd</t>
  </si>
  <si>
    <t>APZ01322</t>
  </si>
  <si>
    <t>B.275</t>
  </si>
  <si>
    <t>SRI MUNI PACHAIYAMMAN TEXTILES</t>
  </si>
  <si>
    <t>APX01667</t>
  </si>
  <si>
    <t>B.276</t>
  </si>
  <si>
    <t>MADANAPALLE</t>
  </si>
  <si>
    <t>APX01140</t>
  </si>
  <si>
    <t>B.277</t>
  </si>
  <si>
    <t>B.278</t>
  </si>
  <si>
    <t>M/S.THE EXECUTIVE OFFICER,</t>
  </si>
  <si>
    <t>APX01800</t>
  </si>
  <si>
    <t>B.279</t>
  </si>
  <si>
    <t>B.280</t>
  </si>
  <si>
    <t>M/S.THE EXECUTIVE OFFICER</t>
  </si>
  <si>
    <t>APX01802</t>
  </si>
  <si>
    <t>B.281</t>
  </si>
  <si>
    <t>M/S.INDIAN OIL CORPORATION(P)</t>
  </si>
  <si>
    <t>B.282</t>
  </si>
  <si>
    <t>Third Party</t>
  </si>
  <si>
    <t>APX01792</t>
  </si>
  <si>
    <t>B.283</t>
  </si>
  <si>
    <t>B.284</t>
  </si>
  <si>
    <t>THE EXECUTIVE OFFICER, TTD</t>
  </si>
  <si>
    <t>APX01815</t>
  </si>
  <si>
    <t>B.285</t>
  </si>
  <si>
    <t>PUNGANUR</t>
  </si>
  <si>
    <t>M/s.SAKTHI FERRO ALLOYS (INDIA) PVT. LTD.,</t>
  </si>
  <si>
    <t>APW00101</t>
  </si>
  <si>
    <t>B.286</t>
  </si>
  <si>
    <t>M/S.PRAKASH FERROUS INDUSTRIES</t>
  </si>
  <si>
    <t>B.287</t>
  </si>
  <si>
    <t>B.288</t>
  </si>
  <si>
    <t>B.289</t>
  </si>
  <si>
    <t>B.290</t>
  </si>
  <si>
    <t>B.291</t>
  </si>
  <si>
    <t>B.292</t>
  </si>
  <si>
    <t>B.293</t>
  </si>
  <si>
    <t>Kadapa</t>
  </si>
  <si>
    <t>Proddatur</t>
  </si>
  <si>
    <t>XD550698</t>
  </si>
  <si>
    <t>B.294</t>
  </si>
  <si>
    <t>XD550663</t>
  </si>
  <si>
    <t>B.295</t>
  </si>
  <si>
    <t>Mydukuru</t>
  </si>
  <si>
    <t>31.5MVA 220/33 kV Transformer#1</t>
  </si>
  <si>
    <t>B.296</t>
  </si>
  <si>
    <t>50MVA 220/33 kV Transformer#2</t>
  </si>
  <si>
    <t>B.297</t>
  </si>
  <si>
    <t>50MVA 220/33 kV Transformer#3</t>
  </si>
  <si>
    <t>AP914547</t>
  </si>
  <si>
    <t>B.298</t>
  </si>
  <si>
    <t>Rajampet</t>
  </si>
  <si>
    <t>220 kV Rajampet Rly. Traction</t>
  </si>
  <si>
    <t>XE410703</t>
  </si>
  <si>
    <t>B.299</t>
  </si>
  <si>
    <t>XD566013</t>
  </si>
  <si>
    <t>B.300</t>
  </si>
  <si>
    <t>XD566008</t>
  </si>
  <si>
    <t>B.301</t>
  </si>
  <si>
    <t>Yerraguntla</t>
  </si>
  <si>
    <t>B.302</t>
  </si>
  <si>
    <t>132 kV ICL#1</t>
  </si>
  <si>
    <t>APX00232</t>
  </si>
  <si>
    <t>B.303</t>
  </si>
  <si>
    <t>132 kV ICL#2</t>
  </si>
  <si>
    <t>APX00235</t>
  </si>
  <si>
    <t>B.304</t>
  </si>
  <si>
    <t>132 kV CCI#1</t>
  </si>
  <si>
    <t>APX00226</t>
  </si>
  <si>
    <t>B.305</t>
  </si>
  <si>
    <t>132 kV CCI#2</t>
  </si>
  <si>
    <t>APX00229</t>
  </si>
  <si>
    <t>B.306</t>
  </si>
  <si>
    <t>132 kV Texmaco (Zuari)</t>
  </si>
  <si>
    <t>B.307</t>
  </si>
  <si>
    <t>132 kV Texmaco (Zuari) - II</t>
  </si>
  <si>
    <t>B.308</t>
  </si>
  <si>
    <t>B.309</t>
  </si>
  <si>
    <t>B.310</t>
  </si>
  <si>
    <t>Pulivendula</t>
  </si>
  <si>
    <t>Koduru</t>
  </si>
  <si>
    <t>B.311</t>
  </si>
  <si>
    <t>31.5MVA 220/33 kV Transformer # 2</t>
  </si>
  <si>
    <t>B.312</t>
  </si>
  <si>
    <t>Rajampeta</t>
  </si>
  <si>
    <t>50MVA 220/33 kV Transformer #3</t>
  </si>
  <si>
    <t>XD471652</t>
  </si>
  <si>
    <t>B.313</t>
  </si>
  <si>
    <t>Badvel</t>
  </si>
  <si>
    <t>Badwel</t>
  </si>
  <si>
    <t>B.314</t>
  </si>
  <si>
    <t>B.315</t>
  </si>
  <si>
    <t>B.316</t>
  </si>
  <si>
    <t>Duvvur</t>
  </si>
  <si>
    <t>AP914534</t>
  </si>
  <si>
    <t>B.317</t>
  </si>
  <si>
    <t>AP914519</t>
  </si>
  <si>
    <t>B.318</t>
  </si>
  <si>
    <t>Pulivendla</t>
  </si>
  <si>
    <t>B.319</t>
  </si>
  <si>
    <t>132KV Uranium</t>
  </si>
  <si>
    <t>B.320</t>
  </si>
  <si>
    <t>XD551499</t>
  </si>
  <si>
    <t>B.321</t>
  </si>
  <si>
    <t>Mydukur</t>
  </si>
  <si>
    <t>Proddaturu</t>
  </si>
  <si>
    <t>B.322</t>
  </si>
  <si>
    <t>B.323</t>
  </si>
  <si>
    <t>Rayachoti</t>
  </si>
  <si>
    <t>B.324</t>
  </si>
  <si>
    <t>TSS03044</t>
  </si>
  <si>
    <t>B.325</t>
  </si>
  <si>
    <t>Vontimitta</t>
  </si>
  <si>
    <t>B.326</t>
  </si>
  <si>
    <t>B.327</t>
  </si>
  <si>
    <t>Balapanur</t>
  </si>
  <si>
    <t>B.328</t>
  </si>
  <si>
    <t>B.329</t>
  </si>
  <si>
    <t>T.G.Palli</t>
  </si>
  <si>
    <t>B.330</t>
  </si>
  <si>
    <t>B.331</t>
  </si>
  <si>
    <t>132KV RTSS Cherlopalli Feeder</t>
  </si>
  <si>
    <t>B.332</t>
  </si>
  <si>
    <t>B.333</t>
  </si>
  <si>
    <t>Vempalli</t>
  </si>
  <si>
    <t>B.334</t>
  </si>
  <si>
    <t>B.335</t>
  </si>
  <si>
    <t>TSS03397</t>
  </si>
  <si>
    <t>B.336</t>
  </si>
  <si>
    <t>ANANTAPURAMU</t>
  </si>
  <si>
    <t>Porumamilla</t>
  </si>
  <si>
    <t>B.337</t>
  </si>
  <si>
    <t>B.338</t>
  </si>
  <si>
    <t>Jammalamadugu</t>
  </si>
  <si>
    <t>132 kV Dalmia Cements</t>
  </si>
  <si>
    <t>B.339</t>
  </si>
  <si>
    <t>B.340</t>
  </si>
  <si>
    <t>B.341</t>
  </si>
  <si>
    <t>Kondapuram</t>
  </si>
  <si>
    <t>B.342</t>
  </si>
  <si>
    <t>B.343</t>
  </si>
  <si>
    <t>Moolavanka</t>
  </si>
  <si>
    <t>TSS03018</t>
  </si>
  <si>
    <t>B.344</t>
  </si>
  <si>
    <t>B.345</t>
  </si>
  <si>
    <t>B.346</t>
  </si>
  <si>
    <t>Bharathi Cements Limited(132KV)</t>
  </si>
  <si>
    <t>132KV Bharathi Cements</t>
  </si>
  <si>
    <t>APX00252</t>
  </si>
  <si>
    <t>B.347</t>
  </si>
  <si>
    <t>Pulivendala (220KV)</t>
  </si>
  <si>
    <t>B.348</t>
  </si>
  <si>
    <t>B.349</t>
  </si>
  <si>
    <t>132KV Govindharaja textiles</t>
  </si>
  <si>
    <t>B.350</t>
  </si>
  <si>
    <t>Sambepalli</t>
  </si>
  <si>
    <t>B.351</t>
  </si>
  <si>
    <t>B.352</t>
  </si>
  <si>
    <t>TSS03390</t>
  </si>
  <si>
    <t>B.353</t>
  </si>
  <si>
    <t>Railway Traction, Kadapa (SWS)</t>
  </si>
  <si>
    <t>B.354</t>
  </si>
  <si>
    <t>Galiveedu</t>
  </si>
  <si>
    <t>X1819654</t>
  </si>
  <si>
    <t>B.355</t>
  </si>
  <si>
    <t>Gandikota LIS</t>
  </si>
  <si>
    <t>132KV Kirloskar Brother Limited Feeder</t>
  </si>
  <si>
    <t>X0420960</t>
  </si>
  <si>
    <t>B.356</t>
  </si>
  <si>
    <t>132KV Chitravathi Brother Limited Feeder</t>
  </si>
  <si>
    <t>X0420961</t>
  </si>
  <si>
    <t>B.357</t>
  </si>
  <si>
    <t>Lingala</t>
  </si>
  <si>
    <t>B.358</t>
  </si>
  <si>
    <t>B.359</t>
  </si>
  <si>
    <t>XD551494</t>
  </si>
  <si>
    <t>B.360</t>
  </si>
  <si>
    <t>Muddanur RTSS</t>
  </si>
  <si>
    <t>132KV Railway Traction feeder</t>
  </si>
  <si>
    <t>B.361</t>
  </si>
  <si>
    <t>Timmapuram LIS</t>
  </si>
  <si>
    <t>220 KV Lift Irrigation</t>
  </si>
  <si>
    <t>X0420967</t>
  </si>
  <si>
    <t>B.362</t>
  </si>
  <si>
    <t>220KV Chakrayapeta</t>
  </si>
  <si>
    <t>XD551503</t>
  </si>
  <si>
    <t>B.363</t>
  </si>
  <si>
    <t>XD551509</t>
  </si>
  <si>
    <t>B.364</t>
  </si>
  <si>
    <t>Kalasapadu</t>
  </si>
  <si>
    <t>B.365</t>
  </si>
  <si>
    <t>B.366</t>
  </si>
  <si>
    <t>B Matam</t>
  </si>
  <si>
    <t>B.367</t>
  </si>
  <si>
    <t>Nallacheruvupalli</t>
  </si>
  <si>
    <t>X1589331</t>
  </si>
  <si>
    <t>B.368</t>
  </si>
  <si>
    <t>X1589329</t>
  </si>
  <si>
    <t>B.369</t>
  </si>
  <si>
    <t>Satellite city</t>
  </si>
  <si>
    <t>10/16 MVA 132/33KV Transformer-1</t>
  </si>
  <si>
    <t>X1482079</t>
  </si>
  <si>
    <t>B.370</t>
  </si>
  <si>
    <t>10/16 MVA 132/33KV Transformer#2</t>
  </si>
  <si>
    <t>X1480917</t>
  </si>
  <si>
    <t>B.371</t>
  </si>
  <si>
    <t>T.Sundupalli</t>
  </si>
  <si>
    <t>10/16MVA 132/33 kV Transformer#1</t>
  </si>
  <si>
    <t>X1678005</t>
  </si>
  <si>
    <t>B.372</t>
  </si>
  <si>
    <t>10/16MVA 132/33 kV Transformer#2</t>
  </si>
  <si>
    <t>X1678006</t>
  </si>
  <si>
    <t>B.373</t>
  </si>
  <si>
    <t>Balaji Biomass Power Pvt Ltd</t>
  </si>
  <si>
    <t>APX00626</t>
  </si>
  <si>
    <t>B.374</t>
  </si>
  <si>
    <t>Welspun Solar energy pvt. ltd.</t>
  </si>
  <si>
    <t>B.375</t>
  </si>
  <si>
    <t>ERA Enviroventures(33KV)</t>
  </si>
  <si>
    <t>B.376</t>
  </si>
  <si>
    <t>Rayachoty</t>
  </si>
  <si>
    <t>ACME Solar plant-I</t>
  </si>
  <si>
    <t>APX00910</t>
  </si>
  <si>
    <t>B.377</t>
  </si>
  <si>
    <t>ACME Solar plant-II</t>
  </si>
  <si>
    <t>APX00913</t>
  </si>
  <si>
    <t>B.378</t>
  </si>
  <si>
    <t>Atria Wind Power Private Limited-1</t>
  </si>
  <si>
    <t>B.379</t>
  </si>
  <si>
    <t>Atria Wind Power Private Limited-2</t>
  </si>
  <si>
    <t>B.381</t>
  </si>
  <si>
    <t>33KV IOCL BP Kadapa (Solar)</t>
  </si>
  <si>
    <t>APX01970</t>
  </si>
  <si>
    <t>B.382</t>
  </si>
  <si>
    <t>Aditya Birla solar Pvt Ltd.-I</t>
  </si>
  <si>
    <t>APX02468</t>
  </si>
  <si>
    <t>B.383</t>
  </si>
  <si>
    <t>Aditya Birla solar Pvt Ltd.-II</t>
  </si>
  <si>
    <t>APX02616</t>
  </si>
  <si>
    <t>B.384</t>
  </si>
  <si>
    <t>PRODDATUR</t>
  </si>
  <si>
    <t>M/S.INDIA CEMENTS LTD</t>
  </si>
  <si>
    <t>APX00224</t>
  </si>
  <si>
    <t>B.385</t>
  </si>
  <si>
    <t>INDIA CEMENTS LTD</t>
  </si>
  <si>
    <t>APX00233</t>
  </si>
  <si>
    <t>B.386</t>
  </si>
  <si>
    <t>THE PRESIDENT ZUARI CEMENT</t>
  </si>
  <si>
    <t>APX02384</t>
  </si>
  <si>
    <t>B.387</t>
  </si>
  <si>
    <t>M/S.BHARATHI CEMENTS CORP.PVT.</t>
  </si>
  <si>
    <t>APX00250</t>
  </si>
  <si>
    <t>B.388</t>
  </si>
  <si>
    <t>The Executive Director</t>
  </si>
  <si>
    <t>APX00357</t>
  </si>
  <si>
    <t>B.389</t>
  </si>
  <si>
    <t>PULIVENDULA</t>
  </si>
  <si>
    <t>M/S.NSL TEXTILES LTD.,</t>
  </si>
  <si>
    <t>APX02050</t>
  </si>
  <si>
    <t>B.390</t>
  </si>
  <si>
    <t>B.391</t>
  </si>
  <si>
    <t>KADAPA</t>
  </si>
  <si>
    <t>ASST.MANAGER INDIAN OIL</t>
  </si>
  <si>
    <t>APX02144</t>
  </si>
  <si>
    <t>B.392</t>
  </si>
  <si>
    <t>APZ01059</t>
  </si>
  <si>
    <t>B.393</t>
  </si>
  <si>
    <t>B.394</t>
  </si>
  <si>
    <t>33KV ANNAVARAM</t>
  </si>
  <si>
    <t>AP906854</t>
  </si>
  <si>
    <t>B.395</t>
  </si>
  <si>
    <t>33KV GURLAGUNTA</t>
  </si>
  <si>
    <t>KAB01944</t>
  </si>
  <si>
    <t>B.396</t>
  </si>
  <si>
    <t>Ananthapur</t>
  </si>
  <si>
    <t>HINDUPUR</t>
  </si>
  <si>
    <t>Gooty RS</t>
  </si>
  <si>
    <t>B.397</t>
  </si>
  <si>
    <t>B.398</t>
  </si>
  <si>
    <t>Gooty SS</t>
  </si>
  <si>
    <t>220 kV Ultratech Cements (L&amp;T)</t>
  </si>
  <si>
    <t>B.399</t>
  </si>
  <si>
    <t>Hindupur</t>
  </si>
  <si>
    <t>B.400</t>
  </si>
  <si>
    <t>B.401</t>
  </si>
  <si>
    <t>B.402</t>
  </si>
  <si>
    <t>B.403</t>
  </si>
  <si>
    <t>B.404</t>
  </si>
  <si>
    <t>31.5MVA 132/33 kV Transformer#4</t>
  </si>
  <si>
    <t>B.405</t>
  </si>
  <si>
    <t>B.406</t>
  </si>
  <si>
    <t>Ramagiri</t>
  </si>
  <si>
    <t>B.407</t>
  </si>
  <si>
    <t>B.408</t>
  </si>
  <si>
    <t>Dharmavaram</t>
  </si>
  <si>
    <t>31.5MVA 132/33KV Transformer#2</t>
  </si>
  <si>
    <t>B.409</t>
  </si>
  <si>
    <t>31.5MVA 132/33KV Transformer#3</t>
  </si>
  <si>
    <t>B.410</t>
  </si>
  <si>
    <t>16MVA 132/33KV Transformer#4</t>
  </si>
  <si>
    <t>B.411</t>
  </si>
  <si>
    <t>31.5MVA 132/33KV Transformer#1</t>
  </si>
  <si>
    <t>B.412</t>
  </si>
  <si>
    <t>Tadipatri</t>
  </si>
  <si>
    <t>132 kV Tadipatri - R.S.Kondapuram (Penna Cements &amp; SJK Steels )</t>
  </si>
  <si>
    <t>B.413</t>
  </si>
  <si>
    <t>B.414</t>
  </si>
  <si>
    <t>B.415</t>
  </si>
  <si>
    <t>132KV Kalyani Gerdau Steels</t>
  </si>
  <si>
    <t>B.416</t>
  </si>
  <si>
    <t>B.417</t>
  </si>
  <si>
    <t>Kalyanadurg</t>
  </si>
  <si>
    <t>B.418</t>
  </si>
  <si>
    <t>B.419</t>
  </si>
  <si>
    <t>TSS03361</t>
  </si>
  <si>
    <t>B.420</t>
  </si>
  <si>
    <t>Guntakal</t>
  </si>
  <si>
    <t>B.421</t>
  </si>
  <si>
    <t>B.422</t>
  </si>
  <si>
    <t>B.423</t>
  </si>
  <si>
    <t>Kadiri</t>
  </si>
  <si>
    <t>B.424</t>
  </si>
  <si>
    <t>B.425</t>
  </si>
  <si>
    <t>XE411346</t>
  </si>
  <si>
    <t>B.426</t>
  </si>
  <si>
    <t>KADIRI</t>
  </si>
  <si>
    <t>Puttaparthi</t>
  </si>
  <si>
    <t>50MVA 132/33KV Transformer#1</t>
  </si>
  <si>
    <t>B.427</t>
  </si>
  <si>
    <t>APSB1905</t>
  </si>
  <si>
    <t>B.428</t>
  </si>
  <si>
    <t>50MVA 132/33KV Transformer#2</t>
  </si>
  <si>
    <t>B.429</t>
  </si>
  <si>
    <t>Jammalabanda</t>
  </si>
  <si>
    <t>B.430</t>
  </si>
  <si>
    <t>B.431</t>
  </si>
  <si>
    <t>Rayadurg</t>
  </si>
  <si>
    <t>B.432</t>
  </si>
  <si>
    <t>B.433</t>
  </si>
  <si>
    <t>Komatikuntla</t>
  </si>
  <si>
    <t>B.434</t>
  </si>
  <si>
    <t>B.435</t>
  </si>
  <si>
    <t>Uravakonda</t>
  </si>
  <si>
    <t>B.436</t>
  </si>
  <si>
    <t>B.437</t>
  </si>
  <si>
    <t>Boyareddypalli</t>
  </si>
  <si>
    <t>220 kV New Penna Cements</t>
  </si>
  <si>
    <t>B.438</t>
  </si>
  <si>
    <t>Kondapuram (Penna Cements &amp; SJK Steels)</t>
  </si>
  <si>
    <t>132 kV Kondapuram - Tadipatri</t>
  </si>
  <si>
    <t>B.439</t>
  </si>
  <si>
    <t>Thumukunta</t>
  </si>
  <si>
    <t>B.440</t>
  </si>
  <si>
    <t>B.441</t>
  </si>
  <si>
    <t>TSS03385</t>
  </si>
  <si>
    <t>B.442</t>
  </si>
  <si>
    <t>KALYANDURG</t>
  </si>
  <si>
    <t>Ankampalli</t>
  </si>
  <si>
    <t>132KV Lift Irrigation#2</t>
  </si>
  <si>
    <t>XC580133</t>
  </si>
  <si>
    <t>B.443</t>
  </si>
  <si>
    <t>132KV Lift Irrigation#3</t>
  </si>
  <si>
    <t>XC580013</t>
  </si>
  <si>
    <t>B.444</t>
  </si>
  <si>
    <t>132KV Lift Irrigation#1</t>
  </si>
  <si>
    <t>XC548866</t>
  </si>
  <si>
    <t>B.445</t>
  </si>
  <si>
    <t>Ragulapadu</t>
  </si>
  <si>
    <t>220KV Lift Irrigation#1</t>
  </si>
  <si>
    <t>B.446</t>
  </si>
  <si>
    <t>220KV Lift Irrigation#2</t>
  </si>
  <si>
    <t>B.447</t>
  </si>
  <si>
    <t>220KV Lift Irrigation#3</t>
  </si>
  <si>
    <t>B.448</t>
  </si>
  <si>
    <t>Gudipadu (SWS)</t>
  </si>
  <si>
    <t>132KV BMM Cements</t>
  </si>
  <si>
    <t>B.449</t>
  </si>
  <si>
    <t>Komali</t>
  </si>
  <si>
    <t>132KV Traction</t>
  </si>
  <si>
    <t>TN903908</t>
  </si>
  <si>
    <t>B.450</t>
  </si>
  <si>
    <t>Gooty 220kV RTSS</t>
  </si>
  <si>
    <t>220kV Railway traction</t>
  </si>
  <si>
    <t>APU09878</t>
  </si>
  <si>
    <t>B.451</t>
  </si>
  <si>
    <t>Tanakallu</t>
  </si>
  <si>
    <t>B.452</t>
  </si>
  <si>
    <t>Y0343581</t>
  </si>
  <si>
    <t>B.453</t>
  </si>
  <si>
    <t>16MVA 132/33 kV Transformer#4</t>
  </si>
  <si>
    <t>Y0343583</t>
  </si>
  <si>
    <t>B.454</t>
  </si>
  <si>
    <t>B.455</t>
  </si>
  <si>
    <t>Yellanur</t>
  </si>
  <si>
    <t>B.456</t>
  </si>
  <si>
    <t>B.457</t>
  </si>
  <si>
    <t>Nagalapuram SWS (Ananthapur)</t>
  </si>
  <si>
    <t>B.458</t>
  </si>
  <si>
    <t>Obulapuram</t>
  </si>
  <si>
    <t>XB594183</t>
  </si>
  <si>
    <t>B.459</t>
  </si>
  <si>
    <t>XB594184</t>
  </si>
  <si>
    <t>B.460</t>
  </si>
  <si>
    <t>Boksampalli</t>
  </si>
  <si>
    <t>XC575312</t>
  </si>
  <si>
    <t>B.461</t>
  </si>
  <si>
    <t>XB577853</t>
  </si>
  <si>
    <t>B.462</t>
  </si>
  <si>
    <t>KIA Motors at Boksampalli end</t>
  </si>
  <si>
    <t>XC575562</t>
  </si>
  <si>
    <t>B.463</t>
  </si>
  <si>
    <t>Y0280336</t>
  </si>
  <si>
    <t>B.464</t>
  </si>
  <si>
    <t>Subbarayunipalli</t>
  </si>
  <si>
    <t>XC575568</t>
  </si>
  <si>
    <t>B.465</t>
  </si>
  <si>
    <t>XB577865</t>
  </si>
  <si>
    <t>B.466</t>
  </si>
  <si>
    <t>KIA Motors</t>
  </si>
  <si>
    <t>XD472020</t>
  </si>
  <si>
    <t>B.467</t>
  </si>
  <si>
    <t>Jeedipalli</t>
  </si>
  <si>
    <t>X0661766</t>
  </si>
  <si>
    <t>B.468</t>
  </si>
  <si>
    <t>Gaddamvaripalli</t>
  </si>
  <si>
    <t>ABB04470</t>
  </si>
  <si>
    <t>B.469</t>
  </si>
  <si>
    <t>ABB04030</t>
  </si>
  <si>
    <t>B.470</t>
  </si>
  <si>
    <t>Goddumarri</t>
  </si>
  <si>
    <t>B.471</t>
  </si>
  <si>
    <t>B.472</t>
  </si>
  <si>
    <t>Gollapuram</t>
  </si>
  <si>
    <t>XC581782</t>
  </si>
  <si>
    <t>B.473</t>
  </si>
  <si>
    <t>XC581796</t>
  </si>
  <si>
    <t>B.474</t>
  </si>
  <si>
    <t>132KV Oswal Smelters</t>
  </si>
  <si>
    <t>XF464969</t>
  </si>
  <si>
    <t>B.475</t>
  </si>
  <si>
    <t>132KV Ramakrishna steels</t>
  </si>
  <si>
    <t>XF464970</t>
  </si>
  <si>
    <t>B.476</t>
  </si>
  <si>
    <t>132 KV Rhodium Pvt Ltd</t>
  </si>
  <si>
    <t>XF464968</t>
  </si>
  <si>
    <t>B.477</t>
  </si>
  <si>
    <t>RTSS Maluguru</t>
  </si>
  <si>
    <t>132KV Railway Traction#1</t>
  </si>
  <si>
    <t>B.478</t>
  </si>
  <si>
    <t>132KV Railway Traction#2</t>
  </si>
  <si>
    <t>B.479</t>
  </si>
  <si>
    <t>Taticherla</t>
  </si>
  <si>
    <t>132KV RTSS-I</t>
  </si>
  <si>
    <t>Y0280326</t>
  </si>
  <si>
    <t>B.480</t>
  </si>
  <si>
    <t>132KV RTSS-II</t>
  </si>
  <si>
    <t>Y0280324</t>
  </si>
  <si>
    <t>B.481</t>
  </si>
  <si>
    <t>Y0280302</t>
  </si>
  <si>
    <t>B.482</t>
  </si>
  <si>
    <t>Y0280296</t>
  </si>
  <si>
    <t>B.483</t>
  </si>
  <si>
    <t>Lepakshi</t>
  </si>
  <si>
    <t>Y0310551</t>
  </si>
  <si>
    <t>B.484</t>
  </si>
  <si>
    <t>Y0310590</t>
  </si>
  <si>
    <t>B.485</t>
  </si>
  <si>
    <t>Amarapuram</t>
  </si>
  <si>
    <t>XD551482</t>
  </si>
  <si>
    <t>B.486</t>
  </si>
  <si>
    <t>XD551484</t>
  </si>
  <si>
    <t>B.487</t>
  </si>
  <si>
    <t>Madakasira</t>
  </si>
  <si>
    <t>Y0310548</t>
  </si>
  <si>
    <t>B.488</t>
  </si>
  <si>
    <t>Y0310576</t>
  </si>
  <si>
    <t>B.489</t>
  </si>
  <si>
    <t>Maliahgaripalli</t>
  </si>
  <si>
    <t>XC573372</t>
  </si>
  <si>
    <t>B.490</t>
  </si>
  <si>
    <t>XC573364</t>
  </si>
  <si>
    <t>B.491</t>
  </si>
  <si>
    <t>Tadimarri</t>
  </si>
  <si>
    <t>XC510852</t>
  </si>
  <si>
    <t>B.492</t>
  </si>
  <si>
    <t>XC510851</t>
  </si>
  <si>
    <t>B.493</t>
  </si>
  <si>
    <t>Kothapalli(LIS)</t>
  </si>
  <si>
    <t>XC573362</t>
  </si>
  <si>
    <t>B.494</t>
  </si>
  <si>
    <t>XC573366</t>
  </si>
  <si>
    <t>B.495</t>
  </si>
  <si>
    <t>Ammavarupalli</t>
  </si>
  <si>
    <t>XD449180</t>
  </si>
  <si>
    <t>B.496</t>
  </si>
  <si>
    <t>XD449184</t>
  </si>
  <si>
    <t>B.497</t>
  </si>
  <si>
    <t>XD449179</t>
  </si>
  <si>
    <t>B.498</t>
  </si>
  <si>
    <t>Palasamudram</t>
  </si>
  <si>
    <t>XF409569</t>
  </si>
  <si>
    <t>B.499</t>
  </si>
  <si>
    <t>XF409570</t>
  </si>
  <si>
    <t>B.500</t>
  </si>
  <si>
    <t>ANANTAPUR</t>
  </si>
  <si>
    <t>Deccan Cements Ltd. (Wind Farm)</t>
  </si>
  <si>
    <t>Kalyanadurgam</t>
  </si>
  <si>
    <t>B.503</t>
  </si>
  <si>
    <t>Weizman Ltd. (Phase 1)</t>
  </si>
  <si>
    <t>APX00985</t>
  </si>
  <si>
    <t>ANANTAPUR Ruals</t>
  </si>
  <si>
    <t>B.505</t>
  </si>
  <si>
    <t>RCI Power Projects Ltd. (Phase 1)</t>
  </si>
  <si>
    <t>B.509</t>
  </si>
  <si>
    <t>Weizman Ltd. (Phase 3)</t>
  </si>
  <si>
    <t>B.510</t>
  </si>
  <si>
    <t>Weizman Ltd. (Phase 2)</t>
  </si>
  <si>
    <t>B.513</t>
  </si>
  <si>
    <t>Priyadarshini Spinning Mills (PSM) Ltd. (Wind Farm)</t>
  </si>
  <si>
    <t>APX00344</t>
  </si>
  <si>
    <t>B.515</t>
  </si>
  <si>
    <t>RCI Power Projects Ltd. (Phase 2)</t>
  </si>
  <si>
    <t>B.516</t>
  </si>
  <si>
    <t>Sai Sudhir Solar Plant (Kalyandurg)</t>
  </si>
  <si>
    <t>APZ01519</t>
  </si>
  <si>
    <t>B.517</t>
  </si>
  <si>
    <t>HCL(A.Kondapuram)</t>
  </si>
  <si>
    <t>B.518</t>
  </si>
  <si>
    <t>Sai Sudhir Solar Plant (Rayadurg)</t>
  </si>
  <si>
    <t>APZ01522</t>
  </si>
  <si>
    <t>B.520</t>
  </si>
  <si>
    <t>Emmvee solar project(Manne samudram)</t>
  </si>
  <si>
    <t>B.523</t>
  </si>
  <si>
    <t>Andhra Sugars Ltd.(wind farm)(Phase 3)</t>
  </si>
  <si>
    <t>B.528</t>
  </si>
  <si>
    <t>NILE Ltd.</t>
  </si>
  <si>
    <t>APX00491</t>
  </si>
  <si>
    <t>B.530</t>
  </si>
  <si>
    <t>Hyderabad Chemical Suppliers Ltd.</t>
  </si>
  <si>
    <t>B.533</t>
  </si>
  <si>
    <t>Signode India Ltd.(Previously ITW Signode Ltd.)</t>
  </si>
  <si>
    <t>B.535</t>
  </si>
  <si>
    <t>Hyderabad Chemicals Limited</t>
  </si>
  <si>
    <t>APZ00731</t>
  </si>
  <si>
    <t>B.536</t>
  </si>
  <si>
    <t>NREDCAP Windfarm Service</t>
  </si>
  <si>
    <t>B.537</t>
  </si>
  <si>
    <t>Rithwik Solar Power Plant</t>
  </si>
  <si>
    <t>B.538</t>
  </si>
  <si>
    <t>B.G.Chennappa solar plant</t>
  </si>
  <si>
    <t>APX01603</t>
  </si>
  <si>
    <t>B.539</t>
  </si>
  <si>
    <t>Emvee solar power plant</t>
  </si>
  <si>
    <t>B.540</t>
  </si>
  <si>
    <t>Value Labs solar power plant</t>
  </si>
  <si>
    <t>B.541</t>
  </si>
  <si>
    <t>Sree Solar Power Plant</t>
  </si>
  <si>
    <t>XG418448</t>
  </si>
  <si>
    <t>B.542</t>
  </si>
  <si>
    <t>Amruth Jal Solar power Plant</t>
  </si>
  <si>
    <t>B.543</t>
  </si>
  <si>
    <t>Emvee solar power plant(ABEDHYA)</t>
  </si>
  <si>
    <t>B.544</t>
  </si>
  <si>
    <t>Blyth wind power</t>
  </si>
  <si>
    <t>B.545</t>
  </si>
  <si>
    <t>33KV Suzlon wind power</t>
  </si>
  <si>
    <t>B.546</t>
  </si>
  <si>
    <t>Emmvee solar project(Srikantapuram)</t>
  </si>
  <si>
    <t>B.547</t>
  </si>
  <si>
    <t>Rayalaseema wind energy co pvt Ltd.,</t>
  </si>
  <si>
    <t>B.548</t>
  </si>
  <si>
    <t>Anantapura wind energy Pvt Ltd.,</t>
  </si>
  <si>
    <t>B.549</t>
  </si>
  <si>
    <t>33KV KCT wind power project</t>
  </si>
  <si>
    <t>B.550</t>
  </si>
  <si>
    <t>33KV Jindal (M/s Suzlon) wind power project</t>
  </si>
  <si>
    <t>B.551</t>
  </si>
  <si>
    <t>Vibrant(0.8MW) Wind Forms Ltd.,</t>
  </si>
  <si>
    <t>B.552</t>
  </si>
  <si>
    <t>Sunwin (4.0MW) Wind farms Ltd.,</t>
  </si>
  <si>
    <t>B.554</t>
  </si>
  <si>
    <t>M/S Raja Ratna solar power plant</t>
  </si>
  <si>
    <t>APX00469</t>
  </si>
  <si>
    <t>B.555</t>
  </si>
  <si>
    <t>Bright Solar Ltd.(10MW)</t>
  </si>
  <si>
    <t>APX00570</t>
  </si>
  <si>
    <t>B.556</t>
  </si>
  <si>
    <t>GRT Jewellers Solar(6MW)</t>
  </si>
  <si>
    <t>B.557</t>
  </si>
  <si>
    <t>Suzlon wind power-1(8.4MW)</t>
  </si>
  <si>
    <t>B.558</t>
  </si>
  <si>
    <t>Suzlon wind power-2(14.7MW)</t>
  </si>
  <si>
    <t>B.559</t>
  </si>
  <si>
    <t>Sunwin (4.8MW) Wind farms Ltd.,</t>
  </si>
  <si>
    <t>B.560</t>
  </si>
  <si>
    <t>Vibrant(8MW) Wind Forms Ltd.,</t>
  </si>
  <si>
    <t>B.561</t>
  </si>
  <si>
    <t>Gamesa Wind Turbines Pvt Ltd</t>
  </si>
  <si>
    <t>APX00669</t>
  </si>
  <si>
    <t>B.562</t>
  </si>
  <si>
    <t>Ushodaya Solar power plant(33KV)</t>
  </si>
  <si>
    <t>B.563</t>
  </si>
  <si>
    <t>BIOP Steels &amp; Power Pvt Ltd..</t>
  </si>
  <si>
    <t>APX00363</t>
  </si>
  <si>
    <t>B.564</t>
  </si>
  <si>
    <t>Repal Renewable Pvt. Ltd</t>
  </si>
  <si>
    <t>B.565</t>
  </si>
  <si>
    <t>Narasimha Swamy Solar Pvt.Ltd.,</t>
  </si>
  <si>
    <t>APX01030</t>
  </si>
  <si>
    <t>B.566</t>
  </si>
  <si>
    <t>Sareau wind energy Ltd.</t>
  </si>
  <si>
    <t>B.568</t>
  </si>
  <si>
    <t>Natams solar Ltd.</t>
  </si>
  <si>
    <t>XD551449</t>
  </si>
  <si>
    <t>B.569</t>
  </si>
  <si>
    <t>Blyth wind power-II</t>
  </si>
  <si>
    <t>B.570</t>
  </si>
  <si>
    <t>Kadapa Energy Projects Pvt Ltd.</t>
  </si>
  <si>
    <t>B.571</t>
  </si>
  <si>
    <t>Ripal solar Pvt Ltd.(Komatikuntla)</t>
  </si>
  <si>
    <t>B.572</t>
  </si>
  <si>
    <t>33KV Rain coke-I</t>
  </si>
  <si>
    <t>B.573</t>
  </si>
  <si>
    <t>33KV Rain coke-II</t>
  </si>
  <si>
    <t>B.574</t>
  </si>
  <si>
    <t>Arkha Solar Pvt Ltd.</t>
  </si>
  <si>
    <t>B.575</t>
  </si>
  <si>
    <t>Sree Godavari Crafts Paper(P) Ltd</t>
  </si>
  <si>
    <t>B.576</t>
  </si>
  <si>
    <t>Natems solar(Komatikuntla)</t>
  </si>
  <si>
    <t>B.577</t>
  </si>
  <si>
    <t>Arunodaya Tech Solar Pvt Ltd.</t>
  </si>
  <si>
    <t>B.578</t>
  </si>
  <si>
    <t>BPGR Electrical Contractors and Engineers Pvt Ltd</t>
  </si>
  <si>
    <t>B.579</t>
  </si>
  <si>
    <t>M/s ADISAKTHI SMELTERS,</t>
  </si>
  <si>
    <t>0017224316</t>
  </si>
  <si>
    <t>B.580</t>
  </si>
  <si>
    <t>PENNA CEMENT INDUSTRIES LTD</t>
  </si>
  <si>
    <t>B.581</t>
  </si>
  <si>
    <t>ESWAR RUBBER PRODUCTS(P)</t>
  </si>
  <si>
    <t>B.582</t>
  </si>
  <si>
    <t>M/S.ULTRA TECH CEMENT LTD,</t>
  </si>
  <si>
    <t>0022006970</t>
  </si>
  <si>
    <t>B.583</t>
  </si>
  <si>
    <t>M/S. PENNA CEMENT INDUSTRIES LTD.</t>
  </si>
  <si>
    <t>B.584</t>
  </si>
  <si>
    <t>M/S. HINDUPUR STEELS AND ALLOYS (P) LTD.</t>
  </si>
  <si>
    <t>B.585</t>
  </si>
  <si>
    <t>M/S. SHRI TIRUPATI STEEL CAST LTD.</t>
  </si>
  <si>
    <t>B.586</t>
  </si>
  <si>
    <t>M/S. A ONE ISPAT (P) LTD.</t>
  </si>
  <si>
    <t>0018054196</t>
  </si>
  <si>
    <t>B.587</t>
  </si>
  <si>
    <t>B.588</t>
  </si>
  <si>
    <t>ANANTHAPUR RURAL</t>
  </si>
  <si>
    <t>B.589</t>
  </si>
  <si>
    <t>SAPTHAGIR CAMPHORS LIMITED</t>
  </si>
  <si>
    <t>X0420985</t>
  </si>
  <si>
    <t>B.590</t>
  </si>
  <si>
    <t>ANANTHAPUR</t>
  </si>
  <si>
    <t>M/S.SIFLON DURGS</t>
  </si>
  <si>
    <t>B.591</t>
  </si>
  <si>
    <t>M/S. SHYAM FEERROUS LTD.</t>
  </si>
  <si>
    <t>B.592</t>
  </si>
  <si>
    <t>M/S. A ONE STEELS INDIA (P) LTD.</t>
  </si>
  <si>
    <t>APZ01333</t>
  </si>
  <si>
    <t>B.593</t>
  </si>
  <si>
    <t>M/S. JAI HIND ROLLING MILLS INDIA (P) LTD.</t>
  </si>
  <si>
    <t>B.594</t>
  </si>
  <si>
    <t>B.595</t>
  </si>
  <si>
    <t>M/s. RD TMT STEELS (INDIA) (P) LTD.,</t>
  </si>
  <si>
    <t>0015687935</t>
  </si>
  <si>
    <t>B.596</t>
  </si>
  <si>
    <t>M/S. AGARWAL INDUCTION FURNANCE PVT LTD.</t>
  </si>
  <si>
    <t>0018054190</t>
  </si>
  <si>
    <t>B.597</t>
  </si>
  <si>
    <t>M/S. WIPRO IFRASTRUCTURE ENGINEERING.</t>
  </si>
  <si>
    <t>B.598</t>
  </si>
  <si>
    <t>B.599</t>
  </si>
  <si>
    <t>M/s. ORANGE ANANTAPUR WIND POWER P. LTD.,</t>
  </si>
  <si>
    <t>APX00642</t>
  </si>
  <si>
    <t>B.600</t>
  </si>
  <si>
    <t>M/S.HERITAGE NUTRIVET LTD</t>
  </si>
  <si>
    <t>APX01767</t>
  </si>
  <si>
    <t>B.601</t>
  </si>
  <si>
    <t>M/S SKEIRON RENEWABLE ENERGY AMIDYALA LTD</t>
  </si>
  <si>
    <t>AP925507</t>
  </si>
  <si>
    <t>B.602</t>
  </si>
  <si>
    <t>MAHARSHI ALLOYS P LTD</t>
  </si>
  <si>
    <t>0015687913</t>
  </si>
  <si>
    <t>B.603</t>
  </si>
  <si>
    <t>B.604</t>
  </si>
  <si>
    <t>33KV PEAPULLY(PGCI)</t>
  </si>
  <si>
    <t>AP906675</t>
  </si>
  <si>
    <t>B.605</t>
  </si>
  <si>
    <t>33KV KASAPURAM</t>
  </si>
  <si>
    <t>Y0010005</t>
  </si>
  <si>
    <t>B.606</t>
  </si>
  <si>
    <t>Kurnool</t>
  </si>
  <si>
    <t>Kurnool Town</t>
  </si>
  <si>
    <t>A.P.Carbides (220kV Kurnool)</t>
  </si>
  <si>
    <t>132 kV Bharat Alloys Energy Ltd</t>
  </si>
  <si>
    <t>GEC05762</t>
  </si>
  <si>
    <t>B.607</t>
  </si>
  <si>
    <t>B.608</t>
  </si>
  <si>
    <t>B.609</t>
  </si>
  <si>
    <t>Kurnool Rurals</t>
  </si>
  <si>
    <t>Nandyal</t>
  </si>
  <si>
    <t>B.610</t>
  </si>
  <si>
    <t>B.611</t>
  </si>
  <si>
    <t>Nandyal RTSS</t>
  </si>
  <si>
    <t>XC580014</t>
  </si>
  <si>
    <t>B.612</t>
  </si>
  <si>
    <t>TSS03352</t>
  </si>
  <si>
    <t>B.613</t>
  </si>
  <si>
    <t>Dhone</t>
  </si>
  <si>
    <t>Somayajulapalli</t>
  </si>
  <si>
    <t>Rangapuram RTSS</t>
  </si>
  <si>
    <t>XC598661</t>
  </si>
  <si>
    <t>B.614</t>
  </si>
  <si>
    <t>132 kV Rayalaseema Alkalies</t>
  </si>
  <si>
    <t>KAU09377</t>
  </si>
  <si>
    <t>B.615</t>
  </si>
  <si>
    <t>B.616</t>
  </si>
  <si>
    <t>15MVA 132/33 kV Transformer#4</t>
  </si>
  <si>
    <t>B.617</t>
  </si>
  <si>
    <t>B.618</t>
  </si>
  <si>
    <t>Cementnagar</t>
  </si>
  <si>
    <t>132 kV Panyam Cement Industries</t>
  </si>
  <si>
    <t>Y0292613</t>
  </si>
  <si>
    <t>B.619</t>
  </si>
  <si>
    <t>B.620</t>
  </si>
  <si>
    <t>B.621</t>
  </si>
  <si>
    <t>Adoni</t>
  </si>
  <si>
    <t>B.622</t>
  </si>
  <si>
    <t>AP903134</t>
  </si>
  <si>
    <t>B.623</t>
  </si>
  <si>
    <t>B.624</t>
  </si>
  <si>
    <t>132KV Nagarur RTSS Feeder</t>
  </si>
  <si>
    <t>X1076677</t>
  </si>
  <si>
    <t>B.625</t>
  </si>
  <si>
    <t>B.626</t>
  </si>
  <si>
    <t>TSS03417</t>
  </si>
  <si>
    <t>B.627</t>
  </si>
  <si>
    <t>Atmakur (Kurnool)</t>
  </si>
  <si>
    <t>B.628</t>
  </si>
  <si>
    <t>B.629</t>
  </si>
  <si>
    <t>Allagadda</t>
  </si>
  <si>
    <t>B.630</t>
  </si>
  <si>
    <t>B.631</t>
  </si>
  <si>
    <t>Yemmiganur</t>
  </si>
  <si>
    <t>B.632</t>
  </si>
  <si>
    <t>B.633</t>
  </si>
  <si>
    <t>Pattikonda</t>
  </si>
  <si>
    <t>B.634</t>
  </si>
  <si>
    <t>B.635</t>
  </si>
  <si>
    <t>TSS03357</t>
  </si>
  <si>
    <t>B.636</t>
  </si>
  <si>
    <t>B.637</t>
  </si>
  <si>
    <t>Banagana Palle</t>
  </si>
  <si>
    <t>B.638</t>
  </si>
  <si>
    <t>132KV Sri Jayajyoti Cements Limited</t>
  </si>
  <si>
    <t>B.639</t>
  </si>
  <si>
    <t>TSS03393</t>
  </si>
  <si>
    <t>B.640</t>
  </si>
  <si>
    <t>B.641</t>
  </si>
  <si>
    <t>Nandikotkur</t>
  </si>
  <si>
    <t>B.642</t>
  </si>
  <si>
    <t>B.643</t>
  </si>
  <si>
    <t>Srisailam</t>
  </si>
  <si>
    <t>B.644</t>
  </si>
  <si>
    <t>TSS03380</t>
  </si>
  <si>
    <t>B.645</t>
  </si>
  <si>
    <t>Racherla</t>
  </si>
  <si>
    <t>B.646</t>
  </si>
  <si>
    <t>132KV Priya Cements Ltd.</t>
  </si>
  <si>
    <t>X0661696</t>
  </si>
  <si>
    <t>B.647</t>
  </si>
  <si>
    <t>B.648</t>
  </si>
  <si>
    <t>BMKR</t>
  </si>
  <si>
    <t>220 KV Lift Irrigation#1</t>
  </si>
  <si>
    <t>XD471707</t>
  </si>
  <si>
    <t>B.649</t>
  </si>
  <si>
    <t>220 KV Lift Irrigation#2</t>
  </si>
  <si>
    <t>XD471709</t>
  </si>
  <si>
    <t>B.650</t>
  </si>
  <si>
    <t>220 KV Lift Irrigation#3</t>
  </si>
  <si>
    <t>XD471706</t>
  </si>
  <si>
    <t>B.651</t>
  </si>
  <si>
    <t>Malyala</t>
  </si>
  <si>
    <t>XD471705</t>
  </si>
  <si>
    <t>B.652</t>
  </si>
  <si>
    <t>XD471702</t>
  </si>
  <si>
    <t>B.653</t>
  </si>
  <si>
    <t>XD471708</t>
  </si>
  <si>
    <t>B.655</t>
  </si>
  <si>
    <t>Ankireddypalli (Transco)</t>
  </si>
  <si>
    <t>16MVA 132/33 kV Transformer</t>
  </si>
  <si>
    <t>B.656</t>
  </si>
  <si>
    <t>Ramco Cements Ltd.</t>
  </si>
  <si>
    <t>X1291143</t>
  </si>
  <si>
    <t>B.657</t>
  </si>
  <si>
    <t>B.658</t>
  </si>
  <si>
    <t>Bilakalagudur SWS</t>
  </si>
  <si>
    <t>220KV JSW Cements</t>
  </si>
  <si>
    <t>APX02450</t>
  </si>
  <si>
    <t>B.659</t>
  </si>
  <si>
    <t>Kambalapadu LIS</t>
  </si>
  <si>
    <t>XD471700</t>
  </si>
  <si>
    <t>B.660</t>
  </si>
  <si>
    <t>XD471696</t>
  </si>
  <si>
    <t>B.661</t>
  </si>
  <si>
    <t>XD471687</t>
  </si>
  <si>
    <t>B.662</t>
  </si>
  <si>
    <t>Lakkasagaram LIS</t>
  </si>
  <si>
    <t>XD471689</t>
  </si>
  <si>
    <t>B.663</t>
  </si>
  <si>
    <t>XD471690</t>
  </si>
  <si>
    <t>B.664</t>
  </si>
  <si>
    <t>XD471688</t>
  </si>
  <si>
    <t>B.665</t>
  </si>
  <si>
    <t>Krishnagiri LIS</t>
  </si>
  <si>
    <t>XD471697</t>
  </si>
  <si>
    <t>B.666</t>
  </si>
  <si>
    <t>XD471698</t>
  </si>
  <si>
    <t>B.667</t>
  </si>
  <si>
    <t>XD471699</t>
  </si>
  <si>
    <t>B.668</t>
  </si>
  <si>
    <t>220KV Lift Irrigation#4</t>
  </si>
  <si>
    <t>B.669</t>
  </si>
  <si>
    <t>Settypalli LIS</t>
  </si>
  <si>
    <t>XD471703</t>
  </si>
  <si>
    <t>B.670</t>
  </si>
  <si>
    <t>XD471693</t>
  </si>
  <si>
    <t>B.671</t>
  </si>
  <si>
    <t>XD471701</t>
  </si>
  <si>
    <t>B.672</t>
  </si>
  <si>
    <t>220KV RTSS Veldurthy Feeder</t>
  </si>
  <si>
    <t>XE485125</t>
  </si>
  <si>
    <t>B.673</t>
  </si>
  <si>
    <t>Nansuralla LIS</t>
  </si>
  <si>
    <t>XD471686</t>
  </si>
  <si>
    <t>B.674</t>
  </si>
  <si>
    <t>XD471692</t>
  </si>
  <si>
    <t>B.675</t>
  </si>
  <si>
    <t>XD471601</t>
  </si>
  <si>
    <t>B.676</t>
  </si>
  <si>
    <t>RTSS Pendekallu</t>
  </si>
  <si>
    <t>XC598659</t>
  </si>
  <si>
    <t>B.677</t>
  </si>
  <si>
    <t>80MVA 132/33 kV Transformer#5</t>
  </si>
  <si>
    <t>B.678</t>
  </si>
  <si>
    <t>Mudigedu</t>
  </si>
  <si>
    <t>B.679</t>
  </si>
  <si>
    <t>B.680</t>
  </si>
  <si>
    <t>Alur</t>
  </si>
  <si>
    <t>KA906616</t>
  </si>
  <si>
    <t>B.681</t>
  </si>
  <si>
    <t>TSS03042</t>
  </si>
  <si>
    <t>B.682</t>
  </si>
  <si>
    <t>XC598716</t>
  </si>
  <si>
    <t>B.683</t>
  </si>
  <si>
    <t>Muchmarri</t>
  </si>
  <si>
    <t>XD550705</t>
  </si>
  <si>
    <t>B.684</t>
  </si>
  <si>
    <t>XD550676</t>
  </si>
  <si>
    <t>B.685</t>
  </si>
  <si>
    <t>XD550677</t>
  </si>
  <si>
    <t>B.686</t>
  </si>
  <si>
    <t>Madhavaram</t>
  </si>
  <si>
    <t>TSS03401</t>
  </si>
  <si>
    <t>B.687</t>
  </si>
  <si>
    <t>Mantralayam RTSS</t>
  </si>
  <si>
    <t>B.688</t>
  </si>
  <si>
    <t>TSS03035</t>
  </si>
  <si>
    <t>B.689</t>
  </si>
  <si>
    <t>Rudravaram</t>
  </si>
  <si>
    <t>B.690</t>
  </si>
  <si>
    <t>B.691</t>
  </si>
  <si>
    <t>Gajanana Financial Services Pvt. Ltd. (Solar power)</t>
  </si>
  <si>
    <t>B.692</t>
  </si>
  <si>
    <t>K M Power Ltd. (Phase 3)</t>
  </si>
  <si>
    <t>B.693</t>
  </si>
  <si>
    <t>K M Power Ltd. (Phase 2)</t>
  </si>
  <si>
    <t>B.694</t>
  </si>
  <si>
    <t>K M Power Ltd. (Phase 1)</t>
  </si>
  <si>
    <t>B.696</t>
  </si>
  <si>
    <t>NEDCAP, Kurnool (Demo Wind Project)</t>
  </si>
  <si>
    <t>APZ00924</t>
  </si>
  <si>
    <t>B.697</t>
  </si>
  <si>
    <t>Sagar Power Ltd. (Kurnool)</t>
  </si>
  <si>
    <t>APZ00722</t>
  </si>
  <si>
    <t>B.700</t>
  </si>
  <si>
    <t>Mytrah Wind Developers Private Ltd.</t>
  </si>
  <si>
    <t>B.702</t>
  </si>
  <si>
    <t>Sri Sai Sindhu Industries Limited</t>
  </si>
  <si>
    <t>APZ00734</t>
  </si>
  <si>
    <t>B.704</t>
  </si>
  <si>
    <t>APIIC Solar Power Plant</t>
  </si>
  <si>
    <t>B.705</t>
  </si>
  <si>
    <t>Sai Achyut Solar Power Plant</t>
  </si>
  <si>
    <t>B.706</t>
  </si>
  <si>
    <t>Niranjana Solar Energy Pvt.Ltd-1</t>
  </si>
  <si>
    <t>B.707</t>
  </si>
  <si>
    <t>Niranjana Solar Energy Pvt.Ltd-2</t>
  </si>
  <si>
    <t>B.708</t>
  </si>
  <si>
    <t>Sumeru Energy Pvt.Ltd</t>
  </si>
  <si>
    <t>B.709</t>
  </si>
  <si>
    <t>KCT Renewable Wind Energy (P) Ltd-1</t>
  </si>
  <si>
    <t>B.710</t>
  </si>
  <si>
    <t>KCT Renewable Wind Energy (P) Ltd-2</t>
  </si>
  <si>
    <t>B.711</t>
  </si>
  <si>
    <t>Matuth shakthi wind energy Ltd..</t>
  </si>
  <si>
    <t>B.712</t>
  </si>
  <si>
    <t>ZR Renewable Energy Private Limited</t>
  </si>
  <si>
    <t>APZ01402</t>
  </si>
  <si>
    <t>B.713</t>
  </si>
  <si>
    <t>Ecoren Wind Energy India Ltd..,</t>
  </si>
  <si>
    <t>B.714</t>
  </si>
  <si>
    <t>Sprouts Solar Energy Pvt.Ltd</t>
  </si>
  <si>
    <t>B.715</t>
  </si>
  <si>
    <t>Kanthi Brothers oil Pvt Ltd</t>
  </si>
  <si>
    <t>APX01209</t>
  </si>
  <si>
    <t>B.716</t>
  </si>
  <si>
    <t>KCT Wind Power plant Circuit - I</t>
  </si>
  <si>
    <t>B.717</t>
  </si>
  <si>
    <t>KCT Wind Power plant Circuit - II</t>
  </si>
  <si>
    <t>B.718</t>
  </si>
  <si>
    <t>Mythra Vayu (Krishna) Pvt. Ltd., Burugula</t>
  </si>
  <si>
    <t>B.719</t>
  </si>
  <si>
    <t>SB Solar Services Pvt Ltd.</t>
  </si>
  <si>
    <t>B.720</t>
  </si>
  <si>
    <t>JSW Energy Ltd.</t>
  </si>
  <si>
    <t>B.724</t>
  </si>
  <si>
    <t>KURNOOL</t>
  </si>
  <si>
    <t>RAYALASEEMA ALKALIES &amp;</t>
  </si>
  <si>
    <t>APZ00876</t>
  </si>
  <si>
    <t>B.725</t>
  </si>
  <si>
    <t>DHONE</t>
  </si>
  <si>
    <t>M/S. SREE JAYAJOTHI CEMENTS LTD.</t>
  </si>
  <si>
    <t>00APZ00800</t>
  </si>
  <si>
    <t>B.726</t>
  </si>
  <si>
    <t>ADONI</t>
  </si>
  <si>
    <t>M/S MARUTI ISPAT AND ENERGY PVT.LTD,</t>
  </si>
  <si>
    <t>APX01660</t>
  </si>
  <si>
    <t>B.727</t>
  </si>
  <si>
    <t>B.728</t>
  </si>
  <si>
    <t>NANDYAL</t>
  </si>
  <si>
    <t>M/S SUGNA SPONGE AND POWER PVT LTD</t>
  </si>
  <si>
    <t>B.729</t>
  </si>
  <si>
    <t>M/S.RAIN CEMENTS LTD.</t>
  </si>
  <si>
    <t>X0661694</t>
  </si>
  <si>
    <t>B.730</t>
  </si>
  <si>
    <t>B.731</t>
  </si>
  <si>
    <t>B.732</t>
  </si>
  <si>
    <t>B.733</t>
  </si>
  <si>
    <t>B.734</t>
  </si>
  <si>
    <t>B.735</t>
  </si>
  <si>
    <t>Total (MU)</t>
  </si>
  <si>
    <t>B.736</t>
  </si>
  <si>
    <t>Net input energy at DISCOM periphery (MU)</t>
  </si>
  <si>
    <t>Yes</t>
  </si>
  <si>
    <t>0.440KV</t>
  </si>
  <si>
    <t>30.09.2023</t>
  </si>
  <si>
    <t>Mixed</t>
  </si>
  <si>
    <t>X025689</t>
  </si>
  <si>
    <t>X59876</t>
  </si>
  <si>
    <t>(Details of Consumers)</t>
  </si>
  <si>
    <t>Summary of Energy</t>
  </si>
  <si>
    <t>Type of Consumers</t>
  </si>
  <si>
    <t>Category of Consumers
(EHT/HT/LT/Others)</t>
  </si>
  <si>
    <t>Voltage Level
(In Voltage)</t>
  </si>
  <si>
    <t>No of Consumers</t>
  </si>
  <si>
    <t>Total Consumption
(In MU)</t>
  </si>
  <si>
    <t>Domestic</t>
  </si>
  <si>
    <t xml:space="preserve">Commercial </t>
  </si>
  <si>
    <t xml:space="preserve">IP Sets </t>
  </si>
  <si>
    <t>Agriculture</t>
  </si>
  <si>
    <t>Hor. &amp; Nur. &amp; Coffee/Tea &amp; Rubber (Metered)</t>
  </si>
  <si>
    <t>Hor. &amp; Nur. &amp; Coffee/Tea &amp; Rubber (Flat)</t>
  </si>
  <si>
    <t xml:space="preserve">Heating and Motive Power </t>
  </si>
  <si>
    <t xml:space="preserve">Water Supply </t>
  </si>
  <si>
    <t xml:space="preserve">Public Lighting </t>
  </si>
  <si>
    <t xml:space="preserve">HT Water Supply </t>
  </si>
  <si>
    <t xml:space="preserve">HT Industrial </t>
  </si>
  <si>
    <t>Industrial (Small)</t>
  </si>
  <si>
    <t>Industrial (Medium)</t>
  </si>
  <si>
    <t xml:space="preserve">HT Commercial </t>
  </si>
  <si>
    <t xml:space="preserve">Applicable to Government Hospitals &amp; Hospitals </t>
  </si>
  <si>
    <t xml:space="preserve">Lift Irrigation Schemes/Lift Irrigation Societies </t>
  </si>
  <si>
    <t xml:space="preserve">HT Res. Apartments Applicable to all areas </t>
  </si>
  <si>
    <t>Mixed Load</t>
  </si>
  <si>
    <t>LT  others</t>
  </si>
  <si>
    <t>Others-1 (if any , specify in remarks)</t>
  </si>
  <si>
    <t>Cat:1</t>
  </si>
  <si>
    <t>Function Halls</t>
  </si>
  <si>
    <t>Others-2 (if any , specify in remarks)</t>
  </si>
  <si>
    <t>Cat:2</t>
  </si>
  <si>
    <t>Start up power</t>
  </si>
  <si>
    <t>Others-3 (if any , specify in remarks)</t>
  </si>
  <si>
    <t>Cat:3</t>
  </si>
  <si>
    <t>Religious places</t>
  </si>
  <si>
    <t>Others-4 (if any , specify in remarks)</t>
  </si>
  <si>
    <t>Cat:4</t>
  </si>
  <si>
    <t>Railway Traction</t>
  </si>
  <si>
    <t>Others-5 (if any , specify in remarks)</t>
  </si>
  <si>
    <t>Cat:5</t>
  </si>
  <si>
    <t>Aqua culture &amp; Animal Husbandry</t>
  </si>
  <si>
    <t>RESCO</t>
  </si>
  <si>
    <t>Period From 1st July ' 23 to 30th September ' 23</t>
  </si>
  <si>
    <t>(Rs. In Crs.)</t>
  </si>
  <si>
    <t>Consumer category</t>
  </si>
  <si>
    <t>Billed Energy</t>
  </si>
  <si>
    <t>Subsidized Billed Energy</t>
  </si>
  <si>
    <t>Applicable rate of subsidy as notified by state govt.</t>
  </si>
  <si>
    <t>Subsidy dues from State Govt.  (Rs. In Crs.)</t>
  </si>
  <si>
    <t>Subsidy actually billed / claimed from State Govt. (as against col . 12)</t>
  </si>
  <si>
    <t>Subsidy received from State Govt. (as against col . 13)</t>
  </si>
  <si>
    <t xml:space="preserve">Balance Subsidy yet to be received from State Govt. </t>
  </si>
  <si>
    <t>Metered (in MU)</t>
  </si>
  <si>
    <t>Un-metered (in MU)</t>
  </si>
  <si>
    <t>Total (in MU)</t>
  </si>
  <si>
    <t>Metered (in MU) (out of col.2)</t>
  </si>
  <si>
    <t>Un-metered (in MU) (out of col.3)</t>
  </si>
  <si>
    <t>Metered Energy (in Rs/ MU)</t>
  </si>
  <si>
    <t>Un-metered Energy (in Rs/ MU)</t>
  </si>
  <si>
    <t>Metered Energy</t>
  </si>
  <si>
    <t>Un-metered Energy</t>
  </si>
  <si>
    <t>4=2+3</t>
  </si>
  <si>
    <t>7=5+6</t>
  </si>
  <si>
    <t>10=5*8</t>
  </si>
  <si>
    <t>11=6*9</t>
  </si>
  <si>
    <t>12=10+11</t>
  </si>
  <si>
    <t>15=13-14</t>
  </si>
  <si>
    <t>2022-23</t>
  </si>
  <si>
    <t>SPDCL</t>
  </si>
  <si>
    <t>Residential</t>
  </si>
  <si>
    <t>Up to 200 units free</t>
  </si>
  <si>
    <t xml:space="preserve">Agricultural </t>
  </si>
  <si>
    <t>Commercial/Industrial-LT</t>
  </si>
  <si>
    <t>Up to 100/150 unts free/1.875</t>
  </si>
  <si>
    <t>Commercial/Industrial-HT</t>
  </si>
  <si>
    <t>Sub-total</t>
  </si>
  <si>
    <t>(Details of Feeder-wise losses)</t>
  </si>
  <si>
    <t>SI No.</t>
  </si>
  <si>
    <t xml:space="preserve">Received at Circle
</t>
  </si>
  <si>
    <t xml:space="preserve">Received at Division
</t>
  </si>
  <si>
    <t xml:space="preserve">Received at Sub-division
</t>
  </si>
  <si>
    <t>Name of the Station</t>
  </si>
  <si>
    <t>Feeder Code/ID</t>
  </si>
  <si>
    <t>Type of Feeder  ( Urban/Mixed/Industrial/Agricultural/Rural)</t>
  </si>
  <si>
    <t>Type of feeder meter ( AMI/AMR/Other)</t>
  </si>
  <si>
    <t>Received at Feeder (Final in MU)</t>
  </si>
  <si>
    <t>Feeder Consumption
(In MU)</t>
  </si>
  <si>
    <t>Final Net Export at Feeder Level
(In MU)</t>
  </si>
  <si>
    <t>T&amp;D losses in %</t>
  </si>
  <si>
    <t>AT&amp;C losses IN %</t>
  </si>
  <si>
    <t>% Data Received through Automatically (if feeder AMR/AMI)</t>
  </si>
  <si>
    <t>Remarks</t>
  </si>
  <si>
    <t>33/11 KV Rudrampeta SS</t>
  </si>
  <si>
    <t>11KV Kakkalapalli</t>
  </si>
  <si>
    <t>3ph 24 hrs/MHQ/SS HQ</t>
  </si>
  <si>
    <t>33/11 KV Bellary Road SS</t>
  </si>
  <si>
    <t>11KV R C Nagar</t>
  </si>
  <si>
    <t>Municipalities/Municipal Corpo</t>
  </si>
  <si>
    <t>33/11 KV HLC Colony SS</t>
  </si>
  <si>
    <t>11KV Ganga Nagar</t>
  </si>
  <si>
    <t>11KV Gowrav Garden</t>
  </si>
  <si>
    <t>33/11 KV Sri Nagar Colony SS</t>
  </si>
  <si>
    <t>11 KV80 feet feeder</t>
  </si>
  <si>
    <t>11 KV Maruthi Nagar feeder</t>
  </si>
  <si>
    <t>11KV Ist Road</t>
  </si>
  <si>
    <t>11KV H L C Colony</t>
  </si>
  <si>
    <t>11KV Ayyappa</t>
  </si>
  <si>
    <t>11KV Tapovanam</t>
  </si>
  <si>
    <t>33/11KV ATP Medical College Indoor SS</t>
  </si>
  <si>
    <t>11KV RAMNAGAR FEEDER-II</t>
  </si>
  <si>
    <t>11 KV Ambhedkar Feeder</t>
  </si>
  <si>
    <t>11 KV Sangamitra feeder</t>
  </si>
  <si>
    <t>11KV Rudrampeta</t>
  </si>
  <si>
    <t>33/11 KV Market Yard SS (ATP D6 (NEW))</t>
  </si>
  <si>
    <t>11KV Venugopalnagar</t>
  </si>
  <si>
    <t>11KV SS TANK</t>
  </si>
  <si>
    <t>11KV Somaladoddi</t>
  </si>
  <si>
    <t>11KV Sri Nagar Colony</t>
  </si>
  <si>
    <t>11KV Bellary Road</t>
  </si>
  <si>
    <t>11KV Ramnagar</t>
  </si>
  <si>
    <t>11KV Gooty Road</t>
  </si>
  <si>
    <t>11KV RTC</t>
  </si>
  <si>
    <t>11KV Kld road</t>
  </si>
  <si>
    <t>11KV Estate</t>
  </si>
  <si>
    <t>11KV Zillaparishad feeder</t>
  </si>
  <si>
    <t>33/11 KV Arts College SS</t>
  </si>
  <si>
    <t>11KV Subash Road</t>
  </si>
  <si>
    <t>11KV Sapthagiri feeder</t>
  </si>
  <si>
    <t>11KV ARAVIND NAGAR FEEDER-II</t>
  </si>
  <si>
    <t>11KV Court Road</t>
  </si>
  <si>
    <t>33/11 KV Power House SS (ANANTAPUR D1)</t>
  </si>
  <si>
    <t>11KV Sangameshnagar</t>
  </si>
  <si>
    <t>11KV Sreenivasanagar</t>
  </si>
  <si>
    <t>11KV Medical college feeder</t>
  </si>
  <si>
    <t>11KV Kamalanagar</t>
  </si>
  <si>
    <t>33/11 KV J.N.T.U.Engg College SS</t>
  </si>
  <si>
    <t>11KV SUPER SPECIALITY HOSPITAL FEEDER</t>
  </si>
  <si>
    <t>11KV Rehamath nagar feeder</t>
  </si>
  <si>
    <t>11 KV JNTU</t>
  </si>
  <si>
    <t>11KV Adimurthy Nagar</t>
  </si>
  <si>
    <t>33/11 KV Hospital Road SS</t>
  </si>
  <si>
    <t>11KV Hospital</t>
  </si>
  <si>
    <t>11KV Collectorate</t>
  </si>
  <si>
    <t>11KV Aravindanagar</t>
  </si>
  <si>
    <t>11KV LRG</t>
  </si>
  <si>
    <t>11KV Vidyuth Nagar</t>
  </si>
  <si>
    <t>11KV GandhiBazar</t>
  </si>
  <si>
    <t>11KV Raju Road</t>
  </si>
  <si>
    <t>11 KV Sai Nagar feeder</t>
  </si>
  <si>
    <t>11KV Ashok Nagar</t>
  </si>
  <si>
    <t>11KV TV</t>
  </si>
  <si>
    <t>11KV Vinayanagar</t>
  </si>
  <si>
    <t>11KV Ramakrishna colony</t>
  </si>
  <si>
    <t>11KV AIR</t>
  </si>
  <si>
    <t>33/11 KV Lingareddy Pally SS</t>
  </si>
  <si>
    <t>11KV STONE CRUSHER</t>
  </si>
  <si>
    <t>Dedicated for single ind</t>
  </si>
  <si>
    <t>33/11 KV Rachanapalli Sub-station</t>
  </si>
  <si>
    <t>11KV Kuruguntla 24 Hrs</t>
  </si>
  <si>
    <t>33/11 KV Rotarypuram SS</t>
  </si>
  <si>
    <t>11KV ROTARYPURAM 24HRS</t>
  </si>
  <si>
    <t>33/11 KV Gugudu SS</t>
  </si>
  <si>
    <t>11KV IDC Lift Irrigation</t>
  </si>
  <si>
    <t>LI Schemes 16 hrs</t>
  </si>
  <si>
    <t>33/11 KV Kottalapalli SS</t>
  </si>
  <si>
    <t>11KV 24 Hrs Industrial (Kottalapalli )</t>
  </si>
  <si>
    <t>33/11 KV Narpala SS</t>
  </si>
  <si>
    <t>11KV Narpala (MHQ)</t>
  </si>
  <si>
    <t>33/11 KV B.K.Samudram SS</t>
  </si>
  <si>
    <t>11KV B K Samudarm (MHQ)</t>
  </si>
  <si>
    <t>33/11 KV Kuraganipalli SS</t>
  </si>
  <si>
    <t>11KV KESEPALLI 24HRS</t>
  </si>
  <si>
    <t>11KV Rachanapalli</t>
  </si>
  <si>
    <t>33/11 KV Thammapuram SS</t>
  </si>
  <si>
    <t>11KV Municipal Water Works</t>
  </si>
  <si>
    <t>33/11 KV Bathalapalli SS</t>
  </si>
  <si>
    <t>11KV Water Works(Bathalapalli)</t>
  </si>
  <si>
    <t>33/11 KV D.Cherlopalli SS</t>
  </si>
  <si>
    <t>11KV Industrial 24 hrs</t>
  </si>
  <si>
    <t>11KV Gugudu Village,Towers WW works</t>
  </si>
  <si>
    <t>11KV GANDHI NAGAR</t>
  </si>
  <si>
    <t>33/11 KV Itikalapalli SS</t>
  </si>
  <si>
    <t>11KV S K University</t>
  </si>
  <si>
    <t>33/11 KV B.Pappur SS</t>
  </si>
  <si>
    <t>11 KV Satya Sai Water works(B pappur)</t>
  </si>
  <si>
    <t>RWS and PWS</t>
  </si>
  <si>
    <t>11KV Bathalapalli (MHQ)</t>
  </si>
  <si>
    <t>11KV Industrial feeder</t>
  </si>
  <si>
    <t>33/11 KV Tadimari SS</t>
  </si>
  <si>
    <t>11KV Tadimarri (MHQ)</t>
  </si>
  <si>
    <t>33/11 KV Thaticherla SS</t>
  </si>
  <si>
    <t>11KV Taticherla 24 Hrs</t>
  </si>
  <si>
    <t>11KV WATER WORKS</t>
  </si>
  <si>
    <t>33/11 KV Kakkalapalli SS</t>
  </si>
  <si>
    <t>11KV Water Works (24 Hrs)</t>
  </si>
  <si>
    <t>33/11 KV Dadithota SS</t>
  </si>
  <si>
    <t>11 KV SSWW(Dadithota)</t>
  </si>
  <si>
    <t>33/11 KV Hampapuram SS</t>
  </si>
  <si>
    <t>11KV jalabindu feeder</t>
  </si>
  <si>
    <t>33/11 KV Garladinne SS</t>
  </si>
  <si>
    <t>11KV Tractor Nagar</t>
  </si>
  <si>
    <t>33/11 KV Akuledu ss</t>
  </si>
  <si>
    <t>11KV Express feeder for V R Minerals</t>
  </si>
  <si>
    <t>11KV HT industrial (Sapthagiri Camphor)</t>
  </si>
  <si>
    <t>33/11 KV Atmakur SS (ATMAKUR ATP)</t>
  </si>
  <si>
    <t>11KV Atmakur MHQ</t>
  </si>
  <si>
    <t>33/11 KV Marthadu SS</t>
  </si>
  <si>
    <t>11KV Marthadu 24 Hrs</t>
  </si>
  <si>
    <t>11KV Garladinne MHQ</t>
  </si>
  <si>
    <t>33/11 KV Singanamala SS</t>
  </si>
  <si>
    <t>11KV Singanamala</t>
  </si>
  <si>
    <t>33/11 KV Kallur SS</t>
  </si>
  <si>
    <t>11KV Kalluru</t>
  </si>
  <si>
    <t>33/11 KV P.A.B.R.Dam SS</t>
  </si>
  <si>
    <t>11KV MUNICIPAL WATER WORKS FEEDER</t>
  </si>
  <si>
    <t>33/11 KV Kuderu SS</t>
  </si>
  <si>
    <t>11KV Kuderu</t>
  </si>
  <si>
    <t>11KV SR WW</t>
  </si>
  <si>
    <t>33/11 KV Peravali SS</t>
  </si>
  <si>
    <t>11KV Express feeder</t>
  </si>
  <si>
    <t>1KV Rapthadu MHQ</t>
  </si>
  <si>
    <t>33/11 KV Marutla SS</t>
  </si>
  <si>
    <t>33/11 KV Tagarakunta SS</t>
  </si>
  <si>
    <t>11KV Kondapalli Water Works</t>
  </si>
  <si>
    <t>33/11 KV Ramagiri SS</t>
  </si>
  <si>
    <t>11 KV Ramagiri Town</t>
  </si>
  <si>
    <t>33/11 KV Kanaganapalli SS</t>
  </si>
  <si>
    <t>11KV K G Palli</t>
  </si>
  <si>
    <t>33/11 KV Nasanakota SS</t>
  </si>
  <si>
    <t>11KV NASANAKOTA 24HRS</t>
  </si>
  <si>
    <t>33/11 KV Kanumukkala SS</t>
  </si>
  <si>
    <t>11KV Water Works (Kanumukkala)</t>
  </si>
  <si>
    <t>33/11 KV Peruru SS</t>
  </si>
  <si>
    <t>11KV PEURU 24 HRS</t>
  </si>
  <si>
    <t>33/11 KV N.S.Gate SS</t>
  </si>
  <si>
    <t>11KV C K Palli</t>
  </si>
  <si>
    <t>33/11KV POTHULA NAGE PALLI SS</t>
  </si>
  <si>
    <t>11KV JAGANANNA COLONY FEEDER TOWN</t>
  </si>
  <si>
    <t>11KV YASHODHA SCHOOL FEEDER TOWN</t>
  </si>
  <si>
    <t>33/11 KV Pothukunta Sub-station</t>
  </si>
  <si>
    <t>11KV POTHUKUNTA URBAN MIXED</t>
  </si>
  <si>
    <t>33/11 KV Chennakesavapuram SS</t>
  </si>
  <si>
    <t>11KV PARTHASARATHY NAGAR FEEDER</t>
  </si>
  <si>
    <t>33/11 KV Ramnagar SS</t>
  </si>
  <si>
    <t>11KV Water Works DMM</t>
  </si>
  <si>
    <t>33/11KV Market Yard Dmm SS(DHRMAVARAM R)</t>
  </si>
  <si>
    <t>11KV GOTLUR FEEDER</t>
  </si>
  <si>
    <t>11KV RAJENDRA NAGAR FEEDER</t>
  </si>
  <si>
    <t>11KV Siva Nagar</t>
  </si>
  <si>
    <t>11KV Durganagar</t>
  </si>
  <si>
    <t>11KV C K Puram</t>
  </si>
  <si>
    <t>11KV Town DMM</t>
  </si>
  <si>
    <t>11KV Shirdi sai</t>
  </si>
  <si>
    <t>11KV Yadava street</t>
  </si>
  <si>
    <t>11KV MunicipalWaterWorks(Thummala Road)</t>
  </si>
  <si>
    <t>11KV Santhinagar</t>
  </si>
  <si>
    <t>33/11 KV Industrial Park (Gooty) SS</t>
  </si>
  <si>
    <t>11KV Solar</t>
  </si>
  <si>
    <t>33/11 KV Miduthuru SS</t>
  </si>
  <si>
    <t>11KV GTY-ATP</t>
  </si>
  <si>
    <t>33/11 KV Puligutta SS</t>
  </si>
  <si>
    <t>11KV Water Works(Kothapeta)</t>
  </si>
  <si>
    <t>33/11 KV Kristipadu SS</t>
  </si>
  <si>
    <t>11KV APPECHERLA 24 HRS</t>
  </si>
  <si>
    <t>11KV Railway Express</t>
  </si>
  <si>
    <t>11KV Gooty RS</t>
  </si>
  <si>
    <t>11 KV Kristipadu Ind+WW</t>
  </si>
  <si>
    <t>33/11 KV Eddula Palli SS</t>
  </si>
  <si>
    <t>11KV Satya Sai W Works (Miduthur)</t>
  </si>
  <si>
    <t>11KV KOTA</t>
  </si>
  <si>
    <t>33/11 KV Pamidi SS</t>
  </si>
  <si>
    <t>11KV Pamidi</t>
  </si>
  <si>
    <t>11KV Pamidi Bypass Road Feeder</t>
  </si>
  <si>
    <t>11KV P Vaduguru</t>
  </si>
  <si>
    <t>33/11 KV SS, THONDAPADU(Engilibanda)</t>
  </si>
  <si>
    <t>11KV 24 Hrs WW feeder</t>
  </si>
  <si>
    <t>11 KV Industrial feeder</t>
  </si>
  <si>
    <t>33/11 KV Guntakal SS</t>
  </si>
  <si>
    <t>11KV Guntakal -I(Hanumesh nagar)</t>
  </si>
  <si>
    <t>33/11KV Aadarsh Nagar Substation</t>
  </si>
  <si>
    <t>11KV Aadarsh Nagar feeder</t>
  </si>
  <si>
    <t>11KV Mandi Bazar</t>
  </si>
  <si>
    <t>11KV Mohinabad</t>
  </si>
  <si>
    <t>33/11 KV Market Yard SS (GUNTAKAL D1)</t>
  </si>
  <si>
    <t>11KV New SN Peta</t>
  </si>
  <si>
    <t>11KV urban sixty feet road</t>
  </si>
  <si>
    <t>33/11 KV Vajrakarur SS</t>
  </si>
  <si>
    <t>11 KV Vajrakarur MHQ+SSWW+Ragu WW</t>
  </si>
  <si>
    <t>11KV RajendraNagar</t>
  </si>
  <si>
    <t>11KV Old Guntakal feeder</t>
  </si>
  <si>
    <t>11KV Guntakal - II (Bhagyanagar)</t>
  </si>
  <si>
    <t>33/11 KV Industrial Area,Guntakal SS</t>
  </si>
  <si>
    <t>11KV VASAVI INDUSTRIAL FEEDER</t>
  </si>
  <si>
    <t>11KV Konakondla</t>
  </si>
  <si>
    <t>11KV Mill Colony</t>
  </si>
  <si>
    <t>33/11 KV Nagasamudram SS</t>
  </si>
  <si>
    <t>11 KV Nagasamudram+24 Hrs</t>
  </si>
  <si>
    <t>33/11 KV Kasapuram SS</t>
  </si>
  <si>
    <t>11 KV Kasapuram</t>
  </si>
  <si>
    <t>11KV Guntakal - III (Thilaknagar)</t>
  </si>
  <si>
    <t>11KV 24 Hrs Feeder</t>
  </si>
  <si>
    <t>11KV Industrial Estate(IDA)(GTKL)</t>
  </si>
  <si>
    <t>11KV TRACTION FEEDER</t>
  </si>
  <si>
    <t>11KV RAILWAY</t>
  </si>
  <si>
    <t>11KV New Bustand feeder</t>
  </si>
  <si>
    <t>11 KV V V Nagar Rly colony</t>
  </si>
  <si>
    <t>33/11 KV Tadipatri-II SS</t>
  </si>
  <si>
    <t>11KV Water Works(Tadipatri II)</t>
  </si>
  <si>
    <t>33/11 KV Tadipatri SS</t>
  </si>
  <si>
    <t>11 KV Nandalapadu</t>
  </si>
  <si>
    <t>33/11 KV Avt Palli SS</t>
  </si>
  <si>
    <t>11KV Sajjaladinne V</t>
  </si>
  <si>
    <t>11KV Sajjaladinne IV</t>
  </si>
  <si>
    <t>33/11KV Sai Nagar SubStation</t>
  </si>
  <si>
    <t>11KV T T D FEEDER</t>
  </si>
  <si>
    <t>11KV Tadipatri Town-I</t>
  </si>
  <si>
    <t>33/11 KV Sajjaladinne SS</t>
  </si>
  <si>
    <t>11KV Chemical</t>
  </si>
  <si>
    <t>11KV Tadipatri Town-II</t>
  </si>
  <si>
    <t>11KV PUTLUR ROAD FEEDER</t>
  </si>
  <si>
    <t>11KV TEACHER S COLONY FEEDER</t>
  </si>
  <si>
    <t>11KV C Polamada Ind</t>
  </si>
  <si>
    <t>11KV SANJEEVA NAGER FEEDER</t>
  </si>
  <si>
    <t>33/11 KV Rayalacheruvu SS</t>
  </si>
  <si>
    <t>11 KV Yadiki MHQ Old</t>
  </si>
  <si>
    <t>11KV Nandayal Road</t>
  </si>
  <si>
    <t>33/11 KV Konauppalapadu SS</t>
  </si>
  <si>
    <t>11KV Yadiki MHQ</t>
  </si>
  <si>
    <t>11KV Sajjaladinne –III</t>
  </si>
  <si>
    <t>11KV Yellanur Road</t>
  </si>
  <si>
    <t>33/11 KV Chukkalur SS</t>
  </si>
  <si>
    <t>11KV Chukkaluru Industrial</t>
  </si>
  <si>
    <t>33/11 KV Bugga SS</t>
  </si>
  <si>
    <t>11KV BUGGA FEEDER</t>
  </si>
  <si>
    <t>11KV Rayalacheruvu Industrial</t>
  </si>
  <si>
    <t>11KV Sajjaladinne –II</t>
  </si>
  <si>
    <t>11KV Sajjaladinne-I</t>
  </si>
  <si>
    <t>11KV Silpa</t>
  </si>
  <si>
    <t>predominantly ind services</t>
  </si>
  <si>
    <t>33/11KV CHANDANA SS</t>
  </si>
  <si>
    <t>11KV CHANDANA INDUSTRIAL</t>
  </si>
  <si>
    <t>11KV Water Works Sponge Iron Mill</t>
  </si>
  <si>
    <t>33/11 KV Autonagar SS</t>
  </si>
  <si>
    <t>11KV Auto Nagar</t>
  </si>
  <si>
    <t>33/11 KV Komatikuntla SS</t>
  </si>
  <si>
    <t>11KV 24 hrs industrial</t>
  </si>
  <si>
    <t>33/11 KV P.Yakkalur SS</t>
  </si>
  <si>
    <t>33/11 KV Yellanuru SS</t>
  </si>
  <si>
    <t>11KV Yellanur MHQ</t>
  </si>
  <si>
    <t>11KV GC PALLI</t>
  </si>
  <si>
    <t>33/11 KV P.Pappur SS</t>
  </si>
  <si>
    <t>11 KV P Pappur MHQ</t>
  </si>
  <si>
    <t>33/11KV JUTUR Sub Station</t>
  </si>
  <si>
    <t>11KV TOWN FEEDER</t>
  </si>
  <si>
    <t>33/11 KV Kammavaripalli SS</t>
  </si>
  <si>
    <t>11 Kv Nagarur SS WW</t>
  </si>
  <si>
    <t>33/11 KV A.Kondapuram SS</t>
  </si>
  <si>
    <t>33/11 KV Chikkepalli SS</t>
  </si>
  <si>
    <t>11KV Namanakapalli</t>
  </si>
  <si>
    <t>33/11 KV Putluru SS</t>
  </si>
  <si>
    <t>11 KV Putlur MHQ</t>
  </si>
  <si>
    <t>33/11 KV Rachepalli SS</t>
  </si>
  <si>
    <t>11KVRachipalli 24 Hrs</t>
  </si>
  <si>
    <t>33/11 KV Hindupur SS</t>
  </si>
  <si>
    <t>11KV Moda feeder</t>
  </si>
  <si>
    <t>33/11 KV Manesamudram SS</t>
  </si>
  <si>
    <t>11KVMalgur 24Hrs</t>
  </si>
  <si>
    <t>33/11KV Hindupur Indoor Sub Station</t>
  </si>
  <si>
    <t>11KV M F Road</t>
  </si>
  <si>
    <t>33/11 KV Sreekantapuram SS</t>
  </si>
  <si>
    <t>11KVSreekantapuram</t>
  </si>
  <si>
    <t>33/11 KV Thumukunta SS</t>
  </si>
  <si>
    <t>11KVKirikera 24Hrs</t>
  </si>
  <si>
    <t>11KVManesamudram 24Hrs</t>
  </si>
  <si>
    <t>33/11 KV Sugur SS</t>
  </si>
  <si>
    <t>11KVSugur-DI</t>
  </si>
  <si>
    <t>11KV Power House</t>
  </si>
  <si>
    <t>11KVS Sadlapalli</t>
  </si>
  <si>
    <t>11KVHindupur-DI</t>
  </si>
  <si>
    <t>11KV Panduranga Nagar</t>
  </si>
  <si>
    <t>11KVMelapuram</t>
  </si>
  <si>
    <t>11KVExcel Rubber</t>
  </si>
  <si>
    <t>11KVSugur-DII</t>
  </si>
  <si>
    <t>11KVSeaward</t>
  </si>
  <si>
    <t>11KV Parigi Road</t>
  </si>
  <si>
    <t>11KVHindupur-DII</t>
  </si>
  <si>
    <t>33/11 KV Kotnur Sub-Station</t>
  </si>
  <si>
    <t>11KV KOTNUR</t>
  </si>
  <si>
    <t>11KVRTC Hindupur</t>
  </si>
  <si>
    <t>11KVKotipi 24Hrs</t>
  </si>
  <si>
    <t>11KV Singireddypalli</t>
  </si>
  <si>
    <t>11KVThumukunta Indl</t>
  </si>
  <si>
    <t>11KV Water Works Feeder</t>
  </si>
  <si>
    <t>11KV Gollapuram Industial</t>
  </si>
  <si>
    <t>11KVKirikera Industrial</t>
  </si>
  <si>
    <t>33/11 KV Kodikonda SS</t>
  </si>
  <si>
    <t>Kodikondacheckpost</t>
  </si>
  <si>
    <t>33/11 KV Dhemakethupalli SS</t>
  </si>
  <si>
    <t>11KV Industrial</t>
  </si>
  <si>
    <t>33/11 KV Parigi SS</t>
  </si>
  <si>
    <t>11KV Indian Design Feeder</t>
  </si>
  <si>
    <t>33/11 KV Chilamathur SS</t>
  </si>
  <si>
    <t>11KVChilamathuru</t>
  </si>
  <si>
    <t>33/11 KV Lepakshi SS</t>
  </si>
  <si>
    <t>11KVLepakshi</t>
  </si>
  <si>
    <t>33/11KV Moram palli SubStation</t>
  </si>
  <si>
    <t>11KV Morampalli Indl feeder</t>
  </si>
  <si>
    <t>11KVNSF</t>
  </si>
  <si>
    <t>11KVParigi</t>
  </si>
  <si>
    <t>33/11 KV Peddareddy Palli</t>
  </si>
  <si>
    <t>Peddareddypalli</t>
  </si>
  <si>
    <t>33/11 KV Morubagal SS</t>
  </si>
  <si>
    <t>11KVGudibanda</t>
  </si>
  <si>
    <t>33/11 KV Kallumarri SS</t>
  </si>
  <si>
    <t>33/11 KV Rolla SS</t>
  </si>
  <si>
    <t>11KVRolla</t>
  </si>
  <si>
    <t>33/11 KV Agali SS</t>
  </si>
  <si>
    <t>11KVAgali</t>
  </si>
  <si>
    <t>33/11 KV Amarapuram SS</t>
  </si>
  <si>
    <t>11KVAmarapuram</t>
  </si>
  <si>
    <t>33/11 KV Madakasira SS</t>
  </si>
  <si>
    <t>11KVMadakasira</t>
  </si>
  <si>
    <t>33/11 KV Neelakantapuram SS</t>
  </si>
  <si>
    <t>33/11 KV HDN Halli SS</t>
  </si>
  <si>
    <t>11 KV INDUSTRIAL</t>
  </si>
  <si>
    <t>33/11 KV Mandalapalli SS</t>
  </si>
  <si>
    <t>11KV KONKALLU INDUSTRIAL FEEDER</t>
  </si>
  <si>
    <t>11KVIndustrial</t>
  </si>
  <si>
    <t>33/11KV PENUKONDA COLONY SS</t>
  </si>
  <si>
    <t>11KV JUNIOUR COLLEGE FEEDER</t>
  </si>
  <si>
    <t>33/11 KV Chalakur SS</t>
  </si>
  <si>
    <t>33/11 KV Gutturu SS</t>
  </si>
  <si>
    <t>11KV GUTTUR 24 Hrs</t>
  </si>
  <si>
    <t>11KV MADAKASIRA ROAD FEEDER</t>
  </si>
  <si>
    <t>33/11 KV Somandepalli SS</t>
  </si>
  <si>
    <t>11KVSomandepalli</t>
  </si>
  <si>
    <t>33/11 KV Penukonda SS</t>
  </si>
  <si>
    <t>11KV Penukonda Indl</t>
  </si>
  <si>
    <t>33/11 KV Roddam SS</t>
  </si>
  <si>
    <t>11KVRoddam</t>
  </si>
  <si>
    <t>33/11KV SS AMMAVARIPALLI</t>
  </si>
  <si>
    <t>11KV SITE A</t>
  </si>
  <si>
    <t>33/11KV GUDIPALLI SS</t>
  </si>
  <si>
    <t>11KV GROBS</t>
  </si>
  <si>
    <t>11KVPenukonda</t>
  </si>
  <si>
    <t>11KV FINE TOOLS</t>
  </si>
  <si>
    <t>33/11 KV Mavatur SS</t>
  </si>
  <si>
    <t>11KV Mavatur Feeder</t>
  </si>
  <si>
    <t>33/11KV Ragimekala palli SubStation</t>
  </si>
  <si>
    <t>11KV B K SAI INDL FEEDER</t>
  </si>
  <si>
    <t>11KV SOMANDEPALLI</t>
  </si>
  <si>
    <t>11KV APIIC</t>
  </si>
  <si>
    <t>11KV MS METALS</t>
  </si>
  <si>
    <t>11KV KOTECK</t>
  </si>
  <si>
    <t>11KV GAZIABAD FEEDER</t>
  </si>
  <si>
    <t>11KV Venkateswara Stone Crushers</t>
  </si>
  <si>
    <t>11KV THIMMAPURAM FEEDER</t>
  </si>
  <si>
    <t>33/11KV MURTHYPALLI SS</t>
  </si>
  <si>
    <t>11KV MURTHYPALLI 24HRS</t>
  </si>
  <si>
    <t>33/11KV kummaravandlapalli (APIIC)SS</t>
  </si>
  <si>
    <t>11KV K V PALLI</t>
  </si>
  <si>
    <t>33/11 KV Kadiri SS</t>
  </si>
  <si>
    <t>11KV KADIRI D-V</t>
  </si>
  <si>
    <t>33/11 KV Kutagulla SS</t>
  </si>
  <si>
    <t>11KV KUTTAGULLA</t>
  </si>
  <si>
    <t>33/11 KV Nallacheruvu SS</t>
  </si>
  <si>
    <t>11KV Nallacheruvu</t>
  </si>
  <si>
    <t>11KV KADIRI D-IV</t>
  </si>
  <si>
    <t>11KV KADIRI D-III</t>
  </si>
  <si>
    <t>11KV S L N S TEMPLE</t>
  </si>
  <si>
    <t>11KV KADIRI D-VI (EAST)</t>
  </si>
  <si>
    <t>11KV KADIRI D-II</t>
  </si>
  <si>
    <t>11KV KADIRI D-1</t>
  </si>
  <si>
    <t>33/11 KV Ubicherla SS</t>
  </si>
  <si>
    <t>11KV SV Stone Crushers</t>
  </si>
  <si>
    <t>11KV MUTHYALA CHERUVU</t>
  </si>
  <si>
    <t>33/11 KV NP Kunta SS</t>
  </si>
  <si>
    <t>11KV NP Kunta</t>
  </si>
  <si>
    <t>33/11 KV Talupula SS</t>
  </si>
  <si>
    <t>11KV Talapula</t>
  </si>
  <si>
    <t>33/11 KV Kodavandlapalli SS</t>
  </si>
  <si>
    <t>11KV APSIDC Waterworks</t>
  </si>
  <si>
    <t>33/11 KV Gandlapenta SS</t>
  </si>
  <si>
    <t>11KV Gandlapenta</t>
  </si>
  <si>
    <t>33/11 KV Malakavemala SS</t>
  </si>
  <si>
    <t>11KV SATYA SAI WATER WORKS</t>
  </si>
  <si>
    <t>33/11 KV Mudigubba SS</t>
  </si>
  <si>
    <t>MUDIGUBBA TOWN</t>
  </si>
  <si>
    <t>33/11 KV Ralla Anantapuram SS</t>
  </si>
  <si>
    <t>11 KV Sathyasai water works</t>
  </si>
  <si>
    <t>33/11 KV Gajulavari Palli SS</t>
  </si>
  <si>
    <t>11KV Satyasai Waterworks(Gajulavaripal</t>
  </si>
  <si>
    <t>33/11 KV Tanakallu SS</t>
  </si>
  <si>
    <t>11KV Tanakallu</t>
  </si>
  <si>
    <t>33/11 KV ODC SS</t>
  </si>
  <si>
    <t>11KV O D Cheruvu</t>
  </si>
  <si>
    <t>33/11 KV Kokanti Cross SS</t>
  </si>
  <si>
    <t>11KV APRJC School</t>
  </si>
  <si>
    <t>33/11 KV NSG Palli SS</t>
  </si>
  <si>
    <t>11KV Nallamada</t>
  </si>
  <si>
    <t>33/11 KV Amadagur SS</t>
  </si>
  <si>
    <t>11KV Amadagur + 11 Sathyasai water wor</t>
  </si>
  <si>
    <t>33/11 KV Gorantla SS</t>
  </si>
  <si>
    <t>11KV GORANTLA-1</t>
  </si>
  <si>
    <t>33/11 KV Talamarla SS</t>
  </si>
  <si>
    <t>11KV TALAMARALA 24 HRS FEEDER</t>
  </si>
  <si>
    <t>33/11 KV KV BUDILI SS</t>
  </si>
  <si>
    <t>11KV Budili</t>
  </si>
  <si>
    <t>33/11 KV Vanavolu SS</t>
  </si>
  <si>
    <t>11KV SQADM MINES AND MINERALS</t>
  </si>
  <si>
    <t>11KV GORANTLA-2</t>
  </si>
  <si>
    <t>33/11 KV Kothacheruvu SS</t>
  </si>
  <si>
    <t>11KV Kothacheruvu</t>
  </si>
  <si>
    <t>33/11 KV Pedabali SS</t>
  </si>
  <si>
    <t>11KV PEDAPALLI 24HRS</t>
  </si>
  <si>
    <t>11KV LAKSHMI GANAPATHI MENERALS</t>
  </si>
  <si>
    <t>33/11 KV Puttaparthy SS</t>
  </si>
  <si>
    <t>11KV Prasanthi-I</t>
  </si>
  <si>
    <t>11 KV AB Cable</t>
  </si>
  <si>
    <t>33/11 KV Bukkapatnam SS</t>
  </si>
  <si>
    <t>11KV Bukkapatnam</t>
  </si>
  <si>
    <t>11KV Prasanthi-II</t>
  </si>
  <si>
    <t>11KV Ujwala</t>
  </si>
  <si>
    <t>33/11 KV Pamdurthy SS</t>
  </si>
  <si>
    <t>11KV SATHYA SAI WATER WORKS</t>
  </si>
  <si>
    <t>33/11 KV Kalyandurg SS</t>
  </si>
  <si>
    <t>11KV Kalyandurg Town</t>
  </si>
  <si>
    <t>33/11 KV Beluguppa SS</t>
  </si>
  <si>
    <t>11KV Beluguppa Town</t>
  </si>
  <si>
    <t>11 KV Water works (kalyandurg)</t>
  </si>
  <si>
    <t>11KV Kalyandurg Town -1</t>
  </si>
  <si>
    <t>33/11 KV Nuthimadugu SS</t>
  </si>
  <si>
    <t>33/11 KV Kundurpi SS</t>
  </si>
  <si>
    <t>11KVKundurpi Town</t>
  </si>
  <si>
    <t>33/11 KV Thimmapuram SS(KAMBADUR)</t>
  </si>
  <si>
    <t>11KV Thimmapuram 24Hrs</t>
  </si>
  <si>
    <t>33/11 KV Settur SS</t>
  </si>
  <si>
    <t>11KVSettur town</t>
  </si>
  <si>
    <t>33/11 KV Kambadur SS</t>
  </si>
  <si>
    <t>11KV Kambadur Town</t>
  </si>
  <si>
    <t>33/11 KV N.R.Palli SS</t>
  </si>
  <si>
    <t>11KV Br Samudram Town</t>
  </si>
  <si>
    <t>33/11 KV Obulapuram SS</t>
  </si>
  <si>
    <t>11KV G S</t>
  </si>
  <si>
    <t>33/11 KV Govindawada SS</t>
  </si>
  <si>
    <t>11KV Lifting drip irrigation</t>
  </si>
  <si>
    <t>33/11 KV Gummagatta SS</t>
  </si>
  <si>
    <t>11 KV Gummagatta</t>
  </si>
  <si>
    <t>33/11 KV Bomanhal SS</t>
  </si>
  <si>
    <t>11 KV Industrial ( Bommanahal)</t>
  </si>
  <si>
    <t>33/11 KV Somalapuram SS</t>
  </si>
  <si>
    <t>11KV Somalapuram railway station</t>
  </si>
  <si>
    <t>33/11 KV Godisala Palli SS</t>
  </si>
  <si>
    <t>11 KV Water works (Godisalapalli)</t>
  </si>
  <si>
    <t>33/11 KV Textile Park Rayadurg SS</t>
  </si>
  <si>
    <t>11 KV Textile park</t>
  </si>
  <si>
    <t>33/11 KV Rayadurg SS</t>
  </si>
  <si>
    <t>33/11 KV T.Veerapuram SS</t>
  </si>
  <si>
    <t>11KV Water works (T veerapuram)</t>
  </si>
  <si>
    <t>11 KV Gavisiddeswara</t>
  </si>
  <si>
    <t>33/11 KV Avuladatla SS</t>
  </si>
  <si>
    <t>11KV 11 KV Dwarakamai</t>
  </si>
  <si>
    <t>11KVRayadurg Town-I</t>
  </si>
  <si>
    <t>33/11 KV S.R.Gatta SS</t>
  </si>
  <si>
    <t>11KV Uddehal 24Hrs</t>
  </si>
  <si>
    <t>11KVRayadurg Town-II</t>
  </si>
  <si>
    <t>33/11KV D.HIREHAL SS</t>
  </si>
  <si>
    <t>11KV D Hirehal Town</t>
  </si>
  <si>
    <t>11KV Bommanahal Town</t>
  </si>
  <si>
    <t>11KV arunodaya crusher</t>
  </si>
  <si>
    <t>33/11 KV Gollapalli SS</t>
  </si>
  <si>
    <t>11KV CRUSHER</t>
  </si>
  <si>
    <t>33/11 KV Chadam SS</t>
  </si>
  <si>
    <t>33/11 KV Bhupasamudram SS</t>
  </si>
  <si>
    <t>11KV Water works ( Bhupasamudram)</t>
  </si>
  <si>
    <t>11KV SMPL Feeder</t>
  </si>
  <si>
    <t>11 KV Apple bhargava</t>
  </si>
  <si>
    <t>33/11 KV Palthuru SS</t>
  </si>
  <si>
    <t>11KVLifting drip irrigation(palthur)</t>
  </si>
  <si>
    <t>33/11 KV Uravakonda SS</t>
  </si>
  <si>
    <t>11KVUravakonda Town</t>
  </si>
  <si>
    <t>33/11 KV Kanekal SS</t>
  </si>
  <si>
    <t>11KVKanekal Town</t>
  </si>
  <si>
    <t>33/11 KV Y.Rampuram SS</t>
  </si>
  <si>
    <t>11KVSatya sai W Works</t>
  </si>
  <si>
    <t>11KVLifting drip irrigation(kanekal)</t>
  </si>
  <si>
    <t>11KVUravakonda Town-2</t>
  </si>
  <si>
    <t>11KV Nimbagallu Water Works</t>
  </si>
  <si>
    <t>33/11 KV Addamargam SS</t>
  </si>
  <si>
    <t>11KVIndustrial (Addamargam SS)</t>
  </si>
  <si>
    <t>33/11 KV Amidala SS</t>
  </si>
  <si>
    <t>11KVWater works</t>
  </si>
  <si>
    <t>33/11 KV Malapuram SS</t>
  </si>
  <si>
    <t>11KVVidapankal Town</t>
  </si>
  <si>
    <t>11KVLifting drip irrigation(V Kothakot</t>
  </si>
  <si>
    <t>33/11KV IT Park SubStation</t>
  </si>
  <si>
    <t>11KV IT College</t>
  </si>
  <si>
    <t>33/11KV NANAPALLI SS</t>
  </si>
  <si>
    <t>11KV Nana Palli Town Feeder</t>
  </si>
  <si>
    <t>11KV STP Feeder</t>
  </si>
  <si>
    <t>11KV TATA Motors Feeder</t>
  </si>
  <si>
    <t>11KV IT Park</t>
  </si>
  <si>
    <t>33/11KV MITTAMEDAPALLI SubStation</t>
  </si>
  <si>
    <t>33/11KV UKKAYAPALLI SubStation</t>
  </si>
  <si>
    <t>11KV UKKAYAPALLI</t>
  </si>
  <si>
    <t>33/11KV DARBARPET SS</t>
  </si>
  <si>
    <t>11KV DARBARPET</t>
  </si>
  <si>
    <t>11KV NityaPooja Colony</t>
  </si>
  <si>
    <t>33/11KV P.CUDDAPAH SubStation</t>
  </si>
  <si>
    <t>11KV TOWN(PATHA KADAPA)</t>
  </si>
  <si>
    <t>33/11KV Yogivemana University SubStation</t>
  </si>
  <si>
    <t>33/11KV I.D.A. SubStation</t>
  </si>
  <si>
    <t>11KV Sub Jail</t>
  </si>
  <si>
    <t>11KV TIDCO FEEDER</t>
  </si>
  <si>
    <t>11KV H B COLONY</t>
  </si>
  <si>
    <t>33/11KV Yellaturu SubStation</t>
  </si>
  <si>
    <t>11KV P Marry (town)</t>
  </si>
  <si>
    <t>33/11KV RIMS SubStation</t>
  </si>
  <si>
    <t>11KV Rims</t>
  </si>
  <si>
    <t>11KV MEDICAL COLLEGE</t>
  </si>
  <si>
    <t>33/11KV C.K.PALLI SubStation</t>
  </si>
  <si>
    <t>11KV 220 KV NTPC Feeder (Bunched)</t>
  </si>
  <si>
    <t>33/11 KV DEVUNI KADAPA SS</t>
  </si>
  <si>
    <t>11KV Devuni Kadapa</t>
  </si>
  <si>
    <t>11KV IOC</t>
  </si>
  <si>
    <t>33/11KV MOOLAVANKA SubStation</t>
  </si>
  <si>
    <t>11KV Town-II</t>
  </si>
  <si>
    <t>11KV CHINACHOWK(ESTATE-2)</t>
  </si>
  <si>
    <t>33/11 KV PAKKIRPALLI SS</t>
  </si>
  <si>
    <t>11KV ASHOK NAGAR FEEDER</t>
  </si>
  <si>
    <t>33/11 KV KRISHNA PURAM SS</t>
  </si>
  <si>
    <t>11KV College</t>
  </si>
  <si>
    <t>11KV indira nagar</t>
  </si>
  <si>
    <t>11KV Krishnapuram town</t>
  </si>
  <si>
    <t>33/11 KV Telugu Ganaga Colony Sub Statio</t>
  </si>
  <si>
    <t>11KV Viswanatha Puram</t>
  </si>
  <si>
    <t>11KV Estate-I</t>
  </si>
  <si>
    <t>11KV TGP Colony</t>
  </si>
  <si>
    <t>11KV C K Dinne</t>
  </si>
  <si>
    <t>33/11KV Thummalur SS (NANDIMANDALAM)</t>
  </si>
  <si>
    <t>11KV Benita</t>
  </si>
  <si>
    <t>11KV CMR Palli</t>
  </si>
  <si>
    <t>33/11KV R.R.PALLI SubStation</t>
  </si>
  <si>
    <t>11Kv Ramarajupalli</t>
  </si>
  <si>
    <t>11KV Y V administration</t>
  </si>
  <si>
    <t>33/11KV KOPPARTHY(APIIC) SS</t>
  </si>
  <si>
    <t>11KV Dixon</t>
  </si>
  <si>
    <t>33/11KV Vallur SubStation</t>
  </si>
  <si>
    <t>11KV IDC</t>
  </si>
  <si>
    <t>33/11KV SAI PETA SubStation</t>
  </si>
  <si>
    <t>11KV Eenadu</t>
  </si>
  <si>
    <t>33/11KV KANAPARTHY SubStation</t>
  </si>
  <si>
    <t>11KV SugarFactory</t>
  </si>
  <si>
    <t>33/11KV CHENNUR SubStation</t>
  </si>
  <si>
    <t>11KV Chennur</t>
  </si>
  <si>
    <t>11KV Valluru</t>
  </si>
  <si>
    <t>33/11KV SATELITE CITY SubStation</t>
  </si>
  <si>
    <t>11KV AndhraJyouthi</t>
  </si>
  <si>
    <t>11KV Alankhanpalli</t>
  </si>
  <si>
    <t>11 KV EXPRESS (A1 RICE MILL)</t>
  </si>
  <si>
    <t>11KV Water Gandi</t>
  </si>
  <si>
    <t>33/11KV NANDIMANDALAM SubStation</t>
  </si>
  <si>
    <t>11KV N Mandalam</t>
  </si>
  <si>
    <t>11KV Airport</t>
  </si>
  <si>
    <t>33/11KV Chemmumiahpeta SubStation</t>
  </si>
  <si>
    <t>11KV Z PARISHAD</t>
  </si>
  <si>
    <t>33/11KV Old RIMS SubStation</t>
  </si>
  <si>
    <t>11KV Old Rims</t>
  </si>
  <si>
    <t>11KV NAKASH</t>
  </si>
  <si>
    <t>33/11KV R&amp;B Guest House SS</t>
  </si>
  <si>
    <t>11KV D C M S</t>
  </si>
  <si>
    <t>11KV Akkayapalli Feeder</t>
  </si>
  <si>
    <t>11KV Sreenivasa Feeder</t>
  </si>
  <si>
    <t>11KV R K COLLEGE</t>
  </si>
  <si>
    <t>33/11KV COLLECTORATE SubStation</t>
  </si>
  <si>
    <t>11KV Ravindra Nagar</t>
  </si>
  <si>
    <t>11KV R S Road</t>
  </si>
  <si>
    <t>11KV Nabikota</t>
  </si>
  <si>
    <t>33/11KV POWER HOUSE SubStation</t>
  </si>
  <si>
    <t>11KV Colony</t>
  </si>
  <si>
    <t>11KV S V D C ,</t>
  </si>
  <si>
    <t>11KV Reliance</t>
  </si>
  <si>
    <t>11KV Sai baba anadha</t>
  </si>
  <si>
    <t>11KV R B Guest House</t>
  </si>
  <si>
    <t>11KV M R Nagar</t>
  </si>
  <si>
    <t>11KV Nagaraju Peta</t>
  </si>
  <si>
    <t>11KV Sai Peta</t>
  </si>
  <si>
    <t>11KV Balaji nagar</t>
  </si>
  <si>
    <t>11KV Collctorate</t>
  </si>
  <si>
    <t>11KV Sandhya Circle</t>
  </si>
  <si>
    <t>33/11KV Chinna Chowck SubStation</t>
  </si>
  <si>
    <t>11KV SANKARAPURAM</t>
  </si>
  <si>
    <t>11KV Ballari road</t>
  </si>
  <si>
    <t>11KV MASSAPETA</t>
  </si>
  <si>
    <t>11KV GOUSE NAGAR</t>
  </si>
  <si>
    <t>11KV Mutharasu Palli</t>
  </si>
  <si>
    <t>11KV S P Bunglow</t>
  </si>
  <si>
    <t>11KV T T D ,</t>
  </si>
  <si>
    <t>11KV N G O Colony</t>
  </si>
  <si>
    <t>33/11KV LIC SubStation</t>
  </si>
  <si>
    <t>11KV Yerramukkapalli</t>
  </si>
  <si>
    <t>11KV PRAKASH NAGAR</t>
  </si>
  <si>
    <t>11KV Madras Road</t>
  </si>
  <si>
    <t>11KV Sivanandapuram</t>
  </si>
  <si>
    <t>11KV Indrastrial</t>
  </si>
  <si>
    <t>11KV D NAGAR</t>
  </si>
  <si>
    <t>11KV Pakkir Palli</t>
  </si>
  <si>
    <t>11KV Court</t>
  </si>
  <si>
    <t>11KV NEHRU NAGAR</t>
  </si>
  <si>
    <t>MYDUKUR</t>
  </si>
  <si>
    <t>33/11KV Badvel SubStation</t>
  </si>
  <si>
    <t>11KV SAIBABA TEMPLE</t>
  </si>
  <si>
    <t>33/11KV Peddapolukunta SubStation</t>
  </si>
  <si>
    <t>11KV CENTURY FLY WOOD</t>
  </si>
  <si>
    <t>33/11 KV SS SRINIVASA PURAM</t>
  </si>
  <si>
    <t>11KV FATHIMA NAGAR</t>
  </si>
  <si>
    <t>11KV SUNDARAIH COLONY</t>
  </si>
  <si>
    <t>11KV Srinivasapuram NLR Road</t>
  </si>
  <si>
    <t>33/11 SS RTA Office, Badvel</t>
  </si>
  <si>
    <t>11KV VIDYA NAGAR</t>
  </si>
  <si>
    <t>11KV SIDDAVATAM</t>
  </si>
  <si>
    <t>11KV NELLORE ROAD</t>
  </si>
  <si>
    <t>33/11KV Gunthapalli SS</t>
  </si>
  <si>
    <t>11KV KUMMARIKOTTALA</t>
  </si>
  <si>
    <t>11KV CHENNAMPALLI</t>
  </si>
  <si>
    <t>33/11KV B.Mattam SubStation</t>
  </si>
  <si>
    <t>11KV B MATAM TOWN</t>
  </si>
  <si>
    <t>33/11KV Kondur SubStation</t>
  </si>
  <si>
    <t>11KV ATLURU TOWN</t>
  </si>
  <si>
    <t>11KV PORUMAMILLA ROAD</t>
  </si>
  <si>
    <t>11KV BMATAM EXPRESS</t>
  </si>
  <si>
    <t>33/11KV KUNAVARIPALLI SS</t>
  </si>
  <si>
    <t>11KV Express</t>
  </si>
  <si>
    <t>33/11 KV YS JAGANANNA COLONY(MUKKONDASS)</t>
  </si>
  <si>
    <t>11KV JAGANANNA COLONY</t>
  </si>
  <si>
    <t>33/11KV ETUR SubStation</t>
  </si>
  <si>
    <t>11KV VEERABHADRA LI SCHEME</t>
  </si>
  <si>
    <t>33/11KV Kethavaram SubStation</t>
  </si>
  <si>
    <t>11KV KETHAVARAM</t>
  </si>
  <si>
    <t>33/11 KV TELUGU GANGA COLONY SS</t>
  </si>
  <si>
    <t>11KV MYDUKUR EXPRESS(N PETA)</t>
  </si>
  <si>
    <t>33/11KV Mydukur SubStation</t>
  </si>
  <si>
    <t>11KV MYDUKUR EXPRESS</t>
  </si>
  <si>
    <t>11KV KADAPA ROAD(MYD)</t>
  </si>
  <si>
    <t>33/11KV Nandyalampeta SubStation</t>
  </si>
  <si>
    <t>11KV NANDYALAMPETA(EXPR)</t>
  </si>
  <si>
    <t>11KV BADVEL ROAD (MYD)</t>
  </si>
  <si>
    <t>33/11KV Nakkaladinne SubStation</t>
  </si>
  <si>
    <t>33/11KV DUMPALAGATTU SubStation</t>
  </si>
  <si>
    <t>11KV DUMPALAGATTU HQ</t>
  </si>
  <si>
    <t>33/11KV Duvvur SubStation</t>
  </si>
  <si>
    <t>11KV DUVVUR TOWN</t>
  </si>
  <si>
    <t>33/11KV Vedurur SubStation</t>
  </si>
  <si>
    <t>11KV VEDURURU LI SCHEME</t>
  </si>
  <si>
    <t>33/11KV KHAJIPET SubStation</t>
  </si>
  <si>
    <t>11KV SARANKHANPETA</t>
  </si>
  <si>
    <t>11KV SIDDANTHIPURAM</t>
  </si>
  <si>
    <t>33/11KV Chapadu SubStation</t>
  </si>
  <si>
    <t>11KV CHAPADU TOWN</t>
  </si>
  <si>
    <t>33/11KV SS CHINTHAGUNTA</t>
  </si>
  <si>
    <t>11KV CHINTAKUNTA</t>
  </si>
  <si>
    <t>33/11KV Yellampalli SubStation</t>
  </si>
  <si>
    <t>33/11KV BALAYAPALLI SS</t>
  </si>
  <si>
    <t>11KV BALAYAPALLI TOWN</t>
  </si>
  <si>
    <t>33/11KV SIDDAVARAM SS</t>
  </si>
  <si>
    <t>11KV SIDDAVARAM SSHQ</t>
  </si>
  <si>
    <t>33/11KV Narasapuram SubStation</t>
  </si>
  <si>
    <t>11KV NARASAPURAM TOWN</t>
  </si>
  <si>
    <t>33/11KV Porumamilla SubStation</t>
  </si>
  <si>
    <t>11KV PORUMAMILLA TOWN 11</t>
  </si>
  <si>
    <t>11KV PORUMAMILLA TOWN 1</t>
  </si>
  <si>
    <t>33/11KV Kalasapadu SubStation</t>
  </si>
  <si>
    <t>11KV KALASAPDU TOWN</t>
  </si>
  <si>
    <t>33/11KV Varikuntla SubStation</t>
  </si>
  <si>
    <t>11KV Jyothi feeder</t>
  </si>
  <si>
    <t>33/11KV B.Kodur SubStation</t>
  </si>
  <si>
    <t>11KV BKODURU TOWN</t>
  </si>
  <si>
    <t>33/11KV Tallaproddatur SubStation</t>
  </si>
  <si>
    <t>11KV Thallaproddatur</t>
  </si>
  <si>
    <t>33/11KV Uppalur SubStation</t>
  </si>
  <si>
    <t>11KV Uppalur Town</t>
  </si>
  <si>
    <t>33/11KV BONDALAKUNTA SS</t>
  </si>
  <si>
    <t>11KV BONDALAKUNTA TOWN FEEDER</t>
  </si>
  <si>
    <t>33/11 KV PEDDAMUDIUM SS</t>
  </si>
  <si>
    <t>11KV LI Sheme</t>
  </si>
  <si>
    <t>33/11KV Muddanur SubStation</t>
  </si>
  <si>
    <t>11KV Muddanur</t>
  </si>
  <si>
    <t>33/11KV Nemalladinne SubStation</t>
  </si>
  <si>
    <t>11KV PEDDAPASUPULA EXPRESS FEEDER</t>
  </si>
  <si>
    <t>33/11KV Kondapuram SubStation</t>
  </si>
  <si>
    <t>11KV Kondapuram</t>
  </si>
  <si>
    <t>33/11KV Jammalamadugu SubStation</t>
  </si>
  <si>
    <t>11KV Town-I</t>
  </si>
  <si>
    <t>33/11 KV SS MUNICIPAL OFFICE JMD</t>
  </si>
  <si>
    <t>11KV Kanneluru</t>
  </si>
  <si>
    <t>11KV Old Busstand(PDTR) Road</t>
  </si>
  <si>
    <t>33/11KV Mangapatnam SubStation</t>
  </si>
  <si>
    <t>11KV Mangapatnam</t>
  </si>
  <si>
    <t>11KV JMD Water Works(Cambel)</t>
  </si>
  <si>
    <t>11KV TTD</t>
  </si>
  <si>
    <t>11KV Moragudi</t>
  </si>
  <si>
    <t>33/11KV Ambavaram SubStation</t>
  </si>
  <si>
    <t>11KV Ambavaram</t>
  </si>
  <si>
    <t>11KV Laxmi Nagar</t>
  </si>
  <si>
    <t>33/11KV Mylavaram SubStation</t>
  </si>
  <si>
    <t>11KV Dommaranandyala</t>
  </si>
  <si>
    <t>33/11KV Danavalapadu SubStation</t>
  </si>
  <si>
    <t>11KV Salivendula</t>
  </si>
  <si>
    <t>11KV Mylavaram Town</t>
  </si>
  <si>
    <t>33/11KV Gundlakunta SubStation</t>
  </si>
  <si>
    <t>11KV APSWR SCHOOL</t>
  </si>
  <si>
    <t>11KV Gandikota Waterworks</t>
  </si>
  <si>
    <t>33/11KV Modampalli SubStation</t>
  </si>
  <si>
    <t>11KV Teachers colony</t>
  </si>
  <si>
    <t>33/11KV Housing Board colony SubStation</t>
  </si>
  <si>
    <t>11KV Amrutha Nagar</t>
  </si>
  <si>
    <t>33/11KV MARKET YARD SS(PRODDATUR NORTH)</t>
  </si>
  <si>
    <t>11KV Bollavaram</t>
  </si>
  <si>
    <t>33/11KV Proddatur IDA SubStation</t>
  </si>
  <si>
    <t>11kv korrapadu</t>
  </si>
  <si>
    <t>11 kv Express</t>
  </si>
  <si>
    <t>11 KV YMR COLONY</t>
  </si>
  <si>
    <t>33/11KV PDR Rurals SubStation</t>
  </si>
  <si>
    <t>11kvl Buddayapalli</t>
  </si>
  <si>
    <t>11kv Andhra kesari</t>
  </si>
  <si>
    <t>11KV Litepalem</t>
  </si>
  <si>
    <t>11KV Zinna road</t>
  </si>
  <si>
    <t>33/11KVProddaturTownSubStation(PowerHou)</t>
  </si>
  <si>
    <t>11KV Ammavarisala</t>
  </si>
  <si>
    <t>11kv Sivalayam</t>
  </si>
  <si>
    <t>11KV YTL Road</t>
  </si>
  <si>
    <t>11KV Sree Ram Nagar</t>
  </si>
  <si>
    <t>11KV Arts College</t>
  </si>
  <si>
    <t>11KV Gandhi Road</t>
  </si>
  <si>
    <t>11 KV SREEAMULA PET</t>
  </si>
  <si>
    <t>11KV NEHRU ROAD</t>
  </si>
  <si>
    <t>11KV SRINIVASA NAGAR</t>
  </si>
  <si>
    <t>11KV Power House Road</t>
  </si>
  <si>
    <t>11KV Andaman Water works</t>
  </si>
  <si>
    <t>33/11KV Rajupalem SubStation</t>
  </si>
  <si>
    <t>11KV Rajupalem</t>
  </si>
  <si>
    <t>33/11 SS RAMESWARAM</t>
  </si>
  <si>
    <t>11KV Rameswaram</t>
  </si>
  <si>
    <t>11KV Khadarbad</t>
  </si>
  <si>
    <t>33/11 NANGANURUPALLI SS</t>
  </si>
  <si>
    <t>11KV Nanganurpalli</t>
  </si>
  <si>
    <t>33/11KV Vellalla SubStation</t>
  </si>
  <si>
    <t>11KV Vellatown</t>
  </si>
  <si>
    <t>33/11 KV SS TONDALADINNE</t>
  </si>
  <si>
    <t>11KV TANGUTUR EXPRESS</t>
  </si>
  <si>
    <t>11KV Rameswaram Water works</t>
  </si>
  <si>
    <t>11KV Thondaladinne</t>
  </si>
  <si>
    <t>11KV Railway Station</t>
  </si>
  <si>
    <t>33/11KV Kamanur SubStation</t>
  </si>
  <si>
    <t>11KV Radha Nagar</t>
  </si>
  <si>
    <t>33/11 KV AMURTHANAGAR SS</t>
  </si>
  <si>
    <t>11KV D D C</t>
  </si>
  <si>
    <t>33/11KV Chowdur SubStation</t>
  </si>
  <si>
    <t>11KV Chowduru</t>
  </si>
  <si>
    <t>33/11KV U.RAJUPALEM SS</t>
  </si>
  <si>
    <t>11KV U RAJUPALEM</t>
  </si>
  <si>
    <t>33/11 SANGALAPALLI SS</t>
  </si>
  <si>
    <t>11KV ANIMELA TOWN FEEDER</t>
  </si>
  <si>
    <t>33/11KV V.N.Palli SubStation</t>
  </si>
  <si>
    <t>11KV PALAGIRI TOWN</t>
  </si>
  <si>
    <t>33/11KV Pandillapalli SubStation</t>
  </si>
  <si>
    <t>11KV Pandillapalli</t>
  </si>
  <si>
    <t>33/11KV Chilamkur SubStation</t>
  </si>
  <si>
    <t>11KV Nidzivi</t>
  </si>
  <si>
    <t>33/11KV RTPP SubStation</t>
  </si>
  <si>
    <t>11KV Kalamalla town</t>
  </si>
  <si>
    <t>33/11 KV SS PAYASAMPALLI</t>
  </si>
  <si>
    <t>11KV Payasampalli town</t>
  </si>
  <si>
    <t>33/11KV Kogatam SubStation</t>
  </si>
  <si>
    <t>11KV Kogatam Town</t>
  </si>
  <si>
    <t>33/11KV Malepadu SubStation</t>
  </si>
  <si>
    <t>11KV Potladurthi</t>
  </si>
  <si>
    <t>11KV V N Palli</t>
  </si>
  <si>
    <t>11KV Chilamkur</t>
  </si>
  <si>
    <t>33/11KV Yerraguntla Town SubStation</t>
  </si>
  <si>
    <t>11KV Shadikana</t>
  </si>
  <si>
    <t>33/11KV Yerraguntla Estate SubStation</t>
  </si>
  <si>
    <t>11KV VINAYAKA NAGAR</t>
  </si>
  <si>
    <t>33/11KV Yerraguntla Estate II SS</t>
  </si>
  <si>
    <t>11KV H M GOOTY ROAD</t>
  </si>
  <si>
    <t>33/11KV Chinnacheppali SubStation</t>
  </si>
  <si>
    <t>11KV Apparao palli</t>
  </si>
  <si>
    <t>33/11KV MAHATMA NAGAR SS</t>
  </si>
  <si>
    <t>11KV Mahatma Nagar</t>
  </si>
  <si>
    <t>11KV Ranivanam</t>
  </si>
  <si>
    <t>11KV Yerraguntla</t>
  </si>
  <si>
    <t>11KV Kadirivaripalli gate</t>
  </si>
  <si>
    <t>11KV SR NAGAR</t>
  </si>
  <si>
    <t>11KV P Road</t>
  </si>
  <si>
    <t>11KV K Road</t>
  </si>
  <si>
    <t>33/11KV Indukur SubStation</t>
  </si>
  <si>
    <t>11KV Indukur Indrastrial</t>
  </si>
  <si>
    <t>11KV Sagala palli town</t>
  </si>
  <si>
    <t>33/11KV Kamalapuram SubStation</t>
  </si>
  <si>
    <t>11KV Kamalapuram Town</t>
  </si>
  <si>
    <t>33/11KV Hirojipuram SubStation</t>
  </si>
  <si>
    <t>11KV Mains</t>
  </si>
  <si>
    <t>33/11KV Murarichintala SubStation</t>
  </si>
  <si>
    <t>33/11KV DONDLAVAGU SS</t>
  </si>
  <si>
    <t>11KV DONDLAVAGU TOWN</t>
  </si>
  <si>
    <t>33/11KV Pedda Ranga Puram SubStation</t>
  </si>
  <si>
    <t>11KV Muddanuru Road Feeder</t>
  </si>
  <si>
    <t>11KV PEDDARNAGAPURAM</t>
  </si>
  <si>
    <t>33/11KV Kothisamadhi SubStation</t>
  </si>
  <si>
    <t>11 KV CHINNA RANGA PURAM</t>
  </si>
  <si>
    <t>33/11 KV KADIRIROAD SS</t>
  </si>
  <si>
    <t>33/11KV PARNAPALLI SubStation</t>
  </si>
  <si>
    <t>11KV UCIL</t>
  </si>
  <si>
    <t>11KV PARNAPALLI ROAD</t>
  </si>
  <si>
    <t>33/11KV Lingala SubStation</t>
  </si>
  <si>
    <t>11KV irrigation feeder</t>
  </si>
  <si>
    <t>11 KV RAJEEV NAGAR</t>
  </si>
  <si>
    <t>33/11 KV SS Govt Hospital SS</t>
  </si>
  <si>
    <t>11 KV GOVT HOSPITAL</t>
  </si>
  <si>
    <t>33/11KV PULIVENDULA SubStation</t>
  </si>
  <si>
    <t>11KV FOC FEEDER</t>
  </si>
  <si>
    <t>11KV pULIVENDULA TOWN</t>
  </si>
  <si>
    <t>11KV LINGALA TOWN</t>
  </si>
  <si>
    <t>11 KV KADAPA ROAD FEEDER</t>
  </si>
  <si>
    <t>33/11 KV DEGREE COLLEGE PLVL SS</t>
  </si>
  <si>
    <t>11 KV DEGREE COLLEGE ROAD</t>
  </si>
  <si>
    <t>11 KV JAYAMMA COLONY</t>
  </si>
  <si>
    <t>11 KV LAY OUT</t>
  </si>
  <si>
    <t>33/11KV IGCARL SubStation</t>
  </si>
  <si>
    <t>11KV IGCARL -I</t>
  </si>
  <si>
    <t>11 KV FIRE STATION</t>
  </si>
  <si>
    <t>33/11 KV SS GUNAGANAPALLI</t>
  </si>
  <si>
    <t>11KV GUNAKANA PALLI</t>
  </si>
  <si>
    <t>11KV DONDLAVAGU EXPRESS</t>
  </si>
  <si>
    <t>33/11KV N.R.PALLI SubStation</t>
  </si>
  <si>
    <t>11KV JNTU</t>
  </si>
  <si>
    <t>33/11KV Bonala SubStation</t>
  </si>
  <si>
    <t>11KV BONALA TOWN</t>
  </si>
  <si>
    <t>33/11KV E.Kothapalli SubStation</t>
  </si>
  <si>
    <t>11KV E KOTHAPALLI TOWN</t>
  </si>
  <si>
    <t>11KV IRRIGATION</t>
  </si>
  <si>
    <t>33/11SS KOMANUTHALA</t>
  </si>
  <si>
    <t>11KV KOMANUTHALA</t>
  </si>
  <si>
    <t>33/11KV TATIREDDYPALLI SS</t>
  </si>
  <si>
    <t>11KV IGCARL -II</t>
  </si>
  <si>
    <t>11 KV ULIMELLA ROAD</t>
  </si>
  <si>
    <t>33/11KV BOJJAYAPALLI SS</t>
  </si>
  <si>
    <t>11KV Bojjayapalli</t>
  </si>
  <si>
    <t>33/11KV Gurijala SubStation</t>
  </si>
  <si>
    <t>11KV Gurajala Town</t>
  </si>
  <si>
    <t>33/11KV S.PURAM SubStation</t>
  </si>
  <si>
    <t>11KV Simhadripuram Town</t>
  </si>
  <si>
    <t>33/11KV Santhakovuru SubStation</t>
  </si>
  <si>
    <t>11KV Granite</t>
  </si>
  <si>
    <t>33/11 HIMAKUNTLA SS</t>
  </si>
  <si>
    <t>11KV Himakuntla Town</t>
  </si>
  <si>
    <t>33/11KV AGADURU SS</t>
  </si>
  <si>
    <t>11KV AGADURU TOWN</t>
  </si>
  <si>
    <t>33/11KV Ankallamma Gudur SubStation</t>
  </si>
  <si>
    <t>11KV ANKALAMMAGUDURU</t>
  </si>
  <si>
    <t>33/11KV Ravulakolanu SubStation</t>
  </si>
  <si>
    <t>11KV Ravulakolanu</t>
  </si>
  <si>
    <t>33/11KV MALLELA SS</t>
  </si>
  <si>
    <t>11KV MALLELA TOWN</t>
  </si>
  <si>
    <t>33/11KV GOTUR SubStation</t>
  </si>
  <si>
    <t>11KV Gotur</t>
  </si>
  <si>
    <t>33/11KV THONDUR SubStation</t>
  </si>
  <si>
    <t>11KV Thondur</t>
  </si>
  <si>
    <t>33/11KV Kovaramguttapalli SubStation</t>
  </si>
  <si>
    <t>11KV Kovaramguttapalli</t>
  </si>
  <si>
    <t>33/11KV BALAPANUR SubStation</t>
  </si>
  <si>
    <t>11KV BALAPANUR</t>
  </si>
  <si>
    <t>11KV Inagaluru Sump</t>
  </si>
  <si>
    <t>11KV Nakkala Palli Water Works</t>
  </si>
  <si>
    <t>33/11KV Y.S RAJAREDDY NAGAR SS</t>
  </si>
  <si>
    <t>11KV SREERAM NAGAR</t>
  </si>
  <si>
    <t>33/11KV IDUPULAPAYA SubStation</t>
  </si>
  <si>
    <t>11KV LAB</t>
  </si>
  <si>
    <t>33/11KV SS GOLLALAGUDUR</t>
  </si>
  <si>
    <t>11KV Gollalaguduru</t>
  </si>
  <si>
    <t>33/11KV Bhumaiahgaripalli SubStation</t>
  </si>
  <si>
    <t>11KV Bhumaiahgari palli</t>
  </si>
  <si>
    <t>33/11KV AYYAVARIPALLI SS</t>
  </si>
  <si>
    <t>11KV AYYAVARI PALLI TOWN</t>
  </si>
  <si>
    <t>33/11KV VEMPALLI SubStation</t>
  </si>
  <si>
    <t>11KV GAJULAPETA TOWN</t>
  </si>
  <si>
    <t>33/11KV Veernagattu Palli SubStation</t>
  </si>
  <si>
    <t>33/11KV Ramireddy palli SubStation</t>
  </si>
  <si>
    <t>11KV Ramiraddypalli</t>
  </si>
  <si>
    <t>33/11KV RACHAKUNTAPALLI SS</t>
  </si>
  <si>
    <t>11KV RACHAKUNTA PALLI TOWN</t>
  </si>
  <si>
    <t>33/11KV Chintarampalli SubStation</t>
  </si>
  <si>
    <t>11KV Chintaram palli</t>
  </si>
  <si>
    <t>33/11KV G.V.Palli SubStation</t>
  </si>
  <si>
    <t>11KV G V Palli</t>
  </si>
  <si>
    <t>33/11KV VELAMAVARIPALLI SS</t>
  </si>
  <si>
    <t>11KV T VELAMAVARI PALLI TOWN</t>
  </si>
  <si>
    <t>11KV GAVIMALLESWARA</t>
  </si>
  <si>
    <t>33/11KV Nallacheruvupalli SubStation</t>
  </si>
  <si>
    <t>11KV NC PALLI TOWN</t>
  </si>
  <si>
    <t>33/11KV VELPULA SubStation</t>
  </si>
  <si>
    <t>11KV Y S R colony</t>
  </si>
  <si>
    <t>33/11 KV SS SIDDAREDDY GARIPALLI</t>
  </si>
  <si>
    <t>11KV SIDDAREDDYGARI PALLI</t>
  </si>
  <si>
    <t>33/11KV THALLAPALLI SubStation</t>
  </si>
  <si>
    <t>11KV Thallapalli Town</t>
  </si>
  <si>
    <t>33/11KV Nagulaguttapalli SubStation</t>
  </si>
  <si>
    <t>11KV N G PALLI</t>
  </si>
  <si>
    <t>33/11KV K.Rajupalli SubStation</t>
  </si>
  <si>
    <t>11KV Kuppamraju Palli</t>
  </si>
  <si>
    <t>11KV RTC Feeder</t>
  </si>
  <si>
    <t>11KV ITI Fedder</t>
  </si>
  <si>
    <t>11KV Feeder-II</t>
  </si>
  <si>
    <t>33/11KV C.K.Peta SubStation</t>
  </si>
  <si>
    <t>11KV Chakraya Peta</t>
  </si>
  <si>
    <t>33/11 KV PEDDAJUTUR SS</t>
  </si>
  <si>
    <t>11KV Peddajuturu town</t>
  </si>
  <si>
    <t>11KV CM HOUSE FEEDER</t>
  </si>
  <si>
    <t>33/11 KV MABBUCHINTHALA SS</t>
  </si>
  <si>
    <t>11KV Mobbuchintala Palli</t>
  </si>
  <si>
    <t>33/11KV V.Kotha Palli SubStation</t>
  </si>
  <si>
    <t>11KV V KOTHAPALLI TOWN</t>
  </si>
  <si>
    <t>11 KV VELPULA TOWN FEEDER</t>
  </si>
  <si>
    <t>33/11KV VEMULA SubStation</t>
  </si>
  <si>
    <t>11KV Vemula Town</t>
  </si>
  <si>
    <t>RAJAMPET</t>
  </si>
  <si>
    <t>33/11 KV KODUR MANGO YARD SS</t>
  </si>
  <si>
    <t>11KV Tirupathi Road</t>
  </si>
  <si>
    <t>33/11KV KODUR SubStation</t>
  </si>
  <si>
    <t>11KV APMC</t>
  </si>
  <si>
    <t>33/11KV Mangampeta SubStation</t>
  </si>
  <si>
    <t>11KV Mines</t>
  </si>
  <si>
    <t>33/11 KV CHINNA ORAMPADU SS</t>
  </si>
  <si>
    <t>11KV Airtel</t>
  </si>
  <si>
    <t>33/11KV GADELA SubStation</t>
  </si>
  <si>
    <t>11KV Obulavaripalli</t>
  </si>
  <si>
    <t>33/11KV KORLAKUNTA SubStation</t>
  </si>
  <si>
    <t>11KV APMDC FEEDER</t>
  </si>
  <si>
    <t>33/11 KV CH PODU SS</t>
  </si>
  <si>
    <t>11KV C H Podu</t>
  </si>
  <si>
    <t>11KV Kodur Town</t>
  </si>
  <si>
    <t>33/11KV CHITVEL SubStation</t>
  </si>
  <si>
    <t>11KV Chitvel town</t>
  </si>
  <si>
    <t>33/11KV KADIYALAPALLI SubStation</t>
  </si>
  <si>
    <t>11KV Ankamma Nagar</t>
  </si>
  <si>
    <t>33/11KV Anantharajupeta Sub Station</t>
  </si>
  <si>
    <t>33/11KV SS BUDUGUNTAPALLI</t>
  </si>
  <si>
    <t>33/11KV SETTIGUNTA SubStation</t>
  </si>
  <si>
    <t>11KV Vinayaka Nager</t>
  </si>
  <si>
    <t>11KV R N PETA</t>
  </si>
  <si>
    <t>33/11 BOMMAVARAM SS</t>
  </si>
  <si>
    <t>33/11KV Rajampet SubStation</t>
  </si>
  <si>
    <t>11KV Athirala</t>
  </si>
  <si>
    <t>33/11KV Saraswathipuram SubStation</t>
  </si>
  <si>
    <t>11KV SARASWATHIPURAM</t>
  </si>
  <si>
    <t>11KV ENGINEERING COLLEGE</t>
  </si>
  <si>
    <t>11KV BALIJAPALLI</t>
  </si>
  <si>
    <t>11KV ASHOK GARDEN</t>
  </si>
  <si>
    <t>33/11KV Besthapalli SubStation</t>
  </si>
  <si>
    <t>11KV Jettivaripalli Water Works</t>
  </si>
  <si>
    <t>33/11KV Reddipalli SubStation</t>
  </si>
  <si>
    <t>11KV Pullampeta Indl</t>
  </si>
  <si>
    <t>33/11KV Thallapaka SubStation</t>
  </si>
  <si>
    <t>11KV Town</t>
  </si>
  <si>
    <t>33/11 KV MANNURU SS</t>
  </si>
  <si>
    <t>11KV Mannur</t>
  </si>
  <si>
    <t>33/11KV Penagalur SubStation</t>
  </si>
  <si>
    <t>11KV Penagalur</t>
  </si>
  <si>
    <t>11KV Nunevaripalli</t>
  </si>
  <si>
    <t>11KV Usman Nagar</t>
  </si>
  <si>
    <t>33/11KV Bramhanapalli SubStation</t>
  </si>
  <si>
    <t>11KV Milk dairy</t>
  </si>
  <si>
    <t>11KV Market</t>
  </si>
  <si>
    <t>33/11KV SS MANDRAM</t>
  </si>
  <si>
    <t>11KV ATTIRALA</t>
  </si>
  <si>
    <t>33/11 DALUVAYAPALL SS</t>
  </si>
  <si>
    <t>11KV PullampetaTown</t>
  </si>
  <si>
    <t>11KV AITS College</t>
  </si>
  <si>
    <t>33/11KV Akepadu SubStation</t>
  </si>
  <si>
    <t>11KV Project</t>
  </si>
  <si>
    <t>33/11KV Chintakayalapalli SubStation</t>
  </si>
  <si>
    <t>11KV CK Palli</t>
  </si>
  <si>
    <t>33/11 KV SALABAD PTR</t>
  </si>
  <si>
    <t>11KV SKR LIFT IRRIGITION</t>
  </si>
  <si>
    <t>33/11 KV PATUR SS</t>
  </si>
  <si>
    <t>11KV Patur</t>
  </si>
  <si>
    <t>33/11KV CHENNAIAHGARIPALLI SUB STATION</t>
  </si>
  <si>
    <t>11KV Chennaiahgaripalli</t>
  </si>
  <si>
    <t>33/11KV Peddapalli SubStation</t>
  </si>
  <si>
    <t>11KV Kanumalopalli</t>
  </si>
  <si>
    <t>33/11KV Siddavatam SS(SIDHAVATAM)</t>
  </si>
  <si>
    <t>11KV Sidhout</t>
  </si>
  <si>
    <t>33/11KV KODANDARAMA(VONTIMITTA) SS</t>
  </si>
  <si>
    <t>11KV Madhavaram 24 hrs</t>
  </si>
  <si>
    <t>11KV Kalyanam feeder</t>
  </si>
  <si>
    <t>11KV Vontimitta MHQ feeder</t>
  </si>
  <si>
    <t>33/11KV Vontimitta SubStation</t>
  </si>
  <si>
    <t>11KV Vontimitta Water works</t>
  </si>
  <si>
    <t>33/11KV Nandalur SubStation</t>
  </si>
  <si>
    <t>11KV Nandalur town</t>
  </si>
  <si>
    <t>11KV NAGIREDDIPALLI</t>
  </si>
  <si>
    <t>33/11KV Lingampalli SubStation</t>
  </si>
  <si>
    <t>11KV Water Scheme</t>
  </si>
  <si>
    <t>RAYACHOTY</t>
  </si>
  <si>
    <t>33/11KV Matli SubStation</t>
  </si>
  <si>
    <t>11KV Thogatapalli</t>
  </si>
  <si>
    <t>33/11 KV SS KONAMPETA</t>
  </si>
  <si>
    <t>11KV KONAMPETA</t>
  </si>
  <si>
    <t>33/11 KV SS MADDIREVULA</t>
  </si>
  <si>
    <t>33/11KV Ramapuram SubStation</t>
  </si>
  <si>
    <t>11KV Ramapuram</t>
  </si>
  <si>
    <t>33/11 CHITLOOR SS</t>
  </si>
  <si>
    <t>11KV Chitloor</t>
  </si>
  <si>
    <t>33/11KV GADIKOTA SubStation</t>
  </si>
  <si>
    <t>11 KV Madhavandlapalli</t>
  </si>
  <si>
    <t>33/11KV Veeraballi SubStation</t>
  </si>
  <si>
    <t>11KV VEERABALLI TOWN</t>
  </si>
  <si>
    <t>33/11KV SUDHA MALLA SS</t>
  </si>
  <si>
    <t>11KV Yerramreddigaripalli</t>
  </si>
  <si>
    <t>33/11 KV GUVVALACHERUVU SS</t>
  </si>
  <si>
    <t>11KV Guvvalacheruvu</t>
  </si>
  <si>
    <t>33/11KV POTHUKURAPALLI SS</t>
  </si>
  <si>
    <t>11KV POTHUKURUPALLI</t>
  </si>
  <si>
    <t>33/11KV Vangimalla SubStation</t>
  </si>
  <si>
    <t>11KV Upparapalli</t>
  </si>
  <si>
    <t>33/11KV L.R.Palli SubStation</t>
  </si>
  <si>
    <t>11KV L R Palli Town</t>
  </si>
  <si>
    <t>33/11 KV SS MADITHADU</t>
  </si>
  <si>
    <t>11KV Madithadu</t>
  </si>
  <si>
    <t>33/11KV T.Sundupalli SubStation</t>
  </si>
  <si>
    <t>11KV T Sundupalli</t>
  </si>
  <si>
    <t>33/11KV Rayachoty SubStation</t>
  </si>
  <si>
    <t>33/11KV Masapeta SubStation</t>
  </si>
  <si>
    <t>11KV Masapeta</t>
  </si>
  <si>
    <t>11KV Trunk Road</t>
  </si>
  <si>
    <t>33/11 KV SS RAJULA COLONY</t>
  </si>
  <si>
    <t>11KV RAJULA COLONY</t>
  </si>
  <si>
    <t>11KV TIDCO</t>
  </si>
  <si>
    <t>33/11KV SANIPAYA SS</t>
  </si>
  <si>
    <t>11KV R W S (sanipai)</t>
  </si>
  <si>
    <t>11KV Patha Rayachoty</t>
  </si>
  <si>
    <t>11KV Bustand Road</t>
  </si>
  <si>
    <t>33/11KV G. Reddivaripalli SubStation</t>
  </si>
  <si>
    <t>11KV Kondalathurupu 11kv Gundlapalli</t>
  </si>
  <si>
    <t>33/11 KV MUDUMPADU SS</t>
  </si>
  <si>
    <t>11KV Mudumpadu</t>
  </si>
  <si>
    <t>11KV T S Palli Road</t>
  </si>
  <si>
    <t>11KV Madhanapalli road</t>
  </si>
  <si>
    <t>33/11KV Poojarivandlaplli SubStation</t>
  </si>
  <si>
    <t>11KV peddapalli</t>
  </si>
  <si>
    <t>33/11 KV KATIMAYA KUNT SS</t>
  </si>
  <si>
    <t>11KV Katimayakunta</t>
  </si>
  <si>
    <t>11KV Rajivswagruha feeder</t>
  </si>
  <si>
    <t>33/11 KV SS BOREDDY GARIPALLI</t>
  </si>
  <si>
    <t>11KV B R PALLI</t>
  </si>
  <si>
    <t>33/11KV Galiveedu SubStation</t>
  </si>
  <si>
    <t>11KV Rws</t>
  </si>
  <si>
    <t>33/11KV Devapatla SubStation</t>
  </si>
  <si>
    <t>11KV Devapatla</t>
  </si>
  <si>
    <t>11KV Galiveedu</t>
  </si>
  <si>
    <t>33/11KV Chinnamandyam SubStation</t>
  </si>
  <si>
    <t>11KV C Mandyam TOWN</t>
  </si>
  <si>
    <t>33/11KV Sambepalli SubStation</t>
  </si>
  <si>
    <t>11KV Town+Industrial</t>
  </si>
  <si>
    <t>33/11KV Malluru SubStation</t>
  </si>
  <si>
    <t>11KV Kothapalli</t>
  </si>
  <si>
    <t>33/11KV Nooliveedu SubStation</t>
  </si>
  <si>
    <t>11KV Nooliveedu</t>
  </si>
  <si>
    <t>33/11KV SS Narayanareddypalli</t>
  </si>
  <si>
    <t>11KV NRP BUSSTAND</t>
  </si>
  <si>
    <t>11KV EAST</t>
  </si>
  <si>
    <t>11KV NRP INDUSTRIAL</t>
  </si>
  <si>
    <t>33/11 KV SKD Colony SS</t>
  </si>
  <si>
    <t>33/11 KV Ramajala WaterWorks(Arts Clg)SS</t>
  </si>
  <si>
    <t>11KV Pump House</t>
  </si>
  <si>
    <t>33/11 KV Kallubhavi SS</t>
  </si>
  <si>
    <t>11KV T B P</t>
  </si>
  <si>
    <t>33/11KV Hanuman Nagar SubStation</t>
  </si>
  <si>
    <t>11KV Hanuman Nagfar</t>
  </si>
  <si>
    <t>33/11 KV INDORE SS ADONI</t>
  </si>
  <si>
    <t>11KV Water works (Town)</t>
  </si>
  <si>
    <t>11KV Textile 2</t>
  </si>
  <si>
    <t>11KV SBI</t>
  </si>
  <si>
    <t>11KV Shakthi Gudi</t>
  </si>
  <si>
    <t>11KV K M P</t>
  </si>
  <si>
    <t>33/11KV SS BYPASS ROAD</t>
  </si>
  <si>
    <t>11 kV Hanuman Junction</t>
  </si>
  <si>
    <t>33/11KV SS Industrial Estate,Adoni</t>
  </si>
  <si>
    <t>11KV Bypass Road</t>
  </si>
  <si>
    <t>11KV Textile 1</t>
  </si>
  <si>
    <t>11 kV MG Layout</t>
  </si>
  <si>
    <t>33/11 KV Nadichagi SS</t>
  </si>
  <si>
    <t>11KV NAP W/W</t>
  </si>
  <si>
    <t>11KV Arekal</t>
  </si>
  <si>
    <t>33/11 KV Ganekal New SS</t>
  </si>
  <si>
    <t>11KV Sampurna Seeds (24Hrs)</t>
  </si>
  <si>
    <t>33/11 KV Market Yard SS (ADONI TOWN 3)</t>
  </si>
  <si>
    <t>11KV RayaNagar</t>
  </si>
  <si>
    <t>33/11 KV Pd.Thumbalam SS</t>
  </si>
  <si>
    <t>11KV Nemalakal (W W)</t>
  </si>
  <si>
    <t>11KV HOSPITAL FEEDER</t>
  </si>
  <si>
    <t>33/11 KV Halvi SS</t>
  </si>
  <si>
    <t>11KV NAP (WW)</t>
  </si>
  <si>
    <t>33/11 KV Kamavaram SS</t>
  </si>
  <si>
    <t>11KV Temple</t>
  </si>
  <si>
    <t>33/11 KV Kowthalam SS</t>
  </si>
  <si>
    <t>11KV Kowthalam</t>
  </si>
  <si>
    <t>11 kV Tirumala Nagar</t>
  </si>
  <si>
    <t>33/11 KV Santhekodlurun SS</t>
  </si>
  <si>
    <t>11KV Hanavalu (W W)</t>
  </si>
  <si>
    <t>11KV Rayalaseema</t>
  </si>
  <si>
    <t>11KV APSIDC LISchme</t>
  </si>
  <si>
    <t>33/11 KV Pesalabanda SS</t>
  </si>
  <si>
    <t>11KV WATER WOKS FEEDER</t>
  </si>
  <si>
    <t>33/11 KV Dibbanakal SS</t>
  </si>
  <si>
    <t>11KVMilton School</t>
  </si>
  <si>
    <t>33/11KV AREKAL SS</t>
  </si>
  <si>
    <t>11KV MODEL SCHOOL FEEDER</t>
  </si>
  <si>
    <t>33/11 KV Baichegeri SS</t>
  </si>
  <si>
    <t>11KV Industrial temple</t>
  </si>
  <si>
    <t>11KV Kilivichenpeta feeder</t>
  </si>
  <si>
    <t>11KV Basapuram (W/works)</t>
  </si>
  <si>
    <t>33/11 KV Halaharvi SS</t>
  </si>
  <si>
    <t>11KV IDC L I Scheme</t>
  </si>
  <si>
    <t>33/11 KV Chippagiri SS</t>
  </si>
  <si>
    <t>11KV Doultapuram Railway W Works</t>
  </si>
  <si>
    <t>33/11 KV Molagavalli SS</t>
  </si>
  <si>
    <t>11KV M Kottala</t>
  </si>
  <si>
    <t>33/11 KV Nagaradona SS</t>
  </si>
  <si>
    <t>11KV Kajapuram Sridharhal</t>
  </si>
  <si>
    <t>33/11 KV Holagunda SS</t>
  </si>
  <si>
    <t>11KV Hebbatam RWS</t>
  </si>
  <si>
    <t>11KV Santhageri (RWS)</t>
  </si>
  <si>
    <t>33/11 KV Gulyam SS</t>
  </si>
  <si>
    <t>11KV Gulyam Town Feeder</t>
  </si>
  <si>
    <t>33/11 KV Aspari SS</t>
  </si>
  <si>
    <t>11KV Joharapuram</t>
  </si>
  <si>
    <t>11KV Batanahal Sreedarhal LISchme</t>
  </si>
  <si>
    <t>33/11 KV Alur SS</t>
  </si>
  <si>
    <t>11KV Marlamadiki (LIFT)</t>
  </si>
  <si>
    <t>11KV Chigili Water Works</t>
  </si>
  <si>
    <t>11KV Hulebeedu stone crusher</t>
  </si>
  <si>
    <t>33/11KVCHINTHAKUNTA SS</t>
  </si>
  <si>
    <t>11KV Bevinahal IDC feeder</t>
  </si>
  <si>
    <t>33/11 KV Kammarachedu SS</t>
  </si>
  <si>
    <t>11KV Irupapuram Agraharam (WW)</t>
  </si>
  <si>
    <t>11KV Chintakunta W/works</t>
  </si>
  <si>
    <t>33/11 KV Sathanur SS</t>
  </si>
  <si>
    <t>11KV I D C</t>
  </si>
  <si>
    <t>33/11 KV Mantralayam SS</t>
  </si>
  <si>
    <t>11KV I T C</t>
  </si>
  <si>
    <t>11KV Mantralayam Town</t>
  </si>
  <si>
    <t>33/11 KV Thungabhadra SS</t>
  </si>
  <si>
    <t>11KV Thungabdra (24Hrs)</t>
  </si>
  <si>
    <t>33/11 KV Kosigi SS</t>
  </si>
  <si>
    <t>11KV Kosigi</t>
  </si>
  <si>
    <t>11KV L I feeder</t>
  </si>
  <si>
    <t>33/11 KV Basaladoddi SS</t>
  </si>
  <si>
    <t>11KV OHM NAGAR FEEDER</t>
  </si>
  <si>
    <t>33/11 KV Peddakadabur SS</t>
  </si>
  <si>
    <t>11KV Peddakadubur Town</t>
  </si>
  <si>
    <t>33/11 KV D.Belagal SS</t>
  </si>
  <si>
    <t>11KV LIScheme</t>
  </si>
  <si>
    <t>33/11 KV R.S.Pendekal SS</t>
  </si>
  <si>
    <t>11KV RAILWAY FEEDER</t>
  </si>
  <si>
    <t>33/11 KV Maddikera SS</t>
  </si>
  <si>
    <t>11KV Agraharam</t>
  </si>
  <si>
    <t>33/11 KV E.D.Banda SS</t>
  </si>
  <si>
    <t>11KV P Kotakonda , Water works</t>
  </si>
  <si>
    <t>33/11 KV Pathikonda SS</t>
  </si>
  <si>
    <t>11KV Town - B Feeder</t>
  </si>
  <si>
    <t>33/11 KV Tuggali SS</t>
  </si>
  <si>
    <t>33/11 KV Jonnagiri SS</t>
  </si>
  <si>
    <t>11KV Town 24 Hrs feeder</t>
  </si>
  <si>
    <t>33/11 KV Gundlakonda SS</t>
  </si>
  <si>
    <t>11KV RWS,Projct (HT) feeder</t>
  </si>
  <si>
    <t>33/11 KV P.Kotakonda SS</t>
  </si>
  <si>
    <t>33/11 KV Devanakonda SS</t>
  </si>
  <si>
    <t>33/11 KV Kothiralla SS</t>
  </si>
  <si>
    <t>33/11 KV Shaktinagar SS, Yemmiganur</t>
  </si>
  <si>
    <t>11KV Shiva circle</t>
  </si>
  <si>
    <t>33/11 KV Yemmiganur SS</t>
  </si>
  <si>
    <t>11 Town 3 feeder</t>
  </si>
  <si>
    <t>33/11 KV Banavasi SS</t>
  </si>
  <si>
    <t>11KV VENKATAPURAM FEEDER</t>
  </si>
  <si>
    <t>11KV Text tile -2</t>
  </si>
  <si>
    <t>11KV Textile - 1 feeder</t>
  </si>
  <si>
    <t>33/11KV Shivanna Nagar SS</t>
  </si>
  <si>
    <t>11KV NTR Colony</t>
  </si>
  <si>
    <t>11KV G+3 feeder</t>
  </si>
  <si>
    <t>11KV Petrol bunk</t>
  </si>
  <si>
    <t>11KV Theru Bajar</t>
  </si>
  <si>
    <t>33/11 KV Nagaladinne SS</t>
  </si>
  <si>
    <t>11KV Nagaladinne</t>
  </si>
  <si>
    <t>11KV Town - 1 feeder</t>
  </si>
  <si>
    <t>33/11 KV Nandavaram SS(NANDAVARAM)</t>
  </si>
  <si>
    <t>11 Town - 2 feeder</t>
  </si>
  <si>
    <t>11KV Indl (Mugathi) feeder</t>
  </si>
  <si>
    <t>33/11 KV Gonegandla SS</t>
  </si>
  <si>
    <t>11KV Bandagattu W/works</t>
  </si>
  <si>
    <t>33/11 KV Gudekal SS</t>
  </si>
  <si>
    <t>11KV R W S FEEDER</t>
  </si>
  <si>
    <t>11KV Gurujala LI WW</t>
  </si>
  <si>
    <t>11KV Town/WW</t>
  </si>
  <si>
    <t>33/11 KV Parlapalli SS</t>
  </si>
  <si>
    <t>11KV LI Scheme</t>
  </si>
  <si>
    <t>33/11 KV Banaganapalli SS</t>
  </si>
  <si>
    <t>11KV Town -IV (Banagnapalli)</t>
  </si>
  <si>
    <t>11KV TOWN-1(BPL)</t>
  </si>
  <si>
    <t>11KV TOWN-3(BPL)</t>
  </si>
  <si>
    <t>33/11 KV Pathapadu SS</t>
  </si>
  <si>
    <t>11KV PATHAPADU INDUSTRIAL</t>
  </si>
  <si>
    <t>33/11 KV Enakandla SS</t>
  </si>
  <si>
    <t>11KV INDUSTRIAL(YANAKANDLA)</t>
  </si>
  <si>
    <t>33/11 KV Palukuru SS</t>
  </si>
  <si>
    <t>WW(PALUKURU)</t>
  </si>
  <si>
    <t>33/11 KV I.K.Peta SS</t>
  </si>
  <si>
    <t>11KV INDUSTRIAL (I K PETA)</t>
  </si>
  <si>
    <t>33/11 KV Nandavaram SS(BANAGAPALY RURALS</t>
  </si>
  <si>
    <t>11KV NANDAVARAM INDL</t>
  </si>
  <si>
    <t>11KV INDUSTRIAL(PALUKURU)</t>
  </si>
  <si>
    <t>33/11KV Kaipa SubStation</t>
  </si>
  <si>
    <t>11KV WATER WORSK</t>
  </si>
  <si>
    <t>33/11 KV S.R.Nagar SS</t>
  </si>
  <si>
    <t>11KV S R NAGAR</t>
  </si>
  <si>
    <t>33/11 KV R.S.Rangapuram SS</t>
  </si>
  <si>
    <t>11KV R S RAGNAPURAM TOWN FEEDER</t>
  </si>
  <si>
    <t>11KV GORLAGUTTA</t>
  </si>
  <si>
    <t>33/11 KV Bethamcherla I.E. SS</t>
  </si>
  <si>
    <t>11KV BUGGANIPALLI</t>
  </si>
  <si>
    <t>33/11 KV Bethamcherla SS</t>
  </si>
  <si>
    <t>11KV B CHERLA TOWN I</t>
  </si>
  <si>
    <t>33/11 KV Cement Nagar SS</t>
  </si>
  <si>
    <t>11 KV CEMENT NAGAR TOWN FEEDER</t>
  </si>
  <si>
    <t>11KV MAIN ROAD</t>
  </si>
  <si>
    <t>33/11 KV Sankalapuram SS</t>
  </si>
  <si>
    <t>11KV MILK DAIRY FEEDER</t>
  </si>
  <si>
    <t>11KV SWML(South West Mining Ltd)</t>
  </si>
  <si>
    <t>11KV INDUSTRIAL(I CHERUVU)</t>
  </si>
  <si>
    <t>11KV B CHERLA TOWN II</t>
  </si>
  <si>
    <t>33/11 KV Jagadurthy SS</t>
  </si>
  <si>
    <t>11KV Amakathadu feeder</t>
  </si>
  <si>
    <t>33/11 KV Dhone I.E. SS</t>
  </si>
  <si>
    <t>11KV DHONE INDUSTRIAL</t>
  </si>
  <si>
    <t>33/11 KV Peapully SS</t>
  </si>
  <si>
    <t>11KV PEAPULLY INDUSTRIAL FEEDER</t>
  </si>
  <si>
    <t>11KV NEW W W(DHONE I E)</t>
  </si>
  <si>
    <t>33/11KV SS POTHU DODDI</t>
  </si>
  <si>
    <t>11KV Gooty Industrial</t>
  </si>
  <si>
    <t>33/11 KV Veldurthy SS</t>
  </si>
  <si>
    <t>11KV VELDURTHY MHQ</t>
  </si>
  <si>
    <t>33/11 KV Kambalapadu SS</t>
  </si>
  <si>
    <t>11KV APRJC SCHOOL(KAMBALAPADU)</t>
  </si>
  <si>
    <t>33/11 KV Dhone SS</t>
  </si>
  <si>
    <t>11KV Town-III</t>
  </si>
  <si>
    <t>33/11 KV C.Malkapuram SS</t>
  </si>
  <si>
    <t>11KV DEDICATED ZINDAL(C M PURAM)</t>
  </si>
  <si>
    <t>33/11 KV Krishnagiri SS</t>
  </si>
  <si>
    <t>11KV KRISHNAGIRI MHQ</t>
  </si>
  <si>
    <t>11KV C MALKAPURAM</t>
  </si>
  <si>
    <t>11KV JAGADURTHY INDUSTRIAL</t>
  </si>
  <si>
    <t>33/11 KV Govardhanagiri SS</t>
  </si>
  <si>
    <t>11KV W W(GOVARDANAGIRI)</t>
  </si>
  <si>
    <t>33/11 KV U.Kothapalli SS</t>
  </si>
  <si>
    <t>11KV U KOTHAPALLI</t>
  </si>
  <si>
    <t>11KV DHONE TOWN I</t>
  </si>
  <si>
    <t>11KV DHONE TOWN II</t>
  </si>
  <si>
    <t>11KV LIFT IRRIGATION(KRISHNAGIRI)</t>
  </si>
  <si>
    <t>11KV DEGREE COLLEGE</t>
  </si>
  <si>
    <t>33/11KV Dhone Water Works SubStation</t>
  </si>
  <si>
    <t>11KV PERANTALAMMA WATER WORKS</t>
  </si>
  <si>
    <t>11KV TOWN (DHONE I E)</t>
  </si>
  <si>
    <t>33/11 KV Jaladurgam SS</t>
  </si>
  <si>
    <t>11KV JALADURGAM TOWN FEEDER</t>
  </si>
  <si>
    <t>11KV PEAPALLY MHQ</t>
  </si>
  <si>
    <t>33/11KV DEVARABANDA SS</t>
  </si>
  <si>
    <t>11KV DEVARANDA</t>
  </si>
  <si>
    <t>11KV HIGH WAY FEEDER</t>
  </si>
  <si>
    <t>33/11 KV Racharla SS</t>
  </si>
  <si>
    <t>11KV INDUSTRIAL(RACHARLA)</t>
  </si>
  <si>
    <t>33/11 KV Lakkasagaram SS</t>
  </si>
  <si>
    <t>11KV ALAMKONDA RWS W/W</t>
  </si>
  <si>
    <t>11KV DEDICATED BMM (C MULCAPURAM)</t>
  </si>
  <si>
    <t>33/11KV Indore / Zilla parishad/Kurnool</t>
  </si>
  <si>
    <t>11KV UCON PLAZA</t>
  </si>
  <si>
    <t>33/11 KV Mamidalapadu SS</t>
  </si>
  <si>
    <t>11KV Siri Noble Hospital</t>
  </si>
  <si>
    <t>11KV STANTANPURAM</t>
  </si>
  <si>
    <t>33/11 KV Radio Station SS</t>
  </si>
  <si>
    <t>11KV WEAKER SECTION COLONY</t>
  </si>
  <si>
    <t>33/11 KV Santoshnagar SS</t>
  </si>
  <si>
    <t>11 KV SANTHOSH NAGAR</t>
  </si>
  <si>
    <t>33/11 KV SS Osmanial college (indore)</t>
  </si>
  <si>
    <t>11KV BAPUJI NAGAR</t>
  </si>
  <si>
    <t>33/11 KV SAP Camp SS</t>
  </si>
  <si>
    <t>11KV BABA BRINDAVAN NAGAR</t>
  </si>
  <si>
    <t>33/11 KV Police Quarters SS</t>
  </si>
  <si>
    <t>11KV KIDS WORLD</t>
  </si>
  <si>
    <t>11KV MUNAGALAPADU (MAMIDALAPADU)</t>
  </si>
  <si>
    <t>11KV VENKATA RAMANNA COLONY</t>
  </si>
  <si>
    <t>11KV North</t>
  </si>
  <si>
    <t>33/11 KV G.G.Hospital SS</t>
  </si>
  <si>
    <t>11KV Collector Office</t>
  </si>
  <si>
    <t>11KV RADIO STATION</t>
  </si>
  <si>
    <t>11KV VIDHYA NAGAR</t>
  </si>
  <si>
    <t>11KV BAVAPURAM</t>
  </si>
  <si>
    <t>33/11 KV Power House SS (POWER HOUSE)</t>
  </si>
  <si>
    <t>11KV WARTER WORKS</t>
  </si>
  <si>
    <t>11KV G G HOSPITAL</t>
  </si>
  <si>
    <t>11KV T B I</t>
  </si>
  <si>
    <t>11KV ABK ESTATE</t>
  </si>
  <si>
    <t>33/11 KV Joharapuram SS</t>
  </si>
  <si>
    <t>11 KV HEART BRAIN</t>
  </si>
  <si>
    <t>11KV MOURYAINN</t>
  </si>
  <si>
    <t>11KV Deepak Teja</t>
  </si>
  <si>
    <t>11KV NEW I T I</t>
  </si>
  <si>
    <t>11KV DPO</t>
  </si>
  <si>
    <t>11KV CENTRAL</t>
  </si>
  <si>
    <t>11KV BUDHAWARA PETA</t>
  </si>
  <si>
    <t>11KV N R PETA</t>
  </si>
  <si>
    <t>11KV PEDDA MARKET</t>
  </si>
  <si>
    <t>11KV SAI BABA</t>
  </si>
  <si>
    <t>11KV WOOD LAND</t>
  </si>
  <si>
    <t>11KV GUEST HOUSE</t>
  </si>
  <si>
    <t>11KV ROJA</t>
  </si>
  <si>
    <t>33/11 KV P.Lingala SS</t>
  </si>
  <si>
    <t>11KV LIFT IRRIGATION</t>
  </si>
  <si>
    <t>33/11 KV C.Tekur SS</t>
  </si>
  <si>
    <t>11KV C Tekutur</t>
  </si>
  <si>
    <t>33/11 KV K.Nagalapuram SS</t>
  </si>
  <si>
    <t>11KV K Markapuram</t>
  </si>
  <si>
    <t>33/11 KV G.P.R. College SS</t>
  </si>
  <si>
    <t>11KV Jaganath Gattu</t>
  </si>
  <si>
    <t>33/11 KV Military Hospital SS</t>
  </si>
  <si>
    <t>11KV WW,Sivaramapuram</t>
  </si>
  <si>
    <t>33/11 KV Orvakal SS</t>
  </si>
  <si>
    <t>11KV ORVAKAL</t>
  </si>
  <si>
    <t>11KV G P R (RURALS)</t>
  </si>
  <si>
    <t>11KV Vamasamudram</t>
  </si>
  <si>
    <t>33/11 KV Narnoor SS</t>
  </si>
  <si>
    <t>11KV WATER WORKS(NARNOOR)</t>
  </si>
  <si>
    <t>11KV WATERWORKS(PANCHALINGALA)</t>
  </si>
  <si>
    <t>11KV Remadur</t>
  </si>
  <si>
    <t>11KV R SEEMA GALAXY (INDL )</t>
  </si>
  <si>
    <t>33/11 KV Dupadu SS</t>
  </si>
  <si>
    <t>11KV D D Padu</t>
  </si>
  <si>
    <t>33/11 KV Ulindakonda SS</t>
  </si>
  <si>
    <t>11KV Ullindakonda Town</t>
  </si>
  <si>
    <t>33/11 KV N.H-7 Check Post SS</t>
  </si>
  <si>
    <t>11KV NH CHECKPOST</t>
  </si>
  <si>
    <t>33/11 KV Kalwabugga SS</t>
  </si>
  <si>
    <t>11KV WATER WORKS(KALWA)</t>
  </si>
  <si>
    <t>11KV WATER WORKS(C TEKUR)</t>
  </si>
  <si>
    <t>11KV COLLEGE WW</t>
  </si>
  <si>
    <t>11KV Aswarthapuram</t>
  </si>
  <si>
    <t>11KV MSME PARK</t>
  </si>
  <si>
    <t>11KV COLLEGE(NH CHECKPOST)</t>
  </si>
  <si>
    <t>11KV IND EX (U KONDA)</t>
  </si>
  <si>
    <t>11KV PEDDAPADU(RADIOSTATION)</t>
  </si>
  <si>
    <t>11KV Silpa town Ship</t>
  </si>
  <si>
    <t>11KV Konganapadu</t>
  </si>
  <si>
    <t>11KV DRDO</t>
  </si>
  <si>
    <t>11KV Pedda Tekur</t>
  </si>
  <si>
    <t>11KV JAI RAJ ISPAT</t>
  </si>
  <si>
    <t>33/11 KV G.S.Varam SS</t>
  </si>
  <si>
    <t>11KV Industial WW (G S VARAM)</t>
  </si>
  <si>
    <t>11KV CHINNAMMAVARI SALA</t>
  </si>
  <si>
    <t>11 KV M D</t>
  </si>
  <si>
    <t>11KV B CAMP</t>
  </si>
  <si>
    <t>11KV Urban Bank</t>
  </si>
  <si>
    <t>33/11 KV Industrial Estate SS</t>
  </si>
  <si>
    <t>11KV ESTATE TOWN-III</t>
  </si>
  <si>
    <t>33/11KV Ramachandra NagarSubStation</t>
  </si>
  <si>
    <t>11KV INDUS</t>
  </si>
  <si>
    <t>11 KV WATER WORKS</t>
  </si>
  <si>
    <t>33/11 KV Shareen Nagar SS</t>
  </si>
  <si>
    <t>11KV VIGNAN MANDIR</t>
  </si>
  <si>
    <t>11KV OSMANIA</t>
  </si>
  <si>
    <t>11KV Vittal Nagar</t>
  </si>
  <si>
    <t>33/11 KV Vaartha Office,Kurnool SS</t>
  </si>
  <si>
    <t>11KV IV CLASS</t>
  </si>
  <si>
    <t>11KV VARTHA</t>
  </si>
  <si>
    <t>11KV HOUSING BOARD</t>
  </si>
  <si>
    <t>11KV ESTATE TOWN-2</t>
  </si>
  <si>
    <t>11KV Krishna nagar</t>
  </si>
  <si>
    <t>11 KV GAYATHRI ESTATE</t>
  </si>
  <si>
    <t>11KV ESTATE RURAL</t>
  </si>
  <si>
    <t>11KV RCN Feeder</t>
  </si>
  <si>
    <t>11KV C CAMP</t>
  </si>
  <si>
    <t>11KV ESTATE TOWN-1</t>
  </si>
  <si>
    <t>11KV Abbas Nagar</t>
  </si>
  <si>
    <t>11KV Sarada Nagar</t>
  </si>
  <si>
    <t>11KV NEW VARTHA</t>
  </si>
  <si>
    <t>11KV CHECK POST</t>
  </si>
  <si>
    <t>KURNOOL RURAL</t>
  </si>
  <si>
    <t>ATMAKURU</t>
  </si>
  <si>
    <t>33/11KV SS SUNDIPENTA</t>
  </si>
  <si>
    <t>11KV Western Colony</t>
  </si>
  <si>
    <t>11KV Sunnipenta</t>
  </si>
  <si>
    <t>11KV DAM</t>
  </si>
  <si>
    <t>33/11 KV Karivena(Banumukka Turning) SS</t>
  </si>
  <si>
    <t>11KV Yerragudur</t>
  </si>
  <si>
    <t>33/11 KV Kothapalli SS</t>
  </si>
  <si>
    <t>11KV KOTHAPALLI(T)</t>
  </si>
  <si>
    <t>33/11 KV Pamulapadu SS</t>
  </si>
  <si>
    <t>11KV PAMULAPADU</t>
  </si>
  <si>
    <t>33/11 KV Nallakalva SS</t>
  </si>
  <si>
    <t>11KV YSRSV</t>
  </si>
  <si>
    <t>33/11 KV Srisailam SS</t>
  </si>
  <si>
    <t>11KV WATER WORKS(SRISAILAM)</t>
  </si>
  <si>
    <t>33/11 KV Gokavaram SS</t>
  </si>
  <si>
    <t>11KV madugala waterworks</t>
  </si>
  <si>
    <t>33/11 KV Atmakur SS (ATMAKUR T KNL)</t>
  </si>
  <si>
    <t>11KV Atmakur Town-3</t>
  </si>
  <si>
    <t>11KV SIKHARAM</t>
  </si>
  <si>
    <t>11KV ATMAKUR TOWN-1</t>
  </si>
  <si>
    <t>11KV ATMAKUR TOWN-2</t>
  </si>
  <si>
    <t>11KV SRISAILAM(T)</t>
  </si>
  <si>
    <t>11KV WATER WORKS(PAMULAPADU)</t>
  </si>
  <si>
    <t>33/11 KV Kodumur SS</t>
  </si>
  <si>
    <t>11KV KODUMUR TOWN</t>
  </si>
  <si>
    <t>33/11 KV C.Belagal SS</t>
  </si>
  <si>
    <t>11KV C BELAGAL(T)</t>
  </si>
  <si>
    <t>33/11 KV Gundrevula SS</t>
  </si>
  <si>
    <t>11KV Kondapuram WW</t>
  </si>
  <si>
    <t>33/11 KV Laddagiri SS</t>
  </si>
  <si>
    <t>11KV APRJ SCHOOL</t>
  </si>
  <si>
    <t>33/11 KV Polakal SS</t>
  </si>
  <si>
    <t>11KV Polakal</t>
  </si>
  <si>
    <t>11KV Sangala IDC Scheme</t>
  </si>
  <si>
    <t>33/11 KV Gudur SS</t>
  </si>
  <si>
    <t>11KV Gudur Town(KNL)</t>
  </si>
  <si>
    <t>33/11 KV Pyalakurthy SS</t>
  </si>
  <si>
    <t>11KV Industrial (Pyalakurthy)</t>
  </si>
  <si>
    <t>33/11 KV Pulakurthy SS</t>
  </si>
  <si>
    <t>11KV Water works (Pulakurthy)</t>
  </si>
  <si>
    <t>33/11 KV Kothakota SS</t>
  </si>
  <si>
    <t>11KV LI scheme K Singavaram</t>
  </si>
  <si>
    <t>11KV K NAGALAPURAM</t>
  </si>
  <si>
    <t>11KV INDUSTRIAL(K NAGALAPURAM)</t>
  </si>
  <si>
    <t>11KV T B DAM</t>
  </si>
  <si>
    <t>11KV Viswa Bharathi Hospital</t>
  </si>
  <si>
    <t>11KV WATER WORKS(GUDUR)</t>
  </si>
  <si>
    <t>33/11 KV Pagidyala SS</t>
  </si>
  <si>
    <t>11KV WATERWORKS(PAGIDYALA)</t>
  </si>
  <si>
    <t>33/11KV Market Yard SS(NANDIKOTKUR TOWN)</t>
  </si>
  <si>
    <t>11KV WATER WORKS(NANDIKOTKUR)</t>
  </si>
  <si>
    <t>33/11 KV B.Kotkur SS</t>
  </si>
  <si>
    <t>11KV INDUSTRIAL(B KOTKUR)</t>
  </si>
  <si>
    <t>33/11 KV Konidala SS</t>
  </si>
  <si>
    <t>11KV KONIDYALA</t>
  </si>
  <si>
    <t>11KV BUS STAND(NANDIKOTKUR)</t>
  </si>
  <si>
    <t>33/11 KV Nandikotkur SS</t>
  </si>
  <si>
    <t>11KV Sangaiah Peta</t>
  </si>
  <si>
    <t>11KV Midthur Industrial feeder</t>
  </si>
  <si>
    <t>11KV MARUTHI NAGAR</t>
  </si>
  <si>
    <t>11KV Ramesh Rice Mill</t>
  </si>
  <si>
    <t>33/11 KV Midthur SS</t>
  </si>
  <si>
    <t>11KV MIDTHUR</t>
  </si>
  <si>
    <t>11KV B KOTKUR (TOWN)</t>
  </si>
  <si>
    <t>33/11 KV Parumanchala SS</t>
  </si>
  <si>
    <t>11KV WATER WORKS (PARUMANCHALA)</t>
  </si>
  <si>
    <t>11KV PAGIDYALA</t>
  </si>
  <si>
    <t>33/11 KV J.Bunglow SS</t>
  </si>
  <si>
    <t>11KV J BUNGLOW</t>
  </si>
  <si>
    <t>33/11 KV R.K.Puram SS</t>
  </si>
  <si>
    <t>11KV R K PURAM (SSHQ)</t>
  </si>
  <si>
    <t>33/11KV Padakandla SS</t>
  </si>
  <si>
    <t>11KV PADAKANDLA (SSHQ)</t>
  </si>
  <si>
    <t>33/11 KV Ahobilam SS</t>
  </si>
  <si>
    <t>11KV AHOBILAM (SSHQ)</t>
  </si>
  <si>
    <t>33/11 KV Allagadda SS</t>
  </si>
  <si>
    <t>11KV ALLAGADDA TOWN-II</t>
  </si>
  <si>
    <t>33/11 KV Kandukur SS</t>
  </si>
  <si>
    <t>11KV ALFA COLLEGE (SSHQ)</t>
  </si>
  <si>
    <t>33/11 KV Chagalamarri SS</t>
  </si>
  <si>
    <t>11KV CHAGALAMARRY MHQ-II</t>
  </si>
  <si>
    <t>33/11 KV Gospadu SS</t>
  </si>
  <si>
    <t>11KV GOSPADU MHQ</t>
  </si>
  <si>
    <t>11KV CHAGALAMARRY MHQ-I</t>
  </si>
  <si>
    <t>11KV ALLAGADDA TOWN-I</t>
  </si>
  <si>
    <t>33/11 KV Uyyalawada SS</t>
  </si>
  <si>
    <t>11KV ALLAGADDA EXPRESS</t>
  </si>
  <si>
    <t>33/11 KV Deebaguntla SS</t>
  </si>
  <si>
    <t>11KV HIRITAGE FOODS (SSHQ)</t>
  </si>
  <si>
    <t>11KV UYYALAWADA MHQ</t>
  </si>
  <si>
    <t>11KV LI SCH (U WADA)</t>
  </si>
  <si>
    <t>11KV HARINAGARAM W W</t>
  </si>
  <si>
    <t>11KV Ahobilam(UPR)(SSHQ)</t>
  </si>
  <si>
    <t>33/11 KV Yallur SS</t>
  </si>
  <si>
    <t>11KV Jillella Town</t>
  </si>
  <si>
    <t>11KV S KULUR (LI SCH)</t>
  </si>
  <si>
    <t>33/11 KV Muthyalapadu SS</t>
  </si>
  <si>
    <t>11KV BIRDS (SSHQ)</t>
  </si>
  <si>
    <t>33/11 KV Sirivella SS</t>
  </si>
  <si>
    <t>11KV SIRIVELLA MHQ</t>
  </si>
  <si>
    <t>33/11 KV Rudravaram SS</t>
  </si>
  <si>
    <t>11KV RUDRAVARAM MHQ</t>
  </si>
  <si>
    <t>33/11 KV Thimmanayunipeta SS</t>
  </si>
  <si>
    <t>11KV POWER GRID</t>
  </si>
  <si>
    <t>33/11 KV Ramapuram SS</t>
  </si>
  <si>
    <t>11KV Ramapuram-1 (SSHQ)</t>
  </si>
  <si>
    <t>33/11 KV Ankireddypalli SS</t>
  </si>
  <si>
    <t>11KV Ankireddypalli (SSHQ)</t>
  </si>
  <si>
    <t>33/11 KV Kolimigundla SS</t>
  </si>
  <si>
    <t>11KV BELUM CAVES</t>
  </si>
  <si>
    <t>33/11KV Kanakadripally SS</t>
  </si>
  <si>
    <t>11KV Kanakadripalle(SSHQ)</t>
  </si>
  <si>
    <t>33/11 KV Sanjamala SS</t>
  </si>
  <si>
    <t>11KV SANJAMALA MHQ</t>
  </si>
  <si>
    <t>11KV KOLIMIGUNDLA MHQ</t>
  </si>
  <si>
    <t>33/11 KV Chintalayapalli SS</t>
  </si>
  <si>
    <t>11KV Chintalayapalli(SSHQ)</t>
  </si>
  <si>
    <t>33/11 KV Owk SS</t>
  </si>
  <si>
    <t>11KV OWK TOWN II</t>
  </si>
  <si>
    <t>11KV Itikyala</t>
  </si>
  <si>
    <t>33/11 KV Koilakuntla SS</t>
  </si>
  <si>
    <t>11KV KOILAKUNTLA MHQ</t>
  </si>
  <si>
    <t>33/11 KV Dornipadu SS</t>
  </si>
  <si>
    <t>11KV DORNIPADU MHQ</t>
  </si>
  <si>
    <t>33/11 KV Nossam SS</t>
  </si>
  <si>
    <t>11KV RICEMILL (SSHQ)</t>
  </si>
  <si>
    <t>11KV Ramapuram-2 (SSHQ)</t>
  </si>
  <si>
    <t>11KV KOILKUNTLA MHQ -2</t>
  </si>
  <si>
    <t>11KV Waterworks</t>
  </si>
  <si>
    <t>11KV OWK MHQ</t>
  </si>
  <si>
    <t>33/11 KV Kalugotla SS ( KOILAKUNTLA)</t>
  </si>
  <si>
    <t>11KV KALUGOTLA W W</t>
  </si>
  <si>
    <t>11KV KKL INDUSTRIAL</t>
  </si>
  <si>
    <t>11KV Ramco Cement</t>
  </si>
  <si>
    <t>11KV Sangapatnam LI SCHEME</t>
  </si>
  <si>
    <t>11KV LI SCH (KALGOTLA)</t>
  </si>
  <si>
    <t>33/11KV Indore Nandyal SS</t>
  </si>
  <si>
    <t>11KV Municipal office</t>
  </si>
  <si>
    <t>33/11 KV Power House, Nandyal SS</t>
  </si>
  <si>
    <t>11KV NGO S</t>
  </si>
  <si>
    <t>33/11 KV Pulimaddi SS</t>
  </si>
  <si>
    <t>11KV SRBC</t>
  </si>
  <si>
    <t>33/11 KV Milk Dairy SS</t>
  </si>
  <si>
    <t>11KV GELIVI FEEDER</t>
  </si>
  <si>
    <t>11KV Sugar factory</t>
  </si>
  <si>
    <t>11 KV REVENUE QUATERS FEEDER</t>
  </si>
  <si>
    <t>11KV TEKKE FEEDER</t>
  </si>
  <si>
    <t>11KV Y S R NAGAR</t>
  </si>
  <si>
    <t>11KV SBI COLONY</t>
  </si>
  <si>
    <t>33/11 KV Industrial Estate (Nandyal) SS</t>
  </si>
  <si>
    <t>11KV BOMALASATRAM</t>
  </si>
  <si>
    <t>11KV PTC FEEDER</t>
  </si>
  <si>
    <t>11KV NOONEPALLI</t>
  </si>
  <si>
    <t>11KV BOGULINE</t>
  </si>
  <si>
    <t>33/11 KV Udumulapuram SS (AUTO NAGAR)</t>
  </si>
  <si>
    <t>33/11KV PONNAPURAM SS</t>
  </si>
  <si>
    <t>11KV NBT COLONY</t>
  </si>
  <si>
    <t>11KV LALITHANAGAR</t>
  </si>
  <si>
    <t>11KV PONNAPURAM FEEDER</t>
  </si>
  <si>
    <t>11KV R D O OFFICE</t>
  </si>
  <si>
    <t>11KV SAI BABA NAGAR FEEDER</t>
  </si>
  <si>
    <t>11KV KRANTHI NAGAR FEEDER</t>
  </si>
  <si>
    <t>33/11 KV Santha Gate SS</t>
  </si>
  <si>
    <t>11KV BYPASS</t>
  </si>
  <si>
    <t>11KV PARK ROAD FEEDER</t>
  </si>
  <si>
    <t>11KV SANJEEVA NAGAR FEEDER</t>
  </si>
  <si>
    <t>11KV PEDDABANDA FEEDER</t>
  </si>
  <si>
    <t>11KV SREENIVASA NAGAR FEEDER</t>
  </si>
  <si>
    <t>11KV PADMAVATHI NAGAR FEEDER</t>
  </si>
  <si>
    <t>11KV NADIGADDA</t>
  </si>
  <si>
    <t>11KV GOVERNMENT HOSPITAL</t>
  </si>
  <si>
    <t>33/11 KV Velpanur SS</t>
  </si>
  <si>
    <t>11KV Velpanuru (SSHQ)</t>
  </si>
  <si>
    <t>33/11 KV Velugodu SS</t>
  </si>
  <si>
    <t>11KV DWARAKA NAGAR (VLG MHQ-II)</t>
  </si>
  <si>
    <t>11KV VELGODU MHQ-I</t>
  </si>
  <si>
    <t>11KV RGM Feeder (SSHQ)</t>
  </si>
  <si>
    <t>33/11 KV Santhajutur SS</t>
  </si>
  <si>
    <t>11KV Santhajutur (SSHQ)</t>
  </si>
  <si>
    <t>33/11KV AyyaluruMetta SS</t>
  </si>
  <si>
    <t>11KV Express(Ayalur SSHQ)</t>
  </si>
  <si>
    <t>11KV PONNAPURAM</t>
  </si>
  <si>
    <t>33/11 KV Peddakottla SS</t>
  </si>
  <si>
    <t>11KV PEDDAKOTTALA (SSHQ)</t>
  </si>
  <si>
    <t>33/11 KV B.Atmakur SS</t>
  </si>
  <si>
    <t>11KV LI SCH (B ATMAKUR)</t>
  </si>
  <si>
    <t>33/11 KV Kanala SS</t>
  </si>
  <si>
    <t>11KV KANALA (SSHQ)</t>
  </si>
  <si>
    <t>33/11 KV Bukkapuram SS</t>
  </si>
  <si>
    <t>11KV BUKKAPURAM (SSHQ)</t>
  </si>
  <si>
    <t>1KV PULIMADDI LI SCHM</t>
  </si>
  <si>
    <t>33/11 KV Pusulur SS</t>
  </si>
  <si>
    <t>11KV PUSULUR LI SCH</t>
  </si>
  <si>
    <t>33/11KV Thimmapuram SS (MAHANANDI)</t>
  </si>
  <si>
    <t>11KV TIMMAPURAM SSHQ</t>
  </si>
  <si>
    <t>11KV INDUSTRIAL RURAL (SSHQ)</t>
  </si>
  <si>
    <t>33/11 KV Gajulapalli SS</t>
  </si>
  <si>
    <t>11KV GAJULAPALLI SSHQ</t>
  </si>
  <si>
    <t>11KV B ATMAKUR MHQ</t>
  </si>
  <si>
    <t>33/11 KV Panyam SS</t>
  </si>
  <si>
    <t>11KV PANYAM MHQ</t>
  </si>
  <si>
    <t>11KV THAMMARAJUPALLI EXPRESS FEEDER</t>
  </si>
  <si>
    <t>33/11 KV Gadivemula SS</t>
  </si>
  <si>
    <t>11KV GADIVEMULA (MHQ)</t>
  </si>
  <si>
    <t>33/11 KV Gani SS</t>
  </si>
  <si>
    <t>11KV GANI EXPRESS</t>
  </si>
  <si>
    <t>33/11 KV Mahanandi SS</t>
  </si>
  <si>
    <t>11KV AGL COLLAGE(MHD SS)</t>
  </si>
  <si>
    <t>33/11 KV Gonavaram SS</t>
  </si>
  <si>
    <t>11KV LI SCH (GANI)</t>
  </si>
  <si>
    <t>11KV LI SCH (GDVEMULA)</t>
  </si>
  <si>
    <t>11KV MAHANANDI MHQ</t>
  </si>
  <si>
    <t>33/11 KV Durvesi SS</t>
  </si>
  <si>
    <t>11KV DURVESI EXPRESS</t>
  </si>
  <si>
    <t>11KV LI SCH (S JUTUR)</t>
  </si>
  <si>
    <t>NELLORE</t>
  </si>
  <si>
    <t>33/11KV Somasila Sub Station</t>
  </si>
  <si>
    <t>11KV Somasila</t>
  </si>
  <si>
    <t>33/11KV Atmakur - 1 SS (ATMAKUR T NLR)</t>
  </si>
  <si>
    <t>11KV L R Palli</t>
  </si>
  <si>
    <t>33/11KV Battepadu Sub Station</t>
  </si>
  <si>
    <t>11KV MURAGALLA Lift Irrigation</t>
  </si>
  <si>
    <t>33/11KV Nellore Palem Sub Station</t>
  </si>
  <si>
    <t>11KV N Palem</t>
  </si>
  <si>
    <t>11KV Kristian Pet</t>
  </si>
  <si>
    <t>11KV Panta Street</t>
  </si>
  <si>
    <t>33/11KV Revuru Sub Station</t>
  </si>
  <si>
    <t>11KV Revuru Town</t>
  </si>
  <si>
    <t>33/11 KV A.S.PETA SUB STATION</t>
  </si>
  <si>
    <t>11KV A S Peta Town</t>
  </si>
  <si>
    <t>33/11KV Anantha sagaram Sub Station</t>
  </si>
  <si>
    <t>11KV Ananthasagaram</t>
  </si>
  <si>
    <t>33/11KV C.B.Varam Sub Station</t>
  </si>
  <si>
    <t>11KV A S Peta(Water Works)</t>
  </si>
  <si>
    <t>33/11KV Dubagunta Sub Station</t>
  </si>
  <si>
    <t>11KV DUBAGUNTA TOWN</t>
  </si>
  <si>
    <t>33/11 KV Vasili SS</t>
  </si>
  <si>
    <t>11KV Water Works Vasili Lift Irrigati</t>
  </si>
  <si>
    <t>33/11KV NARRAWADA SUB STATION</t>
  </si>
  <si>
    <t>11KV Bandakindapalli Express</t>
  </si>
  <si>
    <t>33/11KV Krishnapuram Sub Station</t>
  </si>
  <si>
    <t>11KV Navodayavidyalya</t>
  </si>
  <si>
    <t>33/11KV D.C.Palli Sub Station</t>
  </si>
  <si>
    <t>11KV D C Palli</t>
  </si>
  <si>
    <t>33/11KV Sitharamapuram Sub Station</t>
  </si>
  <si>
    <t>11KV S R Puram</t>
  </si>
  <si>
    <t>33/11KV Udayagiri Sub Station</t>
  </si>
  <si>
    <t>11KV Udayagiri-Town</t>
  </si>
  <si>
    <t>33/11KV Gandipalem Sub Station</t>
  </si>
  <si>
    <t>11KV RWS Feeder</t>
  </si>
  <si>
    <t>33/11KV Marripadu Sub Station</t>
  </si>
  <si>
    <t>11KV Marripadu</t>
  </si>
  <si>
    <t>33/11KV BRAMHANA PALLI SS</t>
  </si>
  <si>
    <t>11KV BRAHMANAPALLI 24HRS</t>
  </si>
  <si>
    <t>33/11KV Varikuntapadu Sub Station</t>
  </si>
  <si>
    <t>11KV V K Padu-Town</t>
  </si>
  <si>
    <t>33/11KV Dutthalur Sub Station</t>
  </si>
  <si>
    <t>11KV Duttaluru Town</t>
  </si>
  <si>
    <t>33/11KV Thimmareddy pally Sub Station</t>
  </si>
  <si>
    <t>11KV Thimmareddypalli</t>
  </si>
  <si>
    <t>33/11KV Gudur(Adivi Colony)-NELCAST</t>
  </si>
  <si>
    <t>11KV Adivi Colony</t>
  </si>
  <si>
    <t>33/11KV Thippagunta Palem SS</t>
  </si>
  <si>
    <t>11KV C K Palli Aqua</t>
  </si>
  <si>
    <t>33/11 KV Varagali SS</t>
  </si>
  <si>
    <t>11KV Momidi Aqua</t>
  </si>
  <si>
    <t>11KV Varagali Industrial</t>
  </si>
  <si>
    <t>33/11KV Ankula paturu Sub Station</t>
  </si>
  <si>
    <t>11 KV Thikkavaram Aqua</t>
  </si>
  <si>
    <t>11KV G K Aqua</t>
  </si>
  <si>
    <t>11KV Ankulapaturu</t>
  </si>
  <si>
    <t>11 KV Chillakur Industrial</t>
  </si>
  <si>
    <t>33/11KV Gudur Sub Station(Narayana colg)</t>
  </si>
  <si>
    <t>11KV B S Peta</t>
  </si>
  <si>
    <t>33/11KV Town Hall SS</t>
  </si>
  <si>
    <t>11KV Society</t>
  </si>
  <si>
    <t>11KV Commercial</t>
  </si>
  <si>
    <t>33/11KV Chinthavaram Sub Station</t>
  </si>
  <si>
    <t>11 KV Yeruru Express</t>
  </si>
  <si>
    <t>11KV Muthyalapadu</t>
  </si>
  <si>
    <t>33/11KV Chillakur Sub Station</t>
  </si>
  <si>
    <t>11 KV Chillakur MHQ</t>
  </si>
  <si>
    <t>33/11KV Goginenipuram Sub Station</t>
  </si>
  <si>
    <t>11KV Chennur Indl Vindoor Indl (Bun</t>
  </si>
  <si>
    <t>11KV Gandhi Bomma</t>
  </si>
  <si>
    <t>11 KV Thippaguntpalem Aqua LI Scheme(B</t>
  </si>
  <si>
    <t>11KV FEEDER CONTROL VCB WITH RELAY PAN</t>
  </si>
  <si>
    <t>33/11 KV Gandhinagar SS</t>
  </si>
  <si>
    <t>11 KV Indira Nagar</t>
  </si>
  <si>
    <t>11KV Nancharampeta Aqua</t>
  </si>
  <si>
    <t>11KV Gudur Town II (N R Peta)</t>
  </si>
  <si>
    <t>11KV Chennuru Nellaturu (Bun</t>
  </si>
  <si>
    <t>11KV M V Nagar</t>
  </si>
  <si>
    <t>11KV APEX</t>
  </si>
  <si>
    <t>33/11 KV Vendodu SS</t>
  </si>
  <si>
    <t>11 KV Express feeder</t>
  </si>
  <si>
    <t>33/11KV Gollapalli Sub Station</t>
  </si>
  <si>
    <t>11KV Sundariah colony</t>
  </si>
  <si>
    <t>33/11KV Sanayapalem Sub Station</t>
  </si>
  <si>
    <t>11KV KR Dam</t>
  </si>
  <si>
    <t>33/11KV Rapur Sub Station</t>
  </si>
  <si>
    <t>11KV Rapur</t>
  </si>
  <si>
    <t>11KV Kommipadu</t>
  </si>
  <si>
    <t>33/11KV Gonupalli Sub Station</t>
  </si>
  <si>
    <t>11KV Penchalakona</t>
  </si>
  <si>
    <t>33/11KV Cherlopalli Sub Station</t>
  </si>
  <si>
    <t>33/11KV Kattuva Palli SubStation</t>
  </si>
  <si>
    <t>11KV Kanneganti Express</t>
  </si>
  <si>
    <t>33/11KV Sydapuram Sub Station</t>
  </si>
  <si>
    <t>11KV Sydapuram MHQ</t>
  </si>
  <si>
    <t>33/11 KV BVK PALEM SS</t>
  </si>
  <si>
    <t>11 KV B V K Palem Aqua</t>
  </si>
  <si>
    <t>33/11KV Manubolu Sub Station</t>
  </si>
  <si>
    <t>11KV Manubolu (MHQ)</t>
  </si>
  <si>
    <t>11KV Kattuvapalli EXP</t>
  </si>
  <si>
    <t>33/11KV Thalupur Sub Station</t>
  </si>
  <si>
    <t>11KV Thalupuru Mica Mine</t>
  </si>
  <si>
    <t>11 KV Kagithalpur Industrial</t>
  </si>
  <si>
    <t>11KV Sydapuram Industrial</t>
  </si>
  <si>
    <t>33/11KV Veerampalli Sub Station</t>
  </si>
  <si>
    <t>11KV Kolanakuduru EXP</t>
  </si>
  <si>
    <t>33/11KV Utukur SS (SYDAPURAM)</t>
  </si>
  <si>
    <t>11KV Utukuru Mica Mine</t>
  </si>
  <si>
    <t>33/11KV Kota Sub Station</t>
  </si>
  <si>
    <t>11 KOTA MHQ</t>
  </si>
  <si>
    <t>33/11KV Mallam Sub Station</t>
  </si>
  <si>
    <t>11KV Mukkidipalem Ex feeder</t>
  </si>
  <si>
    <t>33/11KV Siddavaram SS (KOTA)</t>
  </si>
  <si>
    <t>11KV Kanupur Express</t>
  </si>
  <si>
    <t>11KV Kothapatnam Express</t>
  </si>
  <si>
    <t>33/11KV Chendodu Sub Station</t>
  </si>
  <si>
    <t>11KV Enng College</t>
  </si>
  <si>
    <t>11 KV Govindapalli Express</t>
  </si>
  <si>
    <t>11 KV Siddavaram Express</t>
  </si>
  <si>
    <t>33/11 KV Uttamanellore SS</t>
  </si>
  <si>
    <t>11 KV Doruvukatta Katta Exp</t>
  </si>
  <si>
    <t>33/11KV Gunapadu Sub Station</t>
  </si>
  <si>
    <t>11KV Gunapadu</t>
  </si>
  <si>
    <t>11 KV Kota X Roads</t>
  </si>
  <si>
    <t>11KV Chendodu Town</t>
  </si>
  <si>
    <t>33/11KV Kondur Sub Station</t>
  </si>
  <si>
    <t>11 KV Dugarajapatnam Express</t>
  </si>
  <si>
    <t>33/11KV KOTHAPALEM SUB STATION</t>
  </si>
  <si>
    <t>11KV NP Kothapalem</t>
  </si>
  <si>
    <t>33/11KV Kothagunta Sub Station</t>
  </si>
  <si>
    <t>11KV P V Palli</t>
  </si>
  <si>
    <t>11KV Kogili Express</t>
  </si>
  <si>
    <t>11KV Mallam Express</t>
  </si>
  <si>
    <t>33/11KV Pallamparthy SS</t>
  </si>
  <si>
    <t>11KV Pallamparthy Ex</t>
  </si>
  <si>
    <t>33/11KV Ballireddypalem Sub Station</t>
  </si>
  <si>
    <t>11KV C P Aqua</t>
  </si>
  <si>
    <t>33/11 KV Dugarajupatnam SS</t>
  </si>
  <si>
    <t>11KV Konduru Palem Ex DR Patnam Ex(bun</t>
  </si>
  <si>
    <t>11KV Northwathuru</t>
  </si>
  <si>
    <t>11KV Chittamuru MHQ</t>
  </si>
  <si>
    <t>11KV Raghavavaripalem</t>
  </si>
  <si>
    <t>11 KV Konduru Exp</t>
  </si>
  <si>
    <t>33/11KV Eswaravaka Sub Station</t>
  </si>
  <si>
    <t>11KV Eswara Vaaka (Express)</t>
  </si>
  <si>
    <t>11 KV Thupilipalem Express</t>
  </si>
  <si>
    <t>33/11KV Vakadu Sub Station</t>
  </si>
  <si>
    <t>11KV Vakadu</t>
  </si>
  <si>
    <t>11KV Pamanji Aqua</t>
  </si>
  <si>
    <t>33/11KV Dagadarthy Sub Station</t>
  </si>
  <si>
    <t>11KV DAMAVARAM</t>
  </si>
  <si>
    <t>11KV DAGADARTHY</t>
  </si>
  <si>
    <t>33/11KV Butchi Sub Station</t>
  </si>
  <si>
    <t>11KV BUCHI-11 BUCHI-111(ISAKAPALEM)</t>
  </si>
  <si>
    <t>11KV BUCHI TOWN 1 and PEDDURU</t>
  </si>
  <si>
    <t>33/11KV Damaramadugu Sub Station</t>
  </si>
  <si>
    <t>11KV DAMARAMADUGU TOWN</t>
  </si>
  <si>
    <t>33/11KV ZonnaWada Sub Station</t>
  </si>
  <si>
    <t>11KV JONNAWADA</t>
  </si>
  <si>
    <t>33/11KV BUCHI ZONNAWADA ROAD (REBALA) SS</t>
  </si>
  <si>
    <t>11 KV Rebala Town</t>
  </si>
  <si>
    <t>11KV BOMBAY ROAD</t>
  </si>
  <si>
    <t>33/11KV Sangam Sub Station</t>
  </si>
  <si>
    <t>11KV SANGAM TOWN</t>
  </si>
  <si>
    <t>11KV Scheme Feeder</t>
  </si>
  <si>
    <t>33/11 KV MARRIPADU SS</t>
  </si>
  <si>
    <t>11KV MARRIPADU 24 HOURS FEEDER</t>
  </si>
  <si>
    <t>33/11 KV SRI PURANDHARAPURAM SS</t>
  </si>
  <si>
    <t>11KV REDDYPALEM</t>
  </si>
  <si>
    <t>11KV Resedential School</t>
  </si>
  <si>
    <t>33/11 KV Katrayapadu SS</t>
  </si>
  <si>
    <t>11KV Katrayapadu Indl</t>
  </si>
  <si>
    <t>KALIGIRI</t>
  </si>
  <si>
    <t>33/11KV Kaligiri Sub Station</t>
  </si>
  <si>
    <t>11KV KALIGIRI TOWN</t>
  </si>
  <si>
    <t>33/11KV Jaladanki Sub Station</t>
  </si>
  <si>
    <t>11KV JALADANKI TOWN</t>
  </si>
  <si>
    <t>33/11KV M.C.Palem Sub Station</t>
  </si>
  <si>
    <t>11KV MC PALEM TOWN + INDL FEEDER</t>
  </si>
  <si>
    <t>33/11KV Basireddypalem Sub Station</t>
  </si>
  <si>
    <t>11KV BASIREDDYPALEM TOWN FEEDER</t>
  </si>
  <si>
    <t>33/11KV Kondapuram Sub Station</t>
  </si>
  <si>
    <t>33/11KV Vinjamur Sub Station</t>
  </si>
  <si>
    <t>11KV VINJAMUR TOWN I + VINJAMUR TOWN 2</t>
  </si>
  <si>
    <t>33/11 KV ThoorpuYerraballi SS</t>
  </si>
  <si>
    <t>11KV NKBC FEEDER</t>
  </si>
  <si>
    <t>33/11KV Vegalarao Nagar Sub Station</t>
  </si>
  <si>
    <t>33/11KV Kothapalem SS</t>
  </si>
  <si>
    <t>11KV KOTHAPALEM</t>
  </si>
  <si>
    <t>33/11KV Chowdavaram Sub Station</t>
  </si>
  <si>
    <t>11KV CHOWDAVARAM + CHOWDAVARM RURALS</t>
  </si>
  <si>
    <t>33/11KV Brahmanakraka Sub Station</t>
  </si>
  <si>
    <t>11KV BRAHMANA KRAKA</t>
  </si>
  <si>
    <t>11KV KOTHAPALEM INDL FEEDER</t>
  </si>
  <si>
    <t>33/11KV Annavaram SS</t>
  </si>
  <si>
    <t>11KV ANNAVARAM HQ</t>
  </si>
  <si>
    <t>33/11KV MUSUNUR SS</t>
  </si>
  <si>
    <t>11KV INDIRA NAGAR COLONY</t>
  </si>
  <si>
    <t>33/11KV Mungamuru SS</t>
  </si>
  <si>
    <t>11KV 11KV HIGH WAY FEEDER</t>
  </si>
  <si>
    <t>11KV JADAGOGULA FEEDER</t>
  </si>
  <si>
    <t>11KV ALLIMADUGU IND FEEDER</t>
  </si>
  <si>
    <t>33/11KV Vaddipalem Sub Station</t>
  </si>
  <si>
    <t>11KV VADDIPALEM</t>
  </si>
  <si>
    <t>33/11KV Thummalapenta SS</t>
  </si>
  <si>
    <t>11 KV THUMMALAPENTA AQUA</t>
  </si>
  <si>
    <t>33/11KV Annagaripalem Sub Station</t>
  </si>
  <si>
    <t>11 KV WATER WORKS THALLAPALEM AQUA</t>
  </si>
  <si>
    <t>33/11KV Bogole Sub Station</t>
  </si>
  <si>
    <t>11 KV PEDDANATTU AQUA</t>
  </si>
  <si>
    <t>11 KV OTTURU</t>
  </si>
  <si>
    <t>33/11 KV MUSUNURU SUB STATION</t>
  </si>
  <si>
    <t>11KV Musunur Town</t>
  </si>
  <si>
    <t>33/11KV Rajiv Nagar(KAVALI) Indoor SS</t>
  </si>
  <si>
    <t>11KV VISHNALAYAM FEEDER</t>
  </si>
  <si>
    <t>11KV TUMMALAPENTA TOWN</t>
  </si>
  <si>
    <t>33/11KV Maddurupadu Sub Station</t>
  </si>
  <si>
    <t>11 KV OLD TOWN</t>
  </si>
  <si>
    <t>11 KV PSR FEEDER</t>
  </si>
  <si>
    <t>11KV SBI BANK FEEDER</t>
  </si>
  <si>
    <t>11 RAMUDUPALEM AQUA</t>
  </si>
  <si>
    <t>33/11KV P.R.Nagar(Kavali) Sub Station</t>
  </si>
  <si>
    <t>11KV SRIRAMPURAM AQUA</t>
  </si>
  <si>
    <t>11KV BANGARU PALEM</t>
  </si>
  <si>
    <t>11KV VENGAIAH GARI PALEM</t>
  </si>
  <si>
    <t>11 KV NADIMPALLY AQUA</t>
  </si>
  <si>
    <t>11KV BEd College</t>
  </si>
  <si>
    <t>11KV Kacherimitta</t>
  </si>
  <si>
    <t>11KV Railway Road</t>
  </si>
  <si>
    <t>11KV Vengal Rao Nagar</t>
  </si>
  <si>
    <t>11KV MADDURUPADU INDUSTRIAL FEEDER</t>
  </si>
  <si>
    <t>11KV BOGOLE (BITRAGUNTA) MHQ</t>
  </si>
  <si>
    <t>11KV Vykuntapuram</t>
  </si>
  <si>
    <t>11KV JUVVALADINNE INDL</t>
  </si>
  <si>
    <t>11KV TCPALEM INDL</t>
  </si>
  <si>
    <t>KOVUR</t>
  </si>
  <si>
    <t>33/11KV Kovur Sub Station</t>
  </si>
  <si>
    <t>11KV Kovur - 2</t>
  </si>
  <si>
    <t>33/11KV KOVUR TALUKA OFFICE SS</t>
  </si>
  <si>
    <t>11KV Kothuru</t>
  </si>
  <si>
    <t>11KV Padugupadu</t>
  </si>
  <si>
    <t>33/11 KV VENKATESWARAPURAM SS</t>
  </si>
  <si>
    <t>11KV GEETHANJALI FEEDER</t>
  </si>
  <si>
    <t>11KV Kovur - 1</t>
  </si>
  <si>
    <t>33/11KV Inamadugu Sub Station</t>
  </si>
  <si>
    <t>11KV Inamadugu</t>
  </si>
  <si>
    <t>33/11 KV KOVUR- INAMADUGU ROAD SS</t>
  </si>
  <si>
    <t>11KV POTHIREDDY PALEM TOWN FEEDER</t>
  </si>
  <si>
    <t>11KV CM NAGAR FEEDER</t>
  </si>
  <si>
    <t>33/11KV Patur Sub Station</t>
  </si>
  <si>
    <t>11KV PATUR TOWN FEEDER</t>
  </si>
  <si>
    <t>33/11 KV Veguru</t>
  </si>
  <si>
    <t>11KV VEGURU TOWN</t>
  </si>
  <si>
    <t>11KV Venkateswarapuram</t>
  </si>
  <si>
    <t>33/11KV Ramathirtham Sub Station</t>
  </si>
  <si>
    <t>11KV SS HQ RAMATHEERTHAM</t>
  </si>
  <si>
    <t>33/11KV Iskapally Sub Station</t>
  </si>
  <si>
    <t>11KV BMR Express</t>
  </si>
  <si>
    <t>33/11KV Gogulapalli SS</t>
  </si>
  <si>
    <t>11KV East Gogulapalli</t>
  </si>
  <si>
    <t>11KV Ponnapudi Indl</t>
  </si>
  <si>
    <t>11KV KURRU WATER WORKS</t>
  </si>
  <si>
    <t>33/11KV Utukur SS (UTUKUR)</t>
  </si>
  <si>
    <t>11KV RUDHIRA - 1 EXPRESS FEEDER</t>
  </si>
  <si>
    <t>33/11KV Allur Sub Station</t>
  </si>
  <si>
    <t>11KV Alluru Town 2</t>
  </si>
  <si>
    <t>11 KV CARE WELL</t>
  </si>
  <si>
    <t>11KV Alluru Town 1</t>
  </si>
  <si>
    <t>11KV RUDHIRA - 2 EXPRESS FEEDER</t>
  </si>
  <si>
    <t>33/11KV Gandavaram Sub Station</t>
  </si>
  <si>
    <t>11KV KODAVALUR</t>
  </si>
  <si>
    <t>33/11KV Vidavalur Sub Station</t>
  </si>
  <si>
    <t>11KV Vidavalur Town</t>
  </si>
  <si>
    <t>33/11KV P.N.Satram Sub Station</t>
  </si>
  <si>
    <t>11KV Padmanabhuni Satram Industrial</t>
  </si>
  <si>
    <t>33/11KV Mudhivarthy Sub Station</t>
  </si>
  <si>
    <t>11KV Mudivarthy indl</t>
  </si>
  <si>
    <t>33/11 KV RAMANNAPALEM SS(Kodavalur)</t>
  </si>
  <si>
    <t>11 KV Kodavaluru</t>
  </si>
  <si>
    <t>11KV D C L</t>
  </si>
  <si>
    <t>11KV Racharlapadu Rural Industrial</t>
  </si>
  <si>
    <t>11KV KNR Express</t>
  </si>
  <si>
    <t>11 KV ISAKAPALLI</t>
  </si>
  <si>
    <t>11KV SS HQ UTUKUR</t>
  </si>
  <si>
    <t>11KV Blue Park</t>
  </si>
  <si>
    <t>11KV Indupur Water works N Mopur</t>
  </si>
  <si>
    <t>33/11 KV KONETIRAJUPALEM SS</t>
  </si>
  <si>
    <t>11KV PECASA TABLE WARE</t>
  </si>
  <si>
    <t>33/11KV Pellakuru Sub Station</t>
  </si>
  <si>
    <t>11KV JEELAPATURU FEEDER</t>
  </si>
  <si>
    <t>33/11 KV CHEMBEDU X ROAD SS</t>
  </si>
  <si>
    <t>11KV Dairy Feeder</t>
  </si>
  <si>
    <t>33/11KV Ozili Sub Station</t>
  </si>
  <si>
    <t>11KV OZILI MHQ</t>
  </si>
  <si>
    <t>33/11 KV SIRASANAMBEDU SS</t>
  </si>
  <si>
    <t>11KV SIRASANAMBEDU FEEDER</t>
  </si>
  <si>
    <t>33/11KV Naidupet Sub Station</t>
  </si>
  <si>
    <t>11KV Paper Mill</t>
  </si>
  <si>
    <t>33/11KV Menakuru Sub Station</t>
  </si>
  <si>
    <t>11KV Hemair Ind</t>
  </si>
  <si>
    <t>11KV Naidupet Sapthagiri (MHQ)</t>
  </si>
  <si>
    <t>11KV Pellakur (MHQ)</t>
  </si>
  <si>
    <t>33/11KV Thummuru SS (NAIDUPETA TOWN)</t>
  </si>
  <si>
    <t>11KV LIC</t>
  </si>
  <si>
    <t>11KV Naidupet Town (MHQ)</t>
  </si>
  <si>
    <t>33/11KV Annamedu Sub Station</t>
  </si>
  <si>
    <t>11KV MARLAPALLI</t>
  </si>
  <si>
    <t>11KV Chembedu Express feeder</t>
  </si>
  <si>
    <t>33/11KV Puduru Sub Station</t>
  </si>
  <si>
    <t>11KV Pudur</t>
  </si>
  <si>
    <t>11KV Menakur Feeder</t>
  </si>
  <si>
    <t>33/11 KV GOTTIPROLU SS</t>
  </si>
  <si>
    <t>11KV GOTTIPROLU TOWN</t>
  </si>
  <si>
    <t>11KV Thummuru</t>
  </si>
  <si>
    <t>11KV Micro wave</t>
  </si>
  <si>
    <t>11KV AGRAHARAPETA FEEDER</t>
  </si>
  <si>
    <t>11KV RICEMILL FEEDER</t>
  </si>
  <si>
    <t>33/11KV Kurugonda Sub Station</t>
  </si>
  <si>
    <t>11 Kv Kurugonda Village</t>
  </si>
  <si>
    <t>11KV BDJ Oxides Feeder</t>
  </si>
  <si>
    <t>11KV Sri Vijaya Lakshmi Indl</t>
  </si>
  <si>
    <t>11KV COASTAL FATS OILS FEEDER</t>
  </si>
  <si>
    <t>11KV National Plastics</t>
  </si>
  <si>
    <t>33/11 KV Kotapoluru SS</t>
  </si>
  <si>
    <t>11KV Kotapoluru SS HQ Feeder</t>
  </si>
  <si>
    <t>33/11 KV SULLURUPETA SS</t>
  </si>
  <si>
    <t>11KV Kadaluru Express Feeder</t>
  </si>
  <si>
    <t>33/11KV B.V.palem Sub Station</t>
  </si>
  <si>
    <t>11KV INDIRA POWER FEEDER</t>
  </si>
  <si>
    <t>33/11KV Manganellore Sub Station</t>
  </si>
  <si>
    <t>11KV Manganellore SS HQ Feeder</t>
  </si>
  <si>
    <t>11KV KEERTHI ENCLAVE MEENJURU FEEDER</t>
  </si>
  <si>
    <t>33/11KV Tada Sub Station</t>
  </si>
  <si>
    <t>11KV MEDIMIX</t>
  </si>
  <si>
    <t>11KV PUDI</t>
  </si>
  <si>
    <t>11KV PANNAMGADU</t>
  </si>
  <si>
    <t>11KV BV PALEM FEEDER</t>
  </si>
  <si>
    <t>11KV Karur Industrial</t>
  </si>
  <si>
    <t>33/11KV Akkampeta Sub Station</t>
  </si>
  <si>
    <t>33/11 KV Mambattu SS</t>
  </si>
  <si>
    <t>11KV VKC FEEDER</t>
  </si>
  <si>
    <t>11KV Tada Town</t>
  </si>
  <si>
    <t>33/11KV Mannemuthuru Sub Station</t>
  </si>
  <si>
    <t>11KV DOS FEEDER</t>
  </si>
  <si>
    <t>11KV Sivayalam</t>
  </si>
  <si>
    <t>11KV Kondur Industrial</t>
  </si>
  <si>
    <t>33/11KV Thallampadu Sub Station</t>
  </si>
  <si>
    <t>11KV TolIplaza</t>
  </si>
  <si>
    <t>11KV DALMIA FEEDER</t>
  </si>
  <si>
    <t>11 KV IMCC(Panasonic)</t>
  </si>
  <si>
    <t>33/11KV D.V.Sathram Sub Station</t>
  </si>
  <si>
    <t>11KV D V Satram (MHQ)</t>
  </si>
  <si>
    <t>11KV CREAM RICH FEEDER</t>
  </si>
  <si>
    <t>11 KV KRP</t>
  </si>
  <si>
    <t>11KV AKKAMPETA INDL</t>
  </si>
  <si>
    <t>11 KV INL(NIPPO)</t>
  </si>
  <si>
    <t>33/11KV Mannarpolur Sub Station</t>
  </si>
  <si>
    <t>11 KV Sullurpet Town</t>
  </si>
  <si>
    <t>11KV Sait Gobain</t>
  </si>
  <si>
    <t>11KV GNT</t>
  </si>
  <si>
    <t>11KV INDUS COFFEE FEEDER</t>
  </si>
  <si>
    <t>11KV Sidheeswara Rice mill</t>
  </si>
  <si>
    <t>11KV INFIILOOM</t>
  </si>
  <si>
    <t>11KV Raghava textiles</t>
  </si>
  <si>
    <t>11KV ISKAMITTA FEEDER</t>
  </si>
  <si>
    <t>33/11KV VENKATAGIRI (JHC) SS</t>
  </si>
  <si>
    <t>11KV JH Colony Feeder</t>
  </si>
  <si>
    <t>11KV Stadium Feeder</t>
  </si>
  <si>
    <t>33/11KV Vallivedu Sub Station</t>
  </si>
  <si>
    <t>11KV VALLIVEDU(MANNAVARAM) FEEDER</t>
  </si>
  <si>
    <t>33/11KV Nidigallu Sub Station</t>
  </si>
  <si>
    <t>11KV NIDIGALLU FEEDER</t>
  </si>
  <si>
    <t>11KV 9TH BETALIAN FEEDER</t>
  </si>
  <si>
    <t>33/11KV Balayapalli Sub Station</t>
  </si>
  <si>
    <t>11KV Balayapalli</t>
  </si>
  <si>
    <t>33/11KV Venkatagiri Sub Station</t>
  </si>
  <si>
    <t>11KV TOWN 1</t>
  </si>
  <si>
    <t>33/11 KV Dharmapuram SS (VENKATAGIRI T)</t>
  </si>
  <si>
    <t>11KV TOWN 5</t>
  </si>
  <si>
    <t>11KV TOWN 6</t>
  </si>
  <si>
    <t>11KV TOWN 2</t>
  </si>
  <si>
    <t>33/11KV Venkatagiri West Sub Station</t>
  </si>
  <si>
    <t>11KV TOWN 4</t>
  </si>
  <si>
    <t>11KV TOWN 3</t>
  </si>
  <si>
    <t>33/11KV Dakkili Sub Station</t>
  </si>
  <si>
    <t>11KV DAKKILI MHQ</t>
  </si>
  <si>
    <t>33/11KV Kammavari Palli SS</t>
  </si>
  <si>
    <t>11KV KAMMAVARIPALLI FEEDER</t>
  </si>
  <si>
    <t>11KV Summer Storage Tank</t>
  </si>
  <si>
    <t>33/11 KV Matumadugu SS</t>
  </si>
  <si>
    <t>11KV MATUMADUGU FEEDER</t>
  </si>
  <si>
    <t>11KV VEMBULURU EXPRESS FEEDER</t>
  </si>
  <si>
    <t>33/11KV Mandapam SS</t>
  </si>
  <si>
    <t>11KV GOLLAPALEM INDL FEEDER</t>
  </si>
  <si>
    <t>11KV KATEPALLI INDL FEEDER</t>
  </si>
  <si>
    <t>33/11KV Kothur Sub Station</t>
  </si>
  <si>
    <t>33/11KV Ramudupalem Sub Station</t>
  </si>
  <si>
    <t>11 KV KUDITHIPALEM INDL</t>
  </si>
  <si>
    <t>33/11KV Narasapuram Sub Station</t>
  </si>
  <si>
    <t>11KV MYPADU INDUSTRIAL</t>
  </si>
  <si>
    <t>33/11KV Sali pet Sub Station</t>
  </si>
  <si>
    <t>11KV V K PUDI INDUSTRIAL</t>
  </si>
  <si>
    <t>11 KV RAMUDUPALEM INDL</t>
  </si>
  <si>
    <t>33/11KV Korutur Sub Station</t>
  </si>
  <si>
    <t>11KV Indl (24 hrs)</t>
  </si>
  <si>
    <t>33/11 KV Gangapatnam SS</t>
  </si>
  <si>
    <t>11KV DONEDUMULA FEEDER</t>
  </si>
  <si>
    <t>33/11KV Pallipadu Sub Station</t>
  </si>
  <si>
    <t>11 KV PALLIPADU INDL</t>
  </si>
  <si>
    <t>33/11 KV N.M.KANDRIGA SS</t>
  </si>
  <si>
    <t>11KV KOTHAKODUR INDL</t>
  </si>
  <si>
    <t>33/11KV Kodur Sub Station</t>
  </si>
  <si>
    <t>11 KV KV PALEM INDUSTRIAL</t>
  </si>
  <si>
    <t>33/11KV Narukur Sub Station</t>
  </si>
  <si>
    <t>11KV NARUKURU TOWN</t>
  </si>
  <si>
    <t>11KV Sarath-II</t>
  </si>
  <si>
    <t>33/11KV M.V.Palem Sub Station</t>
  </si>
  <si>
    <t>11 KV MV PALEM INDL</t>
  </si>
  <si>
    <t>11KV 24hrs Indukurpet Town</t>
  </si>
  <si>
    <t>33/11KV South Amulur Sub Station</t>
  </si>
  <si>
    <t>11KV S Amuluru</t>
  </si>
  <si>
    <t>11KV GANGAPATNAM INDL</t>
  </si>
  <si>
    <t>11KV INDUSTRIAL (PATHAPALEM)</t>
  </si>
  <si>
    <t>11KV Katepalli Industrial Feeder</t>
  </si>
  <si>
    <t>11KV Industrial (24 hrs)</t>
  </si>
  <si>
    <t>33/11 KV Jagadevipeta SS</t>
  </si>
  <si>
    <t>11KV JD PETA TOWN(24Hrs)</t>
  </si>
  <si>
    <t>11KV Sarath-I</t>
  </si>
  <si>
    <t>33/11KV T.P.Gudur Sub Station</t>
  </si>
  <si>
    <t>11KV T P GUDUR (24 Hrs)</t>
  </si>
  <si>
    <t>11 KV PALLIPALEM INDL</t>
  </si>
  <si>
    <t>11 KV GANGAPATNAM INDL</t>
  </si>
  <si>
    <t>11KV SOMARAJUPALLI INDL</t>
  </si>
  <si>
    <t>33/11KV Vaviletipadu Sub Station</t>
  </si>
  <si>
    <t>11KV RAINBOW</t>
  </si>
  <si>
    <t>33/11KV BABA NAGAR(VADDI PALEM) SS</t>
  </si>
  <si>
    <t>11KV CANAL</t>
  </si>
  <si>
    <t>11KV GUNDLAPALEM</t>
  </si>
  <si>
    <t>11KV K G K</t>
  </si>
  <si>
    <t>33/11KV Pantapalem Sub Station</t>
  </si>
  <si>
    <t>11KV SUSHEEL G PACK INDL FEEDER</t>
  </si>
  <si>
    <t>33/11KV Buja buja Nellore Sub Station</t>
  </si>
  <si>
    <t>11KV BUJA BUJA NELLORE</t>
  </si>
  <si>
    <t>33/11KV Kanuparthypadu Sub Station</t>
  </si>
  <si>
    <t>11KV Golagamudi Town</t>
  </si>
  <si>
    <t>11KV Kanuparthypadu Indl</t>
  </si>
  <si>
    <t>33/11 KV NARAYANAREDDY PETA SS</t>
  </si>
  <si>
    <t>11KV N R Pet Town</t>
  </si>
  <si>
    <t>33/11KV SouthRaju palem Sub Station</t>
  </si>
  <si>
    <t>11KV Ramesh Rice Industry</t>
  </si>
  <si>
    <t>33/11 KV PEDDA CHERUKURU SS</t>
  </si>
  <si>
    <t>11KV ALLIPURAM TOWN</t>
  </si>
  <si>
    <t>33/11 KV Kothuru SS</t>
  </si>
  <si>
    <t>11KV Police colony</t>
  </si>
  <si>
    <t>11KV Choice</t>
  </si>
  <si>
    <t>33/11KV Venkatachalam Sub Station</t>
  </si>
  <si>
    <t>11KV Kanupuru (24hrs)</t>
  </si>
  <si>
    <t>11KV N V Gardens</t>
  </si>
  <si>
    <t>11KV CHEMUDUGUNTA</t>
  </si>
  <si>
    <t>33/11 KV Idagali SS</t>
  </si>
  <si>
    <t>11KV Pudiparthy</t>
  </si>
  <si>
    <t>11KV Sramikanagar</t>
  </si>
  <si>
    <t>11KV Chintareddypalem</t>
  </si>
  <si>
    <t>11KV YERRAGUNTA DOMESTIC</t>
  </si>
  <si>
    <t>33/11KV Market Yard SS(STONEHOUSEPETA)</t>
  </si>
  <si>
    <t>11KV Rajupalem Industrial-I</t>
  </si>
  <si>
    <t>11KV INDL BYPASS</t>
  </si>
  <si>
    <t>11KV Venkatachalm (24 Hrs)</t>
  </si>
  <si>
    <t>33/11KV Muthukur Sub Station</t>
  </si>
  <si>
    <t>11KV Muthukur(24hrs)-I MuTHUKUR-II</t>
  </si>
  <si>
    <t>33/11KV Pottempadu SS</t>
  </si>
  <si>
    <t>11KV Polamrajugunta Express</t>
  </si>
  <si>
    <t>11KV Peddacherukuru Town</t>
  </si>
  <si>
    <t>11KV BABA NAGAR</t>
  </si>
  <si>
    <t>11KV KAKUTURU DOMESTIC</t>
  </si>
  <si>
    <t>33/11 KV Irukalala parameswari SS</t>
  </si>
  <si>
    <t>11KV NARAYANA COLLEGE</t>
  </si>
  <si>
    <t>11KV Town II</t>
  </si>
  <si>
    <t>11KV KOTHRUBIT-1</t>
  </si>
  <si>
    <t>11KV INDL ATLA FACTORY</t>
  </si>
  <si>
    <t>33/11KV TELUGU GANGA (Kothur -I E ) SS</t>
  </si>
  <si>
    <t>11KV Ambapuram(Amamcherla)</t>
  </si>
  <si>
    <t>33/11KV Brahamdevam Sub Station</t>
  </si>
  <si>
    <t>11KV Brahmadevam express</t>
  </si>
  <si>
    <t>11KV M R GUDUR EXPRESS</t>
  </si>
  <si>
    <t>33/11KV Iskapalem Sub Station</t>
  </si>
  <si>
    <t>11KV Muthyalagunta</t>
  </si>
  <si>
    <t>33/11KV G.V.Palem Sub Station</t>
  </si>
  <si>
    <t>11KV V R Palem</t>
  </si>
  <si>
    <t>11KV Niduguntapalem Express</t>
  </si>
  <si>
    <t>11KV Josephpet24hrs</t>
  </si>
  <si>
    <t>11KV Pottempadu Express</t>
  </si>
  <si>
    <t>11KV Express (24hrs) Ind Scs</t>
  </si>
  <si>
    <t>11KV G V Palem</t>
  </si>
  <si>
    <t>11KV pottempadu Head Quarters</t>
  </si>
  <si>
    <t>33/11KV Kasumur Sub Station</t>
  </si>
  <si>
    <t>11KV Palicherllapadu</t>
  </si>
  <si>
    <t>11 KV Kothuru+11KV Summerstorage</t>
  </si>
  <si>
    <t>11KV Kuricherllapadu Town</t>
  </si>
  <si>
    <t>11KV Enadu</t>
  </si>
  <si>
    <t>11KV Gudipallipadu feeder</t>
  </si>
  <si>
    <t>11KV Sarvepalli (24 hrs)</t>
  </si>
  <si>
    <t>11KV Kasumuru Town 11 KV Quary</t>
  </si>
  <si>
    <t>11KV Nidiguntapalem</t>
  </si>
  <si>
    <t>11KV Idemaplli</t>
  </si>
  <si>
    <t>11KV ISAKAPALEM</t>
  </si>
  <si>
    <t>11KV Rajupalem Industrial-II</t>
  </si>
  <si>
    <t>11KV Allipuram Industrial</t>
  </si>
  <si>
    <t>33/11 KV Amancherla SS</t>
  </si>
  <si>
    <t>11KV MATTEMPADU FEEDER</t>
  </si>
  <si>
    <t>33/11KV SS Thoderu</t>
  </si>
  <si>
    <t>11KV AYYAGARIPALEM FEEDER</t>
  </si>
  <si>
    <t>11KV Thoderu Rural</t>
  </si>
  <si>
    <t>11KV Thoderu Town</t>
  </si>
  <si>
    <t>11KV WEAVERS COLONY FEEDER</t>
  </si>
  <si>
    <t>33/11KV Thatiparthy Sub Station</t>
  </si>
  <si>
    <t>11KV Thatiparthy Town</t>
  </si>
  <si>
    <t>33/11KV Podalakur Sub Station</t>
  </si>
  <si>
    <t>11KV Podalakur Industrial</t>
  </si>
  <si>
    <t>33/11 KV Thurpu Kambham Padu SS</t>
  </si>
  <si>
    <t>11KV TKPadu</t>
  </si>
  <si>
    <t>33/11KV Adurupalli Sub Station</t>
  </si>
  <si>
    <t>11KV Adurupalli Town</t>
  </si>
  <si>
    <t>33/11KV Chinthalathmakur Sub Station</t>
  </si>
  <si>
    <t>11KV CH Atmakur Industrial</t>
  </si>
  <si>
    <t>33/11KV Chejerla Sub Station</t>
  </si>
  <si>
    <t>11KV CHEJARLA TOWN</t>
  </si>
  <si>
    <t>33/11 KV KULLURU SS</t>
  </si>
  <si>
    <t>11KV KULLURU</t>
  </si>
  <si>
    <t>33/11KV Kaluvoy Sub Station</t>
  </si>
  <si>
    <t>11KV KALUVOY TOWN</t>
  </si>
  <si>
    <t>33/11KV Thurpupalli Sub Station</t>
  </si>
  <si>
    <t>11KV Thurupupalli 11KV Mamuduru PWS</t>
  </si>
  <si>
    <t>11KV KALUVOY INDUSTRIAL</t>
  </si>
  <si>
    <t>11KV PODALAKUR TOWN 1</t>
  </si>
  <si>
    <t>11KV PODALAKUR TOWN 2</t>
  </si>
  <si>
    <t>33/11KV Viruvur Sub Station</t>
  </si>
  <si>
    <t>11KV L I Scheme</t>
  </si>
  <si>
    <t>NELLORE TOWN</t>
  </si>
  <si>
    <t>33/11KV A.K.Nagar Sub Station</t>
  </si>
  <si>
    <t>11 KV Postal colony</t>
  </si>
  <si>
    <t>33/11KV Dycus Road Sub Station</t>
  </si>
  <si>
    <t>11KV Bigbazar Collectorate</t>
  </si>
  <si>
    <t>33/11KV DRDA (SwatantraPark) Sub Station</t>
  </si>
  <si>
    <t>11KV Brundavanam</t>
  </si>
  <si>
    <t>33/11KV Y.M.C.A Sub Station</t>
  </si>
  <si>
    <t>11KV Pogathota</t>
  </si>
  <si>
    <t>11KV Nartaki Centre</t>
  </si>
  <si>
    <t>11KV VRC</t>
  </si>
  <si>
    <t>11KV Collector office Cable</t>
  </si>
  <si>
    <t>11KV Sunday Market</t>
  </si>
  <si>
    <t>11KV Complex Road(Brundavanam)</t>
  </si>
  <si>
    <t>11KV OLD ZP</t>
  </si>
  <si>
    <t>33/11KV KONDAYA PALEM SS</t>
  </si>
  <si>
    <t>11KV SHAR COLONY FEEDER</t>
  </si>
  <si>
    <t>33/11KV BV Nagar(MaguntaLayout) SS</t>
  </si>
  <si>
    <t>11KV Kondayapalem</t>
  </si>
  <si>
    <t>33/11 KV DSR HOSPITAL</t>
  </si>
  <si>
    <t>11 KV DSR Hospital Feeder</t>
  </si>
  <si>
    <t>11KV Sanjay Gandhi Nagar</t>
  </si>
  <si>
    <t>11 KV Gowthami Nagar Feeder</t>
  </si>
  <si>
    <t>33/11KV M.G.Nagar Sub Station</t>
  </si>
  <si>
    <t>11 KV N S+11 KV MCN+11KV Collectorbang</t>
  </si>
  <si>
    <t>11 KV Pragathi Nagar Feeder</t>
  </si>
  <si>
    <t>11KV Nethaji Nagar</t>
  </si>
  <si>
    <t>11KV MG Brothers</t>
  </si>
  <si>
    <t>11KV MSR</t>
  </si>
  <si>
    <t>11KV D K W</t>
  </si>
  <si>
    <t>11KV SANGAMITRA FEEDER</t>
  </si>
  <si>
    <t>11 KV Z P Colony Feeder</t>
  </si>
  <si>
    <t>11 KV SUJATHAMMA COLONY</t>
  </si>
  <si>
    <t>11 KV Gandhi nagar+11 KV Enadu</t>
  </si>
  <si>
    <t>33/11KV Padarupalli Sub Station</t>
  </si>
  <si>
    <t>11KV SapthagiriColony</t>
  </si>
  <si>
    <t>11KV RTO Office</t>
  </si>
  <si>
    <t>11KV INDIRA NAGAR FEEDER</t>
  </si>
  <si>
    <t>11 KV NIPPO FEEDER</t>
  </si>
  <si>
    <t>33/11 KV AUTO NAGAR SUB STATION</t>
  </si>
  <si>
    <t>11KV Jyothi Nagar</t>
  </si>
  <si>
    <t>11KV Venkatadri</t>
  </si>
  <si>
    <t>11KV Sundaraiah Colony</t>
  </si>
  <si>
    <t>11 KV Police colony</t>
  </si>
  <si>
    <t>11KV Chandra mouli nagar</t>
  </si>
  <si>
    <t>11 KV Simhapuri colony</t>
  </si>
  <si>
    <t>11KV Venkatareddy Nagar</t>
  </si>
  <si>
    <t>11 KV NGO colony</t>
  </si>
  <si>
    <t>11 KV AP Tourism</t>
  </si>
  <si>
    <t>11KV Wood Complex</t>
  </si>
  <si>
    <t>11KV Tyagaraja Nagar</t>
  </si>
  <si>
    <t>11KV VidyuthBhavan</t>
  </si>
  <si>
    <t>11KV SNEHA NAGAR FEEDER</t>
  </si>
  <si>
    <t>11KV AMBER WOOD FEEDER</t>
  </si>
  <si>
    <t>11KV Lecturers Colony</t>
  </si>
  <si>
    <t>11KV Kaveri Nagar</t>
  </si>
  <si>
    <t>11KV Padarupalli</t>
  </si>
  <si>
    <t>RAJENDRA NAGAR</t>
  </si>
  <si>
    <t>33/11KV Rajendra Nagar Sub Station</t>
  </si>
  <si>
    <t>11KV Kotamitta</t>
  </si>
  <si>
    <t>33/11KV Kotamitta SS</t>
  </si>
  <si>
    <t>11 KV Khuddus Nagar</t>
  </si>
  <si>
    <t>11 KV ERO Feeder</t>
  </si>
  <si>
    <t>11KVKAMATI Street feeder</t>
  </si>
  <si>
    <t>11KV Mansoor nagar</t>
  </si>
  <si>
    <t>11 KV Janda Street Feeder</t>
  </si>
  <si>
    <t>11 KV Meclance</t>
  </si>
  <si>
    <t>33/11KV SS SARASWATHY NAGAR INDOOR SS</t>
  </si>
  <si>
    <t>11KV Kranthi Nagar</t>
  </si>
  <si>
    <t>11KV Tekkemitta</t>
  </si>
  <si>
    <t>11 KV NMC</t>
  </si>
  <si>
    <t>11KV Nawabala</t>
  </si>
  <si>
    <t>11KV Simhapuri Hotel</t>
  </si>
  <si>
    <t>11KV Citizen School Feeder</t>
  </si>
  <si>
    <t>11 KV Mulumudi busstand</t>
  </si>
  <si>
    <t>11KV Ramaiah badi</t>
  </si>
  <si>
    <t>11KV Santhi Nagar</t>
  </si>
  <si>
    <t>11KV Fathekhan Pet</t>
  </si>
  <si>
    <t>11 KV Gupthapark</t>
  </si>
  <si>
    <t>11KV Rajavari Street</t>
  </si>
  <si>
    <t>11KV Saraswathi Nagar</t>
  </si>
  <si>
    <t>11KV RAM Nagar</t>
  </si>
  <si>
    <t>11KV Dargamitta</t>
  </si>
  <si>
    <t>33/11KV Ranganadha Sub Station</t>
  </si>
  <si>
    <t>11KV Ranganayakula Pet</t>
  </si>
  <si>
    <t>11 KV RF ROAD</t>
  </si>
  <si>
    <t>11KV ISUKA DONKA</t>
  </si>
  <si>
    <t>11KV Walkers Road</t>
  </si>
  <si>
    <t>33/11KV YELAMVARI DINNE SS</t>
  </si>
  <si>
    <t>11KV National High way</t>
  </si>
  <si>
    <t>33/11KV Ramurthy Nagar Sub Station</t>
  </si>
  <si>
    <t>11KV SVR</t>
  </si>
  <si>
    <t>33/11KV RYTHUBAZAR Sub STation</t>
  </si>
  <si>
    <t>11 KV Bodigadi thota</t>
  </si>
  <si>
    <t>11 KV Wiewers colony</t>
  </si>
  <si>
    <t>33/11KV Jagadeesh Nagar (In-Door) Substa</t>
  </si>
  <si>
    <t>11KV RAMALAYAM FEEDER</t>
  </si>
  <si>
    <t>11KV Janardan Reddy Colony</t>
  </si>
  <si>
    <t>11KV Gandhi Girijana Colony</t>
  </si>
  <si>
    <t>11KV Venkateswara Puram</t>
  </si>
  <si>
    <t>11KV NTR GRUHA KALPA</t>
  </si>
  <si>
    <t>33/11KV C.G.Road Sub Station</t>
  </si>
  <si>
    <t>11KV C G Road</t>
  </si>
  <si>
    <t>33/11KV Gomathi Nagar(In-Door)SubStation</t>
  </si>
  <si>
    <t>11KV INDOOR STADIUM FEEDER</t>
  </si>
  <si>
    <t>33/11KV Haranadhpuram Sub Station</t>
  </si>
  <si>
    <t>11 KV MURALI KRISHNA</t>
  </si>
  <si>
    <t>11KV RAMALINGA PURAM FEEDER</t>
  </si>
  <si>
    <t>11KV GOMATHY NAGAR FEEDER</t>
  </si>
  <si>
    <t>11KV D S Nagar</t>
  </si>
  <si>
    <t>11KV Adithya Nagar</t>
  </si>
  <si>
    <t>11KV Pennar</t>
  </si>
  <si>
    <t>11KV VARAMAHALAKSHMI FEEDER</t>
  </si>
  <si>
    <t>11KV YD TOWN Feeder</t>
  </si>
  <si>
    <t>11KV PARDASARATHI NAGAR</t>
  </si>
  <si>
    <t>11KV SRIHARI NAGAR FEEDER</t>
  </si>
  <si>
    <t>11KV 11KV BALIJI PALEM Feeder</t>
  </si>
  <si>
    <t>11KV Haranadha Puram</t>
  </si>
  <si>
    <t>11KV GOWDA HOSTEL FEEDER</t>
  </si>
  <si>
    <t>11KV RAMMURTHY NAGAR</t>
  </si>
  <si>
    <t>11KV JAMES GARDEN</t>
  </si>
  <si>
    <t>11KV CHILDRENS PARK FEEDER</t>
  </si>
  <si>
    <t>11KV Balajinagar</t>
  </si>
  <si>
    <t>33/11KV REBALA HOSPITAL SS</t>
  </si>
  <si>
    <t>11KV RAMNAGAR FEEDER</t>
  </si>
  <si>
    <t>11 KV Laxmi puram</t>
  </si>
  <si>
    <t>33/11 KV NTR NAGAR SS</t>
  </si>
  <si>
    <t>11KV Rayapalem</t>
  </si>
  <si>
    <t>11KV Nawabpet</t>
  </si>
  <si>
    <t>11KV PARTHASARADHI NAGAR</t>
  </si>
  <si>
    <t>11KV BANK COLONY FEEDER</t>
  </si>
  <si>
    <t>11KV D S Industrial</t>
  </si>
  <si>
    <t>11 KV Apollo</t>
  </si>
  <si>
    <t>11KV FCI colony</t>
  </si>
  <si>
    <t>11KV Padmavathi Nagar</t>
  </si>
  <si>
    <t>11KV Bagath Singh Colony</t>
  </si>
  <si>
    <t>11 KV SIMHAPURI</t>
  </si>
  <si>
    <t>11 KV Tadikela bazar</t>
  </si>
  <si>
    <t>11KV S H Pet</t>
  </si>
  <si>
    <t>11KV NTR Nagar</t>
  </si>
  <si>
    <t>11KV Ramachandra Puram</t>
  </si>
  <si>
    <t>11KV REBALA VARI VEEDI FEEDER</t>
  </si>
  <si>
    <t>11KV Padmavathi Green City Feeder</t>
  </si>
  <si>
    <t>11KV KRISHNA MANDIRAM FEEDER</t>
  </si>
  <si>
    <t>11KV SAI NAGAR FEEDER</t>
  </si>
  <si>
    <t>11KV SARVEPALLI KALVA KATTA</t>
  </si>
  <si>
    <t>11 KV SAKSHI</t>
  </si>
  <si>
    <t>11KV USMAN SAHEB PETA FEEDER</t>
  </si>
  <si>
    <t>11KV SIVALAYAM VEEDI FEEDER</t>
  </si>
  <si>
    <t>11KV Cherukuthota</t>
  </si>
  <si>
    <t>11KV WOOD HOUSE SANGAM FEEDER</t>
  </si>
  <si>
    <t>33/11 KV Bangarupalem SUB STATION</t>
  </si>
  <si>
    <t>11KV Gomathy feeder</t>
  </si>
  <si>
    <t>33/11KV Cherlopalle(CTR BY PASS) SS</t>
  </si>
  <si>
    <t>11KV Yadamari</t>
  </si>
  <si>
    <t>33/11KV Perumallapalle(B.G.PALEM Rur) SS</t>
  </si>
  <si>
    <t>11KV P M Palli</t>
  </si>
  <si>
    <t>33/11 KV MORDHANAPALLI SUB STATION</t>
  </si>
  <si>
    <t>11KV mordanapalle Industrial</t>
  </si>
  <si>
    <t>33/11 KV BUDITHIREDDYPALLI SUB STATION</t>
  </si>
  <si>
    <t>11KV BDRPalle</t>
  </si>
  <si>
    <t>33/11 KV Jodichinthala SUB STATION</t>
  </si>
  <si>
    <t>11KV S L S Textiles</t>
  </si>
  <si>
    <t>11KV Bangarupalyam Town</t>
  </si>
  <si>
    <t>33/11 KV Mogili SUB STATION</t>
  </si>
  <si>
    <t>11KV Mogili Temple feeder</t>
  </si>
  <si>
    <t>11KV Sun Gold feeder</t>
  </si>
  <si>
    <t>33/11 KV Ragimanupenta SUB STATION</t>
  </si>
  <si>
    <t>11KV Ragimanupenta</t>
  </si>
  <si>
    <t>33/11 KV Mogili(Srini food park) SUB STA</t>
  </si>
  <si>
    <t>11KV SreeniFoods 1</t>
  </si>
  <si>
    <t>11KV SreeniFoods 2</t>
  </si>
  <si>
    <t>33/11 KV K.G.Satram SUB STATION</t>
  </si>
  <si>
    <t>11KV KG Satram</t>
  </si>
  <si>
    <t>11KV Himaja Alloys (C G Foods India)</t>
  </si>
  <si>
    <t>33/11 KV Muthuramapuram SUB STATION</t>
  </si>
  <si>
    <t>11KV SMP</t>
  </si>
  <si>
    <t>33/11KV NALAGAM PALLE SS</t>
  </si>
  <si>
    <t>33/11 KV Thumbakuppam SUB STATION</t>
  </si>
  <si>
    <t>11KV Industial</t>
  </si>
  <si>
    <t>33/11KV Kanipakam SubStation</t>
  </si>
  <si>
    <t>11KV Agarampalli</t>
  </si>
  <si>
    <t>33/11 KV Polakala SUB STATION</t>
  </si>
  <si>
    <t>11KV P S Gate (Express)</t>
  </si>
  <si>
    <t>33/11 KV Madhipatlapalle SUB STATION</t>
  </si>
  <si>
    <t>11KV Madhipatlapalle</t>
  </si>
  <si>
    <t>33/11 KV Thavanampalli PutturSUB STATION</t>
  </si>
  <si>
    <t>11KV TV PALLE MHQ</t>
  </si>
  <si>
    <t>33/11 KV Irala SUB STATION</t>
  </si>
  <si>
    <t>11KV Irala town</t>
  </si>
  <si>
    <t>33/11 KV Paipalli SUB STATION</t>
  </si>
  <si>
    <t>11KV T V Palli</t>
  </si>
  <si>
    <t>33/11 KV Aragonda SUB STATION</t>
  </si>
  <si>
    <t>11KV Apollo Express</t>
  </si>
  <si>
    <t>11KV Kanipakam</t>
  </si>
  <si>
    <t>33/11 KV Puthalpattu SUB STATION</t>
  </si>
  <si>
    <t>11KV Galla foods</t>
  </si>
  <si>
    <t>33/11 KV THALAPULAPALLI SUB STATION</t>
  </si>
  <si>
    <t>11KV Thalapulapalle and Indl</t>
  </si>
  <si>
    <t>33/11 KV Vepanjeri SUB STATION</t>
  </si>
  <si>
    <t>11KV Vepanjeri Town</t>
  </si>
  <si>
    <t>33/11KV EGUVA PALAKURU SS</t>
  </si>
  <si>
    <t>11KV Eguvapalkur</t>
  </si>
  <si>
    <t>33/11 KV Petamitta SUB STATION</t>
  </si>
  <si>
    <t>11KV Mangal</t>
  </si>
  <si>
    <t>33/11 KV Avalakonda SUB STATION</t>
  </si>
  <si>
    <t>11KV Avalakonda</t>
  </si>
  <si>
    <t>33/11 KV Matampalli SUB STATION</t>
  </si>
  <si>
    <t>11KV Kalavagunta</t>
  </si>
  <si>
    <t>33/11 KV Bommarajapuram SUB STATION</t>
  </si>
  <si>
    <t>11KV Palasamudram</t>
  </si>
  <si>
    <t>33/11 KV Bandarlapalli SUB STATION</t>
  </si>
  <si>
    <t>11KV BANDRALAPALLI(T)</t>
  </si>
  <si>
    <t>33/11 KV G.D.Nellore SUB STATION</t>
  </si>
  <si>
    <t>11KV Kotrakona</t>
  </si>
  <si>
    <t>33/11KV P.Kothakota SubStation</t>
  </si>
  <si>
    <t>11KV Kothakota</t>
  </si>
  <si>
    <t>33/11KV Thana SubStation</t>
  </si>
  <si>
    <t>11KV TANA SS HQ</t>
  </si>
  <si>
    <t>33/11 KV Penumur SUB STATION</t>
  </si>
  <si>
    <t>11KV PENUMUR TOWN</t>
  </si>
  <si>
    <t>11KV G D Nellore</t>
  </si>
  <si>
    <t>11KV Puthalapatu</t>
  </si>
  <si>
    <t>11KV Global Juice Factory</t>
  </si>
  <si>
    <t>33/11 KV Gandhi Road SUB STATION</t>
  </si>
  <si>
    <t>11KV DI Road</t>
  </si>
  <si>
    <t>33/11 KV Santhapeta SUB STATION</t>
  </si>
  <si>
    <t>11KV Santhapet</t>
  </si>
  <si>
    <t>33/11 KV Greamspet SUB STATION</t>
  </si>
  <si>
    <t>11KV Ramnagar colony</t>
  </si>
  <si>
    <t>33/11 KV KATTAMANCHI SUB STATION</t>
  </si>
  <si>
    <t>11KV Sai Baba temple</t>
  </si>
  <si>
    <t>11KV Exchange</t>
  </si>
  <si>
    <t>33/11KV INDOOR SS MSR CIRCLE</t>
  </si>
  <si>
    <t>11KV CB Road</t>
  </si>
  <si>
    <t>11KV High road</t>
  </si>
  <si>
    <t>11KV Nutrine</t>
  </si>
  <si>
    <t>11KV Durganagar colony</t>
  </si>
  <si>
    <t>11KV Ganganapalle</t>
  </si>
  <si>
    <t>11KV SP Bungalaw</t>
  </si>
  <si>
    <t>11KV SP Office</t>
  </si>
  <si>
    <t>11KV Greamspet</t>
  </si>
  <si>
    <t>11KV Gollingspet</t>
  </si>
  <si>
    <t>33/11KV Mittoor Sub-Station</t>
  </si>
  <si>
    <t>11KV Z P</t>
  </si>
  <si>
    <t>11KV Balaji colony</t>
  </si>
  <si>
    <t>11KV M S R</t>
  </si>
  <si>
    <t>33/11 KV Reddigunta SUB STATION</t>
  </si>
  <si>
    <t>11KV Dairy</t>
  </si>
  <si>
    <t>33/11 KV Kongareddipalli SUB STATION</t>
  </si>
  <si>
    <t>11KV Kameswara Nagar</t>
  </si>
  <si>
    <t>11KV church road</t>
  </si>
  <si>
    <t>11KV mittoor</t>
  </si>
  <si>
    <t>11KV Muragani Palle</t>
  </si>
  <si>
    <t>11KV RDO Office</t>
  </si>
  <si>
    <t>11KV Iruvaram</t>
  </si>
  <si>
    <t>11KV C K Palle</t>
  </si>
  <si>
    <t>11KV collector Bunglow</t>
  </si>
  <si>
    <t>11KV Kattamanchi</t>
  </si>
  <si>
    <t>11KV Thana</t>
  </si>
  <si>
    <t>33/11 KV DODDIPALLI SUB STATION</t>
  </si>
  <si>
    <t>11KV CCS</t>
  </si>
  <si>
    <t>11KV Reddygunta</t>
  </si>
  <si>
    <t>33/11KV TALAMBEDU SS</t>
  </si>
  <si>
    <t>11KV Thalambedu</t>
  </si>
  <si>
    <t>33/11 KV 197 Ramapuram SUB STATION</t>
  </si>
  <si>
    <t>33/11 KV Gudipala SUB STATION</t>
  </si>
  <si>
    <t>11KV Kanakaneri</t>
  </si>
  <si>
    <t>33/11 KV C.K.PALLI SUB STATION</t>
  </si>
  <si>
    <t>33/11 KV Kothapalli SUB STATION</t>
  </si>
  <si>
    <t>11KV CMC</t>
  </si>
  <si>
    <t>33/11 KV B.N.R.Peta SUB STATION</t>
  </si>
  <si>
    <t>11KV b n r peta</t>
  </si>
  <si>
    <t>11KV Gudipala</t>
  </si>
  <si>
    <t>33/11 KV ANUPALLI SUB STATION</t>
  </si>
  <si>
    <t>11KV Gopalapuram</t>
  </si>
  <si>
    <t>11KV Narigi palli</t>
  </si>
  <si>
    <t>11KV HERITAGE</t>
  </si>
  <si>
    <t>33/11 KV Venganapalli SUB STATION</t>
  </si>
  <si>
    <t>11KV Murakambattu</t>
  </si>
  <si>
    <t>11KV SITAMS</t>
  </si>
  <si>
    <t>11KV Cherlopally</t>
  </si>
  <si>
    <t>MADANAPALE</t>
  </si>
  <si>
    <t>33/11 KV Kanagani SUB STATION</t>
  </si>
  <si>
    <t>11KV Kanagani</t>
  </si>
  <si>
    <t>33/11 KV Ramasamudram SUB STATION</t>
  </si>
  <si>
    <t>11KV Ramasamudram MHQ feeder</t>
  </si>
  <si>
    <t>33/11 KV Chembakur SUB STATION</t>
  </si>
  <si>
    <t>11KV Chembakur</t>
  </si>
  <si>
    <t>33/11 KV BASINIKONDA SUB STATION</t>
  </si>
  <si>
    <t>11KV GMR Polytechnic feeder</t>
  </si>
  <si>
    <t>33/11 KV Indira Nagar Sub Station</t>
  </si>
  <si>
    <t>11KV GOVT HOSPITAL FEEDER</t>
  </si>
  <si>
    <t>11KV MARKET YARD FEEDER</t>
  </si>
  <si>
    <t>33/11KV NAKKALA DINNE SS</t>
  </si>
  <si>
    <t>11KV Society colony</t>
  </si>
  <si>
    <t>33/11 KV Ammacheruvumitta SUB STATION</t>
  </si>
  <si>
    <t>11KV N G V PALLE</t>
  </si>
  <si>
    <t>33/11 KV T.Gollapalle SUB STATION</t>
  </si>
  <si>
    <t>11KV T Gollapalli</t>
  </si>
  <si>
    <t>33/11 KV Madanapalle SUB STATION</t>
  </si>
  <si>
    <t>11KV Tele phone exch</t>
  </si>
  <si>
    <t>11KV Punganur Road</t>
  </si>
  <si>
    <t>33/11kv Sub Collector Office ss</t>
  </si>
  <si>
    <t>11KV Nehru Bazaar</t>
  </si>
  <si>
    <t>11KV PRASANTHNAGAR FEEDER</t>
  </si>
  <si>
    <t>33/11 KV Valasapalle SUB STATION</t>
  </si>
  <si>
    <t>11KV APPARAO THOTA FEEDER</t>
  </si>
  <si>
    <t>11KV Samrudhi</t>
  </si>
  <si>
    <t>11KV BRIDGE SCHOOL</t>
  </si>
  <si>
    <t>11KV Basinikonda</t>
  </si>
  <si>
    <t>11KV Ramarao colony</t>
  </si>
  <si>
    <t>33/11 KV Bommanacheruvu SUB STATION</t>
  </si>
  <si>
    <t>11KV Pasamvaripalli</t>
  </si>
  <si>
    <t>11KV MMC</t>
  </si>
  <si>
    <t>11KV Vivekananda Nagar</t>
  </si>
  <si>
    <t>11KV Manjunatha</t>
  </si>
  <si>
    <t>11KV Kuravanka</t>
  </si>
  <si>
    <t>33/11 KV Vempalli SUB STATION</t>
  </si>
  <si>
    <t>33/11 KV P.T.M SUB STATION</t>
  </si>
  <si>
    <t>33/11 KV B.Kothakota SUB STATION</t>
  </si>
  <si>
    <t>11KV B Kothakota Town</t>
  </si>
  <si>
    <t>33/11 KV Mulakalacheruvu SUB STATION</t>
  </si>
  <si>
    <t>33/11KV TAMBALLAPALLE SS</t>
  </si>
  <si>
    <t>11KV THAMBALLAPALLE</t>
  </si>
  <si>
    <t>33/11 KV Kannemadugu SUB STATION</t>
  </si>
  <si>
    <t>11KV KANNEMADUGU</t>
  </si>
  <si>
    <t>33/11 KV Gopidinne SUB STATION</t>
  </si>
  <si>
    <t>33/11 KV Burakayalakota SUB STATION</t>
  </si>
  <si>
    <t>11 KV Burakayalakota town</t>
  </si>
  <si>
    <t>11KV Sanitorium</t>
  </si>
  <si>
    <t>33/11 KV Peddamandyam SUB STATION</t>
  </si>
  <si>
    <t>11 KV Peddamandyam Town</t>
  </si>
  <si>
    <t>33/11 KV C.T.M SUB STATION</t>
  </si>
  <si>
    <t>11KV CTM Town</t>
  </si>
  <si>
    <t>33/11 KV Mudiveedu SUB STATION</t>
  </si>
  <si>
    <t>11KV Mudivedu Town</t>
  </si>
  <si>
    <t>33/11 KV Reddyvaripalle SUB STATION</t>
  </si>
  <si>
    <t>11KV Yerrathivaripalli</t>
  </si>
  <si>
    <t>33/11 KV KANTEVARIPALLI SUB STATION</t>
  </si>
  <si>
    <t>11KV Horsley Hills</t>
  </si>
  <si>
    <t>33/11KV Pothapolu SS</t>
  </si>
  <si>
    <t>11KV Potha polu</t>
  </si>
  <si>
    <t>33/11 KV Kurabalakota SUB STATION</t>
  </si>
  <si>
    <t>11KV Kurabalakota Town</t>
  </si>
  <si>
    <t>33/11 KV Nimmanapalle SUB STATION</t>
  </si>
  <si>
    <t>11KV Nimmanapalli TOWN</t>
  </si>
  <si>
    <t>33/11 KV Thurakapalli SUB STATION</t>
  </si>
  <si>
    <t>11 KV Thurakapalle Town</t>
  </si>
  <si>
    <t>33/11 KV Kalicherla SUB STATION</t>
  </si>
  <si>
    <t>11 KV Kalicherla Town</t>
  </si>
  <si>
    <t>11KV SARKARTHOPU</t>
  </si>
  <si>
    <t>33/11KV MUSALIKUNTA SS</t>
  </si>
  <si>
    <t>11 KV Musalikunta</t>
  </si>
  <si>
    <t>PILERU</t>
  </si>
  <si>
    <t>33/11KV GANGAPURAM SS</t>
  </si>
  <si>
    <t>11KV GANGAPURAM SS HQ</t>
  </si>
  <si>
    <t>33/11 KV Palyam SUB STATION</t>
  </si>
  <si>
    <t>11KV Palem 24 Hrs</t>
  </si>
  <si>
    <t>33/11 KV Thummalapeta SUB STATION</t>
  </si>
  <si>
    <t>11KV SaibabaTemple</t>
  </si>
  <si>
    <t>33/11 KV Pallavolu SUB STATION</t>
  </si>
  <si>
    <t>11KV Gadi 24 Hrs</t>
  </si>
  <si>
    <t>33/11 KV Kalikiri SUB STATION</t>
  </si>
  <si>
    <t>11KV Indiramma Colony</t>
  </si>
  <si>
    <t>33/11 KV Kalakada SUB STATION</t>
  </si>
  <si>
    <t>Kalakada Town</t>
  </si>
  <si>
    <t>33/11 KV Gandaboyana Palli SS</t>
  </si>
  <si>
    <t>11KV Gandaboyanapalli Town</t>
  </si>
  <si>
    <t>33/11 KV Vayalpadu SUB STATION</t>
  </si>
  <si>
    <t>11KV Vayalpad Town</t>
  </si>
  <si>
    <t>33/11 KV Gurramkonda SUB STATION</t>
  </si>
  <si>
    <t>Gurramkonda Town</t>
  </si>
  <si>
    <t>33/11 KV Kadirayanicheruvu SUB STATION</t>
  </si>
  <si>
    <t>11 KV Kadirayanicheruvu Town</t>
  </si>
  <si>
    <t>Kalikiri Town</t>
  </si>
  <si>
    <t>33/11 KV Chinthaparthi SUB STATION</t>
  </si>
  <si>
    <t>11KV Chintaparthy SS Hq</t>
  </si>
  <si>
    <t>33/11 KV MANCHUR SS</t>
  </si>
  <si>
    <t>11KV Manchuru SSHQ</t>
  </si>
  <si>
    <t>33/11 KV Errakotapalle SUB STATION</t>
  </si>
  <si>
    <t>11 KV Errakotapalli Town</t>
  </si>
  <si>
    <t>33/11 KV Gyarampalle SUB STATION</t>
  </si>
  <si>
    <t>Timmapuram Exp(RWS)+SS HQ GYP Local</t>
  </si>
  <si>
    <t>33/11KV Piler ITI SubStation</t>
  </si>
  <si>
    <t>33/11 KV Piler SUB STATION</t>
  </si>
  <si>
    <t>11KV South</t>
  </si>
  <si>
    <t>11KV West</t>
  </si>
  <si>
    <t>11KV OIL SEEDS</t>
  </si>
  <si>
    <t>11KV North Oil Seeds bunched feeder</t>
  </si>
  <si>
    <t>33/11KV Piler Deg.College(Vepulabylu) SS</t>
  </si>
  <si>
    <t>11KV Degre College</t>
  </si>
  <si>
    <t>33/11 KV Garnimitta(K.V.Palle)SUBSTATION</t>
  </si>
  <si>
    <t>11KV KV PALLI TOWN</t>
  </si>
  <si>
    <t>33/11 KV PONTHALACHERUVU SUB STATION</t>
  </si>
  <si>
    <t>11KV Bodimalluvaripalli</t>
  </si>
  <si>
    <t>11KV Railway Gate</t>
  </si>
  <si>
    <t>33/11 KV Nuthanakalva SUB STATION</t>
  </si>
  <si>
    <t>Jarikona Express (Rws)</t>
  </si>
  <si>
    <t>33/11 KV V.R.Agraharam SUB STATION</t>
  </si>
  <si>
    <t>11KV V R Agraharam Town</t>
  </si>
  <si>
    <t>33/11 KV Yerravaripalem SUB STATION</t>
  </si>
  <si>
    <t>Y V Palem Town</t>
  </si>
  <si>
    <t>33/11 KV Bakarapeta SUB STATION</t>
  </si>
  <si>
    <t>11KV BAKARAPETA SSHQ</t>
  </si>
  <si>
    <t>33/11 KV NERABAYALU SUB STATION</t>
  </si>
  <si>
    <t>11KV Nerabylu Town</t>
  </si>
  <si>
    <t>33/11 KV Chinnagottigallu SUB STATION</t>
  </si>
  <si>
    <t>11KV CHINNAGOTTIGALLU</t>
  </si>
  <si>
    <t>33/11 KV GUNDIGAL SUB STATION</t>
  </si>
  <si>
    <t>305P31340303</t>
  </si>
  <si>
    <t>11KV Gundugallu Express</t>
  </si>
  <si>
    <t>33/11 KV V.Kota SUB STATION</t>
  </si>
  <si>
    <t>305P31540203</t>
  </si>
  <si>
    <t>11KV V Kota Town-II</t>
  </si>
  <si>
    <t>33/11 KV PAPEPALLI MITTA SUB STATION</t>
  </si>
  <si>
    <t>305P31540403</t>
  </si>
  <si>
    <t>11KV AKR Textiles</t>
  </si>
  <si>
    <t>305P31540201</t>
  </si>
  <si>
    <t>11 KV V Kota Town -- I</t>
  </si>
  <si>
    <t>33/11 KV Baireddipalli SUB STATION</t>
  </si>
  <si>
    <t>305P31440104</t>
  </si>
  <si>
    <t>33/11 KV Peddapuram SUB STATION</t>
  </si>
  <si>
    <t>305P31440403</t>
  </si>
  <si>
    <t>11KV Lakkana palli</t>
  </si>
  <si>
    <t>33/11 KV Berupalle SUB STATION</t>
  </si>
  <si>
    <t>305P31240303</t>
  </si>
  <si>
    <t>11KV Berupali Express</t>
  </si>
  <si>
    <t>33/11 KV Palamaner SUB STATION</t>
  </si>
  <si>
    <t>305P31140102</t>
  </si>
  <si>
    <t>33/11 KV Industrial Estate(Palamaner) SS</t>
  </si>
  <si>
    <t>305P31240504</t>
  </si>
  <si>
    <t>11KV Sai nagar (Ind SS)</t>
  </si>
  <si>
    <t>305P31140104</t>
  </si>
  <si>
    <t>305P31240501</t>
  </si>
  <si>
    <t>11KV Nagamangalam feeder</t>
  </si>
  <si>
    <t>305P31140101</t>
  </si>
  <si>
    <t>11KV Lakshmi Nagar</t>
  </si>
  <si>
    <t>33/11 KV CATTLE FORM SUB STATION</t>
  </si>
  <si>
    <t>305P31240404</t>
  </si>
  <si>
    <t>305P31140103</t>
  </si>
  <si>
    <t>305P31240503</t>
  </si>
  <si>
    <t>11KV Madanapalli Road</t>
  </si>
  <si>
    <t>33/11 KV Kolamasanapalle SUB STATION</t>
  </si>
  <si>
    <t>305P31240204</t>
  </si>
  <si>
    <t>305P31240502</t>
  </si>
  <si>
    <t>33/11 KV Kadirimadugu SUB STATION</t>
  </si>
  <si>
    <t>305P31240105</t>
  </si>
  <si>
    <t>11KV Kalavapalle Express</t>
  </si>
  <si>
    <t>33/11 KV Melimai SUB STATION</t>
  </si>
  <si>
    <t>305P31340105</t>
  </si>
  <si>
    <t>11 KV MELMAI SS EXPRESS</t>
  </si>
  <si>
    <t>33/11 KV Pathikonda SUB STATION</t>
  </si>
  <si>
    <t>305P31340201</t>
  </si>
  <si>
    <t>11KV PATHIKONDA EXPRESS</t>
  </si>
  <si>
    <t>33/11 KV KALLUPALLI SUB STATION</t>
  </si>
  <si>
    <t>305P31340504</t>
  </si>
  <si>
    <t>11KV Kallupalli</t>
  </si>
  <si>
    <t>33/11KV PARIKADONA SS</t>
  </si>
  <si>
    <t>305P11340604</t>
  </si>
  <si>
    <t>11KV Parikidona SS HQ feeder</t>
  </si>
  <si>
    <t>33/11KV BANDLAPALLE SS</t>
  </si>
  <si>
    <t>305P11140503</t>
  </si>
  <si>
    <t>11 kV Bandlapalli SS HQ</t>
  </si>
  <si>
    <t>33/11KV MANGALAM(Punganur) SS</t>
  </si>
  <si>
    <t>305P11140402</t>
  </si>
  <si>
    <t>11KV Dobi Colony</t>
  </si>
  <si>
    <t>33/11 KV Punganur SUB STATION</t>
  </si>
  <si>
    <t>305P11140102</t>
  </si>
  <si>
    <t>11KV Kothindlu</t>
  </si>
  <si>
    <t>305P11140104</t>
  </si>
  <si>
    <t>11KV Rahamath Nagar</t>
  </si>
  <si>
    <t>305P11140403</t>
  </si>
  <si>
    <t>11KV NGO Colony</t>
  </si>
  <si>
    <t>305P11140101</t>
  </si>
  <si>
    <t>11KV Melupatla</t>
  </si>
  <si>
    <t>33/11 KV Sugalimitta SUB STATION</t>
  </si>
  <si>
    <t>305P11240404</t>
  </si>
  <si>
    <t>11 Kv Sugalimitta 24 00 Hours SS HQ</t>
  </si>
  <si>
    <t>33/11 KV Nakkabanda SS</t>
  </si>
  <si>
    <t>305P11140202</t>
  </si>
  <si>
    <t>11KV Nakkabanda</t>
  </si>
  <si>
    <t>33/11 KV N.S.PETA SS</t>
  </si>
  <si>
    <t>305P11140302</t>
  </si>
  <si>
    <t>11KV Koneru</t>
  </si>
  <si>
    <t>305P11140301</t>
  </si>
  <si>
    <t>11KV Nagari</t>
  </si>
  <si>
    <t>305P11140103</t>
  </si>
  <si>
    <t>11KV Nagapalyam</t>
  </si>
  <si>
    <t>33/11 KV Boyakonda SS</t>
  </si>
  <si>
    <t>305P11340501</t>
  </si>
  <si>
    <t>11KV Boyakonda SSHQ</t>
  </si>
  <si>
    <t>33/11 KV Chowdepalle SUB STATION</t>
  </si>
  <si>
    <t>305P11340101</t>
  </si>
  <si>
    <t>11KV Chowdepalle</t>
  </si>
  <si>
    <t>33/11KV PENUGOLAKALA SS</t>
  </si>
  <si>
    <t>305P11440701</t>
  </si>
  <si>
    <t>11KV SS HQ Penugolakala</t>
  </si>
  <si>
    <t>33/11 KV Sri Ramapuram SUB STATION</t>
  </si>
  <si>
    <t>305P11440502</t>
  </si>
  <si>
    <t>11 Kv SS HQ Ramapuram</t>
  </si>
  <si>
    <t>33/11 KV Rayalpeta SUB STATION</t>
  </si>
  <si>
    <t>305P11440402</t>
  </si>
  <si>
    <t>11 KV SS HQ Rayalapeta</t>
  </si>
  <si>
    <t>33/11 KV RAMPALLI SUB STATION</t>
  </si>
  <si>
    <t>305P11240101</t>
  </si>
  <si>
    <t>Rampalli</t>
  </si>
  <si>
    <t>33/11 KV Peddapanjani SUB STATION</t>
  </si>
  <si>
    <t>305P11440303</t>
  </si>
  <si>
    <t>11 Kv MHQ Peddapanjan</t>
  </si>
  <si>
    <t>33/11 KV Karsanapalle SUB STATION</t>
  </si>
  <si>
    <t>305P11440201</t>
  </si>
  <si>
    <t>11KV SS HQ</t>
  </si>
  <si>
    <t>305P11140303</t>
  </si>
  <si>
    <t>11KV N S peta</t>
  </si>
  <si>
    <t>305P11140201</t>
  </si>
  <si>
    <t>33/11 KV LADDIGAM SUB STATION</t>
  </si>
  <si>
    <t>305P11340404</t>
  </si>
  <si>
    <t>11KV Laddigam</t>
  </si>
  <si>
    <t>33/11 KV Vanamaladinne SUB STATION</t>
  </si>
  <si>
    <t>305P11240503</t>
  </si>
  <si>
    <t>11 Kv Vanamaladinni SS Hq 24 00 Hour</t>
  </si>
  <si>
    <t>33/11KV SS VENKATADASARAPALLI</t>
  </si>
  <si>
    <t>305P21440603</t>
  </si>
  <si>
    <t>11KVPLR plant</t>
  </si>
  <si>
    <t>33/11KVSS 102 E.RAMIREDDYGARIPALLI</t>
  </si>
  <si>
    <t>305P21440701</t>
  </si>
  <si>
    <t>11KVSS HQ 24 Hrs</t>
  </si>
  <si>
    <t>305P21440604</t>
  </si>
  <si>
    <t>11KVVenkatadasaripalli</t>
  </si>
  <si>
    <t>33/11KV SS BANDAKINDAPALLI</t>
  </si>
  <si>
    <t>305P21240603</t>
  </si>
  <si>
    <t>11KVB K Palle SS HQ</t>
  </si>
  <si>
    <t>33/11KV SS MOTUMALLELA(PELIKANUMA)</t>
  </si>
  <si>
    <t>305P21240503</t>
  </si>
  <si>
    <t>11KVPellikanuma 24 Hrs</t>
  </si>
  <si>
    <t>33/11 KV BOORAGA MANDA SUB STATION</t>
  </si>
  <si>
    <t>305P21140404</t>
  </si>
  <si>
    <t>INDUSRIAL FEEDER</t>
  </si>
  <si>
    <t>33/11 KV Kandur SUB STATION</t>
  </si>
  <si>
    <t>305P21340101</t>
  </si>
  <si>
    <t>11KV Kanduru</t>
  </si>
  <si>
    <t>33/11 KV Somala SUB STATION</t>
  </si>
  <si>
    <t>305P21340402</t>
  </si>
  <si>
    <t>11KV Somala MHQ Feeder</t>
  </si>
  <si>
    <t>33/11 KV KUMMARAPALLI SUB STATION</t>
  </si>
  <si>
    <t>305P21240301</t>
  </si>
  <si>
    <t>11KV Bommaiahgaripalli FEEDER</t>
  </si>
  <si>
    <t>33/11 KV Sadum SUB STATION</t>
  </si>
  <si>
    <t>305P21140202</t>
  </si>
  <si>
    <t>Sodum Town</t>
  </si>
  <si>
    <t>305P21140203</t>
  </si>
  <si>
    <t>Shiva Shakthi Dairy</t>
  </si>
  <si>
    <t>33/11KV VALIGATLA SS</t>
  </si>
  <si>
    <t>305P21340601</t>
  </si>
  <si>
    <t>11KV NAGIRINDLU SS HQ</t>
  </si>
  <si>
    <t>33/11 KV Pulicherla SUB STATION</t>
  </si>
  <si>
    <t>305P21440302</t>
  </si>
  <si>
    <t>11KV Pulicherla town</t>
  </si>
  <si>
    <t>33/11 KV Rompicherla SUB STATION</t>
  </si>
  <si>
    <t>305P21240103</t>
  </si>
  <si>
    <t>11KV Rompi cherla Town</t>
  </si>
  <si>
    <t>33/11 KV Kallur SUB STATION</t>
  </si>
  <si>
    <t>305P21440103</t>
  </si>
  <si>
    <t>11KV Kalluru town</t>
  </si>
  <si>
    <t>33/11KV YERRATHIVARE PALLE SS</t>
  </si>
  <si>
    <t>305P21140601</t>
  </si>
  <si>
    <t>11KV YERRATHIVARIPALLE SS HQ</t>
  </si>
  <si>
    <t>33/11 KV GONGIVARI PALLI SUB STATION</t>
  </si>
  <si>
    <t>305P21140501</t>
  </si>
  <si>
    <t>11KV People Grove</t>
  </si>
  <si>
    <t>33/11 KV Nayanapakala SUB STATION</t>
  </si>
  <si>
    <t>305P21140703</t>
  </si>
  <si>
    <t>11KV Cherukuvari palli</t>
  </si>
  <si>
    <t>33/11KV Balijapalle SubStation</t>
  </si>
  <si>
    <t>305P21140301</t>
  </si>
  <si>
    <t>11KV R Vpalli</t>
  </si>
  <si>
    <t>33/11KV DWARAKA NAGAR SS</t>
  </si>
  <si>
    <t>11KV Dwarakanagar SSHQ Feeder</t>
  </si>
  <si>
    <t>33/11 KV Chinnatayyur SUB STATION</t>
  </si>
  <si>
    <t>11KV VBN</t>
  </si>
  <si>
    <t>33/11 KV Annur SUB STATION</t>
  </si>
  <si>
    <t>11KV ABC FRUITS LIMITED</t>
  </si>
  <si>
    <t>33/11KV DEVALAMPETA SS</t>
  </si>
  <si>
    <t>33/11 KV Mambedu SUB STATION</t>
  </si>
  <si>
    <t>11KV Mambedu Industrial SSHQ</t>
  </si>
  <si>
    <t>33/11 KV Karvetinagar SUB STATION</t>
  </si>
  <si>
    <t>11KV Karvet Nagaram MHQ</t>
  </si>
  <si>
    <t>33/11KV JAKKADONA SS</t>
  </si>
  <si>
    <t>11KV Jakkadona HQ</t>
  </si>
  <si>
    <t>33/11 KV Vedurukuppam SUB STATION</t>
  </si>
  <si>
    <t>11KV Vedurukuppam MHQ</t>
  </si>
  <si>
    <t>33/11 KV Sindurajapuram SUB STATION</t>
  </si>
  <si>
    <t>33/11 KV Nellavai SUB STATION</t>
  </si>
  <si>
    <t>11KV SNJ Sugar</t>
  </si>
  <si>
    <t>33/11KV PACHIKAPALAM SS</t>
  </si>
  <si>
    <t>11KV Pachikapalam Industrial SSHQ</t>
  </si>
  <si>
    <t>11KV Annur SSHQ</t>
  </si>
  <si>
    <t>11KV SR Puram MHQ</t>
  </si>
  <si>
    <t>33/11 KV Pitchatur SUB STATION</t>
  </si>
  <si>
    <t>11KV Pichatoor MHQ</t>
  </si>
  <si>
    <t>33/11 KV Karoor SUB STATION</t>
  </si>
  <si>
    <t>11KV Karoor SSHQ A P R Kandriga</t>
  </si>
  <si>
    <t>33/11 KV Sathyavedu SUB STATION</t>
  </si>
  <si>
    <t>11KV Sathyavedu Town</t>
  </si>
  <si>
    <t>11KV BC Colony</t>
  </si>
  <si>
    <t>33/11 KV Beerakuppam SUB STATION</t>
  </si>
  <si>
    <t>11KV T P Kota Beerakuppam SSHQ</t>
  </si>
  <si>
    <t>33/11 KV Nagalapuram SUB STATION</t>
  </si>
  <si>
    <t>11KV Nagalapuram MHQ</t>
  </si>
  <si>
    <t>33/11KV BHATHALAVALLAM SS</t>
  </si>
  <si>
    <t>11KV Bathallavallam</t>
  </si>
  <si>
    <t>33/11 KV Chinnapandur SUB STATION</t>
  </si>
  <si>
    <t>33/11 KV Varadaiah palem SUB STATION</t>
  </si>
  <si>
    <t>11KV V Palem Town</t>
  </si>
  <si>
    <t>11KV Bathalavallam Industrial</t>
  </si>
  <si>
    <t>33/11 KV Dasukuppam SUB STATION</t>
  </si>
  <si>
    <t>11KV Dasukuppam SSHQ</t>
  </si>
  <si>
    <t>33/11 KV Irugulam SUB STATION</t>
  </si>
  <si>
    <t>11KV Irugulam SSHQ</t>
  </si>
  <si>
    <t>11KV Varadaiahpalem Industrial</t>
  </si>
  <si>
    <t>33/11KV VELLORE SubStation</t>
  </si>
  <si>
    <t>11KV VELURU SSHQ</t>
  </si>
  <si>
    <t>33/11KV SRICITY SS</t>
  </si>
  <si>
    <t>11KV CCI Feeder</t>
  </si>
  <si>
    <t>11 KV A G Industries</t>
  </si>
  <si>
    <t>11KV Rockwork feeder</t>
  </si>
  <si>
    <t>33/11KV Sidhamma Agraharam SS</t>
  </si>
  <si>
    <t>11KV IIIT</t>
  </si>
  <si>
    <t>11KV Business Centre feeder</t>
  </si>
  <si>
    <t>11KV WTP Feeder</t>
  </si>
  <si>
    <t>33/11 KV GOVARDHANA GIRI Sub-Station</t>
  </si>
  <si>
    <t>11KV SR Kandriga GV Giri SSHQ</t>
  </si>
  <si>
    <t>33/11 KV SANTHAVELLORE SS</t>
  </si>
  <si>
    <t>11KV Santhavellore ind feeder</t>
  </si>
  <si>
    <t>11KV Seven Hills</t>
  </si>
  <si>
    <t>11KV Kalki Temple</t>
  </si>
  <si>
    <t>11KV Nuclies feeder</t>
  </si>
  <si>
    <t>33/11 KV SEZ ( Satyavedu ) SUB STATION</t>
  </si>
  <si>
    <t>11KV DEZ Industrial</t>
  </si>
  <si>
    <t>11KV IFMR</t>
  </si>
  <si>
    <t>11KV kuskabi feeder</t>
  </si>
  <si>
    <t>11KV SEZ Industrial</t>
  </si>
  <si>
    <t>11KV Bergen pipes</t>
  </si>
  <si>
    <t>11KV Sathyavedu Industrial</t>
  </si>
  <si>
    <t>33/11KV Nethamkandriga SS</t>
  </si>
  <si>
    <t>11KV Netham Kandriga</t>
  </si>
  <si>
    <t>33/11 KV Kakaveedu Sub Station</t>
  </si>
  <si>
    <t>11KV By Pass ( 24 Hrs)</t>
  </si>
  <si>
    <t>33/11 KV Nagari SUB STATION</t>
  </si>
  <si>
    <t>11KV B T M</t>
  </si>
  <si>
    <t>11KV Kothapeta</t>
  </si>
  <si>
    <t>11KV Nagari Town I</t>
  </si>
  <si>
    <t>33/11 KV Ekambarakuppam SUB STATION</t>
  </si>
  <si>
    <t>11KV Ekambrakuppam I II</t>
  </si>
  <si>
    <t>33/11 KV O.G.KUPPAM Sub-Station</t>
  </si>
  <si>
    <t>11KV OG Kuppam SSHQ Industrial</t>
  </si>
  <si>
    <t>33/11KV Rajivnagar(Puttur) Sub Station</t>
  </si>
  <si>
    <t>11KV Ramapuram Industrial</t>
  </si>
  <si>
    <t>11KV Chinthala Patteda ( 24hrs)</t>
  </si>
  <si>
    <t>11KV Sathravada</t>
  </si>
  <si>
    <t>11KV Bhavani Industrial</t>
  </si>
  <si>
    <t>11KV Prasanth Industrial</t>
  </si>
  <si>
    <t>11KV Nagari Town II</t>
  </si>
  <si>
    <t>33/11 KV OROORPETA Sub-Station</t>
  </si>
  <si>
    <t>11KV SSHQ</t>
  </si>
  <si>
    <t>33/11 KV Pannur SUB STATION</t>
  </si>
  <si>
    <t>11KV Pannur SSHQ</t>
  </si>
  <si>
    <t>33/11 KV Vijayapuram SUB STATION</t>
  </si>
  <si>
    <t>11KV Vijayapuram MHQ Illathur RWS</t>
  </si>
  <si>
    <t>33/11 KV Koppedu SUB STATION</t>
  </si>
  <si>
    <t>11KV Koppedu Industrial</t>
  </si>
  <si>
    <t>33/11 KV Mittakandriga SUB STATION</t>
  </si>
  <si>
    <t>11KV NINDRA MHQ</t>
  </si>
  <si>
    <t>11KV Kakavedu SSHQ</t>
  </si>
  <si>
    <t>11KV Nagari Industrial</t>
  </si>
  <si>
    <t>33/11 KV Kosalanagaram SUB STATION</t>
  </si>
  <si>
    <t>11KV Kosalanagaram SSHQ</t>
  </si>
  <si>
    <t>11KV S L V Industrial</t>
  </si>
  <si>
    <t>11KV Text India</t>
  </si>
  <si>
    <t>11KV Mittakandriga Industrial</t>
  </si>
  <si>
    <t>11KV L T feeder</t>
  </si>
  <si>
    <t>33/11 KV Netteri SUB STATION</t>
  </si>
  <si>
    <t>11KV Netteri Industrial</t>
  </si>
  <si>
    <t>33/11 KV M.Kothur SUB STATION</t>
  </si>
  <si>
    <t>11KV M Kothur Industrial</t>
  </si>
  <si>
    <t>11KV Sathrawada Industrial</t>
  </si>
  <si>
    <t>11KV Koppedu SSHQ</t>
  </si>
  <si>
    <t>33/11 KV P.R.Mangalam SUB STATION</t>
  </si>
  <si>
    <t>33/11 KV PAIDIPALLE Sub-Station</t>
  </si>
  <si>
    <t>11KV Moolakona SS HQ</t>
  </si>
  <si>
    <t>33/11 KV Kalyana puram SUB STATION</t>
  </si>
  <si>
    <t>11KV NGO s Colony Town</t>
  </si>
  <si>
    <t>33/11 KV Diguvaputtur SUB STATION</t>
  </si>
  <si>
    <t>11 KV Siddartha Egineering Ellege</t>
  </si>
  <si>
    <t>11KV Marati Gate</t>
  </si>
  <si>
    <t>33/11 KV Nethukuppam SUB STATION</t>
  </si>
  <si>
    <t>11KV Vepakuppam SS Hq</t>
  </si>
  <si>
    <t>33/11 KV Venkatramapuram SUB STATION</t>
  </si>
  <si>
    <t>33/11 KV Appalayagunta SUB STATION</t>
  </si>
  <si>
    <t>11KV Industrial SS HQ</t>
  </si>
  <si>
    <t>33/11KV Lakshmi Nagar SS</t>
  </si>
  <si>
    <t>11KV NTR Colony feeder</t>
  </si>
  <si>
    <t>33/11KV PADIREDU SS</t>
  </si>
  <si>
    <t>11KV PADIREDU SSHQ</t>
  </si>
  <si>
    <t>11KV Aretamma gudi feeder</t>
  </si>
  <si>
    <t>11KV KN Road Feeder</t>
  </si>
  <si>
    <t>33/11 KV Pudi SUB STATION</t>
  </si>
  <si>
    <t>11KV Thirumandyam Industrial</t>
  </si>
  <si>
    <t>33/11KV PUTTUR SS</t>
  </si>
  <si>
    <t>11KV Textile</t>
  </si>
  <si>
    <t>11KV Puttur Town-II</t>
  </si>
  <si>
    <t>33/11 KV Vadamalapeta SUB STATION</t>
  </si>
  <si>
    <t>11KV Vadamalpet M H Q</t>
  </si>
  <si>
    <t>33/11 KV Rayalacheruvu SUB STATION</t>
  </si>
  <si>
    <t>11 KV Racha palem</t>
  </si>
  <si>
    <t>33/11 KV S.B.R.Puram SUB STATION</t>
  </si>
  <si>
    <t>11 KV Thaduku RS Industrial</t>
  </si>
  <si>
    <t>11KV Puttur Town-I</t>
  </si>
  <si>
    <t>33/11KV ERACUMBATTU SS</t>
  </si>
  <si>
    <t>11KV College feede</t>
  </si>
  <si>
    <t>11KV AM PURAM SSHQ</t>
  </si>
  <si>
    <t>11KV Mittakandriga SSHQ</t>
  </si>
  <si>
    <t>11KV Pudi Industrial</t>
  </si>
  <si>
    <t>33/11 KV Aranyamkandriga SUB STATION</t>
  </si>
  <si>
    <t>11KV SSHQ Industrial</t>
  </si>
  <si>
    <t>33/11KV NARAYANAVANAM Sub Station</t>
  </si>
  <si>
    <t>11KV Narayanavanam</t>
  </si>
  <si>
    <t>11KV Slate School</t>
  </si>
  <si>
    <t>33/11 KV Nadavalur SUB STATION</t>
  </si>
  <si>
    <t>11KV R C Puram(M H Q)</t>
  </si>
  <si>
    <t>33/11 KV Agarala SUB STATION</t>
  </si>
  <si>
    <t>11KV AGARALA SS HEAD QUARTER FEEDER</t>
  </si>
  <si>
    <t>33/11 KV Panapakam SUB STATION</t>
  </si>
  <si>
    <t>11KV PANAPAKAM SS HEAD QUARTER FEEDER</t>
  </si>
  <si>
    <t>33/11KV VIDYA NAGAR COLONY</t>
  </si>
  <si>
    <t>11KV L S Nagar</t>
  </si>
  <si>
    <t>33/11 KV Peruru SUB STATION</t>
  </si>
  <si>
    <t>11KV Pudipetla</t>
  </si>
  <si>
    <t>33/11 KV Thondawada SUB STATION</t>
  </si>
  <si>
    <t>11KV Thondavada</t>
  </si>
  <si>
    <t>33/11 KV Chandragiri SUB STATION</t>
  </si>
  <si>
    <t>11KV Temple Feeder</t>
  </si>
  <si>
    <t>11KV Oldpet feeder</t>
  </si>
  <si>
    <t>11KV Zoo Park</t>
  </si>
  <si>
    <t>33/11 KV A.Rangampeta SUB STATION</t>
  </si>
  <si>
    <t>11KV Kalyanidam</t>
  </si>
  <si>
    <t>11KV Newpet feeder</t>
  </si>
  <si>
    <t>33/11KV SREENIVASA MANGAPURAM SS</t>
  </si>
  <si>
    <t>11KV K M M College TTD Waterworks</t>
  </si>
  <si>
    <t>11KV Thummalagunta</t>
  </si>
  <si>
    <t>11KV VIDYANIKETHAN</t>
  </si>
  <si>
    <t>11KV Vidya Nagar Colony</t>
  </si>
  <si>
    <t>11KV Agl University</t>
  </si>
  <si>
    <t>11KV Nalandhanagar</t>
  </si>
  <si>
    <t>33/11 KV PERUMALLAPALLI SS</t>
  </si>
  <si>
    <t>11KV MangaPuram PerumallaPalli</t>
  </si>
  <si>
    <t>33/11 KV Gangudupalle SUB STATION</t>
  </si>
  <si>
    <t>11KV GANGUDUPALLI SS HEADQUARTER FEEDER</t>
  </si>
  <si>
    <t>33/11KV GADHANKI SS</t>
  </si>
  <si>
    <t>11KV GADANKI</t>
  </si>
  <si>
    <t>33/11 KV Pakala SUB STATION</t>
  </si>
  <si>
    <t>11KV VEMU COLLEGE</t>
  </si>
  <si>
    <t>11KV BHARATHAMITTA</t>
  </si>
  <si>
    <t>33/11 KV Achamma Agraharam SUB STATION</t>
  </si>
  <si>
    <t>11KV A Agraharam</t>
  </si>
  <si>
    <t>33/11 KV Vallivedu SUB STATION</t>
  </si>
  <si>
    <t>11KV VALLIVEDU TOWN</t>
  </si>
  <si>
    <t>33/11 KV Damalacheruvu SUB STATION</t>
  </si>
  <si>
    <t>11KV Damalacherulu(Town)</t>
  </si>
  <si>
    <t>11KV NARL</t>
  </si>
  <si>
    <t>33/11 KV S.D.K.Nagar SUB STATION</t>
  </si>
  <si>
    <t>11KV C G Puram</t>
  </si>
  <si>
    <t>33/11 KV Kannali SUB STATION</t>
  </si>
  <si>
    <t>11KV Industrial (Kannali SS)</t>
  </si>
  <si>
    <t>33/11 KV Konathaneri SUB STATION</t>
  </si>
  <si>
    <t>11KV KONTHANERI SS HQ FEEDER</t>
  </si>
  <si>
    <t>33/11 KV Srikalahasti SUB STATION</t>
  </si>
  <si>
    <t>11KV B N Kandriga Industrial</t>
  </si>
  <si>
    <t>11KV Water works SKHT</t>
  </si>
  <si>
    <t>33/11KV Lankamitta SS</t>
  </si>
  <si>
    <t>11KV Kanta</t>
  </si>
  <si>
    <t>11KV Town-2</t>
  </si>
  <si>
    <t>33/11 KV Pallamala SUB STATION</t>
  </si>
  <si>
    <t>11KV Industrial (Pallamala SS)</t>
  </si>
  <si>
    <t>11KV Baskarapeta</t>
  </si>
  <si>
    <t>33/11 KV Panagallu SUB STATION</t>
  </si>
  <si>
    <t>11KV Panagal</t>
  </si>
  <si>
    <t>33/11 KV BHARADWAJA SUB STATION</t>
  </si>
  <si>
    <t>11KV Four madas</t>
  </si>
  <si>
    <t>11KV S R N Colony</t>
  </si>
  <si>
    <t>11KV Kasa Garden</t>
  </si>
  <si>
    <t>11KV Town-4</t>
  </si>
  <si>
    <t>33/11 KV B.N.kandriga SUB STATION</t>
  </si>
  <si>
    <t>11KV B N Kandriga M HQ</t>
  </si>
  <si>
    <t>11KV B P AGRAHARAM FEEDER</t>
  </si>
  <si>
    <t>11KV Bahadurpet</t>
  </si>
  <si>
    <t>1KV Industrial (B N kandriga SS)</t>
  </si>
  <si>
    <t>11KV Cinema Street</t>
  </si>
  <si>
    <t>11KV SannidhiVeedhi</t>
  </si>
  <si>
    <t>11KV Town-1</t>
  </si>
  <si>
    <t>33/11 KV Bonupalli SUB STATION</t>
  </si>
  <si>
    <t>11KV Bonupalli Water Works</t>
  </si>
  <si>
    <t>11KV (WW TPT) Bangaramma Colony</t>
  </si>
  <si>
    <t>33/11KV VIKRUTHAMALA (APIIC)SS</t>
  </si>
  <si>
    <t>11KV APIIC WATER WORKS</t>
  </si>
  <si>
    <t>33/11 KV Eguvaveedi SUB STATION</t>
  </si>
  <si>
    <t>11KV THONDAMANADU 24HRS</t>
  </si>
  <si>
    <t>33/11 KV Yerpedu SUB STATION</t>
  </si>
  <si>
    <t>11KV Yerpedu</t>
  </si>
  <si>
    <t>33/11 KV Ragigunta SUB STATION</t>
  </si>
  <si>
    <t>33/11KV M A Rajulukandriga SS</t>
  </si>
  <si>
    <t>11KV RAJULAKANDRIGA</t>
  </si>
  <si>
    <t>11KV Ragigunta</t>
  </si>
  <si>
    <t>33/11 KV Arai SUB STATION</t>
  </si>
  <si>
    <t>33/11 KV Munagalapalem SUB STATION</t>
  </si>
  <si>
    <t>11KV Water Works Munagalapalem</t>
  </si>
  <si>
    <t>11KV Papanaidupeta Head Qtrs</t>
  </si>
  <si>
    <t>33/11 KV Pallam SUB STATION</t>
  </si>
  <si>
    <t>11KV Pallam</t>
  </si>
  <si>
    <t>33/11 KV Urandur SUB STATION</t>
  </si>
  <si>
    <t>11KV VIMTECH</t>
  </si>
  <si>
    <t>33/11KV SS KURRAKALVA</t>
  </si>
  <si>
    <t>11KV EMC-I</t>
  </si>
  <si>
    <t>11KV SIGNATURE</t>
  </si>
  <si>
    <t>33/11KV YELAMANDYAM SS</t>
  </si>
  <si>
    <t>11KV Elamandyam Feeder</t>
  </si>
  <si>
    <t>33/11 KV Karakambadi SUB STATION</t>
  </si>
  <si>
    <t>11KV THARAKARAMA NAGAR</t>
  </si>
  <si>
    <t>33/11 KV Guravarajupalli SUB STATION</t>
  </si>
  <si>
    <t>11KV Guravaraju palle</t>
  </si>
  <si>
    <t>11KV Indian culinary institute</t>
  </si>
  <si>
    <t>33/11 KV Thukivakam SUB STATION</t>
  </si>
  <si>
    <t>11KV Bismilla Nagar</t>
  </si>
  <si>
    <t>33/11 KV Gajulamandyam SUB STATION</t>
  </si>
  <si>
    <t>11KV GAJULAMANDYAM TOWN</t>
  </si>
  <si>
    <t>33/11 KV DAMINEEDU SS</t>
  </si>
  <si>
    <t>11KV Marg</t>
  </si>
  <si>
    <t>11KV Renigunta Checkpost</t>
  </si>
  <si>
    <t>11KV Vinayakapuram</t>
  </si>
  <si>
    <t>11KV RENIGUNTA INDL DORA</t>
  </si>
  <si>
    <t>11KV TIRUPATI TOWN</t>
  </si>
  <si>
    <t>11KV Renigunta MHQ</t>
  </si>
  <si>
    <t>11KV DJ MULTI PACK</t>
  </si>
  <si>
    <t>11KV CRS</t>
  </si>
  <si>
    <t>11KV TC Mills</t>
  </si>
  <si>
    <t>11KV P R ROLLING MILLS</t>
  </si>
  <si>
    <t>11KV IIDT</t>
  </si>
  <si>
    <t>11KV FOX LINK</t>
  </si>
  <si>
    <t>33/11KV PADMAVATHIPURAM SS</t>
  </si>
  <si>
    <t>11KV MAHILA PRANGANAM FEEDER</t>
  </si>
  <si>
    <t>11KV PADMAVATHIPURAM FEEDER</t>
  </si>
  <si>
    <t>11KV PANCHAYAT OFFICE FEEDER</t>
  </si>
  <si>
    <t>11KV SHILPARAMAM FEEDER</t>
  </si>
  <si>
    <t>33/11KV Vedanthapuram SS</t>
  </si>
  <si>
    <t>11KV VIDYUT NAGAR</t>
  </si>
  <si>
    <t>33/11KV R.C.ROAD (RDO)SS</t>
  </si>
  <si>
    <t>11KV RDO Office feeder</t>
  </si>
  <si>
    <t>11KV Tholappa Garden</t>
  </si>
  <si>
    <t>11KV VEDANTHAPURAM</t>
  </si>
  <si>
    <t>33/11 KV Tirumala SUB STATION</t>
  </si>
  <si>
    <t>11KV Footpath</t>
  </si>
  <si>
    <t>11KV GAJALAKSHMI NAGAR</t>
  </si>
  <si>
    <t>33/11KV Srinivasam(TTD) Sub Station</t>
  </si>
  <si>
    <t>11KV KENCES</t>
  </si>
  <si>
    <t>11KV VISHNU NIVASAM</t>
  </si>
  <si>
    <t>11KV P K LAYOUT</t>
  </si>
  <si>
    <t>11KV PLR GRAND</t>
  </si>
  <si>
    <t>11KV 11KV GARUDA INN</t>
  </si>
  <si>
    <t>11KV OTERU FEEDER</t>
  </si>
  <si>
    <t>33/11 KV K.C.Peta SUB STATION</t>
  </si>
  <si>
    <t>33/11KVSS MARUTHI NAGAR(SEETHAMMA NAGAR)</t>
  </si>
  <si>
    <t>11KV Royal Nagar</t>
  </si>
  <si>
    <t>11KV Urban Hut</t>
  </si>
  <si>
    <t>11KV ESI FEEDER</t>
  </si>
  <si>
    <t>11KV M K NAIDU COLONY</t>
  </si>
  <si>
    <t>33/11 KV CORPORATE OFFICE SS</t>
  </si>
  <si>
    <t>11KV CMD</t>
  </si>
  <si>
    <t>33/11 KV Srinivasa Puram SUB STATION</t>
  </si>
  <si>
    <t>11KV TIRUPATI I</t>
  </si>
  <si>
    <t>11KV SV PURAM</t>
  </si>
  <si>
    <t>33/11KV THOLAPPA GARDEN INDOOR SS</t>
  </si>
  <si>
    <t>11 KV Vaishnavi Nagar</t>
  </si>
  <si>
    <t>11KV PV PURAM</t>
  </si>
  <si>
    <t>11KV KESAVAYANA GUNTA</t>
  </si>
  <si>
    <t>11KV TIRUPATI III</t>
  </si>
  <si>
    <t>11KV BAIRAGIPATTEDA</t>
  </si>
  <si>
    <t>11KV TTD II nd</t>
  </si>
  <si>
    <t>11 KV Ayyappa Swamy</t>
  </si>
  <si>
    <t>11KV TIRUPATI II</t>
  </si>
  <si>
    <t>33/11 KV Rajiv nagar SUB STATION</t>
  </si>
  <si>
    <t>11KV Avilala</t>
  </si>
  <si>
    <t>11KV Board Feeder</t>
  </si>
  <si>
    <t>11 KV Sanidhi street Feeder</t>
  </si>
  <si>
    <t>11 KV Yogimallavaram</t>
  </si>
  <si>
    <t>11KV RC ROAD</t>
  </si>
  <si>
    <t>33/11 KV Padipeta SUB STATION</t>
  </si>
  <si>
    <t>11KV Tiruchanoor</t>
  </si>
  <si>
    <t>11KV Amma agro forum</t>
  </si>
  <si>
    <t>11 KV Padmavathi ammavari temple Feeder</t>
  </si>
  <si>
    <t>11KV NEW BALAJI COLONY</t>
  </si>
  <si>
    <t>33/11KV PRAKASHAM PARK SS</t>
  </si>
  <si>
    <t>11KV ANNARAO CIRCLE</t>
  </si>
  <si>
    <t>33/11 KV GovindarajaTemple SS</t>
  </si>
  <si>
    <t>11 KV KARNALA STREET</t>
  </si>
  <si>
    <t>11KV CSS FEEDER</t>
  </si>
  <si>
    <t>11KV SRIVARI SANNIDHI</t>
  </si>
  <si>
    <t>11KV Distric Police Office</t>
  </si>
  <si>
    <t>33/11 KV Alipiri SUB STATION</t>
  </si>
  <si>
    <t>33/11KV S.V.University SS</t>
  </si>
  <si>
    <t>11KV Vidyapeetam</t>
  </si>
  <si>
    <t>11KV AMARAVATHI NAGAR</t>
  </si>
  <si>
    <t>11KV FOOT PATH SCINCE CENTRE</t>
  </si>
  <si>
    <t>11KV MUNIREDDY NAGAR</t>
  </si>
  <si>
    <t>33/11 KV Iscon SUB STATION</t>
  </si>
  <si>
    <t>11 KV DWARAKA NAGAR</t>
  </si>
  <si>
    <t>11KV VAIKUNTAPURAM</t>
  </si>
  <si>
    <t>11 KV GANDHI ROAD</t>
  </si>
  <si>
    <t>11KV S V U Administrative Building</t>
  </si>
  <si>
    <t>11KV Sri Padmavathi Guest House</t>
  </si>
  <si>
    <t>33/11 KV Balaji Colony SUB STATION</t>
  </si>
  <si>
    <t>11KV RESERVOIR COLONY</t>
  </si>
  <si>
    <t>11KV G N Mada Street</t>
  </si>
  <si>
    <t>11KV SVIMS</t>
  </si>
  <si>
    <t>11KV Giripuram</t>
  </si>
  <si>
    <t>11KV LIC ROAD</t>
  </si>
  <si>
    <t>11KV SRI GOVIDARAJA SWAMY TEMPLE FEEDER</t>
  </si>
  <si>
    <t>11KV New Maruthi Nagar</t>
  </si>
  <si>
    <t>11KV MAHILA UNIVERSITY</t>
  </si>
  <si>
    <t>11 KV BHIMAS</t>
  </si>
  <si>
    <t>11KV NARASIMHATHEERTHAM</t>
  </si>
  <si>
    <t>11KV PRAKASAM ROAD</t>
  </si>
  <si>
    <t>11KV SVRR</t>
  </si>
  <si>
    <t>11KV TOWN CLUB</t>
  </si>
  <si>
    <t>33/11 KV S V POLYTECHNIC SS</t>
  </si>
  <si>
    <t>11 KV S V POLYTECHNIC</t>
  </si>
  <si>
    <t>11KV TTD PRESS</t>
  </si>
  <si>
    <t>11 KV PADMAVATHI NAGAR</t>
  </si>
  <si>
    <t>11KV S V Veterinary University</t>
  </si>
  <si>
    <t>11KV RAMULAVARI TEMPLE</t>
  </si>
  <si>
    <t>11 KV KHADI COLONY</t>
  </si>
  <si>
    <t>11KV MARRY CHENNA REDDY COLONY</t>
  </si>
  <si>
    <t>11 KV KTF</t>
  </si>
  <si>
    <t>11 KV SAPTAGIRI NAGAR</t>
  </si>
  <si>
    <t>11KV ISKCON</t>
  </si>
  <si>
    <t>11KV HOUSING BOARD Colony</t>
  </si>
  <si>
    <t>11KV THYAGARAJA NAGAR</t>
  </si>
  <si>
    <t>11KV GARUDADRI NAGAR FEEDER</t>
  </si>
  <si>
    <t>11KV POSTAL COLONY FEEDER</t>
  </si>
  <si>
    <t>11KV SIVAJYOTHI NAGAR</t>
  </si>
  <si>
    <t>11KV PRAKASAM PRAK</t>
  </si>
  <si>
    <t>33/11KV UPADYAYANAGAR SS (INDOOR)</t>
  </si>
  <si>
    <t>11KV GUEST LINE DAYS</t>
  </si>
  <si>
    <t>33/11KV SS RAVINDRANAGAR</t>
  </si>
  <si>
    <t>11KV CHINTHAL CHENU FEEDER</t>
  </si>
  <si>
    <t>33/11KV SETTIPALLI SS</t>
  </si>
  <si>
    <t>11KV P D NAGAR</t>
  </si>
  <si>
    <t>11KV SUBBAREDDY NAGAR</t>
  </si>
  <si>
    <t>11KV BTR COLONY</t>
  </si>
  <si>
    <t>11KV RAVINDRA NAGAR FEEDER</t>
  </si>
  <si>
    <t>11KV DBR ROAD FEEDER</t>
  </si>
  <si>
    <t>33/11 KV Mangalam SUB STATION</t>
  </si>
  <si>
    <t>11KV YERRAMITTLA(LEELA MAHAL)</t>
  </si>
  <si>
    <t>33/11 KV Auto Nagar SS</t>
  </si>
  <si>
    <t>11 KV KRISHNA REDDY NAGAR</t>
  </si>
  <si>
    <t>11 KV AUTO NAGAR</t>
  </si>
  <si>
    <t>11KV VINAYAKA SAGAR</t>
  </si>
  <si>
    <t>11KV SRINIVASAM</t>
  </si>
  <si>
    <t>11 KV HERO HONDA</t>
  </si>
  <si>
    <t>11KV SANJAY GANDHI COLONY</t>
  </si>
  <si>
    <t>11 KV KRISHNA TEJA</t>
  </si>
  <si>
    <t>11KV SN PURAM</t>
  </si>
  <si>
    <t>11KV LEELA MAHAL(MANGALAM)</t>
  </si>
  <si>
    <t>11KV Daminedu</t>
  </si>
  <si>
    <t>11KV SREENAGAR COLONY</t>
  </si>
  <si>
    <t>11KV YERRAMITTA</t>
  </si>
  <si>
    <t>11KV JEEVAKONA</t>
  </si>
  <si>
    <t>11KV NARAYAN PURAM</t>
  </si>
  <si>
    <t>11KV AKKARAMPALLI</t>
  </si>
  <si>
    <t>11KV SETTY PALLE</t>
  </si>
  <si>
    <t>11KV UPADHAYA NAGAR</t>
  </si>
  <si>
    <t>33/11 KV Bhavani Nagar SUB STATION</t>
  </si>
  <si>
    <t>11KV BHAVANI NAGAR AND T K STREET</t>
  </si>
  <si>
    <t>11 KV TMC</t>
  </si>
  <si>
    <t>11KV BLISS</t>
  </si>
  <si>
    <t>11KV TILAK ROAD AND REDDY REDDY COLONY</t>
  </si>
  <si>
    <t>33/11KV TTD AD Building SS</t>
  </si>
  <si>
    <t>11KV MOSQUE ROAD</t>
  </si>
  <si>
    <t>11KV WATER WORKS SUNDARAIAH NAGAR</t>
  </si>
  <si>
    <t>11KV REDDY REDDY COLONY</t>
  </si>
  <si>
    <t>11KV TTD AD BUILDING</t>
  </si>
  <si>
    <t>11KV T K STREET</t>
  </si>
  <si>
    <t>11KV RAILWAY COLONY</t>
  </si>
  <si>
    <t>11KV KORLAGUNTA</t>
  </si>
  <si>
    <t>11KV TIRUMALA NAGAR</t>
  </si>
  <si>
    <t>11KV THIMMINAIDU PALEM</t>
  </si>
  <si>
    <t>11KV DMART</t>
  </si>
  <si>
    <t>33/11KV APPARACHERUVU SS</t>
  </si>
  <si>
    <t>11KV Appa swamy gantapuram feeder</t>
  </si>
  <si>
    <t>Rural-Agl-9hrs and 15hrs Sph</t>
  </si>
  <si>
    <t>11KV Jwalapuram feeder</t>
  </si>
  <si>
    <t>11KV Narasimha swamy temple feeder</t>
  </si>
  <si>
    <t>11KV Sangala feeder</t>
  </si>
  <si>
    <t>11KV JALALPURAM</t>
  </si>
  <si>
    <t>11KV Kodimi</t>
  </si>
  <si>
    <t>11KV Govindampalli</t>
  </si>
  <si>
    <t>33/11 KV Venkatapuram SS</t>
  </si>
  <si>
    <t>11 KV Sanjeevapuram 11 KV 24 Hrs In</t>
  </si>
  <si>
    <t>11KV N R Palli</t>
  </si>
  <si>
    <t>11KV Raghavampalli</t>
  </si>
  <si>
    <t>11KV Kuraganipalli</t>
  </si>
  <si>
    <t>Rural-Agl-9hrs</t>
  </si>
  <si>
    <t>11KV Lingareddypalli</t>
  </si>
  <si>
    <t>11KV TUMPERA</t>
  </si>
  <si>
    <t>33/11 KV E.Siddarampuram SS</t>
  </si>
  <si>
    <t>11KV Pasaluru</t>
  </si>
  <si>
    <t>11KV AMMAVARIPETA</t>
  </si>
  <si>
    <t>11KV Dayyalakuntapalli</t>
  </si>
  <si>
    <t>11KV Nadimidoddi</t>
  </si>
  <si>
    <t>11KV Bommalatapalli</t>
  </si>
  <si>
    <t>11KV Pulakunta</t>
  </si>
  <si>
    <t>11KV Chinnakunta</t>
  </si>
  <si>
    <t>11KV Bondalawada</t>
  </si>
  <si>
    <t>11KV N N KUNTA FEEDER</t>
  </si>
  <si>
    <t>11KV Sanjeevpuram</t>
  </si>
  <si>
    <t>11KV Taticherla</t>
  </si>
  <si>
    <t>11KV Edavulaparthy</t>
  </si>
  <si>
    <t>33/11 KV M.Agraharam SS</t>
  </si>
  <si>
    <t>11KV Tirumalapuram</t>
  </si>
  <si>
    <t>11KV Sivampalli</t>
  </si>
  <si>
    <t>11KV Gaddamangepalli</t>
  </si>
  <si>
    <t>11KV Bandlapalli-II</t>
  </si>
  <si>
    <t>11KV KURAGANIPALLI FEEDER</t>
  </si>
  <si>
    <t>11KV Potlamarri</t>
  </si>
  <si>
    <t>11KV OBULAPURAM</t>
  </si>
  <si>
    <t>11KV Dadithota</t>
  </si>
  <si>
    <t>11KV Alamur</t>
  </si>
  <si>
    <t>11KV Narpala Rural - I</t>
  </si>
  <si>
    <t>11KV Thurakavandlapalli feeder</t>
  </si>
  <si>
    <t>11KV Gantapuram</t>
  </si>
  <si>
    <t>11KV Pamurai</t>
  </si>
  <si>
    <t>11KV Thammapuram</t>
  </si>
  <si>
    <t>11KV Nidigallu</t>
  </si>
  <si>
    <t>33/11 KV Kunukuntla SS</t>
  </si>
  <si>
    <t>11KV RAMAPURAM</t>
  </si>
  <si>
    <t>11KV KARNAPUDIKI FEEDER</t>
  </si>
  <si>
    <t>11KV D CHERLOPALLI FEEDER</t>
  </si>
  <si>
    <t>11 KV Reddypalli</t>
  </si>
  <si>
    <t>11 KV AN Puram 11 KV Kurugunta</t>
  </si>
  <si>
    <t>11KV Marrimekulapalli</t>
  </si>
  <si>
    <t>11 KV T Maddelacherevu</t>
  </si>
  <si>
    <t>11KV Bandlapalli 1</t>
  </si>
  <si>
    <t>11KV Korrapadu</t>
  </si>
  <si>
    <t>11KV DAMPETLA</t>
  </si>
  <si>
    <t>11KV ROTARYPURAM AGL</t>
  </si>
  <si>
    <t>11KV D Kattakindapalli</t>
  </si>
  <si>
    <t>1KV H Sodanapplli</t>
  </si>
  <si>
    <t>11KV Podaralla</t>
  </si>
  <si>
    <t>11KV Narpala Rural - II</t>
  </si>
  <si>
    <t>11KV Kunukuntla</t>
  </si>
  <si>
    <t>11 KV Chillakondayapalli</t>
  </si>
  <si>
    <t>11KV Neelamapalli</t>
  </si>
  <si>
    <t>11KV Maravapalli</t>
  </si>
  <si>
    <t>11KV Akuthotaplli</t>
  </si>
  <si>
    <t>11KV Apracheruvu</t>
  </si>
  <si>
    <t>11KV M Agraharam</t>
  </si>
  <si>
    <t>11KV Ganganapalli</t>
  </si>
  <si>
    <t>11KV B Pappur</t>
  </si>
  <si>
    <t>11KV Vadiampeta</t>
  </si>
  <si>
    <t>11KV Malyavantham</t>
  </si>
  <si>
    <t>11kV Chiyyedu</t>
  </si>
  <si>
    <t>11KV Chennampalli</t>
  </si>
  <si>
    <t>11KV Kottalapalli</t>
  </si>
  <si>
    <t>11KV Nallapreddy palli</t>
  </si>
  <si>
    <t>11KV C K D palli</t>
  </si>
  <si>
    <t>11KV Nadimpalli</t>
  </si>
  <si>
    <t>11KV Kuruguntla, Kamarpalli (v)</t>
  </si>
  <si>
    <t>33/11 KV Koppalakonda Sub-station</t>
  </si>
  <si>
    <t>11KV kesavapuram</t>
  </si>
  <si>
    <t>33/11 KV Yerraguntla SS (GARLADINNE)</t>
  </si>
  <si>
    <t>11KV Penakacherla New</t>
  </si>
  <si>
    <t>11KV NAGI REDDY PALLI NEW FEEDER</t>
  </si>
  <si>
    <t>11KV UDIRIPI KONDA2 NEW</t>
  </si>
  <si>
    <t>11KV P Kothapalli</t>
  </si>
  <si>
    <t>11KV KOPPALAKONDA</t>
  </si>
  <si>
    <t>11KV Budedu</t>
  </si>
  <si>
    <t>33/11 KV Tarimala SS</t>
  </si>
  <si>
    <t>11KV YEKULANAGEPALL</t>
  </si>
  <si>
    <t>11 KV Kanampalli</t>
  </si>
  <si>
    <t>11KV KALAGALLA FEEDER</t>
  </si>
  <si>
    <t>11KV MARUTLA I</t>
  </si>
  <si>
    <t>33/11 KV Salakamcheruvu SS</t>
  </si>
  <si>
    <t>11 KV Korivipalli 11 KV 24 Hrs WW</t>
  </si>
  <si>
    <t>11KV EDULAPALLI</t>
  </si>
  <si>
    <t>33/11 KV M.Cherlopalli SS</t>
  </si>
  <si>
    <t>11KV Maruru</t>
  </si>
  <si>
    <t>11KV SANJEEVAPURAM FEEDER</t>
  </si>
  <si>
    <t>11KV Sivarampeta feeder</t>
  </si>
  <si>
    <t>11KV Illuru</t>
  </si>
  <si>
    <t>11KV MARUTLA III</t>
  </si>
  <si>
    <t>11KV CHOLASAMUDRAM FEEDER</t>
  </si>
  <si>
    <t>11KV Kadarakunta</t>
  </si>
  <si>
    <t>11KV Kotanka</t>
  </si>
  <si>
    <t>33/11 KV Gandlaparthy SS</t>
  </si>
  <si>
    <t>11KV Gandlaparthy</t>
  </si>
  <si>
    <t>11KV Talupur</t>
  </si>
  <si>
    <t>1KV Salakamcheruvu</t>
  </si>
  <si>
    <t>11KV Muddalapuram</t>
  </si>
  <si>
    <t>11KV Mukundapuram Old</t>
  </si>
  <si>
    <t>11 KV Jallipalli 1 2</t>
  </si>
  <si>
    <t>11KV Mukundapuram New</t>
  </si>
  <si>
    <t>11KV BUKKACHERLA</t>
  </si>
  <si>
    <t>11KV Goridindla</t>
  </si>
  <si>
    <t>11KV Kamlapuram</t>
  </si>
  <si>
    <t>11KV Thimmampeta</t>
  </si>
  <si>
    <t>11KV R KOTHUR FEEDER</t>
  </si>
  <si>
    <t>11KV Yerragunta</t>
  </si>
  <si>
    <t>11KV MARTHADU-2</t>
  </si>
  <si>
    <t>11KV Gollapalli</t>
  </si>
  <si>
    <t>33/11 KV Sanapa SS</t>
  </si>
  <si>
    <t>11KV Topudurty feeder</t>
  </si>
  <si>
    <t>11KV KRISHNAPURAM</t>
  </si>
  <si>
    <t>11KV Marthadu Rural AGL</t>
  </si>
  <si>
    <t>11KV Sivaram Peta2 New</t>
  </si>
  <si>
    <t>11KV M C Palli</t>
  </si>
  <si>
    <t>11KV Hampapuram</t>
  </si>
  <si>
    <t>11KV B Kothapalli</t>
  </si>
  <si>
    <t>11KV Nidanawada</t>
  </si>
  <si>
    <t>11KV KALAGALLA NEW</t>
  </si>
  <si>
    <t>11 KV Nagulaguddam Thanda</t>
  </si>
  <si>
    <t>11 KV Penakacherla OLD</t>
  </si>
  <si>
    <t>11KV Nayanipalli</t>
  </si>
  <si>
    <t>11KV Varimadugu</t>
  </si>
  <si>
    <t>11KV Pampanur</t>
  </si>
  <si>
    <t>33/11 KV P.S.Puram SS</t>
  </si>
  <si>
    <t>11KV P Yaleru</t>
  </si>
  <si>
    <t>11KV Sanapa</t>
  </si>
  <si>
    <t>11KV Tarimela</t>
  </si>
  <si>
    <t>11KV Gotkuru</t>
  </si>
  <si>
    <t>11KV G Kotha palli feeder</t>
  </si>
  <si>
    <t>11KV Gummepalli</t>
  </si>
  <si>
    <t>11KV Gondireddipalli</t>
  </si>
  <si>
    <t>11KV Kallumaddi</t>
  </si>
  <si>
    <t>11KV Eluvendula</t>
  </si>
  <si>
    <t>11KV Ullikanti Palli new</t>
  </si>
  <si>
    <t>11KV B YALERU</t>
  </si>
  <si>
    <t>33/11 KV Vaddulapalli SS</t>
  </si>
  <si>
    <t>11KV Talupur Feeder</t>
  </si>
  <si>
    <t>11KV Sivapuram</t>
  </si>
  <si>
    <t>11KV P S Puram</t>
  </si>
  <si>
    <t>11KV Madigubba</t>
  </si>
  <si>
    <t>11KV Nagalaguddam</t>
  </si>
  <si>
    <t>11KV KORRAKODU NEW</t>
  </si>
  <si>
    <t>11KV Ullikallu</t>
  </si>
  <si>
    <t>11KV KAMMUR FEEDER</t>
  </si>
  <si>
    <t>11 KV Akuledu</t>
  </si>
  <si>
    <t>11KV Karutlapalli</t>
  </si>
  <si>
    <t>11KV Nayanavaripalli</t>
  </si>
  <si>
    <t>11KV Voddupalli</t>
  </si>
  <si>
    <t>11 KV Loluru</t>
  </si>
  <si>
    <t>11KV Udipirikonda feeder</t>
  </si>
  <si>
    <t>11KV Madapuram</t>
  </si>
  <si>
    <t>33/11 KV Venkatampally SS</t>
  </si>
  <si>
    <t>11KV Pulletipalli</t>
  </si>
  <si>
    <t>11KV Venkatampalli</t>
  </si>
  <si>
    <t>11KV Ramagiri rurals</t>
  </si>
  <si>
    <t>33/11 KV Thimmapuram SS (RAMAGIRI)</t>
  </si>
  <si>
    <t>11KV Thimmapuram</t>
  </si>
  <si>
    <t>11KV Makkinavaripalli</t>
  </si>
  <si>
    <t>11KV Mangapuram</t>
  </si>
  <si>
    <t>33/11 KV Hariyancheruvu SS</t>
  </si>
  <si>
    <t>11KV Hariyancheruvu</t>
  </si>
  <si>
    <t>11KV Veldurthy</t>
  </si>
  <si>
    <t>11KV C K Palli rurals</t>
  </si>
  <si>
    <t>11KV Ganthimarri</t>
  </si>
  <si>
    <t>11KV Muthyalampalli</t>
  </si>
  <si>
    <t>11 KV Peruru Rural</t>
  </si>
  <si>
    <t>11KV MUSTI KOVELA</t>
  </si>
  <si>
    <t>11KV Medapuram</t>
  </si>
  <si>
    <t>11KV Thumucherla</t>
  </si>
  <si>
    <t>11KV Madhapuram</t>
  </si>
  <si>
    <t>11KV Nagasamudram</t>
  </si>
  <si>
    <t>11KV Garimakulapalli</t>
  </si>
  <si>
    <t>33/11 KV Mamillapalli SS</t>
  </si>
  <si>
    <t>11KV Kunuthur</t>
  </si>
  <si>
    <t>11KV Dadulur</t>
  </si>
  <si>
    <t>11KV BHOGINEPALLI FEEDER</t>
  </si>
  <si>
    <t>11KV Kuntimaddi</t>
  </si>
  <si>
    <t>11KV Elakuntla</t>
  </si>
  <si>
    <t>11KV PYADINDI FEEDER</t>
  </si>
  <si>
    <t>11KV NIMALAKUNTA FEEDER</t>
  </si>
  <si>
    <t>11KV KONAPURAM</t>
  </si>
  <si>
    <t>11KV VENKATAPURAM</t>
  </si>
  <si>
    <t>11KV Dubbarlavapalli</t>
  </si>
  <si>
    <t>11KV Papireddypalli</t>
  </si>
  <si>
    <t>11KV Ontikonda</t>
  </si>
  <si>
    <t>11KV NYAMADILLA</t>
  </si>
  <si>
    <t>11KV Paila Boyalapalli</t>
  </si>
  <si>
    <t>11KV C N KOTA</t>
  </si>
  <si>
    <t>11KV CHINNAPALLI</t>
  </si>
  <si>
    <t>11KV Mamillpalli Rural and Indl(Bunche</t>
  </si>
  <si>
    <t>11KV Thagarakunta</t>
  </si>
  <si>
    <t>11KV K G Palli Rural</t>
  </si>
  <si>
    <t>11KV POTHULANAGE PALLI FEEDER (AGL)</t>
  </si>
  <si>
    <t>11KV THUMPARTHY FEEDER (AGL)</t>
  </si>
  <si>
    <t>11KV Badanapalli</t>
  </si>
  <si>
    <t>11KV Ravulacheruvu</t>
  </si>
  <si>
    <t>33/11 KV Nelakota Thanda SS</t>
  </si>
  <si>
    <t>11KV Nelakota</t>
  </si>
  <si>
    <t>33/11 KV Obulanayanapalli SS</t>
  </si>
  <si>
    <t>11KV Mallakalva</t>
  </si>
  <si>
    <t>11KV Nadimigaddapalli</t>
  </si>
  <si>
    <t>11KV Motumarla</t>
  </si>
  <si>
    <t>11KV Venkatathimmapuram</t>
  </si>
  <si>
    <t>33/11 KV Ravulacheruvu SS</t>
  </si>
  <si>
    <t>33/11 KV Chigecherla SS</t>
  </si>
  <si>
    <t>11KV Uppanesinapalli</t>
  </si>
  <si>
    <t>11KV Regatipalli</t>
  </si>
  <si>
    <t>11KV Kunuthuru</t>
  </si>
  <si>
    <t>11KV Chegicherla</t>
  </si>
  <si>
    <t>11KV R Yerraguntapalli</t>
  </si>
  <si>
    <t>11KV C Bathalapalli</t>
  </si>
  <si>
    <t>11KV Palyam Katrimala</t>
  </si>
  <si>
    <t>11KV Sunkulamma feeder</t>
  </si>
  <si>
    <t>11KV Rajapuram</t>
  </si>
  <si>
    <t>11KV S K Peta</t>
  </si>
  <si>
    <t>11KV Kandlapalli</t>
  </si>
  <si>
    <t>11KV Ramagiri</t>
  </si>
  <si>
    <t>11KV P Kondapuram</t>
  </si>
  <si>
    <t>11KV Thondapadu</t>
  </si>
  <si>
    <t>11KV P Kotha Palli</t>
  </si>
  <si>
    <t>11KV Basinepalli</t>
  </si>
  <si>
    <t>33/11 KV Medimakulapalli SS</t>
  </si>
  <si>
    <t>11KV Laxumpalli</t>
  </si>
  <si>
    <t>11KV Ravuludiki</t>
  </si>
  <si>
    <t>11KV Mamillacheruvu</t>
  </si>
  <si>
    <t>11KV Edurur feeder</t>
  </si>
  <si>
    <t>11KV Avulampalli</t>
  </si>
  <si>
    <t>11KV CHINTHALCHERUVU</t>
  </si>
  <si>
    <t>11KV KANDLAGUDURU</t>
  </si>
  <si>
    <t>11KV Dimmagudi</t>
  </si>
  <si>
    <t>11KV Pamidi Rurals</t>
  </si>
  <si>
    <t>11KV Kristipadu</t>
  </si>
  <si>
    <t>33/11 KV P.K.Cheruvu SS</t>
  </si>
  <si>
    <t>11KV Narsapuram</t>
  </si>
  <si>
    <t>11 KV Moosa FDR</t>
  </si>
  <si>
    <t>11 KV P K Cheruvu + WW</t>
  </si>
  <si>
    <t>11KV NELAGONDA</t>
  </si>
  <si>
    <t>33/11 KV Venkatampalli SS</t>
  </si>
  <si>
    <t>11KV P C PYAPILI</t>
  </si>
  <si>
    <t>11KV Venkatam palli</t>
  </si>
  <si>
    <t>11KV Yerragudi</t>
  </si>
  <si>
    <t>11KV Puligutta Palli</t>
  </si>
  <si>
    <t>11KV Gollaladoddi</t>
  </si>
  <si>
    <t>11KV J Rampuram</t>
  </si>
  <si>
    <t>11KV Dosaludiki</t>
  </si>
  <si>
    <t>11KV Pottipadu</t>
  </si>
  <si>
    <t>11KV DONUMUKKALA</t>
  </si>
  <si>
    <t>11KV Gadekal</t>
  </si>
  <si>
    <t>11KV Ragulapadu</t>
  </si>
  <si>
    <t>33/11KV Chabala SS</t>
  </si>
  <si>
    <t>11KV Chabala feeder</t>
  </si>
  <si>
    <t>11KV Poliki feeder</t>
  </si>
  <si>
    <t>11KV KADAMALAKUNTA</t>
  </si>
  <si>
    <t>11KV Gadehothur feeder</t>
  </si>
  <si>
    <t>11KV Chandana</t>
  </si>
  <si>
    <t>11KV Ramarajupalli</t>
  </si>
  <si>
    <t>33/11 KV Nitturu SS</t>
  </si>
  <si>
    <t>11KV Vemulapadu</t>
  </si>
  <si>
    <t>11 KV Polamada Agl</t>
  </si>
  <si>
    <t>11KV Bugga</t>
  </si>
  <si>
    <t>11KV Kamalapadu</t>
  </si>
  <si>
    <t>11KV Nagarur</t>
  </si>
  <si>
    <t>11KV Kona+Nitturu</t>
  </si>
  <si>
    <t>11KV Pinnepalli</t>
  </si>
  <si>
    <t>11KV Vanganur</t>
  </si>
  <si>
    <t>11KV K Uappalapdu</t>
  </si>
  <si>
    <t>11kv Lakshum Palli</t>
  </si>
  <si>
    <t>11KV Alur</t>
  </si>
  <si>
    <t>11KV K S R Peta</t>
  </si>
  <si>
    <t>11KV AVT Palli</t>
  </si>
  <si>
    <t>11 KV Bandarlapalli I</t>
  </si>
  <si>
    <t>11KV Gangadevipalli</t>
  </si>
  <si>
    <t>11KV Diguva Palli</t>
  </si>
  <si>
    <t>11KV Y G PALLI</t>
  </si>
  <si>
    <t>11KV Bandarlapalli-II</t>
  </si>
  <si>
    <t>11KV Venkatareddypalli</t>
  </si>
  <si>
    <t>11KV Ayyavaripalli</t>
  </si>
  <si>
    <t>33/11 KV Maddi Palli SS</t>
  </si>
  <si>
    <t>11KV Rangarajugutta</t>
  </si>
  <si>
    <t>11kv M Kondapuram</t>
  </si>
  <si>
    <t>33/11 KV Kuchivaripalli SS</t>
  </si>
  <si>
    <t>11KV Vasapuram</t>
  </si>
  <si>
    <t>11KV 85 Nitturu</t>
  </si>
  <si>
    <t>33/11 KV Thimmam Palli SS</t>
  </si>
  <si>
    <t>11KV Bukkapuram</t>
  </si>
  <si>
    <t>11KV Balapuram</t>
  </si>
  <si>
    <t>33/11 KV Vennapusapalli SS</t>
  </si>
  <si>
    <t>11KV Kodumurthy</t>
  </si>
  <si>
    <t>11KV Gaddamvaripalli</t>
  </si>
  <si>
    <t>33/11 KV S.Kotha Palli SS</t>
  </si>
  <si>
    <t>11KV Kallurur</t>
  </si>
  <si>
    <t>11kv Cherlopalli - I</t>
  </si>
  <si>
    <t>11KV Boppepalli II</t>
  </si>
  <si>
    <t>11KV JUTUR AGRICULTURE FEEDER</t>
  </si>
  <si>
    <t>11KV Vennapusapalli</t>
  </si>
  <si>
    <t>11KV THIMANNA CHERUVU</t>
  </si>
  <si>
    <t>11KV Yellanur</t>
  </si>
  <si>
    <t>11KV P Pappur rural</t>
  </si>
  <si>
    <t>11KV Garladinne</t>
  </si>
  <si>
    <t>33/11KV Kadavakallu SS</t>
  </si>
  <si>
    <t>11KV Kadavakallu feeder</t>
  </si>
  <si>
    <t>11KV D Uppalapadu Feeder</t>
  </si>
  <si>
    <t>11KV T OBULAPURAM II feeder</t>
  </si>
  <si>
    <t>11KV Thirumalapuram</t>
  </si>
  <si>
    <t>11KV Komatikuntla</t>
  </si>
  <si>
    <t>11KV KAMMAVARIPALLI</t>
  </si>
  <si>
    <t>11KV C K MANDA</t>
  </si>
  <si>
    <t>11KV R Cherlopalli</t>
  </si>
  <si>
    <t>11KV Chikkepalli</t>
  </si>
  <si>
    <t>11KV Kuchivaripalli</t>
  </si>
  <si>
    <t>11KV Varadayapalli</t>
  </si>
  <si>
    <t>11KV Danthalapalli I</t>
  </si>
  <si>
    <t>11KV Takkalapalli</t>
  </si>
  <si>
    <t>33/11 KV Yellutla SS</t>
  </si>
  <si>
    <t>11KV Yellutla - II</t>
  </si>
  <si>
    <t>33/11 KV Dharmapuram SS (PEDDA PAPPUR)</t>
  </si>
  <si>
    <t>11KV Shakepalli</t>
  </si>
  <si>
    <t>11KV Sanjeevapuram + kadavakallu feeder</t>
  </si>
  <si>
    <t>11KV P Yakkaluru</t>
  </si>
  <si>
    <t>33/11KV T.KALLUR SS</t>
  </si>
  <si>
    <t>11KV T Kallur</t>
  </si>
  <si>
    <t>11KV Narapuram</t>
  </si>
  <si>
    <t>11KV Tabjula</t>
  </si>
  <si>
    <t>33/11 KV Ranganayanipalli SS</t>
  </si>
  <si>
    <t>11KV Ranganayanapalli</t>
  </si>
  <si>
    <t>11KV Chintakunta</t>
  </si>
  <si>
    <t>11KV Madugupalli-2</t>
  </si>
  <si>
    <t>11 kv jutur</t>
  </si>
  <si>
    <t>11KV NARASAPURAM</t>
  </si>
  <si>
    <t>11KV Jangamreddypeta</t>
  </si>
  <si>
    <t>11KV Thimmampalli</t>
  </si>
  <si>
    <t>11KV G C Palli</t>
  </si>
  <si>
    <t>11KV Vengannapalli</t>
  </si>
  <si>
    <t>11kv T Obulapuram - I</t>
  </si>
  <si>
    <t>11KV Neerajampalli</t>
  </si>
  <si>
    <t>11KV NV Palli</t>
  </si>
  <si>
    <t>11Kv obulapuram - I</t>
  </si>
  <si>
    <t>11KV Mallagundla</t>
  </si>
  <si>
    <t>11KV Goddumarri</t>
  </si>
  <si>
    <t>11KV Yellutla - I</t>
  </si>
  <si>
    <t>11KV K G Kunta</t>
  </si>
  <si>
    <t>11KV OBULAPURAM -2 feeder</t>
  </si>
  <si>
    <t>11KV Boppepalli I</t>
  </si>
  <si>
    <t>11KV R R Kunta</t>
  </si>
  <si>
    <t>11 KV YG Palli + WW</t>
  </si>
  <si>
    <t>11KV Dharmapuram</t>
  </si>
  <si>
    <t>11KV Madugupalli-1</t>
  </si>
  <si>
    <t>11 kv Ammaladinne</t>
  </si>
  <si>
    <t>11KV Danthalapalli II</t>
  </si>
  <si>
    <t>11KV Maddipalli-II feeder</t>
  </si>
  <si>
    <t>11KV Cherlopalli -II feeder</t>
  </si>
  <si>
    <t>11KV S Guduru feeder</t>
  </si>
  <si>
    <t>11KV Salavemula I Feeder</t>
  </si>
  <si>
    <t>11KV Salavemula-II</t>
  </si>
  <si>
    <t>11kv Maddipalli -I</t>
  </si>
  <si>
    <t>11KV Salavemula III</t>
  </si>
  <si>
    <t>11KVManesamudram</t>
  </si>
  <si>
    <t>11KV Kollakunta</t>
  </si>
  <si>
    <t>11KVK K Palli</t>
  </si>
  <si>
    <t>11KVRachipalli</t>
  </si>
  <si>
    <t>11KV Kaggallu</t>
  </si>
  <si>
    <t>11KVM R Palli</t>
  </si>
  <si>
    <t>11KV Cherlopalli</t>
  </si>
  <si>
    <t>11KVChowluru Agl Chowluru 24Hrs</t>
  </si>
  <si>
    <t>11KV Kotipi</t>
  </si>
  <si>
    <t>11KVGollapuram Kirikera Rurals</t>
  </si>
  <si>
    <t>11KVSanthebidanur</t>
  </si>
  <si>
    <t>11KV Diguvapalli feeder</t>
  </si>
  <si>
    <t>11KV Kodikonda</t>
  </si>
  <si>
    <t>11KV Morasalapalli feeder</t>
  </si>
  <si>
    <t>11KVKoduru</t>
  </si>
  <si>
    <t>11KVUtukur Agl Utukuru WW</t>
  </si>
  <si>
    <t>11KVBasavanapalli</t>
  </si>
  <si>
    <t>33/11 KV Palagalapalli SS</t>
  </si>
  <si>
    <t>11KV somagatta feeder</t>
  </si>
  <si>
    <t>11KVGollapalli</t>
  </si>
  <si>
    <t>11KVSettipalli</t>
  </si>
  <si>
    <t>33/11KV SIRIVARAM SS</t>
  </si>
  <si>
    <t>11KV Gopindevarapalli</t>
  </si>
  <si>
    <t>11KV Thirumaladevarapalli</t>
  </si>
  <si>
    <t>11KV Palagalapalli feeder</t>
  </si>
  <si>
    <t>11KV Maddipi</t>
  </si>
  <si>
    <t>11KV Bingipalli</t>
  </si>
  <si>
    <t>11KV Maravakothapalli</t>
  </si>
  <si>
    <t>11KVVeerapuram</t>
  </si>
  <si>
    <t>11KVKanchisamudram</t>
  </si>
  <si>
    <t>11KV SIRIVARAM</t>
  </si>
  <si>
    <t>11KVPuleru</t>
  </si>
  <si>
    <t>11KVKurlapalli</t>
  </si>
  <si>
    <t>11KVKonduru</t>
  </si>
  <si>
    <t>11KVCholasamudram</t>
  </si>
  <si>
    <t>11KVNayanapalli</t>
  </si>
  <si>
    <t>11KVSirekolam</t>
  </si>
  <si>
    <t>11 KV Tekulodu SRR Water Works</t>
  </si>
  <si>
    <t>Goravanahalli</t>
  </si>
  <si>
    <t>11KVPaidety</t>
  </si>
  <si>
    <t>11KVYangnisettipalli</t>
  </si>
  <si>
    <t>11KVDemaketapalli</t>
  </si>
  <si>
    <t>M Cherlopalli</t>
  </si>
  <si>
    <t>11KVSasanakota</t>
  </si>
  <si>
    <t>11KV Maddanakunta</t>
  </si>
  <si>
    <t>11KVV N Halli</t>
  </si>
  <si>
    <t>33/11 KV Thamidepalli SS</t>
  </si>
  <si>
    <t>11KV Devaganipalli</t>
  </si>
  <si>
    <t>11KVAmidalagondi</t>
  </si>
  <si>
    <t>11KV BT Palli</t>
  </si>
  <si>
    <t>11KVThammidepalli</t>
  </si>
  <si>
    <t>33/11 KV R.Anantapur SS</t>
  </si>
  <si>
    <t>11KVBullasamudram</t>
  </si>
  <si>
    <t>11KVH M Halli</t>
  </si>
  <si>
    <t>11KV Gowdanahalli</t>
  </si>
  <si>
    <t>33/11 KV Valasa SubStaion</t>
  </si>
  <si>
    <t>11KV V Agraharam</t>
  </si>
  <si>
    <t>11KVNarasambhdi</t>
  </si>
  <si>
    <t>11KVNeelakantapuram</t>
  </si>
  <si>
    <t>33/11 KV Hemavathi SS</t>
  </si>
  <si>
    <t>11KVNidragatta</t>
  </si>
  <si>
    <t>33/11 KV Rathnagiri SS</t>
  </si>
  <si>
    <t>11KVAlupanapalli</t>
  </si>
  <si>
    <t>11 KV H D N HALLI</t>
  </si>
  <si>
    <t>11KVValasa</t>
  </si>
  <si>
    <t>11KVGuddugurki</t>
  </si>
  <si>
    <t>33/11 KV B.G.Halli SS</t>
  </si>
  <si>
    <t>11KVH T Halli</t>
  </si>
  <si>
    <t>33/11 KV Basavanapalli SS</t>
  </si>
  <si>
    <t>33/11 KV Jammalabanda SS</t>
  </si>
  <si>
    <t>11KVRallapalli</t>
  </si>
  <si>
    <t>11KVRalla Anantapur</t>
  </si>
  <si>
    <t>11KVJammlabanda</t>
  </si>
  <si>
    <t>11KVManoor</t>
  </si>
  <si>
    <t>11KVJammanapalli</t>
  </si>
  <si>
    <t>11KVB M Palli</t>
  </si>
  <si>
    <t>11KVSivaram</t>
  </si>
  <si>
    <t>33/11KV RAMNE PALLI SS</t>
  </si>
  <si>
    <t>11KV HANUMANA PALLI FEEDER</t>
  </si>
  <si>
    <t>11KVRatnagiri</t>
  </si>
  <si>
    <t>11KV Irrigepalli</t>
  </si>
  <si>
    <t>11KV Papasanipalli</t>
  </si>
  <si>
    <t>11KVB G Halli</t>
  </si>
  <si>
    <t>11KV KN PALLI FEEDER</t>
  </si>
  <si>
    <t>11KVPullikunta</t>
  </si>
  <si>
    <t>11KV Hemavathi Kenkera</t>
  </si>
  <si>
    <t>11KVKodipalli</t>
  </si>
  <si>
    <t>11KV HIRETHURPI FEEDER</t>
  </si>
  <si>
    <t>11KVM Rayapuram</t>
  </si>
  <si>
    <t>11KVKaki</t>
  </si>
  <si>
    <t>11KVMaddanakunta</t>
  </si>
  <si>
    <t>11KVKallumarri</t>
  </si>
  <si>
    <t>11KV C Kodigepalli</t>
  </si>
  <si>
    <t>11KVP Byadagera</t>
  </si>
  <si>
    <t>11KVMorugabal</t>
  </si>
  <si>
    <t>11KV Haresamudram</t>
  </si>
  <si>
    <t>11KVAldapalli</t>
  </si>
  <si>
    <t>11KV Gundumala</t>
  </si>
  <si>
    <t>11KVGovindapuram</t>
  </si>
  <si>
    <t>11KVChitnaduku</t>
  </si>
  <si>
    <t>33/11 KV Madhudi SS</t>
  </si>
  <si>
    <t>11KV DOKKALAPALLI FEEDER</t>
  </si>
  <si>
    <t>11KVDodderi</t>
  </si>
  <si>
    <t>11KV PULAPALLI FEEDER</t>
  </si>
  <si>
    <t>11KV KONKALLU AGL FEEDER</t>
  </si>
  <si>
    <t>11KV Gunehalli</t>
  </si>
  <si>
    <t>11KVJavanaduku</t>
  </si>
  <si>
    <t>11KVPalaram</t>
  </si>
  <si>
    <t>11KV S RAYAPURAM FEEDER</t>
  </si>
  <si>
    <t>11KVBangarupalyam</t>
  </si>
  <si>
    <t>11KV UPPARAPALLI FEEDER</t>
  </si>
  <si>
    <t>11KVMadhudi</t>
  </si>
  <si>
    <t>11KV G G HALLI FEEDER</t>
  </si>
  <si>
    <t>11KV Hunsekunta Feeder</t>
  </si>
  <si>
    <t>11KV Mandalapalli</t>
  </si>
  <si>
    <t>11KVGowdankunta</t>
  </si>
  <si>
    <t>11KVChallapalli</t>
  </si>
  <si>
    <t>11 KV Pedda Kodipalli</t>
  </si>
  <si>
    <t>11KV Beedanipalli</t>
  </si>
  <si>
    <t>11KV Pedda Guvvalapalli</t>
  </si>
  <si>
    <t>11KVM KOTHAPALLI</t>
  </si>
  <si>
    <t>11 KV Gowrajupalli</t>
  </si>
  <si>
    <t>33/11 KV Thurukalapatnam SS</t>
  </si>
  <si>
    <t>11KV Sanipalli</t>
  </si>
  <si>
    <t>11KV BANDLAPALLI</t>
  </si>
  <si>
    <t>11 KV Chinna Manthur</t>
  </si>
  <si>
    <t>11KVKogira</t>
  </si>
  <si>
    <t>11KVChalakuru</t>
  </si>
  <si>
    <t>11KVBrahmanapalli</t>
  </si>
  <si>
    <t>11KVGudipalli</t>
  </si>
  <si>
    <t>33/11 KV Peddamanthur SS</t>
  </si>
  <si>
    <t>11KVNallur</t>
  </si>
  <si>
    <t>11KV MAHADEVAPALLI FEEDER</t>
  </si>
  <si>
    <t>11KV CHERUKURU FEEDER</t>
  </si>
  <si>
    <t>11KV JULAKUNTA</t>
  </si>
  <si>
    <t>11KVKalipi</t>
  </si>
  <si>
    <t>11KVRampuram</t>
  </si>
  <si>
    <t>33/11 KV Venkatareddypalli SS</t>
  </si>
  <si>
    <t>11KVHARIPURAM</t>
  </si>
  <si>
    <t>11KVNagaluru</t>
  </si>
  <si>
    <t>11KV MUNIMADUGU</t>
  </si>
  <si>
    <t>11KV THURAKALAPATNAM</t>
  </si>
  <si>
    <t>11KV R Locherla</t>
  </si>
  <si>
    <t>11KVPATHIKUNTA PALLI</t>
  </si>
  <si>
    <t>11KVVenkatareddypalli</t>
  </si>
  <si>
    <t>11KVGuttur</t>
  </si>
  <si>
    <t>11KVDUDDEBANDA</t>
  </si>
  <si>
    <t>11KV CHELAMAKUNTLAPALLI</t>
  </si>
  <si>
    <t>11KV KOTANNAGARIPALLI</t>
  </si>
  <si>
    <t>11KV K BATHALAPLLI</t>
  </si>
  <si>
    <t>11KV KAMATHAMPALLI</t>
  </si>
  <si>
    <t>11 KV SYDAPURAM</t>
  </si>
  <si>
    <t>11KV ORUVOY FEEDER</t>
  </si>
  <si>
    <t>11KV KADIRI WEST</t>
  </si>
  <si>
    <t>11KV CHIPPALAMADUGU</t>
  </si>
  <si>
    <t>11KV CV Palli</t>
  </si>
  <si>
    <t>11KV Maddimadugu</t>
  </si>
  <si>
    <t>11KV Pedayallampalli + 11KV K Pulakun</t>
  </si>
  <si>
    <t>11KV Allugundu</t>
  </si>
  <si>
    <t>11KV Tavalammarri</t>
  </si>
  <si>
    <t>11KV Ubicherla</t>
  </si>
  <si>
    <t>New 33/11 KV Velichelimala SS</t>
  </si>
  <si>
    <t>11KV GOWKANAPETA</t>
  </si>
  <si>
    <t>11 KV ZEENULAKUNTA</t>
  </si>
  <si>
    <t>33/11 KV Mallepalli SS</t>
  </si>
  <si>
    <t>11KV Kotireddypalli</t>
  </si>
  <si>
    <t>33/11 KV Batrepalli SS</t>
  </si>
  <si>
    <t>11 KV KURLI</t>
  </si>
  <si>
    <t>11 KV PAYAKATTU</t>
  </si>
  <si>
    <t>11KV MALLEPALLI</t>
  </si>
  <si>
    <t>11KV Pedaballi</t>
  </si>
  <si>
    <t>11 KV DORIGALLU</t>
  </si>
  <si>
    <t>11 KV MARRIMANU</t>
  </si>
  <si>
    <t>11 KV ODULA PALLI</t>
  </si>
  <si>
    <t>11KV VELICHELAMALA</t>
  </si>
  <si>
    <t>11 KV Gunjepalli Podarallapalli</t>
  </si>
  <si>
    <t>11KV MALAMEEDAPALLI</t>
  </si>
  <si>
    <t>11 KV VALIMICHERLOPALLI</t>
  </si>
  <si>
    <t>11 KV O B R PALLI</t>
  </si>
  <si>
    <t>11KV TALLAKALVA</t>
  </si>
  <si>
    <t>11KV Ralla Anantapuram + 11KV Uppalapa</t>
  </si>
  <si>
    <t>11KV BATRE PALLI</t>
  </si>
  <si>
    <t>11KV Kodavandlapalli</t>
  </si>
  <si>
    <t>11 KV MALAKAVEMULA</t>
  </si>
  <si>
    <t>11 KV DHANIYANCHERUVU</t>
  </si>
  <si>
    <t>11 KV VEPMANIPETA</t>
  </si>
  <si>
    <t>11KV KATARUPALLI</t>
  </si>
  <si>
    <t>11KV Marrikommadinne</t>
  </si>
  <si>
    <t>11KV TAPPETAVARIPALLI</t>
  </si>
  <si>
    <t>11KV Martadu</t>
  </si>
  <si>
    <t>11KV WEST NADIM PALLI</t>
  </si>
  <si>
    <t>11 kv Sankepalli</t>
  </si>
  <si>
    <t>33/11 KV Ganjivaripalli SS</t>
  </si>
  <si>
    <t>11 KV GARIKA PALLI</t>
  </si>
  <si>
    <t>11KV Vepalakunta</t>
  </si>
  <si>
    <t>11KV Chinnakotla</t>
  </si>
  <si>
    <t>11 KV GANGIVARI PALLI</t>
  </si>
  <si>
    <t>11KV Patnam</t>
  </si>
  <si>
    <t>11 KV PEDDANNAVARI PALLI</t>
  </si>
  <si>
    <t>11KV T VANKAPALLI</t>
  </si>
  <si>
    <t>11KV KOKKANTI</t>
  </si>
  <si>
    <t>11KV Ethodu</t>
  </si>
  <si>
    <t>33/11KV REDDY PALLI SS</t>
  </si>
  <si>
    <t>11KV Yerravanka palli</t>
  </si>
  <si>
    <t>33/11 KV Kottuvaripalli Sub-station</t>
  </si>
  <si>
    <t>11KV Pulakunta palli</t>
  </si>
  <si>
    <t>11KV KUTALAPALLI</t>
  </si>
  <si>
    <t>33/11 KV Mohammadabad SS</t>
  </si>
  <si>
    <t>11KV J K Palli</t>
  </si>
  <si>
    <t>11KV Thummala</t>
  </si>
  <si>
    <t>33/11 KV Kondakamarla SS</t>
  </si>
  <si>
    <t>11 KV Kondakamarla</t>
  </si>
  <si>
    <t>33/11 KV Peddapalli SS</t>
  </si>
  <si>
    <t>11KV Peddapalli</t>
  </si>
  <si>
    <t>11KV Tippe palli</t>
  </si>
  <si>
    <t>33/11 KV Gownipalli SS</t>
  </si>
  <si>
    <t>11 KV Thangedukunta</t>
  </si>
  <si>
    <t>11 KV Gunduvaripalli</t>
  </si>
  <si>
    <t>11KV Kammavari palli</t>
  </si>
  <si>
    <t>11KV Gajukunta palli</t>
  </si>
  <si>
    <t>11KV Mohammadabad</t>
  </si>
  <si>
    <t>11KV Sunnampalli</t>
  </si>
  <si>
    <t>11KV C G Project</t>
  </si>
  <si>
    <t>11KV Alla palli</t>
  </si>
  <si>
    <t>33/11 KV Chikatimanipalli SS</t>
  </si>
  <si>
    <t>11KV Gnagasanipalli</t>
  </si>
  <si>
    <t>11KV Chinaganipalli</t>
  </si>
  <si>
    <t>11KV Kotapalli</t>
  </si>
  <si>
    <t>11KV N S G Palli</t>
  </si>
  <si>
    <t>11KV Nallagutlapalli</t>
  </si>
  <si>
    <t>11 KV Kasamudram</t>
  </si>
  <si>
    <t>11 kV GOWRAPURAM</t>
  </si>
  <si>
    <t>11KV T SADUM</t>
  </si>
  <si>
    <t>11KV Bonthalapalli</t>
  </si>
  <si>
    <t>11KV CHOWTAKUNTAPALLI</t>
  </si>
  <si>
    <t>11KV P Bathalapalli</t>
  </si>
  <si>
    <t>33/11 KV Pulagampalli SS</t>
  </si>
  <si>
    <t>11KV Mittapalli + Donnikota Stone Cras</t>
  </si>
  <si>
    <t>11KV Navabkota+11KV Seshaiahgaripalli</t>
  </si>
  <si>
    <t>11KV CM Palli</t>
  </si>
  <si>
    <t>11KV REDDYPALLI</t>
  </si>
  <si>
    <t>11KV Chintamanipalli</t>
  </si>
  <si>
    <t>11KV Charupalli</t>
  </si>
  <si>
    <t>11KV Pulagampalli</t>
  </si>
  <si>
    <t>11KV Kotakammavaripalli</t>
  </si>
  <si>
    <t>11KV Vanavolu</t>
  </si>
  <si>
    <t>11KV Jakkasamudram</t>
  </si>
  <si>
    <t>11KV Pamudurthy</t>
  </si>
  <si>
    <t>11 KV Yerrapalli kaganipalli</t>
  </si>
  <si>
    <t>33/11KV Gounipalli Sub Station</t>
  </si>
  <si>
    <t>11KV CHENNARAYUNI PALLI</t>
  </si>
  <si>
    <t>11KV Janakampalli</t>
  </si>
  <si>
    <t>11KV Mandlapalli</t>
  </si>
  <si>
    <t>33/11 KV Marala SS</t>
  </si>
  <si>
    <t>11KV GOONIPALLI</t>
  </si>
  <si>
    <t>11KV SIDDARAMPURAM</t>
  </si>
  <si>
    <t>11KV Marala</t>
  </si>
  <si>
    <t>11KV Kambalaparthy</t>
  </si>
  <si>
    <t>11KV Meerjapuram</t>
  </si>
  <si>
    <t>33/11 KV Lingareddypalli(Kesapuram) SS</t>
  </si>
  <si>
    <t>11 KV Mayalasamudramu</t>
  </si>
  <si>
    <t>11KV Nidimamamidi</t>
  </si>
  <si>
    <t>11 KV RACHUVARI PALLI</t>
  </si>
  <si>
    <t>33/11 KV Bandlapalli SS</t>
  </si>
  <si>
    <t>11KV Gownivaripalli</t>
  </si>
  <si>
    <t>11KV Pothulakunta</t>
  </si>
  <si>
    <t>11KV E Venkatampalli</t>
  </si>
  <si>
    <t>11KV PEDAPALLI RURALS</t>
  </si>
  <si>
    <t>11KV Kothadevarapalli</t>
  </si>
  <si>
    <t>11KV BRAMHANAPALLI</t>
  </si>
  <si>
    <t>11KV V M Cheruvu</t>
  </si>
  <si>
    <t>11KV Talamarla</t>
  </si>
  <si>
    <t>11KV Marakuntapalli</t>
  </si>
  <si>
    <t>11 KV Kesapuram</t>
  </si>
  <si>
    <t>33/11 KV Boyalapalli SS</t>
  </si>
  <si>
    <t>11KV Kurlapalli</t>
  </si>
  <si>
    <t>33/11 KV H.R.Palli SS</t>
  </si>
  <si>
    <t>11KVMDN Palli</t>
  </si>
  <si>
    <t>33/11 KV Battuvanipalli SS</t>
  </si>
  <si>
    <t>11 Battuvanipalli</t>
  </si>
  <si>
    <t>11 KV Chapiri</t>
  </si>
  <si>
    <t>33/11 KV MANIREVU SS</t>
  </si>
  <si>
    <t>11 KV Manirevu</t>
  </si>
  <si>
    <t>11KV Balavenkatapuram (Manirevu)</t>
  </si>
  <si>
    <t>11KV THIMMASAMUDRAM</t>
  </si>
  <si>
    <t>33/11 KV Gangavaram SS</t>
  </si>
  <si>
    <t>11KV BORAMPALLI</t>
  </si>
  <si>
    <t>11KV NUSIKOTHALLA</t>
  </si>
  <si>
    <t>33/11 KV Brahmanapalli SS</t>
  </si>
  <si>
    <t>11KVNarasapuram</t>
  </si>
  <si>
    <t>11 KV Marrimakulapalli</t>
  </si>
  <si>
    <t>11KVKaluvapalli</t>
  </si>
  <si>
    <t>11 KV Dasampalli</t>
  </si>
  <si>
    <t>11KV Gangavaram</t>
  </si>
  <si>
    <t>11KV E Kodipalli</t>
  </si>
  <si>
    <t>11KVGolla</t>
  </si>
  <si>
    <t>11KV SIDDALAPURAM</t>
  </si>
  <si>
    <t>11KVAnkampalli</t>
  </si>
  <si>
    <t>11 KV Kammakkapalli</t>
  </si>
  <si>
    <t>11KV Jeedipalli</t>
  </si>
  <si>
    <t>11KVRamasagaram</t>
  </si>
  <si>
    <t>11KV Gonchithanda</t>
  </si>
  <si>
    <t>11KV Konampalli</t>
  </si>
  <si>
    <t>11KV Palavai</t>
  </si>
  <si>
    <t>11KVSeerpi</t>
  </si>
  <si>
    <t>33/11 KV Cherlopalli SS</t>
  </si>
  <si>
    <t>11KV Papampalli</t>
  </si>
  <si>
    <t>11 KV M Kothuru</t>
  </si>
  <si>
    <t>11KVBramhanapalli</t>
  </si>
  <si>
    <t>11KV S Konapuram</t>
  </si>
  <si>
    <t>11KVSrirangapuram</t>
  </si>
  <si>
    <t>11KVDuddekunta</t>
  </si>
  <si>
    <t>11 KV Mudigallu</t>
  </si>
  <si>
    <t>11KV HRPalli</t>
  </si>
  <si>
    <t>11KVYalagalavanka</t>
  </si>
  <si>
    <t>11KV Boyalapalli</t>
  </si>
  <si>
    <t>11 KV Hullikallu</t>
  </si>
  <si>
    <t>11KV Lingadeerlapalli</t>
  </si>
  <si>
    <t>33/11 KV Yanumuladoddi SS</t>
  </si>
  <si>
    <t>11KV Bodupalli</t>
  </si>
  <si>
    <t>11KV Gulyam</t>
  </si>
  <si>
    <t>33/11 KV Anumpalli SS</t>
  </si>
  <si>
    <t>11KVVaddepalem</t>
  </si>
  <si>
    <t>33/11 KV Bestarapalli SS</t>
  </si>
  <si>
    <t>11KV Kariganipalli</t>
  </si>
  <si>
    <t>11KV Nuthimadugu</t>
  </si>
  <si>
    <t>11KVAnumpalli</t>
  </si>
  <si>
    <t>11KV Kanne palli</t>
  </si>
  <si>
    <t>11KV Thippepalli</t>
  </si>
  <si>
    <t>11KV Vantareddypalli</t>
  </si>
  <si>
    <t>33/11 KV Vepulaparty SS</t>
  </si>
  <si>
    <t>11 KV Byrasamudram</t>
  </si>
  <si>
    <t>11KVKanakuru</t>
  </si>
  <si>
    <t>11KV Nanjjapuram</t>
  </si>
  <si>
    <t>33/11 KV Yatakallu SS</t>
  </si>
  <si>
    <t>11KV Chinnampalli</t>
  </si>
  <si>
    <t>11KV Balavenkatapuram</t>
  </si>
  <si>
    <t>11KVBr Samudram Rurals</t>
  </si>
  <si>
    <t>11KVCherlopalli</t>
  </si>
  <si>
    <t>11KVVepulapathy</t>
  </si>
  <si>
    <t>11KVWestkodipalli</t>
  </si>
  <si>
    <t>11 Basapuram</t>
  </si>
  <si>
    <t>11 KV Gundiganipalli</t>
  </si>
  <si>
    <t>11KVIdukallu</t>
  </si>
  <si>
    <t>11KV Kurakulapalli</t>
  </si>
  <si>
    <t>11KV Enumuladoddi</t>
  </si>
  <si>
    <t>11KV Bommaganipalli</t>
  </si>
  <si>
    <t>11KVMulakaledu</t>
  </si>
  <si>
    <t>11KVMALAYANUR</t>
  </si>
  <si>
    <t>11KV Thenagallu</t>
  </si>
  <si>
    <t>11KV JAMBAGUMPALA FEEDER</t>
  </si>
  <si>
    <t>11KVBestarapalli (Kundurpi)</t>
  </si>
  <si>
    <t>11KV Kambadur Rurals</t>
  </si>
  <si>
    <t>33/11KV ACHAMPALLI SS</t>
  </si>
  <si>
    <t>11KV Ralla Ananthapuramu</t>
  </si>
  <si>
    <t>11KVA Nagireddy Palli</t>
  </si>
  <si>
    <t>11KV Thimmapuram Rurals</t>
  </si>
  <si>
    <t>11KV Rudrampalli</t>
  </si>
  <si>
    <t>11KV Kurakula Palli</t>
  </si>
  <si>
    <t>11KVEnumuladoddi</t>
  </si>
  <si>
    <t>11KVLakshumpalli</t>
  </si>
  <si>
    <t>11KV OBIGANIPALLI FEEDER</t>
  </si>
  <si>
    <t>11KVGonchireddypalli</t>
  </si>
  <si>
    <t>11KV Achampalli</t>
  </si>
  <si>
    <t>11KV SUGEPALLI</t>
  </si>
  <si>
    <t>11 KV Gudipalli</t>
  </si>
  <si>
    <t>11KV Marimakulapalli</t>
  </si>
  <si>
    <t>11KV P Chennampalli</t>
  </si>
  <si>
    <t>11KVBASAMPALLI</t>
  </si>
  <si>
    <t>11 KV Nagepalli</t>
  </si>
  <si>
    <t>11KVKhyrevu</t>
  </si>
  <si>
    <t>11KV Ralla Anantapuram</t>
  </si>
  <si>
    <t>11KVYatakallu</t>
  </si>
  <si>
    <t>11KV P Cherlopalli</t>
  </si>
  <si>
    <t>11KV YERADIKERA FEEDER</t>
  </si>
  <si>
    <t>11KV Mulakanur</t>
  </si>
  <si>
    <t>11KV Bestrapalli</t>
  </si>
  <si>
    <t>11KV Melakunta</t>
  </si>
  <si>
    <t>11KVCHINTHARLAPALLI</t>
  </si>
  <si>
    <t>11KV Kenchanapalli</t>
  </si>
  <si>
    <t>11KVMULAKALEDU(SETTUR)</t>
  </si>
  <si>
    <t>11KV 24Hrs feeder</t>
  </si>
  <si>
    <t>11KV Banduru</t>
  </si>
  <si>
    <t>11 KV Kuravalli</t>
  </si>
  <si>
    <t>33/11 KV B.N.Halli SS</t>
  </si>
  <si>
    <t>11 KV Rayampalli</t>
  </si>
  <si>
    <t>11 KV Unthakal</t>
  </si>
  <si>
    <t>33/11 KV K.P.Doddi SS</t>
  </si>
  <si>
    <t>11 KV K P Doddi</t>
  </si>
  <si>
    <t>11KV Kadarampalli</t>
  </si>
  <si>
    <t>11KV Rangachedu</t>
  </si>
  <si>
    <t>11KV Devagiri</t>
  </si>
  <si>
    <t>11 KV Junjurampalli</t>
  </si>
  <si>
    <t>11 KV Netrapalli (B N Halli)</t>
  </si>
  <si>
    <t>11KV Jayapuram</t>
  </si>
  <si>
    <t>11KV D Kondapuram</t>
  </si>
  <si>
    <t>11 KV D Honnur</t>
  </si>
  <si>
    <t>11 KV Hadigili</t>
  </si>
  <si>
    <t>33/11 KV Palle Palli SS</t>
  </si>
  <si>
    <t>11 KV Pallepalli</t>
  </si>
  <si>
    <t>11KV Avuladatla</t>
  </si>
  <si>
    <t>11 KV Ambapuram</t>
  </si>
  <si>
    <t>11KV Mylapuram</t>
  </si>
  <si>
    <t>11KV Malapanagudi</t>
  </si>
  <si>
    <t>11KV Nagalapuram</t>
  </si>
  <si>
    <t>11KV Kalyam</t>
  </si>
  <si>
    <t>11 KV S R Gatta</t>
  </si>
  <si>
    <t>11 KV Chadam</t>
  </si>
  <si>
    <t>11 KV Mallapuram</t>
  </si>
  <si>
    <t>11KV Badanhal</t>
  </si>
  <si>
    <t>11KV Gownigunta</t>
  </si>
  <si>
    <t>11KV Gonigera</t>
  </si>
  <si>
    <t>11KV T Veerapuram</t>
  </si>
  <si>
    <t>11 KV Kanapuram</t>
  </si>
  <si>
    <t>11KV Gonehal</t>
  </si>
  <si>
    <t>11KV 75 Veerapuram</t>
  </si>
  <si>
    <t>11KV MAREMPALLI</t>
  </si>
  <si>
    <t>11 KV Gollapalli</t>
  </si>
  <si>
    <t>11 KV Bommanahal rurals</t>
  </si>
  <si>
    <t>11KV GUDISELAPALLI FEEDER</t>
  </si>
  <si>
    <t>11 KV Muradi</t>
  </si>
  <si>
    <t>11KV Gonabavi</t>
  </si>
  <si>
    <t>11 KV N K Doddi</t>
  </si>
  <si>
    <t>11 KV Kalugodu</t>
  </si>
  <si>
    <t>11 KV Mallikethi</t>
  </si>
  <si>
    <t>11 KV Rangasamudram</t>
  </si>
  <si>
    <t>11 KV Nagireddy palli</t>
  </si>
  <si>
    <t>11 KV GALAGALA</t>
  </si>
  <si>
    <t>11KV Obulapuram Rural</t>
  </si>
  <si>
    <t>11KV Jajirikal</t>
  </si>
  <si>
    <t>11KV Cheruvu doddi</t>
  </si>
  <si>
    <t>11KV BTP</t>
  </si>
  <si>
    <t>11 KV Govindhavada</t>
  </si>
  <si>
    <t>11 KV netrapalli</t>
  </si>
  <si>
    <t>11KV R B vanka</t>
  </si>
  <si>
    <t>11 KV BTP</t>
  </si>
  <si>
    <t>11KV Somlapuram</t>
  </si>
  <si>
    <t>11KV L B Nagar</t>
  </si>
  <si>
    <t>11KV Kolaganahalli</t>
  </si>
  <si>
    <t>11KV VASAHALI</t>
  </si>
  <si>
    <t>11KV Vadrahonnur</t>
  </si>
  <si>
    <t>11KVUdegolam</t>
  </si>
  <si>
    <t>11KV Thallakera</t>
  </si>
  <si>
    <t>11KVP C Kowkuntla</t>
  </si>
  <si>
    <t>33/11KV PENNAHOBILAM SS</t>
  </si>
  <si>
    <t>11KV Pennahobilam Temple</t>
  </si>
  <si>
    <t>33/11 KV Malyam SS</t>
  </si>
  <si>
    <t>11KVMalyam (Malyam)</t>
  </si>
  <si>
    <t>33/11 KV BRAHMASAMUDRAM SS</t>
  </si>
  <si>
    <t>11KVSeetharam nagar</t>
  </si>
  <si>
    <t>11KVP C Kowkuntla-2</t>
  </si>
  <si>
    <t>11KVAddamargam</t>
  </si>
  <si>
    <t>11KVGarudachedu</t>
  </si>
  <si>
    <t>11KV Undabanda</t>
  </si>
  <si>
    <t>11KVMAREMPALLI</t>
  </si>
  <si>
    <t>11KV Mulagiripalli</t>
  </si>
  <si>
    <t>11KVP Mallapuram</t>
  </si>
  <si>
    <t>11 KV Yerragunta</t>
  </si>
  <si>
    <t>11KV K Bramhasamudram</t>
  </si>
  <si>
    <t>11KV Havaligi</t>
  </si>
  <si>
    <t>11KV LATHAVARAM</t>
  </si>
  <si>
    <t>11KVPenna Ahobilam</t>
  </si>
  <si>
    <t>11KV Shekshanipalli</t>
  </si>
  <si>
    <t>11KV Raketla -2</t>
  </si>
  <si>
    <t>11KV PC MUSTURU</t>
  </si>
  <si>
    <t>11KVNimbagal</t>
  </si>
  <si>
    <t>11KVSollapuram</t>
  </si>
  <si>
    <t>11KVMailarampalli</t>
  </si>
  <si>
    <t>11KV PENNAHOBILAM 2</t>
  </si>
  <si>
    <t>11KV Bidurukuntam</t>
  </si>
  <si>
    <t>11KVYerraguntla</t>
  </si>
  <si>
    <t>11KVBenakallu</t>
  </si>
  <si>
    <t>11KVV Kothakota</t>
  </si>
  <si>
    <t>11KVMalyam</t>
  </si>
  <si>
    <t>11KVMailarampalli-2</t>
  </si>
  <si>
    <t>11KVKothapalli</t>
  </si>
  <si>
    <t>11KVJakkaavadiki</t>
  </si>
  <si>
    <t>11KVGadekal</t>
  </si>
  <si>
    <t>11KVPulicherla</t>
  </si>
  <si>
    <t>11KVY Rampuram</t>
  </si>
  <si>
    <t>11KVMopidi</t>
  </si>
  <si>
    <t>11KV Gopulapuram</t>
  </si>
  <si>
    <t>11KVRACHAMARRI</t>
  </si>
  <si>
    <t>11KV Mukthum Sab Kotalu Agl Feeder</t>
  </si>
  <si>
    <t>11KV T R Palli</t>
  </si>
  <si>
    <t>11KV NAGIREDDY PALLI</t>
  </si>
  <si>
    <t>11KV Yellatur®</t>
  </si>
  <si>
    <t>11KV P Marry (R)</t>
  </si>
  <si>
    <t>11KV Rampathadu</t>
  </si>
  <si>
    <t>11KV Thuvva</t>
  </si>
  <si>
    <t>11KV Enugu vari palli</t>
  </si>
  <si>
    <t>11KV C K Dinne(R)(Mittameeda Palle)</t>
  </si>
  <si>
    <t>11KV Yarlapadu</t>
  </si>
  <si>
    <t>11KV S V Puram</t>
  </si>
  <si>
    <t>33/11KV Nagireddypalli SubStation</t>
  </si>
  <si>
    <t>11KV Bodddulapalli</t>
  </si>
  <si>
    <t>11KV Churlopalli</t>
  </si>
  <si>
    <t>11KV M kaluva</t>
  </si>
  <si>
    <t>11KV RACHAVARI PALLI</t>
  </si>
  <si>
    <t>11KV VADLAVANDLA PALLI</t>
  </si>
  <si>
    <t>11KV Putlam Palli AGL</t>
  </si>
  <si>
    <t>11KV VENKATRAM PALLI</t>
  </si>
  <si>
    <t>11KV Venkata gari Palli</t>
  </si>
  <si>
    <t>11KV R TG palli</t>
  </si>
  <si>
    <t>11KV P D Y KOTHAPETA</t>
  </si>
  <si>
    <t>11KV Buggalapalli</t>
  </si>
  <si>
    <t>11KV Rasool Palli</t>
  </si>
  <si>
    <t>33/11 KV SS GORLOPALLI SS</t>
  </si>
  <si>
    <t>11KV Polatala</t>
  </si>
  <si>
    <t>11KV Kopparthy Rural</t>
  </si>
  <si>
    <t>11KV C R PALLI</t>
  </si>
  <si>
    <t>11KV KOLUMULA PALLI</t>
  </si>
  <si>
    <t>11KV Kondur</t>
  </si>
  <si>
    <t>11KV Thummaluru</t>
  </si>
  <si>
    <t>11KV P Putta</t>
  </si>
  <si>
    <t>11KV K R Palli</t>
  </si>
  <si>
    <t>11KV Kandlopalli</t>
  </si>
  <si>
    <t>11KV Goparajupalli</t>
  </si>
  <si>
    <t>11KV Kanaparthi</t>
  </si>
  <si>
    <t>33/11KV Paidikalva SubStation</t>
  </si>
  <si>
    <t>11kv machunur</t>
  </si>
  <si>
    <t>11KV Rukavari Palli</t>
  </si>
  <si>
    <t>33/11KV CHIMALAPENTA SubStation</t>
  </si>
  <si>
    <t>11KV Nallaiah Gari Palli</t>
  </si>
  <si>
    <t>11KV Obulam Palle feeder</t>
  </si>
  <si>
    <t>33/11 ALIREDDYPALLI SS</t>
  </si>
  <si>
    <t>11KV Nandimandlam Rurals</t>
  </si>
  <si>
    <t>11KV Paidikalva</t>
  </si>
  <si>
    <t>11KV Tholugangana</t>
  </si>
  <si>
    <t>11KV Pushapagiri</t>
  </si>
  <si>
    <t>11KV Chinnadasaripalli</t>
  </si>
  <si>
    <t>11KV Konayapalli</t>
  </si>
  <si>
    <t>11KV Kondapeta</t>
  </si>
  <si>
    <t>11KV Balisingaya</t>
  </si>
  <si>
    <t>11KV Ulavalapalli</t>
  </si>
  <si>
    <t>11KV Nandimandalam Rural(Thuvva Palli)</t>
  </si>
  <si>
    <t>11KV Thipparajupall</t>
  </si>
  <si>
    <t>11KV Chavali</t>
  </si>
  <si>
    <t>11KV SOGALA PALLI</t>
  </si>
  <si>
    <t>11KV CHERUVUKINDAPALLI</t>
  </si>
  <si>
    <t>11KV CHEEMALAPENTA RURALS</t>
  </si>
  <si>
    <t>33/11KV MALLEPALLI SS</t>
  </si>
  <si>
    <t>11KV LINGALADINNEPALLI</t>
  </si>
  <si>
    <t>11KV SIVALAYAM</t>
  </si>
  <si>
    <t>33/11KV TC Palli SubStation</t>
  </si>
  <si>
    <t>11KV YERRAMPALLI</t>
  </si>
  <si>
    <t>11KV KAMASAMUDRAM</t>
  </si>
  <si>
    <t>33/11KV Venkata settypalli SubStation</t>
  </si>
  <si>
    <t>11KV L KUNTA</t>
  </si>
  <si>
    <t>33/11KV SS MADAPUR</t>
  </si>
  <si>
    <t>11KV Muthukur</t>
  </si>
  <si>
    <t>33/11KV D.Agraharam SubStation</t>
  </si>
  <si>
    <t>11KV Z KOTHAPALLI</t>
  </si>
  <si>
    <t>33/11KV KOTHACHERUVU SS</t>
  </si>
  <si>
    <t>11KV KOTHACHERUVU</t>
  </si>
  <si>
    <t>11KV MADAPUR</t>
  </si>
  <si>
    <t>11KV CHANDUVI</t>
  </si>
  <si>
    <t>33/11 KV SS KAMALAKURU</t>
  </si>
  <si>
    <t>11KV VALASAPALEM</t>
  </si>
  <si>
    <t>11KV SOMIREDDYPALLI</t>
  </si>
  <si>
    <t>11KV SHANKARAPURAM</t>
  </si>
  <si>
    <t>11KV LAKSHMIPALEM</t>
  </si>
  <si>
    <t>11KV RAGHUNATHAPURAM</t>
  </si>
  <si>
    <t>11KV THAMBALLAGONDI+SS HQ</t>
  </si>
  <si>
    <t>11KV PUTTAYAPALLI</t>
  </si>
  <si>
    <t>11KV GOPIREDDYPALLI</t>
  </si>
  <si>
    <t>11KV CHOWDARIVARIPALLI</t>
  </si>
  <si>
    <t>11KV JOUKULAPALLI</t>
  </si>
  <si>
    <t>11KV CHENCHAIAHGARIPALLI</t>
  </si>
  <si>
    <t>11KV REKALAKUNTA</t>
  </si>
  <si>
    <t>11KV UPPATHIVARIPALLI</t>
  </si>
  <si>
    <t>11KV GANGIREDDYPALLI</t>
  </si>
  <si>
    <t>11KV KAMALAKUR</t>
  </si>
  <si>
    <t>33/11KV Ganugapenta SubStation</t>
  </si>
  <si>
    <t>11KV KALAVAPALLI</t>
  </si>
  <si>
    <t>11KV ITUKULAPADU</t>
  </si>
  <si>
    <t>11KV BRAHMANAPALLI</t>
  </si>
  <si>
    <t>11KV D NELATURU</t>
  </si>
  <si>
    <t>11KV JOGIREDDYPALLI</t>
  </si>
  <si>
    <t>11KV BOVILLAVARIPALLI</t>
  </si>
  <si>
    <t>11KV RACHAYAPETA</t>
  </si>
  <si>
    <t>11KV BALAYPALLI</t>
  </si>
  <si>
    <t>11KV C RAMAPURAM</t>
  </si>
  <si>
    <t>11KV NANDHIPALLI</t>
  </si>
  <si>
    <t>11KV GANUGAPENTA</t>
  </si>
  <si>
    <t>11KV Gopavaram</t>
  </si>
  <si>
    <t>11KV KONASAMUDRAM</t>
  </si>
  <si>
    <t>11KV BASAVAPURAM</t>
  </si>
  <si>
    <t>11KV MADIREDDYPALLI</t>
  </si>
  <si>
    <t>11KV D AGRAHARAM</t>
  </si>
  <si>
    <t>11KV RAVULAPALLI</t>
  </si>
  <si>
    <t>11KV FOREST ROAD</t>
  </si>
  <si>
    <t>11KV KUNAVARIAPPLI</t>
  </si>
  <si>
    <t>11KV NAGAPATNAM</t>
  </si>
  <si>
    <t>11KV PEDDASETTYPALLI</t>
  </si>
  <si>
    <t>11KV SOMAYAJULAPALLI</t>
  </si>
  <si>
    <t>33/11KV SS ADIREDDYPALLI</t>
  </si>
  <si>
    <t>11KV O THIPPIREDDYPALLI</t>
  </si>
  <si>
    <t>11KV SARASAWATHIPETA</t>
  </si>
  <si>
    <t>11KV ANNALURU</t>
  </si>
  <si>
    <t>11KV RAYAPPAGARIPALLI</t>
  </si>
  <si>
    <t>11KV SREENAGARAM</t>
  </si>
  <si>
    <t>11KV BASAPURAM 1 2</t>
  </si>
  <si>
    <t>11KV KARUNAGIRI 1 2</t>
  </si>
  <si>
    <t>11KV SARYAPALLI</t>
  </si>
  <si>
    <t>33/11KV SS LEKKALAVARIPALLI</t>
  </si>
  <si>
    <t>11KV NALLAPUREDDYPALLI</t>
  </si>
  <si>
    <t>11KV K G Puram</t>
  </si>
  <si>
    <t>11KV MADIREPALLI</t>
  </si>
  <si>
    <t>33/11KV SS UPPAGUNTAPALLI</t>
  </si>
  <si>
    <t>11KV SUNKULAGARIPALLI</t>
  </si>
  <si>
    <t>33/11KV C.S.Palli SubStation</t>
  </si>
  <si>
    <t>11KV DASARIPALLI</t>
  </si>
  <si>
    <t>11KV G C PADU</t>
  </si>
  <si>
    <t>11KV GUDIPADU</t>
  </si>
  <si>
    <t>11KV NELATUR</t>
  </si>
  <si>
    <t>33/11KV Nagasanipalli SubStation</t>
  </si>
  <si>
    <t>11KV NAGASANIPALLI</t>
  </si>
  <si>
    <t>11KV Eturu feeder IDC SCHME</t>
  </si>
  <si>
    <t>11KV KOTTA NELLORE</t>
  </si>
  <si>
    <t>11KV C S PALLI</t>
  </si>
  <si>
    <t>11KV APPANAPALLI</t>
  </si>
  <si>
    <t>33/11KV Kanagudur SubStation</t>
  </si>
  <si>
    <t>11KV Pedda Bakarapuram</t>
  </si>
  <si>
    <t>33/11 KV MUTTALURUROAD SS</t>
  </si>
  <si>
    <t>11KV MUTHULURUPADU</t>
  </si>
  <si>
    <t>11KV CHEMARLAPALLI</t>
  </si>
  <si>
    <t>33/11KV Zillella SS</t>
  </si>
  <si>
    <t>11 KV ZILLELA</t>
  </si>
  <si>
    <t>11KV UTCHLAVARAM</t>
  </si>
  <si>
    <t>33/11KV SS AYYAVARIPALLI</t>
  </si>
  <si>
    <t>11KV KALLURU</t>
  </si>
  <si>
    <t>11KV EKARLAPALEM</t>
  </si>
  <si>
    <t>11KV P S PALLI</t>
  </si>
  <si>
    <t>11KV BADRIPALLI</t>
  </si>
  <si>
    <t>11 KV JAYARAMPETA</t>
  </si>
  <si>
    <t>33/11KV Annavaram SubStation</t>
  </si>
  <si>
    <t>11KV YERRABALLI EXPRESS</t>
  </si>
  <si>
    <t>33/11KV Vanipenta SubStation</t>
  </si>
  <si>
    <t>11KV L V PALLI</t>
  </si>
  <si>
    <t>11KV AUDIREDDYPALLI</t>
  </si>
  <si>
    <t>11KV ALLADUPALLI</t>
  </si>
  <si>
    <t>11 KV RAMAPURAM</t>
  </si>
  <si>
    <t>11KV TIMMAREDDYPALLI</t>
  </si>
  <si>
    <t>33/11 KV SETTY VARIPALLI SS</t>
  </si>
  <si>
    <t>11KV KESILINGAYAPALLI</t>
  </si>
  <si>
    <t>11KV KOTTALU</t>
  </si>
  <si>
    <t>11KV GADAMVARIPALLI</t>
  </si>
  <si>
    <t>11KV SETTYVARIPALLI</t>
  </si>
  <si>
    <t>11KV ANNAVARAM RURAL</t>
  </si>
  <si>
    <t>11KV VISWANATHAPURAM</t>
  </si>
  <si>
    <t>11KV VEDURURU IDS SCHEEME</t>
  </si>
  <si>
    <t>11KV SETTIVARIPALLI</t>
  </si>
  <si>
    <t>11 KV MUDDINDLAPALLI</t>
  </si>
  <si>
    <t>11KV KRISHNAMPALLI 1 2</t>
  </si>
  <si>
    <t>11KV MADURU</t>
  </si>
  <si>
    <t>11KV BHUMAYAPALLI</t>
  </si>
  <si>
    <t>11KV VONIPENTA</t>
  </si>
  <si>
    <t>11KV V RAJUPALEM</t>
  </si>
  <si>
    <t>11KV THIPPIREDDY PALLI</t>
  </si>
  <si>
    <t>11KV R S NAGAR</t>
  </si>
  <si>
    <t>11KV TRIPURAVARAM</t>
  </si>
  <si>
    <t>11 KV KRISHNAMPALLI PB PURAM</t>
  </si>
  <si>
    <t>11KV SALLABASAIPALLI</t>
  </si>
  <si>
    <t>11KV MUDIREDDYPALLI</t>
  </si>
  <si>
    <t>11KV R S PURAM</t>
  </si>
  <si>
    <t>11KV R THUVA</t>
  </si>
  <si>
    <t>11KV NEELAPURAM</t>
  </si>
  <si>
    <t>11KV PAPPANAPALLI</t>
  </si>
  <si>
    <t>11KV KOTHA PALLI</t>
  </si>
  <si>
    <t>11KV IDAMADAKA BAYANAPALLI</t>
  </si>
  <si>
    <t>11KV NANDIPADU</t>
  </si>
  <si>
    <t>11KV BUMAYAPALLI</t>
  </si>
  <si>
    <t>11KV JANGAMPALLI</t>
  </si>
  <si>
    <t>11KV MANIRAMPALLI</t>
  </si>
  <si>
    <t>11KV Yerraballi</t>
  </si>
  <si>
    <t>11KV KATTAKINDAPALLI</t>
  </si>
  <si>
    <t>11KV BHAKRAPURAM</t>
  </si>
  <si>
    <t>11KV MUSALNAYANAPALLI</t>
  </si>
  <si>
    <t>11KV RAVULAPALLI II</t>
  </si>
  <si>
    <t>11KV PALLAVOLU IDC SCHEME</t>
  </si>
  <si>
    <t>11KV PATIMIDA PALLI</t>
  </si>
  <si>
    <t>11KV Thanda</t>
  </si>
  <si>
    <t>11KV KHADHARAPALLI CHAPADU (R)</t>
  </si>
  <si>
    <t>11KV NAKKALDINNE</t>
  </si>
  <si>
    <t>11KV KANAGUDURU</t>
  </si>
  <si>
    <t>11KV MEERJAKANPALLI</t>
  </si>
  <si>
    <t>11KV GANGIKUNTA</t>
  </si>
  <si>
    <t>11KV KUCHUPAPA</t>
  </si>
  <si>
    <t>11KV KUNAVARIPALLI</t>
  </si>
  <si>
    <t>11KV BEECHUVARIPALLI</t>
  </si>
  <si>
    <t>11KV S V CHINNAYAPALLI</t>
  </si>
  <si>
    <t>11KV BALAYAPALLI</t>
  </si>
  <si>
    <t>11KV KRISHNAMPALLI</t>
  </si>
  <si>
    <t>11KV S AGRAHARAM</t>
  </si>
  <si>
    <t>33/11KV BRAMHANAPALLI SS</t>
  </si>
  <si>
    <t>33/11KV K.N. Kotala SubStation</t>
  </si>
  <si>
    <t>11KV K N KOTTALA TOWN RURAL</t>
  </si>
  <si>
    <t>11KV MUNELLI</t>
  </si>
  <si>
    <t>33/11KV Kalavakatta SubStation</t>
  </si>
  <si>
    <t>33/11KV Y.Ramapuram SubStation</t>
  </si>
  <si>
    <t>11KV THAMBALLA PALLI</t>
  </si>
  <si>
    <t>11KV SINGARAYA PALLI</t>
  </si>
  <si>
    <t>11KV K G PADU</t>
  </si>
  <si>
    <t>33/11 L S P DAM SS</t>
  </si>
  <si>
    <t>11KV VANKAMARRI + L S P DAM</t>
  </si>
  <si>
    <t>33/11KV SS TANGADUPALLI</t>
  </si>
  <si>
    <t>11KV THIPPARAJUPALLI</t>
  </si>
  <si>
    <t>11KV MUSALAREDDYPALLI</t>
  </si>
  <si>
    <t>11KV BASANAPALLI</t>
  </si>
  <si>
    <t>11KV TEKURPETA</t>
  </si>
  <si>
    <t>33/11KV Payalakuntla SubStation</t>
  </si>
  <si>
    <t>11KV ANUVARIPALLI</t>
  </si>
  <si>
    <t>11KV PULLIVEEDU</t>
  </si>
  <si>
    <t>11KV MUSALREDDYPALLI</t>
  </si>
  <si>
    <t>11KV RAJUPALEM</t>
  </si>
  <si>
    <t>11KV GONTUVARIPALLI</t>
  </si>
  <si>
    <t>33/11KV Tekuripeta SubStation</t>
  </si>
  <si>
    <t>11KV SURISIDDUPALLI</t>
  </si>
  <si>
    <t>33/11KV Amagampalli SubStation</t>
  </si>
  <si>
    <t>11KV MUDAMALA+ AMBAVARAM</t>
  </si>
  <si>
    <t>11KV MARKAPURAM</t>
  </si>
  <si>
    <t>33/11KV Akkalareddy Palli SubStation</t>
  </si>
  <si>
    <t>11KV ZILLELA</t>
  </si>
  <si>
    <t>33/11 PIDIGUPALLI SS</t>
  </si>
  <si>
    <t>11KV PIDUGUPALLI RURALS</t>
  </si>
  <si>
    <t>11KV VARIKUNTLA</t>
  </si>
  <si>
    <t>11KV TAMATAMVARIPALLI</t>
  </si>
  <si>
    <t>11KV TANGEDUPALLI</t>
  </si>
  <si>
    <t>11KV LINGAMAIAHSWAMY</t>
  </si>
  <si>
    <t>11KV T PADU</t>
  </si>
  <si>
    <t>11KV Siddavaram</t>
  </si>
  <si>
    <t>11KV Y RAMAPURAM</t>
  </si>
  <si>
    <t>11KV PEDULLAPALLI</t>
  </si>
  <si>
    <t>33/11KV Pagadalapalli SS</t>
  </si>
  <si>
    <t>11KV PAGADALAPALLI</t>
  </si>
  <si>
    <t>11 KV LINGAREDDYPALLI</t>
  </si>
  <si>
    <t>11KV KALVAKUNTLA</t>
  </si>
  <si>
    <t>11 KV PENDLIMARRY</t>
  </si>
  <si>
    <t>11KV Mekavaripalli</t>
  </si>
  <si>
    <t>11KV AKULANARAYANAPALLI</t>
  </si>
  <si>
    <t>11KV A K R Palli</t>
  </si>
  <si>
    <t>11KV YERRABHAI CHERUVU</t>
  </si>
  <si>
    <t>11KV Balarajupalli</t>
  </si>
  <si>
    <t>11KV CHENNUPALLI</t>
  </si>
  <si>
    <t>11KV Mamillapalle CR Palle(Bunched)</t>
  </si>
  <si>
    <t>11KV ACHAMGUNDLA</t>
  </si>
  <si>
    <t>11KV SANKAVARAM</t>
  </si>
  <si>
    <t>11KV ITRAMPETA</t>
  </si>
  <si>
    <t>11KV NAGALAKUNTA</t>
  </si>
  <si>
    <t>11KV S VENKATA RAMAPURAM</t>
  </si>
  <si>
    <t>11KV TELLAPADU</t>
  </si>
  <si>
    <t>11KV PALLAGIRI</t>
  </si>
  <si>
    <t>11KV THOKALAPALLI</t>
  </si>
  <si>
    <t>11KV CHENNAREDDYPETA</t>
  </si>
  <si>
    <t>11KV SAVISETTYPALLI</t>
  </si>
  <si>
    <t>11KV KONDARAJUPALLI</t>
  </si>
  <si>
    <t>11KV RAJASAHEB PETA</t>
  </si>
  <si>
    <t>11KV BALAYAPALLI RURAL</t>
  </si>
  <si>
    <t>11KV P RAMAPURAM</t>
  </si>
  <si>
    <t>11KV Chowtapalli</t>
  </si>
  <si>
    <t>11KV Dattapuram</t>
  </si>
  <si>
    <t>11KV K S M Palli Rurals</t>
  </si>
  <si>
    <t>11KV Regadipalli</t>
  </si>
  <si>
    <t>11KV Velpicherla</t>
  </si>
  <si>
    <t>11KV Lavanuru</t>
  </si>
  <si>
    <t>33/11KV Torrivemula SubStation</t>
  </si>
  <si>
    <t>11KV Ponnampalli</t>
  </si>
  <si>
    <t>11KV Mylavaram Rurals K V Palli</t>
  </si>
  <si>
    <t>33/11KV Dodium SubStation</t>
  </si>
  <si>
    <t>11KV Nakkonipalli</t>
  </si>
  <si>
    <t>11KV Gundlakunta</t>
  </si>
  <si>
    <t>33/11KV Yenamalachinthala SS</t>
  </si>
  <si>
    <t>33/11KV Pottipadu SubStation</t>
  </si>
  <si>
    <t>11KV Yega Agl</t>
  </si>
  <si>
    <t>11KV Thorrivemula</t>
  </si>
  <si>
    <t>11KV Dhodium</t>
  </si>
  <si>
    <t>11KV Ponnathota</t>
  </si>
  <si>
    <t>11KV Garisaluru</t>
  </si>
  <si>
    <t>11KV Chinnamudium</t>
  </si>
  <si>
    <t>11KV Jangalapalli</t>
  </si>
  <si>
    <t>11KV Denepalli</t>
  </si>
  <si>
    <t>11KV Vaddirala</t>
  </si>
  <si>
    <t>11KV Peddamudium</t>
  </si>
  <si>
    <t>33/11KV Talamanchipatnam SubStation</t>
  </si>
  <si>
    <t>11KV C Komerla</t>
  </si>
  <si>
    <t>11KV Mangapatnam2</t>
  </si>
  <si>
    <t>33/11KV V.Kodur SubStation</t>
  </si>
  <si>
    <t>11KV Palur</t>
  </si>
  <si>
    <t>11KV Nallaballi</t>
  </si>
  <si>
    <t>11KV ARAVETI PALLI FEEDER</t>
  </si>
  <si>
    <t>11KV C Pasupula</t>
  </si>
  <si>
    <t>11KV Peddapasupula</t>
  </si>
  <si>
    <t>11KV Goriganoor</t>
  </si>
  <si>
    <t>33/11KV D.Kalvatala SubStation</t>
  </si>
  <si>
    <t>11KV K Sunkesula</t>
  </si>
  <si>
    <t>11 KV S Kothapalli Sankepalli</t>
  </si>
  <si>
    <t>11KV Papayapalli</t>
  </si>
  <si>
    <t>11KV Gandikota</t>
  </si>
  <si>
    <t>11KV K S M Palli 24hrs</t>
  </si>
  <si>
    <t>11KV Sirigepalli</t>
  </si>
  <si>
    <t>11KV Yenamalachintala</t>
  </si>
  <si>
    <t>11KV Chevanagayapalli</t>
  </si>
  <si>
    <t>11KV Uppalur/Agl</t>
  </si>
  <si>
    <t>33/11 KV SS SIRIGEPALLI</t>
  </si>
  <si>
    <t>11KV P Dandlur Sirigepalli Rurals</t>
  </si>
  <si>
    <t>11KV Sirigepalli Town Sunnapurallapal</t>
  </si>
  <si>
    <t>11KV BADUGUVARI PALLI FEEDER</t>
  </si>
  <si>
    <t>11KV Thanda Gollapalli 24hrs</t>
  </si>
  <si>
    <t>11KV V Kodur</t>
  </si>
  <si>
    <t>33/11KV Burujupalli SubStation</t>
  </si>
  <si>
    <t>11KV Venkatapuram town Rurals</t>
  </si>
  <si>
    <t>11KV YAMAVARAM FEEDER</t>
  </si>
  <si>
    <t>11KV B T,Padu</t>
  </si>
  <si>
    <t>11KV BURUJUPALLI</t>
  </si>
  <si>
    <t>11KV Suddapalli</t>
  </si>
  <si>
    <t>11KV Muchumarri</t>
  </si>
  <si>
    <t>11KV Bedudhuru</t>
  </si>
  <si>
    <t>11KV G N Palli</t>
  </si>
  <si>
    <t>33/11KV Kulur SS</t>
  </si>
  <si>
    <t>11KV Kullur</t>
  </si>
  <si>
    <t>11KV Pagidala</t>
  </si>
  <si>
    <t>11KV Regullapalli</t>
  </si>
  <si>
    <t>11KV Anjaneyapuram</t>
  </si>
  <si>
    <t>11KV K Kottala</t>
  </si>
  <si>
    <t>11KV Velavali</t>
  </si>
  <si>
    <t>11KV Perlapadu</t>
  </si>
  <si>
    <t>11KV Thallamapuram</t>
  </si>
  <si>
    <t>11KV Tangutur</t>
  </si>
  <si>
    <t>11 kv Kamanur</t>
  </si>
  <si>
    <t>11KV Nakkala Dinne</t>
  </si>
  <si>
    <t>11KV Madur</t>
  </si>
  <si>
    <t>11KV Devagudi</t>
  </si>
  <si>
    <t>11KV LI Scheme Chinnavaradaya Palli</t>
  </si>
  <si>
    <t>11KV Gadegudur</t>
  </si>
  <si>
    <t>11KV Rajoli</t>
  </si>
  <si>
    <t>11KV Sankarapuram</t>
  </si>
  <si>
    <t>11KV Gopayapalli</t>
  </si>
  <si>
    <t>11KV Kogatam Rurals Sambatur</t>
  </si>
  <si>
    <t>11KV TATIMAKULAPALLI</t>
  </si>
  <si>
    <t>11KV Y R Palli</t>
  </si>
  <si>
    <t>11KV Karchukunta palli</t>
  </si>
  <si>
    <t>33/11KV Letapalli SubStation</t>
  </si>
  <si>
    <t>11KV Letapalli Tuvva</t>
  </si>
  <si>
    <t>11KV Venkatapur</t>
  </si>
  <si>
    <t>11KV SANGAMESWARA</t>
  </si>
  <si>
    <t>33/11 KOPPARAMPALLI(K.V.Palle)SS</t>
  </si>
  <si>
    <t>11KV K V Palli Town Gangavaram Rurals</t>
  </si>
  <si>
    <t>11KV C Rajupalem</t>
  </si>
  <si>
    <t>11KV Busireddy palli</t>
  </si>
  <si>
    <t>11KV C Gopulapuram</t>
  </si>
  <si>
    <t>33/11 KV SAMUDRAMPALLI SS</t>
  </si>
  <si>
    <t>11KV D Kothapalli</t>
  </si>
  <si>
    <t>11KV Samudrampalli Machireddypalli</t>
  </si>
  <si>
    <t>11KV KADIRIVARIPALLI</t>
  </si>
  <si>
    <t>11KV G M Palli</t>
  </si>
  <si>
    <t>11KV Chinnacheppalli</t>
  </si>
  <si>
    <t>11KV U Rajupalem</t>
  </si>
  <si>
    <t>11KV Malepadu</t>
  </si>
  <si>
    <t>33/11KV Chinnadandlur SubStation</t>
  </si>
  <si>
    <t>11KV Kalamalla</t>
  </si>
  <si>
    <t>11KV Marripalli</t>
  </si>
  <si>
    <t>11KV Agl</t>
  </si>
  <si>
    <t>11KV Valasapalli</t>
  </si>
  <si>
    <t>33/11KV Kommodi SubStation</t>
  </si>
  <si>
    <t>11KV Kommaddi</t>
  </si>
  <si>
    <t>11KV G R Palli</t>
  </si>
  <si>
    <t>11KV Appayapalli</t>
  </si>
  <si>
    <t>11KV C Dhandluru</t>
  </si>
  <si>
    <t>11KV Allidinni</t>
  </si>
  <si>
    <t>11KV Adavichrlopalli</t>
  </si>
  <si>
    <t>11KV Y G Padu</t>
  </si>
  <si>
    <t>11KV B reddypalli</t>
  </si>
  <si>
    <t>11KV Animala</t>
  </si>
  <si>
    <t>11KV Kerthi palli</t>
  </si>
  <si>
    <t>11KV Payasampalli RURALS</t>
  </si>
  <si>
    <t>11KV URUTUR</t>
  </si>
  <si>
    <t>11KV Palagiri</t>
  </si>
  <si>
    <t>33/11KV TERNAMPALLI SS</t>
  </si>
  <si>
    <t>11KV TERNAM PALLI TOWN</t>
  </si>
  <si>
    <t>11KV HARI SWAMY</t>
  </si>
  <si>
    <t>33/11KV VELIDANDLA SubStation</t>
  </si>
  <si>
    <t>11KV VELIDONDLA</t>
  </si>
  <si>
    <t>11KV ANKEVANIPALLI</t>
  </si>
  <si>
    <t>11KV NERJAM PALLI</t>
  </si>
  <si>
    <t>11KV Ulimella</t>
  </si>
  <si>
    <t>11KV R Thumalapalli</t>
  </si>
  <si>
    <t>11KV Achiveli</t>
  </si>
  <si>
    <t>33/11KV CHINNAKUDALA SubStation</t>
  </si>
  <si>
    <t>11KV PEDDAKUDALA</t>
  </si>
  <si>
    <t>11KV CHINNAKUDALA</t>
  </si>
  <si>
    <t>11KV E KOTHAPALLI AGL -II</t>
  </si>
  <si>
    <t>33/11KV SARASWATHI MINES SS</t>
  </si>
  <si>
    <t>11KV VENKATA PURAM</t>
  </si>
  <si>
    <t>11KV CHINNA BAVI</t>
  </si>
  <si>
    <t>11KV BALARAMA REDDY FIELDS</t>
  </si>
  <si>
    <t>11KV E Kottapalli</t>
  </si>
  <si>
    <t>11KV Ramanuthala Pall</t>
  </si>
  <si>
    <t>11KV YEGUVA PALLI</t>
  </si>
  <si>
    <t>11KV N Rpalli- I</t>
  </si>
  <si>
    <t>11KV ANKALAMMA SWAMY</t>
  </si>
  <si>
    <t>11KV NAGAMMAKUNTA</t>
  </si>
  <si>
    <t>11KV K P PALLI</t>
  </si>
  <si>
    <t>11KV AKKULUGARIPALLI AGL</t>
  </si>
  <si>
    <t>11KV BESTHAVARIPALLI</t>
  </si>
  <si>
    <t>11KV VARADARAJULU SWAMY</t>
  </si>
  <si>
    <t>11KV SAIBABA</t>
  </si>
  <si>
    <t>11KV SATHRAM</t>
  </si>
  <si>
    <t>11KV E KOTHAPALLI AGL -I</t>
  </si>
  <si>
    <t>11KV BIDINAM CHERLA</t>
  </si>
  <si>
    <t>11KV LAKSHUMANNA SWAMY</t>
  </si>
  <si>
    <t>11KV DONDLAVAGU</t>
  </si>
  <si>
    <t>11KV BRAMHANA PALLI</t>
  </si>
  <si>
    <t>11KV VANAM BAI</t>
  </si>
  <si>
    <t>11KV BATAMMA SWAMY</t>
  </si>
  <si>
    <t>11KV CHINTHALA RAYUDU SWAMY</t>
  </si>
  <si>
    <t>11KV INTIOBAIAH PALLI</t>
  </si>
  <si>
    <t>11KV LPOATNUTHLA</t>
  </si>
  <si>
    <t>11 KV N R PALLI - II</t>
  </si>
  <si>
    <t>11KV K VELMAVARIPALLI</t>
  </si>
  <si>
    <t>11 KV M K PURAM</t>
  </si>
  <si>
    <t>11KV MURARI CHINTHALA</t>
  </si>
  <si>
    <t>11KV NKV PALLI</t>
  </si>
  <si>
    <t>33/11 KV SS AMBAKAPALLI</t>
  </si>
  <si>
    <t>11KV AMBAKAPALLI</t>
  </si>
  <si>
    <t>11KV Hirojipuram</t>
  </si>
  <si>
    <t>11KV TURPUPOLAM</t>
  </si>
  <si>
    <t>11 KV YERRAM REDDY PALLI</t>
  </si>
  <si>
    <t>11KV PARNAPALLI</t>
  </si>
  <si>
    <t>11KV MTN Palli</t>
  </si>
  <si>
    <t>11KV PEDDA CHENU</t>
  </si>
  <si>
    <t>11KV CHAKALA MADUGU</t>
  </si>
  <si>
    <t>11KV AMBKAPALLI</t>
  </si>
  <si>
    <t>11KV MINES EXPRESS</t>
  </si>
  <si>
    <t>11KV KANAMPALLI</t>
  </si>
  <si>
    <t>11KV K CHERLOPALLI</t>
  </si>
  <si>
    <t>11KV EPPATLA</t>
  </si>
  <si>
    <t>11 KV SHILAPARAMAM</t>
  </si>
  <si>
    <t>11KV NUTHIKONA</t>
  </si>
  <si>
    <t>11 KV N R PALLI - I</t>
  </si>
  <si>
    <t>11KV PAVURALLA GUTTA</t>
  </si>
  <si>
    <t>11KV PANDULAKONA</t>
  </si>
  <si>
    <t>11KV BOGUDUPALLI</t>
  </si>
  <si>
    <t>11KV JOBAI</t>
  </si>
  <si>
    <t>11 KV MINES</t>
  </si>
  <si>
    <t>33/11KV SS BADRAMPALLI</t>
  </si>
  <si>
    <t>11KV BADRAM PALLI</t>
  </si>
  <si>
    <t>11KV B KOTHA PALLI</t>
  </si>
  <si>
    <t>11KV AGADURU RURAL</t>
  </si>
  <si>
    <t>33/11KV Madur SubStation</t>
  </si>
  <si>
    <t>11KV Madur Town</t>
  </si>
  <si>
    <t>11KV KORAVANI PALLI</t>
  </si>
  <si>
    <t>11KV Theluru</t>
  </si>
  <si>
    <t>11KV Krishnam Gari Palli</t>
  </si>
  <si>
    <t>11KV MALE GANGAMMA THALLI</t>
  </si>
  <si>
    <t>11KV LOMADA</t>
  </si>
  <si>
    <t>11KV YADAVAVARI PALLI</t>
  </si>
  <si>
    <t>11 KV ANKALAMMAGUDURU</t>
  </si>
  <si>
    <t>11KV Simhadripuram Rurals</t>
  </si>
  <si>
    <t>11KV Thummalapalli</t>
  </si>
  <si>
    <t>11KV Bidinamcherla</t>
  </si>
  <si>
    <t>11KV B Cherlopalli</t>
  </si>
  <si>
    <t>11KV BONALA</t>
  </si>
  <si>
    <t>11KV Mallela</t>
  </si>
  <si>
    <t>11KV Himakuntla Rurals Gurijal</t>
  </si>
  <si>
    <t>11KV DEVARAKONA</t>
  </si>
  <si>
    <t>11KV Gurajala Agl</t>
  </si>
  <si>
    <t>33/11KV J.R.PALLI SubStation</t>
  </si>
  <si>
    <t>11KV SUNKESULA</t>
  </si>
  <si>
    <t>11KV Inagaluru</t>
  </si>
  <si>
    <t>11KV Kamballi</t>
  </si>
  <si>
    <t>11KV CHAVVARIPALLI</t>
  </si>
  <si>
    <t>11KV Himakuntla Rurals</t>
  </si>
  <si>
    <t>11KV Nakkalaguttapalli</t>
  </si>
  <si>
    <t>11KV Nandyalam Palli</t>
  </si>
  <si>
    <t>11KV TIRUMALANATHA SWAMY</t>
  </si>
  <si>
    <t>11KV Bodinamgutta</t>
  </si>
  <si>
    <t>11KV JRPALLI</t>
  </si>
  <si>
    <t>11KV Ravulakolanu Rurals</t>
  </si>
  <si>
    <t>11KV santhakovvur</t>
  </si>
  <si>
    <t>11 KV KASANUR</t>
  </si>
  <si>
    <t>11KV Kovaramguttapalli Rurals</t>
  </si>
  <si>
    <t>11KV PALURU RURAL</t>
  </si>
  <si>
    <t>11KV Kadapanagaiah Palli</t>
  </si>
  <si>
    <t>11KV Bojjaya Palli</t>
  </si>
  <si>
    <t>11KV Buchu Palli</t>
  </si>
  <si>
    <t>11KV Sydapuram</t>
  </si>
  <si>
    <t>11KV Chinthamanuvanka</t>
  </si>
  <si>
    <t>11KV Badrampalli</t>
  </si>
  <si>
    <t>11KV Kumaram Palli</t>
  </si>
  <si>
    <t>11KV KATHALURU</t>
  </si>
  <si>
    <t>11KV Pendluru</t>
  </si>
  <si>
    <t>33/11KV K.YERRAGUDI SS</t>
  </si>
  <si>
    <t>11KV B N THANDA FEEDER</t>
  </si>
  <si>
    <t>11KV B T Palli</t>
  </si>
  <si>
    <t>11KV GANGAMMA GUTTA</t>
  </si>
  <si>
    <t>11KV M R Fields</t>
  </si>
  <si>
    <t>11KV Chintharam Palli Rurals</t>
  </si>
  <si>
    <t>11KV KALLURU PALLI FEEDER</t>
  </si>
  <si>
    <t>11KV DUGGANNAGARI PALLI</t>
  </si>
  <si>
    <t>11KV KONDAREDDYPALLI</t>
  </si>
  <si>
    <t>11KV Achavelli Ganagamma</t>
  </si>
  <si>
    <t>11KV Thalla Palli Rurals</t>
  </si>
  <si>
    <t>11KV M THUMMALA PALLI</t>
  </si>
  <si>
    <t>11 KV CHITAMANU</t>
  </si>
  <si>
    <t>11KV Kuppam</t>
  </si>
  <si>
    <t>11KV Gandi</t>
  </si>
  <si>
    <t>11KV SALIVENDULA MANU</t>
  </si>
  <si>
    <t>11KV Kasinayana</t>
  </si>
  <si>
    <t>11KV Kuppaguttapalli</t>
  </si>
  <si>
    <t>11KV G V Palli Rurals</t>
  </si>
  <si>
    <t>11KV EEDULABAVI</t>
  </si>
  <si>
    <t>11KV BYRAVESWARA TEMPLE</t>
  </si>
  <si>
    <t>11KV SIDDAMREDDY PALLI</t>
  </si>
  <si>
    <t>11 KV SAIBABA TEMPLE</t>
  </si>
  <si>
    <t>11KV Chintala Juturu</t>
  </si>
  <si>
    <t>11KV EDDULAKONDRAYUDU</t>
  </si>
  <si>
    <t>11 KV ONTILLU</t>
  </si>
  <si>
    <t>11KV ADDAGUTTA</t>
  </si>
  <si>
    <t>11KV B K G Palli</t>
  </si>
  <si>
    <t>11KV ASHOK NAGAR</t>
  </si>
  <si>
    <t>11KV Durgamma Thalli</t>
  </si>
  <si>
    <t>11KV YERRAVANKA</t>
  </si>
  <si>
    <t>11KV PAMALURU</t>
  </si>
  <si>
    <t>11KV MUDDAPPAGARI PALLI FEEDER</t>
  </si>
  <si>
    <t>11KV BALAPALA GUTTA</t>
  </si>
  <si>
    <t>11KV ALIREDDYPALLI</t>
  </si>
  <si>
    <t>33/11KV PERNAPADU SubStation</t>
  </si>
  <si>
    <t>11KV Chagaleru</t>
  </si>
  <si>
    <t>11KV Nare Palli</t>
  </si>
  <si>
    <t>11KV Addala Marry</t>
  </si>
  <si>
    <t>11KV CHOWDAMMA GUTTA</t>
  </si>
  <si>
    <t>11 KV ARCH</t>
  </si>
  <si>
    <t>11KV PERNAPADU TOWN</t>
  </si>
  <si>
    <t>33/11KV MAHADEVAPALLI SS</t>
  </si>
  <si>
    <t>11KV GANGARAPU PALLI</t>
  </si>
  <si>
    <t>11KV BRAMARAMBA</t>
  </si>
  <si>
    <t>11KV Rajiv Nagar Colony</t>
  </si>
  <si>
    <t>11KV DEVARAGUTTA PALLI</t>
  </si>
  <si>
    <t>11KV Bestavaripalli</t>
  </si>
  <si>
    <t>11KV CHINNAMANAIAH GARI PALLI</t>
  </si>
  <si>
    <t>11KV Marellamadaka</t>
  </si>
  <si>
    <t>11KV NELAVARAM THANDA</t>
  </si>
  <si>
    <t>11KV VG Palli</t>
  </si>
  <si>
    <t>11KV SESHANNAGARI PALLI</t>
  </si>
  <si>
    <t>11KV Surabi</t>
  </si>
  <si>
    <t>11KV Kuppalapalli</t>
  </si>
  <si>
    <t>11KV Nandipalli</t>
  </si>
  <si>
    <t>11KV PUTTAKONAMMA</t>
  </si>
  <si>
    <t>11KV Takkallapalli</t>
  </si>
  <si>
    <t>11KV ALAVALAPADU</t>
  </si>
  <si>
    <t>11KV Jogireddygaripalli</t>
  </si>
  <si>
    <t>11KV KUMARKALVA FEEDER</t>
  </si>
  <si>
    <t>11KV GANGAMMA TEMPLE</t>
  </si>
  <si>
    <t>11KV KONDAPPAGARI PALLI</t>
  </si>
  <si>
    <t>11KV Ramireddy Palli Rurals</t>
  </si>
  <si>
    <t>11KV V Gondipalli</t>
  </si>
  <si>
    <t>33/11KV V.R. PALLI SubStation</t>
  </si>
  <si>
    <t>11KV Kummarapalli</t>
  </si>
  <si>
    <t>33/11KV Bhakarapuram SubStation</t>
  </si>
  <si>
    <t>11KV Rajukunta</t>
  </si>
  <si>
    <t>33/11 KV SS KASTURIVANI PALLI</t>
  </si>
  <si>
    <t>11KV Nakkalapalli</t>
  </si>
  <si>
    <t>11KV M Rachapalli</t>
  </si>
  <si>
    <t>33/11KV PGV PALLI SubStation</t>
  </si>
  <si>
    <t>11KV Polopalli</t>
  </si>
  <si>
    <t>11KV P G V Palli</t>
  </si>
  <si>
    <t>11KV Garugupalli</t>
  </si>
  <si>
    <t>11KV Kasthurivaripalli</t>
  </si>
  <si>
    <t>11KV K S Agraharam Milk Dairy</t>
  </si>
  <si>
    <t>11KV Siddareddypalli</t>
  </si>
  <si>
    <t>11KV P Orampadu</t>
  </si>
  <si>
    <t>11KV Bhadravathinagar</t>
  </si>
  <si>
    <t>11KV Sanjevapuram</t>
  </si>
  <si>
    <t>11KV Devamachupalli</t>
  </si>
  <si>
    <t>11KV N R Podu</t>
  </si>
  <si>
    <t>11KV B Kammapalli</t>
  </si>
  <si>
    <t>11KV G V PURAM</t>
  </si>
  <si>
    <t>11KV Yeddulavaripalli</t>
  </si>
  <si>
    <t>11KV K Kandulavaripalli</t>
  </si>
  <si>
    <t>11KV Korlakunta</t>
  </si>
  <si>
    <t>11KV Mudinepalli</t>
  </si>
  <si>
    <t>11KV Kadiyalapalli</t>
  </si>
  <si>
    <t>11KV Mukkavaripalli</t>
  </si>
  <si>
    <t>33/11KV Y.KOTA SubStation</t>
  </si>
  <si>
    <t>11KV Gadivaripalli</t>
  </si>
  <si>
    <t>11KV Bayanapalli</t>
  </si>
  <si>
    <t>11KV Kakarlavaripalli</t>
  </si>
  <si>
    <t>11KV Jettivaripalli</t>
  </si>
  <si>
    <t>11KV B P Rachapalli</t>
  </si>
  <si>
    <t>11KV PUNNETIVARIPALLE</t>
  </si>
  <si>
    <t>11KV Y Kota</t>
  </si>
  <si>
    <t>11KV Nagavaram</t>
  </si>
  <si>
    <t>11KV Gadela</t>
  </si>
  <si>
    <t>11KV KK Vadipalli</t>
  </si>
  <si>
    <t>11KV Chinna Orampadu</t>
  </si>
  <si>
    <t>11KV Mylapalli</t>
  </si>
  <si>
    <t>11KV Janakipuram</t>
  </si>
  <si>
    <t>33/11 SS Thurupupalli</t>
  </si>
  <si>
    <t>11KV Thurupupalli</t>
  </si>
  <si>
    <t>11KV Balapalli</t>
  </si>
  <si>
    <t>11KV Abbirajugaripalli</t>
  </si>
  <si>
    <t>11KV Vasudevapuram</t>
  </si>
  <si>
    <t>33/11KV VPR KANDRIKA SubStation</t>
  </si>
  <si>
    <t>11KV VPR Kandrika</t>
  </si>
  <si>
    <t>11KV ANR Peta</t>
  </si>
  <si>
    <t>33/11KV Nagavaram SubStation</t>
  </si>
  <si>
    <t>11 KV MYSURIVARIPALLI</t>
  </si>
  <si>
    <t>11KV Balireddypalli</t>
  </si>
  <si>
    <t>11KV Reddivaripalli</t>
  </si>
  <si>
    <t>33/11 KV SS V.V.KANDRIGA</t>
  </si>
  <si>
    <t>11KV OBANAPALLI</t>
  </si>
  <si>
    <t>11KV Venkatarajupalli</t>
  </si>
  <si>
    <t>11KV Bommavaram</t>
  </si>
  <si>
    <t>11KV NarayanaRaju Podu 11KV A N R Pe</t>
  </si>
  <si>
    <t>11KV V V Kandrika</t>
  </si>
  <si>
    <t>11KV C M Rachapalli</t>
  </si>
  <si>
    <t>11KV Gangarajupodu</t>
  </si>
  <si>
    <t>11KV Thimmisettypalli</t>
  </si>
  <si>
    <t>11KV Lakshmigardens</t>
  </si>
  <si>
    <t>11KV Buduguntapalli</t>
  </si>
  <si>
    <t>33/11KV Jangitavaripalli SubStation</t>
  </si>
  <si>
    <t>11KV Lalithagardens</t>
  </si>
  <si>
    <t>11KV K R Kandriga</t>
  </si>
  <si>
    <t>11KV Venkatareddy Palli</t>
  </si>
  <si>
    <t>11KV Pullampet Rural</t>
  </si>
  <si>
    <t>11KV SUNDUVARIPALLI</t>
  </si>
  <si>
    <t>11KV Utukur(Bhuvanagiripalli)</t>
  </si>
  <si>
    <t>33/11 KV Kattakindapalli SS</t>
  </si>
  <si>
    <t>11KVSRIRANGARAJAPURAMU</t>
  </si>
  <si>
    <t>11KV EGUVAPALLI</t>
  </si>
  <si>
    <t>11KV Munakayapalli</t>
  </si>
  <si>
    <t>11KV Balireddigaripalli</t>
  </si>
  <si>
    <t>33/11KV Kondur(penagalur) SubStation</t>
  </si>
  <si>
    <t>11KV Tirunampalli</t>
  </si>
  <si>
    <t>11KV Poli</t>
  </si>
  <si>
    <t>11KV Etamaripuram</t>
  </si>
  <si>
    <t>33/11 SS H.Cherlopalli</t>
  </si>
  <si>
    <t>11KV H Cherlopalli</t>
  </si>
  <si>
    <t>11KV Damalacherla</t>
  </si>
  <si>
    <t>33/11KV SS KONDLOPALLI</t>
  </si>
  <si>
    <t>11KV P V G Palli</t>
  </si>
  <si>
    <t>11KV Mandapalli</t>
  </si>
  <si>
    <t>11KV Annamayya old</t>
  </si>
  <si>
    <t>11KV Thallapaka</t>
  </si>
  <si>
    <t>11KV N R Puram</t>
  </si>
  <si>
    <t>33/11KV T.G.Palli SubStation</t>
  </si>
  <si>
    <t>11KV Akepadu</t>
  </si>
  <si>
    <t>11KV Achenapalli</t>
  </si>
  <si>
    <t>11KV N R peta</t>
  </si>
  <si>
    <t>11KV Narayananellore</t>
  </si>
  <si>
    <t>33/11KV SR PURAM SUB STATION</t>
  </si>
  <si>
    <t>11KV Rollamadugu</t>
  </si>
  <si>
    <t>11KV Konduru</t>
  </si>
  <si>
    <t>11KV Obili</t>
  </si>
  <si>
    <t>11KV MUDRAPALLI</t>
  </si>
  <si>
    <t>11KV UTUKUR</t>
  </si>
  <si>
    <t>11KV Rangampalli</t>
  </si>
  <si>
    <t>11KV Kondlo palli</t>
  </si>
  <si>
    <t>11KV Kattavaripalli</t>
  </si>
  <si>
    <t>11KV Chakrampeta</t>
  </si>
  <si>
    <t>11KV DAKSHINAPALLI</t>
  </si>
  <si>
    <t>11KVPeddur</t>
  </si>
  <si>
    <t>11KV RENINTALA</t>
  </si>
  <si>
    <t>11KV Mittameedipalli</t>
  </si>
  <si>
    <t>11KV Boduguvaripalli</t>
  </si>
  <si>
    <t>33/11KV Bavikadapalli SubStation</t>
  </si>
  <si>
    <t>11KV Bavikadapalli</t>
  </si>
  <si>
    <t>11KV Ketharajupalli</t>
  </si>
  <si>
    <t>11KV K C palli</t>
  </si>
  <si>
    <t>11KV P Karampalli</t>
  </si>
  <si>
    <t>11KV Dalavaipalli</t>
  </si>
  <si>
    <t>11KV Garalamadugu</t>
  </si>
  <si>
    <t>33/11KV Vathalur SubStation</t>
  </si>
  <si>
    <t>11KV Tippayapalli -2</t>
  </si>
  <si>
    <t>11KV Mittamedipalli</t>
  </si>
  <si>
    <t>11KV Devasamudram</t>
  </si>
  <si>
    <t>11KV Tippayapalli -1</t>
  </si>
  <si>
    <t>33/11KV Puthanavaripalli SubStation</t>
  </si>
  <si>
    <t>11KV Puthanavaripalli</t>
  </si>
  <si>
    <t>33/11 KV SS T.KAMMAPALLI</t>
  </si>
  <si>
    <t>11KV T Balijapalli</t>
  </si>
  <si>
    <t>11KV Gundlur</t>
  </si>
  <si>
    <t>11KV Mandaram</t>
  </si>
  <si>
    <t>11KV T G Palli</t>
  </si>
  <si>
    <t>11KV Gopamambapuram</t>
  </si>
  <si>
    <t>11KV Ananthasamudram</t>
  </si>
  <si>
    <t>11KV C Orampadu</t>
  </si>
  <si>
    <t>11KV T Kammapalli Y Reedipalli</t>
  </si>
  <si>
    <t>11KV Vatulur</t>
  </si>
  <si>
    <t>11KV Nookanapalli</t>
  </si>
  <si>
    <t>11KV Varadaiahgaripalli</t>
  </si>
  <si>
    <t>11KV Balijapalli</t>
  </si>
  <si>
    <t>11KV AG Palli</t>
  </si>
  <si>
    <t>33/11KV Mantapampalli SubStation</t>
  </si>
  <si>
    <t>11KV NEW ACHAMPETA FEEDER</t>
  </si>
  <si>
    <t>11KV Machupalli</t>
  </si>
  <si>
    <t>33/11KV N.T.Palli SubStation</t>
  </si>
  <si>
    <t>11KV LM Puram</t>
  </si>
  <si>
    <t>11KV Ontatipalli</t>
  </si>
  <si>
    <t>11KV Chinthalakunta - 2</t>
  </si>
  <si>
    <t>11KV Edarapalli</t>
  </si>
  <si>
    <t>11KV Moolapalli</t>
  </si>
  <si>
    <t>11KV Narvakatipalli</t>
  </si>
  <si>
    <t>11KV Nekanapuram</t>
  </si>
  <si>
    <t>11KV Adapur</t>
  </si>
  <si>
    <t>11KV Lingampalli</t>
  </si>
  <si>
    <t>11KV Thogurupeta</t>
  </si>
  <si>
    <t>11KV EDIGAPALLI</t>
  </si>
  <si>
    <t>11KV Achampeta</t>
  </si>
  <si>
    <t>11KV Gangaperuru</t>
  </si>
  <si>
    <t>11KV Chenchugaripalli</t>
  </si>
  <si>
    <t>11KV T V Puram</t>
  </si>
  <si>
    <t>11KV Madhavaram Rurals</t>
  </si>
  <si>
    <t>11KV Mantapampalli</t>
  </si>
  <si>
    <t>11KV Chintharajupalli</t>
  </si>
  <si>
    <t>11KV Darjipalli</t>
  </si>
  <si>
    <t>11KV Jyothi</t>
  </si>
  <si>
    <t>11KV Rachapalli</t>
  </si>
  <si>
    <t>11KV Ibrahimpeta</t>
  </si>
  <si>
    <t>11KV Malkatpalli + Cherlopalli</t>
  </si>
  <si>
    <t>11KV POTHAPI</t>
  </si>
  <si>
    <t>11KV Seethapuram</t>
  </si>
  <si>
    <t>11KV Chintalakunta</t>
  </si>
  <si>
    <t>11KV MITTAPALLI</t>
  </si>
  <si>
    <t>11KV VENKATREDDYGARIPALLI</t>
  </si>
  <si>
    <t>11KVMANERUVANDLAPALLI</t>
  </si>
  <si>
    <t>11KV Bayareddigaripalli</t>
  </si>
  <si>
    <t>11KV Vangimalla</t>
  </si>
  <si>
    <t>11KV AGRAHARAM FEEDER</t>
  </si>
  <si>
    <t>11KV Ganganer</t>
  </si>
  <si>
    <t>11KV Matli</t>
  </si>
  <si>
    <t>11KV Somavaram</t>
  </si>
  <si>
    <t>11KV Peddiveedu</t>
  </si>
  <si>
    <t>11KV B Yaragudi</t>
  </si>
  <si>
    <t>11KV Yadapalli</t>
  </si>
  <si>
    <t>11KV Kurnuthala</t>
  </si>
  <si>
    <t>11KV D Ramapuram</t>
  </si>
  <si>
    <t>11KV NANDANAVANDLAPALLI</t>
  </si>
  <si>
    <t>11KV Hasanapuram</t>
  </si>
  <si>
    <t>11KV Pothukurupalli</t>
  </si>
  <si>
    <t>11KV Kalpanayanacheruvu</t>
  </si>
  <si>
    <t>11KV DINNEPADU</t>
  </si>
  <si>
    <t>11KV Dhappepalli</t>
  </si>
  <si>
    <t>11KV SARASWATHIPALLI</t>
  </si>
  <si>
    <t>11KV Mulapalli N K RAO PETA</t>
  </si>
  <si>
    <t>11KV BUDIDHAGUNTAPALLI</t>
  </si>
  <si>
    <t>11KV Gadikota</t>
  </si>
  <si>
    <t>11KV Kondavandlapalli</t>
  </si>
  <si>
    <t>11KV Maddhirevula</t>
  </si>
  <si>
    <t>11KV Apprajugaripalli</t>
  </si>
  <si>
    <t>11KV Diguvapalli</t>
  </si>
  <si>
    <t>11KV Kakularam</t>
  </si>
  <si>
    <t>11KV Pattivandlapalli</t>
  </si>
  <si>
    <t>33/11KV Madhavaram SubStation</t>
  </si>
  <si>
    <t>11KV Kancharapalli</t>
  </si>
  <si>
    <t>11KV Abbaram</t>
  </si>
  <si>
    <t>11KV Boyapalli</t>
  </si>
  <si>
    <t>11KV Botlacheruvu</t>
  </si>
  <si>
    <t>11KV Arogyapuram,</t>
  </si>
  <si>
    <t>11KV Dhiguvapalli</t>
  </si>
  <si>
    <t>11KV G Reddyvaripalli</t>
  </si>
  <si>
    <t>11KV Epilavakapalli</t>
  </si>
  <si>
    <t>11KV P J V palli</t>
  </si>
  <si>
    <t>33/11KV Rayavaram SubStation</t>
  </si>
  <si>
    <t>11KV Rayavaram</t>
  </si>
  <si>
    <t>11KV Guntimadugu</t>
  </si>
  <si>
    <t>11KV Kanchipativandlaplli</t>
  </si>
  <si>
    <t>11KV Water works 11KV Rachapalli(Bun</t>
  </si>
  <si>
    <t>11KV Annumpalli</t>
  </si>
  <si>
    <t>11KV Peddagollapalli</t>
  </si>
  <si>
    <t>11KV Madithadu Rurals</t>
  </si>
  <si>
    <t>11KV Vanarachapalli</t>
  </si>
  <si>
    <t>11 KV Sibyala</t>
  </si>
  <si>
    <t>11KV Katarumadugu</t>
  </si>
  <si>
    <t>11KV Gorlamudiveedu 11kv Garugupalli</t>
  </si>
  <si>
    <t>11KV P N Kalva</t>
  </si>
  <si>
    <t>11KV T Samudram</t>
  </si>
  <si>
    <t>11KV Madhavaram</t>
  </si>
  <si>
    <t>11KV Chendrajugariplli</t>
  </si>
  <si>
    <t>11KV G K Rachapalli</t>
  </si>
  <si>
    <t>11KV Vayaloddu</t>
  </si>
  <si>
    <t>11KV AV PALLI</t>
  </si>
  <si>
    <t>33/11 KV SS SETTIPALLI</t>
  </si>
  <si>
    <t>11KV Yarramorrampalli</t>
  </si>
  <si>
    <t>11KV Motukuvandlapalli</t>
  </si>
  <si>
    <t>11KV GUNDLA CHERUVU</t>
  </si>
  <si>
    <t>11KV Devapatla Rurals</t>
  </si>
  <si>
    <t>33/11KV Padamati Kona SubStation</t>
  </si>
  <si>
    <t>11KV B R Palli</t>
  </si>
  <si>
    <t>11KV Ankireddy gari palli</t>
  </si>
  <si>
    <t>33/11 KV SS DUDAYALA</t>
  </si>
  <si>
    <t>11KV Dhinnepalli</t>
  </si>
  <si>
    <t>11KV Gunnikuntla</t>
  </si>
  <si>
    <t>11KV Motakatla</t>
  </si>
  <si>
    <t>11KV Araveedu</t>
  </si>
  <si>
    <t>11KV Kurvapalli</t>
  </si>
  <si>
    <t>11KV Dhinnemidhapalli</t>
  </si>
  <si>
    <t>11KV Guttapalli</t>
  </si>
  <si>
    <t>11KV Devagudipalli</t>
  </si>
  <si>
    <t>33/11 KV SS DIGUVA GOTTIVEEDU</t>
  </si>
  <si>
    <t>11KV Kammapalli</t>
  </si>
  <si>
    <t>11KV Reddyvaripalli</t>
  </si>
  <si>
    <t>11KV Malluru 11kv Vandadi(Bunched)</t>
  </si>
  <si>
    <t>11KV Kalibanda</t>
  </si>
  <si>
    <t>11KV Kotakadapalli</t>
  </si>
  <si>
    <t>11KV Pandhillapalli P Reddyvaripalli</t>
  </si>
  <si>
    <t>33/11 KV SS BONUMALLA</t>
  </si>
  <si>
    <t>11kv C Polimerapalli 11kv Bonumala(Bu</t>
  </si>
  <si>
    <t>33/11 KV VELIGALLU SS</t>
  </si>
  <si>
    <t>11KV THUMUKUNTA</t>
  </si>
  <si>
    <t>11KV GORANCHERUGU Gopanapalli(Bunched)</t>
  </si>
  <si>
    <t>11KV Adavikampalli</t>
  </si>
  <si>
    <t>11KV N G Palli</t>
  </si>
  <si>
    <t>11kv E Gottiveedu 11kv D Gottiveddu(B</t>
  </si>
  <si>
    <t>11KV Danamreddigaripalli Veligallu</t>
  </si>
  <si>
    <t>11KV Kesapuram</t>
  </si>
  <si>
    <t>11 KV T Sakibanda</t>
  </si>
  <si>
    <t>11KV Palemgadda Routhukunta(Bunched)</t>
  </si>
  <si>
    <t>11KV CCPALLI</t>
  </si>
  <si>
    <t>11KV NARAYANAREDDYGARIPALLI</t>
  </si>
  <si>
    <t>11KV Kadithota</t>
  </si>
  <si>
    <t>11KV Baichigiri</t>
  </si>
  <si>
    <t>11KV Pedda Harivanam</t>
  </si>
  <si>
    <t>11KV P Thumbalam</t>
  </si>
  <si>
    <t>33/11KV Doddanageri SS</t>
  </si>
  <si>
    <t>11KV Jalumanch feeder</t>
  </si>
  <si>
    <t>11KV Bapuram</t>
  </si>
  <si>
    <t>11KV Virupapuram</t>
  </si>
  <si>
    <t>11KV BALLEKAL</t>
  </si>
  <si>
    <t>11KV Thippaladoddi</t>
  </si>
  <si>
    <t>11KV Kuppagal</t>
  </si>
  <si>
    <t>11KV Halwi Town</t>
  </si>
  <si>
    <t>11KV Kumbalanuru</t>
  </si>
  <si>
    <t>11KV Urukunda</t>
  </si>
  <si>
    <t>11KV Chirythapalli</t>
  </si>
  <si>
    <t>33/11KV CHUDI SS</t>
  </si>
  <si>
    <t>11KV Karani feeder</t>
  </si>
  <si>
    <t>11KV Bantakunta feeder</t>
  </si>
  <si>
    <t>11KV Yellamma konda feeder</t>
  </si>
  <si>
    <t>11KV Kamavaram</t>
  </si>
  <si>
    <t>11KV Isvi</t>
  </si>
  <si>
    <t>11KV Chudi</t>
  </si>
  <si>
    <t>11KV PeddaPendekal feeder</t>
  </si>
  <si>
    <t>11KV Basapuram (Domestic + Agrl )</t>
  </si>
  <si>
    <t>11KV Dibbenekal</t>
  </si>
  <si>
    <t>11KV Nadichagi</t>
  </si>
  <si>
    <t>11KV Pesalabanda</t>
  </si>
  <si>
    <t>11KV Mallanahatti</t>
  </si>
  <si>
    <t>11KV Sambagal</t>
  </si>
  <si>
    <t>11KV Pandavagal</t>
  </si>
  <si>
    <t>11KV Lingala dinne</t>
  </si>
  <si>
    <t>11KV Isvi Rural (Agrl ) feeder</t>
  </si>
  <si>
    <t>11KV Doddanageri</t>
  </si>
  <si>
    <t>11KV Dhanapuram</t>
  </si>
  <si>
    <t>11KV Arekal feeder</t>
  </si>
  <si>
    <t>11KV Tarapuram</t>
  </si>
  <si>
    <t>11KV Doddanageri (24Hrs) feeder</t>
  </si>
  <si>
    <t>11KV Santhakodlur</t>
  </si>
  <si>
    <t>11KV Siddapuram</t>
  </si>
  <si>
    <t>33/11KV TANGARADONA SS</t>
  </si>
  <si>
    <t>11KV Tangardona feeder</t>
  </si>
  <si>
    <t>33/11KV SS Virupapuram</t>
  </si>
  <si>
    <t>11KV Nethravathi</t>
  </si>
  <si>
    <t>11KV Ramadurgam</t>
  </si>
  <si>
    <t>11KV Nemakal</t>
  </si>
  <si>
    <t>11KV Kogilathota</t>
  </si>
  <si>
    <t>33/11 KV B.Agraharam SS</t>
  </si>
  <si>
    <t>11KV Byluppala</t>
  </si>
  <si>
    <t>11KV Chinthakunta</t>
  </si>
  <si>
    <t>11KV T Sakibanda feeder</t>
  </si>
  <si>
    <t>11KV Yeruru</t>
  </si>
  <si>
    <t>11KV Nagardona</t>
  </si>
  <si>
    <t>33/11 KV Neraniki (Yellarthy) SS</t>
  </si>
  <si>
    <t>11KV Yellarthy</t>
  </si>
  <si>
    <t>11KV Marlamadiki</t>
  </si>
  <si>
    <t>11KV Suluvai (Ganjahalli)</t>
  </si>
  <si>
    <t>11KV Thuruvagal feeder</t>
  </si>
  <si>
    <t>11KV Karidiguddem</t>
  </si>
  <si>
    <t>11KV Karumanchi</t>
  </si>
  <si>
    <t>11KV Kammarachedu</t>
  </si>
  <si>
    <t>11KV M K Palli</t>
  </si>
  <si>
    <t>11KV Bylupathikonda feeder</t>
  </si>
  <si>
    <t>11KV Nerniki</t>
  </si>
  <si>
    <t>11KV Muddangeri Pure Agrl</t>
  </si>
  <si>
    <t>11KV Pd Hothuru</t>
  </si>
  <si>
    <t>11KV Honnuru</t>
  </si>
  <si>
    <t>11KV Nagaruru</t>
  </si>
  <si>
    <t>11KV Mulugundam</t>
  </si>
  <si>
    <t>11KV Hatibelelgal</t>
  </si>
  <si>
    <t>11KV Kairuppala</t>
  </si>
  <si>
    <t>11KV Molagavelli</t>
  </si>
  <si>
    <t>11KV Tangaradona</t>
  </si>
  <si>
    <t>11KV Arikera</t>
  </si>
  <si>
    <t>11KV Vidya Nagar</t>
  </si>
  <si>
    <t>11KV Basaladoddi</t>
  </si>
  <si>
    <t>11KV Peddakduburu Pure Agrl</t>
  </si>
  <si>
    <t>33/11 KV H.Muravani SS</t>
  </si>
  <si>
    <t>11KV Old Jalawadi</t>
  </si>
  <si>
    <t>11KV Pallepadu</t>
  </si>
  <si>
    <t>11KV Chetnepalli</t>
  </si>
  <si>
    <t>11KV Kambadhahall</t>
  </si>
  <si>
    <t>33/11 KV NOWLEKAL SS</t>
  </si>
  <si>
    <t>11KV Muchugeri</t>
  </si>
  <si>
    <t>33/11 KV Kolamanpeta New SS</t>
  </si>
  <si>
    <t>11KV Arlabanda</t>
  </si>
  <si>
    <t>11KV Mekadona</t>
  </si>
  <si>
    <t>11KV Jampapuram</t>
  </si>
  <si>
    <t>11KV D Belagal</t>
  </si>
  <si>
    <t>33/11 KV Vandagal SS</t>
  </si>
  <si>
    <t>11KV Jummal dinne</t>
  </si>
  <si>
    <t>11KV Pendekal Pure Agrl</t>
  </si>
  <si>
    <t>11KV Duddi</t>
  </si>
  <si>
    <t>11KV Devarabetta</t>
  </si>
  <si>
    <t>11KV Nela kosagi</t>
  </si>
  <si>
    <t>33/11KV SS Kandukuru</t>
  </si>
  <si>
    <t>11KV Muguladoddi</t>
  </si>
  <si>
    <t>11KV Kowlamanipeta</t>
  </si>
  <si>
    <t>11KV Doddimekala</t>
  </si>
  <si>
    <t>11KV LaxmiNagar</t>
  </si>
  <si>
    <t>11KV Gangulapadu</t>
  </si>
  <si>
    <t>11KV Vandagal</t>
  </si>
  <si>
    <t>11KV Basapuram</t>
  </si>
  <si>
    <t>11KV Agasanur</t>
  </si>
  <si>
    <t>11KV Narayanapuram</t>
  </si>
  <si>
    <t>11KV CKT AGL Feeder</t>
  </si>
  <si>
    <t>11KV Kandukuru</t>
  </si>
  <si>
    <t>11KV N Kairawadi</t>
  </si>
  <si>
    <t>11KV Sathanur</t>
  </si>
  <si>
    <t>11KV New Jalawadi</t>
  </si>
  <si>
    <t>11KV Sogur</t>
  </si>
  <si>
    <t>11KV Kallukunta</t>
  </si>
  <si>
    <t>11KV Chilakaldona</t>
  </si>
  <si>
    <t>11KV Muravani</t>
  </si>
  <si>
    <t>33/11KV PANDIKONA SS</t>
  </si>
  <si>
    <t>11KV Chandoli feeder</t>
  </si>
  <si>
    <t>11KV Jilledubudakala feeder</t>
  </si>
  <si>
    <t>33/11 KV Thernekal SS</t>
  </si>
  <si>
    <t>11KV Ternekal</t>
  </si>
  <si>
    <t>33/11KV RAMALINGAYAPALLY</t>
  </si>
  <si>
    <t>11KV Rampalli feeder</t>
  </si>
  <si>
    <t>11KV Peravali</t>
  </si>
  <si>
    <t>11KV Ramlingayapalli feeder</t>
  </si>
  <si>
    <t>11KV Nancherla</t>
  </si>
  <si>
    <t>11KV Nelatalamari</t>
  </si>
  <si>
    <t>11KV Bethapally</t>
  </si>
  <si>
    <t>11KV Rathana</t>
  </si>
  <si>
    <t>11KV Gundlakonda</t>
  </si>
  <si>
    <t>11KV MADANANTHAPURAM</t>
  </si>
  <si>
    <t>11KV Pyalakurthy</t>
  </si>
  <si>
    <t>11KV Nallachelamala</t>
  </si>
  <si>
    <t>11KV Dippanakurthy</t>
  </si>
  <si>
    <t>11KV Pullapuram</t>
  </si>
  <si>
    <t>11KV Verampalli</t>
  </si>
  <si>
    <t>11KV Palledoddi</t>
  </si>
  <si>
    <t>11KV Kothapalli feeder</t>
  </si>
  <si>
    <t>11KV Bodipadu</t>
  </si>
  <si>
    <t>11KV Marella</t>
  </si>
  <si>
    <t>11KV P M Thanda feeder</t>
  </si>
  <si>
    <t>11KV Hosur</t>
  </si>
  <si>
    <t>33/11 KV Devanabanda SS</t>
  </si>
  <si>
    <t>11KV Bondimodugula</t>
  </si>
  <si>
    <t>11KV Pulikonda</t>
  </si>
  <si>
    <t>11KV Shabash Puram feeder</t>
  </si>
  <si>
    <t>11KV Mamillakunta</t>
  </si>
  <si>
    <t>11KV Dudekonda</t>
  </si>
  <si>
    <t>11KV Varimukkala</t>
  </si>
  <si>
    <t>11KV P Kotakonda</t>
  </si>
  <si>
    <t>11KV Karivemula</t>
  </si>
  <si>
    <t>11KV Nalakadoddi</t>
  </si>
  <si>
    <t>11KV Pandikona</t>
  </si>
  <si>
    <t>11KV Jonnagiri</t>
  </si>
  <si>
    <t>11KV Aminabad</t>
  </si>
  <si>
    <t>11KV Rampalli</t>
  </si>
  <si>
    <t>11KV Pagidirai</t>
  </si>
  <si>
    <t>11KV ED Banda</t>
  </si>
  <si>
    <t>11KV Kapatrala</t>
  </si>
  <si>
    <t>11KV Kunkanuru</t>
  </si>
  <si>
    <t>11KV P C MADA</t>
  </si>
  <si>
    <t>11KV Juturu</t>
  </si>
  <si>
    <t>33/11 KV Kulumala SS</t>
  </si>
  <si>
    <t>11KV ALWALA FEEDER</t>
  </si>
  <si>
    <t>11KV Pd Nelathuru</t>
  </si>
  <si>
    <t>11KV Kulumala</t>
  </si>
  <si>
    <t>33/11KV Kalugotla SS (YEMMIGANUR RURALS)</t>
  </si>
  <si>
    <t>11KV Guvvaladoddi</t>
  </si>
  <si>
    <t>33/11KV Ganjahalli Sub Station</t>
  </si>
  <si>
    <t>11KV Yangandla feeder</t>
  </si>
  <si>
    <t>11KV GONEGANDLA PURE AGL FEDER</t>
  </si>
  <si>
    <t>11KV Ganjahalli Pure Agrl</t>
  </si>
  <si>
    <t>11KV S Nagalapuram</t>
  </si>
  <si>
    <t>11KV Venkatagiri</t>
  </si>
  <si>
    <t>11KV Masumandoddi</t>
  </si>
  <si>
    <t>33/11 KV H.Kairavadi SS</t>
  </si>
  <si>
    <t>11KV H Kairawadi Pure Agrl</t>
  </si>
  <si>
    <t>11KV Cheeraladoddi</t>
  </si>
  <si>
    <t>11KV Town Agrl feeder</t>
  </si>
  <si>
    <t>11KV H Kairawadi</t>
  </si>
  <si>
    <t>11KV Ralladoddi</t>
  </si>
  <si>
    <t>33/11 KV Errabadu SS</t>
  </si>
  <si>
    <t>11KV Ontedudinne</t>
  </si>
  <si>
    <t>11KV Halaharvi Feeder</t>
  </si>
  <si>
    <t>11KV Puttapasam Pure Agrl</t>
  </si>
  <si>
    <t>11KV Vemugodu</t>
  </si>
  <si>
    <t>11KV Johrapuram</t>
  </si>
  <si>
    <t>11KV Mugathi</t>
  </si>
  <si>
    <t>33/11KV Divamdinne Sub Station</t>
  </si>
  <si>
    <t>11KV I Konda feeder</t>
  </si>
  <si>
    <t>11KV Nereduppala</t>
  </si>
  <si>
    <t>11KV Kadimetla</t>
  </si>
  <si>
    <t>11KV HANUMAPURAM FEEDER</t>
  </si>
  <si>
    <t>11KV Kulumala Pure Agrl</t>
  </si>
  <si>
    <t>11KV Gurujala</t>
  </si>
  <si>
    <t>11KV Yerrabadu</t>
  </si>
  <si>
    <t>11KV Veerampalli</t>
  </si>
  <si>
    <t>11KV Banavasi</t>
  </si>
  <si>
    <t>11KV Gudekal</t>
  </si>
  <si>
    <t>11KV Nagalapurm</t>
  </si>
  <si>
    <t>11KV GAJULADINNE FEEDER</t>
  </si>
  <si>
    <t>11KV Daivamdinne</t>
  </si>
  <si>
    <t>11KV Ganjahalli feeder</t>
  </si>
  <si>
    <t>11KV Kotekal</t>
  </si>
  <si>
    <t>11KV Peddamariveedu</t>
  </si>
  <si>
    <t>11KV Parlapalli</t>
  </si>
  <si>
    <t>11KV Kadivella</t>
  </si>
  <si>
    <t>11KV Machapuram</t>
  </si>
  <si>
    <t>11KV CHINNA MARRIVEEDU FEEDER</t>
  </si>
  <si>
    <t>11KV KAIPA</t>
  </si>
  <si>
    <t>11KV Mangampeta</t>
  </si>
  <si>
    <t>11KV Madas palli</t>
  </si>
  <si>
    <t>11KV Tammadapalli</t>
  </si>
  <si>
    <t>33/11 KV Pasupula SS</t>
  </si>
  <si>
    <t>11KV PASUPULA</t>
  </si>
  <si>
    <t>11KV C R PALEM</t>
  </si>
  <si>
    <t>11KV CHERUVUPALLI</t>
  </si>
  <si>
    <t>11KV Hussenapuram</t>
  </si>
  <si>
    <t>11KV JWALAPURAM</t>
  </si>
  <si>
    <t>11 KV THIMMAPURAM</t>
  </si>
  <si>
    <t>11KV Palukuru</t>
  </si>
  <si>
    <t>11KV Yagantipalli</t>
  </si>
  <si>
    <t>11KV Yanakandla</t>
  </si>
  <si>
    <t>11KV I K Peta</t>
  </si>
  <si>
    <t>11kv RAMAKRISHNAPURAM</t>
  </si>
  <si>
    <t>11KV Nandivargam</t>
  </si>
  <si>
    <t>11KV K V K ( TOWN-2 ) RURAL FEEDER</t>
  </si>
  <si>
    <t>11KV Pathapadu</t>
  </si>
  <si>
    <t>11KV Nandavaram</t>
  </si>
  <si>
    <t>11KV APPALAPURAM</t>
  </si>
  <si>
    <t>33/11 KV Muddavaram SS</t>
  </si>
  <si>
    <t>11KV M Pendekal feeder</t>
  </si>
  <si>
    <t>11KV MUDDAVARAM FEEDER</t>
  </si>
  <si>
    <t>11KV Peddakunta feeder</t>
  </si>
  <si>
    <t>11 KV YAMBAI FEEDER</t>
  </si>
  <si>
    <t>11KV SR Nagar Rural</t>
  </si>
  <si>
    <t>11 KV R KOTHAPALLI FEEDER</t>
  </si>
  <si>
    <t>11 KV AMBAPURAM FEEDER</t>
  </si>
  <si>
    <t>11 KV SEETHARAMPURAM FEEDER</t>
  </si>
  <si>
    <t>33/11KV Yembai Sub Station</t>
  </si>
  <si>
    <t>11KV YABAI FEEDER</t>
  </si>
  <si>
    <t>11KV RUDRAVARAM</t>
  </si>
  <si>
    <t>11KV H Kottala</t>
  </si>
  <si>
    <t>11 KV GORUMANUKONDA FEEDER</t>
  </si>
  <si>
    <t>11 KV MUDDAVARAM FEEDER (SANKALAPURAM)</t>
  </si>
  <si>
    <t>11KV Bugganipalli Rural</t>
  </si>
  <si>
    <t>11 KV GUTUPALLI FEEDER</t>
  </si>
  <si>
    <t>11 KV KOLUMULAPALLI FEEDER</t>
  </si>
  <si>
    <t>11KV VENKATAGIRI FEEDER</t>
  </si>
  <si>
    <t>11KV MANDLAVANIPALLI FEEDER</t>
  </si>
  <si>
    <t>11KV Pothudoddi</t>
  </si>
  <si>
    <t>11KV Nallaballi feeder</t>
  </si>
  <si>
    <t>33/11KV RAMALLAKOTA SS</t>
  </si>
  <si>
    <t>11KV RAMALLAKOTA RURAL</t>
  </si>
  <si>
    <t>33/11 KV P.R.Palli SS</t>
  </si>
  <si>
    <t>11KV Reddy Kunta</t>
  </si>
  <si>
    <t>33/11KV Kochheruvu SS</t>
  </si>
  <si>
    <t>11KV METTUPALLI</t>
  </si>
  <si>
    <t>11KV Cherukulapadu</t>
  </si>
  <si>
    <t>11KV Govardhanagiri</t>
  </si>
  <si>
    <t>11KV Penumada</t>
  </si>
  <si>
    <t>33/11 KV Kalugotla SS(VELDURTHY)</t>
  </si>
  <si>
    <t>11KV Uyyalawada</t>
  </si>
  <si>
    <t>11 KV Rama Ratnagiri</t>
  </si>
  <si>
    <t>11KV N M Palli</t>
  </si>
  <si>
    <t>11KV CHINATHALAPETA</t>
  </si>
  <si>
    <t>11KV Kannapakunta</t>
  </si>
  <si>
    <t>11KV Ch Yerragudi</t>
  </si>
  <si>
    <t>33/11 KV NALLAMEKALA PALLI S.S</t>
  </si>
  <si>
    <t>11 KV D RANGAPURAM</t>
  </si>
  <si>
    <t>11KV PULLAGUMMI</t>
  </si>
  <si>
    <t>33/11 KV Hussainapuram SS</t>
  </si>
  <si>
    <t>11KV Chandra Palli</t>
  </si>
  <si>
    <t>33/11 KV Aagavelli SubStation</t>
  </si>
  <si>
    <t>11KV Agaveli feeder</t>
  </si>
  <si>
    <t>33/11 KV SS cherlakottur</t>
  </si>
  <si>
    <t>11KV SRI RANGAPURAM</t>
  </si>
  <si>
    <t>11KV L Nagaram</t>
  </si>
  <si>
    <t>11KV Lalmanpalli</t>
  </si>
  <si>
    <t>33/11 KV SS PEDDA PUDILLA</t>
  </si>
  <si>
    <t>11KV S RANGAPURAM</t>
  </si>
  <si>
    <t>11KV Kamalapuram</t>
  </si>
  <si>
    <t>11KV PEDDAPAYA</t>
  </si>
  <si>
    <t>11KV CHERLAKOTTUR</t>
  </si>
  <si>
    <t>11KV SARPARAJAPURAM</t>
  </si>
  <si>
    <t>11KV Rachavandlapalli</t>
  </si>
  <si>
    <t>33/11 KV Malliyala SS</t>
  </si>
  <si>
    <t>11KV Mallyala</t>
  </si>
  <si>
    <t>11KV Kotakonda feeder</t>
  </si>
  <si>
    <t>11KV SIDDANAGATTU</t>
  </si>
  <si>
    <t>11KV BOYANAPALLI</t>
  </si>
  <si>
    <t>11KV GOSANIAPALLI (OLD WW)</t>
  </si>
  <si>
    <t>11KV Cheruvukatta(Jaladurgam)</t>
  </si>
  <si>
    <t>11KV Utakonda feeder</t>
  </si>
  <si>
    <t>11KV Madinenidoddi</t>
  </si>
  <si>
    <t>11 KV KOMMEMARRI</t>
  </si>
  <si>
    <t>Kotha buruju</t>
  </si>
  <si>
    <t>11KV Neraducherla</t>
  </si>
  <si>
    <t>11KV T Gokulapadu</t>
  </si>
  <si>
    <t>11KV Katarkonda</t>
  </si>
  <si>
    <t>11KV Chityala</t>
  </si>
  <si>
    <t>11KV Pothudoddi rural</t>
  </si>
  <si>
    <t>11KV Jakkasanikunla</t>
  </si>
  <si>
    <t>11KV Alamkonda</t>
  </si>
  <si>
    <t>11KV KOCHERUVU RURALS</t>
  </si>
  <si>
    <t>11KV Racherla</t>
  </si>
  <si>
    <t>11KV Kalugotla</t>
  </si>
  <si>
    <t>11KV MIDDEPALLI</t>
  </si>
  <si>
    <t>11KV YENUGUMARRI</t>
  </si>
  <si>
    <t>Peapully Rurals</t>
  </si>
  <si>
    <t>11KV Devara banda</t>
  </si>
  <si>
    <t>11KV Gopalanagaram</t>
  </si>
  <si>
    <t>11KV MALLEMPALLI</t>
  </si>
  <si>
    <t>11KV Chinna pudilla</t>
  </si>
  <si>
    <t>11KV Agaveli</t>
  </si>
  <si>
    <t>11KV Kocheruvu</t>
  </si>
  <si>
    <t>11KV pothugallu</t>
  </si>
  <si>
    <t>11KV Lakkasagaram</t>
  </si>
  <si>
    <t>11KV Vengalampalli</t>
  </si>
  <si>
    <t>11KV Erukalacheruvu</t>
  </si>
  <si>
    <t>11KV Rural</t>
  </si>
  <si>
    <t>11 KV Bugga (Jaladurgam)</t>
  </si>
  <si>
    <t>11KV Yapadinne</t>
  </si>
  <si>
    <t>11KV L Banda</t>
  </si>
  <si>
    <t>11KV Jagadurthy</t>
  </si>
  <si>
    <t>11KV BOGOLU</t>
  </si>
  <si>
    <t>11KV Kalvabugga</t>
  </si>
  <si>
    <t>11KV Dupadu</t>
  </si>
  <si>
    <t>11KV O THANDA</t>
  </si>
  <si>
    <t>11KV Chetla Mallapuram</t>
  </si>
  <si>
    <t>11KV Devamada</t>
  </si>
  <si>
    <t>11KV Tadakanapalli</t>
  </si>
  <si>
    <t>11KV Hussainapuram</t>
  </si>
  <si>
    <t>11KV Pudicherla</t>
  </si>
  <si>
    <t>11KV G B Thanda</t>
  </si>
  <si>
    <t>11KV Kannamadakala 11KV</t>
  </si>
  <si>
    <t>11KV Nannur</t>
  </si>
  <si>
    <t>11KV Gargeyapuram</t>
  </si>
  <si>
    <t>11KV B T Padu</t>
  </si>
  <si>
    <t>11KV Peddapadu</t>
  </si>
  <si>
    <t>11KV YAPARLAPADU AGL</t>
  </si>
  <si>
    <t>11KV Panchalingala</t>
  </si>
  <si>
    <t>11KV Komarolu</t>
  </si>
  <si>
    <t>11KV Erakatva</t>
  </si>
  <si>
    <t>11KV Basthipadu</t>
  </si>
  <si>
    <t>11KV Ulchala</t>
  </si>
  <si>
    <t>11KV R K Padu</t>
  </si>
  <si>
    <t>11KV Laxmipuram</t>
  </si>
  <si>
    <t>11KV Nidjur</t>
  </si>
  <si>
    <t>11KV Military Colony</t>
  </si>
  <si>
    <t>11KV PALAKOLANU</t>
  </si>
  <si>
    <t>11KV Guttapadu</t>
  </si>
  <si>
    <t>11KV GOKAVARAM</t>
  </si>
  <si>
    <t>11KV Vempenta</t>
  </si>
  <si>
    <t>11KV Bhanumukkala</t>
  </si>
  <si>
    <t>11KV Guvvalakuntla</t>
  </si>
  <si>
    <t>11KV Edurapadu</t>
  </si>
  <si>
    <t>11KV Siddapalli</t>
  </si>
  <si>
    <t>11KV Dudyala</t>
  </si>
  <si>
    <t>11KV Bairluty</t>
  </si>
  <si>
    <t>11KV MM Lingapuram</t>
  </si>
  <si>
    <t>11KV Bapananthapuram</t>
  </si>
  <si>
    <t>11KV Kambalapalli</t>
  </si>
  <si>
    <t>11KV Chelimella</t>
  </si>
  <si>
    <t>11KV K Ramapuram</t>
  </si>
  <si>
    <t>11KV Kurukunda</t>
  </si>
  <si>
    <t>11KV Karivena</t>
  </si>
  <si>
    <t>11KV Kambhadahal</t>
  </si>
  <si>
    <t>11KV Buran doddi</t>
  </si>
  <si>
    <t>11KV Varkuru</t>
  </si>
  <si>
    <t>11KV Erladinne</t>
  </si>
  <si>
    <t>11KV Gorantla</t>
  </si>
  <si>
    <t>11KV Laddagiri</t>
  </si>
  <si>
    <t>33/11KV Burandoddi SubStation</t>
  </si>
  <si>
    <t>11KV Dargha</t>
  </si>
  <si>
    <t>11KV Chillabanda</t>
  </si>
  <si>
    <t>11KV Agrl-II</t>
  </si>
  <si>
    <t>11KV Krishnadoddi</t>
  </si>
  <si>
    <t>11KV Chanugondla</t>
  </si>
  <si>
    <t>11KV Maramdoddi</t>
  </si>
  <si>
    <t>11KV Julekal</t>
  </si>
  <si>
    <t>11KV Kallapari</t>
  </si>
  <si>
    <t>11KV Paldoddi</t>
  </si>
  <si>
    <t>11KV Yanagandla</t>
  </si>
  <si>
    <t>11KV Anugonda</t>
  </si>
  <si>
    <t>11KV Betholy</t>
  </si>
  <si>
    <t>11KV GOLLADODDI</t>
  </si>
  <si>
    <t>11KV Thimamdoddi</t>
  </si>
  <si>
    <t>11KV Brahmanadoddi</t>
  </si>
  <si>
    <t>11KV Agrl-I</t>
  </si>
  <si>
    <t>11KV Mudumala</t>
  </si>
  <si>
    <t>11KV Pulakurthi</t>
  </si>
  <si>
    <t>33/11 KV Chowtkur SS</t>
  </si>
  <si>
    <t>11KV Kalamandalapadu</t>
  </si>
  <si>
    <t>33/11KV Kadumur Sub Station</t>
  </si>
  <si>
    <t>11KV Nagaluty</t>
  </si>
  <si>
    <t>11KV Prathakota</t>
  </si>
  <si>
    <t>11KV Lakshmapuram</t>
  </si>
  <si>
    <t>11KV Khajipeta</t>
  </si>
  <si>
    <t>11KV Peersahebpeta</t>
  </si>
  <si>
    <t>33/11 KV Mandlem SS</t>
  </si>
  <si>
    <t>11KV Baskarapuram</t>
  </si>
  <si>
    <t>33/11KV Rollapadu SS</t>
  </si>
  <si>
    <t>11KV Thalamudipi</t>
  </si>
  <si>
    <t>11KV Malyala</t>
  </si>
  <si>
    <t>11KV Thudicherla</t>
  </si>
  <si>
    <t>11KV Kadumur</t>
  </si>
  <si>
    <t>11KV Jalakanur</t>
  </si>
  <si>
    <t>11KV Cherukucherla</t>
  </si>
  <si>
    <t>11KV Nehru Nagar</t>
  </si>
  <si>
    <t>11KV Lingapuram</t>
  </si>
  <si>
    <t>11KV Alluru</t>
  </si>
  <si>
    <t>11KV Devanur</t>
  </si>
  <si>
    <t>11KV Mandlem</t>
  </si>
  <si>
    <t>11KV Tharigopula</t>
  </si>
  <si>
    <t>11KV Rollapadu</t>
  </si>
  <si>
    <t>11KV Bannur</t>
  </si>
  <si>
    <t>11KV Thangadancha</t>
  </si>
  <si>
    <t>11KV Vepanagandla</t>
  </si>
  <si>
    <t>11KV B Vemula</t>
  </si>
  <si>
    <t>11KV Rural AGL</t>
  </si>
  <si>
    <t>11KV Thathuru</t>
  </si>
  <si>
    <t>33/11KV C. KAMBALURU SS</t>
  </si>
  <si>
    <t>11KV C KAMBALURU</t>
  </si>
  <si>
    <t>33/11 KV Yellavathula SS</t>
  </si>
  <si>
    <t>11KV D KOTTALA FEEDER</t>
  </si>
  <si>
    <t>11KV PERURU (AGL)</t>
  </si>
  <si>
    <t>11KV R NAGULAVARAM</t>
  </si>
  <si>
    <t>11KV Injeedu</t>
  </si>
  <si>
    <t>11KV C KAMBALUR</t>
  </si>
  <si>
    <t>11KV E KOTTLA</t>
  </si>
  <si>
    <t>33/11 KV Alamuru SS (RUDRAVARAM)</t>
  </si>
  <si>
    <t>11KV Harinagaram</t>
  </si>
  <si>
    <t>11KV GANGAMMA FEEDER</t>
  </si>
  <si>
    <t>11KV KOTTHUR</t>
  </si>
  <si>
    <t>11KV Debaguntla</t>
  </si>
  <si>
    <t>11KV Settiveedu</t>
  </si>
  <si>
    <t>11KV DURVI</t>
  </si>
  <si>
    <t>11KV MAYALURU</t>
  </si>
  <si>
    <t>11KV DEEBAGUNTLA CHENNURU FEEDER</t>
  </si>
  <si>
    <t>11KV C VANGALI</t>
  </si>
  <si>
    <t>11KV C K DINNE</t>
  </si>
  <si>
    <t>11KV P KAMBALURU</t>
  </si>
  <si>
    <t>11KV CTRPalli (ALM)AGL</t>
  </si>
  <si>
    <t>11KV C KANDUKUR</t>
  </si>
  <si>
    <t>11KV P Chinthakuntla</t>
  </si>
  <si>
    <t>11KV YELLAVATHULA FEEDER</t>
  </si>
  <si>
    <t>11KV Yadawada</t>
  </si>
  <si>
    <t>11KV Dora Kottala</t>
  </si>
  <si>
    <t>11KV Mittapally</t>
  </si>
  <si>
    <t>11KV SL Dinne</t>
  </si>
  <si>
    <t>33/11 KV CTR Palli SS</t>
  </si>
  <si>
    <t>11KV KONDAKINDI FEEDER</t>
  </si>
  <si>
    <t>11KV D Vanipenta</t>
  </si>
  <si>
    <t>11KV PAVANA FEEDER</t>
  </si>
  <si>
    <t>11KV R K Puram</t>
  </si>
  <si>
    <t>11KV Ramathirtham FEEDER</t>
  </si>
  <si>
    <t>11KV Ontelagala</t>
  </si>
  <si>
    <t>11KV SR PURAM FEEDER</t>
  </si>
  <si>
    <t>11KV OBULAMPALLY</t>
  </si>
  <si>
    <t>33/11KV Nallagatla SS</t>
  </si>
  <si>
    <t>11KV PERAIPALLI</t>
  </si>
  <si>
    <t>11KV THODENDLAPALLI FEEDER</t>
  </si>
  <si>
    <t>11KV C V R PALLI FEEDER</t>
  </si>
  <si>
    <t>11KV BACHAPURAM</t>
  </si>
  <si>
    <t>11KV CTR PALLI-2(AGL)</t>
  </si>
  <si>
    <t>11KV NALLAGATLA</t>
  </si>
  <si>
    <t>11KV PALASAGARAM (AGL)</t>
  </si>
  <si>
    <t>11KV KONDUPALLI</t>
  </si>
  <si>
    <t>11KV MAHADEVAPURAM</t>
  </si>
  <si>
    <t>11KV BATTALURU</t>
  </si>
  <si>
    <t>33/11KV MITTAPALLY</t>
  </si>
  <si>
    <t>11KV BACHEPALLI</t>
  </si>
  <si>
    <t>11KV M C Kunta</t>
  </si>
  <si>
    <t>11KV PADAKANDLA</t>
  </si>
  <si>
    <t>11KV S Nagulavaram</t>
  </si>
  <si>
    <t>33/11KV Govindapally Sub Station</t>
  </si>
  <si>
    <t>11KV GOVINDAPALLI (AGL)</t>
  </si>
  <si>
    <t>11KV OTIKUNTA (AGL)</t>
  </si>
  <si>
    <t>33/11 KV Yerraguntla SS (SIRIVELLA)</t>
  </si>
  <si>
    <t>11KV G M Dinne</t>
  </si>
  <si>
    <t>33/11KV HARINAGARAM SS</t>
  </si>
  <si>
    <t>11KV M K PURAM</t>
  </si>
  <si>
    <t>33/11 KV Chinthala Cheruvu SS</t>
  </si>
  <si>
    <t>11KV K P THONDA</t>
  </si>
  <si>
    <t>11KV BATTHALURU</t>
  </si>
  <si>
    <t>11KV D K PALLI FEEDER</t>
  </si>
  <si>
    <t>11KV GANGAPPA NAIDU</t>
  </si>
  <si>
    <t>11KV BACHIPALLI (AGL)</t>
  </si>
  <si>
    <t>33/11KV BOILAKUNTLA SS</t>
  </si>
  <si>
    <t>33/11 KV P.Bodanam SS</t>
  </si>
  <si>
    <t>11KV Tippanapalli</t>
  </si>
  <si>
    <t>11KV GOVINDAPALI-I (AGL)</t>
  </si>
  <si>
    <t>11KV C T R PALLI-1</t>
  </si>
  <si>
    <t>11KV Alamuru</t>
  </si>
  <si>
    <t>11KV Thimmanapalli</t>
  </si>
  <si>
    <t>11KV K Kandukur(K KURU SS)</t>
  </si>
  <si>
    <t>11KV Kotapadu</t>
  </si>
  <si>
    <t>11KV KONDAMPALLI FEEDER</t>
  </si>
  <si>
    <t>11KV ZEENEPALLI</t>
  </si>
  <si>
    <t>11KV MOTUKULAPALLI</t>
  </si>
  <si>
    <t>11KV KHADARA BADARA</t>
  </si>
  <si>
    <t>11KV M R Palli</t>
  </si>
  <si>
    <t>11KV CHENNUR</t>
  </si>
  <si>
    <t>11KV SUDDAMALLA</t>
  </si>
  <si>
    <t>11KV T L DINNE FEEDER</t>
  </si>
  <si>
    <t>11KV P KAMBALUR</t>
  </si>
  <si>
    <t>11KV Isukapalli</t>
  </si>
  <si>
    <t>33/11KV GODIGANUR SS</t>
  </si>
  <si>
    <t>11KV Ankalamma</t>
  </si>
  <si>
    <t>11KV Balaswamy Bavi</t>
  </si>
  <si>
    <t>11KV GODEGENURU</t>
  </si>
  <si>
    <t>11KV Gundampadu</t>
  </si>
  <si>
    <t>11KV Boilakuntla</t>
  </si>
  <si>
    <t>11KV GOVINDAPALLI (V)</t>
  </si>
  <si>
    <t>11KV T P R Palli</t>
  </si>
  <si>
    <t>11KV GOTLUR</t>
  </si>
  <si>
    <t>11KV Neelampadu</t>
  </si>
  <si>
    <t>11KV Chandaluru</t>
  </si>
  <si>
    <t>11KV Nallagatla (AGL)</t>
  </si>
  <si>
    <t>11KV Yallur</t>
  </si>
  <si>
    <t>11KV D K PALLI</t>
  </si>
  <si>
    <t>11KV HTL Dinne</t>
  </si>
  <si>
    <t>11KV K M PALLI</t>
  </si>
  <si>
    <t>11KV P Bodanam</t>
  </si>
  <si>
    <t>11KV S N PURAM</t>
  </si>
  <si>
    <t>11KV KAMINENIPALLI</t>
  </si>
  <si>
    <t>11KV Mallivemula</t>
  </si>
  <si>
    <t>11KV GODIGENUR VILLAGE</t>
  </si>
  <si>
    <t>11KV Madduru</t>
  </si>
  <si>
    <t>11KV P VANGALI</t>
  </si>
  <si>
    <t>11KV Chinthalacheruvu</t>
  </si>
  <si>
    <t>11KV Tholla madugu</t>
  </si>
  <si>
    <t>11KV Abdulapuram</t>
  </si>
  <si>
    <t>33/11 KV Gundla Singavaram SS</t>
  </si>
  <si>
    <t>11KV LINGAMBODU</t>
  </si>
  <si>
    <t>11KV RAGHAVARAJU PALLI FEEDER</t>
  </si>
  <si>
    <t>33/11 KV Perusomula SS</t>
  </si>
  <si>
    <t>11KV MIKKINENIPALLI (AGL)</t>
  </si>
  <si>
    <t>11KV W KOTHAPALLI</t>
  </si>
  <si>
    <t>11KV Amadala</t>
  </si>
  <si>
    <t>11KV Kopperla</t>
  </si>
  <si>
    <t>33/11 KV Gulladurthy SS</t>
  </si>
  <si>
    <t>11KV HARIVARAM</t>
  </si>
  <si>
    <t>11KV NANDI PADU FEEDER</t>
  </si>
  <si>
    <t>11KV Joladarasi</t>
  </si>
  <si>
    <t>11KV Petnikota</t>
  </si>
  <si>
    <t>11KV C R Vemula</t>
  </si>
  <si>
    <t>11KV Bhagyanagar</t>
  </si>
  <si>
    <t>11KV Bheemunipadu</t>
  </si>
  <si>
    <t>11KV Akkampalli</t>
  </si>
  <si>
    <t>11KV Gulladurthy</t>
  </si>
  <si>
    <t>11KV BELUM</t>
  </si>
  <si>
    <t>POTTIPADU</t>
  </si>
  <si>
    <t>11KV Peddakottala (OWK)</t>
  </si>
  <si>
    <t>11KV G S Varam</t>
  </si>
  <si>
    <t>11KV Kanala (SANJAMALA)</t>
  </si>
  <si>
    <t>11KV Mudigedu</t>
  </si>
  <si>
    <t>11KV Perusomula</t>
  </si>
  <si>
    <t>11KV Mukkamalla</t>
  </si>
  <si>
    <t>11KV Kalvatala</t>
  </si>
  <si>
    <t>11KV Nossam</t>
  </si>
  <si>
    <t>11KV Ramavaram</t>
  </si>
  <si>
    <t>11KV Revanur</t>
  </si>
  <si>
    <t>33/11 KV Akumalla SS</t>
  </si>
  <si>
    <t>11KV Kasipuram</t>
  </si>
  <si>
    <t>11KV Vasanthapuram</t>
  </si>
  <si>
    <t>S KOTHAPALLI</t>
  </si>
  <si>
    <t>33/11 KV Uppalapadu SS</t>
  </si>
  <si>
    <t>11KV Junuthula</t>
  </si>
  <si>
    <t>11KV Giddalur</t>
  </si>
  <si>
    <t>11KV Akumalla</t>
  </si>
  <si>
    <t>11KV ALLURU (AGL)</t>
  </si>
  <si>
    <t>11KV Singanapalli</t>
  </si>
  <si>
    <t>11KV Thimmanayanipeta</t>
  </si>
  <si>
    <t>11KV KANAKADRIPALLI FEEDER</t>
  </si>
  <si>
    <t>11KV Uppalpadu</t>
  </si>
  <si>
    <t>11KV Ayyaluru</t>
  </si>
  <si>
    <t>11KV JAMMULAMMA FEEDER</t>
  </si>
  <si>
    <t>11KV Singavaram</t>
  </si>
  <si>
    <t>11KV Mothukur</t>
  </si>
  <si>
    <t>11KV A Kodur</t>
  </si>
  <si>
    <t>11KV P Devalapuram</t>
  </si>
  <si>
    <t>11KV Gunthakanadala</t>
  </si>
  <si>
    <t>11KV THAMMARAJUPALLI RURAL FEEDER</t>
  </si>
  <si>
    <t>11KV GPL RAILWAY STATION</t>
  </si>
  <si>
    <t>11KV HanumanthRayuni (AGL)</t>
  </si>
  <si>
    <t>33/11 KV Ernapadu SS</t>
  </si>
  <si>
    <t>11KV Manikantapuram</t>
  </si>
  <si>
    <t>11KV Jamalaiah Darga Feeder (KND)</t>
  </si>
  <si>
    <t>11KV Ernapadu</t>
  </si>
  <si>
    <t>11KV VR PETA</t>
  </si>
  <si>
    <t>11KV CHILAKALA (AGL)</t>
  </si>
  <si>
    <t>11KV Karimaddela</t>
  </si>
  <si>
    <t>11KV Balapanur</t>
  </si>
  <si>
    <t>11KV Regadagudur</t>
  </si>
  <si>
    <t>11KV Pinnapuram</t>
  </si>
  <si>
    <t>33/11 KV Alamuru SS (PANYAM)</t>
  </si>
  <si>
    <t>11KV Konidedu</t>
  </si>
  <si>
    <t>11KV KAKANUR</t>
  </si>
  <si>
    <t>11KV PUTTUPALLI</t>
  </si>
  <si>
    <t>11KV Alamur Rurals</t>
  </si>
  <si>
    <t>11KV Pachherla</t>
  </si>
  <si>
    <t>11KV SEETARAMAPURAM</t>
  </si>
  <si>
    <t>11KV Gorukallu</t>
  </si>
  <si>
    <t>33/11 KV Gadigarevula SS</t>
  </si>
  <si>
    <t>11KV GADIGAREVULA FEEDER</t>
  </si>
  <si>
    <t>11KV Billapuram</t>
  </si>
  <si>
    <t>11KV S Kottur</t>
  </si>
  <si>
    <t>11KV Srinagar</t>
  </si>
  <si>
    <t>11KV KRISHNA NANDI(TMP)</t>
  </si>
  <si>
    <t>11KV ABBIPURAM FEEDER</t>
  </si>
  <si>
    <t>11KV Maseedupuram</t>
  </si>
  <si>
    <t>11KV KADAMALAKALVA</t>
  </si>
  <si>
    <t>11KV ALLINAGAR</t>
  </si>
  <si>
    <t>11KV BODHANAM (BAT)</t>
  </si>
  <si>
    <t>11KV THIRUPADU FEEDER</t>
  </si>
  <si>
    <t>11KV Abdullapuram</t>
  </si>
  <si>
    <t>11KV Korrapolur</t>
  </si>
  <si>
    <t>11KV Veerabadraswamy Feeder (PTP)</t>
  </si>
  <si>
    <t>11KV K BOLLAVARAM</t>
  </si>
  <si>
    <t>11KV BUJUNUR</t>
  </si>
  <si>
    <t>11KV Durvesi</t>
  </si>
  <si>
    <t>11KV R S FEEDER</t>
  </si>
  <si>
    <t>11KV CHINDUKURU FEEDER</t>
  </si>
  <si>
    <t>11KV CHABOLU FEEDER</t>
  </si>
  <si>
    <t>11KV Pusulur</t>
  </si>
  <si>
    <t>11KV SUNKULAMMA</t>
  </si>
  <si>
    <t>11KV BHUPANAPADU FFEDER</t>
  </si>
  <si>
    <t>11KV GAJULAPALLI AGL</t>
  </si>
  <si>
    <t>11KV M C KATTA FEEDER</t>
  </si>
  <si>
    <t>11KV Poluru</t>
  </si>
  <si>
    <t>11KV BHEEMAVARAM FEEDER</t>
  </si>
  <si>
    <t>11KV LK Thanda</t>
  </si>
  <si>
    <t>11KV Bhogeswaram</t>
  </si>
  <si>
    <t>11KV Alamur Town</t>
  </si>
  <si>
    <t>11KV Gonavaram</t>
  </si>
  <si>
    <t>11KV Guntanala</t>
  </si>
  <si>
    <t>11KV Babanagar</t>
  </si>
  <si>
    <t>11KV Raithunagar</t>
  </si>
  <si>
    <t>11KV Pulimaddi</t>
  </si>
  <si>
    <t>11KV P KOTTALA RURAL FEEDER</t>
  </si>
  <si>
    <t>11KV Maddur(Pusuluru SS)</t>
  </si>
  <si>
    <t>11KV Gani</t>
  </si>
  <si>
    <t>11KV Aswanipuram Vasili</t>
  </si>
  <si>
    <t>11KV Karatampadu Dubagunta</t>
  </si>
  <si>
    <t>33/11 KV Mahimaluru SS</t>
  </si>
  <si>
    <t>11KV Depuru B R Palem</t>
  </si>
  <si>
    <t>11KV P D Palli</t>
  </si>
  <si>
    <t>11KV Gowravaram</t>
  </si>
  <si>
    <t>11KV MINAGALLU</t>
  </si>
  <si>
    <t>11KV R S Palli Mahimaluru</t>
  </si>
  <si>
    <t>33/11 KV Karatampadu SS</t>
  </si>
  <si>
    <t>11KV A Jangalapalli</t>
  </si>
  <si>
    <t>11KV Apparaopalem</t>
  </si>
  <si>
    <t>11KV Kartampadu B Chiruvella</t>
  </si>
  <si>
    <t>11KV ASWANIPURAM</t>
  </si>
  <si>
    <t>11KV MANCHALAPALLI</t>
  </si>
  <si>
    <t>33/11KV Chilakalamarri Sub Station</t>
  </si>
  <si>
    <t>11KV Gogulapalli</t>
  </si>
  <si>
    <t>11KV Revuru Rural</t>
  </si>
  <si>
    <t>33/11KV Hasanapuram Sub Station</t>
  </si>
  <si>
    <t>11KV PERAMANA</t>
  </si>
  <si>
    <t>11KV JAMMAVARAM</t>
  </si>
  <si>
    <t>11KV A CHIRUVELLA</t>
  </si>
  <si>
    <t>11KV T N PALLI</t>
  </si>
  <si>
    <t>11KV GUMPARLAPADU</t>
  </si>
  <si>
    <t>11KV SRIKOLANU</t>
  </si>
  <si>
    <t>11KV P Abbipuram Tellapadu</t>
  </si>
  <si>
    <t>11KV Vennawada</t>
  </si>
  <si>
    <t>11KV Chilakalamarri Town Rural</t>
  </si>
  <si>
    <t>11KV JUVVALAGUNTAPALLI</t>
  </si>
  <si>
    <t>11KV A S PETA RURAL</t>
  </si>
  <si>
    <t>11KV K Konduru Vasili</t>
  </si>
  <si>
    <t>11KV Kolagatla</t>
  </si>
  <si>
    <t>11KV Bandakindapalli New</t>
  </si>
  <si>
    <t>33/11KV Kethigunta Sub Station</t>
  </si>
  <si>
    <t>11KV Pallipadu Kethigunta</t>
  </si>
  <si>
    <t>11KV Vempadu</t>
  </si>
  <si>
    <t>33/11KV Peddireddipalli Sub Station</t>
  </si>
  <si>
    <t>11KV Viruvuru</t>
  </si>
  <si>
    <t>11KV Chinnagampalli</t>
  </si>
  <si>
    <t>11KV Thikkavaram</t>
  </si>
  <si>
    <t>11KV Ponguru</t>
  </si>
  <si>
    <t>11KV NAGINENIGUNTA</t>
  </si>
  <si>
    <t>33/11 KV Bijjampalli SS</t>
  </si>
  <si>
    <t>33/11KV Chinamachanuru Sub Station</t>
  </si>
  <si>
    <t>11KV Nardhanampadu</t>
  </si>
  <si>
    <t>11KV CHABOLU</t>
  </si>
  <si>
    <t>11KV Duttaluru</t>
  </si>
  <si>
    <t>33/11KV Kurrapalli Sub Station</t>
  </si>
  <si>
    <t>11KV Basinenipalli</t>
  </si>
  <si>
    <t>11KV Vengannapalem</t>
  </si>
  <si>
    <t>11KV G CHERUVUPALLI</t>
  </si>
  <si>
    <t>11KV Kurrapalli</t>
  </si>
  <si>
    <t>11KV Dakkunuru</t>
  </si>
  <si>
    <t>33/11 KV NANDAVARAM SS (MARRIPADU)</t>
  </si>
  <si>
    <t>11KV S V Chintala</t>
  </si>
  <si>
    <t>11KV Marramreddypalli</t>
  </si>
  <si>
    <t>33/11 KV P.N.Palli SS</t>
  </si>
  <si>
    <t>11KV Chunchuluru P N Palli</t>
  </si>
  <si>
    <t>11KV Gandipalem</t>
  </si>
  <si>
    <t>11KV Narrawada</t>
  </si>
  <si>
    <t>11KV Polamgaripalli</t>
  </si>
  <si>
    <t>11KV Jangala Palli</t>
  </si>
  <si>
    <t>11KV Pamurupalli</t>
  </si>
  <si>
    <t>11KV Kurrupalli</t>
  </si>
  <si>
    <t>11KV P Kandriga</t>
  </si>
  <si>
    <t>33/11KV Thurupurompidodla SubStation</t>
  </si>
  <si>
    <t>11KV THURUPUROMPIDODLA</t>
  </si>
  <si>
    <t>11KV Ramanaidupalli</t>
  </si>
  <si>
    <t>11KV Arlapadia RWS Feeder</t>
  </si>
  <si>
    <t>11KV Somalaregada Nandipadu</t>
  </si>
  <si>
    <t>11KV NARASIMHAPURAM</t>
  </si>
  <si>
    <t>11KV GANESWARAPURAM</t>
  </si>
  <si>
    <t>11KV Kadirinenipalli Venkatampeta</t>
  </si>
  <si>
    <t>11KV Yerukollu Lakshmipuram</t>
  </si>
  <si>
    <t>11KV Jadadevi</t>
  </si>
  <si>
    <t>11KV Thurpu Rompidodla</t>
  </si>
  <si>
    <t>11KV Epiligunta</t>
  </si>
  <si>
    <t>11KV Kadirinaidupalli</t>
  </si>
  <si>
    <t>11KV Chedimala</t>
  </si>
  <si>
    <t>11K Varagali Agl</t>
  </si>
  <si>
    <t>11KV Ponnavolu Pallamala</t>
  </si>
  <si>
    <t>11KV Kalavakonda</t>
  </si>
  <si>
    <t>11KV Vinduru</t>
  </si>
  <si>
    <t>11KV Kadivedu</t>
  </si>
  <si>
    <t>11 KV Ballavolu</t>
  </si>
  <si>
    <t>33/11KV Mittathmakur Sub Station</t>
  </si>
  <si>
    <t>11KV Mittatmakur</t>
  </si>
  <si>
    <t>11KV Chinthavaram Agl</t>
  </si>
  <si>
    <t>11KV Meghanuru</t>
  </si>
  <si>
    <t>33/11KV Thipavarapupadu Sub Station</t>
  </si>
  <si>
    <t>11KV Ramalingapuram Kandali (Bunched)</t>
  </si>
  <si>
    <t>11KV Kommaneturu</t>
  </si>
  <si>
    <t>11KV Giddaluru</t>
  </si>
  <si>
    <t>11KV Nernuru</t>
  </si>
  <si>
    <t>11KV Vendodu</t>
  </si>
  <si>
    <t>11 KV Kandra Vendodu(Bunched)</t>
  </si>
  <si>
    <t>11 KV Thikkavaram</t>
  </si>
  <si>
    <t>11KV Nindali</t>
  </si>
  <si>
    <t>33/11 KV Kondagunta Sub Station</t>
  </si>
  <si>
    <t>11 KV Kondagunta SS Hq Vedicherla(Bunc</t>
  </si>
  <si>
    <t>11KV Thippavarappadu Agl Kondagunta(B</t>
  </si>
  <si>
    <t>11KV Palicherla Palem</t>
  </si>
  <si>
    <t>11KV Akkampeta</t>
  </si>
  <si>
    <t>11KV Kagithalpur Rural</t>
  </si>
  <si>
    <t>11KV Manubolu Agl</t>
  </si>
  <si>
    <t>11 KV PIDURU</t>
  </si>
  <si>
    <t>11KV Pidur Palem</t>
  </si>
  <si>
    <t>11 KV Cherlopalli Agl</t>
  </si>
  <si>
    <t>11 KV Rajavolupadu</t>
  </si>
  <si>
    <t>11KV Thatipalli</t>
  </si>
  <si>
    <t>11KV Ananthamadugu</t>
  </si>
  <si>
    <t>11KV Malichedu</t>
  </si>
  <si>
    <t>33/11 KV Paluru SS</t>
  </si>
  <si>
    <t>11KV Lingasamudram</t>
  </si>
  <si>
    <t>33/11KV Pothegunta Sub Station</t>
  </si>
  <si>
    <t>11 KV Cheekavolu</t>
  </si>
  <si>
    <t>11KV Vepinapi</t>
  </si>
  <si>
    <t>11 KV Devaravemuru</t>
  </si>
  <si>
    <t>33/11 KV Chaganam SS</t>
  </si>
  <si>
    <t>11KV Jogipalli</t>
  </si>
  <si>
    <t>11 KV Thalupuru</t>
  </si>
  <si>
    <t>11KV Gonupalli</t>
  </si>
  <si>
    <t>11 KV Utukuru Perumallapadu(Bunched)</t>
  </si>
  <si>
    <t>11KV Gulimcherla</t>
  </si>
  <si>
    <t>11KV Gotlapalem</t>
  </si>
  <si>
    <t>11KV Kalichedu</t>
  </si>
  <si>
    <t>11 KV Molakalapundla</t>
  </si>
  <si>
    <t>11KV Chaganam</t>
  </si>
  <si>
    <t>33/11 KV VEPINAPI SS</t>
  </si>
  <si>
    <t>11 KV Pokurupalli</t>
  </si>
  <si>
    <t>11KV Paluru</t>
  </si>
  <si>
    <t>11KV Thegacherla</t>
  </si>
  <si>
    <t>11 KV M V Puram</t>
  </si>
  <si>
    <t>11KV Kolanakuduru</t>
  </si>
  <si>
    <t>11KV Madamanuru</t>
  </si>
  <si>
    <t>11KV Bandepalli</t>
  </si>
  <si>
    <t>11 KV Vanjiwaka</t>
  </si>
  <si>
    <t>11KV Nidigurthy</t>
  </si>
  <si>
    <t>11KV Govindapalli Agl</t>
  </si>
  <si>
    <t>11 KV Yerragatipalem</t>
  </si>
  <si>
    <t>11KV NP Kothapalem Agl</t>
  </si>
  <si>
    <t>11KV Gunapadu Rural</t>
  </si>
  <si>
    <t>33/11 KV VANJIWAKA SS</t>
  </si>
  <si>
    <t>11KV Vanjiwaka Exp Vanjiwaka Rurals (</t>
  </si>
  <si>
    <t>11KV Aletipadu</t>
  </si>
  <si>
    <t>11 KV Konduru Rurals</t>
  </si>
  <si>
    <t>11KV Gollapalem</t>
  </si>
  <si>
    <t>11KV Gudali</t>
  </si>
  <si>
    <t>11KV Uttarapalem Ex TirumuruRural(bun</t>
  </si>
  <si>
    <t>11KV Balireddypalem</t>
  </si>
  <si>
    <t>11KV Gaddalamitta</t>
  </si>
  <si>
    <t>11KV Mettu</t>
  </si>
  <si>
    <t>11KV M Z Palli</t>
  </si>
  <si>
    <t>11KV YELLASIRI</t>
  </si>
  <si>
    <t>11KV UPPALAMARTHY GUNAPADU (Bunched)</t>
  </si>
  <si>
    <t>11KV Thinnalapudi</t>
  </si>
  <si>
    <t>11KV ARURU(AGL)</t>
  </si>
  <si>
    <t>33/11 KV CHITTEDU SS</t>
  </si>
  <si>
    <t>11 KV Chittedu C S Puram (Bunched)</t>
  </si>
  <si>
    <t>11KV Gunapati Palem</t>
  </si>
  <si>
    <t>11KV Mallam Rural</t>
  </si>
  <si>
    <t>11 KV Venkannapalem</t>
  </si>
  <si>
    <t>11KV Unuguntapalem</t>
  </si>
  <si>
    <t>11KV Jarugumalli</t>
  </si>
  <si>
    <t>33/11KV Yakasiri Sub Station</t>
  </si>
  <si>
    <t>11KV Yakisiri</t>
  </si>
  <si>
    <t>11KV Eswara Vaaka (Rurals)</t>
  </si>
  <si>
    <t>11KV Kesavaram</t>
  </si>
  <si>
    <t>11KV Molakalapudi</t>
  </si>
  <si>
    <t>11KV UPPALAMARTHY</t>
  </si>
  <si>
    <t>11 KV Allampadu ThimmaNaiduPalem (Bun</t>
  </si>
  <si>
    <t>11KV Dugarajapatnam</t>
  </si>
  <si>
    <t>11 KV Gangannapalem</t>
  </si>
  <si>
    <t>11 KV Karlapudi Exp Karlapudi Rurals(</t>
  </si>
  <si>
    <t>11KV Lingalapadu</t>
  </si>
  <si>
    <t>11KV KATRAYAPADU DHARMAVARAM</t>
  </si>
  <si>
    <t>11KV TADAKALUR</t>
  </si>
  <si>
    <t>33/11KV Ithampadu Sub Station</t>
  </si>
  <si>
    <t>11KV Bodigudipadu</t>
  </si>
  <si>
    <t>11KV DUNDIGAM</t>
  </si>
  <si>
    <t>11KV Katrayapadu</t>
  </si>
  <si>
    <t>33/11KV Kothavangallu SS</t>
  </si>
  <si>
    <t>11KV PEDDA PUTHEDU</t>
  </si>
  <si>
    <t>11KV RANGASAMUDRAM FEEDER</t>
  </si>
  <si>
    <t>11KV ANNREDDYPALEM VAVEERU</t>
  </si>
  <si>
    <t>11KV DAMARAMADUGU I</t>
  </si>
  <si>
    <t>33/11 KV DAMAVARAM SS</t>
  </si>
  <si>
    <t>11KV CHENNUR SUNAPUBATTI</t>
  </si>
  <si>
    <t>11KV Nagamambapuram</t>
  </si>
  <si>
    <t>11KV ZANGALAKANDRIKA RANAGA SAMUDRAM</t>
  </si>
  <si>
    <t>11KV RANGASAMUDRAM</t>
  </si>
  <si>
    <t>11KV REBALA</t>
  </si>
  <si>
    <t>11KV Tarunavai</t>
  </si>
  <si>
    <t>11KV KAGULAPADU(K GOLLU NAGAMAMBA PUR</t>
  </si>
  <si>
    <t>11KV Chellayapalem</t>
  </si>
  <si>
    <t>11KV DAMARAMADUGU II</t>
  </si>
  <si>
    <t>33/11KV Siddipuram Sub Station</t>
  </si>
  <si>
    <t>11KV Makthapuram</t>
  </si>
  <si>
    <t>11KV Siddipuram</t>
  </si>
  <si>
    <t>11KV PENUBALLI</t>
  </si>
  <si>
    <t>11KV SANGAM RURAL</t>
  </si>
  <si>
    <t>11KV PANCHEDU VAVEERU EXP</t>
  </si>
  <si>
    <t>11KV S R PURAM</t>
  </si>
  <si>
    <t>11KV MARRIPADU</t>
  </si>
  <si>
    <t>11KV PALLAPROLU</t>
  </si>
  <si>
    <t>11KV ULAVAPALLA</t>
  </si>
  <si>
    <t>11KV Lingaraju Agraharam</t>
  </si>
  <si>
    <t>33/11KV A.R.Palem Sub Station</t>
  </si>
  <si>
    <t>11KV SIDDANAKONDURU</t>
  </si>
  <si>
    <t>11KV VEERNAKALLU</t>
  </si>
  <si>
    <t>33/11KV Gundemadakala Sub Station</t>
  </si>
  <si>
    <t>11KV NANDIGUNTA</t>
  </si>
  <si>
    <t>11KV YARRA BALLI FEEDER</t>
  </si>
  <si>
    <t>11KV MC PALEM + LAKSHMIPURAM</t>
  </si>
  <si>
    <t>33/11KV Katepalli Sub Station</t>
  </si>
  <si>
    <t>11KV KATEPALLI</t>
  </si>
  <si>
    <t>11KV KALIGIRI-RURALS</t>
  </si>
  <si>
    <t>33/11 KV CHINNA ANNALURU SS</t>
  </si>
  <si>
    <t>11KV VINJAMUR RURALS</t>
  </si>
  <si>
    <t>11KV YEPINAPI</t>
  </si>
  <si>
    <t>11 KV PARLAPALLI FEEDER</t>
  </si>
  <si>
    <t>33/11KV Ananthapuram Sub Station</t>
  </si>
  <si>
    <t>11KV YERUKALAREDDY PALEM + PATHANAPURAM</t>
  </si>
  <si>
    <t>11KV KV VELIGANDLA FEEDER</t>
  </si>
  <si>
    <t>11KV NALLAREDDYPALLI</t>
  </si>
  <si>
    <t>33/11 KV Kommi</t>
  </si>
  <si>
    <t>11KV KOMMI</t>
  </si>
  <si>
    <t>11KV EAST GUDLADONA</t>
  </si>
  <si>
    <t>11KV SETTY PALEM FEEDER</t>
  </si>
  <si>
    <t>11KV KUDUMULADINNEPADU</t>
  </si>
  <si>
    <t>33/11KV Chakalakonda Sub Station</t>
  </si>
  <si>
    <t>11KV ISKADAMERLA FEEDER</t>
  </si>
  <si>
    <t>11KV CHEEMALAVARIPALEM + GANGIREDDYPAL</t>
  </si>
  <si>
    <t>11KV GATTUPALLI CHINTHALAPALEM</t>
  </si>
  <si>
    <t>11KV BATTUVARIPALEM</t>
  </si>
  <si>
    <t>11KV ANANTHAPURAM+GUDLADONA</t>
  </si>
  <si>
    <t>11KV VANNURAPPA PALEM + BATHINAVARIPAL</t>
  </si>
  <si>
    <t>11KV CHAKALAKONDA</t>
  </si>
  <si>
    <t>11KV JIRRAVARIPALEM FEEDER</t>
  </si>
  <si>
    <t>11KV GANUGAPENTA + YERRABALEM</t>
  </si>
  <si>
    <t>11KV NEREDUPALLI</t>
  </si>
  <si>
    <t>11KV Kistipuram</t>
  </si>
  <si>
    <t>11KV RENAMALA FEEDER</t>
  </si>
  <si>
    <t>11KV RAVIPADU</t>
  </si>
  <si>
    <t>11KV CHINAKRAKA FEEDER</t>
  </si>
  <si>
    <t>11KV NALLAGANDLA</t>
  </si>
  <si>
    <t>11KV CHAMADALA</t>
  </si>
  <si>
    <t>33/11KV Gottigundala Sub Station</t>
  </si>
  <si>
    <t>11KV UPPULURU + TELLAPADU</t>
  </si>
  <si>
    <t>11KV JALADANKI RURALS</t>
  </si>
  <si>
    <t>11KV Chandrapadia</t>
  </si>
  <si>
    <t>11KV ERUKOLLU</t>
  </si>
  <si>
    <t>11KV GOPANNAPALEM</t>
  </si>
  <si>
    <t>11KV GUNDEMADAKALA</t>
  </si>
  <si>
    <t>11KV GOTTIGUNDALA + GOTTIGUNDALA AGL</t>
  </si>
  <si>
    <t>11KV JANARDHANAPURAM</t>
  </si>
  <si>
    <t>11KV THIMMASAMURAM</t>
  </si>
  <si>
    <t>11KV KRISTAPADU</t>
  </si>
  <si>
    <t>11KV CHINNA ANNALUR</t>
  </si>
  <si>
    <t>11KV RAMAVARAPADU</t>
  </si>
  <si>
    <t>11KV Brahmanakraka Rural</t>
  </si>
  <si>
    <t>11KV TCPALEM AGL</t>
  </si>
  <si>
    <t>11KV KADANUTHALA FEEDER</t>
  </si>
  <si>
    <t>11KV JUVVALADINNE AGL 11KV TELLAGUN</t>
  </si>
  <si>
    <t>11KV MUNGAMUR</t>
  </si>
  <si>
    <t>33/11 KV J.P.Gudur SS</t>
  </si>
  <si>
    <t>11KV BGV KANDRIKA</t>
  </si>
  <si>
    <t>11KV TALLUR FEEDER</t>
  </si>
  <si>
    <t>11KV J P GUDUR</t>
  </si>
  <si>
    <t>11KV NAGULAVARAM</t>
  </si>
  <si>
    <t>11KV AB KANDRIKA</t>
  </si>
  <si>
    <t>11 KV CHOWDAVARAM</t>
  </si>
  <si>
    <t>11KV Thallapalem Rurals</t>
  </si>
  <si>
    <t>11 KV ANNAGARIPALEM AGL</t>
  </si>
  <si>
    <t>11KV KOTHASATRAM AGL BMR EXPRESS</t>
  </si>
  <si>
    <t>11 KV Chowdaripalem Budamgunta</t>
  </si>
  <si>
    <t>11 KV RUDRAKOTA FEEDER</t>
  </si>
  <si>
    <t>11 KV SARVAYAPALEM</t>
  </si>
  <si>
    <t>11KV Gowaravaram</t>
  </si>
  <si>
    <t>11KV J P GUDURU 11 KV AB Kandrika</t>
  </si>
  <si>
    <t>11KV Santhi Nagar Feeder</t>
  </si>
  <si>
    <t>11KV Railway Road Feeder</t>
  </si>
  <si>
    <t>11KV Inamadugu Agl</t>
  </si>
  <si>
    <t>11KV SEETHARAMAPURAM</t>
  </si>
  <si>
    <t>11KV Cherlopalem</t>
  </si>
  <si>
    <t>11KV L G Padu</t>
  </si>
  <si>
    <t>11KV VEGURU RURAL</t>
  </si>
  <si>
    <t>11KV PADUGUPADU AGL FEEDER</t>
  </si>
  <si>
    <t>11KV PATUR RURAL FEEDER</t>
  </si>
  <si>
    <t>11KV Jammipalem</t>
  </si>
  <si>
    <t>11KV GANGAVARAM FEEDER</t>
  </si>
  <si>
    <t>11KV REDDY GUNTA FEEDER</t>
  </si>
  <si>
    <t>11KV Modegunta</t>
  </si>
  <si>
    <t>11 KV VADDI PALEM</t>
  </si>
  <si>
    <t>11KV VIGNESWARA PURAM</t>
  </si>
  <si>
    <t>11KV GUMMALA DIBBA FEEDER</t>
  </si>
  <si>
    <t>11 KV KOVUR AGL</t>
  </si>
  <si>
    <t>11KV Gandhi Sangam Feeder</t>
  </si>
  <si>
    <t>33/11KV YELLAYAPALEM SS</t>
  </si>
  <si>
    <t>11KV Yallayapalem Town 24Hrs</t>
  </si>
  <si>
    <t>11KV Utukuru</t>
  </si>
  <si>
    <t>11KV Kancharapalem</t>
  </si>
  <si>
    <t>33/11 KV North Mopuru SS</t>
  </si>
  <si>
    <t>11KV North Mopur 9Hrs Feeder</t>
  </si>
  <si>
    <t>11 KV West Gogulapalli Gogulapalli</t>
  </si>
  <si>
    <t>11 KV CR PALEM</t>
  </si>
  <si>
    <t>11KV PONNAPUDI AGL</t>
  </si>
  <si>
    <t>NORTH AMULURU NORTH MOPUR INDL</t>
  </si>
  <si>
    <t>11KV Indupur, Purini Gogulapalli</t>
  </si>
  <si>
    <t>11 KV VARINI</t>
  </si>
  <si>
    <t>11KV Mudhivarthy I</t>
  </si>
  <si>
    <t>11KV Chelikala</t>
  </si>
  <si>
    <t>33/11 KV VAVILLA SS</t>
  </si>
  <si>
    <t>11 KV Vavilla Dampur</t>
  </si>
  <si>
    <t>11KV Elagalamma gunta</t>
  </si>
  <si>
    <t>11KV Ramatheertham</t>
  </si>
  <si>
    <t>11KV Veguru Parlapalli</t>
  </si>
  <si>
    <t>11KV Mudhivarthy II</t>
  </si>
  <si>
    <t>11KV Annareddypalem</t>
  </si>
  <si>
    <t>11KV DAMEGUNTA</t>
  </si>
  <si>
    <t>11 KV Tummagunta Chowkicherla</t>
  </si>
  <si>
    <t>11KV KOTHAVANGALLU</t>
  </si>
  <si>
    <t>11KV Chintha Chelika</t>
  </si>
  <si>
    <t>11KV Yallayapalem</t>
  </si>
  <si>
    <t>11KV Chowki charla</t>
  </si>
  <si>
    <t>11KV Ramannapalem</t>
  </si>
  <si>
    <t>11KV Manguntapadu ,Ramannapalem kovur</t>
  </si>
  <si>
    <t>11KV Ramannapalem Indl</t>
  </si>
  <si>
    <t>11KV Talamanchi Tapathopu</t>
  </si>
  <si>
    <t>11KV Gandavaram 24Hrs</t>
  </si>
  <si>
    <t>11KV GANDAVARAM</t>
  </si>
  <si>
    <t>11KV GUNDALAMMAPALEM</t>
  </si>
  <si>
    <t>11KV Singapeta</t>
  </si>
  <si>
    <t>NORTH MOPUR GRADDAGUNTA</t>
  </si>
  <si>
    <t>11KV Utukur Alagani padu</t>
  </si>
  <si>
    <t>33/11KV Karra Ballavolu Sub Station</t>
  </si>
  <si>
    <t>11KV PUNNEPALLI FEEDER</t>
  </si>
  <si>
    <t>11 Kv Kurugonda Rural</t>
  </si>
  <si>
    <t>33/11KV Arimenipadu Sub Station</t>
  </si>
  <si>
    <t>11KV Chillmanchenu</t>
  </si>
  <si>
    <t>11KV BATLAKANUPURU FEEDER</t>
  </si>
  <si>
    <t>11KV SAGUTURU</t>
  </si>
  <si>
    <t>33/11KV Vajjavaripalem Sub Station</t>
  </si>
  <si>
    <t>11KV VVPALEM TIRUMALAPUDI (Bunched)</t>
  </si>
  <si>
    <t>11KV Mummayapalem Armenipadu (Bunche</t>
  </si>
  <si>
    <t>11KV Chembadi palem</t>
  </si>
  <si>
    <t>11KV RAJUPALEM FEEDER</t>
  </si>
  <si>
    <t>11KV Chembedu Rural Nandimala</t>
  </si>
  <si>
    <t>11KV Annamedu</t>
  </si>
  <si>
    <t>11KV Akkagaripeta</t>
  </si>
  <si>
    <t>11KV Narasareddykandriga</t>
  </si>
  <si>
    <t>11KV MANAMALA FEEDER</t>
  </si>
  <si>
    <t>33/11KV K.G.Kandrika Sub Station</t>
  </si>
  <si>
    <t>11KV Perumallapalle</t>
  </si>
  <si>
    <t>11KV Chavali Kalavakur</t>
  </si>
  <si>
    <t>11KV Punabaka</t>
  </si>
  <si>
    <t>11KV Aravaperimidi</t>
  </si>
  <si>
    <t>33/11 KV JUVVALAPALEM SS</t>
  </si>
  <si>
    <t>11KV BIRADAWADA FEEDER</t>
  </si>
  <si>
    <t>11KV Palachuru</t>
  </si>
  <si>
    <t>33/11 KV KALIPEDU SS</t>
  </si>
  <si>
    <t>11KV KUCHIWADA</t>
  </si>
  <si>
    <t>11KV Nellaballi</t>
  </si>
  <si>
    <t>11KV Inugunta Jayampu (Bunched)</t>
  </si>
  <si>
    <t>11KV CHILAMATHUR FEEDER</t>
  </si>
  <si>
    <t>11KV SURYAVANAM FEEDER</t>
  </si>
  <si>
    <t>11KV TALWAIPADU FEEDER</t>
  </si>
  <si>
    <t>11KV Pedapariya</t>
  </si>
  <si>
    <t>11KV KAPULURU</t>
  </si>
  <si>
    <t>11KV CHIGURUPADU</t>
  </si>
  <si>
    <t>11KV JUVVALAPALEM</t>
  </si>
  <si>
    <t>11KV KALIPEDU FEEDER</t>
  </si>
  <si>
    <t>11KV BANGARAMPETA FEEDER</t>
  </si>
  <si>
    <t>11KV VINNAMALA</t>
  </si>
  <si>
    <t>11KV Vengamambapuram</t>
  </si>
  <si>
    <t>11KV DWARAKAPURAM FEEDER</t>
  </si>
  <si>
    <t>11KV THUMMURU</t>
  </si>
  <si>
    <t>11KV Karaballavolu</t>
  </si>
  <si>
    <t>11KV GOTTIPROLU RURAL</t>
  </si>
  <si>
    <t>11KV ATHIVARAM FEEDER</t>
  </si>
  <si>
    <t>11KV Uggumudi Feeder</t>
  </si>
  <si>
    <t>11KV WATAMBEDU</t>
  </si>
  <si>
    <t>11KV MEZURU FEEDER</t>
  </si>
  <si>
    <t>11KV ATCHUKATLA FEEDER</t>
  </si>
  <si>
    <t>11KV Venadu</t>
  </si>
  <si>
    <t>11KV NM KANDRIGA FEEDER</t>
  </si>
  <si>
    <t>11KV Vendulurupadu</t>
  </si>
  <si>
    <t>33/11 KV Atakanithippa SS</t>
  </si>
  <si>
    <t>11KV KUDIRI TOTAKATLA FEEDER (Bunche</t>
  </si>
  <si>
    <t>11KV Karuru Agl</t>
  </si>
  <si>
    <t>11KV CHENIGUNTA</t>
  </si>
  <si>
    <t>11KV VENADU FEEDER</t>
  </si>
  <si>
    <t>11KV VENDLURUPADU</t>
  </si>
  <si>
    <t>11KV Mavillapadu</t>
  </si>
  <si>
    <t>11KV Matkamudi</t>
  </si>
  <si>
    <t>11KV Akkarapaka</t>
  </si>
  <si>
    <t>11KV SUGGUPALLI FEEDER</t>
  </si>
  <si>
    <t>11KV Tada Rural</t>
  </si>
  <si>
    <t>33/11KV Poolathota Sub Station</t>
  </si>
  <si>
    <t>11KV TANIYELLI FEEDER</t>
  </si>
  <si>
    <t>11KV Nelaballi</t>
  </si>
  <si>
    <t>11KV Kothapalle</t>
  </si>
  <si>
    <t>11KV Oochuru</t>
  </si>
  <si>
    <t>11 KV Sullurpet Rurals</t>
  </si>
  <si>
    <t>11KV MAMBATTU RURAL</t>
  </si>
  <si>
    <t>11KV Talampadu</t>
  </si>
  <si>
    <t>11KV Anapagunta</t>
  </si>
  <si>
    <t>11KV KOTAPOLUR FEEDER</t>
  </si>
  <si>
    <t>11 KV Mangalam Padu</t>
  </si>
  <si>
    <t>11KV GUNDLA SAMUDRAM FEEDER</t>
  </si>
  <si>
    <t>11KV Kummaragunta</t>
  </si>
  <si>
    <t>11KV PalliPadu</t>
  </si>
  <si>
    <t>11KV YEMPEDU FEEDER</t>
  </si>
  <si>
    <t>11KV Kurjagunta</t>
  </si>
  <si>
    <t>11KV Busapalem</t>
  </si>
  <si>
    <t>11KV YACHAVARAM FEEDER</t>
  </si>
  <si>
    <t>11KV VELLAMPALLI FEEDER</t>
  </si>
  <si>
    <t>11KV PARAVOLU FEEDER</t>
  </si>
  <si>
    <t>11KV UTLAPALLI FEEDER</t>
  </si>
  <si>
    <t>11KV PALEMKOTA FEEDER</t>
  </si>
  <si>
    <t>33/11KV Gollagunta Sub Station</t>
  </si>
  <si>
    <t>11KV Harthakaveri</t>
  </si>
  <si>
    <t>11KV CHELIKAMPADU FEEDER</t>
  </si>
  <si>
    <t>33/11KV Jayampu SS</t>
  </si>
  <si>
    <t>11KV JAYAMPU RURAL PAKAPUDI</t>
  </si>
  <si>
    <t>11KV N C KANDRIGA FEEDER</t>
  </si>
  <si>
    <t>11KV KUPPAMPALLI FEEDER</t>
  </si>
  <si>
    <t>11KV Perimidi</t>
  </si>
  <si>
    <t>11KV Kalavalapudi</t>
  </si>
  <si>
    <t>33/11KV G.K.Palli Sub Station</t>
  </si>
  <si>
    <t>11KV Yathaluru</t>
  </si>
  <si>
    <t>11KV Kommanetur Gottikadu</t>
  </si>
  <si>
    <t>11KV PIGILAM FEEDER</t>
  </si>
  <si>
    <t>11KV JAYAMPU HQ</t>
  </si>
  <si>
    <t>11KV PATHANALAPADU SANGANAPALLI (Bun</t>
  </si>
  <si>
    <t>11KV CHAKALAPALLI FEEDER</t>
  </si>
  <si>
    <t>11KV VELIKALLU MADHAVAYAPALEM</t>
  </si>
  <si>
    <t>11KV C Rpalli G K Palli L Railways (Bu</t>
  </si>
  <si>
    <t>33/11KV Mopur X Roads Sub Station</t>
  </si>
  <si>
    <t>11KV MAHASAMUDRAM</t>
  </si>
  <si>
    <t>33/11KV Daggavolu Sub Station</t>
  </si>
  <si>
    <t>11KV K B Palli</t>
  </si>
  <si>
    <t>11KV KOTHANALAPADU FEEDER</t>
  </si>
  <si>
    <t>11KV RAMAPAURAM FEEDER</t>
  </si>
  <si>
    <t>11KV CHAMITTA FEEDER</t>
  </si>
  <si>
    <t>11KV ALTHURUPADU</t>
  </si>
  <si>
    <t>11KV SIDDAGUNTA FEEDER</t>
  </si>
  <si>
    <t>11KV CHENNASAMUDRAM CHAPALAPALLI</t>
  </si>
  <si>
    <t>11KV PERIYAVARAM FEEDER</t>
  </si>
  <si>
    <t>11KV Dandavolu feeder</t>
  </si>
  <si>
    <t>11KV MOPURU FEEDER</t>
  </si>
  <si>
    <t>11KV Daggavolu</t>
  </si>
  <si>
    <t>11KV LINGASAMUDRAM FEEDER</t>
  </si>
  <si>
    <t>11KV GK PALLI FEEDER</t>
  </si>
  <si>
    <t>11KV MYPADU RURAL</t>
  </si>
  <si>
    <t>11KV Pogadu Doruvu Kandriga</t>
  </si>
  <si>
    <t>33/11 KV KOMARIKA SUB STATION</t>
  </si>
  <si>
    <t>11KV Mothala</t>
  </si>
  <si>
    <t>11KV VARIKAVIPUDI</t>
  </si>
  <si>
    <t>11KV Pathakodur</t>
  </si>
  <si>
    <t>11KV Koverala Palem P R Palem</t>
  </si>
  <si>
    <t>33/11KV Indukurpet Sub Station</t>
  </si>
  <si>
    <t>11KV JANGAMDORUVU</t>
  </si>
  <si>
    <t>11 KV PALLIPADU-I</t>
  </si>
  <si>
    <t>11KV Jain temple</t>
  </si>
  <si>
    <t>11KV NIDIMUSALI+MOOLAPADU</t>
  </si>
  <si>
    <t>11KV Ravuru</t>
  </si>
  <si>
    <t>EDURU + KATEPALLI (Bunched Feeder)</t>
  </si>
  <si>
    <t>11KV Indukurpeta Rurals</t>
  </si>
  <si>
    <t>11 KV KALAVAMULA KANDRIGA</t>
  </si>
  <si>
    <t>33/11KV Lebur Sub Station</t>
  </si>
  <si>
    <t>11KV AVVATATA</t>
  </si>
  <si>
    <t>11KV Komarika</t>
  </si>
  <si>
    <t>11KV K V Palem</t>
  </si>
  <si>
    <t>11KV J K Gardens</t>
  </si>
  <si>
    <t>11KV Punnur</t>
  </si>
  <si>
    <t>11KV MUNGALA DORUVU FEEDER</t>
  </si>
  <si>
    <t>11KV DARPALA MITTA KANDRIGA</t>
  </si>
  <si>
    <t>11KV C P Palem (C P Palem)</t>
  </si>
  <si>
    <t>11KV Leburu</t>
  </si>
  <si>
    <t>11KV JDPETA RURAL</t>
  </si>
  <si>
    <t>11KV Narukuru Rurals</t>
  </si>
  <si>
    <t>33/11 KV Potlapudi</t>
  </si>
  <si>
    <t>11KV Thota Doruvu</t>
  </si>
  <si>
    <t>11KV Chintopu</t>
  </si>
  <si>
    <t>11KV PAMULAVARIPALEM</t>
  </si>
  <si>
    <t>11KV NMKandriga</t>
  </si>
  <si>
    <t>11 KV NAGARAJU THOPU</t>
  </si>
  <si>
    <t>11 KV PALLIPADU-II</t>
  </si>
  <si>
    <t>11KV Somarajupalli</t>
  </si>
  <si>
    <t>11kv kOTHAPALEM 11KV POTLAPUDI</t>
  </si>
  <si>
    <t>11KV Peduru</t>
  </si>
  <si>
    <t>11KV Gpatnam Town G Patnam Rurals</t>
  </si>
  <si>
    <t>11 KV MV PALEM</t>
  </si>
  <si>
    <t>11 KV RAMUDUPALEM+11 KV PALLIPALEM</t>
  </si>
  <si>
    <t>11KV V K Palli</t>
  </si>
  <si>
    <t>11KV NIDIMUSALI</t>
  </si>
  <si>
    <t>11KV M Doruvu</t>
  </si>
  <si>
    <t>11KV MACHARLAVARIPALEM VARIGONDA</t>
  </si>
  <si>
    <t>11KV Appicheruvu</t>
  </si>
  <si>
    <t>11KV Deyyala Doruvu</t>
  </si>
  <si>
    <t>11KV KUDITHIPALEM</t>
  </si>
  <si>
    <t>11KV Koruturu</t>
  </si>
  <si>
    <t>11KV Budam vari kandriga</t>
  </si>
  <si>
    <t>11KV Gamallaapalem</t>
  </si>
  <si>
    <t>11 Thikkavarapupadu Agl</t>
  </si>
  <si>
    <t>11KV Epuru</t>
  </si>
  <si>
    <t>11KV Mallur</t>
  </si>
  <si>
    <t>11KV Krishnapatnam</t>
  </si>
  <si>
    <t>11KV Narikelapalli agl</t>
  </si>
  <si>
    <t>11KV DVPALEM</t>
  </si>
  <si>
    <t>11KV Jangalakandriga</t>
  </si>
  <si>
    <t>11KV Mamidipudi</t>
  </si>
  <si>
    <t>33/11KV Pidathapoluru SS</t>
  </si>
  <si>
    <t>11KV MSVPALEM</t>
  </si>
  <si>
    <t>11KV Brhamadevam</t>
  </si>
  <si>
    <t>11KV Thallapudi</t>
  </si>
  <si>
    <t>11KV Ambapuram</t>
  </si>
  <si>
    <t>33/11KV South Mopur Sub Station</t>
  </si>
  <si>
    <t>11KV Soputh Mopur Town Rural</t>
  </si>
  <si>
    <t>11KV Vellanti</t>
  </si>
  <si>
    <t>11KV Penubarthy + Golagamudi Rural</t>
  </si>
  <si>
    <t>11KV Amancherla Mannavarpupadu</t>
  </si>
  <si>
    <t>11KV EXPRESS FEEDER NELATURU AGL</t>
  </si>
  <si>
    <t>11KV Islampeta Agl Kandalapadu Agl</t>
  </si>
  <si>
    <t>11KV Pottepalem (Narasimhakonda)</t>
  </si>
  <si>
    <t>11KV Kakupalli</t>
  </si>
  <si>
    <t>33/11KV Devarapalem SS</t>
  </si>
  <si>
    <t>11KV Kondalapudi Kommarapudi</t>
  </si>
  <si>
    <t>11KV Kanupur AGL</t>
  </si>
  <si>
    <t>11KV Thatiparthipalem agl</t>
  </si>
  <si>
    <t>11KV Dhanalakshmi</t>
  </si>
  <si>
    <t>11KV Narayana college Deverapalem</t>
  </si>
  <si>
    <t>11KV Appayakandriga Donthali</t>
  </si>
  <si>
    <t>11KV N R Peta Rural</t>
  </si>
  <si>
    <t>11KV Rajupalem -R</t>
  </si>
  <si>
    <t>11KV Allipuram Rural</t>
  </si>
  <si>
    <t>11KV Kodurupadu</t>
  </si>
  <si>
    <t>11KV Vaviletipadu Village</t>
  </si>
  <si>
    <t>11KV Kumkumpudi Agl</t>
  </si>
  <si>
    <t>11KV Anupallipadu AGL</t>
  </si>
  <si>
    <t>11KV Anikepalli Agl</t>
  </si>
  <si>
    <t>11KV Kandamur</t>
  </si>
  <si>
    <t>11KV pidatahpoluru</t>
  </si>
  <si>
    <t>11KV TR Palem Agl 11KV G V Tthopu Agl</t>
  </si>
  <si>
    <t>11KV RDS Kandriga Agl 11KV Edagali A</t>
  </si>
  <si>
    <t>11KV Degapudi</t>
  </si>
  <si>
    <t>11KV PENNA BADVEL</t>
  </si>
  <si>
    <t>11KV N V Toor</t>
  </si>
  <si>
    <t>33/11 KV Duggunta SS</t>
  </si>
  <si>
    <t>11KV Konagaluru</t>
  </si>
  <si>
    <t>11KV Dachuru</t>
  </si>
  <si>
    <t>11KV T R Puram</t>
  </si>
  <si>
    <t>11KV M G PALLI</t>
  </si>
  <si>
    <t>11KV MADAPALLI</t>
  </si>
  <si>
    <t>11KV OBULAYAPALLI</t>
  </si>
  <si>
    <t>11kv N V KANDRIGA VAVILERU</t>
  </si>
  <si>
    <t>11KV BILLUPADU</t>
  </si>
  <si>
    <t>11KV Nedurupalli</t>
  </si>
  <si>
    <t>11KV Cheepinapi</t>
  </si>
  <si>
    <t>11KV Pullanalapalli</t>
  </si>
  <si>
    <t>11KV kotitheertham</t>
  </si>
  <si>
    <t>11KV Varadapuram</t>
  </si>
  <si>
    <t>33/11KV P.G.Patnam Sub Station</t>
  </si>
  <si>
    <t>11KV Bathalapalli</t>
  </si>
  <si>
    <t>11KV Mahamdapuram 11KV Surayapalem</t>
  </si>
  <si>
    <t>33/11 KV Chatagatla SS</t>
  </si>
  <si>
    <t>11KV Biradavolu Chatagotla</t>
  </si>
  <si>
    <t>11KV Degapudi rajupalem</t>
  </si>
  <si>
    <t>11KV Mamuduru</t>
  </si>
  <si>
    <t>11KV Prabhugiripatnam</t>
  </si>
  <si>
    <t>11KV CHITTALURU</t>
  </si>
  <si>
    <t>11KV MARUPURU</t>
  </si>
  <si>
    <t>11KV THODERU</t>
  </si>
  <si>
    <t>33/11KV Vanamthopu Sub Station</t>
  </si>
  <si>
    <t>11KV Althurthy rural</t>
  </si>
  <si>
    <t>11KV Thatiparthy AGL</t>
  </si>
  <si>
    <t>11KV S R Palli</t>
  </si>
  <si>
    <t>11KV Navooru</t>
  </si>
  <si>
    <t>11KV Nallapalem</t>
  </si>
  <si>
    <t>11KV Kanuparthy</t>
  </si>
  <si>
    <t>11KV C Yerraballi</t>
  </si>
  <si>
    <t>11KV Utlapalem</t>
  </si>
  <si>
    <t>11KV Kakivoy</t>
  </si>
  <si>
    <t>11KV Althurthi Town Mogulluru</t>
  </si>
  <si>
    <t>11KV V R PALLI</t>
  </si>
  <si>
    <t>11KV Thopugunta</t>
  </si>
  <si>
    <t>11KV YD AGL Feeder</t>
  </si>
  <si>
    <t>11KV Bandladoddi</t>
  </si>
  <si>
    <t>11KV KANTHALACHERUVU</t>
  </si>
  <si>
    <t>11KV Kukkalapalli</t>
  </si>
  <si>
    <t>11KV Bommaripalli</t>
  </si>
  <si>
    <t>11KV Paleru</t>
  </si>
  <si>
    <t>11KV Veluturu Chenu</t>
  </si>
  <si>
    <t>11KV G V giri</t>
  </si>
  <si>
    <t>11KV C S Puram</t>
  </si>
  <si>
    <t>11KV Kottalam</t>
  </si>
  <si>
    <t>11KV P M K Palli</t>
  </si>
  <si>
    <t>11KV P V Puram</t>
  </si>
  <si>
    <t>11KV Keenatampalli</t>
  </si>
  <si>
    <t>11KV Swamyreddypalle</t>
  </si>
  <si>
    <t>11KV Mutharapalle</t>
  </si>
  <si>
    <t>11KV Bommai palli feeder</t>
  </si>
  <si>
    <t>11KV Kallurupalli</t>
  </si>
  <si>
    <t>11KV KamakshiPuram</t>
  </si>
  <si>
    <t>11KV Setteri</t>
  </si>
  <si>
    <t>11KV Mittoor</t>
  </si>
  <si>
    <t>11KV B G Palli</t>
  </si>
  <si>
    <t>11KV M R Puram</t>
  </si>
  <si>
    <t>11KV N P Nagar</t>
  </si>
  <si>
    <t>11KV Nalagampalli</t>
  </si>
  <si>
    <t>11KV Kasiralla</t>
  </si>
  <si>
    <t>11KV M Kothapalli</t>
  </si>
  <si>
    <t>11KV Nallamgadu</t>
  </si>
  <si>
    <t>11KV Muthayam</t>
  </si>
  <si>
    <t>11KV Thumbakuppam</t>
  </si>
  <si>
    <t>11KV Peryiimbadi</t>
  </si>
  <si>
    <t>11KV 155 Kammapalli</t>
  </si>
  <si>
    <t>11KV G K Manchi</t>
  </si>
  <si>
    <t>11KV Mangalapalli</t>
  </si>
  <si>
    <t>11KV Dalavaipalle</t>
  </si>
  <si>
    <t>11KV E C Palli</t>
  </si>
  <si>
    <t>11KV VEPANAPALLI</t>
  </si>
  <si>
    <t>11KV E V Palli</t>
  </si>
  <si>
    <t>33/11 KV Kattakindapalli SUB STATION</t>
  </si>
  <si>
    <t>11KV Madavaram</t>
  </si>
  <si>
    <t>33/11 KV Upponka SUB STATION</t>
  </si>
  <si>
    <t>11KV R P Mitta</t>
  </si>
  <si>
    <t>11KV Sarakallu</t>
  </si>
  <si>
    <t>11KV Gundla palli</t>
  </si>
  <si>
    <t>11KV Gudi Palli</t>
  </si>
  <si>
    <t>11KVNampalli</t>
  </si>
  <si>
    <t>11KV Eachanur</t>
  </si>
  <si>
    <t>11KV Damaragunta</t>
  </si>
  <si>
    <t>11KV Nagiri</t>
  </si>
  <si>
    <t>11KV Vengampalli</t>
  </si>
  <si>
    <t>11KV Thimmojapalli</t>
  </si>
  <si>
    <t>11KV 35Yarlampalli</t>
  </si>
  <si>
    <t>11KV Kalikiripalli</t>
  </si>
  <si>
    <t>11KV P Kothuru</t>
  </si>
  <si>
    <t>11KV T G Palle</t>
  </si>
  <si>
    <t>33/11 KV ChinnaVenkatamPalli SUB STATION</t>
  </si>
  <si>
    <t>11KV Puthramaddi</t>
  </si>
  <si>
    <t>11KV I K Peddypalli</t>
  </si>
  <si>
    <t>11KV P Yellam Palli</t>
  </si>
  <si>
    <t>11KV Bommasamudram</t>
  </si>
  <si>
    <t>11KV Motakam palli</t>
  </si>
  <si>
    <t>11KV Kalepalle</t>
  </si>
  <si>
    <t>11KV MAREDU PALLI FEEDER</t>
  </si>
  <si>
    <t>11KV UB Palle</t>
  </si>
  <si>
    <t>11KV Mudigolam Express</t>
  </si>
  <si>
    <t>11KV Modugulapalle</t>
  </si>
  <si>
    <t>11KV T PUTTUR FEEDER</t>
  </si>
  <si>
    <t>11KV Paipalle</t>
  </si>
  <si>
    <t>11KV KAKKALAMITTA FEEDER</t>
  </si>
  <si>
    <t>33/11 KV Nampalle Sub Station</t>
  </si>
  <si>
    <t>11KV BMN Palli</t>
  </si>
  <si>
    <t>11KV Gajulapalli</t>
  </si>
  <si>
    <t>11KV Muchakalva</t>
  </si>
  <si>
    <t>33/11 KV Polavaram SUB STATION</t>
  </si>
  <si>
    <t>11KV Bandakindapalli</t>
  </si>
  <si>
    <t>11KV Vavilthota</t>
  </si>
  <si>
    <t>11KV Sathambakam</t>
  </si>
  <si>
    <t>33/11 KV UGRANAM PALLI SUB STATION</t>
  </si>
  <si>
    <t>11KV UGRANAMAPALLI</t>
  </si>
  <si>
    <t>11KV Bonthivanka</t>
  </si>
  <si>
    <t>11KV Adavipalli</t>
  </si>
  <si>
    <t>11KV Maniyanampalli</t>
  </si>
  <si>
    <t>11KV Guntipalli</t>
  </si>
  <si>
    <t>33/11 KV Bandapalle Sub Station</t>
  </si>
  <si>
    <t>11KV M Bandapalle Indl</t>
  </si>
  <si>
    <t>11KV Gopalakrishnapuram</t>
  </si>
  <si>
    <t>11KV Thurupalli</t>
  </si>
  <si>
    <t>11KV J G Palli</t>
  </si>
  <si>
    <t>11KV Kandiga</t>
  </si>
  <si>
    <t>11KV L K P Vooru</t>
  </si>
  <si>
    <t>11KV Kothavenkatapuram</t>
  </si>
  <si>
    <t>11KV Pachigunta</t>
  </si>
  <si>
    <t>11KV KADAPAGUNTA</t>
  </si>
  <si>
    <t>33/11 KV BALIJAKANDRIGA SUB STATION</t>
  </si>
  <si>
    <t>11KV BALIJAKANDRIGA T KANDRIGA-BUNCH</t>
  </si>
  <si>
    <t>33/11 KV PSamudram(V.R.Kuppam)SUBSTATION</t>
  </si>
  <si>
    <t>11KV V R Kuppam</t>
  </si>
  <si>
    <t>11KV Mustipalli</t>
  </si>
  <si>
    <t>11KV Bommavaripalli</t>
  </si>
  <si>
    <t>33/11 KV S.S.Konda SUB STATION</t>
  </si>
  <si>
    <t>11KV Nellapalli Balijipalli</t>
  </si>
  <si>
    <t>11KV Balaganganapalli Kondapalli</t>
  </si>
  <si>
    <t>T.V.N.R.PURAM SS</t>
  </si>
  <si>
    <t>11KV TRPURAM TVNRPURAM-BUNCHED</t>
  </si>
  <si>
    <t>11KV ALPuram</t>
  </si>
  <si>
    <t>11KV VENUTHANAPALLI KARNAMPALLI-BUNCH</t>
  </si>
  <si>
    <t>11KV Kalepalli</t>
  </si>
  <si>
    <t>33/11 KV Nandanoor SUB STATION</t>
  </si>
  <si>
    <t>11KV Kalijivedu Eguvakalva</t>
  </si>
  <si>
    <t>11KV SRPURAM KJPURAM-BUNCHED</t>
  </si>
  <si>
    <t>11KV BANGAREDDIPALLI</t>
  </si>
  <si>
    <t>11KV Mannarpalle</t>
  </si>
  <si>
    <t>11KV POTUKANAMMA STONE CURSHER-BUNCH</t>
  </si>
  <si>
    <t>11KV Gagampalli</t>
  </si>
  <si>
    <t>11KV POLAVARAM(R) POLAVARAM(T)-BUNCH</t>
  </si>
  <si>
    <t>11KV Kammaguttapalle</t>
  </si>
  <si>
    <t>11KV Bandarlapalli</t>
  </si>
  <si>
    <t>11KV CHAMCHIPURAM E C PALLI-BUNCHED</t>
  </si>
  <si>
    <t>11KV Pullikallu</t>
  </si>
  <si>
    <t>11KV Goduguchinta</t>
  </si>
  <si>
    <t>11KV VEJJUPALLI</t>
  </si>
  <si>
    <t>11KV NSPURAM GMPURAM-BUNCHED</t>
  </si>
  <si>
    <t>11KV MUSLIAHGARIPALLI</t>
  </si>
  <si>
    <t>11KV Vandurgapuram</t>
  </si>
  <si>
    <t>11KV Velukur</t>
  </si>
  <si>
    <t>11KV Lakshmaiahvooru</t>
  </si>
  <si>
    <t>11KV NANDHANOOR PAPIREDDYPALLI-BUNCH</t>
  </si>
  <si>
    <t>11KV Nallagatlapalle</t>
  </si>
  <si>
    <t>11KV Vepanapalle</t>
  </si>
  <si>
    <t>11KV Matampalli</t>
  </si>
  <si>
    <t>11KV ETTERI</t>
  </si>
  <si>
    <t>11KV Balijakandiga</t>
  </si>
  <si>
    <t>11KV Matalam</t>
  </si>
  <si>
    <t>11KV Thalapula palli Petamitta</t>
  </si>
  <si>
    <t>11KV Pantapalli</t>
  </si>
  <si>
    <t>11KV Hillary garden</t>
  </si>
  <si>
    <t>11KV Chengalrayamitta</t>
  </si>
  <si>
    <t>11KV Pantrampalli</t>
  </si>
  <si>
    <t>11KV Enugundalapalli</t>
  </si>
  <si>
    <t>11KV muthukuru</t>
  </si>
  <si>
    <t>11KV Chintalagunta</t>
  </si>
  <si>
    <t>11KV Kurchivedu</t>
  </si>
  <si>
    <t>11KV Kolavuru Pasumanda</t>
  </si>
  <si>
    <t>11KV Lakshmireddypally Agraharam-BUNCH</t>
  </si>
  <si>
    <t>11KV Cheelapalli</t>
  </si>
  <si>
    <t>11KV A L Puram</t>
  </si>
  <si>
    <t>33/11 KV PapaSamudram SUB STATION</t>
  </si>
  <si>
    <t>11KV Chittapara</t>
  </si>
  <si>
    <t>11KV Panatoor</t>
  </si>
  <si>
    <t>11KV Anupalli</t>
  </si>
  <si>
    <t>11KV Kattakindapalle</t>
  </si>
  <si>
    <t>33/11 KV Thummindapalem SUB STATION</t>
  </si>
  <si>
    <t>11KV Peddasetty Palle</t>
  </si>
  <si>
    <t>11KV C Bandapally</t>
  </si>
  <si>
    <t>11KV Appaihgaripalle Guvvakallu</t>
  </si>
  <si>
    <t>11KV Papasamudram</t>
  </si>
  <si>
    <t>11KV Thumminda Palem</t>
  </si>
  <si>
    <t>11KV K T Palle</t>
  </si>
  <si>
    <t>11KV Thopathipally</t>
  </si>
  <si>
    <t>11KV Ramabhadrapuram</t>
  </si>
  <si>
    <t>11KV Seshachalapuram</t>
  </si>
  <si>
    <t>11KV Punepalli</t>
  </si>
  <si>
    <t>11KV L B Puram</t>
  </si>
  <si>
    <t>33/11KV R. Nadimpalle SS</t>
  </si>
  <si>
    <t>11KV Yerraboyanapalle</t>
  </si>
  <si>
    <t>11KV N S Puram</t>
  </si>
  <si>
    <t>11KV Chandramakula palli</t>
  </si>
  <si>
    <t>11KV Paigadda</t>
  </si>
  <si>
    <t>11KV Bommanacheruvu</t>
  </si>
  <si>
    <t>11KV Penchupadu</t>
  </si>
  <si>
    <t>11KV KATLATAPALLI FEEDER</t>
  </si>
  <si>
    <t>33/11 KV KOLLABAYALU SS</t>
  </si>
  <si>
    <t>11KV KOLLABYLU</t>
  </si>
  <si>
    <t>11KV Kotavari palli</t>
  </si>
  <si>
    <t>R Nadimpalli Rural+R Nadimpalli(Bunche</t>
  </si>
  <si>
    <t>11KV P K Palle</t>
  </si>
  <si>
    <t>11KV Cheegalabylu</t>
  </si>
  <si>
    <t>11KV Dasireddipalle</t>
  </si>
  <si>
    <t>11KV Mallachinnapalle</t>
  </si>
  <si>
    <t>11KV R Kothur</t>
  </si>
  <si>
    <t>11KV Dasarlapalle</t>
  </si>
  <si>
    <t>33/11 KV K.C.Palle SUB STATION</t>
  </si>
  <si>
    <t>11KV Chimpura palli</t>
  </si>
  <si>
    <t>11KV Chembakuru Rurals</t>
  </si>
  <si>
    <t>11KV Ankisettipalle</t>
  </si>
  <si>
    <t>11KV Vempalli</t>
  </si>
  <si>
    <t>11KV Kappalli</t>
  </si>
  <si>
    <t>11KV Voolapadu</t>
  </si>
  <si>
    <t>11KV Dinnepalli</t>
  </si>
  <si>
    <t>11KV Kurijala</t>
  </si>
  <si>
    <t>11KV Mittamarri</t>
  </si>
  <si>
    <t>11KV Paicheruvu</t>
  </si>
  <si>
    <t>K C Palli+Mugavadi(Bunched)</t>
  </si>
  <si>
    <t>11KV Gootamvari palli</t>
  </si>
  <si>
    <t>11KV C K V Palle</t>
  </si>
  <si>
    <t>11KV Voddi palli</t>
  </si>
  <si>
    <t>11KV PONNETIPALEM</t>
  </si>
  <si>
    <t>11KV Miniki</t>
  </si>
  <si>
    <t>11KV Ramacharlapalli</t>
  </si>
  <si>
    <t>11KV Gosuvaripalli</t>
  </si>
  <si>
    <t>11KV Ankireddypalle</t>
  </si>
  <si>
    <t>11KV Rurals</t>
  </si>
  <si>
    <t>33/11 KV Kandukuru SUB STATION</t>
  </si>
  <si>
    <t>11KV Katnagallu+Kandukuru town(Bunched)</t>
  </si>
  <si>
    <t>11KV Madumuru</t>
  </si>
  <si>
    <t>11KV Kammacheruvu</t>
  </si>
  <si>
    <t>33/11 KV Mallela SUB STATION</t>
  </si>
  <si>
    <t>11KV Gurukula patasala</t>
  </si>
  <si>
    <t>11KV Burlapalli+Ankireddypalli(Bunched)</t>
  </si>
  <si>
    <t>11KV Buchipalli</t>
  </si>
  <si>
    <t>33/11 KV Varikasuvupalle SUB STATION</t>
  </si>
  <si>
    <t>11KV Betta konda</t>
  </si>
  <si>
    <t>33/11KV RANGASAMUDRAM SS</t>
  </si>
  <si>
    <t>11KV Rapurivaripalle</t>
  </si>
  <si>
    <t>11KV Thummara kunta</t>
  </si>
  <si>
    <t>11KV Amuladunipalli</t>
  </si>
  <si>
    <t>11KV Sampathikota</t>
  </si>
  <si>
    <t>11KV T Sodum</t>
  </si>
  <si>
    <t>11KV Upparavandlapalli</t>
  </si>
  <si>
    <t>11KV Kandukuru Rural</t>
  </si>
  <si>
    <t>Kurravandlapalli+Rangasamudram(Bunched)</t>
  </si>
  <si>
    <t>11KV SETTIPALLE FEEDER</t>
  </si>
  <si>
    <t>33/11KV BADIKAYALAPALLE SS</t>
  </si>
  <si>
    <t>11KV Yalagiripalle</t>
  </si>
  <si>
    <t>11KV Pattem vandla palli</t>
  </si>
  <si>
    <t>11KV BANDRAVU</t>
  </si>
  <si>
    <t>11KV Kothaplli</t>
  </si>
  <si>
    <t>11KV Vemuletikota +11KV Janupuvaripalli</t>
  </si>
  <si>
    <t>11KV KOTALA</t>
  </si>
  <si>
    <t>33/11 KV NayanaBavi SUB STATION</t>
  </si>
  <si>
    <t>11KV Kummarapalle</t>
  </si>
  <si>
    <t>11KV Guttapalem</t>
  </si>
  <si>
    <t>11KV PANCHALAMARRY</t>
  </si>
  <si>
    <t>11KV Beerangi+Surapuvaripalli</t>
  </si>
  <si>
    <t>11KV Yelagiripalli</t>
  </si>
  <si>
    <t>11KV Cheruvumundara palle</t>
  </si>
  <si>
    <t>11 Kv Nayanibavi+Chinnapalli(Bunched)</t>
  </si>
  <si>
    <t>11KV Burakayalakota Rural</t>
  </si>
  <si>
    <t>33/11KV DEVALACHERUVU SUBSTATION</t>
  </si>
  <si>
    <t>11KV Parthikota</t>
  </si>
  <si>
    <t>11KV Beerangi</t>
  </si>
  <si>
    <t>33/11 KV KUKKARAJUPALLI SS</t>
  </si>
  <si>
    <t>11KV KUMMARAPALLE AND KUKKARAJUPALLE</t>
  </si>
  <si>
    <t>11KV Gattu</t>
  </si>
  <si>
    <t>11KV REDDYKOTA</t>
  </si>
  <si>
    <t>11KV Pathakota</t>
  </si>
  <si>
    <t>11KV Rajugaripalli</t>
  </si>
  <si>
    <t>11KV Sompalli</t>
  </si>
  <si>
    <t>33/11 KV Kotavoor SUB STATION</t>
  </si>
  <si>
    <t>11KV Gundlapalli Devalachervu Town</t>
  </si>
  <si>
    <t>11KV M N Palli + Vepurikota (Bunched)</t>
  </si>
  <si>
    <t>11KV GOPIDINNE</t>
  </si>
  <si>
    <t>33/11KV Kosuvaripalle SS</t>
  </si>
  <si>
    <t>11KV VODDIPALLE</t>
  </si>
  <si>
    <t>11KV MUDDALADODDI</t>
  </si>
  <si>
    <t>11KV Gunthavaripalli</t>
  </si>
  <si>
    <t>33/11 KV Chowdasamudram SUB STATION</t>
  </si>
  <si>
    <t>11KV Chowdasamudram</t>
  </si>
  <si>
    <t>11KV Peddapalem</t>
  </si>
  <si>
    <t>11 KV Gudupalli</t>
  </si>
  <si>
    <t>11KV RENUMAKULAPALLE</t>
  </si>
  <si>
    <t>11KV Devalacheruvu</t>
  </si>
  <si>
    <t>11KV KOTAKONDA</t>
  </si>
  <si>
    <t>11KV Gundlapalli + CSM Local</t>
  </si>
  <si>
    <t>11KV Mulakalcheruvu Rural</t>
  </si>
  <si>
    <t>11KV Kanikala thopu</t>
  </si>
  <si>
    <t>11KV MALLAIH KONDA</t>
  </si>
  <si>
    <t>11KV MARRYMAKULAPALLE</t>
  </si>
  <si>
    <t>11KV Mallela Rural</t>
  </si>
  <si>
    <t>11KV THAMBALLAPALLE RURALS</t>
  </si>
  <si>
    <t>11 KV DADAMVODDIPALLE</t>
  </si>
  <si>
    <t>11KV Kotavuru Rural Feeder</t>
  </si>
  <si>
    <t>11 KV P V Palle</t>
  </si>
  <si>
    <t>11KV Kantevaripalle</t>
  </si>
  <si>
    <t>11KV Dadamvaripalli</t>
  </si>
  <si>
    <t>11KV Kothavaripalle</t>
  </si>
  <si>
    <t>33/11KV Peddapalle SS</t>
  </si>
  <si>
    <t>11KV Peddapalli Rurals</t>
  </si>
  <si>
    <t>11KV RC Kuravapalli</t>
  </si>
  <si>
    <t>11KV Yerramaddivaripalli</t>
  </si>
  <si>
    <t>11KV Yerreballe</t>
  </si>
  <si>
    <t>11KV Matlivaripalli+ Peddapalli(Bunche</t>
  </si>
  <si>
    <t>11KV Mittapalle</t>
  </si>
  <si>
    <t>11 KV Mekalavaripalle</t>
  </si>
  <si>
    <t>11 KV N O Palle</t>
  </si>
  <si>
    <t>11 KV Papepalle + C Gollapalle(Bunche</t>
  </si>
  <si>
    <t>11 KV Thatimakulapalle</t>
  </si>
  <si>
    <t>11KV Thettu</t>
  </si>
  <si>
    <t>11 KV Kotakadapalle</t>
  </si>
  <si>
    <t>11 KV Siddavaram</t>
  </si>
  <si>
    <t>11 KV Veligallu+Nayanavaripalle(Bunche</t>
  </si>
  <si>
    <t>11 KV Peddamandyam Rurals</t>
  </si>
  <si>
    <t>11KV Ammacheruvu mitta Rural Feeder</t>
  </si>
  <si>
    <t>11KV Yenumulavaripalli</t>
  </si>
  <si>
    <t>11KV Nimmanapalli rural</t>
  </si>
  <si>
    <t>33/11 KV Vengamvaripalli SUB STATION</t>
  </si>
  <si>
    <t>11KV Mandyamvaripalli+V V Palli(Bunche</t>
  </si>
  <si>
    <t>11 KV Bandameedapalle</t>
  </si>
  <si>
    <t>11 KV BALEPALLI</t>
  </si>
  <si>
    <t>11KV Kurabalakota Rurals</t>
  </si>
  <si>
    <t>11KV Thavalam</t>
  </si>
  <si>
    <t>11KV Vengamvaripalli</t>
  </si>
  <si>
    <t>11KV Challavari palli</t>
  </si>
  <si>
    <t>11KV Machireddygaripalle</t>
  </si>
  <si>
    <t>11KV Divitivaripalle</t>
  </si>
  <si>
    <t>11KV Bhumulagadda</t>
  </si>
  <si>
    <t>11KV Bahuda</t>
  </si>
  <si>
    <t>11KV SAMAKOTAVARIPALLI</t>
  </si>
  <si>
    <t>11KV Reddivaripalle Rurals</t>
  </si>
  <si>
    <t>11KV PC Palli</t>
  </si>
  <si>
    <t>11KV Kothagandlapalli</t>
  </si>
  <si>
    <t>11KV Kandlamadugu</t>
  </si>
  <si>
    <t>11 KV Rama Naik Thanda</t>
  </si>
  <si>
    <t>11 KV Bandrevu</t>
  </si>
  <si>
    <t>11 KV Kethireddigaripalle</t>
  </si>
  <si>
    <t>33/11 KV MAHAL SUB STATION</t>
  </si>
  <si>
    <t>11KV Gallavaripalli+Mahal 24Hrs</t>
  </si>
  <si>
    <t>11KV Kuravapalli + Thimmapuram</t>
  </si>
  <si>
    <t>11KV BKV Palli</t>
  </si>
  <si>
    <t>11KV NC Palli + Kukkaloddu</t>
  </si>
  <si>
    <t>11KV THUMMALAPETA</t>
  </si>
  <si>
    <t>11KV Kalikirivandlapalli + PV PALLI</t>
  </si>
  <si>
    <t>11KV ParamataPalli</t>
  </si>
  <si>
    <t>11KV GUNDLOOR</t>
  </si>
  <si>
    <t>33/11 KV YENUGONDAPALEM SUB STATION</t>
  </si>
  <si>
    <t>33/11 KV Medikurthy SUB STATION</t>
  </si>
  <si>
    <t>11KV Medi kurthi</t>
  </si>
  <si>
    <t>11KV K Doddipalli</t>
  </si>
  <si>
    <t>33/11 KV Guttapalyam SUB STATION</t>
  </si>
  <si>
    <t>11 KV Nawabpeta</t>
  </si>
  <si>
    <t>11KV Danduvaripalli</t>
  </si>
  <si>
    <t>11KV KOPURIVANDLAPALLI</t>
  </si>
  <si>
    <t>11KV Sanyasi vari palli</t>
  </si>
  <si>
    <t>11KV Balaiahgaripalli</t>
  </si>
  <si>
    <t>11KV ASIPIREDDYGARIPALLI</t>
  </si>
  <si>
    <t>11KV Diguva Palem</t>
  </si>
  <si>
    <t>11KV KATHIVARIPALLI</t>
  </si>
  <si>
    <t>11KV P R G Palli</t>
  </si>
  <si>
    <t>11KV Marrikuntapalli</t>
  </si>
  <si>
    <t>11KV SHARE KHAN VANKA</t>
  </si>
  <si>
    <t>33/11 KV Cherlopalli SUB STATION</t>
  </si>
  <si>
    <t>11KV T Psalavandlapalli</t>
  </si>
  <si>
    <t>33/11 KV Nagarimadugu SUB STATION</t>
  </si>
  <si>
    <t>11KV T Sakirevupalli</t>
  </si>
  <si>
    <t>33/11KV Marripadu SS</t>
  </si>
  <si>
    <t>Mallireddygaripalli</t>
  </si>
  <si>
    <t>Guttapalem Yallampalli</t>
  </si>
  <si>
    <t>33/11 KV GUDIBANDA SS</t>
  </si>
  <si>
    <t>11KV Kona</t>
  </si>
  <si>
    <t>33/11 KV Amilepalle SUB STATION</t>
  </si>
  <si>
    <t>11KV TARI GONDA RAMA PURAM</t>
  </si>
  <si>
    <t>11KV Yellutla +Garikuntapalli</t>
  </si>
  <si>
    <t>11KV Gangapuram</t>
  </si>
  <si>
    <t>11KV Usirikayalavaripalli</t>
  </si>
  <si>
    <t>11KV NadimiKandriga</t>
  </si>
  <si>
    <t>11KV Obulampalli</t>
  </si>
  <si>
    <t>33/11 KV REGADAPALLI SUB STATION</t>
  </si>
  <si>
    <t>11KV Pedda Vanka palli</t>
  </si>
  <si>
    <t>Gangireddygaripalli</t>
  </si>
  <si>
    <t>11KV Sakamvaripalli</t>
  </si>
  <si>
    <t>33/11 KV KOORAPARTHI SUB STATION</t>
  </si>
  <si>
    <t>11KV Aramadaka+Mugalamarri</t>
  </si>
  <si>
    <t>T Rachapalle</t>
  </si>
  <si>
    <t>11KV JARRAVARIPALLI</t>
  </si>
  <si>
    <t>11KV Arigilivaripalli</t>
  </si>
  <si>
    <t>11KV Mamillavaripalli</t>
  </si>
  <si>
    <t>33/11 KV PARAPATLA SUB STATION</t>
  </si>
  <si>
    <t>11KV Ranganathapuram</t>
  </si>
  <si>
    <t>11KV Itlamvaripalli</t>
  </si>
  <si>
    <t>11KV vitalam</t>
  </si>
  <si>
    <t>11KV TalarivandlaPalli</t>
  </si>
  <si>
    <t>11KV Parapatla</t>
  </si>
  <si>
    <t>11KV Dasarivaripalli</t>
  </si>
  <si>
    <t>11KV Gangadoddi+Kuraparthy Town</t>
  </si>
  <si>
    <t>Velagapalli Nagarimadugu SSHQ</t>
  </si>
  <si>
    <t>33/11 KV YELLUTLA SUB STATION</t>
  </si>
  <si>
    <t>11KV SEELAMVARIPALLI</t>
  </si>
  <si>
    <t>11KV Sarimadugu</t>
  </si>
  <si>
    <t>11 KV Moorevandl Palli</t>
  </si>
  <si>
    <t>11KV Jammallapalli</t>
  </si>
  <si>
    <t>11KV Siddareddigaripalli</t>
  </si>
  <si>
    <t>11KV Enugondapalem</t>
  </si>
  <si>
    <t>11 KV K D Cheruvu Rural</t>
  </si>
  <si>
    <t>33/11 KV MARRIMAKULA PALLI SS</t>
  </si>
  <si>
    <t>11KV Amilepalli</t>
  </si>
  <si>
    <t>11 KV Cherlopalli Town</t>
  </si>
  <si>
    <t>11KV GarreddygariPalli</t>
  </si>
  <si>
    <t>Marrimakulapalli + Marrimakulapalli SS</t>
  </si>
  <si>
    <t>11KV TarigondaTown Tarigonda Kuravapal</t>
  </si>
  <si>
    <t>11KV Tekalakona</t>
  </si>
  <si>
    <t>11 K V E K Palli Rural</t>
  </si>
  <si>
    <t>11KV Singamvaripalli</t>
  </si>
  <si>
    <t>11KV Rudravaripalli</t>
  </si>
  <si>
    <t>33/11 KV Thalapula SUB STATION</t>
  </si>
  <si>
    <t>11KV Talapala SS H Q Mellacharuvu</t>
  </si>
  <si>
    <t>11KV JANDLA</t>
  </si>
  <si>
    <t>Mekalavaripalli N Kalava SS HQ</t>
  </si>
  <si>
    <t>33/11 KV VAGALLA SS</t>
  </si>
  <si>
    <t>11KV Jangampalli+Kondakindapalli</t>
  </si>
  <si>
    <t>Gyrampalli Rural</t>
  </si>
  <si>
    <t>33/11 KV Dinnemedipalle SUBSTATION</t>
  </si>
  <si>
    <t>C K Palli</t>
  </si>
  <si>
    <t>33/11 KV CHENEPALLI SUBSTATION</t>
  </si>
  <si>
    <t>11KV Chenepaali+Gundevaripalli</t>
  </si>
  <si>
    <t>11KV Guvvalagudem</t>
  </si>
  <si>
    <t>11KV MRG PALLI</t>
  </si>
  <si>
    <t>11KV VAGALLA+LRG PALLI+TOWN</t>
  </si>
  <si>
    <t>33/11 KV JILLELA MANDA SUB STATION</t>
  </si>
  <si>
    <t>Chinthalavaripalli</t>
  </si>
  <si>
    <t>11KV Ontillu+R V Palli</t>
  </si>
  <si>
    <t>11KV Kamitipalli</t>
  </si>
  <si>
    <t>11KV Diguva Vagalla</t>
  </si>
  <si>
    <t>11KV Mekalavarikalava</t>
  </si>
  <si>
    <t>11KV Vepula Bylu</t>
  </si>
  <si>
    <t>Thuvvapalli KRG Palli</t>
  </si>
  <si>
    <t>33/11 KV Sivaramapuram SS(PILER)</t>
  </si>
  <si>
    <t>11KV Balamvaripalli+Agraharam</t>
  </si>
  <si>
    <t>Nutanakalva</t>
  </si>
  <si>
    <t>11KV Sivaram puram+Regallu BMC Express</t>
  </si>
  <si>
    <t>11KV Pedda Thanda+payalavaripalli</t>
  </si>
  <si>
    <t>33/11 KV REGALLU SUBSTATION</t>
  </si>
  <si>
    <t>11KV Kammapalli +kadamvaripalli</t>
  </si>
  <si>
    <t>11KV Bodireddy gari palli+Regallu SS Hq</t>
  </si>
  <si>
    <t>11KV Kasibedu+Jandrapeta</t>
  </si>
  <si>
    <t>Y G Palli Gudarevupalli+ MUDUPULAVEMU</t>
  </si>
  <si>
    <t>11KV Raddyvaripalle</t>
  </si>
  <si>
    <t>11KV RAJUVARIPALLI</t>
  </si>
  <si>
    <t>11KV Udayamanikyam</t>
  </si>
  <si>
    <t>11KV Pulibonupalli</t>
  </si>
  <si>
    <t>11KV CHINTAGUNTA</t>
  </si>
  <si>
    <t>11KV Bandameedakammapalli</t>
  </si>
  <si>
    <t>33/11 KV ELLAMANDA SUB STATION</t>
  </si>
  <si>
    <t>11KV Yellamanda+Nagiri</t>
  </si>
  <si>
    <t>11KV Kamalla</t>
  </si>
  <si>
    <t>11KV Thurupu palli+Ediga Palli</t>
  </si>
  <si>
    <t>33/11 KV USTIKAYALAPENTA SUB STATION</t>
  </si>
  <si>
    <t>11KV DEVAVANDLA PALLI</t>
  </si>
  <si>
    <t>33/11 KV DEVARAKONDA SUB STATION</t>
  </si>
  <si>
    <t>11KV THUMMACHENUPALLI</t>
  </si>
  <si>
    <t>11KV EGAVURU</t>
  </si>
  <si>
    <t>33/11 KV NELLUTLAVARI PALLI SUB STATION</t>
  </si>
  <si>
    <t>11KV BOMMAYYACHERUVUPALLI NAGIRIPALEM</t>
  </si>
  <si>
    <t>11KV Medarpalli</t>
  </si>
  <si>
    <t>11KV BADALAVARIPALLI NELLUTUVARIPALLI</t>
  </si>
  <si>
    <t>11KV YADAMVARIPALLI</t>
  </si>
  <si>
    <t>11KV NAREVANDLA PALLI</t>
  </si>
  <si>
    <t>11KV MALLELAVANDLAPALLI</t>
  </si>
  <si>
    <t>11KV CHITTECHERLA</t>
  </si>
  <si>
    <t>11KV RANGANNAGARIGADDA</t>
  </si>
  <si>
    <t>305P31340104</t>
  </si>
  <si>
    <t>11KV Keelapatla</t>
  </si>
  <si>
    <t>33/11 KV Kasturinagaram SUB STATION</t>
  </si>
  <si>
    <t>305P31540103</t>
  </si>
  <si>
    <t>11KV T Bandapalli</t>
  </si>
  <si>
    <t>305P31540105</t>
  </si>
  <si>
    <t>33/11 KV Theertham SUB STATION</t>
  </si>
  <si>
    <t>305P31440304</t>
  </si>
  <si>
    <t>11KV ALLAPALLI</t>
  </si>
  <si>
    <t>33/11KV KADAPANATHAM</t>
  </si>
  <si>
    <t>305P31440501</t>
  </si>
  <si>
    <t>11KV KADATHATLA PALLI</t>
  </si>
  <si>
    <t>305P31540207</t>
  </si>
  <si>
    <t>11KV Yerrampalle</t>
  </si>
  <si>
    <t>305P31440503</t>
  </si>
  <si>
    <t>11KV GOWNETHIMME PALLI</t>
  </si>
  <si>
    <t>305P31340102</t>
  </si>
  <si>
    <t>11KV Melumai</t>
  </si>
  <si>
    <t>33/11 KV DOMMARAMITTA SUB STATION</t>
  </si>
  <si>
    <t>305P31540302</t>
  </si>
  <si>
    <t>11 KV GMK Palle Express</t>
  </si>
  <si>
    <t>305P31440502</t>
  </si>
  <si>
    <t>11KV TIRUMALA NAYANI KUPPAM</t>
  </si>
  <si>
    <t>305P31440106</t>
  </si>
  <si>
    <t>11KV Mittakura palli</t>
  </si>
  <si>
    <t>305P31340205</t>
  </si>
  <si>
    <t>11KV Saramatlapalli</t>
  </si>
  <si>
    <t>305P31440504</t>
  </si>
  <si>
    <t>11KV VENGAMVARI PALLI</t>
  </si>
  <si>
    <t>305P31340206</t>
  </si>
  <si>
    <t>11KV Bellamadugu (JKR Palli)</t>
  </si>
  <si>
    <t>33/11KV KEELAPATLA SS</t>
  </si>
  <si>
    <t>305P31340402</t>
  </si>
  <si>
    <t>11KV KURRAPALLE+SS HQ</t>
  </si>
  <si>
    <t>305P31540301</t>
  </si>
  <si>
    <t>11KV Javinipalle Nakkanapalle</t>
  </si>
  <si>
    <t>305P31440303</t>
  </si>
  <si>
    <t>11KV M KOTTURU</t>
  </si>
  <si>
    <t>305P31340502</t>
  </si>
  <si>
    <t>11KV Eduru</t>
  </si>
  <si>
    <t>305P31340202</t>
  </si>
  <si>
    <t>11KV Gundrajupalli</t>
  </si>
  <si>
    <t>33/11KV MNR Palle SubStation</t>
  </si>
  <si>
    <t>305P31440203</t>
  </si>
  <si>
    <t>11KV Nelli patla</t>
  </si>
  <si>
    <t>305P31540205</t>
  </si>
  <si>
    <t>11KV Gandlapalle</t>
  </si>
  <si>
    <t>305P31340301</t>
  </si>
  <si>
    <t>11KV Allakuppam</t>
  </si>
  <si>
    <t>305P31340204</t>
  </si>
  <si>
    <t>11KV Mamadugu</t>
  </si>
  <si>
    <t>305P31340503</t>
  </si>
  <si>
    <t>11KV Kalagatoor</t>
  </si>
  <si>
    <t>305P31340304</t>
  </si>
  <si>
    <t>11KV Pasupathur</t>
  </si>
  <si>
    <t>305P31540206</t>
  </si>
  <si>
    <t>305P31440301</t>
  </si>
  <si>
    <t>11KV Dasarlapalli</t>
  </si>
  <si>
    <t>305P31440105</t>
  </si>
  <si>
    <t>11KV Ramanapalli</t>
  </si>
  <si>
    <t>305P31140107</t>
  </si>
  <si>
    <t>305P31140106</t>
  </si>
  <si>
    <t>11KV T S Agraharam</t>
  </si>
  <si>
    <t>305P31440202</t>
  </si>
  <si>
    <t>11KV RK DINNE</t>
  </si>
  <si>
    <t>305P31340203</t>
  </si>
  <si>
    <t>11KV Dandapalli</t>
  </si>
  <si>
    <t>305P31340302</t>
  </si>
  <si>
    <t>11KV Bommanapalle</t>
  </si>
  <si>
    <t>305P31440302</t>
  </si>
  <si>
    <t>11KV Thertham</t>
  </si>
  <si>
    <t>305P31540102</t>
  </si>
  <si>
    <t>11KV T Kanuma T Bandapalli</t>
  </si>
  <si>
    <t>305P31340501</t>
  </si>
  <si>
    <t>11KV Chinamanayanapalli</t>
  </si>
  <si>
    <t>305P31440103</t>
  </si>
  <si>
    <t>11KV Kammanapalli</t>
  </si>
  <si>
    <t>305P31540101</t>
  </si>
  <si>
    <t>11KV Mavatoor Kaigal</t>
  </si>
  <si>
    <t>305P31140105</t>
  </si>
  <si>
    <t>11KV Jagamarla</t>
  </si>
  <si>
    <t>305P31440204</t>
  </si>
  <si>
    <t>11KV Nagi Reddi Palli Turupu Gadda</t>
  </si>
  <si>
    <t>305P31440404</t>
  </si>
  <si>
    <t>11KV Thatireddy palli</t>
  </si>
  <si>
    <t>305P31540401</t>
  </si>
  <si>
    <t>11KV Papepalli Marrimakulapalle</t>
  </si>
  <si>
    <t>305P31340103</t>
  </si>
  <si>
    <t>11KV Maredupalli</t>
  </si>
  <si>
    <t>305P31540204</t>
  </si>
  <si>
    <t>11KV Gudipalle</t>
  </si>
  <si>
    <t>305P31440101</t>
  </si>
  <si>
    <t>11KV Pathapeta</t>
  </si>
  <si>
    <t>305P31440102</t>
  </si>
  <si>
    <t>305P31240203</t>
  </si>
  <si>
    <t>11KV Imreddy garipalle</t>
  </si>
  <si>
    <t>305P31340401</t>
  </si>
  <si>
    <t>11KV KOTHAPALLE FEEDER</t>
  </si>
  <si>
    <t>305P31240101</t>
  </si>
  <si>
    <t>11KV Nalagampalle</t>
  </si>
  <si>
    <t>305P31240403</t>
  </si>
  <si>
    <t>305P31240202</t>
  </si>
  <si>
    <t>11KV KMS Palle</t>
  </si>
  <si>
    <t>305P31540402</t>
  </si>
  <si>
    <t>11KV Balendrapalle Hanumantha Nagar</t>
  </si>
  <si>
    <t>305P31240201</t>
  </si>
  <si>
    <t>11KV Belupalle</t>
  </si>
  <si>
    <t>305P31240205</t>
  </si>
  <si>
    <t>11KV Chappidi Palli</t>
  </si>
  <si>
    <t>305P31240102</t>
  </si>
  <si>
    <t>11 KV Kapupalle</t>
  </si>
  <si>
    <t>305P31240106</t>
  </si>
  <si>
    <t>11KV Samudrapalli Feeder</t>
  </si>
  <si>
    <t>305P31240104</t>
  </si>
  <si>
    <t>11KV M Kotur</t>
  </si>
  <si>
    <t>305P31240301</t>
  </si>
  <si>
    <t>11KV Bommidoddi</t>
  </si>
  <si>
    <t>305P31240304</t>
  </si>
  <si>
    <t>11KV MUSALIMADUGU</t>
  </si>
  <si>
    <t>305P31240401</t>
  </si>
  <si>
    <t>11KV Moram</t>
  </si>
  <si>
    <t>305P31240103</t>
  </si>
  <si>
    <t>11KV P Gunta</t>
  </si>
  <si>
    <t>305P31240402</t>
  </si>
  <si>
    <t>11KV Jeedimakulapalli</t>
  </si>
  <si>
    <t>305P31240302</t>
  </si>
  <si>
    <t>11KV Jellipeta</t>
  </si>
  <si>
    <t>305P31440201</t>
  </si>
  <si>
    <t>11KV BAPALANATTAM</t>
  </si>
  <si>
    <t>305P31440402</t>
  </si>
  <si>
    <t>11KV Peddapuram</t>
  </si>
  <si>
    <t>305P31540202</t>
  </si>
  <si>
    <t>11KV ITK Palle</t>
  </si>
  <si>
    <t>305P31440401</t>
  </si>
  <si>
    <t>305P31340403</t>
  </si>
  <si>
    <t>11KV B JARAVARIPALLE FEEDER</t>
  </si>
  <si>
    <t>305P31240107</t>
  </si>
  <si>
    <t>11KV CHETHAPENTA FEEDER</t>
  </si>
  <si>
    <t>305P31340101</t>
  </si>
  <si>
    <t>11KV Mabbuvaripeta</t>
  </si>
  <si>
    <t>305P11440704</t>
  </si>
  <si>
    <t>33/11 KV Kagathi SUB STATION</t>
  </si>
  <si>
    <t>305P11340201</t>
  </si>
  <si>
    <t>11 KV Pornepenta+Kagatahi(Bunched)</t>
  </si>
  <si>
    <t>305P11240401</t>
  </si>
  <si>
    <t>305P11140404</t>
  </si>
  <si>
    <t>11KV Krishnam Reddy Palli</t>
  </si>
  <si>
    <t>305P11140502</t>
  </si>
  <si>
    <t>11 kV Alasapuram</t>
  </si>
  <si>
    <t>305P11340105</t>
  </si>
  <si>
    <t>11KV Charala</t>
  </si>
  <si>
    <t>33/11KV A.Kothakota SubStation</t>
  </si>
  <si>
    <t>305P11340302</t>
  </si>
  <si>
    <t>11 Kv Mallasamudram A Kothakota SS Hq</t>
  </si>
  <si>
    <t>305P11240502</t>
  </si>
  <si>
    <t>11KV Appiganipalli</t>
  </si>
  <si>
    <t>305P11240403</t>
  </si>
  <si>
    <t>11KV Kuravuru</t>
  </si>
  <si>
    <t>305P11440302</t>
  </si>
  <si>
    <t>11KV Nelapalli</t>
  </si>
  <si>
    <t>305P11340102</t>
  </si>
  <si>
    <t>11KV Singiri gunta</t>
  </si>
  <si>
    <t>305P11240104</t>
  </si>
  <si>
    <t>11KV Pujaganipalli</t>
  </si>
  <si>
    <t>305P11340104</t>
  </si>
  <si>
    <t>11KV P Y Kunta</t>
  </si>
  <si>
    <t>33/11KV AARADIGUNTA SS</t>
  </si>
  <si>
    <t>305P11240203</t>
  </si>
  <si>
    <t>11KV Kurppalli Feeder</t>
  </si>
  <si>
    <t>305P11340603</t>
  </si>
  <si>
    <t>11KV Nnunjarlapalli</t>
  </si>
  <si>
    <t>305P11240204</t>
  </si>
  <si>
    <t>11KV Aradigunta Feeder</t>
  </si>
  <si>
    <t>305P11240402</t>
  </si>
  <si>
    <t>11KV Palem palli</t>
  </si>
  <si>
    <t>305P11340503</t>
  </si>
  <si>
    <t>11KV Motlapalli</t>
  </si>
  <si>
    <t>305P11440703</t>
  </si>
  <si>
    <t>305P11240501</t>
  </si>
  <si>
    <t>11KV Kummara gunta</t>
  </si>
  <si>
    <t>305P11340504</t>
  </si>
  <si>
    <t>11KV Bandlapai</t>
  </si>
  <si>
    <t>305P11240201</t>
  </si>
  <si>
    <t>11KV Keelakiri feeder</t>
  </si>
  <si>
    <t>305P11340403</t>
  </si>
  <si>
    <t>11KV Thirunamupalle</t>
  </si>
  <si>
    <t>33/11 KV KOTAGADDA SUB STATION</t>
  </si>
  <si>
    <t>305P11240602</t>
  </si>
  <si>
    <t>11KV L R Bylu</t>
  </si>
  <si>
    <t>305P11440504</t>
  </si>
  <si>
    <t>11KV Katharlapalle</t>
  </si>
  <si>
    <t>305P11440202</t>
  </si>
  <si>
    <t>11KV P Velagathuru</t>
  </si>
  <si>
    <t>305P11240601</t>
  </si>
  <si>
    <t>11 KV Bodevaripalli+Kotagadda(Bunched)</t>
  </si>
  <si>
    <t>305P11440503</t>
  </si>
  <si>
    <t>11KV Pedarigunta</t>
  </si>
  <si>
    <t>305P11340103</t>
  </si>
  <si>
    <t>11KV Setty peta</t>
  </si>
  <si>
    <t>305P11440702</t>
  </si>
  <si>
    <t>11KV Gowrinagar</t>
  </si>
  <si>
    <t>305P11440403</t>
  </si>
  <si>
    <t>11KV Akulavaripalle</t>
  </si>
  <si>
    <t>33/11 KV KELAVATHI SUB STATION</t>
  </si>
  <si>
    <t>305P11440601</t>
  </si>
  <si>
    <t>11KV Thurlapalle</t>
  </si>
  <si>
    <t>33/11 KV Appinapalli SUB STATION</t>
  </si>
  <si>
    <t>305P11440104</t>
  </si>
  <si>
    <t>11KV Sivadi</t>
  </si>
  <si>
    <t>305P11440401</t>
  </si>
  <si>
    <t>11KV N R Palle</t>
  </si>
  <si>
    <t>305P11440204</t>
  </si>
  <si>
    <t>11KV Nernipalli</t>
  </si>
  <si>
    <t>305P11240202</t>
  </si>
  <si>
    <t>11KV Gopisettipalli Feeder</t>
  </si>
  <si>
    <t>305P11340401</t>
  </si>
  <si>
    <t>11KV Katiperu</t>
  </si>
  <si>
    <t>305P11440501</t>
  </si>
  <si>
    <t>11KV Battam doddi</t>
  </si>
  <si>
    <t>305P11340202</t>
  </si>
  <si>
    <t>11KV Chintamakulapalle</t>
  </si>
  <si>
    <t>305P11340203</t>
  </si>
  <si>
    <t>11KV Pedduru</t>
  </si>
  <si>
    <t>305P11240102</t>
  </si>
  <si>
    <t>Kantepalli</t>
  </si>
  <si>
    <t>305P11440404</t>
  </si>
  <si>
    <t>11KV Peddakapupalli</t>
  </si>
  <si>
    <t>305P11240504</t>
  </si>
  <si>
    <t>33/11 KV Etavakili SUB STATION</t>
  </si>
  <si>
    <t>305P11240303</t>
  </si>
  <si>
    <t>11KV Kanga Nellore</t>
  </si>
  <si>
    <t>305P11340602</t>
  </si>
  <si>
    <t>11KV Madukuru</t>
  </si>
  <si>
    <t>305P11440103</t>
  </si>
  <si>
    <t>11KV Amararajupalli</t>
  </si>
  <si>
    <t>305P11440301</t>
  </si>
  <si>
    <t>11KV Chalamangalam</t>
  </si>
  <si>
    <t>305P11240302</t>
  </si>
  <si>
    <t>11KV Magandlapalli</t>
  </si>
  <si>
    <t>305P11440602</t>
  </si>
  <si>
    <t>11KV Suddagundlapalli+Kelavathi(Bunche</t>
  </si>
  <si>
    <t>305P11440203</t>
  </si>
  <si>
    <t>11 Kv Sonnepalli</t>
  </si>
  <si>
    <t>305P11140504</t>
  </si>
  <si>
    <t>11 kV Kothapalli</t>
  </si>
  <si>
    <t>305P11440304</t>
  </si>
  <si>
    <t>11KV Kogileru</t>
  </si>
  <si>
    <t>305P11440101</t>
  </si>
  <si>
    <t>11KV Gundugallu</t>
  </si>
  <si>
    <t>305P11440603</t>
  </si>
  <si>
    <t>11KV Veerappalli</t>
  </si>
  <si>
    <t>305P11240103</t>
  </si>
  <si>
    <t>11kV Raganipalli</t>
  </si>
  <si>
    <t>305P11140204</t>
  </si>
  <si>
    <t>11KV Marrimakula palli</t>
  </si>
  <si>
    <t>305P11440102</t>
  </si>
  <si>
    <t>11 KV Appinepalli SS HQ</t>
  </si>
  <si>
    <t>305P11340303</t>
  </si>
  <si>
    <t>11KV Kondaiah Garipalli</t>
  </si>
  <si>
    <t>305P11140105</t>
  </si>
  <si>
    <t>305P11140401</t>
  </si>
  <si>
    <t>11KV Mangalam</t>
  </si>
  <si>
    <t>305P11340402</t>
  </si>
  <si>
    <t>11KV Vijayavani</t>
  </si>
  <si>
    <t>305P11240603</t>
  </si>
  <si>
    <t>11KV Marasanapalli</t>
  </si>
  <si>
    <t>305P11340502</t>
  </si>
  <si>
    <t>11KV Mekalavaripalli</t>
  </si>
  <si>
    <t>305P11140203</t>
  </si>
  <si>
    <t>11KV Kallu palli</t>
  </si>
  <si>
    <t>305P11140205</t>
  </si>
  <si>
    <t>11KV Gudurupalli</t>
  </si>
  <si>
    <t>305P11140304</t>
  </si>
  <si>
    <t>11KV Melamdoddi</t>
  </si>
  <si>
    <t>305P11240301</t>
  </si>
  <si>
    <t>11KV H R Dinne</t>
  </si>
  <si>
    <t>305P11340106</t>
  </si>
  <si>
    <t>11KV Gaddamavaripalli</t>
  </si>
  <si>
    <t>305P11340301</t>
  </si>
  <si>
    <t>11KV Bandalapalli</t>
  </si>
  <si>
    <t>305P11140501</t>
  </si>
  <si>
    <t>11 kV Bathalapuram</t>
  </si>
  <si>
    <t>305P11340601</t>
  </si>
  <si>
    <t>11KV Bathalapuram</t>
  </si>
  <si>
    <t>33/11 KV KOTHAPETA SS</t>
  </si>
  <si>
    <t>305P21440503</t>
  </si>
  <si>
    <t>11Kv Kamalapuram Feeder</t>
  </si>
  <si>
    <t>33/11KV SS 106 RAMIREDDYGARIPALLI</t>
  </si>
  <si>
    <t>305P21440802</t>
  </si>
  <si>
    <t>11KVThettupalli</t>
  </si>
  <si>
    <t>305P21440601</t>
  </si>
  <si>
    <t>11KVKuravapalli</t>
  </si>
  <si>
    <t>305P21440602</t>
  </si>
  <si>
    <t>11KVThotavaripalli</t>
  </si>
  <si>
    <t>305P21440703</t>
  </si>
  <si>
    <t>11KVChinthalavaripalli</t>
  </si>
  <si>
    <t>305P21440704</t>
  </si>
  <si>
    <t>11KVGadicheruvu palli</t>
  </si>
  <si>
    <t>305P21440702</t>
  </si>
  <si>
    <t>11KVYarrapapireddygaripalli</t>
  </si>
  <si>
    <t>305P21240604</t>
  </si>
  <si>
    <t>11KVHanumantharayapeta</t>
  </si>
  <si>
    <t>305P21240602</t>
  </si>
  <si>
    <t>11KVKampalli</t>
  </si>
  <si>
    <t>305P21240601</t>
  </si>
  <si>
    <t>11KVPeddagottigallu</t>
  </si>
  <si>
    <t>305P21240504</t>
  </si>
  <si>
    <t>11KVAdimavaripalli</t>
  </si>
  <si>
    <t>305P21240501</t>
  </si>
  <si>
    <t>305P21240502</t>
  </si>
  <si>
    <t>11KVNagiripalem</t>
  </si>
  <si>
    <t>305P21140602</t>
  </si>
  <si>
    <t>11KV KURAVAPALLE</t>
  </si>
  <si>
    <t>305P21140702</t>
  </si>
  <si>
    <t>11KV Nayanapakala</t>
  </si>
  <si>
    <t>33/11 KV Palamanda SUB STATION</t>
  </si>
  <si>
    <t>305P21140102</t>
  </si>
  <si>
    <t>11KV VOOTUPALLI</t>
  </si>
  <si>
    <t>305P21140201</t>
  </si>
  <si>
    <t>11KV T G Palem</t>
  </si>
  <si>
    <t>305P21140103</t>
  </si>
  <si>
    <t>Palamanda Matuku Badi</t>
  </si>
  <si>
    <t>305P21140604</t>
  </si>
  <si>
    <t>11KV PEDAKANTIVARIPALLE</t>
  </si>
  <si>
    <t>305P21140603</t>
  </si>
  <si>
    <t>11KV CHERUVUMUNDARAPALLE</t>
  </si>
  <si>
    <t>305P21140304</t>
  </si>
  <si>
    <t>11KV Ammagaripalli</t>
  </si>
  <si>
    <t>305P21340602</t>
  </si>
  <si>
    <t>33/11 KV IRIKIPENTA SUB STATION</t>
  </si>
  <si>
    <t>305P21340502</t>
  </si>
  <si>
    <t>11KV Dyam + Metimanda</t>
  </si>
  <si>
    <t>305P21340106</t>
  </si>
  <si>
    <t>11KV Thamminayunipalli</t>
  </si>
  <si>
    <t>305P21140303</t>
  </si>
  <si>
    <t>11KV Gandlapalli</t>
  </si>
  <si>
    <t>305P21140204</t>
  </si>
  <si>
    <t>Godlavaripalli C V Palli</t>
  </si>
  <si>
    <t>305P21240303</t>
  </si>
  <si>
    <t>11KV AVULAIAHGARIPALLI FEEDER(AGL)</t>
  </si>
  <si>
    <t>305P21340604</t>
  </si>
  <si>
    <t>11KV PUTTAVARIPALLI</t>
  </si>
  <si>
    <t>305P21340105</t>
  </si>
  <si>
    <t>11KV Nellimanda</t>
  </si>
  <si>
    <t>33/11 KV Pedda Upparapalle SUB STATION</t>
  </si>
  <si>
    <t>305P21340301</t>
  </si>
  <si>
    <t>11KV DEVALAKUPPAM</t>
  </si>
  <si>
    <t>305P21140402</t>
  </si>
  <si>
    <t>11KV Gantavari Palli</t>
  </si>
  <si>
    <t>305P21140302</t>
  </si>
  <si>
    <t>11KV Balija palli</t>
  </si>
  <si>
    <t>305P21140401</t>
  </si>
  <si>
    <t>Cheekalachenu</t>
  </si>
  <si>
    <t>305P21340103</t>
  </si>
  <si>
    <t>11KV Kamireddygaripalli</t>
  </si>
  <si>
    <t>305P21340501</t>
  </si>
  <si>
    <t>11KV Irikipenta SS HQ + Erramitta Feed</t>
  </si>
  <si>
    <t>305P21340102</t>
  </si>
  <si>
    <t>11KV Valligatla</t>
  </si>
  <si>
    <t>305P21340401</t>
  </si>
  <si>
    <t>11KV Chinnasomala</t>
  </si>
  <si>
    <t>305P21340104</t>
  </si>
  <si>
    <t>11KV Cherukuvaripalli</t>
  </si>
  <si>
    <t>305P21240101</t>
  </si>
  <si>
    <t>11KV Pedda Mallela</t>
  </si>
  <si>
    <t>305P21240102</t>
  </si>
  <si>
    <t>11KV PELLIKANAAM</t>
  </si>
  <si>
    <t>305P21340603</t>
  </si>
  <si>
    <t>11KV CHENAKAVARIPALLI</t>
  </si>
  <si>
    <t>305P21440102</t>
  </si>
  <si>
    <t>11KV C K Vallli</t>
  </si>
  <si>
    <t>33/11KV Ganuga Chinta SubStation</t>
  </si>
  <si>
    <t>305P21240201</t>
  </si>
  <si>
    <t>11KV Motu Mallela</t>
  </si>
  <si>
    <t>33/11 KV CHICHILAVARI PALLI SUB STATION</t>
  </si>
  <si>
    <t>305P21240401</t>
  </si>
  <si>
    <t>Gundluruvaripalli Chichulavaripalli To</t>
  </si>
  <si>
    <t>305P21240104</t>
  </si>
  <si>
    <t>11KV BODIPATIVARIPALLE</t>
  </si>
  <si>
    <t>305P21140503</t>
  </si>
  <si>
    <t>TMN Palli</t>
  </si>
  <si>
    <t>305P21240302</t>
  </si>
  <si>
    <t>11KVChallavaripalli Gadhicheruvupalle</t>
  </si>
  <si>
    <t>33/11 KV Nanjampeta SUB STATION</t>
  </si>
  <si>
    <t>305P21340203</t>
  </si>
  <si>
    <t>Rampalle</t>
  </si>
  <si>
    <t>305P21340303</t>
  </si>
  <si>
    <t>11 KV AVULAPALLI</t>
  </si>
  <si>
    <t>305P21340202</t>
  </si>
  <si>
    <t>Podalakunta Palle Local</t>
  </si>
  <si>
    <t>305P21140502</t>
  </si>
  <si>
    <t>11KV GONGIVARI PALLI</t>
  </si>
  <si>
    <t>305P21340201</t>
  </si>
  <si>
    <t>C U Palli</t>
  </si>
  <si>
    <t>305P21240402</t>
  </si>
  <si>
    <t>Kuravapalli Ravillavaripalli</t>
  </si>
  <si>
    <t>305P21440101</t>
  </si>
  <si>
    <t>33/11 KV Mangalampeta SUB STATION</t>
  </si>
  <si>
    <t>305P21440202</t>
  </si>
  <si>
    <t>11KV P R Palli</t>
  </si>
  <si>
    <t>33/11 KV ASHOKNAGAR SS</t>
  </si>
  <si>
    <t>305P21440401</t>
  </si>
  <si>
    <t>11KV Ashok nagar DP Palli</t>
  </si>
  <si>
    <t>305P21440501</t>
  </si>
  <si>
    <t>11KV Kothapeta Kummaripalli</t>
  </si>
  <si>
    <t>305P21440403</t>
  </si>
  <si>
    <t>11KV A V Palle</t>
  </si>
  <si>
    <t>305P21440104</t>
  </si>
  <si>
    <t>11KV VKV Palli</t>
  </si>
  <si>
    <t>305P21440301</t>
  </si>
  <si>
    <t>11KV ERG Palli</t>
  </si>
  <si>
    <t>305P21340403</t>
  </si>
  <si>
    <t>11KV S Nadimpalli</t>
  </si>
  <si>
    <t>305P21440203</t>
  </si>
  <si>
    <t>11KV K K Peta</t>
  </si>
  <si>
    <t>305P21440402</t>
  </si>
  <si>
    <t>305P21440303</t>
  </si>
  <si>
    <t>305P21340404</t>
  </si>
  <si>
    <t>11KV Vaddipalli</t>
  </si>
  <si>
    <t>305P21340302</t>
  </si>
  <si>
    <t>11 KV PU PALLI SS HQ BONAMANDA</t>
  </si>
  <si>
    <t>305P21340304</t>
  </si>
  <si>
    <t>11KV ANNEMMAGARIPALLI</t>
  </si>
  <si>
    <t>305P21440502</t>
  </si>
  <si>
    <t>11 KV MADDEVARIPALLI</t>
  </si>
  <si>
    <t>305P21240202</t>
  </si>
  <si>
    <t>Ganugachintha Ganuga Chintha Town</t>
  </si>
  <si>
    <t>305P21440201</t>
  </si>
  <si>
    <t>11KV Mangalmpeta Cheruvumundarapalli</t>
  </si>
  <si>
    <t>305P21140101</t>
  </si>
  <si>
    <t>11KV Pacharla</t>
  </si>
  <si>
    <t>305P21140403</t>
  </si>
  <si>
    <t>305P21140701</t>
  </si>
  <si>
    <t>11KV Nadigadda</t>
  </si>
  <si>
    <t>11KV Dasaragunta Feeder</t>
  </si>
  <si>
    <t>11KV Naidu Indulu feeder</t>
  </si>
  <si>
    <t>33/11KV KOLLAGUNTA SS</t>
  </si>
  <si>
    <t>11KV SK Patteda</t>
  </si>
  <si>
    <t>33/11 KV Kethu MahaRajapuram SUB STATION</t>
  </si>
  <si>
    <t>11KV Gollakandriga SS HQ</t>
  </si>
  <si>
    <t>33/11 KV Nalavenganapalli SUB STATION</t>
  </si>
  <si>
    <t>11KV Kurivi Kuppam</t>
  </si>
  <si>
    <t>11KV Aggichenupalli SSHQ</t>
  </si>
  <si>
    <t>33/11 KV Kathirapalli SUB STATION</t>
  </si>
  <si>
    <t>11KV Ponnagallu SSHQ</t>
  </si>
  <si>
    <t>11KV MM VILASAM</t>
  </si>
  <si>
    <t>11KV Gherigadhona</t>
  </si>
  <si>
    <t>11KV Gopi chetty palli</t>
  </si>
  <si>
    <t>11KV Thotanampalli Devalmpeta SSHQ</t>
  </si>
  <si>
    <t>11KV Balakrishnapuram</t>
  </si>
  <si>
    <t>11KV Gadanki</t>
  </si>
  <si>
    <t>11KV Pathagunta Brahmanapalli</t>
  </si>
  <si>
    <t>11KV Pachikapallam TR Puram</t>
  </si>
  <si>
    <t>11KV Nachukuru feeder</t>
  </si>
  <si>
    <t>11KV Kodandaramapuram</t>
  </si>
  <si>
    <t>11KV Chokkamadugu</t>
  </si>
  <si>
    <t>33/11 KV Kondakindapalle SUB STATION</t>
  </si>
  <si>
    <t>11KV Peddabayalu</t>
  </si>
  <si>
    <t>11KV Podi chenu Damarakuppam</t>
  </si>
  <si>
    <t>33/11 KV Allamadugu SUB STATION</t>
  </si>
  <si>
    <t>11KV Enamalamanda</t>
  </si>
  <si>
    <t>11KV Pathapalem Medhawada</t>
  </si>
  <si>
    <t>33/11 KV S.S.R PURAM SS</t>
  </si>
  <si>
    <t>11KV A M Palli V G Puram</t>
  </si>
  <si>
    <t>11KV CK Puram SSHQ</t>
  </si>
  <si>
    <t>33/11 KV Katikapalle SUB STATION</t>
  </si>
  <si>
    <t>11KV Mangunta</t>
  </si>
  <si>
    <t>11KV Bonthi Vanka feeder</t>
  </si>
  <si>
    <t>11KV Veperi</t>
  </si>
  <si>
    <t>11KV CM Kandriga Pullur</t>
  </si>
  <si>
    <t>11KV E Mudhu Kuppam</t>
  </si>
  <si>
    <t>11KV Kothapalli SS HQ</t>
  </si>
  <si>
    <t>11KV Katikapalli</t>
  </si>
  <si>
    <t>11KV V V Puram</t>
  </si>
  <si>
    <t>11KV Derakandriga</t>
  </si>
  <si>
    <t>11KV G M R Puram SSHQ</t>
  </si>
  <si>
    <t>11KV NallaPalli SSHQ</t>
  </si>
  <si>
    <t>11KV Tellagundlapalli D G Palli</t>
  </si>
  <si>
    <t>11KV Reddepalli</t>
  </si>
  <si>
    <t>11KV D R Puram</t>
  </si>
  <si>
    <t>11KV Padmasarasu</t>
  </si>
  <si>
    <t>11KV Alathur</t>
  </si>
  <si>
    <t>11KV RKVB PETA</t>
  </si>
  <si>
    <t>11KV B Reddy Kandriga Allamadugu SS</t>
  </si>
  <si>
    <t>11KV Bangalamitta Kollagunta SSHQ</t>
  </si>
  <si>
    <t>11KV Veduru Kuppam Rural</t>
  </si>
  <si>
    <t>11KV Pillarikuppam Udamalakurthy</t>
  </si>
  <si>
    <t>11KV Kesavakuppam</t>
  </si>
  <si>
    <t>11KV Chinnathayyur P Thayyur</t>
  </si>
  <si>
    <t>11KV D M Puram</t>
  </si>
  <si>
    <t>11KV Boppalamadugu(Bommaiahpalli)</t>
  </si>
  <si>
    <t>11KV Mambedu</t>
  </si>
  <si>
    <t>11KV NISSANKADURGAM</t>
  </si>
  <si>
    <t>11KV Kommaragunta Industrial</t>
  </si>
  <si>
    <t>11KV Jakkadona</t>
  </si>
  <si>
    <t>11KV L R Peta</t>
  </si>
  <si>
    <t>11KV A K PETA VELURU</t>
  </si>
  <si>
    <t>33/11 KV Kotamangapuram SUB STATION</t>
  </si>
  <si>
    <t>11KV T K Puram</t>
  </si>
  <si>
    <t>11KV Ramagiri Vellur</t>
  </si>
  <si>
    <t>11KV Neeruvoy</t>
  </si>
  <si>
    <t>11KV Kurinjalam</t>
  </si>
  <si>
    <t>11KV VENGALATHUR</t>
  </si>
  <si>
    <t>11KV Karoor Rurals</t>
  </si>
  <si>
    <t>11KV O B R Kandriga</t>
  </si>
  <si>
    <t>11KV Thageli</t>
  </si>
  <si>
    <t>11KV V R Kandriga</t>
  </si>
  <si>
    <t>11KV Kuvakolli</t>
  </si>
  <si>
    <t>11KV Rachapalem</t>
  </si>
  <si>
    <t>11KV C L N Palli</t>
  </si>
  <si>
    <t>11KV Paradam</t>
  </si>
  <si>
    <t>11KV Pravalam</t>
  </si>
  <si>
    <t>11KV Sivagiri</t>
  </si>
  <si>
    <t>11KV C R Kandriga</t>
  </si>
  <si>
    <t>11KV Rallakuppam</t>
  </si>
  <si>
    <t>11KV Kalathur</t>
  </si>
  <si>
    <t>11KV Karani</t>
  </si>
  <si>
    <t>11KV B K Bedu</t>
  </si>
  <si>
    <t>11KV Kannavaram</t>
  </si>
  <si>
    <t>11KV Chadulapakam Bathalavallam SSHQ</t>
  </si>
  <si>
    <t>33/11KVS.N KANDRIGA SS</t>
  </si>
  <si>
    <t>11KV A N Kandriga SN Kandriga SSHQ</t>
  </si>
  <si>
    <t>11KV Kalanjheri</t>
  </si>
  <si>
    <t>11KV H M Puram</t>
  </si>
  <si>
    <t>11KV S S Puram</t>
  </si>
  <si>
    <t>11KV V V Kandriga</t>
  </si>
  <si>
    <t>11KV Nandanam</t>
  </si>
  <si>
    <t>11KV Aroor</t>
  </si>
  <si>
    <t>11KV Chinnapandur SSHQ Chilamathur</t>
  </si>
  <si>
    <t>11KV Pannur Rurals</t>
  </si>
  <si>
    <t>33/11 KV Kalikapuram SUB STATION</t>
  </si>
  <si>
    <t>11KV G M Puram</t>
  </si>
  <si>
    <t>11KV Adavikothur</t>
  </si>
  <si>
    <t>33/11KV IRUGUVAI SS</t>
  </si>
  <si>
    <t>11KV Iruguvai SSHQ Parvatharajupuram</t>
  </si>
  <si>
    <t>11KV MKK KANDRIGA (Rural AGL)</t>
  </si>
  <si>
    <t>11KV M Agaram</t>
  </si>
  <si>
    <t>33/11KV Melapattu Sub Station</t>
  </si>
  <si>
    <t>11KV Mudipalli (Rural AGL)</t>
  </si>
  <si>
    <t>33/11KV JAGANNADAPURAM SS</t>
  </si>
  <si>
    <t>11KV CN Kandriga</t>
  </si>
  <si>
    <t>11KV Krishnasamudram</t>
  </si>
  <si>
    <t>11KV SR Puram</t>
  </si>
  <si>
    <t>11KV Nindra Rurals</t>
  </si>
  <si>
    <t>33/11 KV ELAKATUR SS</t>
  </si>
  <si>
    <t>11KV Chavarambakam</t>
  </si>
  <si>
    <t>11KV Athur Rurals</t>
  </si>
  <si>
    <t>11KV Netteri Padiri</t>
  </si>
  <si>
    <t>11KV Cherlokandriga</t>
  </si>
  <si>
    <t>11KV Elakatur SSHQ Mitoor</t>
  </si>
  <si>
    <t>11KV Therani</t>
  </si>
  <si>
    <t>11KV Vijayapuram Rural</t>
  </si>
  <si>
    <t>11KV Illathur</t>
  </si>
  <si>
    <t>11 KV Buchivanatham</t>
  </si>
  <si>
    <t>11KV G R Kuppam</t>
  </si>
  <si>
    <t>11KV DK Bedu</t>
  </si>
  <si>
    <t>11KV Patha Arcod</t>
  </si>
  <si>
    <t>11KV Kavanoor</t>
  </si>
  <si>
    <t>11KV SH Puram</t>
  </si>
  <si>
    <t>11KV Nagarajakuppam</t>
  </si>
  <si>
    <t>11KV GN Kandriga</t>
  </si>
  <si>
    <t>11KV Kaliyambakam</t>
  </si>
  <si>
    <t>11KV MSVB Puram</t>
  </si>
  <si>
    <t>11KV Nagaripeta</t>
  </si>
  <si>
    <t>11KV Koppedu Rurals</t>
  </si>
  <si>
    <t>11KV Orurpet Agaram</t>
  </si>
  <si>
    <t>11KV Ramagundapuram</t>
  </si>
  <si>
    <t>11KV Salvapatteda</t>
  </si>
  <si>
    <t>11KV MN Kandriga (Rural AGL)</t>
  </si>
  <si>
    <t>11KV Jagannadapuram Rurals</t>
  </si>
  <si>
    <t>11KV Lakshmipuram Melapattu SSHQ</t>
  </si>
  <si>
    <t>11KV Kacharavedu</t>
  </si>
  <si>
    <t>11KV Kalikapuram</t>
  </si>
  <si>
    <t>11KV B Agaraharam</t>
  </si>
  <si>
    <t>11KV Maharaja Puram</t>
  </si>
  <si>
    <t>11KV Tadukupeta</t>
  </si>
  <si>
    <t>11KV JN Puram SSHQ Forest</t>
  </si>
  <si>
    <t>11KV Melambakam Aroor</t>
  </si>
  <si>
    <t>11KV M Kothur SSHQ Mangadu</t>
  </si>
  <si>
    <t>11KV Vepagunta</t>
  </si>
  <si>
    <t>11 KV VR Palem</t>
  </si>
  <si>
    <t>11KV Middigunta</t>
  </si>
  <si>
    <t>11KV Thorur GKPuram</t>
  </si>
  <si>
    <t>11KV Surendra Nagaram</t>
  </si>
  <si>
    <t>11KV Bojeenetham Feeder</t>
  </si>
  <si>
    <t>11KV R V Palli</t>
  </si>
  <si>
    <t>11KV Patti Puttur</t>
  </si>
  <si>
    <t>11KV K V Puram</t>
  </si>
  <si>
    <t>11 KV Thaduku Nesanur</t>
  </si>
  <si>
    <t>11 KV S B R Puram</t>
  </si>
  <si>
    <t>11KV B R Kandriga</t>
  </si>
  <si>
    <t>11KV R R Mitta Nennur</t>
  </si>
  <si>
    <t>11KV V G Puram</t>
  </si>
  <si>
    <t>11KV I G Palli</t>
  </si>
  <si>
    <t>11KV TC Agraharam</t>
  </si>
  <si>
    <t>11KV Vemapuram</t>
  </si>
  <si>
    <t>11KV Bheemunicheruvu</t>
  </si>
  <si>
    <t>11KV N R K Palli</t>
  </si>
  <si>
    <t>11KV Erikambattu feeder</t>
  </si>
  <si>
    <t>11KV LM Kandriga</t>
  </si>
  <si>
    <t>11KV Padiredu Rural</t>
  </si>
  <si>
    <t>11KV G N Kandriga</t>
  </si>
  <si>
    <t>11KV Palamangalam</t>
  </si>
  <si>
    <t>11KV P L N Kandriga</t>
  </si>
  <si>
    <t>11KV LV PURAM</t>
  </si>
  <si>
    <t>11KV Nadavaluru</t>
  </si>
  <si>
    <t>11KV Vethalathaduku</t>
  </si>
  <si>
    <t>11KV RR Kandriga</t>
  </si>
  <si>
    <t>11 KV B R Palem</t>
  </si>
  <si>
    <t>11KV Kayampet</t>
  </si>
  <si>
    <t>11KV Thiruvatyam feeder</t>
  </si>
  <si>
    <t>11 KV Chittathuru</t>
  </si>
  <si>
    <t>11KV C R Puram</t>
  </si>
  <si>
    <t>11K MAMANDURU</t>
  </si>
  <si>
    <t>33/11 KV BHEEMAVARAM SUB STATION</t>
  </si>
  <si>
    <t>11KV Bheemavaram</t>
  </si>
  <si>
    <t>11KV Sheshapuram</t>
  </si>
  <si>
    <t>11KV Bhopparajupalli</t>
  </si>
  <si>
    <t>11KV Dornakambala</t>
  </si>
  <si>
    <t>11KV Malliahpalli</t>
  </si>
  <si>
    <t>11KV KASIPENTLA</t>
  </si>
  <si>
    <t>11KV Mittapalem Mangapuram 24hrs</t>
  </si>
  <si>
    <t>11KV P N Palli Mallavaram</t>
  </si>
  <si>
    <t>11KV Narasingapuram</t>
  </si>
  <si>
    <t>11KV MUNGILAPATTU</t>
  </si>
  <si>
    <t>11KV Perur</t>
  </si>
  <si>
    <t>11KV Kaluru</t>
  </si>
  <si>
    <t>11KV S V Nagar</t>
  </si>
  <si>
    <t>11KV A Rnagampeta</t>
  </si>
  <si>
    <t>33/11 KV Sanambatla SUB STATION</t>
  </si>
  <si>
    <t>11KV Gopalapuram Sivagiri</t>
  </si>
  <si>
    <t>11KV Sanambattla Paidipalli</t>
  </si>
  <si>
    <t>11KV Vaddiaplli Linganapalli</t>
  </si>
  <si>
    <t>11KV BATHINIVARIPALLI</t>
  </si>
  <si>
    <t>11KV ADENAPALLI</t>
  </si>
  <si>
    <t>11KV Kotokota</t>
  </si>
  <si>
    <t>11KV P B Bailu</t>
  </si>
  <si>
    <t>11KV BILLAIAH GARI PALLI</t>
  </si>
  <si>
    <t>11KV Bandrapalli</t>
  </si>
  <si>
    <t>V N PETA</t>
  </si>
  <si>
    <t>11KV Damalacheruvu Rural</t>
  </si>
  <si>
    <t>11KV Moravapalli</t>
  </si>
  <si>
    <t>33/11 KV Maddinayanipalle SUB STATION</t>
  </si>
  <si>
    <t>11KV Gorapadu</t>
  </si>
  <si>
    <t>11KV Beripalli</t>
  </si>
  <si>
    <t>11KV Mogarala</t>
  </si>
  <si>
    <t>11KV RG PALLI</t>
  </si>
  <si>
    <t>11KV Maddinanayanapalli</t>
  </si>
  <si>
    <t>11KV Ganugapentla</t>
  </si>
  <si>
    <t>11KV Virupakshapuram</t>
  </si>
  <si>
    <t>11KV Kattur</t>
  </si>
  <si>
    <t>11KV Alathur Pallamala</t>
  </si>
  <si>
    <t>11KV TATIPARTI</t>
  </si>
  <si>
    <t>11KV Virupakshipuram</t>
  </si>
  <si>
    <t>11KV Pudi vilasapuram</t>
  </si>
  <si>
    <t>11KV Talarivetu</t>
  </si>
  <si>
    <t>11KV GURUKULAPALLEM FEEDER</t>
  </si>
  <si>
    <t>33/11 KV Chiyyavaram SUB STATION</t>
  </si>
  <si>
    <t>11KV Chodavaram</t>
  </si>
  <si>
    <t>11KV Kasaram</t>
  </si>
  <si>
    <t>11KV Reddigunta</t>
  </si>
  <si>
    <t>11KV Konathaneri AGL</t>
  </si>
  <si>
    <t>11KV Anjur Chittrathur</t>
  </si>
  <si>
    <t>11KV CHIYYAVARAM</t>
  </si>
  <si>
    <t>11KV PUDI PENNALAPADU</t>
  </si>
  <si>
    <t>11KV ALLIMADUGU (AGL) FEEDER</t>
  </si>
  <si>
    <t>11KV R C Puram</t>
  </si>
  <si>
    <t>11KV Racheruvu</t>
  </si>
  <si>
    <t>11KV Peddapalavedu</t>
  </si>
  <si>
    <t>33/11 KV West varathur SUB STATION</t>
  </si>
  <si>
    <t>11KV West Varathuru Nelavoy</t>
  </si>
  <si>
    <t>11KV Ayyavaripalem</t>
  </si>
  <si>
    <t>11KV MokkalaChenu Ayyavaripalem</t>
  </si>
  <si>
    <t>11KV Pallamala</t>
  </si>
  <si>
    <t>33/11 KV RAJULAPALEM Sub-Station</t>
  </si>
  <si>
    <t>11KV Amudur</t>
  </si>
  <si>
    <t>33/11 KV Vampalle SUB STATION</t>
  </si>
  <si>
    <t>11 KV Velampadu</t>
  </si>
  <si>
    <t>11KV Empedu</t>
  </si>
  <si>
    <t>33/11 KV Kalavagunta Sub Station</t>
  </si>
  <si>
    <t>11KV KALAMPALLI</t>
  </si>
  <si>
    <t>11KV Rajulapallem Duggi puram</t>
  </si>
  <si>
    <t>11KV Ilaganur</t>
  </si>
  <si>
    <t>11KV Aravakothur</t>
  </si>
  <si>
    <t>33/11 KV Musilipedu SUB STATION</t>
  </si>
  <si>
    <t>11 KV MUSILIPEDU</t>
  </si>
  <si>
    <t>RAMANUJAPALLI</t>
  </si>
  <si>
    <t>11 KV Kandadu Musiliedu Agl</t>
  </si>
  <si>
    <t>11KV Kapuguneri</t>
  </si>
  <si>
    <t>11KV KALAVAGUNTA HQ MANNAVARAM</t>
  </si>
  <si>
    <t>11KV Panguru</t>
  </si>
  <si>
    <t>11KV Madavamala</t>
  </si>
  <si>
    <t>11KV S Kandriga Poneripalli</t>
  </si>
  <si>
    <t>11KV Eguvaveedhi</t>
  </si>
  <si>
    <t>11KV MELACHUR NEW</t>
  </si>
  <si>
    <t>11KV Akurthi</t>
  </si>
  <si>
    <t>11KV Kobaka</t>
  </si>
  <si>
    <t>11KV Ramalingapuram</t>
  </si>
  <si>
    <t>33/11 KV K.V.B.Puram SUB STATION</t>
  </si>
  <si>
    <t>11KV KATRAPALLI</t>
  </si>
  <si>
    <t>11KV D PUTTUR</t>
  </si>
  <si>
    <t>11KV KVB Puram Pathapalem</t>
  </si>
  <si>
    <t>11KV MATTAM</t>
  </si>
  <si>
    <t>11KV Kotamangapuram Eguvaputtur</t>
  </si>
  <si>
    <t>11KV Arai</t>
  </si>
  <si>
    <t>11KV SADHASIVAPURAM</t>
  </si>
  <si>
    <t>11KV P C K PURAM</t>
  </si>
  <si>
    <t>11KV M A Rajulakandriga</t>
  </si>
  <si>
    <t>33/11 KV Obulayapalli Sub Station</t>
  </si>
  <si>
    <t>11KV UDAMALAPADU</t>
  </si>
  <si>
    <t>33/11KV BANDARAPALLI SS</t>
  </si>
  <si>
    <t>11KV KOTHA VEERAPURAM</t>
  </si>
  <si>
    <t>11KV RAYAPEDU</t>
  </si>
  <si>
    <t>11KV KOTHUR</t>
  </si>
  <si>
    <t>11KV M D Puttur Madibaka</t>
  </si>
  <si>
    <t>11KV Perindesam</t>
  </si>
  <si>
    <t>33/11 KV CHELLUR Sub-Station</t>
  </si>
  <si>
    <t>11KV Payal center</t>
  </si>
  <si>
    <t>11KV MIDDIKANDRIGA</t>
  </si>
  <si>
    <t>11KV Chittathur</t>
  </si>
  <si>
    <t>11KV Ammapalem</t>
  </si>
  <si>
    <t>11KV Maddiledu</t>
  </si>
  <si>
    <t>11 KV Velavedu</t>
  </si>
  <si>
    <t>11KV REDDYPALLI OBULAIPALLI HQ</t>
  </si>
  <si>
    <t>11KV Chinthalapalem</t>
  </si>
  <si>
    <t>11KV Chellur Gudimallam</t>
  </si>
  <si>
    <t>11KV V K Mala Penumallam</t>
  </si>
  <si>
    <t>11KV Gottichetla</t>
  </si>
  <si>
    <t>11KV MANNASAMUDRAM</t>
  </si>
  <si>
    <t>11KV Anjimedu</t>
  </si>
  <si>
    <t>11KV Edem</t>
  </si>
  <si>
    <t>11KV GANGULAPUDI</t>
  </si>
  <si>
    <t>11KV OBULAIPALLI AGL</t>
  </si>
  <si>
    <t>11KV Mudugulapalem B R Palli HQ</t>
  </si>
  <si>
    <t>11KV GUTTIVARIPALLI</t>
  </si>
  <si>
    <t>11KV MALLAVARAM</t>
  </si>
  <si>
    <t>11 KV Pillapalem Feeder</t>
  </si>
  <si>
    <t>11KV ALLIKESAM</t>
  </si>
  <si>
    <t>11KV KARAKAMBADI</t>
  </si>
  <si>
    <t>11KV Attur</t>
  </si>
  <si>
    <t>11KV Jeepalem Feeder</t>
  </si>
  <si>
    <t>11KV Durgasamudram</t>
  </si>
  <si>
    <t>11KV Chiguruwada</t>
  </si>
  <si>
    <t>11 KV BAGYANAGARAM</t>
  </si>
  <si>
    <t>11 KV BHRAMANPATTU PANAKAM</t>
  </si>
  <si>
    <t>11KV Vemuru Thandlam</t>
  </si>
  <si>
    <t>11KV Mangalam Rural</t>
  </si>
  <si>
    <t>Nellore Town</t>
  </si>
  <si>
    <t>220 KV.SS, Nellore</t>
  </si>
  <si>
    <t>30451136110</t>
  </si>
  <si>
    <t>Urban</t>
  </si>
  <si>
    <t>30451136101</t>
  </si>
  <si>
    <t>DARGAMITTA</t>
  </si>
  <si>
    <t>30451136102</t>
  </si>
  <si>
    <t>YMCA</t>
  </si>
  <si>
    <t>30451136103</t>
  </si>
  <si>
    <t>TELUGUGANGA</t>
  </si>
  <si>
    <t>30451136106</t>
  </si>
  <si>
    <t>M.G.NAGAR</t>
  </si>
  <si>
    <t>30451136105</t>
  </si>
  <si>
    <t>DSR HOSPITAL</t>
  </si>
  <si>
    <t>30451136104</t>
  </si>
  <si>
    <t>BV Nagar</t>
  </si>
  <si>
    <t>132 KV.SS, N.V.Gardens</t>
  </si>
  <si>
    <t>30451125103</t>
  </si>
  <si>
    <t>RYTHUBAZAR</t>
  </si>
  <si>
    <t>30451125101</t>
  </si>
  <si>
    <t>JAGADEESH NAGAR</t>
  </si>
  <si>
    <t>30451125102</t>
  </si>
  <si>
    <t>HARNATHAPURAM</t>
  </si>
  <si>
    <t>30451125104</t>
  </si>
  <si>
    <t>C.G ROAD</t>
  </si>
  <si>
    <t>132 KV.SS, NTS</t>
  </si>
  <si>
    <t>30421125101</t>
  </si>
  <si>
    <t>132 KV.SS, KALLURUPALLI</t>
  </si>
  <si>
    <t>30451155101</t>
  </si>
  <si>
    <t>GOMATHI NAGAR</t>
  </si>
  <si>
    <t>30451155102</t>
  </si>
  <si>
    <t>KONDAYAPALEM</t>
  </si>
  <si>
    <t>30451136108</t>
  </si>
  <si>
    <t>33 KV BALAJI STEELS  FEEDER</t>
  </si>
  <si>
    <t>Rural</t>
  </si>
  <si>
    <t>30451136107</t>
  </si>
  <si>
    <t>33 KV PODALAKUR  FEEDER</t>
  </si>
  <si>
    <t>30451136109</t>
  </si>
  <si>
    <t>33 KV VENKATACHALAM</t>
  </si>
  <si>
    <t>221 KV.SS, Nellore</t>
  </si>
  <si>
    <t>30451136111</t>
  </si>
  <si>
    <t>33KV KOTHUR AMBAPURAM</t>
  </si>
  <si>
    <t>30451125108</t>
  </si>
  <si>
    <t>33 KV BRAHMADEVAM FEEDER</t>
  </si>
  <si>
    <t>30451125110</t>
  </si>
  <si>
    <t>33 KV TOWN I  FEEDER</t>
  </si>
  <si>
    <t>30451125109</t>
  </si>
  <si>
    <t>33 KV N.R.PETA FEEDER</t>
  </si>
  <si>
    <t>132 KV.SS, Bramhadevam</t>
  </si>
  <si>
    <t>30451115101</t>
  </si>
  <si>
    <t>33 KV PANTAPALEM FEEDER</t>
  </si>
  <si>
    <t>30451115102</t>
  </si>
  <si>
    <t>33 KV MUTHUKUR  FEEDER</t>
  </si>
  <si>
    <t>30451115105</t>
  </si>
  <si>
    <t>33 KV GENCO  FEEDER</t>
  </si>
  <si>
    <t>Indl</t>
  </si>
  <si>
    <t>30451115104</t>
  </si>
  <si>
    <t>33 KV KANUPARTHIPADU  FEEDER</t>
  </si>
  <si>
    <t>30451115107</t>
  </si>
  <si>
    <t>33 KV KRISHNAPATNAM OIL</t>
  </si>
  <si>
    <t>30451115108</t>
  </si>
  <si>
    <t>33KV NCC FEEDER</t>
  </si>
  <si>
    <t>30451115106</t>
  </si>
  <si>
    <t>33 KV RELIANCE FEEDER</t>
  </si>
  <si>
    <t>133 KV.SS, Golagamudi</t>
  </si>
  <si>
    <t>30451155104</t>
  </si>
  <si>
    <t>33KV KANUPARTHYPADU</t>
  </si>
  <si>
    <t>134 KV.SS, Golagamudi</t>
  </si>
  <si>
    <t>30451155103</t>
  </si>
  <si>
    <t>33KV INDUSTRIAL</t>
  </si>
  <si>
    <t>Idle feeder</t>
  </si>
  <si>
    <t>30451125106</t>
  </si>
  <si>
    <t>33 KV KODUR  FEEDER</t>
  </si>
  <si>
    <t>133 KV.SS, N.V.Gardens</t>
  </si>
  <si>
    <t>30451125107</t>
  </si>
  <si>
    <t>33 KV KOTHUR  FEEDER</t>
  </si>
  <si>
    <t>134 KV.SS, N.V.Gardens</t>
  </si>
  <si>
    <t>30451125105</t>
  </si>
  <si>
    <t>33 KV M.V.PALEM FEEDER</t>
  </si>
  <si>
    <t>135 KV.SS, N.V.Gardens</t>
  </si>
  <si>
    <t>30451125111</t>
  </si>
  <si>
    <t>33 KV J.D.PETA FEEDER</t>
  </si>
  <si>
    <t>30451115103</t>
  </si>
  <si>
    <t>33 KV T.P GUDUR  FEEDER</t>
  </si>
  <si>
    <t>132 KV.SS, Koruturu</t>
  </si>
  <si>
    <t>33KV Koruturu</t>
  </si>
  <si>
    <t>133 KV.SS, Koruturu</t>
  </si>
  <si>
    <t>33KV Potlapudi</t>
  </si>
  <si>
    <t>132 KV.SS, Adurupalli</t>
  </si>
  <si>
    <t>30453115105</t>
  </si>
  <si>
    <t>30453115106</t>
  </si>
  <si>
    <t>33 KV NMC  FEEDER</t>
  </si>
  <si>
    <t>30453115104</t>
  </si>
  <si>
    <t>33 KV CHEJERLA  FEEDER</t>
  </si>
  <si>
    <t>30453115103</t>
  </si>
  <si>
    <t>33 KV KALUVAI  FEEDER</t>
  </si>
  <si>
    <t>33 KV BCSL  FEEDER</t>
  </si>
  <si>
    <t>33 KV ADURPALLI  FEEDER</t>
  </si>
  <si>
    <t>30453115102</t>
  </si>
  <si>
    <t>33 KV PG PATNAM</t>
  </si>
  <si>
    <t>30411125103</t>
  </si>
  <si>
    <t>GOGINENIPURAM</t>
  </si>
  <si>
    <t>30411125106</t>
  </si>
  <si>
    <t xml:space="preserve">KATUVAPALLI (CHINTHAVARAM) </t>
  </si>
  <si>
    <t>30411125105</t>
  </si>
  <si>
    <t>GANDHINAGAR (PODALAKUR)</t>
  </si>
  <si>
    <t>30411125104</t>
  </si>
  <si>
    <t>SYDAPURAM (RAPUR)</t>
  </si>
  <si>
    <t>30411125102</t>
  </si>
  <si>
    <t>POWER GRID</t>
  </si>
  <si>
    <t>30411125101</t>
  </si>
  <si>
    <t>COLOURSHINE</t>
  </si>
  <si>
    <t>30411125107</t>
  </si>
  <si>
    <t>OZILI</t>
  </si>
  <si>
    <t>30411225101</t>
  </si>
  <si>
    <t>RAPUR</t>
  </si>
  <si>
    <t>30411225102</t>
  </si>
  <si>
    <t>VEPINAPI</t>
  </si>
  <si>
    <t>30453115101</t>
  </si>
  <si>
    <t>GONUPALLI</t>
  </si>
  <si>
    <t>CHENDODU</t>
  </si>
  <si>
    <t xml:space="preserve"> KOTA (B.R.PALEM)</t>
  </si>
  <si>
    <t xml:space="preserve">GUNAPADU (KURUGONDA) </t>
  </si>
  <si>
    <t>VAKADU</t>
  </si>
  <si>
    <t>CHINTHAVARAM</t>
  </si>
  <si>
    <t>30412145106</t>
  </si>
  <si>
    <t>KOTHAPALEM</t>
  </si>
  <si>
    <t>30461115204</t>
  </si>
  <si>
    <t>MALLAM</t>
  </si>
  <si>
    <t>30461115203</t>
  </si>
  <si>
    <t>KOTHAGUNTA</t>
  </si>
  <si>
    <t>33KV BOGOLE</t>
  </si>
  <si>
    <t>33KV PENNI FEEDS IND</t>
  </si>
  <si>
    <t xml:space="preserve">33KV KAVALI </t>
  </si>
  <si>
    <t>urban</t>
  </si>
  <si>
    <t xml:space="preserve">33KV MADDURUPADU </t>
  </si>
  <si>
    <t>33KV KONDAPURAM</t>
  </si>
  <si>
    <t>33KV Jaladanki Feeder(VINJAMURU)</t>
  </si>
  <si>
    <t>33KV KAREDU</t>
  </si>
  <si>
    <t>33KV M.C.PALEM</t>
  </si>
  <si>
    <t>33KV KATEPALLI</t>
  </si>
  <si>
    <t>33KV VINJAMURU</t>
  </si>
  <si>
    <t>33KV KALIGIRI</t>
  </si>
  <si>
    <t>VINAI</t>
  </si>
  <si>
    <t>NR PALEM</t>
  </si>
  <si>
    <t xml:space="preserve">33KV ALLUR </t>
  </si>
  <si>
    <t>33KV VIDAVALUR</t>
  </si>
  <si>
    <t>33KV RAMATHEERTHAM</t>
  </si>
  <si>
    <t>33KV GANDAVRAM</t>
  </si>
  <si>
    <t>GAMESHA</t>
  </si>
  <si>
    <t>33KV KOTHAVANGALLU</t>
  </si>
  <si>
    <t>33KV KOVUR</t>
  </si>
  <si>
    <t>33KV GANDAVARAM(PATUR)</t>
  </si>
  <si>
    <t>BUCHI</t>
  </si>
  <si>
    <t>33KV DAGADARTHY</t>
  </si>
  <si>
    <t>33KV DAMARAMADUGU</t>
  </si>
  <si>
    <t>33KV JONNAWADA</t>
  </si>
  <si>
    <t>30442125104</t>
  </si>
  <si>
    <t>33KV SANGAM</t>
  </si>
  <si>
    <t>33KV DAMAVARAM</t>
  </si>
  <si>
    <t>33KV GRI</t>
  </si>
  <si>
    <t>30422115101</t>
  </si>
  <si>
    <t>33KV BMR</t>
  </si>
  <si>
    <t>Atmakuru</t>
  </si>
  <si>
    <t>Atmakur</t>
  </si>
  <si>
    <t>ATMAKUR</t>
  </si>
  <si>
    <t>30442125105</t>
  </si>
  <si>
    <t>REVURU</t>
  </si>
  <si>
    <t>SANGAM</t>
  </si>
  <si>
    <t>AS Peta</t>
  </si>
  <si>
    <t>DUBAGUNTA</t>
  </si>
  <si>
    <t>D.C.PALLI</t>
  </si>
  <si>
    <t>30442125108</t>
  </si>
  <si>
    <t>ATPL SOLAR POWER PLANT</t>
  </si>
  <si>
    <t>30442125107</t>
  </si>
  <si>
    <t>GUNDEMADAKALA</t>
  </si>
  <si>
    <t>30442135101</t>
  </si>
  <si>
    <t>ANANTHA SAGARAM NEW</t>
  </si>
  <si>
    <t>30442135102</t>
  </si>
  <si>
    <t>CHILAKALAMARRI</t>
  </si>
  <si>
    <t>UDYAGIRI</t>
  </si>
  <si>
    <t>V.K.PADU</t>
  </si>
  <si>
    <t>SEETHA RAMAPURAM</t>
  </si>
  <si>
    <t>GANDIPALEM</t>
  </si>
  <si>
    <t>DUTTALUR</t>
  </si>
  <si>
    <t>KRISHNAPURAM</t>
  </si>
  <si>
    <t>30442135103</t>
  </si>
  <si>
    <t>KETHIGUNTA</t>
  </si>
  <si>
    <t>Naidupeta</t>
  </si>
  <si>
    <t>131 KV.SS, Gudur</t>
  </si>
  <si>
    <t>30864715102</t>
  </si>
  <si>
    <t>132 KV.SS, Gudur</t>
  </si>
  <si>
    <t>30411125108</t>
  </si>
  <si>
    <t>ARMENI PADU</t>
  </si>
  <si>
    <t>132KV SS, Menakur</t>
  </si>
  <si>
    <t>30461145104</t>
  </si>
  <si>
    <t>MENAKUR</t>
  </si>
  <si>
    <t>30461115107</t>
  </si>
  <si>
    <t>NATCO PHARMA</t>
  </si>
  <si>
    <t>30461115104</t>
  </si>
  <si>
    <t>VAZZRAVARIPALEM</t>
  </si>
  <si>
    <t>30461115103</t>
  </si>
  <si>
    <t>GOLLAGUNTA</t>
  </si>
  <si>
    <t>30461115102</t>
  </si>
  <si>
    <t xml:space="preserve">NITHYA INDUSTRIES </t>
  </si>
  <si>
    <t>30461115101</t>
  </si>
  <si>
    <t>LOYAL TEXTILES</t>
  </si>
  <si>
    <t>30461115105</t>
  </si>
  <si>
    <t>ULTRA MERAINE</t>
  </si>
  <si>
    <t>132 KV.SS, Naidupet</t>
  </si>
  <si>
    <t>30461145101</t>
  </si>
  <si>
    <t>ANNAMEDU</t>
  </si>
  <si>
    <t>30461145102</t>
  </si>
  <si>
    <t>CHILLAKURU</t>
  </si>
  <si>
    <t>30461145103</t>
  </si>
  <si>
    <t>SIRASANAMBEDU</t>
  </si>
  <si>
    <t>220 KV.SS, Sullurpet</t>
  </si>
  <si>
    <t>30462116102</t>
  </si>
  <si>
    <t>SHAR</t>
  </si>
  <si>
    <t>30462116109</t>
  </si>
  <si>
    <t>MANNEMUTHURU</t>
  </si>
  <si>
    <t>30462116110</t>
  </si>
  <si>
    <t>MANGA NELLORE</t>
  </si>
  <si>
    <t>30462116107</t>
  </si>
  <si>
    <t>D.V.SATRAM</t>
  </si>
  <si>
    <t>30462116115</t>
  </si>
  <si>
    <t>TARAKESHWARA</t>
  </si>
  <si>
    <t>30462116101</t>
  </si>
  <si>
    <t>GCB</t>
  </si>
  <si>
    <t>30462116106</t>
  </si>
  <si>
    <t>TADA</t>
  </si>
  <si>
    <t>30462116108</t>
  </si>
  <si>
    <t>SRICITY</t>
  </si>
  <si>
    <t>30462116105</t>
  </si>
  <si>
    <t>APACHE 1</t>
  </si>
  <si>
    <t>30462116104</t>
  </si>
  <si>
    <t>APACHE 2</t>
  </si>
  <si>
    <t>30462116103</t>
  </si>
  <si>
    <t>TATA CHEMICALS</t>
  </si>
  <si>
    <t>132KV SS Venkatagiri</t>
  </si>
  <si>
    <t>30463115104</t>
  </si>
  <si>
    <t>VENKATAGIRI</t>
  </si>
  <si>
    <t>30463115101</t>
  </si>
  <si>
    <t>BALAYAPALLI</t>
  </si>
  <si>
    <t>30463115103</t>
  </si>
  <si>
    <t>DAKKILI</t>
  </si>
  <si>
    <t>30463115102</t>
  </si>
  <si>
    <t>Tirupati Opn</t>
  </si>
  <si>
    <t xml:space="preserve">132 KV Tirupati </t>
  </si>
  <si>
    <t>33 KV ESI Feeder (Alipiri  132 KV Tirupati)</t>
  </si>
  <si>
    <t>33 KV Rajiv Nagar</t>
  </si>
  <si>
    <t>33 KV Balaji colony</t>
  </si>
  <si>
    <t>33 KV Srinivasa puram</t>
  </si>
  <si>
    <t>132 KV Tirumala</t>
  </si>
  <si>
    <t>33 KV Tirumala (132 KV Tirumala )</t>
  </si>
  <si>
    <t>33 KV Seven Hills ( 132 KV Tirumala)</t>
  </si>
  <si>
    <t xml:space="preserve">Urban </t>
  </si>
  <si>
    <t xml:space="preserve">33/11 KV CMD office </t>
  </si>
  <si>
    <t>33 KV Padipeta</t>
  </si>
  <si>
    <t>33 KV Srinivasa Mangalam</t>
  </si>
  <si>
    <t>33 KV Bhavani Nagar</t>
  </si>
  <si>
    <t>33 KV Perur (K.C.Peta SS)</t>
  </si>
  <si>
    <t xml:space="preserve">220 KV Renigunta </t>
  </si>
  <si>
    <t>33 KV Karakambadi</t>
  </si>
  <si>
    <t>33 KV Thukivakam-I</t>
  </si>
  <si>
    <t>33 KV Kukkaladoddi</t>
  </si>
  <si>
    <t>33 KV Elamandyam( Gowri venture)</t>
  </si>
  <si>
    <t>33 KV Gajulamanyam-II</t>
  </si>
  <si>
    <t>33 KV AIR Port</t>
  </si>
  <si>
    <t>Express</t>
  </si>
  <si>
    <t>33 KV Amara Raja Infra</t>
  </si>
  <si>
    <t>RENIGUNTA RAILWAY TRACTION I&amp;II</t>
  </si>
  <si>
    <t>Dedicated</t>
  </si>
  <si>
    <t>Grindwell Norton 051/TPT</t>
  </si>
  <si>
    <t>Amararaja 145/TPT</t>
  </si>
  <si>
    <t>132 KV Alipiri</t>
  </si>
  <si>
    <t>33 KV Alipiri (New)</t>
  </si>
  <si>
    <t>33 KV S.V, University</t>
  </si>
  <si>
    <t>133 KV Alipiri</t>
  </si>
  <si>
    <t>33 KV  ISKCON</t>
  </si>
  <si>
    <t>M/s. Seven Hills Digital park 2513/TPT</t>
  </si>
  <si>
    <t>33 KV APSRTC</t>
  </si>
  <si>
    <t>R,Tirupati</t>
  </si>
  <si>
    <t>132KV Pakala</t>
  </si>
  <si>
    <t>33KV Achamma Agraharam</t>
  </si>
  <si>
    <t>33KV Pakala</t>
  </si>
  <si>
    <t>33KV Kalluru</t>
  </si>
  <si>
    <t>33KV Mangalam Peta</t>
  </si>
  <si>
    <t>33KV Middinayani Palle</t>
  </si>
  <si>
    <t>33KV Damalacheruvu</t>
  </si>
  <si>
    <t>132KV Chandragiri</t>
  </si>
  <si>
    <t>33KV Chandragiri</t>
  </si>
  <si>
    <t>33KV Gangudu Palle</t>
  </si>
  <si>
    <t>33KV Rangampeta</t>
  </si>
  <si>
    <t>33KV Spartek</t>
  </si>
  <si>
    <t>33KV Agarala</t>
  </si>
  <si>
    <t>33KV Perur</t>
  </si>
  <si>
    <t>132KV Srikalahasti</t>
  </si>
  <si>
    <t xml:space="preserve">33KV Srikalahasti  </t>
  </si>
  <si>
    <t>33KV Panagallu</t>
  </si>
  <si>
    <t>33KV Ragigunta</t>
  </si>
  <si>
    <t>33 KV Chiyyavaram</t>
  </si>
  <si>
    <t>33KV B.N Kandriga</t>
  </si>
  <si>
    <t>33KV S.V.S.P.P.L</t>
  </si>
  <si>
    <t>33KV Anuradha steels</t>
  </si>
  <si>
    <t>33KV Thriveni Earth movers</t>
  </si>
  <si>
    <t>33KV SKHT (Indl)</t>
  </si>
  <si>
    <t>132KV Nagalapuram</t>
  </si>
  <si>
    <t>Kotamangapuram</t>
  </si>
  <si>
    <t xml:space="preserve">33KV Yerpedu </t>
  </si>
  <si>
    <t>33KV Mungalapalem</t>
  </si>
  <si>
    <t>132KV Venkatagiri</t>
  </si>
  <si>
    <t>33KV Mannavaram</t>
  </si>
  <si>
    <t>132 KV Yerpedu</t>
  </si>
  <si>
    <t>33 KV Urandur</t>
  </si>
  <si>
    <t>33 KV Rajulapalem</t>
  </si>
  <si>
    <t>33 KV Industrial</t>
  </si>
  <si>
    <t>220KV Renigunta SS</t>
  </si>
  <si>
    <t>30551116111</t>
  </si>
  <si>
    <t>APIIC-I</t>
  </si>
  <si>
    <t>30551116112</t>
  </si>
  <si>
    <t>APIIC-II</t>
  </si>
  <si>
    <t>30551116110</t>
  </si>
  <si>
    <t>33KV TTE</t>
  </si>
  <si>
    <t>30551116113</t>
  </si>
  <si>
    <t>33KV  POTPL</t>
  </si>
  <si>
    <t>33KV KAJERIA</t>
  </si>
  <si>
    <t>132 KV Yerpedu SS</t>
  </si>
  <si>
    <t>33KV Rockman</t>
  </si>
  <si>
    <t>132KV Puttur</t>
  </si>
  <si>
    <t>Rayalacheruvu</t>
  </si>
  <si>
    <t>AR Kandriga</t>
  </si>
  <si>
    <t>Narayanavaram</t>
  </si>
  <si>
    <t>PR Mangalam</t>
  </si>
  <si>
    <t>Annur</t>
  </si>
  <si>
    <t>220KV Nagari</t>
  </si>
  <si>
    <t>M.Kothur</t>
  </si>
  <si>
    <t>Pannur</t>
  </si>
  <si>
    <t>Netteri</t>
  </si>
  <si>
    <t>Karur</t>
  </si>
  <si>
    <t>Beerakuppam</t>
  </si>
  <si>
    <t>Pichatur</t>
  </si>
  <si>
    <t>132KV Cherivi</t>
  </si>
  <si>
    <t>PARKSON PACKING</t>
  </si>
  <si>
    <t>VRV</t>
  </si>
  <si>
    <t>SEZ (Sub Station)</t>
  </si>
  <si>
    <t>Colgate</t>
  </si>
  <si>
    <t>EMC</t>
  </si>
  <si>
    <t>Varun</t>
  </si>
  <si>
    <t>Tata Smart food</t>
  </si>
  <si>
    <t>Isuzi</t>
  </si>
  <si>
    <t>Hero</t>
  </si>
  <si>
    <t>30531155114</t>
  </si>
  <si>
    <t>Unicharam</t>
  </si>
  <si>
    <t>CCL</t>
  </si>
  <si>
    <t>30531155112</t>
  </si>
  <si>
    <t>ALSTOM</t>
  </si>
  <si>
    <t>Sathyavedu</t>
  </si>
  <si>
    <t>Chinnapandur</t>
  </si>
  <si>
    <t>Varadaiahpalem</t>
  </si>
  <si>
    <t>132KV KP mitta</t>
  </si>
  <si>
    <t>Chinnathayur</t>
  </si>
  <si>
    <t>Vedurukuppam</t>
  </si>
  <si>
    <t>rural</t>
  </si>
  <si>
    <t>Allamadugu</t>
  </si>
  <si>
    <t>SSR Puram</t>
  </si>
  <si>
    <t>132KV Pahcikapalam</t>
  </si>
  <si>
    <t>Pachikapalam</t>
  </si>
  <si>
    <t>Mambedu</t>
  </si>
  <si>
    <t>Nadvaluru</t>
  </si>
  <si>
    <t>Opn,CTR</t>
  </si>
  <si>
    <t>220KV Chittoor SS</t>
  </si>
  <si>
    <t>33KV K.R.Palle</t>
  </si>
  <si>
    <t>33KV Cherlopalle</t>
  </si>
  <si>
    <t>33KV Venganapalle</t>
  </si>
  <si>
    <t>33KV Santhapeta</t>
  </si>
  <si>
    <t>33KV BNRPeta-Ramapuram</t>
  </si>
  <si>
    <t>33KV panatoor(Reddygunta)</t>
  </si>
  <si>
    <t>33KV Greamspet</t>
  </si>
  <si>
    <t>33KV Thummindapalem</t>
  </si>
  <si>
    <t>33KV Mangal</t>
  </si>
  <si>
    <t>33KV Puthalapattu</t>
  </si>
  <si>
    <t>132KV K.P.Mitta</t>
  </si>
  <si>
    <t>33KV Penumur (oldname)</t>
  </si>
  <si>
    <t>33KV G.D.Nellore</t>
  </si>
  <si>
    <t>33KV CPF</t>
  </si>
  <si>
    <t>33KV S.S.Konda</t>
  </si>
  <si>
    <t>132KV Kothapalle</t>
  </si>
  <si>
    <t>33KV Kothapalle</t>
  </si>
  <si>
    <t>33KV Panatoor</t>
  </si>
  <si>
    <t>33KV Papasamudram</t>
  </si>
  <si>
    <t>132KV Penumur SS</t>
  </si>
  <si>
    <t>33KV Penumur</t>
  </si>
  <si>
    <t>33KV M.Bandapalle</t>
  </si>
  <si>
    <t>33KV Matampalle</t>
  </si>
  <si>
    <t>30533115109</t>
  </si>
  <si>
    <t>33KV Palasamudram</t>
  </si>
  <si>
    <t>R,CTR</t>
  </si>
  <si>
    <t>220 KV SS Chittoor</t>
  </si>
  <si>
    <t>30511136112</t>
  </si>
  <si>
    <t>Aragonda</t>
  </si>
  <si>
    <t>Mordanapalle</t>
  </si>
  <si>
    <t>IOC</t>
  </si>
  <si>
    <t>B.D.R.Palle</t>
  </si>
  <si>
    <t>132KV Nunegundlapalli</t>
  </si>
  <si>
    <t>Jodichinthala</t>
  </si>
  <si>
    <t>K.G.Sathram</t>
  </si>
  <si>
    <t>Mangal</t>
  </si>
  <si>
    <t>Nalagampalli</t>
  </si>
  <si>
    <t>132 KV SS Irala</t>
  </si>
  <si>
    <t>Uppuvanka</t>
  </si>
  <si>
    <t>C.V.Palle</t>
  </si>
  <si>
    <t>Polakala</t>
  </si>
  <si>
    <t>220 KV SS  Palamaner</t>
  </si>
  <si>
    <t>Bangarupalem</t>
  </si>
  <si>
    <t>132/33KV Santhipuram</t>
  </si>
  <si>
    <t>3051P315507</t>
  </si>
  <si>
    <t>33KV Suddulakuppam</t>
  </si>
  <si>
    <t>132/33KV Kuppam</t>
  </si>
  <si>
    <t>3051P316510</t>
  </si>
  <si>
    <t>33KV Checkunatham</t>
  </si>
  <si>
    <t>3051P316509</t>
  </si>
  <si>
    <t>33KV Lakshmipuram</t>
  </si>
  <si>
    <t>132/33 KV Punganur</t>
  </si>
  <si>
    <t>3051P112507</t>
  </si>
  <si>
    <t>33KV HNSS</t>
  </si>
  <si>
    <t>Palamaner</t>
  </si>
  <si>
    <t>Baireddypalle</t>
  </si>
  <si>
    <t>Patthikonda</t>
  </si>
  <si>
    <t>Panjani</t>
  </si>
  <si>
    <t>132 KV SS  Santhipuram</t>
  </si>
  <si>
    <t>3051P315505</t>
  </si>
  <si>
    <t>Santhipuram</t>
  </si>
  <si>
    <t>3051P315506</t>
  </si>
  <si>
    <t>Rallabaduguru</t>
  </si>
  <si>
    <t>3051P315503</t>
  </si>
  <si>
    <t>Ramakuppam</t>
  </si>
  <si>
    <t>3051P315504</t>
  </si>
  <si>
    <t>3051P315501</t>
  </si>
  <si>
    <t>V.Kota</t>
  </si>
  <si>
    <t>132 KV SS Kuppam</t>
  </si>
  <si>
    <t>3051P316501</t>
  </si>
  <si>
    <t>3051P316502</t>
  </si>
  <si>
    <t>Mallanur</t>
  </si>
  <si>
    <t>3051P316503</t>
  </si>
  <si>
    <t>Kangundi</t>
  </si>
  <si>
    <t>3051P316504</t>
  </si>
  <si>
    <t>Gudipally</t>
  </si>
  <si>
    <t>3051P315502</t>
  </si>
  <si>
    <t>Padigalakuppam</t>
  </si>
  <si>
    <t>3051P316505</t>
  </si>
  <si>
    <t>JBA</t>
  </si>
  <si>
    <t>3051P316506</t>
  </si>
  <si>
    <t>SAPA</t>
  </si>
  <si>
    <t>3051P316507</t>
  </si>
  <si>
    <t>RBA</t>
  </si>
  <si>
    <t>3051P315508</t>
  </si>
  <si>
    <t>Kanumaladoddi</t>
  </si>
  <si>
    <t>3051P315509</t>
  </si>
  <si>
    <t>Armenipeta</t>
  </si>
  <si>
    <t>3051P315510</t>
  </si>
  <si>
    <t>Kasthuri Nagaram</t>
  </si>
  <si>
    <t>132 KV SS  kalikiri</t>
  </si>
  <si>
    <t>Kandur</t>
  </si>
  <si>
    <t>Balijapalli</t>
  </si>
  <si>
    <t>132KV Kuppam</t>
  </si>
  <si>
    <t>3051P316508</t>
  </si>
  <si>
    <t>AM STEEL</t>
  </si>
  <si>
    <t>MPL</t>
  </si>
  <si>
    <t>132/33 KV Madanapalle</t>
  </si>
  <si>
    <t>33 KV Madanapalli</t>
  </si>
  <si>
    <t>33 KV Sub Collector office</t>
  </si>
  <si>
    <t>33 KV Vempalli</t>
  </si>
  <si>
    <t>33 KV Valasapalli</t>
  </si>
  <si>
    <t>33 KV Nimmanapalli</t>
  </si>
  <si>
    <t>33 KV Kurabalakota+
Kotavuru</t>
  </si>
  <si>
    <t>33 KV Spinning Mill</t>
  </si>
  <si>
    <t>33 KV CTM</t>
  </si>
  <si>
    <t>132/33 KV Burakayalakota</t>
  </si>
  <si>
    <t>33 kv Burakyalakota</t>
  </si>
  <si>
    <t>33 kv Mulakacheruvu</t>
  </si>
  <si>
    <t>33 Kv PTM</t>
  </si>
  <si>
    <t>33 Kv B.Kothakota</t>
  </si>
  <si>
    <t>33 Kv Varikasuvupalli</t>
  </si>
  <si>
    <t>132/33 KV Gurramkonda</t>
  </si>
  <si>
    <t>33 Kv Mudivedu</t>
  </si>
  <si>
    <t>33 Kv Peddamandyam</t>
  </si>
  <si>
    <t>33 Kv Kannemadugu</t>
  </si>
  <si>
    <t>3051P112504</t>
  </si>
  <si>
    <t>33 Kv Punganur</t>
  </si>
  <si>
    <t>3051P112501</t>
  </si>
  <si>
    <t>33 Kv Chowdepalli</t>
  </si>
  <si>
    <t>3051P112503</t>
  </si>
  <si>
    <t>33 Kv Peddapanjani</t>
  </si>
  <si>
    <t>3051P112505</t>
  </si>
  <si>
    <t>33 Kv Yetavakili</t>
  </si>
  <si>
    <t>3051P112506</t>
  </si>
  <si>
    <t>33 Kv Ramasamudram</t>
  </si>
  <si>
    <t>3051P112502</t>
  </si>
  <si>
    <t>33 Kv Boyakonda</t>
  </si>
  <si>
    <t>132/33 KV Ramasamudram</t>
  </si>
  <si>
    <t xml:space="preserve">33 kv Chembhakur </t>
  </si>
  <si>
    <t>33 kv Kanagani</t>
  </si>
  <si>
    <t>33 kv KC Palle</t>
  </si>
  <si>
    <t>33 KV T.Gollapalle</t>
  </si>
  <si>
    <t xml:space="preserve">132/33 KV SS Rompicherla </t>
  </si>
  <si>
    <t>3051P212503</t>
  </si>
  <si>
    <t>V.R.Agraharam</t>
  </si>
  <si>
    <t>3051P212501</t>
  </si>
  <si>
    <t>C.G.Gallu</t>
  </si>
  <si>
    <t>3051P212502</t>
  </si>
  <si>
    <t>Y.V Palem</t>
  </si>
  <si>
    <t>3051P212505</t>
  </si>
  <si>
    <t>3051P212504</t>
  </si>
  <si>
    <t>Talapula</t>
  </si>
  <si>
    <t>132/33 KV SS Somala</t>
  </si>
  <si>
    <t>3051P213503</t>
  </si>
  <si>
    <t>Sodum</t>
  </si>
  <si>
    <t>3051P213502</t>
  </si>
  <si>
    <t>Nanjampeta</t>
  </si>
  <si>
    <t>3051P213501</t>
  </si>
  <si>
    <t>M/S Scheiber Dynamix (33/11 KV Kuppam)</t>
  </si>
  <si>
    <t xml:space="preserve">132/33 KV SS Gurramkonda </t>
  </si>
  <si>
    <t>30572115104</t>
  </si>
  <si>
    <t>Amilepalle</t>
  </si>
  <si>
    <t>Kadirayacheruvu</t>
  </si>
  <si>
    <t xml:space="preserve">132/33 KV SS  Gurramkonda </t>
  </si>
  <si>
    <t>HPCL</t>
  </si>
  <si>
    <t>HNSS-G.konda</t>
  </si>
  <si>
    <t xml:space="preserve">220/132/33KV SS Kalikiri </t>
  </si>
  <si>
    <t>Piler (vepulabailu)</t>
  </si>
  <si>
    <t>Sodum (Balija palli)</t>
  </si>
  <si>
    <t>Gyarampalle</t>
  </si>
  <si>
    <t>Vayalpad</t>
  </si>
  <si>
    <t>Kalakada</t>
  </si>
  <si>
    <t>Errakotapalle</t>
  </si>
  <si>
    <t>Nagirimadugu</t>
  </si>
  <si>
    <t>HNSS-Kalikiri</t>
  </si>
  <si>
    <t xml:space="preserve">33 Kalikiri-
440KV SS </t>
  </si>
  <si>
    <t xml:space="preserve">220 KV Kadapa                                                                                                                                                            </t>
  </si>
  <si>
    <t>RIMS(RCTY-1)</t>
  </si>
  <si>
    <t>IDSS Spinning + RCTY II</t>
  </si>
  <si>
    <t>Rurals</t>
  </si>
  <si>
    <t>Chennur(Export)</t>
  </si>
  <si>
    <t>Patha Kadapa</t>
  </si>
  <si>
    <t>LIC Kadapa</t>
  </si>
  <si>
    <t>Power house</t>
  </si>
  <si>
    <t>Chinnachowk</t>
  </si>
  <si>
    <t xml:space="preserve">132 KV Vempalli
</t>
  </si>
  <si>
    <t>30652115103</t>
  </si>
  <si>
    <t>Nandimandalam</t>
  </si>
  <si>
    <t>132 KV Moolavanka</t>
  </si>
  <si>
    <t>Mittamedipalli</t>
  </si>
  <si>
    <t>Chinakampalli</t>
  </si>
  <si>
    <t>Rurals+Urban</t>
  </si>
  <si>
    <t>IT Park</t>
  </si>
  <si>
    <t>Balaji Nagar</t>
  </si>
  <si>
    <t>133 KV Moolavanka</t>
  </si>
  <si>
    <t>PGCIL</t>
  </si>
  <si>
    <t>132 KV SS AMBAVARAM 8712613242</t>
  </si>
  <si>
    <t>30611245101</t>
  </si>
  <si>
    <t xml:space="preserve">M.M.PALLI </t>
  </si>
  <si>
    <t>133 KV SS AMBAVARAM 8712613242</t>
  </si>
  <si>
    <t>30611245102</t>
  </si>
  <si>
    <t>Kopparthy 14.06.2023</t>
  </si>
  <si>
    <t>220 KV Pulivendula</t>
  </si>
  <si>
    <t>Peddarangapuram</t>
  </si>
  <si>
    <t>IGCARL</t>
  </si>
  <si>
    <t>Maduru</t>
  </si>
  <si>
    <t>132 KV Pulivendula</t>
  </si>
  <si>
    <t>N.R.Palli</t>
  </si>
  <si>
    <t>Murarichinthala</t>
  </si>
  <si>
    <t>Vemula</t>
  </si>
  <si>
    <t>Gotur</t>
  </si>
  <si>
    <t>133 KV Pulivendula</t>
  </si>
  <si>
    <t>UCIL</t>
  </si>
  <si>
    <t>132 KV Balapanur</t>
  </si>
  <si>
    <t>Simhadripuram</t>
  </si>
  <si>
    <t>Chinnakudala</t>
  </si>
  <si>
    <t>Thondur</t>
  </si>
  <si>
    <t>Jangamreddypalli</t>
  </si>
  <si>
    <t>Bonala</t>
  </si>
  <si>
    <t>132 KV Lingala</t>
  </si>
  <si>
    <t>Kommanuthala</t>
  </si>
  <si>
    <t>Parnapalli</t>
  </si>
  <si>
    <t>132 KV Vempalli</t>
  </si>
  <si>
    <t>Thallapalli</t>
  </si>
  <si>
    <t>Gonumakulapalli</t>
  </si>
  <si>
    <t>Estate</t>
  </si>
  <si>
    <t>Sajjala</t>
  </si>
  <si>
    <t>GS Steels</t>
  </si>
  <si>
    <t>Alireddypalli</t>
  </si>
  <si>
    <t>220KV C.Kpeta</t>
  </si>
  <si>
    <t>C K Peta</t>
  </si>
  <si>
    <t>V G Palli</t>
  </si>
  <si>
    <t>N G Palli</t>
  </si>
  <si>
    <t>Siddareddygari Palli</t>
  </si>
  <si>
    <t>132KV N.C Pallii</t>
  </si>
  <si>
    <t>30652125102</t>
  </si>
  <si>
    <t>Nallacheruvu Palli</t>
  </si>
  <si>
    <t>30652125101</t>
  </si>
  <si>
    <t xml:space="preserve">Pernapadu </t>
  </si>
  <si>
    <t>132 KV Proddatur</t>
  </si>
  <si>
    <t>Proddatur town</t>
  </si>
  <si>
    <t>Proddatur IDA</t>
  </si>
  <si>
    <t>Urban+Industrial</t>
  </si>
  <si>
    <t>Modampalli</t>
  </si>
  <si>
    <t>Chowdur</t>
  </si>
  <si>
    <t>Rajupalem</t>
  </si>
  <si>
    <t>Market Yard</t>
  </si>
  <si>
    <t>132 KV Jammalamadugu</t>
  </si>
  <si>
    <t>Ambavaram</t>
  </si>
  <si>
    <t>Gundlakunta</t>
  </si>
  <si>
    <t>Mylavaram</t>
  </si>
  <si>
    <t>Talamanchipatnam</t>
  </si>
  <si>
    <t>220 KV Yerraguntla</t>
  </si>
  <si>
    <t>RTPP-1</t>
  </si>
  <si>
    <t>RTPP-2</t>
  </si>
  <si>
    <t>Kamalapuram</t>
  </si>
  <si>
    <t>Chinnacheppali</t>
  </si>
  <si>
    <t>Indukur</t>
  </si>
  <si>
    <t>Mangapatnam</t>
  </si>
  <si>
    <t>Muddanur</t>
  </si>
  <si>
    <t>220KV Kondapuram</t>
  </si>
  <si>
    <t>Pottipadu</t>
  </si>
  <si>
    <t>V.Kodur</t>
  </si>
  <si>
    <t>220 KV Mydukur</t>
  </si>
  <si>
    <t>Nakkaladinne</t>
  </si>
  <si>
    <t>Adireddypalli</t>
  </si>
  <si>
    <t>Nandyalampeta</t>
  </si>
  <si>
    <t>Lekkalavaripalli</t>
  </si>
  <si>
    <t>Khajipeta</t>
  </si>
  <si>
    <t>30661116107</t>
  </si>
  <si>
    <t>Brahmamsagar</t>
  </si>
  <si>
    <t>132 KV Badvel</t>
  </si>
  <si>
    <t>Payalakunta</t>
  </si>
  <si>
    <t>D.Agraharam</t>
  </si>
  <si>
    <t>Sidhout</t>
  </si>
  <si>
    <t>132 KV Porumamilla</t>
  </si>
  <si>
    <t>Porumailla</t>
  </si>
  <si>
    <t>Amagampalli</t>
  </si>
  <si>
    <t>Narasapuram</t>
  </si>
  <si>
    <t>Kalavakatta</t>
  </si>
  <si>
    <t>Porumailla Town</t>
  </si>
  <si>
    <t>132 KV Duvvur</t>
  </si>
  <si>
    <t>Kanagudur</t>
  </si>
  <si>
    <t>Annavaram</t>
  </si>
  <si>
    <t>30661135104</t>
  </si>
  <si>
    <t>Thonddaladinne</t>
  </si>
  <si>
    <t>132 KV Kalasapadu</t>
  </si>
  <si>
    <t>133 KV Kalasapadu</t>
  </si>
  <si>
    <t>30663125103</t>
  </si>
  <si>
    <t xml:space="preserve">Varikuntla </t>
  </si>
  <si>
    <t>134 KV Kalasapadu</t>
  </si>
  <si>
    <t>30663125102</t>
  </si>
  <si>
    <t>Ramapuram</t>
  </si>
  <si>
    <t>132 KV B.Matam</t>
  </si>
  <si>
    <t>30662135103</t>
  </si>
  <si>
    <t>Mallepalli</t>
  </si>
  <si>
    <t>133 KV B.Matam</t>
  </si>
  <si>
    <t>30662135102</t>
  </si>
  <si>
    <t>B.Matam</t>
  </si>
  <si>
    <t>134 KV B.Matam</t>
  </si>
  <si>
    <t>30662135101</t>
  </si>
  <si>
    <t>Chowdarivaripalli</t>
  </si>
  <si>
    <t>220 KV Rajampeta</t>
  </si>
  <si>
    <t>Akepadu</t>
  </si>
  <si>
    <t>Thalapaka</t>
  </si>
  <si>
    <t>Bramhanapalli</t>
  </si>
  <si>
    <t>Reddipalli</t>
  </si>
  <si>
    <t>Vathalur</t>
  </si>
  <si>
    <t>220 KV Kodur</t>
  </si>
  <si>
    <t>Kodur-I</t>
  </si>
  <si>
    <t>Kodur-II</t>
  </si>
  <si>
    <t>Y.Kota</t>
  </si>
  <si>
    <t>Korlakunta</t>
  </si>
  <si>
    <t>Nagavaram</t>
  </si>
  <si>
    <t>VPR Kandrika</t>
  </si>
  <si>
    <t>221 KV Kodur</t>
  </si>
  <si>
    <t>Manishreni</t>
  </si>
  <si>
    <t>222 KV Kodur</t>
  </si>
  <si>
    <t>ABCL</t>
  </si>
  <si>
    <t>132 KV Vontimitta</t>
  </si>
  <si>
    <t>Mantapampalli</t>
  </si>
  <si>
    <t xml:space="preserve">Peddapalli </t>
  </si>
  <si>
    <t>133 KV Vontimitta</t>
  </si>
  <si>
    <t>30633125104</t>
  </si>
  <si>
    <t>Sri Kodanda Rama</t>
  </si>
  <si>
    <t>132 KV TG Palli</t>
  </si>
  <si>
    <t>T.G Palli</t>
  </si>
  <si>
    <t>PGV Palli</t>
  </si>
  <si>
    <t>Chitvel</t>
  </si>
  <si>
    <t>132 KV Rayachoty</t>
  </si>
  <si>
    <t>Masapeta</t>
  </si>
  <si>
    <t>L.R.Palli</t>
  </si>
  <si>
    <t>T. Sundupalli</t>
  </si>
  <si>
    <t>Veeraballi</t>
  </si>
  <si>
    <t>132 KV Sambepalli</t>
  </si>
  <si>
    <t xml:space="preserve">Sambepalli </t>
  </si>
  <si>
    <t>Devapatla</t>
  </si>
  <si>
    <t>Malluru</t>
  </si>
  <si>
    <t>Bandivandlapalli (132/33kv)</t>
  </si>
  <si>
    <t>30641225101</t>
  </si>
  <si>
    <t xml:space="preserve">B. Galiveedu </t>
  </si>
  <si>
    <t>132 KV SS T.Sundupalli</t>
  </si>
  <si>
    <t>30641135101</t>
  </si>
  <si>
    <t>133 KV SS T.Sundupalli</t>
  </si>
  <si>
    <t>30641135103</t>
  </si>
  <si>
    <t xml:space="preserve">Madithadu </t>
  </si>
  <si>
    <t>134 KV SS T.Sundupalli</t>
  </si>
  <si>
    <t>30641135102</t>
  </si>
  <si>
    <t xml:space="preserve">Mudumpadu </t>
  </si>
  <si>
    <t>135 KV SS T.Sundupalli</t>
  </si>
  <si>
    <t>30641135104</t>
  </si>
  <si>
    <t xml:space="preserve">Poojarivandlapalli </t>
  </si>
  <si>
    <t>220KV SS ANANTAPURAMU</t>
  </si>
  <si>
    <t>33KV GOOTY ROAD</t>
  </si>
  <si>
    <t>33KV NARAPALA-II (E)</t>
  </si>
  <si>
    <t>33KV ANANTAPURAMU</t>
  </si>
  <si>
    <t xml:space="preserve">33KV ROTARYPURAM (E) </t>
  </si>
  <si>
    <t>33KV NARAPALA-I (E)</t>
  </si>
  <si>
    <t>33KV THATICHERLA (New)</t>
  </si>
  <si>
    <t>33KV SINGANAMALA (E)</t>
  </si>
  <si>
    <t>33KV GARLADINNE</t>
  </si>
  <si>
    <t>33KV HOSPITAL</t>
  </si>
  <si>
    <t>33KV BUKKARAYASAMUDRAM</t>
  </si>
  <si>
    <t xml:space="preserve">33KV POWER HOUSE  </t>
  </si>
  <si>
    <t xml:space="preserve">33KV MEDICAL COLLEGE </t>
  </si>
  <si>
    <t xml:space="preserve">132KV SS TATICHERLA </t>
  </si>
  <si>
    <t xml:space="preserve">33KV TATICHERLA </t>
  </si>
  <si>
    <t xml:space="preserve">33KV MARTHADU </t>
  </si>
  <si>
    <t xml:space="preserve">33KV RACHANAPALLI </t>
  </si>
  <si>
    <t xml:space="preserve">33KV D5 (ATP) </t>
  </si>
  <si>
    <t>New Feeder</t>
  </si>
  <si>
    <t xml:space="preserve">33KV KUDERU </t>
  </si>
  <si>
    <t>132 KV SS TADIMARRI</t>
  </si>
  <si>
    <t>33KV TADIMARRI</t>
  </si>
  <si>
    <t xml:space="preserve">33KV KUNUKUNTLA </t>
  </si>
  <si>
    <t xml:space="preserve">33KV M.AGRAHARAM </t>
  </si>
  <si>
    <t xml:space="preserve">33KV B.PAPPURU </t>
  </si>
  <si>
    <t>ANANTHAPUR RURALS</t>
  </si>
  <si>
    <t>33KV KUDERU (E)</t>
  </si>
  <si>
    <t>132KV SS DHARMAVARAM</t>
  </si>
  <si>
    <t>33KV KANAGANAPALLI FEEDER</t>
  </si>
  <si>
    <t xml:space="preserve">33KV KANUMUKKALA FEEDER                                             </t>
  </si>
  <si>
    <t>33KV D.CHERLO PALLI</t>
  </si>
  <si>
    <t>33KV BATHALAPALLI FEEDER</t>
  </si>
  <si>
    <t>33KV N.S.GATE FEEDER</t>
  </si>
  <si>
    <t xml:space="preserve">33KV HAMPAPURAM FEEDER </t>
  </si>
  <si>
    <t>33KV SATYA SAI WATER WORKS FEEDER</t>
  </si>
  <si>
    <t>W W</t>
  </si>
  <si>
    <t>33KV TADIMARRI FEEDER (AT DMM)</t>
  </si>
  <si>
    <t>33 KV RAMNAGAR</t>
  </si>
  <si>
    <t xml:space="preserve">220KV SS RAMAGIRI </t>
  </si>
  <si>
    <t>33KV RAMAGIRI</t>
  </si>
  <si>
    <t>33KV C K PALLI</t>
  </si>
  <si>
    <t>220KV SS TADIPATRI</t>
  </si>
  <si>
    <t xml:space="preserve">33KV BUGGA </t>
  </si>
  <si>
    <t>33KV RAYALACHERUVU</t>
  </si>
  <si>
    <t xml:space="preserve">33KV SAJJALADINNE </t>
  </si>
  <si>
    <t xml:space="preserve">33KV AUTO NAGAR </t>
  </si>
  <si>
    <t xml:space="preserve">33KV A. KONDAPURAM </t>
  </si>
  <si>
    <t>33KV P. PAPPUR</t>
  </si>
  <si>
    <t xml:space="preserve">33KV SANJEEV NAGAR </t>
  </si>
  <si>
    <t xml:space="preserve">33KV JUTURU </t>
  </si>
  <si>
    <t>132KV SS KOMATIKUNTLA</t>
  </si>
  <si>
    <t>33KV MADDIPALLI (33KV VASAVI)</t>
  </si>
  <si>
    <t>33KV RN Palli</t>
  </si>
  <si>
    <t>33KV THIMMAMPALLI</t>
  </si>
  <si>
    <t>33KV PUTLURU</t>
  </si>
  <si>
    <t xml:space="preserve">33KV YELLANUR </t>
  </si>
  <si>
    <t xml:space="preserve">220KV RS, GOOTY </t>
  </si>
  <si>
    <t xml:space="preserve">33KV MIDUTHUR </t>
  </si>
  <si>
    <t>33KV PULIGUTTA</t>
  </si>
  <si>
    <t xml:space="preserve">33KV KISTAPADU </t>
  </si>
  <si>
    <t xml:space="preserve">33KV P.K.CHERUVU </t>
  </si>
  <si>
    <t>132KV SS GUNTAKAL</t>
  </si>
  <si>
    <t>33KV GUNTAKAL</t>
  </si>
  <si>
    <t>33KV NAGASAMUDRAM</t>
  </si>
  <si>
    <t>33KV MALAPURAM</t>
  </si>
  <si>
    <t xml:space="preserve">33KV Vajrakarur </t>
  </si>
  <si>
    <t xml:space="preserve">132KV SS NAGALAPURAMU </t>
  </si>
  <si>
    <t>33KV PAMIDI</t>
  </si>
  <si>
    <t>220KV SS HINDUPUR</t>
  </si>
  <si>
    <t xml:space="preserve">33KV MAHARSHI ALLOYS </t>
  </si>
  <si>
    <t>33KV KIRIKERA</t>
  </si>
  <si>
    <t>33KV HINDUPUR</t>
  </si>
  <si>
    <t>33KV CHILAMATHUR</t>
  </si>
  <si>
    <t>33KV CHALAKUR</t>
  </si>
  <si>
    <t>33KV PAGIRI</t>
  </si>
  <si>
    <t>33KV KOTNUR</t>
  </si>
  <si>
    <t>33KV PRECOT</t>
  </si>
  <si>
    <t>33KV PEDDIREDDY PALLY</t>
  </si>
  <si>
    <t>33KV A-ONE STEEL</t>
  </si>
  <si>
    <t>132KV SS JAMMALABANDA</t>
  </si>
  <si>
    <t>33KV JAMMALABANDA</t>
  </si>
  <si>
    <t xml:space="preserve">33KV BASAVANAPALLI </t>
  </si>
  <si>
    <t>33KV AGALI</t>
  </si>
  <si>
    <t>33KV ROLLA</t>
  </si>
  <si>
    <t>33KV MADAKASIRA (J)</t>
  </si>
  <si>
    <t>132KV SS AMARAPURAM</t>
  </si>
  <si>
    <t>33KV HEMAVATHI</t>
  </si>
  <si>
    <t>33KV AMARAPURAM (A)</t>
  </si>
  <si>
    <t>33 KV TAMMIDEPALLI</t>
  </si>
  <si>
    <t xml:space="preserve">33 KV WATER WORKS </t>
  </si>
  <si>
    <t>132KV SS MADAKASIRA</t>
  </si>
  <si>
    <t>33KV MADAKASIRA (M)</t>
  </si>
  <si>
    <t>33KV NEELAKANTHA PURAM-II</t>
  </si>
  <si>
    <t>132KV SS THUMAKUNTA</t>
  </si>
  <si>
    <t xml:space="preserve">33 kv KALPATARU </t>
  </si>
  <si>
    <t>33 kv RHODIUM</t>
  </si>
  <si>
    <t xml:space="preserve">33 kv THUMUKUNTA </t>
  </si>
  <si>
    <t>33 kv GOLLAPURAM</t>
  </si>
  <si>
    <t xml:space="preserve">33 kv VEDHIK </t>
  </si>
  <si>
    <t>33 kv Agarval Induction( old SURABHI)</t>
  </si>
  <si>
    <t xml:space="preserve">33 kv RADHE KRUPA </t>
  </si>
  <si>
    <t xml:space="preserve">33 kv OSWAL </t>
  </si>
  <si>
    <t>33 kv RAMAKRISHNA</t>
  </si>
  <si>
    <t xml:space="preserve">33 kv TIRUPATI </t>
  </si>
  <si>
    <t xml:space="preserve">33 kv LEPAKSHI </t>
  </si>
  <si>
    <t xml:space="preserve">33 kv BERGER </t>
  </si>
  <si>
    <t xml:space="preserve">33KV A ONE ISPATH </t>
  </si>
  <si>
    <t xml:space="preserve">33 KV SHYAM FERROUS </t>
  </si>
  <si>
    <t>220 KV SS GOLLAPURAM</t>
  </si>
  <si>
    <t xml:space="preserve">33 KV TEXPORT </t>
  </si>
  <si>
    <t xml:space="preserve">33 KV HINDUPUR STEELS  </t>
  </si>
  <si>
    <t>33 KV MEGA STEELS</t>
  </si>
  <si>
    <t>33 KV ADISHAKTHI SMELTERS PVT. LTD.</t>
  </si>
  <si>
    <t xml:space="preserve">33 KV EXCEL RUBBER </t>
  </si>
  <si>
    <t>33 KV SIRIVARAM</t>
  </si>
  <si>
    <t>33 KV JAIHIND</t>
  </si>
  <si>
    <t>220KV SS AMMAVARIPALLI</t>
  </si>
  <si>
    <t>33KV GUTTUR</t>
  </si>
  <si>
    <t>33KV HM -I</t>
  </si>
  <si>
    <t>33KV SUNGHOO-II</t>
  </si>
  <si>
    <t>33KV FAURECIA-III</t>
  </si>
  <si>
    <t>33KV KSH-IV</t>
  </si>
  <si>
    <t xml:space="preserve">33KV APIIC </t>
  </si>
  <si>
    <t>132 KV LEPAKSHI</t>
  </si>
  <si>
    <t>33 KV GUDIPALLI</t>
  </si>
  <si>
    <t>220 KV SS BOXAMPALLI</t>
  </si>
  <si>
    <t>33 KV RODDAM-IV</t>
  </si>
  <si>
    <t>33 KV TURUKULA PATNAM</t>
  </si>
  <si>
    <t>132 KV SS PALASAMUDRAM</t>
  </si>
  <si>
    <t>33KV WOOYOUNG</t>
  </si>
  <si>
    <t>33KV SLAP</t>
  </si>
  <si>
    <t>33KV DONG 'A'</t>
  </si>
  <si>
    <t>33KV DSC</t>
  </si>
  <si>
    <t>33KV KODIKONDA</t>
  </si>
  <si>
    <t>33KV SOMANDEPALLI</t>
  </si>
  <si>
    <t>KADRI</t>
  </si>
  <si>
    <t>132KV SS KADIRI</t>
  </si>
  <si>
    <t>33 KV G.V. PALLI</t>
  </si>
  <si>
    <t>33 KV KADIRI</t>
  </si>
  <si>
    <t>33 KV AMADAGUR</t>
  </si>
  <si>
    <t>33 KV ODC</t>
  </si>
  <si>
    <t>33 KV TALUPULA</t>
  </si>
  <si>
    <t>33 KV MALAKAVEMULA</t>
  </si>
  <si>
    <t>33 KV MUDIGUBBA</t>
  </si>
  <si>
    <t>33 KV C.M. PALLI</t>
  </si>
  <si>
    <t>132KV SS PUTTAPARTHY</t>
  </si>
  <si>
    <t>33KV PUTTAPARTHY-I</t>
  </si>
  <si>
    <t>33KV PUTTAPARTHY-II</t>
  </si>
  <si>
    <t>33KV KOTHACHERUVU</t>
  </si>
  <si>
    <t>33KV GORANTLA</t>
  </si>
  <si>
    <t>33KV MARALA</t>
  </si>
  <si>
    <t>33KV SATYA SAI WATER WORK</t>
  </si>
  <si>
    <t>132 KV SS TANAKALLU</t>
  </si>
  <si>
    <t>33 KV NALLACHERUVU</t>
  </si>
  <si>
    <t xml:space="preserve">33KV TANAKALLU </t>
  </si>
  <si>
    <t xml:space="preserve">33KV C.M. PALLI </t>
  </si>
  <si>
    <t>33KV KOTTUVARIPALLI</t>
  </si>
  <si>
    <t>220KV SS KALYANDURG</t>
  </si>
  <si>
    <t>33KV KALYANDURG</t>
  </si>
  <si>
    <t>33KV SETTUR</t>
  </si>
  <si>
    <t>33KV BELUGUPPA</t>
  </si>
  <si>
    <t>33KV H.R. PALLI</t>
  </si>
  <si>
    <t>33KV THIMMAPURAM</t>
  </si>
  <si>
    <t>33KV GANGAVARAM</t>
  </si>
  <si>
    <t>33KV NUTHIMADUGU</t>
  </si>
  <si>
    <t>33KV KUNDURPI</t>
  </si>
  <si>
    <t>132KV SS RAYADURG</t>
  </si>
  <si>
    <t>33 KV K.P.DODDI</t>
  </si>
  <si>
    <t>33 KV RAYADURG</t>
  </si>
  <si>
    <t>33 KV CHADAM</t>
  </si>
  <si>
    <t>33 KV BHUPASAMUDRAM</t>
  </si>
  <si>
    <t xml:space="preserve">33 KV PALLEPALLI </t>
  </si>
  <si>
    <t>33 KV AVULADATLA</t>
  </si>
  <si>
    <t>132 KV SS OBULAPURAM</t>
  </si>
  <si>
    <t>33KV OBULAPURAM</t>
  </si>
  <si>
    <t>33KV GUDISILA PALLI</t>
  </si>
  <si>
    <t>33 KV APPLE</t>
  </si>
  <si>
    <t>33KV D HIRREHAL</t>
  </si>
  <si>
    <t>33 KV BOMMANAHAL</t>
  </si>
  <si>
    <t>132KV SS URAVAKONDA</t>
  </si>
  <si>
    <t>33KV URAVAKONDA</t>
  </si>
  <si>
    <t>33KV KANEKAL</t>
  </si>
  <si>
    <t>33KV AMIDYALA</t>
  </si>
  <si>
    <t xml:space="preserve">33KV PENAHOBILAM </t>
  </si>
  <si>
    <t>220KV AP Carbides</t>
  </si>
  <si>
    <t>33KV Estate</t>
  </si>
  <si>
    <t>33KV Orvakal</t>
  </si>
  <si>
    <t>33KV Nandikotkuru</t>
  </si>
  <si>
    <t xml:space="preserve">33KV NANOOR </t>
  </si>
  <si>
    <t>33KV Tie Feeder</t>
  </si>
  <si>
    <t>132KV Kurnool</t>
  </si>
  <si>
    <t>33KV Santhosh Nagar</t>
  </si>
  <si>
    <t>33KV Power House</t>
  </si>
  <si>
    <t>33KV Hospital</t>
  </si>
  <si>
    <t>33KV Chinnatekuru</t>
  </si>
  <si>
    <t>33KV Panchalingala</t>
  </si>
  <si>
    <t>33KV Nagalapuram</t>
  </si>
  <si>
    <t>33 KV SAP CAMP</t>
  </si>
  <si>
    <t>KURNOOL ®</t>
  </si>
  <si>
    <t>132KV Gudur</t>
  </si>
  <si>
    <t>33KV Kothakota</t>
  </si>
  <si>
    <t>33KV Gudur</t>
  </si>
  <si>
    <t>33KV C.Belagal</t>
  </si>
  <si>
    <t>33KV Kodumuru</t>
  </si>
  <si>
    <t xml:space="preserve">33KV Pulakurthy </t>
  </si>
  <si>
    <t>132KV Nandikotkur</t>
  </si>
  <si>
    <t>33KV Pagidyala</t>
  </si>
  <si>
    <t>33KV Midthur</t>
  </si>
  <si>
    <t>33 KV NAGATURU</t>
  </si>
  <si>
    <t>33KV Mandlem</t>
  </si>
  <si>
    <t>132KV Atmakur</t>
  </si>
  <si>
    <t>33KV Velugodu</t>
  </si>
  <si>
    <t>33KV Atmakuru</t>
  </si>
  <si>
    <t>33KV Kothapalli</t>
  </si>
  <si>
    <t>33KV Pamulapadu</t>
  </si>
  <si>
    <t>132KV Sunnipenta</t>
  </si>
  <si>
    <t>33KV Srisailam</t>
  </si>
  <si>
    <t>33KV Sunnipenta</t>
  </si>
  <si>
    <t>220 KV Nandyal</t>
  </si>
  <si>
    <t>33KV B.Atmakuru</t>
  </si>
  <si>
    <t>33KV Gadivemula</t>
  </si>
  <si>
    <t>33KV Panyam</t>
  </si>
  <si>
    <t>33KV Nandyal</t>
  </si>
  <si>
    <t>33KV Ring Main</t>
  </si>
  <si>
    <t>33KV Gospadu</t>
  </si>
  <si>
    <t xml:space="preserve">33KV Sirivella </t>
  </si>
  <si>
    <t>33KV Nandavaram</t>
  </si>
  <si>
    <t>33KV Mahanandi</t>
  </si>
  <si>
    <t>33KV Deebaguntla</t>
  </si>
  <si>
    <t>132KV Allagadda</t>
  </si>
  <si>
    <t>33KV Allagadda</t>
  </si>
  <si>
    <t>33KV Uyyalawada</t>
  </si>
  <si>
    <t>33KV Chagalamarri</t>
  </si>
  <si>
    <t>33KV Alamuru</t>
  </si>
  <si>
    <t>33KV Padakandla</t>
  </si>
  <si>
    <t>33KV R K Puram</t>
  </si>
  <si>
    <t>132 KV Rudravaram</t>
  </si>
  <si>
    <t>33 KV Yellavathula</t>
  </si>
  <si>
    <t>33 KV Rudravaram</t>
  </si>
  <si>
    <t>33 KV Alamuru</t>
  </si>
  <si>
    <t>33 KV Ahobilam</t>
  </si>
  <si>
    <t>132KV Ankireddypalli</t>
  </si>
  <si>
    <t>33KV Ankireddypalli</t>
  </si>
  <si>
    <t xml:space="preserve">33 KV Chinthalayapalli   </t>
  </si>
  <si>
    <t>33KV Kolimgundla</t>
  </si>
  <si>
    <t>132 KV Mudigedu</t>
  </si>
  <si>
    <t>33KV Koilkuntla</t>
  </si>
  <si>
    <t>33KV Sanjamala</t>
  </si>
  <si>
    <t>33KV Akumalla</t>
  </si>
  <si>
    <t xml:space="preserve">132KV Cement Nagar </t>
  </si>
  <si>
    <t>33KV Sankalapuram</t>
  </si>
  <si>
    <t>33KV Bethamcherla</t>
  </si>
  <si>
    <t>132KV Dhone</t>
  </si>
  <si>
    <t>33KV C.Malkapuram</t>
  </si>
  <si>
    <t>33KV Peapully</t>
  </si>
  <si>
    <t>33KV Dhone</t>
  </si>
  <si>
    <t>33KV Veldurthy</t>
  </si>
  <si>
    <t>33KV N.M.PALLI</t>
  </si>
  <si>
    <t>33KV Jaladurgam</t>
  </si>
  <si>
    <t>132KV Racherla</t>
  </si>
  <si>
    <t>33KV Racherla</t>
  </si>
  <si>
    <t>33KV Pasupala</t>
  </si>
  <si>
    <t>132 KV Banganpalli</t>
  </si>
  <si>
    <t>33KV Banaganapalli</t>
  </si>
  <si>
    <t>33KV Pathapadu</t>
  </si>
  <si>
    <t>33KV Koilakuntla</t>
  </si>
  <si>
    <t>33KV Owk</t>
  </si>
  <si>
    <t>132 KV Yemiganur</t>
  </si>
  <si>
    <t>33KV Gudekal</t>
  </si>
  <si>
    <t>33 KV Mantralayam</t>
  </si>
  <si>
    <t>33KV Yemmiganur</t>
  </si>
  <si>
    <t>33KV Nagaladinne</t>
  </si>
  <si>
    <t>33KV H.Kairavadi</t>
  </si>
  <si>
    <t>33KV Parlapalli</t>
  </si>
  <si>
    <t>33KV Ganjahalli</t>
  </si>
  <si>
    <t>33KV Banavasi</t>
  </si>
  <si>
    <t>132KV Adoni</t>
  </si>
  <si>
    <t>33KV Pedda thumbalam</t>
  </si>
  <si>
    <t>33KV Market yard</t>
  </si>
  <si>
    <t>33 KV ITC</t>
  </si>
  <si>
    <t>33 KV Holagunda</t>
  </si>
  <si>
    <t>33KV SKD,Adoni.</t>
  </si>
  <si>
    <t>33 KV Dibbanakal</t>
  </si>
  <si>
    <t>33 KV Alur</t>
  </si>
  <si>
    <t>33KV Kowthalam</t>
  </si>
  <si>
    <t>132KV ALUR</t>
  </si>
  <si>
    <t>33KV NAGARADONA</t>
  </si>
  <si>
    <t>33KV HALAHARVI</t>
  </si>
  <si>
    <t>33KV  ALUR</t>
  </si>
  <si>
    <t>33KV Virupapuram</t>
  </si>
  <si>
    <t>132KV Pathikonda</t>
  </si>
  <si>
    <t>33KV Devanakonda</t>
  </si>
  <si>
    <t>33 KV Aspari</t>
  </si>
  <si>
    <t>33KV Maddikera</t>
  </si>
  <si>
    <t>33KV Pathikonda</t>
  </si>
  <si>
    <t>220 KV NUNSURALLA</t>
  </si>
  <si>
    <t>30833416101</t>
  </si>
  <si>
    <t>33 KV GUNDLAKONDA</t>
  </si>
  <si>
    <t>30852125104</t>
  </si>
  <si>
    <t>33 KV P.KOTAKONDA</t>
  </si>
  <si>
    <t>30833416103</t>
  </si>
  <si>
    <t>33 KV R.S.PENDEKAL</t>
  </si>
  <si>
    <t>30833416104</t>
  </si>
  <si>
    <t>33 KV ALAMKONDA</t>
  </si>
  <si>
    <t>132KV Madhavaram</t>
  </si>
  <si>
    <t>33KV DEVARABETTA</t>
  </si>
  <si>
    <t>33 KV D.Belagal</t>
  </si>
  <si>
    <t>33 KV Rampuram</t>
  </si>
  <si>
    <t>33KV TUNGABHADRA</t>
  </si>
  <si>
    <t>33KV Mantralayam</t>
  </si>
  <si>
    <t>33KV SATHANUR</t>
  </si>
  <si>
    <t>33 KV Basaladoddi</t>
  </si>
  <si>
    <t>220 KV KRISHNAGIRI</t>
  </si>
  <si>
    <t>30851126101</t>
  </si>
  <si>
    <t>33 KV KRISHNAGIRI</t>
  </si>
  <si>
    <t>30851126102</t>
  </si>
  <si>
    <t>33 KV VELDURTHY</t>
  </si>
  <si>
    <t>33 KV Ullindakonda</t>
  </si>
  <si>
    <t>33 KV Laddagiri</t>
  </si>
  <si>
    <r>
      <t>Form-Sj</t>
    </r>
    <r>
      <rPr>
        <sz val="10"/>
        <color indexed="9"/>
        <rFont val="Calibri"/>
        <family val="2"/>
      </rPr>
      <t>(Details of circle wise losses)</t>
    </r>
  </si>
  <si>
    <t>Sector-Electricity Distribution Companies</t>
  </si>
  <si>
    <t>C. Circle wise losses</t>
  </si>
  <si>
    <t>Commercial Parameter</t>
  </si>
  <si>
    <t>Sl. No</t>
  </si>
  <si>
    <t>Name of circle</t>
  </si>
  <si>
    <t>Circle code</t>
  </si>
  <si>
    <t>Name of the Division</t>
  </si>
  <si>
    <t>Billed Amount in Rs. Crore</t>
  </si>
  <si>
    <t>Collected Amount in Rs. Crore</t>
  </si>
  <si>
    <t>AT &amp; C loss (%)</t>
  </si>
  <si>
    <t>Consumer profile</t>
  </si>
  <si>
    <t>Energy parameters</t>
  </si>
  <si>
    <t>Losses</t>
  </si>
  <si>
    <t>No of connection
metered
(Nos)</t>
  </si>
  <si>
    <t>No of connection
Un-metered
(Nos)</t>
  </si>
  <si>
    <t>Total Number of connections
(Nos)</t>
  </si>
  <si>
    <t>% of number of connections</t>
  </si>
  <si>
    <t>Connected Load 
metered
(MW)</t>
  </si>
  <si>
    <t>Connected Load 
Un-metered
(MW)</t>
  </si>
  <si>
    <t>Total Connected Load 
(MW)</t>
  </si>
  <si>
    <t>% of connected load</t>
  </si>
  <si>
    <t>Billed energy (MU)</t>
  </si>
  <si>
    <t>% of energy consumption</t>
  </si>
  <si>
    <t>T&amp;D loss
(MU)</t>
  </si>
  <si>
    <t>T&amp;D loss
(%)</t>
  </si>
  <si>
    <t>Input energy 
(MU)</t>
  </si>
  <si>
    <t>Metered
energy</t>
  </si>
  <si>
    <t>Unmetered/assessment
energy</t>
  </si>
  <si>
    <t>Total energy</t>
  </si>
  <si>
    <t>04</t>
  </si>
  <si>
    <t>Agricultural</t>
  </si>
  <si>
    <t>Sub-Total</t>
  </si>
  <si>
    <t>Nellore Circle</t>
  </si>
  <si>
    <t>Nellore Circle Total</t>
  </si>
  <si>
    <t>05</t>
  </si>
  <si>
    <t>Tirupati Circle</t>
  </si>
  <si>
    <t>Tirupati Circle Total</t>
  </si>
  <si>
    <t>06</t>
  </si>
  <si>
    <t>Kadapa Circle</t>
  </si>
  <si>
    <t>Kadapa Circle Total</t>
  </si>
  <si>
    <t>07</t>
  </si>
  <si>
    <t>ANANTHAPUR Town</t>
  </si>
  <si>
    <t>Ananthapur  Circle</t>
  </si>
  <si>
    <t>Ananthapur Circle Total</t>
  </si>
  <si>
    <t>08</t>
  </si>
  <si>
    <t>KURNOOL TOWN</t>
  </si>
  <si>
    <t>KURNOOL RURALS</t>
  </si>
  <si>
    <t>Kurnool Circle</t>
  </si>
  <si>
    <t>Kurnool Circle Total</t>
  </si>
  <si>
    <t>APSPDCL</t>
  </si>
  <si>
    <t>APSPDCL Circle Total</t>
  </si>
  <si>
    <t>July ' 2023 to September 2023</t>
  </si>
  <si>
    <t>11KV EXPRESS</t>
  </si>
  <si>
    <t>11KV  T.Bandapalli</t>
  </si>
  <si>
    <t>Period From.JULY  2023 To SEPTEMBER  2023</t>
  </si>
  <si>
    <t>Annexure-1: Proforma for Qtly. Consumer category-wise subsidy billed/received/due for period  ( July 23 to September 23)</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</si>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</sst>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64" formatCode="_(* #,##0_);_(* \(#,##0\);_(* &quot;-&quot;_);_(@_)"/>
    <numFmt numFmtId="165" formatCode="_(&quot;$&quot;* #,##0.00_);_(&quot;$&quot;* \(#,##0.00\);_(&quot;$&quot;* &quot;-&quot;??_);_(@_)"/>
    <numFmt numFmtId="166" formatCode="_(* #,##0.00_);_(* \(#,##0.00\);_(* &quot;-&quot;??_);_(@_)"/>
    <numFmt numFmtId="167" formatCode="0.000000"/>
    <numFmt numFmtId="168" formatCode="0.0000"/>
    <numFmt numFmtId="169" formatCode="0.000"/>
    <numFmt numFmtId="170" formatCode="0.00000"/>
    <numFmt numFmtId="171" formatCode="#,##0.000"/>
    <numFmt numFmtId="172" formatCode="#,##0.0000"/>
    <numFmt numFmtId="173" formatCode="#,##0.00000000000"/>
    <numFmt numFmtId="174" formatCode="_ &quot;\&quot;* #,##0_ ;_ &quot;\&quot;* \-#,##0_ ;_ &quot;\&quot;* &quot;-&quot;_ ;_ @_ "/>
    <numFmt numFmtId="175" formatCode="_ &quot;\&quot;* #,##0.00_ ;_ &quot;\&quot;* \-#,##0.00_ ;_ &quot;\&quot;* &quot;-&quot;??_ ;_ @_ "/>
    <numFmt numFmtId="176" formatCode="&quot;$&quot;#,##0.0000_);\(&quot;$&quot;#,##0.0000\)"/>
    <numFmt numFmtId="177" formatCode="&quot;\&quot;#,##0.00;[Red]\-&quot;\&quot;#,##0.00"/>
    <numFmt numFmtId="178" formatCode="_(* #,##0.00_);_(* \(#,##0.00\);_(* \-??_);_(@_)"/>
    <numFmt numFmtId="179" formatCode="0.0_)"/>
    <numFmt numFmtId="180" formatCode="_-* #,##0.00_-;\-* #,##0.00_-;_-* &quot;-&quot;??_-;_-@_-"/>
    <numFmt numFmtId="181" formatCode="_([$€-2]* #,##0.00_);_([$€-2]* \(#,##0.00\);_([$€-2]* &quot;-&quot;??_)"/>
    <numFmt numFmtId="182" formatCode="#,##0.0"/>
    <numFmt numFmtId="183" formatCode="#,##0.0_);\(#,##0.0\)"/>
    <numFmt numFmtId="184" formatCode="0\);"/>
    <numFmt numFmtId="185" formatCode="#,##0;[Red]\(#,##0\)"/>
    <numFmt numFmtId="186" formatCode="#,##0.0000_)"/>
    <numFmt numFmtId="187" formatCode="##,##0.000_);\(#,##0.000\)"/>
    <numFmt numFmtId="188" formatCode="_-* #,##0_-;\-* #,##0_-;_-* &quot;-&quot;_-;_-@_-"/>
    <numFmt numFmtId="189" formatCode="&quot;$&quot;#,##0;\-&quot;$&quot;#,##0"/>
    <numFmt numFmtId="190" formatCode="_(&quot;$&quot;* #,##0.0000000_);_(&quot;$&quot;* \(#,##0.0000000\);_(&quot;$&quot;* &quot;-&quot;??_);_(@_)"/>
  </numFmts>
  <fonts count="129">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4"/>
      <color theme="1"/>
      <name val="Times New Roman"/>
      <family val="1"/>
    </font>
    <font>
      <b/>
      <sz val="14"/>
      <color rgb="FF000000"/>
      <name val="Times New Roman"/>
      <family val="1"/>
    </font>
    <font>
      <sz val="12"/>
      <color theme="1"/>
      <name val="Times New Roman"/>
      <family val="1"/>
    </font>
    <font>
      <sz val="11"/>
      <color rgb="FF000000"/>
      <name val="Calibri"/>
      <family val="2"/>
    </font>
    <font>
      <sz val="11"/>
      <color rgb="FF000000"/>
      <name val="Book Antiqua"/>
      <family val="1"/>
    </font>
    <font>
      <b/>
      <sz val="11"/>
      <color rgb="FF000000"/>
      <name val="Calibri"/>
      <family val="2"/>
    </font>
    <font>
      <b/>
      <sz val="14"/>
      <color rgb="FF000000"/>
      <name val="Calibri"/>
      <family val="2"/>
      <charset val="1"/>
    </font>
    <font>
      <b/>
      <sz val="12"/>
      <color theme="1"/>
      <name val="Calibri"/>
      <family val="2"/>
      <scheme val="minor"/>
    </font>
    <font>
      <sz val="11"/>
      <color theme="1"/>
      <name val="Times New Roman"/>
      <family val="1"/>
    </font>
    <font>
      <sz val="20"/>
      <color rgb="FFFFFFFF"/>
      <name val="Times New Roman"/>
      <family val="1"/>
    </font>
    <font>
      <sz val="14"/>
      <color theme="1"/>
      <name val="Times New Roman"/>
      <family val="1"/>
    </font>
    <font>
      <b/>
      <sz val="12"/>
      <color rgb="FF000000"/>
      <name val="Times New Roman"/>
      <family val="1"/>
    </font>
    <font>
      <sz val="12"/>
      <color theme="1"/>
      <name val="Calibri"/>
      <family val="2"/>
      <scheme val="minor"/>
    </font>
    <font>
      <sz val="11"/>
      <name val="Calibri"/>
      <family val="2"/>
      <scheme val="minor"/>
    </font>
    <font>
      <sz val="11"/>
      <color rgb="FF000000"/>
      <name val="Book Antiqua"/>
      <family val="1"/>
      <charset val="1"/>
    </font>
    <font>
      <sz val="11"/>
      <color rgb="FF00B050"/>
      <name val="Calibri"/>
      <family val="2"/>
      <scheme val="minor"/>
    </font>
    <font>
      <sz val="10"/>
      <color theme="1"/>
      <name val="Calibri"/>
      <family val="2"/>
      <scheme val="minor"/>
    </font>
    <font>
      <sz val="12"/>
      <color rgb="FF000000"/>
      <name val="Bookman Old Style"/>
      <family val="1"/>
    </font>
    <font>
      <b/>
      <sz val="14"/>
      <color rgb="FF000000"/>
      <name val="Calibri"/>
      <family val="2"/>
    </font>
    <font>
      <b/>
      <sz val="16"/>
      <color rgb="FF000000"/>
      <name val="Calibri"/>
      <family val="2"/>
    </font>
    <font>
      <sz val="12"/>
      <color rgb="FF000000"/>
      <name val="Calibri"/>
      <family val="2"/>
      <scheme val="minor"/>
    </font>
    <font>
      <sz val="10"/>
      <name val="Arial"/>
    </font>
    <font>
      <b/>
      <sz val="16"/>
      <name val="Calibri"/>
      <family val="2"/>
      <scheme val="minor"/>
    </font>
    <font>
      <sz val="10"/>
      <color indexed="8"/>
      <name val="Arial"/>
      <family val="2"/>
    </font>
    <font>
      <sz val="12"/>
      <name val="Calibri"/>
      <family val="2"/>
      <scheme val="minor"/>
    </font>
    <font>
      <b/>
      <sz val="12"/>
      <color rgb="FF000000"/>
      <name val="Calibri"/>
      <family val="2"/>
      <scheme val="minor"/>
    </font>
    <font>
      <b/>
      <sz val="12"/>
      <name val="Calibri"/>
      <family val="2"/>
      <scheme val="minor"/>
    </font>
    <font>
      <sz val="11"/>
      <color indexed="8"/>
      <name val="Calibri"/>
      <family val="2"/>
      <scheme val="minor"/>
    </font>
    <font>
      <b/>
      <sz val="20"/>
      <color theme="1"/>
      <name val="Palatino Linotype"/>
      <family val="1"/>
    </font>
    <font>
      <sz val="13"/>
      <color theme="1"/>
      <name val="Palatino Linotype"/>
      <family val="1"/>
    </font>
    <font>
      <b/>
      <sz val="13"/>
      <color theme="1"/>
      <name val="Palatino Linotype"/>
      <family val="1"/>
    </font>
    <font>
      <sz val="15"/>
      <color theme="1"/>
      <name val="Palatino Linotype"/>
      <family val="1"/>
    </font>
    <font>
      <b/>
      <sz val="13"/>
      <name val="Palatino Linotype"/>
      <family val="1"/>
    </font>
    <font>
      <u/>
      <sz val="11"/>
      <color theme="10"/>
      <name val="Calibri"/>
      <family val="2"/>
    </font>
    <font>
      <sz val="11"/>
      <color theme="1"/>
      <name val="Calibri Light"/>
      <family val="1"/>
      <scheme val="major"/>
    </font>
    <font>
      <b/>
      <sz val="10"/>
      <color rgb="FF000000"/>
      <name val="Calibri Light"/>
      <family val="1"/>
      <scheme val="major"/>
    </font>
    <font>
      <b/>
      <sz val="11"/>
      <color theme="1"/>
      <name val="Calibri Light"/>
      <family val="1"/>
      <scheme val="major"/>
    </font>
    <font>
      <b/>
      <sz val="13"/>
      <color rgb="FF000000"/>
      <name val="Arial"/>
      <family val="2"/>
    </font>
    <font>
      <sz val="11"/>
      <color theme="1"/>
      <name val="Arial"/>
      <family val="2"/>
    </font>
    <font>
      <b/>
      <sz val="11"/>
      <color rgb="FF000000"/>
      <name val="Arial"/>
      <family val="2"/>
    </font>
    <font>
      <sz val="11"/>
      <color rgb="FF000000"/>
      <name val="Arial"/>
      <family val="2"/>
    </font>
    <font>
      <b/>
      <sz val="11"/>
      <color rgb="FF000000"/>
      <name val="Calibri Light"/>
      <family val="1"/>
      <scheme val="major"/>
    </font>
    <font>
      <sz val="11"/>
      <color theme="1"/>
      <name val="Century Gothic"/>
      <family val="2"/>
    </font>
    <font>
      <b/>
      <sz val="14"/>
      <name val="Calibri"/>
      <family val="2"/>
      <scheme val="minor"/>
    </font>
    <font>
      <b/>
      <sz val="11"/>
      <name val="Calibri"/>
      <family val="2"/>
      <scheme val="minor"/>
    </font>
    <font>
      <b/>
      <sz val="10"/>
      <name val="Calibri"/>
      <family val="2"/>
    </font>
    <font>
      <b/>
      <sz val="10"/>
      <name val="Times New Roman"/>
      <family val="1"/>
    </font>
    <font>
      <sz val="10"/>
      <name val="Calibri"/>
      <family val="2"/>
    </font>
    <font>
      <sz val="11"/>
      <name val="Calibri"/>
      <family val="2"/>
    </font>
    <font>
      <sz val="12"/>
      <name val="Calibri"/>
      <family val="2"/>
    </font>
    <font>
      <b/>
      <sz val="12"/>
      <name val="Calibri"/>
      <family val="2"/>
    </font>
    <font>
      <sz val="11"/>
      <color rgb="FF00B0F0"/>
      <name val="Calibri"/>
      <family val="2"/>
      <scheme val="minor"/>
    </font>
    <font>
      <sz val="10"/>
      <color rgb="FF00B0F0"/>
      <name val="Calibri"/>
      <family val="2"/>
    </font>
    <font>
      <sz val="12"/>
      <color rgb="FF00B0F0"/>
      <name val="Calibri"/>
      <family val="2"/>
    </font>
    <font>
      <b/>
      <sz val="12"/>
      <color rgb="FF00B0F0"/>
      <name val="Calibri"/>
      <family val="2"/>
    </font>
    <font>
      <sz val="11"/>
      <color rgb="FF7030A0"/>
      <name val="Calibri"/>
      <family val="2"/>
      <scheme val="minor"/>
    </font>
    <font>
      <sz val="10"/>
      <color rgb="FF7030A0"/>
      <name val="Calibri"/>
      <family val="2"/>
    </font>
    <font>
      <sz val="12"/>
      <color rgb="FF7030A0"/>
      <name val="Calibri"/>
      <family val="2"/>
    </font>
    <font>
      <b/>
      <sz val="12"/>
      <color rgb="FF7030A0"/>
      <name val="Calibri"/>
      <family val="2"/>
    </font>
    <font>
      <b/>
      <sz val="11"/>
      <name val="Calibri Light"/>
      <family val="1"/>
      <scheme val="major"/>
    </font>
    <font>
      <sz val="11"/>
      <name val="Arial"/>
      <family val="2"/>
    </font>
    <font>
      <sz val="11"/>
      <name val="Century Gothic"/>
      <family val="2"/>
    </font>
    <font>
      <b/>
      <sz val="10"/>
      <name val="Calibri Light"/>
      <family val="1"/>
      <scheme val="major"/>
    </font>
    <font>
      <sz val="11"/>
      <name val="Calibri Light"/>
      <family val="1"/>
      <scheme val="major"/>
    </font>
    <font>
      <sz val="10"/>
      <name val="Times New Roman"/>
      <family val="1"/>
    </font>
    <font>
      <sz val="12"/>
      <name val="Times New Roman"/>
      <family val="1"/>
    </font>
    <font>
      <sz val="11"/>
      <name val="Book Antiqua"/>
      <family val="1"/>
    </font>
    <font>
      <sz val="11"/>
      <name val="Times New Roman"/>
      <family val="1"/>
    </font>
    <font>
      <sz val="11"/>
      <color theme="1" tint="4.9989318521683403E-2"/>
      <name val="Calibri"/>
      <family val="2"/>
      <scheme val="minor"/>
    </font>
    <font>
      <b/>
      <sz val="20"/>
      <name val="Calibri"/>
      <family val="2"/>
      <scheme val="minor"/>
    </font>
    <font>
      <sz val="8"/>
      <name val="Calibri"/>
      <family val="2"/>
      <scheme val="minor"/>
    </font>
    <font>
      <sz val="8"/>
      <color theme="1"/>
      <name val="Calibri"/>
      <family val="2"/>
      <scheme val="minor"/>
    </font>
    <font>
      <sz val="10"/>
      <color theme="0"/>
      <name val="Calibri"/>
      <family val="2"/>
      <scheme val="minor"/>
    </font>
    <font>
      <sz val="10"/>
      <color indexed="9"/>
      <name val="Calibri"/>
      <family val="2"/>
    </font>
    <font>
      <b/>
      <sz val="10"/>
      <color theme="1"/>
      <name val="Calibri"/>
      <family val="2"/>
      <scheme val="minor"/>
    </font>
    <font>
      <b/>
      <sz val="9"/>
      <color rgb="FF000000"/>
      <name val="Times New Roman"/>
      <family val="1"/>
    </font>
    <font>
      <b/>
      <sz val="10"/>
      <color theme="1" tint="4.9989318521683403E-2"/>
      <name val="Calibri"/>
      <family val="2"/>
      <scheme val="minor"/>
    </font>
    <font>
      <sz val="10"/>
      <color theme="1" tint="4.9989318521683403E-2"/>
      <name val="Calibri"/>
      <family val="2"/>
      <scheme val="minor"/>
    </font>
    <font>
      <b/>
      <sz val="11"/>
      <color theme="1" tint="4.9989318521683403E-2"/>
      <name val="Calibri Light"/>
      <family val="1"/>
      <scheme val="major"/>
    </font>
    <font>
      <sz val="11"/>
      <color indexed="8"/>
      <name val="Calibri"/>
      <family val="2"/>
    </font>
    <font>
      <sz val="11"/>
      <color indexed="9"/>
      <name val="Calibri"/>
      <family val="2"/>
    </font>
    <font>
      <sz val="14"/>
      <name val="AngsanaUPC"/>
      <family val="1"/>
    </font>
    <font>
      <sz val="12"/>
      <name val="¹ÙÅÁÃ¼"/>
      <family val="1"/>
      <charset val="129"/>
    </font>
    <font>
      <sz val="8"/>
      <name val="Times New Roman"/>
      <family val="1"/>
    </font>
    <font>
      <sz val="11"/>
      <color indexed="20"/>
      <name val="Calibri"/>
      <family val="2"/>
    </font>
    <font>
      <sz val="12"/>
      <name val="¹ÙÅÁÃ¼"/>
      <charset val="129"/>
    </font>
    <font>
      <sz val="10"/>
      <name val="Arial"/>
      <family val="2"/>
    </font>
    <font>
      <b/>
      <sz val="11"/>
      <color indexed="52"/>
      <name val="Calibri"/>
      <family val="2"/>
    </font>
    <font>
      <b/>
      <sz val="11"/>
      <color indexed="9"/>
      <name val="Calibri"/>
      <family val="2"/>
    </font>
    <font>
      <sz val="10"/>
      <color indexed="8"/>
      <name val="Times New Roman"/>
      <family val="2"/>
    </font>
    <font>
      <sz val="9"/>
      <color indexed="8"/>
      <name val="Book Antiqua"/>
      <family val="2"/>
    </font>
    <font>
      <sz val="10"/>
      <color indexed="8"/>
      <name val="Verdana"/>
      <family val="2"/>
    </font>
    <font>
      <sz val="10"/>
      <color indexed="8"/>
      <name val="Times New Roman"/>
      <family val="1"/>
    </font>
    <font>
      <sz val="10"/>
      <name val="MS Serif"/>
      <family val="1"/>
    </font>
    <font>
      <sz val="10"/>
      <name val="Courier"/>
      <family val="3"/>
    </font>
    <font>
      <sz val="10"/>
      <color indexed="16"/>
      <name val="MS Serif"/>
      <family val="1"/>
    </font>
    <font>
      <sz val="10"/>
      <name val="Arial"/>
      <family val="2"/>
      <charset val="1"/>
    </font>
    <font>
      <sz val="11"/>
      <color indexed="8"/>
      <name val="Calibri"/>
      <family val="2"/>
      <charset val="1"/>
    </font>
    <font>
      <i/>
      <sz val="11"/>
      <color indexed="23"/>
      <name val="Calibri"/>
      <family val="2"/>
    </font>
    <font>
      <sz val="10"/>
      <color indexed="10"/>
      <name val="Arial"/>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2"/>
      <name val="Helv"/>
    </font>
    <font>
      <sz val="11"/>
      <color indexed="52"/>
      <name val="Calibri"/>
      <family val="2"/>
    </font>
    <font>
      <sz val="12"/>
      <color indexed="9"/>
      <name val="Helv"/>
    </font>
    <font>
      <sz val="11"/>
      <color indexed="60"/>
      <name val="Calibri"/>
      <family val="2"/>
    </font>
    <font>
      <sz val="7"/>
      <name val="Small Fonts"/>
      <family val="2"/>
    </font>
    <font>
      <sz val="10"/>
      <color indexed="8"/>
      <name val="Arial"/>
      <family val="2"/>
      <charset val="1"/>
    </font>
    <font>
      <sz val="12"/>
      <name val="Arial"/>
      <family val="2"/>
    </font>
    <font>
      <b/>
      <sz val="11"/>
      <color indexed="63"/>
      <name val="Calibri"/>
      <family val="2"/>
    </font>
    <font>
      <b/>
      <sz val="10"/>
      <name val="Arial CE"/>
      <family val="2"/>
      <charset val="238"/>
    </font>
    <font>
      <sz val="10"/>
      <name val="Tms Rmn"/>
    </font>
    <font>
      <sz val="10"/>
      <name val="MS Sans Serif"/>
      <family val="2"/>
    </font>
    <font>
      <u/>
      <sz val="9"/>
      <color indexed="36"/>
      <name val="Arial"/>
      <family val="2"/>
    </font>
    <font>
      <b/>
      <sz val="8"/>
      <color indexed="8"/>
      <name val="Helv"/>
    </font>
    <font>
      <b/>
      <sz val="18"/>
      <color indexed="56"/>
      <name val="Cambria"/>
      <family val="2"/>
    </font>
    <font>
      <b/>
      <sz val="11"/>
      <color indexed="8"/>
      <name val="Calibri"/>
      <family val="2"/>
    </font>
    <font>
      <sz val="11"/>
      <color indexed="10"/>
      <name val="Calibri"/>
      <family val="2"/>
    </font>
  </fonts>
  <fills count="50">
    <fill>
      <patternFill patternType="none"/>
    </fill>
    <fill>
      <patternFill patternType="gray125"/>
    </fill>
    <fill>
      <patternFill patternType="solid">
        <fgColor rgb="FF94B3D6"/>
        <bgColor indexed="64"/>
      </patternFill>
    </fill>
    <fill>
      <patternFill patternType="solid">
        <fgColor theme="0"/>
        <bgColor indexed="64"/>
      </patternFill>
    </fill>
    <fill>
      <patternFill patternType="solid">
        <fgColor theme="3" tint="0.59999389629810485"/>
        <bgColor indexed="64"/>
      </patternFill>
    </fill>
    <fill>
      <patternFill patternType="solid">
        <fgColor rgb="FF000000"/>
        <bgColor indexed="64"/>
      </patternFill>
    </fill>
    <fill>
      <patternFill patternType="solid">
        <fgColor rgb="FF93B3D5"/>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theme="1"/>
        <bgColor indexed="64"/>
      </patternFill>
    </fill>
    <fill>
      <patternFill patternType="solid">
        <fgColor rgb="FFC5D9F0"/>
        <bgColor indexed="64"/>
      </patternFill>
    </fill>
    <fill>
      <patternFill patternType="solid">
        <fgColor theme="8"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s>
  <borders count="59">
    <border>
      <left/>
      <right/>
      <top/>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rgb="FF000000"/>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rgb="FF00000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diagonal/>
    </border>
    <border>
      <left style="thin">
        <color indexed="64"/>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8">
    <xf numFmtId="0" fontId="0" fillId="0" borderId="0"/>
    <xf numFmtId="0" fontId="1" fillId="0" borderId="0"/>
    <xf numFmtId="0" fontId="7" fillId="0" borderId="0"/>
    <xf numFmtId="0" fontId="1" fillId="0" borderId="0"/>
    <xf numFmtId="0" fontId="25" fillId="0" borderId="0"/>
    <xf numFmtId="0" fontId="27" fillId="0" borderId="0"/>
    <xf numFmtId="0" fontId="1" fillId="0" borderId="0"/>
    <xf numFmtId="0" fontId="31" fillId="0" borderId="0"/>
    <xf numFmtId="9" fontId="1" fillId="0" borderId="0" applyFont="0" applyFill="0" applyBorder="0" applyAlignment="0" applyProtection="0"/>
    <xf numFmtId="0" fontId="37" fillId="0" borderId="0" applyNumberFormat="0" applyFill="0" applyBorder="0" applyAlignment="0" applyProtection="0">
      <alignment vertical="top"/>
      <protection locked="0"/>
    </xf>
    <xf numFmtId="43" fontId="1" fillId="0" borderId="0" applyFont="0" applyFill="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9" fontId="85" fillId="0" borderId="0"/>
    <xf numFmtId="0" fontId="84"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174" fontId="86" fillId="0" borderId="0" applyFont="0" applyFill="0" applyBorder="0" applyAlignment="0" applyProtection="0"/>
    <xf numFmtId="175" fontId="86" fillId="0" borderId="0" applyFont="0" applyFill="0" applyBorder="0" applyAlignment="0" applyProtection="0"/>
    <xf numFmtId="0" fontId="87" fillId="0" borderId="0">
      <alignment horizontal="center" vertical="top" wrapText="1"/>
      <protection locked="0"/>
    </xf>
    <xf numFmtId="41" fontId="86" fillId="0" borderId="0" applyFont="0" applyFill="0" applyBorder="0" applyAlignment="0" applyProtection="0"/>
    <xf numFmtId="43" fontId="86" fillId="0" borderId="0" applyFont="0" applyFill="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9" fillId="0" borderId="0"/>
    <xf numFmtId="176" fontId="90" fillId="0" borderId="0" applyFill="0" applyBorder="0" applyAlignment="0"/>
    <xf numFmtId="176" fontId="90" fillId="0" borderId="0" applyFill="0" applyBorder="0" applyAlignment="0"/>
    <xf numFmtId="176" fontId="90" fillId="0" borderId="0" applyFill="0" applyBorder="0" applyAlignment="0"/>
    <xf numFmtId="176" fontId="90" fillId="0" borderId="0" applyFill="0" applyBorder="0" applyAlignment="0"/>
    <xf numFmtId="176" fontId="90" fillId="0" borderId="0" applyFill="0" applyBorder="0" applyAlignment="0"/>
    <xf numFmtId="176" fontId="90" fillId="0" borderId="0" applyFill="0" applyBorder="0" applyAlignment="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2" fillId="43" borderId="49" applyNumberFormat="0" applyAlignment="0" applyProtection="0"/>
    <xf numFmtId="0" fontId="92" fillId="43" borderId="49" applyNumberFormat="0" applyAlignment="0" applyProtection="0"/>
    <xf numFmtId="0" fontId="92" fillId="43" borderId="49" applyNumberFormat="0" applyAlignment="0" applyProtection="0"/>
    <xf numFmtId="0" fontId="92" fillId="43" borderId="49" applyNumberFormat="0" applyAlignment="0" applyProtection="0"/>
    <xf numFmtId="0" fontId="92" fillId="43" borderId="49" applyNumberFormat="0" applyAlignment="0" applyProtection="0"/>
    <xf numFmtId="0" fontId="92" fillId="43" borderId="49" applyNumberFormat="0" applyAlignment="0" applyProtection="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77" fontId="90" fillId="0" borderId="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83" fillId="0" borderId="0" applyFont="0" applyFill="0" applyBorder="0" applyAlignment="0" applyProtection="0"/>
    <xf numFmtId="43" fontId="27"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8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8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78" fontId="90" fillId="0" borderId="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78" fontId="90" fillId="0" borderId="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43" fontId="9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78" fontId="90" fillId="0" borderId="0" applyFill="0" applyBorder="0" applyAlignment="0" applyProtection="0"/>
    <xf numFmtId="179" fontId="94" fillId="0" borderId="0" applyFont="0" applyFill="0" applyBorder="0" applyAlignment="0" applyProtection="0"/>
    <xf numFmtId="43" fontId="83" fillId="0" borderId="0" applyFont="0" applyFill="0" applyBorder="0" applyAlignment="0" applyProtection="0"/>
    <xf numFmtId="166" fontId="93" fillId="0" borderId="0" applyFont="0" applyFill="0" applyBorder="0" applyAlignment="0" applyProtection="0"/>
    <xf numFmtId="166" fontId="90" fillId="0" borderId="0" applyFont="0" applyFill="0" applyBorder="0" applyAlignment="0" applyProtection="0"/>
    <xf numFmtId="43" fontId="93" fillId="0" borderId="0" applyFont="0" applyFill="0" applyBorder="0" applyAlignment="0" applyProtection="0"/>
    <xf numFmtId="166" fontId="95"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80" fontId="96"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78" fontId="90" fillId="0" borderId="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0" fontId="97" fillId="0" borderId="0" applyNumberFormat="0" applyAlignment="0">
      <alignment horizontal="left"/>
    </xf>
    <xf numFmtId="0" fontId="98" fillId="0" borderId="0" applyNumberFormat="0" applyAlignment="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5" fontId="70" fillId="0" borderId="50"/>
    <xf numFmtId="0" fontId="99" fillId="0" borderId="0" applyNumberFormat="0" applyAlignment="0">
      <alignment horizontal="left"/>
    </xf>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0" fontId="10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82" fontId="103" fillId="0" borderId="51">
      <alignment horizontal="right"/>
    </xf>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38" fontId="105" fillId="44" borderId="0" applyNumberFormat="0" applyBorder="0" applyAlignment="0" applyProtection="0"/>
    <xf numFmtId="0" fontId="106" fillId="0" borderId="36" applyNumberFormat="0" applyAlignment="0" applyProtection="0">
      <alignment horizontal="left" vertical="center"/>
    </xf>
    <xf numFmtId="0" fontId="106" fillId="0" borderId="13">
      <alignment horizontal="left" vertical="center"/>
    </xf>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8" fillId="0" borderId="53" applyNumberFormat="0" applyFill="0" applyAlignment="0" applyProtection="0"/>
    <xf numFmtId="0" fontId="108" fillId="0" borderId="53" applyNumberFormat="0" applyFill="0" applyAlignment="0" applyProtection="0"/>
    <xf numFmtId="0" fontId="108" fillId="0" borderId="53" applyNumberFormat="0" applyFill="0" applyAlignment="0" applyProtection="0"/>
    <xf numFmtId="0" fontId="108" fillId="0" borderId="53" applyNumberFormat="0" applyFill="0" applyAlignment="0" applyProtection="0"/>
    <xf numFmtId="0" fontId="108" fillId="0" borderId="53" applyNumberFormat="0" applyFill="0" applyAlignment="0" applyProtection="0"/>
    <xf numFmtId="0" fontId="108" fillId="0" borderId="5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10" fontId="105" fillId="45" borderId="2" applyNumberFormat="0" applyBorder="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0" fontId="112" fillId="29" borderId="48" applyNumberFormat="0" applyAlignment="0" applyProtection="0"/>
    <xf numFmtId="183" fontId="113" fillId="46" borderId="0"/>
    <xf numFmtId="0" fontId="114" fillId="0" borderId="55" applyNumberFormat="0" applyFill="0" applyAlignment="0" applyProtection="0"/>
    <xf numFmtId="0" fontId="114" fillId="0" borderId="55" applyNumberFormat="0" applyFill="0" applyAlignment="0" applyProtection="0"/>
    <xf numFmtId="0" fontId="114" fillId="0" borderId="55" applyNumberFormat="0" applyFill="0" applyAlignment="0" applyProtection="0"/>
    <xf numFmtId="0" fontId="114" fillId="0" borderId="55" applyNumberFormat="0" applyFill="0" applyAlignment="0" applyProtection="0"/>
    <xf numFmtId="0" fontId="114" fillId="0" borderId="55" applyNumberFormat="0" applyFill="0" applyAlignment="0" applyProtection="0"/>
    <xf numFmtId="0" fontId="114" fillId="0" borderId="55" applyNumberFormat="0" applyFill="0" applyAlignment="0" applyProtection="0"/>
    <xf numFmtId="183" fontId="115" fillId="47" borderId="0"/>
    <xf numFmtId="184" fontId="90" fillId="0" borderId="0" applyFont="0" applyFill="0" applyBorder="0" applyAlignment="0" applyProtection="0"/>
    <xf numFmtId="185"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37" fontId="117" fillId="0" borderId="0"/>
    <xf numFmtId="169" fontId="90" fillId="0" borderId="0"/>
    <xf numFmtId="169" fontId="90" fillId="0" borderId="0"/>
    <xf numFmtId="169" fontId="90" fillId="0" borderId="0"/>
    <xf numFmtId="169" fontId="90" fillId="0" borderId="0"/>
    <xf numFmtId="169" fontId="90" fillId="0" borderId="0"/>
    <xf numFmtId="169" fontId="90" fillId="0" borderId="0"/>
    <xf numFmtId="0" fontId="83" fillId="0" borderId="0"/>
    <xf numFmtId="0" fontId="83" fillId="0" borderId="0"/>
    <xf numFmtId="0" fontId="83"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5"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100" fillId="0" borderId="0"/>
    <xf numFmtId="0" fontId="83" fillId="0" borderId="0"/>
    <xf numFmtId="0" fontId="83" fillId="0" borderId="0"/>
    <xf numFmtId="0" fontId="90" fillId="0" borderId="0"/>
    <xf numFmtId="0" fontId="90" fillId="0" borderId="0"/>
    <xf numFmtId="0" fontId="93" fillId="0" borderId="0"/>
    <xf numFmtId="0" fontId="90" fillId="0" borderId="0"/>
    <xf numFmtId="0" fontId="118" fillId="0" borderId="0"/>
    <xf numFmtId="0" fontId="118" fillId="0" borderId="0"/>
    <xf numFmtId="0" fontId="90" fillId="0" borderId="0"/>
    <xf numFmtId="0" fontId="90" fillId="0" borderId="0"/>
    <xf numFmtId="0" fontId="90" fillId="0" borderId="0"/>
    <xf numFmtId="0" fontId="90" fillId="0" borderId="0"/>
    <xf numFmtId="0" fontId="90" fillId="0" borderId="0"/>
    <xf numFmtId="0" fontId="11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8" fillId="0" borderId="0"/>
    <xf numFmtId="0" fontId="11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100" fillId="0" borderId="0"/>
    <xf numFmtId="0" fontId="100" fillId="0" borderId="0"/>
    <xf numFmtId="0" fontId="100" fillId="0" borderId="0"/>
    <xf numFmtId="0" fontId="90" fillId="0" borderId="0"/>
    <xf numFmtId="0" fontId="90" fillId="0" borderId="0"/>
    <xf numFmtId="0" fontId="90" fillId="0" borderId="0"/>
    <xf numFmtId="0" fontId="83" fillId="0" borderId="0"/>
    <xf numFmtId="0" fontId="90" fillId="0" borderId="0"/>
    <xf numFmtId="0" fontId="90" fillId="0" borderId="0"/>
    <xf numFmtId="0" fontId="90" fillId="0" borderId="0"/>
    <xf numFmtId="0" fontId="118" fillId="0" borderId="0"/>
    <xf numFmtId="0" fontId="118" fillId="0" borderId="0"/>
    <xf numFmtId="0" fontId="118" fillId="0" borderId="0"/>
    <xf numFmtId="0" fontId="118" fillId="0" borderId="0"/>
    <xf numFmtId="0" fontId="118" fillId="0" borderId="0"/>
    <xf numFmtId="0" fontId="90" fillId="0" borderId="0"/>
    <xf numFmtId="0" fontId="90" fillId="0" borderId="0"/>
    <xf numFmtId="0" fontId="90" fillId="0" borderId="0"/>
    <xf numFmtId="0" fontId="1" fillId="0" borderId="0"/>
    <xf numFmtId="0" fontId="1" fillId="0" borderId="0"/>
    <xf numFmtId="0" fontId="1"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8" fillId="0" borderId="0"/>
    <xf numFmtId="0" fontId="118" fillId="0" borderId="0"/>
    <xf numFmtId="0" fontId="1" fillId="0" borderId="0"/>
    <xf numFmtId="0" fontId="1" fillId="0" borderId="0"/>
    <xf numFmtId="0" fontId="1" fillId="0" borderId="0"/>
    <xf numFmtId="0" fontId="100"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00" fillId="0" borderId="0"/>
    <xf numFmtId="0" fontId="90" fillId="0" borderId="0"/>
    <xf numFmtId="0" fontId="101" fillId="0" borderId="0"/>
    <xf numFmtId="0" fontId="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83" fillId="0" borderId="0"/>
    <xf numFmtId="0" fontId="83" fillId="0" borderId="0"/>
    <xf numFmtId="0" fontId="83" fillId="0" borderId="0"/>
    <xf numFmtId="0" fontId="83" fillId="0" borderId="0"/>
    <xf numFmtId="0" fontId="90" fillId="0" borderId="0"/>
    <xf numFmtId="0" fontId="90" fillId="0" borderId="0"/>
    <xf numFmtId="0" fontId="90" fillId="0" borderId="0"/>
    <xf numFmtId="0" fontId="93" fillId="0" borderId="0"/>
    <xf numFmtId="0" fontId="83" fillId="0" borderId="0"/>
    <xf numFmtId="0" fontId="118" fillId="0" borderId="0"/>
    <xf numFmtId="0" fontId="118" fillId="0" borderId="0"/>
    <xf numFmtId="0" fontId="118" fillId="0" borderId="0"/>
    <xf numFmtId="0" fontId="118" fillId="0" borderId="0"/>
    <xf numFmtId="0" fontId="118" fillId="0" borderId="0"/>
    <xf numFmtId="0" fontId="90" fillId="0" borderId="0"/>
    <xf numFmtId="0" fontId="83" fillId="0" borderId="0"/>
    <xf numFmtId="0" fontId="1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00" fillId="0" borderId="0"/>
    <xf numFmtId="0" fontId="100" fillId="0" borderId="0"/>
    <xf numFmtId="0" fontId="100" fillId="0" borderId="0"/>
    <xf numFmtId="0" fontId="90" fillId="0" borderId="0"/>
    <xf numFmtId="0" fontId="1" fillId="0" borderId="0"/>
    <xf numFmtId="0" fontId="95"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100" fillId="0" borderId="0"/>
    <xf numFmtId="0" fontId="100" fillId="0" borderId="0"/>
    <xf numFmtId="0" fontId="100" fillId="0" borderId="0"/>
    <xf numFmtId="0" fontId="9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100" fillId="0" borderId="0"/>
    <xf numFmtId="0" fontId="100" fillId="0" borderId="0"/>
    <xf numFmtId="0" fontId="100" fillId="0" borderId="0"/>
    <xf numFmtId="0" fontId="90" fillId="0" borderId="0"/>
    <xf numFmtId="0" fontId="90" fillId="0" borderId="0"/>
    <xf numFmtId="0" fontId="90"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100" fillId="0" borderId="0"/>
    <xf numFmtId="0" fontId="100" fillId="0" borderId="0"/>
    <xf numFmtId="0" fontId="100" fillId="0" borderId="0"/>
    <xf numFmtId="0" fontId="90" fillId="0" borderId="0"/>
    <xf numFmtId="0" fontId="90" fillId="0" borderId="0"/>
    <xf numFmtId="0" fontId="100" fillId="0" borderId="0"/>
    <xf numFmtId="0" fontId="83" fillId="0" borderId="0"/>
    <xf numFmtId="0" fontId="83" fillId="0" borderId="0"/>
    <xf numFmtId="0" fontId="101"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0" borderId="0"/>
    <xf numFmtId="0" fontId="10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0" fillId="0" borderId="0"/>
    <xf numFmtId="0" fontId="100" fillId="0" borderId="0"/>
    <xf numFmtId="0" fontId="83" fillId="0" borderId="0"/>
    <xf numFmtId="0" fontId="100" fillId="0" borderId="0"/>
    <xf numFmtId="0" fontId="100" fillId="0" borderId="0"/>
    <xf numFmtId="0" fontId="90" fillId="0" borderId="0"/>
    <xf numFmtId="0" fontId="83" fillId="0" borderId="0"/>
    <xf numFmtId="0" fontId="83" fillId="0" borderId="0"/>
    <xf numFmtId="0" fontId="83" fillId="0" borderId="0"/>
    <xf numFmtId="0" fontId="8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3"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90"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83" fillId="49" borderId="56" applyNumberFormat="0" applyFont="0" applyAlignment="0" applyProtection="0"/>
    <xf numFmtId="0" fontId="90" fillId="49" borderId="56" applyNumberFormat="0" applyFont="0" applyAlignment="0" applyProtection="0"/>
    <xf numFmtId="0" fontId="90" fillId="49" borderId="56" applyNumberFormat="0" applyFont="0" applyAlignment="0" applyProtection="0"/>
    <xf numFmtId="0" fontId="90" fillId="49" borderId="56" applyNumberFormat="0" applyFont="0" applyAlignment="0" applyProtection="0"/>
    <xf numFmtId="0" fontId="90" fillId="49" borderId="56" applyNumberFormat="0" applyFont="0" applyAlignment="0" applyProtection="0"/>
    <xf numFmtId="0" fontId="83" fillId="49" borderId="56" applyNumberFormat="0" applyFont="0" applyAlignment="0" applyProtection="0"/>
    <xf numFmtId="0" fontId="90" fillId="49" borderId="56" applyNumberFormat="0" applyFont="0" applyAlignment="0" applyProtection="0"/>
    <xf numFmtId="0" fontId="90" fillId="49" borderId="56" applyNumberFormat="0" applyFont="0" applyAlignment="0" applyProtection="0"/>
    <xf numFmtId="180" fontId="90" fillId="0" borderId="0" applyFont="0" applyFill="0" applyBorder="0" applyAlignment="0" applyProtection="0"/>
    <xf numFmtId="188" fontId="90" fillId="0" borderId="0" applyFont="0" applyFill="0" applyBorder="0" applyAlignment="0" applyProtection="0"/>
    <xf numFmtId="0" fontId="120" fillId="42" borderId="57" applyNumberFormat="0" applyAlignment="0" applyProtection="0"/>
    <xf numFmtId="0" fontId="120" fillId="42" borderId="57" applyNumberFormat="0" applyAlignment="0" applyProtection="0"/>
    <xf numFmtId="0" fontId="120" fillId="42" borderId="57" applyNumberFormat="0" applyAlignment="0" applyProtection="0"/>
    <xf numFmtId="0" fontId="120" fillId="42" borderId="57" applyNumberFormat="0" applyAlignment="0" applyProtection="0"/>
    <xf numFmtId="0" fontId="120" fillId="42" borderId="57" applyNumberFormat="0" applyAlignment="0" applyProtection="0"/>
    <xf numFmtId="0" fontId="120" fillId="42" borderId="57" applyNumberFormat="0" applyAlignment="0" applyProtection="0"/>
    <xf numFmtId="14" fontId="87" fillId="0" borderId="0">
      <alignment horizontal="center" vertical="top" wrapText="1"/>
      <protection locked="0"/>
    </xf>
    <xf numFmtId="10" fontId="90" fillId="0" borderId="0" applyFont="0" applyFill="0" applyBorder="0" applyAlignment="0" applyProtection="0"/>
    <xf numFmtId="10" fontId="90" fillId="0" borderId="0" applyFont="0" applyFill="0" applyBorder="0" applyAlignment="0" applyProtection="0"/>
    <xf numFmtId="10" fontId="90" fillId="0" borderId="0" applyFont="0" applyFill="0" applyBorder="0" applyAlignment="0" applyProtection="0"/>
    <xf numFmtId="10" fontId="90" fillId="0" borderId="0" applyFont="0" applyFill="0" applyBorder="0" applyAlignment="0" applyProtection="0"/>
    <xf numFmtId="10" fontId="90" fillId="0" borderId="0" applyFont="0" applyFill="0" applyBorder="0" applyAlignment="0" applyProtection="0"/>
    <xf numFmtId="10" fontId="90" fillId="0" borderId="0" applyFont="0" applyFill="0" applyBorder="0" applyAlignment="0" applyProtection="0"/>
    <xf numFmtId="9" fontId="83" fillId="0" borderId="0" applyFont="0" applyFill="0" applyBorder="0" applyAlignment="0" applyProtection="0"/>
    <xf numFmtId="9" fontId="90"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ill="0" applyBorder="0" applyAlignment="0" applyProtection="0"/>
    <xf numFmtId="9" fontId="83" fillId="0" borderId="0" applyFont="0" applyFill="0" applyBorder="0" applyAlignment="0" applyProtection="0"/>
    <xf numFmtId="9" fontId="90" fillId="0" borderId="0" applyFont="0" applyFill="0" applyBorder="0" applyAlignment="0" applyProtection="0"/>
    <xf numFmtId="9" fontId="83"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Protection="0">
      <alignment horizontal="left"/>
    </xf>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21" fillId="0" borderId="0" applyFont="0"/>
    <xf numFmtId="189" fontId="122" fillId="0" borderId="0"/>
    <xf numFmtId="0" fontId="123" fillId="0" borderId="0" applyNumberFormat="0" applyFont="0" applyFill="0" applyBorder="0" applyAlignment="0" applyProtection="0">
      <alignment horizontal="left"/>
    </xf>
    <xf numFmtId="190" fontId="90" fillId="0" borderId="0" applyNumberFormat="0" applyFill="0" applyBorder="0" applyAlignment="0" applyProtection="0">
      <alignment horizontal="left"/>
    </xf>
    <xf numFmtId="190" fontId="90" fillId="0" borderId="0" applyNumberFormat="0" applyFill="0" applyBorder="0" applyAlignment="0" applyProtection="0">
      <alignment horizontal="left"/>
    </xf>
    <xf numFmtId="190" fontId="90" fillId="0" borderId="0" applyNumberFormat="0" applyFill="0" applyBorder="0" applyAlignment="0" applyProtection="0">
      <alignment horizontal="left"/>
    </xf>
    <xf numFmtId="190" fontId="90" fillId="0" borderId="0" applyNumberFormat="0" applyFill="0" applyBorder="0" applyAlignment="0" applyProtection="0">
      <alignment horizontal="left"/>
    </xf>
    <xf numFmtId="190" fontId="90" fillId="0" borderId="0" applyNumberFormat="0" applyFill="0" applyBorder="0" applyAlignment="0" applyProtection="0">
      <alignment horizontal="left"/>
    </xf>
    <xf numFmtId="190" fontId="90" fillId="0" borderId="0" applyNumberFormat="0" applyFill="0" applyBorder="0" applyAlignment="0" applyProtection="0">
      <alignment horizontal="left"/>
    </xf>
    <xf numFmtId="0" fontId="124" fillId="0" borderId="0" applyNumberFormat="0" applyFill="0" applyBorder="0" applyAlignment="0" applyProtection="0">
      <alignment vertical="top"/>
      <protection locked="0"/>
    </xf>
    <xf numFmtId="0" fontId="123" fillId="0" borderId="0"/>
    <xf numFmtId="0" fontId="90" fillId="0" borderId="0"/>
    <xf numFmtId="40" fontId="125" fillId="0" borderId="0" applyBorder="0">
      <alignment horizontal="right"/>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cellStyleXfs>
  <cellXfs count="655">
    <xf numFmtId="0" fontId="0" fillId="0" borderId="0" xfId="0"/>
    <xf numFmtId="0" fontId="1" fillId="0" borderId="0" xfId="1"/>
    <xf numFmtId="0" fontId="5" fillId="2" borderId="2" xfId="1" applyFont="1" applyFill="1" applyBorder="1" applyAlignment="1">
      <alignment horizontal="center" vertical="center" wrapText="1"/>
    </xf>
    <xf numFmtId="0" fontId="5" fillId="2" borderId="2" xfId="1" applyFont="1" applyFill="1" applyBorder="1" applyAlignment="1">
      <alignment horizontal="left" vertical="center" wrapText="1" indent="4"/>
    </xf>
    <xf numFmtId="0" fontId="5" fillId="2" borderId="2" xfId="1" applyFont="1" applyFill="1" applyBorder="1" applyAlignment="1">
      <alignment horizontal="left" vertical="center" wrapText="1" indent="1"/>
    </xf>
    <xf numFmtId="0" fontId="4" fillId="2" borderId="2" xfId="1" applyFont="1" applyFill="1" applyBorder="1" applyAlignment="1">
      <alignment vertical="center" wrapText="1"/>
    </xf>
    <xf numFmtId="0" fontId="6" fillId="3" borderId="2" xfId="1" applyFont="1" applyFill="1" applyBorder="1" applyAlignment="1">
      <alignment horizontal="left" vertical="center" wrapText="1"/>
    </xf>
    <xf numFmtId="0" fontId="6" fillId="3" borderId="2" xfId="2" applyFont="1" applyFill="1" applyBorder="1" applyAlignment="1">
      <alignment horizontal="left" vertical="center" wrapText="1"/>
    </xf>
    <xf numFmtId="0" fontId="1" fillId="3" borderId="2" xfId="1" applyFill="1" applyBorder="1" applyAlignment="1">
      <alignment horizontal="left" vertical="center"/>
    </xf>
    <xf numFmtId="167" fontId="7" fillId="3" borderId="2" xfId="2" applyNumberFormat="1" applyFill="1" applyBorder="1" applyAlignment="1">
      <alignment horizontal="left" vertical="center"/>
    </xf>
    <xf numFmtId="167" fontId="2" fillId="3" borderId="2" xfId="1" applyNumberFormat="1" applyFont="1" applyFill="1" applyBorder="1" applyAlignment="1">
      <alignment horizontal="left" vertical="center"/>
    </xf>
    <xf numFmtId="0" fontId="0" fillId="0" borderId="2" xfId="0" applyBorder="1"/>
    <xf numFmtId="167" fontId="1" fillId="3" borderId="2" xfId="1" applyNumberFormat="1" applyFill="1" applyBorder="1" applyAlignment="1">
      <alignment horizontal="left" vertical="center"/>
    </xf>
    <xf numFmtId="0" fontId="8" fillId="0" borderId="2" xfId="1" applyFont="1" applyBorder="1" applyAlignment="1">
      <alignment horizontal="left" vertical="center" wrapText="1"/>
    </xf>
    <xf numFmtId="1" fontId="1" fillId="3" borderId="2" xfId="1" applyNumberFormat="1" applyFill="1" applyBorder="1" applyAlignment="1">
      <alignment horizontal="left" vertical="center"/>
    </xf>
    <xf numFmtId="1" fontId="2" fillId="3" borderId="2" xfId="1" applyNumberFormat="1" applyFont="1" applyFill="1" applyBorder="1" applyAlignment="1">
      <alignment horizontal="left" vertical="center"/>
    </xf>
    <xf numFmtId="0" fontId="1" fillId="0" borderId="2" xfId="1" applyBorder="1" applyAlignment="1">
      <alignment horizontal="left" vertical="center"/>
    </xf>
    <xf numFmtId="167" fontId="1" fillId="0" borderId="2" xfId="1" applyNumberFormat="1" applyBorder="1" applyAlignment="1">
      <alignment horizontal="left" vertical="center"/>
    </xf>
    <xf numFmtId="167" fontId="2" fillId="0" borderId="2" xfId="1" applyNumberFormat="1" applyFont="1" applyBorder="1" applyAlignment="1">
      <alignment horizontal="left" vertical="center"/>
    </xf>
    <xf numFmtId="0" fontId="1" fillId="0" borderId="2" xfId="1" applyBorder="1"/>
    <xf numFmtId="0" fontId="0" fillId="0" borderId="2" xfId="1" applyFont="1" applyBorder="1"/>
    <xf numFmtId="167" fontId="7" fillId="3" borderId="2" xfId="2" applyNumberFormat="1" applyFill="1" applyBorder="1" applyAlignment="1">
      <alignment horizontal="left"/>
    </xf>
    <xf numFmtId="167" fontId="9" fillId="3" borderId="2" xfId="2" applyNumberFormat="1" applyFont="1" applyFill="1" applyBorder="1" applyAlignment="1">
      <alignment horizontal="left"/>
    </xf>
    <xf numFmtId="0" fontId="1" fillId="0" borderId="2" xfId="1" applyBorder="1" applyAlignment="1">
      <alignment horizontal="left"/>
    </xf>
    <xf numFmtId="0" fontId="2" fillId="0" borderId="2" xfId="0" applyFont="1" applyBorder="1"/>
    <xf numFmtId="167" fontId="1" fillId="0" borderId="0" xfId="1" applyNumberFormat="1" applyAlignment="1">
      <alignment horizontal="left"/>
    </xf>
    <xf numFmtId="0" fontId="2" fillId="0" borderId="3" xfId="0" applyFont="1" applyBorder="1"/>
    <xf numFmtId="0" fontId="2" fillId="0" borderId="4" xfId="0" applyFont="1" applyBorder="1"/>
    <xf numFmtId="1" fontId="0" fillId="0" borderId="2" xfId="0" applyNumberFormat="1" applyBorder="1"/>
    <xf numFmtId="168" fontId="0" fillId="0" borderId="2" xfId="0" applyNumberFormat="1" applyBorder="1"/>
    <xf numFmtId="2" fontId="0" fillId="0" borderId="2" xfId="0" applyNumberFormat="1" applyBorder="1"/>
    <xf numFmtId="0" fontId="0" fillId="4" borderId="2" xfId="0" applyFill="1" applyBorder="1"/>
    <xf numFmtId="0" fontId="2" fillId="4" borderId="2" xfId="0" applyFont="1" applyFill="1" applyBorder="1"/>
    <xf numFmtId="1" fontId="11" fillId="4" borderId="2" xfId="0" applyNumberFormat="1" applyFont="1" applyFill="1" applyBorder="1"/>
    <xf numFmtId="2" fontId="2" fillId="4" borderId="2" xfId="0" applyNumberFormat="1" applyFont="1" applyFill="1" applyBorder="1"/>
    <xf numFmtId="1" fontId="0" fillId="0" borderId="0" xfId="0" applyNumberFormat="1"/>
    <xf numFmtId="0" fontId="1" fillId="0" borderId="0" xfId="1" applyAlignment="1">
      <alignment horizontal="center"/>
    </xf>
    <xf numFmtId="0" fontId="16" fillId="6" borderId="10" xfId="1" applyFont="1" applyFill="1" applyBorder="1" applyAlignment="1">
      <alignment horizontal="center" vertical="top" wrapText="1"/>
    </xf>
    <xf numFmtId="0" fontId="0" fillId="7" borderId="2" xfId="0" applyFill="1" applyBorder="1"/>
    <xf numFmtId="10" fontId="11" fillId="0" borderId="0" xfId="0" applyNumberFormat="1" applyFont="1"/>
    <xf numFmtId="1" fontId="2" fillId="4" borderId="2" xfId="0" applyNumberFormat="1" applyFont="1" applyFill="1" applyBorder="1"/>
    <xf numFmtId="2" fontId="0" fillId="4" borderId="2" xfId="0" applyNumberFormat="1" applyFill="1" applyBorder="1"/>
    <xf numFmtId="1" fontId="2" fillId="0" borderId="2" xfId="0" applyNumberFormat="1" applyFont="1" applyBorder="1"/>
    <xf numFmtId="0" fontId="17" fillId="0" borderId="2" xfId="0" applyFont="1" applyBorder="1"/>
    <xf numFmtId="0" fontId="18" fillId="0" borderId="2" xfId="0" applyFont="1" applyBorder="1" applyAlignment="1">
      <alignment horizontal="right" vertical="center" wrapText="1"/>
    </xf>
    <xf numFmtId="0" fontId="17" fillId="0" borderId="11" xfId="0" applyFont="1" applyBorder="1"/>
    <xf numFmtId="0" fontId="17" fillId="0" borderId="2" xfId="0" applyFont="1" applyBorder="1" applyAlignment="1">
      <alignment horizontal="center"/>
    </xf>
    <xf numFmtId="0" fontId="19" fillId="0" borderId="2" xfId="0" applyFont="1" applyBorder="1"/>
    <xf numFmtId="0" fontId="20" fillId="0" borderId="2" xfId="0" applyFont="1" applyBorder="1"/>
    <xf numFmtId="1" fontId="16" fillId="0" borderId="2" xfId="0" applyNumberFormat="1" applyFont="1" applyBorder="1"/>
    <xf numFmtId="1" fontId="11" fillId="0" borderId="2" xfId="0" applyNumberFormat="1" applyFont="1" applyBorder="1"/>
    <xf numFmtId="10" fontId="0" fillId="0" borderId="0" xfId="0" applyNumberFormat="1"/>
    <xf numFmtId="0" fontId="0" fillId="7" borderId="0" xfId="0" applyFill="1"/>
    <xf numFmtId="0" fontId="7" fillId="0" borderId="0" xfId="0" applyFont="1"/>
    <xf numFmtId="0" fontId="0" fillId="3" borderId="0" xfId="0" applyFill="1"/>
    <xf numFmtId="0" fontId="22" fillId="3" borderId="0" xfId="0" applyFont="1" applyFill="1"/>
    <xf numFmtId="0" fontId="23" fillId="3" borderId="0" xfId="0" applyFont="1" applyFill="1"/>
    <xf numFmtId="0" fontId="7" fillId="3" borderId="0" xfId="0" applyFont="1" applyFill="1"/>
    <xf numFmtId="0" fontId="24" fillId="0" borderId="0" xfId="0" applyFont="1" applyAlignment="1">
      <alignment horizontal="center" vertical="top" wrapText="1"/>
    </xf>
    <xf numFmtId="0" fontId="7" fillId="8" borderId="0" xfId="0" applyFont="1" applyFill="1"/>
    <xf numFmtId="0" fontId="0" fillId="8" borderId="0" xfId="0" applyFill="1"/>
    <xf numFmtId="0" fontId="9" fillId="0" borderId="0" xfId="0" applyFont="1"/>
    <xf numFmtId="170" fontId="22" fillId="3" borderId="0" xfId="0" applyNumberFormat="1" applyFont="1" applyFill="1"/>
    <xf numFmtId="170" fontId="0" fillId="0" borderId="0" xfId="0" applyNumberFormat="1"/>
    <xf numFmtId="170" fontId="9" fillId="0" borderId="0" xfId="0" applyNumberFormat="1" applyFont="1"/>
    <xf numFmtId="0" fontId="21" fillId="8" borderId="0" xfId="0" applyFont="1" applyFill="1" applyAlignment="1">
      <alignment horizontal="left" vertical="top" wrapText="1"/>
    </xf>
    <xf numFmtId="0" fontId="9" fillId="0" borderId="0" xfId="0" applyFont="1" applyAlignment="1">
      <alignment vertical="center" wrapText="1"/>
    </xf>
    <xf numFmtId="170" fontId="9" fillId="3" borderId="0" xfId="0" applyNumberFormat="1" applyFont="1" applyFill="1"/>
    <xf numFmtId="170" fontId="0" fillId="3" borderId="0" xfId="0" applyNumberFormat="1" applyFill="1"/>
    <xf numFmtId="0" fontId="9" fillId="3" borderId="0" xfId="0" applyFont="1" applyFill="1"/>
    <xf numFmtId="1" fontId="2" fillId="7" borderId="2" xfId="0" applyNumberFormat="1" applyFont="1" applyFill="1" applyBorder="1"/>
    <xf numFmtId="0" fontId="24" fillId="0" borderId="2" xfId="4" applyFont="1" applyBorder="1" applyAlignment="1">
      <alignment horizontal="left" vertical="center" wrapText="1"/>
    </xf>
    <xf numFmtId="0" fontId="29" fillId="0" borderId="2" xfId="4" applyFont="1" applyBorder="1" applyAlignment="1">
      <alignment horizontal="left" vertical="center" wrapText="1"/>
    </xf>
    <xf numFmtId="170" fontId="9" fillId="0" borderId="0" xfId="0" applyNumberFormat="1" applyFont="1" applyAlignment="1">
      <alignment vertical="center" wrapText="1"/>
    </xf>
    <xf numFmtId="0" fontId="0" fillId="0" borderId="0" xfId="0" pivotButton="1"/>
    <xf numFmtId="0" fontId="0" fillId="0" borderId="0" xfId="0" applyAlignment="1">
      <alignment horizontal="left"/>
    </xf>
    <xf numFmtId="0" fontId="16" fillId="0" borderId="0" xfId="0" applyFont="1"/>
    <xf numFmtId="0" fontId="11" fillId="9" borderId="2" xfId="0" applyFont="1" applyFill="1" applyBorder="1" applyAlignment="1">
      <alignment horizontal="center" vertical="center" wrapText="1"/>
    </xf>
    <xf numFmtId="0" fontId="11" fillId="9" borderId="2" xfId="0" applyFont="1" applyFill="1" applyBorder="1" applyAlignment="1">
      <alignment vertical="center" wrapText="1"/>
    </xf>
    <xf numFmtId="0" fontId="16" fillId="0" borderId="2" xfId="0" applyFont="1" applyBorder="1" applyAlignment="1">
      <alignment horizontal="center" vertical="center" wrapText="1"/>
    </xf>
    <xf numFmtId="0" fontId="16" fillId="0" borderId="2" xfId="0" applyFont="1" applyBorder="1" applyAlignment="1">
      <alignment horizontal="left" vertical="top" wrapText="1"/>
    </xf>
    <xf numFmtId="1" fontId="16" fillId="0" borderId="2" xfId="0" applyNumberFormat="1" applyFont="1" applyBorder="1" applyAlignment="1" applyProtection="1">
      <alignment horizontal="center" vertical="center" wrapText="1"/>
      <protection locked="0"/>
    </xf>
    <xf numFmtId="1" fontId="16" fillId="0" borderId="2" xfId="0" applyNumberFormat="1" applyFont="1" applyBorder="1" applyAlignment="1" applyProtection="1">
      <alignment horizontal="center" vertical="top" wrapText="1"/>
      <protection locked="0"/>
    </xf>
    <xf numFmtId="0" fontId="16" fillId="0" borderId="2" xfId="0" applyFont="1" applyBorder="1" applyAlignment="1" applyProtection="1">
      <alignment vertical="top" wrapText="1"/>
      <protection locked="0"/>
    </xf>
    <xf numFmtId="0" fontId="16" fillId="0" borderId="2" xfId="0" applyFont="1" applyBorder="1" applyAlignment="1" applyProtection="1">
      <alignment horizontal="center" vertical="center" wrapText="1"/>
      <protection locked="0"/>
    </xf>
    <xf numFmtId="0" fontId="16" fillId="0" borderId="2" xfId="0" applyFont="1" applyBorder="1" applyAlignment="1">
      <alignment horizontal="center" vertical="center"/>
    </xf>
    <xf numFmtId="1" fontId="16" fillId="0" borderId="2" xfId="0" applyNumberFormat="1" applyFont="1" applyBorder="1" applyAlignment="1" applyProtection="1">
      <alignment horizontal="center"/>
      <protection locked="0"/>
    </xf>
    <xf numFmtId="0" fontId="16" fillId="0" borderId="2" xfId="0" applyFont="1" applyBorder="1" applyProtection="1">
      <protection locked="0"/>
    </xf>
    <xf numFmtId="1" fontId="28" fillId="0" borderId="2" xfId="0" applyNumberFormat="1" applyFont="1" applyBorder="1" applyAlignment="1" applyProtection="1">
      <alignment horizontal="center" vertical="center" wrapText="1"/>
      <protection locked="0"/>
    </xf>
    <xf numFmtId="1" fontId="28" fillId="0" borderId="2" xfId="0" applyNumberFormat="1" applyFont="1" applyBorder="1" applyAlignment="1" applyProtection="1">
      <alignment horizontal="center"/>
      <protection locked="0"/>
    </xf>
    <xf numFmtId="0" fontId="28" fillId="0" borderId="2" xfId="0" applyFont="1" applyBorder="1" applyAlignment="1" applyProtection="1">
      <alignment horizontal="left" vertical="top" wrapText="1"/>
      <protection locked="0"/>
    </xf>
    <xf numFmtId="0" fontId="16" fillId="0" borderId="2" xfId="0" applyFont="1" applyBorder="1" applyAlignment="1" applyProtection="1">
      <alignment horizontal="left" vertical="top" wrapText="1"/>
      <protection locked="0"/>
    </xf>
    <xf numFmtId="0" fontId="11" fillId="0" borderId="2" xfId="0" applyFont="1" applyBorder="1" applyAlignment="1">
      <alignment horizontal="left" vertical="top" wrapText="1"/>
    </xf>
    <xf numFmtId="0" fontId="28" fillId="3" borderId="2" xfId="0" applyFont="1" applyFill="1" applyBorder="1" applyAlignment="1" applyProtection="1">
      <alignment horizontal="left" vertical="top" wrapText="1"/>
      <protection locked="0"/>
    </xf>
    <xf numFmtId="1" fontId="28" fillId="3" borderId="2" xfId="0" applyNumberFormat="1" applyFont="1" applyFill="1" applyBorder="1" applyAlignment="1" applyProtection="1">
      <alignment horizontal="left" vertical="top" wrapText="1"/>
      <protection locked="0"/>
    </xf>
    <xf numFmtId="1" fontId="30" fillId="3" borderId="2" xfId="0" applyNumberFormat="1" applyFont="1" applyFill="1" applyBorder="1" applyAlignment="1" applyProtection="1">
      <alignment horizontal="left" vertical="top" wrapText="1"/>
      <protection locked="0"/>
    </xf>
    <xf numFmtId="0" fontId="28" fillId="0" borderId="2" xfId="0" applyFont="1" applyBorder="1" applyAlignment="1">
      <alignment horizontal="left" vertical="top" wrapText="1"/>
    </xf>
    <xf numFmtId="0" fontId="24" fillId="0" borderId="2" xfId="0" applyFont="1" applyBorder="1" applyAlignment="1">
      <alignment horizontal="left" vertical="top"/>
    </xf>
    <xf numFmtId="4" fontId="16" fillId="3" borderId="2" xfId="0" applyNumberFormat="1" applyFont="1" applyFill="1" applyBorder="1" applyAlignment="1" applyProtection="1">
      <alignment horizontal="center" vertical="top"/>
      <protection locked="0"/>
    </xf>
    <xf numFmtId="0" fontId="24" fillId="0" borderId="2" xfId="0" applyFont="1" applyBorder="1" applyAlignment="1">
      <alignment horizontal="center" vertical="top" wrapText="1"/>
    </xf>
    <xf numFmtId="0" fontId="16" fillId="0" borderId="2" xfId="0" applyFont="1" applyBorder="1" applyAlignment="1">
      <alignment horizontal="center" vertical="top" wrapText="1"/>
    </xf>
    <xf numFmtId="4" fontId="16" fillId="3" borderId="2" xfId="0" applyNumberFormat="1" applyFont="1" applyFill="1" applyBorder="1" applyAlignment="1" applyProtection="1">
      <alignment horizontal="left" vertical="top"/>
      <protection locked="0"/>
    </xf>
    <xf numFmtId="0" fontId="29" fillId="0" borderId="2" xfId="0" applyFont="1" applyBorder="1" applyAlignment="1">
      <alignment horizontal="left" vertical="top"/>
    </xf>
    <xf numFmtId="4" fontId="16" fillId="3" borderId="2" xfId="0" applyNumberFormat="1" applyFont="1" applyFill="1" applyBorder="1" applyAlignment="1">
      <alignment horizontal="center" vertical="center"/>
    </xf>
    <xf numFmtId="4" fontId="16" fillId="0" borderId="2" xfId="0" applyNumberFormat="1" applyFont="1" applyBorder="1" applyAlignment="1">
      <alignment horizontal="center" vertical="center"/>
    </xf>
    <xf numFmtId="0" fontId="16" fillId="0" borderId="2" xfId="0" applyFont="1" applyBorder="1" applyAlignment="1" applyProtection="1">
      <alignment horizontal="center" vertical="top" wrapText="1"/>
      <protection locked="0"/>
    </xf>
    <xf numFmtId="4" fontId="16" fillId="0" borderId="2" xfId="0" applyNumberFormat="1" applyFont="1" applyBorder="1" applyAlignment="1" applyProtection="1">
      <alignment horizontal="center" vertical="center"/>
      <protection locked="0"/>
    </xf>
    <xf numFmtId="4" fontId="16" fillId="0" borderId="0" xfId="0" applyNumberFormat="1" applyFont="1" applyAlignment="1">
      <alignment horizontal="center" vertical="center"/>
    </xf>
    <xf numFmtId="0" fontId="16" fillId="0" borderId="2" xfId="0" applyFont="1" applyBorder="1" applyAlignment="1">
      <alignment horizontal="left" vertical="top"/>
    </xf>
    <xf numFmtId="4" fontId="16" fillId="0" borderId="2" xfId="0" applyNumberFormat="1" applyFont="1" applyBorder="1" applyAlignment="1" applyProtection="1">
      <alignment horizontal="center" vertical="top" wrapText="1"/>
      <protection locked="0"/>
    </xf>
    <xf numFmtId="0" fontId="24" fillId="0" borderId="2" xfId="0" applyFont="1" applyBorder="1" applyAlignment="1">
      <alignment horizontal="left" vertical="top" wrapText="1"/>
    </xf>
    <xf numFmtId="0" fontId="29" fillId="0" borderId="2" xfId="0" applyFont="1" applyBorder="1" applyAlignment="1">
      <alignment horizontal="left" vertical="top" wrapText="1"/>
    </xf>
    <xf numFmtId="3" fontId="16" fillId="0" borderId="2" xfId="0" applyNumberFormat="1" applyFont="1" applyBorder="1" applyAlignment="1" applyProtection="1">
      <alignment horizontal="left" vertical="top" wrapText="1"/>
      <protection locked="0"/>
    </xf>
    <xf numFmtId="4" fontId="11" fillId="9" borderId="2" xfId="0" applyNumberFormat="1" applyFont="1" applyFill="1" applyBorder="1" applyAlignment="1">
      <alignment horizontal="center" vertical="center" wrapText="1"/>
    </xf>
    <xf numFmtId="4" fontId="16" fillId="0" borderId="2" xfId="0" applyNumberFormat="1" applyFont="1" applyBorder="1" applyAlignment="1">
      <alignment horizontal="left" vertical="top" wrapText="1"/>
    </xf>
    <xf numFmtId="3" fontId="24" fillId="0" borderId="2" xfId="0" applyNumberFormat="1" applyFont="1" applyBorder="1" applyAlignment="1">
      <alignment horizontal="left" vertical="top" wrapText="1"/>
    </xf>
    <xf numFmtId="4" fontId="29" fillId="0" borderId="2" xfId="6" applyNumberFormat="1" applyFont="1" applyBorder="1" applyAlignment="1">
      <alignment horizontal="center" vertical="center"/>
    </xf>
    <xf numFmtId="4" fontId="24" fillId="0" borderId="2" xfId="0" applyNumberFormat="1" applyFont="1" applyBorder="1" applyAlignment="1">
      <alignment horizontal="left" vertical="top" wrapText="1"/>
    </xf>
    <xf numFmtId="172" fontId="16" fillId="0" borderId="2" xfId="0" applyNumberFormat="1" applyFont="1" applyBorder="1" applyProtection="1">
      <protection locked="0"/>
    </xf>
    <xf numFmtId="4" fontId="16" fillId="0" borderId="2" xfId="0" applyNumberFormat="1" applyFont="1" applyBorder="1" applyProtection="1">
      <protection locked="0"/>
    </xf>
    <xf numFmtId="4" fontId="28" fillId="0" borderId="2" xfId="0" applyNumberFormat="1" applyFont="1" applyBorder="1" applyAlignment="1" applyProtection="1">
      <alignment horizontal="center" vertical="top"/>
      <protection locked="0"/>
    </xf>
    <xf numFmtId="2" fontId="16" fillId="0" borderId="2" xfId="0" applyNumberFormat="1" applyFont="1" applyBorder="1" applyAlignment="1" applyProtection="1">
      <alignment horizontal="center"/>
      <protection locked="0"/>
    </xf>
    <xf numFmtId="0" fontId="28" fillId="0" borderId="2" xfId="0" applyFont="1" applyBorder="1" applyAlignment="1" applyProtection="1">
      <alignment horizontal="center" vertical="top"/>
      <protection locked="0"/>
    </xf>
    <xf numFmtId="0" fontId="30" fillId="9" borderId="2" xfId="0" applyFont="1" applyFill="1" applyBorder="1" applyAlignment="1">
      <alignment horizontal="center" vertical="center" wrapText="1"/>
    </xf>
    <xf numFmtId="2" fontId="28" fillId="0" borderId="2" xfId="0" applyNumberFormat="1" applyFont="1" applyBorder="1" applyAlignment="1" applyProtection="1">
      <alignment horizontal="center" vertical="top"/>
      <protection locked="0"/>
    </xf>
    <xf numFmtId="4" fontId="28" fillId="0" borderId="2" xfId="0" applyNumberFormat="1" applyFont="1" applyBorder="1" applyAlignment="1" applyProtection="1">
      <alignment horizontal="center" vertical="center"/>
      <protection locked="0"/>
    </xf>
    <xf numFmtId="171" fontId="16" fillId="0" borderId="0" xfId="0" applyNumberFormat="1" applyFont="1"/>
    <xf numFmtId="4" fontId="16" fillId="0" borderId="2" xfId="0" applyNumberFormat="1" applyFont="1" applyBorder="1" applyAlignment="1">
      <alignment horizontal="left" vertical="top"/>
    </xf>
    <xf numFmtId="173" fontId="16" fillId="0" borderId="0" xfId="0" applyNumberFormat="1" applyFont="1"/>
    <xf numFmtId="0" fontId="33" fillId="0" borderId="0" xfId="0" applyFont="1" applyAlignment="1" applyProtection="1">
      <alignment vertical="center" wrapText="1"/>
      <protection locked="0"/>
    </xf>
    <xf numFmtId="0" fontId="34" fillId="10" borderId="2" xfId="0" applyFont="1" applyFill="1" applyBorder="1" applyAlignment="1">
      <alignment horizontal="center" vertical="center" wrapText="1"/>
    </xf>
    <xf numFmtId="0" fontId="34" fillId="10" borderId="2" xfId="0" applyFont="1" applyFill="1" applyBorder="1" applyAlignment="1">
      <alignment vertical="center" wrapText="1"/>
    </xf>
    <xf numFmtId="0" fontId="36" fillId="10" borderId="2" xfId="0" applyFont="1" applyFill="1" applyBorder="1" applyAlignment="1">
      <alignment vertical="center" wrapText="1"/>
    </xf>
    <xf numFmtId="0" fontId="34" fillId="11" borderId="2" xfId="0" applyFont="1" applyFill="1" applyBorder="1" applyAlignment="1">
      <alignment horizontal="center" vertical="center" wrapText="1"/>
    </xf>
    <xf numFmtId="0" fontId="33" fillId="10" borderId="2" xfId="0" applyFont="1" applyFill="1" applyBorder="1" applyAlignment="1">
      <alignment vertical="center" wrapText="1"/>
    </xf>
    <xf numFmtId="0" fontId="33" fillId="0" borderId="2" xfId="0" applyFont="1" applyBorder="1" applyAlignment="1" applyProtection="1">
      <alignment horizontal="center" vertical="center" wrapText="1"/>
      <protection locked="0"/>
    </xf>
    <xf numFmtId="0" fontId="33" fillId="0" borderId="2" xfId="0" applyFont="1" applyBorder="1" applyAlignment="1" applyProtection="1">
      <alignment vertical="center" wrapText="1"/>
      <protection locked="0"/>
    </xf>
    <xf numFmtId="0" fontId="38" fillId="0" borderId="0" xfId="0" applyFont="1" applyAlignment="1" applyProtection="1">
      <alignment horizontal="center"/>
      <protection locked="0"/>
    </xf>
    <xf numFmtId="0" fontId="38" fillId="0" borderId="0" xfId="0" applyFont="1" applyProtection="1">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left" vertical="center"/>
      <protection locked="0"/>
    </xf>
    <xf numFmtId="0" fontId="34" fillId="0" borderId="0" xfId="0" applyFont="1" applyAlignment="1" applyProtection="1">
      <alignment vertical="center" wrapText="1"/>
      <protection locked="0"/>
    </xf>
    <xf numFmtId="0" fontId="33" fillId="0" borderId="0" xfId="0" applyFont="1" applyAlignment="1" applyProtection="1">
      <alignment horizontal="center" vertical="center" wrapText="1"/>
      <protection locked="0"/>
    </xf>
    <xf numFmtId="0" fontId="38" fillId="0" borderId="0" xfId="0" applyFont="1" applyAlignment="1" applyProtection="1">
      <alignment wrapText="1"/>
      <protection locked="0"/>
    </xf>
    <xf numFmtId="0" fontId="40" fillId="0" borderId="0" xfId="0" applyFont="1" applyProtection="1">
      <protection locked="0"/>
    </xf>
    <xf numFmtId="0" fontId="39" fillId="0" borderId="0" xfId="0" applyFont="1" applyAlignment="1" applyProtection="1">
      <alignment horizontal="left" vertical="center" wrapText="1"/>
      <protection locked="0"/>
    </xf>
    <xf numFmtId="0" fontId="40" fillId="0" borderId="0" xfId="0" applyFont="1" applyAlignment="1" applyProtection="1">
      <alignment wrapText="1"/>
      <protection locked="0"/>
    </xf>
    <xf numFmtId="0" fontId="34" fillId="0" borderId="0" xfId="0" applyFont="1" applyAlignment="1" applyProtection="1">
      <alignment horizontal="center" vertical="center" wrapText="1"/>
      <protection locked="0"/>
    </xf>
    <xf numFmtId="0" fontId="33" fillId="0" borderId="0" xfId="0" applyFont="1" applyAlignment="1" applyProtection="1">
      <alignment horizontal="left" vertical="center" wrapText="1"/>
      <protection locked="0"/>
    </xf>
    <xf numFmtId="0" fontId="42" fillId="0" borderId="0" xfId="0" applyFont="1"/>
    <xf numFmtId="0" fontId="43" fillId="0" borderId="2" xfId="0" applyFont="1" applyBorder="1" applyAlignment="1">
      <alignment horizontal="left" vertical="center" wrapText="1"/>
    </xf>
    <xf numFmtId="0" fontId="44" fillId="0" borderId="2" xfId="0" applyFont="1" applyBorder="1" applyAlignment="1">
      <alignment horizontal="justify" vertical="center" wrapText="1"/>
    </xf>
    <xf numFmtId="0" fontId="43" fillId="12" borderId="2" xfId="0" applyFont="1" applyFill="1" applyBorder="1" applyAlignment="1">
      <alignment horizontal="left" vertical="center" wrapText="1"/>
    </xf>
    <xf numFmtId="0" fontId="42" fillId="0" borderId="0" xfId="0" applyFont="1" applyAlignment="1">
      <alignment horizontal="left" vertical="top"/>
    </xf>
    <xf numFmtId="0" fontId="43" fillId="12" borderId="2" xfId="0" applyFont="1" applyFill="1" applyBorder="1" applyAlignment="1">
      <alignment horizontal="left" vertical="top" wrapText="1"/>
    </xf>
    <xf numFmtId="0" fontId="44" fillId="0" borderId="2" xfId="0" applyFont="1" applyBorder="1" applyAlignment="1">
      <alignment horizontal="left" vertical="center"/>
    </xf>
    <xf numFmtId="0" fontId="44" fillId="0" borderId="2" xfId="0" applyFont="1" applyBorder="1" applyAlignment="1">
      <alignment vertical="center" wrapText="1"/>
    </xf>
    <xf numFmtId="0" fontId="44" fillId="0" borderId="2" xfId="0" applyFont="1" applyBorder="1" applyAlignment="1">
      <alignment horizontal="left" vertical="center" wrapText="1"/>
    </xf>
    <xf numFmtId="0" fontId="43" fillId="0" borderId="0" xfId="0" applyFont="1" applyAlignment="1">
      <alignment horizontal="left" vertical="center" wrapText="1"/>
    </xf>
    <xf numFmtId="0" fontId="44" fillId="0" borderId="0" xfId="0" applyFont="1" applyAlignment="1">
      <alignment vertical="center" wrapText="1"/>
    </xf>
    <xf numFmtId="0" fontId="44" fillId="0" borderId="0" xfId="0" applyFont="1" applyAlignment="1">
      <alignment horizontal="left" vertical="center" wrapText="1"/>
    </xf>
    <xf numFmtId="2" fontId="44" fillId="0" borderId="0" xfId="8" applyNumberFormat="1" applyFont="1" applyBorder="1" applyAlignment="1">
      <alignment horizontal="center" vertical="center" wrapText="1"/>
    </xf>
    <xf numFmtId="0" fontId="46" fillId="0" borderId="0" xfId="0" applyFont="1" applyAlignment="1">
      <alignment horizontal="center" vertical="center"/>
    </xf>
    <xf numFmtId="0" fontId="39" fillId="0" borderId="0" xfId="0" applyFont="1" applyAlignment="1">
      <alignment horizontal="left" vertical="center"/>
    </xf>
    <xf numFmtId="0" fontId="45" fillId="0" borderId="0" xfId="0" applyFont="1" applyAlignment="1">
      <alignment horizontal="left" vertical="center" wrapText="1"/>
    </xf>
    <xf numFmtId="2" fontId="45" fillId="0" borderId="0" xfId="0" applyNumberFormat="1" applyFont="1" applyAlignment="1">
      <alignment horizontal="left" vertical="center" wrapText="1"/>
    </xf>
    <xf numFmtId="0" fontId="38" fillId="0" borderId="0" xfId="0" applyFont="1" applyAlignment="1">
      <alignment horizontal="center"/>
    </xf>
    <xf numFmtId="0" fontId="38" fillId="0" borderId="0" xfId="0" applyFont="1"/>
    <xf numFmtId="0" fontId="39" fillId="0" borderId="0" xfId="0" applyFont="1" applyAlignment="1">
      <alignment vertical="center"/>
    </xf>
    <xf numFmtId="2" fontId="46" fillId="0" borderId="0" xfId="0" applyNumberFormat="1" applyFont="1" applyAlignment="1">
      <alignment horizontal="center" vertical="center"/>
    </xf>
    <xf numFmtId="0" fontId="46" fillId="0" borderId="0" xfId="0" applyFont="1"/>
    <xf numFmtId="0" fontId="46" fillId="0" borderId="0" xfId="0" applyFont="1" applyAlignment="1" applyProtection="1">
      <alignment horizontal="center" vertical="center"/>
      <protection locked="0"/>
    </xf>
    <xf numFmtId="0" fontId="38" fillId="0" borderId="0" xfId="0" applyFont="1" applyAlignment="1">
      <alignment horizontal="center" vertical="center"/>
    </xf>
    <xf numFmtId="0" fontId="39" fillId="0" borderId="0" xfId="0" applyFont="1" applyAlignment="1">
      <alignment horizontal="left" vertical="center" wrapText="1"/>
    </xf>
    <xf numFmtId="0" fontId="38" fillId="0" borderId="0" xfId="0" applyFont="1" applyAlignment="1">
      <alignment wrapText="1"/>
    </xf>
    <xf numFmtId="0" fontId="17" fillId="0" borderId="0" xfId="0" applyFont="1"/>
    <xf numFmtId="0" fontId="17" fillId="7" borderId="0" xfId="0" applyFont="1" applyFill="1"/>
    <xf numFmtId="0" fontId="17" fillId="0" borderId="0" xfId="0" applyFont="1" applyProtection="1">
      <protection locked="0"/>
    </xf>
    <xf numFmtId="0" fontId="51" fillId="10" borderId="2" xfId="5" applyFont="1" applyFill="1" applyBorder="1" applyAlignment="1" applyProtection="1">
      <alignment horizontal="center" vertical="center" wrapText="1"/>
      <protection locked="0"/>
    </xf>
    <xf numFmtId="0" fontId="51" fillId="10" borderId="14" xfId="5" applyFont="1" applyFill="1" applyBorder="1" applyAlignment="1" applyProtection="1">
      <alignment horizontal="center" vertical="center" wrapText="1"/>
      <protection locked="0"/>
    </xf>
    <xf numFmtId="0" fontId="55" fillId="0" borderId="0" xfId="0" applyFont="1"/>
    <xf numFmtId="0" fontId="59" fillId="0" borderId="0" xfId="0" applyFont="1"/>
    <xf numFmtId="0" fontId="17" fillId="7" borderId="0" xfId="0" applyFont="1" applyFill="1" applyAlignment="1" applyProtection="1">
      <alignment horizontal="left"/>
      <protection locked="0"/>
    </xf>
    <xf numFmtId="0" fontId="0" fillId="0" borderId="0" xfId="0" applyAlignment="1">
      <alignment horizontal="center"/>
    </xf>
    <xf numFmtId="0" fontId="17" fillId="0" borderId="22" xfId="0" applyFont="1" applyBorder="1"/>
    <xf numFmtId="0" fontId="63" fillId="0" borderId="21" xfId="0" applyFont="1" applyBorder="1" applyAlignment="1">
      <alignment horizontal="left" vertical="top"/>
    </xf>
    <xf numFmtId="0" fontId="63" fillId="0" borderId="0" xfId="0" applyFont="1" applyAlignment="1">
      <alignment horizontal="left" vertical="top" wrapText="1"/>
    </xf>
    <xf numFmtId="0" fontId="63" fillId="0" borderId="22" xfId="0" applyFont="1" applyBorder="1" applyAlignment="1">
      <alignment horizontal="left" vertical="top" wrapText="1"/>
    </xf>
    <xf numFmtId="0" fontId="64" fillId="0" borderId="0" xfId="0" applyFont="1"/>
    <xf numFmtId="0" fontId="63" fillId="0" borderId="21" xfId="0" applyFont="1" applyBorder="1" applyAlignment="1">
      <alignment horizontal="left" vertical="top" wrapText="1"/>
    </xf>
    <xf numFmtId="0" fontId="65" fillId="0" borderId="0" xfId="0" applyFont="1" applyAlignment="1">
      <alignment horizontal="center" vertical="center"/>
    </xf>
    <xf numFmtId="0" fontId="66" fillId="0" borderId="21" xfId="0" applyFont="1" applyBorder="1" applyAlignment="1">
      <alignment horizontal="left" vertical="center"/>
    </xf>
    <xf numFmtId="0" fontId="63" fillId="0" borderId="0" xfId="0" applyFont="1" applyAlignment="1">
      <alignment horizontal="left" vertical="center" wrapText="1"/>
    </xf>
    <xf numFmtId="0" fontId="65" fillId="0" borderId="22" xfId="0" applyFont="1" applyBorder="1" applyAlignment="1">
      <alignment horizontal="center" vertical="center"/>
    </xf>
    <xf numFmtId="0" fontId="65" fillId="0" borderId="0" xfId="0" applyFont="1"/>
    <xf numFmtId="0" fontId="66" fillId="0" borderId="21" xfId="0" applyFont="1" applyBorder="1" applyAlignment="1">
      <alignment horizontal="left" vertical="center" wrapText="1"/>
    </xf>
    <xf numFmtId="0" fontId="17" fillId="0" borderId="24" xfId="0" applyFont="1" applyBorder="1"/>
    <xf numFmtId="0" fontId="17" fillId="0" borderId="25" xfId="0" applyFont="1" applyBorder="1"/>
    <xf numFmtId="2" fontId="17" fillId="0" borderId="2" xfId="0" applyNumberFormat="1" applyFont="1" applyBorder="1" applyAlignment="1" applyProtection="1">
      <alignment horizontal="right"/>
      <protection locked="0"/>
    </xf>
    <xf numFmtId="2" fontId="17" fillId="0" borderId="0" xfId="0" applyNumberFormat="1" applyFont="1" applyAlignment="1">
      <alignment horizontal="right"/>
    </xf>
    <xf numFmtId="0" fontId="17" fillId="7" borderId="0" xfId="0" applyFont="1" applyFill="1" applyAlignment="1" applyProtection="1">
      <alignment horizontal="right"/>
      <protection locked="0"/>
    </xf>
    <xf numFmtId="0" fontId="17" fillId="0" borderId="21" xfId="0" applyFont="1" applyBorder="1" applyAlignment="1">
      <alignment horizontal="left"/>
    </xf>
    <xf numFmtId="0" fontId="67" fillId="0" borderId="21" xfId="0" applyFont="1" applyBorder="1" applyAlignment="1">
      <alignment horizontal="left"/>
    </xf>
    <xf numFmtId="0" fontId="17" fillId="0" borderId="23" xfId="0" applyFont="1" applyBorder="1" applyAlignment="1">
      <alignment horizontal="left"/>
    </xf>
    <xf numFmtId="0" fontId="17" fillId="0" borderId="0" xfId="0" applyFont="1" applyAlignment="1" applyProtection="1">
      <alignment horizontal="left"/>
      <protection locked="0"/>
    </xf>
    <xf numFmtId="0" fontId="17" fillId="0" borderId="0" xfId="0" applyFont="1" applyAlignment="1">
      <alignment horizontal="left"/>
    </xf>
    <xf numFmtId="0" fontId="67" fillId="0" borderId="0" xfId="0" applyFont="1" applyAlignment="1">
      <alignment horizontal="left"/>
    </xf>
    <xf numFmtId="0" fontId="67" fillId="0" borderId="0" xfId="0" applyFont="1" applyAlignment="1">
      <alignment horizontal="left" wrapText="1"/>
    </xf>
    <xf numFmtId="0" fontId="17" fillId="0" borderId="24" xfId="0" applyFont="1" applyBorder="1" applyAlignment="1">
      <alignment horizontal="left"/>
    </xf>
    <xf numFmtId="0" fontId="65" fillId="0" borderId="0" xfId="0" applyFont="1" applyAlignment="1">
      <alignment horizontal="left"/>
    </xf>
    <xf numFmtId="0" fontId="17" fillId="0" borderId="19" xfId="0" applyFont="1" applyBorder="1" applyAlignment="1">
      <alignment horizontal="left" vertical="center" wrapText="1"/>
    </xf>
    <xf numFmtId="169" fontId="17" fillId="0" borderId="2" xfId="0" applyNumberFormat="1" applyFont="1" applyBorder="1" applyAlignment="1" applyProtection="1">
      <alignment horizontal="right" vertical="center" wrapText="1"/>
      <protection locked="0"/>
    </xf>
    <xf numFmtId="10" fontId="17" fillId="0" borderId="2" xfId="8" applyNumberFormat="1" applyFont="1" applyFill="1" applyBorder="1" applyAlignment="1" applyProtection="1">
      <alignment horizontal="right" vertical="center" wrapText="1"/>
      <protection locked="0"/>
    </xf>
    <xf numFmtId="2" fontId="17" fillId="0" borderId="2" xfId="0" applyNumberFormat="1" applyFont="1" applyBorder="1" applyAlignment="1">
      <alignment horizontal="right" vertical="center" wrapText="1"/>
    </xf>
    <xf numFmtId="0" fontId="17" fillId="0" borderId="2" xfId="0" applyFont="1" applyBorder="1" applyAlignment="1" applyProtection="1">
      <alignment horizontal="right"/>
      <protection locked="0"/>
    </xf>
    <xf numFmtId="9" fontId="17" fillId="0" borderId="2" xfId="8" applyFont="1" applyFill="1" applyBorder="1" applyAlignment="1" applyProtection="1">
      <alignment horizontal="right"/>
      <protection locked="0"/>
    </xf>
    <xf numFmtId="0" fontId="65" fillId="0" borderId="0" xfId="0" applyFont="1" applyAlignment="1">
      <alignment horizontal="left" vertical="center"/>
    </xf>
    <xf numFmtId="0" fontId="67" fillId="0" borderId="0" xfId="0" applyFont="1" applyAlignment="1">
      <alignment horizontal="left" vertical="center"/>
    </xf>
    <xf numFmtId="2" fontId="47" fillId="0" borderId="12" xfId="0" applyNumberFormat="1" applyFont="1" applyBorder="1" applyAlignment="1">
      <alignment horizontal="right" vertical="center"/>
    </xf>
    <xf numFmtId="2" fontId="48" fillId="0" borderId="13" xfId="0" applyNumberFormat="1" applyFont="1" applyBorder="1" applyAlignment="1">
      <alignment horizontal="right" vertical="center"/>
    </xf>
    <xf numFmtId="0" fontId="17" fillId="0" borderId="0" xfId="0" applyFont="1" applyAlignment="1" applyProtection="1">
      <alignment horizontal="right"/>
      <protection locked="0"/>
    </xf>
    <xf numFmtId="167" fontId="17" fillId="0" borderId="0" xfId="0" applyNumberFormat="1" applyFont="1" applyAlignment="1">
      <alignment horizontal="right"/>
    </xf>
    <xf numFmtId="0" fontId="63" fillId="0" borderId="0" xfId="0" applyFont="1" applyAlignment="1">
      <alignment horizontal="right" vertical="top" wrapText="1"/>
    </xf>
    <xf numFmtId="0" fontId="65" fillId="0" borderId="0" xfId="0" applyFont="1" applyAlignment="1">
      <alignment horizontal="right" vertical="center"/>
    </xf>
    <xf numFmtId="0" fontId="66" fillId="0" borderId="0" xfId="0" applyFont="1" applyAlignment="1">
      <alignment horizontal="right" vertical="center"/>
    </xf>
    <xf numFmtId="0" fontId="17" fillId="0" borderId="0" xfId="0" applyFont="1" applyAlignment="1">
      <alignment horizontal="right"/>
    </xf>
    <xf numFmtId="0" fontId="17" fillId="9" borderId="0" xfId="0" applyFont="1" applyFill="1"/>
    <xf numFmtId="0" fontId="50" fillId="15" borderId="2" xfId="0" applyFont="1" applyFill="1" applyBorder="1" applyAlignment="1">
      <alignment horizontal="center" vertical="center" wrapText="1"/>
    </xf>
    <xf numFmtId="0" fontId="48" fillId="15" borderId="19" xfId="0" applyFont="1" applyFill="1" applyBorder="1" applyAlignment="1">
      <alignment horizontal="left" vertical="center" wrapText="1"/>
    </xf>
    <xf numFmtId="0" fontId="0" fillId="0" borderId="0" xfId="0" applyProtection="1">
      <protection locked="0"/>
    </xf>
    <xf numFmtId="0" fontId="2" fillId="9" borderId="2" xfId="0" applyFont="1" applyFill="1" applyBorder="1" applyAlignment="1">
      <alignment horizontal="center" vertical="center" wrapText="1"/>
    </xf>
    <xf numFmtId="0" fontId="0" fillId="0" borderId="2" xfId="0" applyBorder="1" applyAlignment="1">
      <alignment horizontal="center" vertical="top"/>
    </xf>
    <xf numFmtId="0" fontId="0" fillId="16" borderId="2" xfId="0" applyFill="1" applyBorder="1" applyProtection="1">
      <protection locked="0"/>
    </xf>
    <xf numFmtId="0" fontId="0" fillId="0" borderId="2" xfId="0" applyBorder="1" applyProtection="1">
      <protection locked="0"/>
    </xf>
    <xf numFmtId="0" fontId="0" fillId="0" borderId="2" xfId="0" applyBorder="1" applyAlignment="1" applyProtection="1">
      <alignment horizontal="center" vertical="top"/>
      <protection locked="0"/>
    </xf>
    <xf numFmtId="2" fontId="0" fillId="0" borderId="2" xfId="0" applyNumberFormat="1" applyBorder="1" applyProtection="1">
      <protection locked="0"/>
    </xf>
    <xf numFmtId="0" fontId="0" fillId="0" borderId="2" xfId="0" applyBorder="1" applyAlignment="1" applyProtection="1">
      <alignment horizontal="center"/>
      <protection locked="0"/>
    </xf>
    <xf numFmtId="2" fontId="2" fillId="0" borderId="2" xfId="0" applyNumberFormat="1" applyFont="1" applyBorder="1" applyProtection="1">
      <protection locked="0"/>
    </xf>
    <xf numFmtId="0" fontId="0" fillId="17" borderId="2" xfId="0" applyFill="1" applyBorder="1" applyProtection="1">
      <protection locked="0"/>
    </xf>
    <xf numFmtId="1" fontId="0" fillId="0" borderId="2" xfId="0" applyNumberFormat="1" applyBorder="1" applyProtection="1">
      <protection locked="0"/>
    </xf>
    <xf numFmtId="0" fontId="0" fillId="0" borderId="2" xfId="0" applyBorder="1" applyAlignment="1" applyProtection="1">
      <alignment horizontal="right"/>
      <protection locked="0"/>
    </xf>
    <xf numFmtId="1" fontId="0" fillId="0" borderId="2" xfId="0" applyNumberFormat="1" applyBorder="1" applyAlignment="1" applyProtection="1">
      <alignment horizontal="right"/>
      <protection locked="0"/>
    </xf>
    <xf numFmtId="0" fontId="0" fillId="0" borderId="4" xfId="0" applyBorder="1"/>
    <xf numFmtId="0" fontId="6" fillId="0" borderId="2" xfId="2" applyFont="1" applyBorder="1" applyAlignment="1">
      <alignment horizontal="left" vertical="center" wrapText="1"/>
    </xf>
    <xf numFmtId="0" fontId="0" fillId="0" borderId="2" xfId="1" applyFont="1" applyBorder="1" applyAlignment="1">
      <alignment horizontal="left" vertical="center"/>
    </xf>
    <xf numFmtId="0" fontId="1" fillId="0" borderId="2" xfId="1" applyBorder="1" applyAlignment="1">
      <alignment horizontal="center"/>
    </xf>
    <xf numFmtId="0" fontId="12" fillId="0" borderId="2" xfId="0" applyFont="1" applyBorder="1" applyAlignment="1">
      <alignment horizontal="left" vertical="center"/>
    </xf>
    <xf numFmtId="0" fontId="69" fillId="0" borderId="2" xfId="1" applyFont="1" applyBorder="1" applyAlignment="1">
      <alignment horizontal="left" vertical="center" wrapText="1"/>
    </xf>
    <xf numFmtId="0" fontId="17" fillId="0" borderId="2" xfId="1" applyFont="1" applyBorder="1" applyAlignment="1">
      <alignment horizontal="left" vertical="center"/>
    </xf>
    <xf numFmtId="0" fontId="69" fillId="0" borderId="2" xfId="2" applyFont="1" applyBorder="1" applyAlignment="1">
      <alignment horizontal="left" vertical="center" wrapText="1"/>
    </xf>
    <xf numFmtId="2" fontId="17" fillId="0" borderId="2" xfId="1" applyNumberFormat="1" applyFont="1" applyBorder="1" applyAlignment="1">
      <alignment horizontal="left" vertical="center"/>
    </xf>
    <xf numFmtId="0" fontId="70" fillId="0" borderId="2" xfId="3" applyFont="1" applyBorder="1" applyAlignment="1">
      <alignment horizontal="left" vertical="center" wrapText="1"/>
    </xf>
    <xf numFmtId="168" fontId="17" fillId="0" borderId="2" xfId="0" applyNumberFormat="1" applyFont="1" applyBorder="1"/>
    <xf numFmtId="0" fontId="17" fillId="0" borderId="0" xfId="1" applyFont="1" applyAlignment="1">
      <alignment horizontal="left"/>
    </xf>
    <xf numFmtId="0" fontId="71" fillId="0" borderId="2" xfId="0" applyFont="1" applyBorder="1" applyAlignment="1">
      <alignment horizontal="left" vertical="center"/>
    </xf>
    <xf numFmtId="169" fontId="17" fillId="0" borderId="2" xfId="0" applyNumberFormat="1" applyFont="1" applyBorder="1"/>
    <xf numFmtId="0" fontId="45" fillId="0" borderId="0" xfId="0" applyFont="1" applyAlignment="1">
      <alignment horizontal="left" wrapText="1"/>
    </xf>
    <xf numFmtId="0" fontId="2" fillId="0" borderId="2" xfId="0" applyFont="1" applyBorder="1" applyAlignment="1">
      <alignment horizontal="center" vertical="center" wrapText="1"/>
    </xf>
    <xf numFmtId="0" fontId="2" fillId="3" borderId="2" xfId="0" applyFont="1" applyFill="1" applyBorder="1" applyAlignment="1">
      <alignment horizontal="center" vertical="center" wrapText="1"/>
    </xf>
    <xf numFmtId="0" fontId="0" fillId="0" borderId="2" xfId="0" applyBorder="1" applyAlignment="1">
      <alignment horizontal="left" vertical="center"/>
    </xf>
    <xf numFmtId="2" fontId="0" fillId="0" borderId="2" xfId="0" applyNumberFormat="1" applyBorder="1" applyAlignment="1">
      <alignment horizontal="right" vertical="center"/>
    </xf>
    <xf numFmtId="167" fontId="72" fillId="0" borderId="2" xfId="0" applyNumberFormat="1" applyFont="1" applyBorder="1" applyAlignment="1">
      <alignment horizontal="right" vertical="center"/>
    </xf>
    <xf numFmtId="2" fontId="72" fillId="0" borderId="2" xfId="0" applyNumberFormat="1" applyFont="1" applyBorder="1" applyAlignment="1">
      <alignment horizontal="right" vertical="center"/>
    </xf>
    <xf numFmtId="2" fontId="72" fillId="0" borderId="2" xfId="0" applyNumberFormat="1" applyFont="1" applyBorder="1" applyAlignment="1">
      <alignment horizontal="center" vertical="center" wrapText="1"/>
    </xf>
    <xf numFmtId="0" fontId="2" fillId="0" borderId="2" xfId="0" applyFont="1" applyBorder="1" applyAlignment="1">
      <alignment horizontal="center" vertical="center"/>
    </xf>
    <xf numFmtId="2" fontId="2" fillId="0" borderId="2" xfId="0" applyNumberFormat="1" applyFont="1" applyBorder="1" applyAlignment="1">
      <alignment horizontal="right" vertical="center"/>
    </xf>
    <xf numFmtId="167" fontId="2" fillId="0" borderId="2" xfId="0" applyNumberFormat="1" applyFont="1" applyBorder="1" applyAlignment="1">
      <alignment horizontal="right" vertical="center"/>
    </xf>
    <xf numFmtId="2" fontId="2" fillId="0" borderId="2" xfId="0" applyNumberFormat="1" applyFont="1" applyBorder="1" applyAlignment="1">
      <alignment horizontal="center" vertical="center" wrapText="1"/>
    </xf>
    <xf numFmtId="0" fontId="48" fillId="9" borderId="11" xfId="0" applyFont="1" applyFill="1" applyBorder="1" applyAlignment="1">
      <alignment horizontal="center" vertical="center" wrapText="1"/>
    </xf>
    <xf numFmtId="1" fontId="48" fillId="9" borderId="11" xfId="0" applyNumberFormat="1" applyFont="1" applyFill="1" applyBorder="1" applyAlignment="1">
      <alignment horizontal="left" vertical="center" wrapText="1"/>
    </xf>
    <xf numFmtId="0" fontId="48" fillId="9" borderId="4" xfId="0" applyFont="1" applyFill="1" applyBorder="1" applyAlignment="1">
      <alignment horizontal="center" vertical="center" wrapText="1"/>
    </xf>
    <xf numFmtId="0" fontId="17" fillId="0" borderId="2" xfId="0" applyFont="1" applyBorder="1" applyProtection="1">
      <protection locked="0"/>
    </xf>
    <xf numFmtId="0" fontId="17" fillId="16" borderId="2" xfId="0" applyFont="1" applyFill="1" applyBorder="1" applyProtection="1">
      <protection locked="0"/>
    </xf>
    <xf numFmtId="0" fontId="17" fillId="18" borderId="2" xfId="0" applyFont="1" applyFill="1" applyBorder="1" applyProtection="1">
      <protection locked="0"/>
    </xf>
    <xf numFmtId="1" fontId="17" fillId="18" borderId="2" xfId="0" applyNumberFormat="1" applyFont="1" applyFill="1" applyBorder="1" applyAlignment="1" applyProtection="1">
      <alignment horizontal="left"/>
      <protection locked="0"/>
    </xf>
    <xf numFmtId="169" fontId="17" fillId="18" borderId="2" xfId="0" applyNumberFormat="1" applyFont="1" applyFill="1" applyBorder="1" applyProtection="1">
      <protection locked="0"/>
    </xf>
    <xf numFmtId="2" fontId="17" fillId="18" borderId="2" xfId="0" applyNumberFormat="1" applyFont="1" applyFill="1" applyBorder="1" applyProtection="1">
      <protection locked="0"/>
    </xf>
    <xf numFmtId="0" fontId="17" fillId="19" borderId="2" xfId="0" applyFont="1" applyFill="1" applyBorder="1" applyProtection="1">
      <protection locked="0"/>
    </xf>
    <xf numFmtId="0" fontId="17" fillId="16" borderId="11" xfId="0" applyFont="1" applyFill="1" applyBorder="1" applyProtection="1">
      <protection locked="0"/>
    </xf>
    <xf numFmtId="0" fontId="17" fillId="19" borderId="11" xfId="0" applyFont="1" applyFill="1" applyBorder="1" applyProtection="1">
      <protection locked="0"/>
    </xf>
    <xf numFmtId="0" fontId="0" fillId="0" borderId="14" xfId="0" applyBorder="1"/>
    <xf numFmtId="1" fontId="0" fillId="7" borderId="0" xfId="0" applyNumberFormat="1" applyFill="1" applyAlignment="1">
      <alignment horizontal="left"/>
    </xf>
    <xf numFmtId="1" fontId="17" fillId="18" borderId="2" xfId="0" applyNumberFormat="1" applyFont="1" applyFill="1" applyBorder="1" applyProtection="1">
      <protection locked="0"/>
    </xf>
    <xf numFmtId="169" fontId="17" fillId="18" borderId="11" xfId="0" applyNumberFormat="1" applyFont="1" applyFill="1" applyBorder="1" applyAlignment="1" applyProtection="1">
      <alignment wrapText="1"/>
      <protection locked="0"/>
    </xf>
    <xf numFmtId="169" fontId="17" fillId="18" borderId="11" xfId="0" applyNumberFormat="1" applyFont="1" applyFill="1" applyBorder="1" applyProtection="1">
      <protection locked="0"/>
    </xf>
    <xf numFmtId="2" fontId="17" fillId="18" borderId="11" xfId="0" applyNumberFormat="1" applyFont="1" applyFill="1" applyBorder="1" applyProtection="1">
      <protection locked="0"/>
    </xf>
    <xf numFmtId="169" fontId="17" fillId="18" borderId="3" xfId="0" applyNumberFormat="1" applyFont="1" applyFill="1" applyBorder="1" applyAlignment="1" applyProtection="1">
      <alignment wrapText="1"/>
      <protection locked="0"/>
    </xf>
    <xf numFmtId="169" fontId="17" fillId="18" borderId="3" xfId="0" applyNumberFormat="1" applyFont="1" applyFill="1" applyBorder="1" applyProtection="1">
      <protection locked="0"/>
    </xf>
    <xf numFmtId="2" fontId="17" fillId="18" borderId="3" xfId="0" applyNumberFormat="1" applyFont="1" applyFill="1" applyBorder="1" applyProtection="1">
      <protection locked="0"/>
    </xf>
    <xf numFmtId="0" fontId="17" fillId="0" borderId="14" xfId="0" applyFont="1" applyBorder="1"/>
    <xf numFmtId="0" fontId="17" fillId="0" borderId="2" xfId="0" applyFont="1" applyBorder="1" applyAlignment="1">
      <alignment wrapText="1"/>
    </xf>
    <xf numFmtId="0" fontId="17" fillId="20" borderId="2" xfId="0" applyFont="1" applyFill="1" applyBorder="1"/>
    <xf numFmtId="1" fontId="17" fillId="0" borderId="0" xfId="0" applyNumberFormat="1" applyFont="1" applyAlignment="1">
      <alignment horizontal="left"/>
    </xf>
    <xf numFmtId="169" fontId="17" fillId="0" borderId="0" xfId="0" applyNumberFormat="1" applyFont="1"/>
    <xf numFmtId="0" fontId="20" fillId="0" borderId="0" xfId="0" applyFont="1" applyAlignment="1">
      <alignment wrapText="1"/>
    </xf>
    <xf numFmtId="0" fontId="20" fillId="0" borderId="0" xfId="0" applyFont="1" applyAlignment="1">
      <alignment horizontal="center" vertical="center" wrapText="1"/>
    </xf>
    <xf numFmtId="0" fontId="78" fillId="19" borderId="2" xfId="0" applyFont="1" applyFill="1" applyBorder="1" applyAlignment="1">
      <alignment horizontal="center" vertical="center" wrapText="1"/>
    </xf>
    <xf numFmtId="0" fontId="80" fillId="19" borderId="2" xfId="0" applyFont="1" applyFill="1" applyBorder="1" applyAlignment="1">
      <alignment horizontal="center" vertical="center" wrapText="1"/>
    </xf>
    <xf numFmtId="0" fontId="20" fillId="0" borderId="25" xfId="0" applyFont="1" applyBorder="1" applyAlignment="1">
      <alignment horizontal="left" vertical="center" wrapText="1"/>
    </xf>
    <xf numFmtId="0" fontId="0" fillId="0" borderId="3" xfId="0" applyBorder="1" applyAlignment="1">
      <alignment horizontal="center" vertical="center"/>
    </xf>
    <xf numFmtId="0" fontId="20" fillId="0" borderId="3" xfId="0" applyFont="1" applyBorder="1" applyAlignment="1" applyProtection="1">
      <alignment horizontal="center" vertical="center" wrapText="1"/>
      <protection locked="0"/>
    </xf>
    <xf numFmtId="0" fontId="20" fillId="14" borderId="3" xfId="0" applyFont="1" applyFill="1" applyBorder="1" applyAlignment="1">
      <alignment horizontal="center" vertical="center" wrapText="1"/>
    </xf>
    <xf numFmtId="9" fontId="20" fillId="14" borderId="3" xfId="8" applyFont="1" applyFill="1" applyBorder="1" applyAlignment="1" applyProtection="1">
      <alignment horizontal="center" vertical="center" wrapText="1"/>
    </xf>
    <xf numFmtId="2" fontId="0" fillId="0" borderId="3" xfId="0" applyNumberFormat="1" applyBorder="1" applyAlignment="1">
      <alignment horizontal="center" vertical="center"/>
    </xf>
    <xf numFmtId="169" fontId="20" fillId="0" borderId="3" xfId="0" applyNumberFormat="1" applyFont="1" applyBorder="1" applyAlignment="1" applyProtection="1">
      <alignment horizontal="center" vertical="center" wrapText="1"/>
      <protection locked="0"/>
    </xf>
    <xf numFmtId="169" fontId="20" fillId="14" borderId="3" xfId="0" applyNumberFormat="1" applyFont="1" applyFill="1" applyBorder="1" applyAlignment="1">
      <alignment horizontal="center" vertical="center" wrapText="1"/>
    </xf>
    <xf numFmtId="169" fontId="81" fillId="0" borderId="3" xfId="0" applyNumberFormat="1" applyFont="1" applyBorder="1" applyAlignment="1" applyProtection="1">
      <alignment horizontal="center" vertical="center" wrapText="1"/>
      <protection locked="0"/>
    </xf>
    <xf numFmtId="0" fontId="12" fillId="22" borderId="3" xfId="0" applyFont="1" applyFill="1" applyBorder="1" applyAlignment="1">
      <alignment vertical="center" textRotation="90" wrapText="1"/>
    </xf>
    <xf numFmtId="0" fontId="20" fillId="0" borderId="14" xfId="0" applyFont="1" applyBorder="1" applyAlignment="1">
      <alignment horizontal="left" vertical="center" wrapText="1"/>
    </xf>
    <xf numFmtId="0" fontId="0" fillId="0" borderId="2" xfId="0" applyBorder="1" applyAlignment="1">
      <alignment horizontal="center" vertical="center"/>
    </xf>
    <xf numFmtId="0" fontId="20" fillId="14" borderId="2" xfId="0" applyFont="1" applyFill="1" applyBorder="1" applyAlignment="1">
      <alignment horizontal="center" vertical="center" wrapText="1"/>
    </xf>
    <xf numFmtId="9" fontId="20" fillId="14" borderId="2" xfId="8" applyFont="1" applyFill="1" applyBorder="1" applyAlignment="1" applyProtection="1">
      <alignment horizontal="center" vertical="center" wrapText="1"/>
    </xf>
    <xf numFmtId="2" fontId="0" fillId="0" borderId="2" xfId="0" applyNumberFormat="1" applyBorder="1" applyAlignment="1">
      <alignment horizontal="center" vertical="center"/>
    </xf>
    <xf numFmtId="169" fontId="20" fillId="14" borderId="2" xfId="0" applyNumberFormat="1" applyFont="1" applyFill="1" applyBorder="1" applyAlignment="1">
      <alignment horizontal="center" vertical="center" wrapText="1"/>
    </xf>
    <xf numFmtId="169" fontId="81" fillId="0" borderId="2" xfId="0" applyNumberFormat="1"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169" fontId="20" fillId="0" borderId="2" xfId="0" applyNumberFormat="1" applyFont="1" applyBorder="1" applyAlignment="1" applyProtection="1">
      <alignment horizontal="center" vertical="center" wrapText="1"/>
      <protection locked="0"/>
    </xf>
    <xf numFmtId="169" fontId="20" fillId="0" borderId="0" xfId="0" applyNumberFormat="1" applyFont="1" applyAlignment="1">
      <alignment wrapText="1"/>
    </xf>
    <xf numFmtId="0" fontId="78" fillId="14" borderId="2" xfId="0" applyFont="1" applyFill="1" applyBorder="1" applyAlignment="1">
      <alignment horizontal="center" vertical="center" wrapText="1"/>
    </xf>
    <xf numFmtId="9" fontId="78" fillId="14" borderId="2" xfId="0" applyNumberFormat="1" applyFont="1" applyFill="1" applyBorder="1" applyAlignment="1">
      <alignment horizontal="center" vertical="center" wrapText="1"/>
    </xf>
    <xf numFmtId="43" fontId="78" fillId="14" borderId="2" xfId="10" applyFont="1" applyFill="1" applyBorder="1" applyAlignment="1" applyProtection="1">
      <alignment horizontal="center" vertical="center" wrapText="1"/>
    </xf>
    <xf numFmtId="169" fontId="78" fillId="14" borderId="2" xfId="0" applyNumberFormat="1" applyFont="1" applyFill="1" applyBorder="1" applyAlignment="1">
      <alignment horizontal="center" vertical="center" wrapText="1"/>
    </xf>
    <xf numFmtId="2" fontId="78" fillId="14" borderId="39" xfId="0" applyNumberFormat="1" applyFont="1" applyFill="1" applyBorder="1" applyAlignment="1">
      <alignment horizontal="center" vertical="center" wrapText="1"/>
    </xf>
    <xf numFmtId="169" fontId="80" fillId="14" borderId="40" xfId="0" applyNumberFormat="1" applyFont="1" applyFill="1" applyBorder="1" applyAlignment="1">
      <alignment horizontal="center" vertical="center" wrapText="1"/>
    </xf>
    <xf numFmtId="0" fontId="80" fillId="14" borderId="40" xfId="0" applyFont="1" applyFill="1" applyBorder="1" applyAlignment="1">
      <alignment horizontal="center" vertical="center" wrapText="1"/>
    </xf>
    <xf numFmtId="169" fontId="78" fillId="14" borderId="39" xfId="0" applyNumberFormat="1" applyFont="1" applyFill="1" applyBorder="1" applyAlignment="1">
      <alignment horizontal="center" vertical="center" wrapText="1"/>
    </xf>
    <xf numFmtId="9" fontId="78" fillId="14" borderId="39" xfId="0" applyNumberFormat="1" applyFont="1" applyFill="1" applyBorder="1" applyAlignment="1">
      <alignment horizontal="center" vertical="center" wrapText="1"/>
    </xf>
    <xf numFmtId="2" fontId="78" fillId="14" borderId="41" xfId="8" applyNumberFormat="1" applyFont="1" applyFill="1" applyBorder="1" applyAlignment="1" applyProtection="1">
      <alignment horizontal="center" vertical="center" wrapText="1"/>
    </xf>
    <xf numFmtId="0" fontId="20" fillId="14" borderId="0" xfId="0" applyFont="1" applyFill="1" applyAlignment="1">
      <alignment wrapText="1"/>
    </xf>
    <xf numFmtId="2" fontId="78" fillId="14" borderId="4" xfId="0" applyNumberFormat="1" applyFont="1" applyFill="1" applyBorder="1" applyAlignment="1">
      <alignment horizontal="center" vertical="center" wrapText="1"/>
    </xf>
    <xf numFmtId="169" fontId="72" fillId="0" borderId="2" xfId="0" applyNumberFormat="1" applyFont="1" applyBorder="1" applyAlignment="1">
      <alignment horizontal="center" vertical="center"/>
    </xf>
    <xf numFmtId="2" fontId="78" fillId="14" borderId="2" xfId="0" applyNumberFormat="1" applyFont="1" applyFill="1" applyBorder="1" applyAlignment="1">
      <alignment horizontal="center" vertical="center" wrapText="1"/>
    </xf>
    <xf numFmtId="169" fontId="80" fillId="14" borderId="34" xfId="0" applyNumberFormat="1" applyFont="1" applyFill="1" applyBorder="1" applyAlignment="1">
      <alignment horizontal="center" vertical="center" wrapText="1"/>
    </xf>
    <xf numFmtId="169" fontId="20" fillId="14" borderId="0" xfId="0" applyNumberFormat="1" applyFont="1" applyFill="1" applyAlignment="1">
      <alignment wrapText="1"/>
    </xf>
    <xf numFmtId="0" fontId="78" fillId="14" borderId="36" xfId="0" applyFont="1" applyFill="1" applyBorder="1" applyAlignment="1">
      <alignment vertical="center" wrapText="1"/>
    </xf>
    <xf numFmtId="2" fontId="78" fillId="0" borderId="2" xfId="0" applyNumberFormat="1" applyFont="1" applyBorder="1" applyAlignment="1">
      <alignment horizontal="center" vertical="center" wrapText="1"/>
    </xf>
    <xf numFmtId="169" fontId="80" fillId="14" borderId="39" xfId="0" applyNumberFormat="1" applyFont="1" applyFill="1" applyBorder="1" applyAlignment="1">
      <alignment horizontal="center" vertical="center" wrapText="1"/>
    </xf>
    <xf numFmtId="0" fontId="80" fillId="14" borderId="39" xfId="0" applyFont="1" applyFill="1" applyBorder="1" applyAlignment="1">
      <alignment horizontal="center" vertical="center" wrapText="1"/>
    </xf>
    <xf numFmtId="0" fontId="78" fillId="0" borderId="2" xfId="0" applyFont="1" applyBorder="1" applyAlignment="1">
      <alignment horizontal="center" vertical="center" wrapText="1"/>
    </xf>
    <xf numFmtId="2" fontId="80" fillId="14" borderId="39" xfId="0" applyNumberFormat="1" applyFont="1" applyFill="1" applyBorder="1" applyAlignment="1">
      <alignment horizontal="center" vertical="center" wrapText="1"/>
    </xf>
    <xf numFmtId="2" fontId="78" fillId="14" borderId="40" xfId="0" applyNumberFormat="1" applyFont="1" applyFill="1" applyBorder="1" applyAlignment="1">
      <alignment horizontal="center" vertical="center" wrapText="1"/>
    </xf>
    <xf numFmtId="0" fontId="20" fillId="23" borderId="2" xfId="0" applyFont="1" applyFill="1" applyBorder="1" applyAlignment="1">
      <alignment horizontal="center" vertical="center" wrapText="1"/>
    </xf>
    <xf numFmtId="0" fontId="0" fillId="23" borderId="2" xfId="0" applyFill="1" applyBorder="1" applyAlignment="1">
      <alignment horizontal="center" vertical="center"/>
    </xf>
    <xf numFmtId="9" fontId="0" fillId="23" borderId="2" xfId="8" applyFont="1" applyFill="1" applyBorder="1" applyAlignment="1">
      <alignment horizontal="center" vertical="center"/>
    </xf>
    <xf numFmtId="2" fontId="0" fillId="23" borderId="2" xfId="0" applyNumberFormat="1" applyFill="1" applyBorder="1" applyAlignment="1">
      <alignment horizontal="center" vertical="center"/>
    </xf>
    <xf numFmtId="2" fontId="81" fillId="23" borderId="2" xfId="0" applyNumberFormat="1" applyFont="1" applyFill="1" applyBorder="1" applyAlignment="1" applyProtection="1">
      <alignment horizontal="center" vertical="center" wrapText="1"/>
      <protection locked="0"/>
    </xf>
    <xf numFmtId="169" fontId="20" fillId="23" borderId="2" xfId="0" applyNumberFormat="1" applyFont="1" applyFill="1" applyBorder="1" applyAlignment="1">
      <alignment horizontal="center" vertical="center" wrapText="1"/>
    </xf>
    <xf numFmtId="9" fontId="20" fillId="23" borderId="2" xfId="8" applyFont="1" applyFill="1" applyBorder="1" applyAlignment="1" applyProtection="1">
      <alignment horizontal="center" vertical="center" wrapText="1"/>
    </xf>
    <xf numFmtId="0" fontId="12" fillId="23" borderId="3" xfId="0" applyFont="1" applyFill="1" applyBorder="1" applyAlignment="1">
      <alignment vertical="center" textRotation="90" wrapText="1"/>
    </xf>
    <xf numFmtId="0" fontId="20" fillId="23" borderId="0" xfId="0" applyFont="1" applyFill="1" applyAlignment="1">
      <alignment wrapText="1"/>
    </xf>
    <xf numFmtId="169" fontId="0" fillId="23" borderId="2" xfId="0" applyNumberFormat="1" applyFill="1" applyBorder="1" applyAlignment="1">
      <alignment horizontal="center" vertical="center"/>
    </xf>
    <xf numFmtId="169" fontId="20" fillId="23" borderId="0" xfId="0" applyNumberFormat="1" applyFont="1" applyFill="1" applyAlignment="1">
      <alignment wrapText="1"/>
    </xf>
    <xf numFmtId="169" fontId="78" fillId="23" borderId="39" xfId="0" applyNumberFormat="1" applyFont="1" applyFill="1" applyBorder="1" applyAlignment="1">
      <alignment horizontal="center" vertical="center" wrapText="1"/>
    </xf>
    <xf numFmtId="9" fontId="78" fillId="23" borderId="39" xfId="0" applyNumberFormat="1" applyFont="1" applyFill="1" applyBorder="1" applyAlignment="1">
      <alignment horizontal="center" vertical="center" wrapText="1"/>
    </xf>
    <xf numFmtId="2" fontId="78" fillId="23" borderId="39" xfId="0" applyNumberFormat="1" applyFont="1" applyFill="1" applyBorder="1" applyAlignment="1">
      <alignment horizontal="center" vertical="center" wrapText="1"/>
    </xf>
    <xf numFmtId="2" fontId="78" fillId="23" borderId="41" xfId="8" applyNumberFormat="1" applyFont="1" applyFill="1" applyBorder="1" applyAlignment="1" applyProtection="1">
      <alignment horizontal="center" vertical="center" wrapText="1"/>
    </xf>
    <xf numFmtId="2" fontId="78" fillId="23" borderId="40" xfId="0" applyNumberFormat="1" applyFont="1" applyFill="1" applyBorder="1" applyAlignment="1">
      <alignment horizontal="center" vertical="center" wrapText="1"/>
    </xf>
    <xf numFmtId="0" fontId="72" fillId="23" borderId="2" xfId="0" applyFont="1" applyFill="1" applyBorder="1" applyAlignment="1">
      <alignment horizontal="center" vertical="center"/>
    </xf>
    <xf numFmtId="169" fontId="72" fillId="23" borderId="2" xfId="0" applyNumberFormat="1" applyFont="1" applyFill="1" applyBorder="1" applyAlignment="1">
      <alignment horizontal="center" vertical="center"/>
    </xf>
    <xf numFmtId="0" fontId="20" fillId="23" borderId="0" xfId="0" applyFont="1" applyFill="1" applyAlignment="1">
      <alignment vertical="center" wrapText="1"/>
    </xf>
    <xf numFmtId="169" fontId="20" fillId="23" borderId="0" xfId="0" applyNumberFormat="1" applyFont="1" applyFill="1" applyAlignment="1">
      <alignment vertical="center" wrapText="1"/>
    </xf>
    <xf numFmtId="0" fontId="78" fillId="14" borderId="39" xfId="0" applyFont="1" applyFill="1" applyBorder="1" applyAlignment="1">
      <alignment horizontal="center" vertical="center" wrapText="1"/>
    </xf>
    <xf numFmtId="169" fontId="78" fillId="14" borderId="40" xfId="0" applyNumberFormat="1" applyFont="1" applyFill="1" applyBorder="1" applyAlignment="1">
      <alignment horizontal="center" vertical="center" wrapText="1"/>
    </xf>
    <xf numFmtId="9" fontId="78" fillId="14" borderId="40" xfId="0" applyNumberFormat="1" applyFont="1" applyFill="1" applyBorder="1" applyAlignment="1">
      <alignment horizontal="center" vertical="center" wrapText="1"/>
    </xf>
    <xf numFmtId="0" fontId="20" fillId="0" borderId="14" xfId="0" applyFont="1" applyBorder="1" applyAlignment="1">
      <alignment horizontal="center" vertical="center" wrapText="1"/>
    </xf>
    <xf numFmtId="2" fontId="20" fillId="0" borderId="2" xfId="0" applyNumberFormat="1" applyFont="1" applyBorder="1" applyAlignment="1" applyProtection="1">
      <alignment horizontal="center" vertical="center" wrapText="1"/>
      <protection locked="0"/>
    </xf>
    <xf numFmtId="0" fontId="81" fillId="0" borderId="2" xfId="0" applyFont="1" applyBorder="1" applyAlignment="1" applyProtection="1">
      <alignment vertical="center" wrapText="1"/>
      <protection locked="0"/>
    </xf>
    <xf numFmtId="0" fontId="78" fillId="14" borderId="40" xfId="0" applyFont="1" applyFill="1" applyBorder="1" applyAlignment="1">
      <alignment horizontal="center" vertical="center" wrapText="1"/>
    </xf>
    <xf numFmtId="169" fontId="80" fillId="14" borderId="4" xfId="0" applyNumberFormat="1" applyFont="1" applyFill="1" applyBorder="1" applyAlignment="1">
      <alignment horizontal="center" vertical="center" wrapText="1"/>
    </xf>
    <xf numFmtId="0" fontId="80" fillId="14" borderId="4" xfId="0" applyFont="1" applyFill="1" applyBorder="1" applyAlignment="1">
      <alignment horizontal="center" vertical="center" wrapText="1"/>
    </xf>
    <xf numFmtId="2" fontId="78" fillId="14" borderId="44" xfId="8" applyNumberFormat="1" applyFont="1" applyFill="1" applyBorder="1" applyAlignment="1" applyProtection="1">
      <alignment horizontal="center" vertical="center" wrapText="1"/>
    </xf>
    <xf numFmtId="2" fontId="72" fillId="23" borderId="2" xfId="0" applyNumberFormat="1" applyFont="1" applyFill="1" applyBorder="1" applyAlignment="1">
      <alignment horizontal="center" vertical="center"/>
    </xf>
    <xf numFmtId="0" fontId="82" fillId="0" borderId="0" xfId="0" applyFont="1" applyAlignment="1">
      <alignment horizontal="left" wrapText="1"/>
    </xf>
    <xf numFmtId="0" fontId="81" fillId="0" borderId="0" xfId="0" applyFont="1" applyAlignment="1">
      <alignment wrapText="1"/>
    </xf>
    <xf numFmtId="2" fontId="20" fillId="0" borderId="0" xfId="0" applyNumberFormat="1" applyFont="1" applyAlignment="1">
      <alignment wrapText="1"/>
    </xf>
    <xf numFmtId="0" fontId="20" fillId="0" borderId="0" xfId="0" applyFont="1" applyAlignment="1">
      <alignment horizontal="left" wrapText="1"/>
    </xf>
    <xf numFmtId="2" fontId="72" fillId="7" borderId="2" xfId="0" applyNumberFormat="1" applyFont="1" applyFill="1" applyBorder="1" applyAlignment="1">
      <alignment horizontal="right" vertical="center"/>
    </xf>
    <xf numFmtId="0" fontId="17" fillId="0" borderId="19" xfId="0" applyFont="1" applyFill="1" applyBorder="1" applyAlignment="1">
      <alignment horizontal="left" vertical="center" wrapText="1"/>
    </xf>
    <xf numFmtId="0" fontId="68" fillId="0" borderId="2" xfId="0" applyFont="1" applyBorder="1" applyAlignment="1" applyProtection="1">
      <alignment horizontal="right" vertical="center" wrapText="1"/>
      <protection locked="0"/>
    </xf>
    <xf numFmtId="2" fontId="68" fillId="0" borderId="2" xfId="0" applyNumberFormat="1" applyFont="1" applyBorder="1" applyAlignment="1" applyProtection="1">
      <alignment horizontal="right" vertical="center" wrapText="1"/>
      <protection locked="0"/>
    </xf>
    <xf numFmtId="2" fontId="68" fillId="0" borderId="2" xfId="0" applyNumberFormat="1" applyFont="1" applyFill="1" applyBorder="1" applyAlignment="1" applyProtection="1">
      <alignment horizontal="right" vertical="center" wrapText="1"/>
      <protection locked="0"/>
    </xf>
    <xf numFmtId="0" fontId="16" fillId="0" borderId="2" xfId="0" applyFont="1" applyFill="1" applyBorder="1" applyAlignment="1">
      <alignment horizontal="left" vertical="top" wrapText="1"/>
    </xf>
    <xf numFmtId="0" fontId="28" fillId="0" borderId="2" xfId="0" applyFont="1" applyFill="1" applyBorder="1" applyAlignment="1">
      <alignment horizontal="left" vertical="top" wrapText="1"/>
    </xf>
    <xf numFmtId="0" fontId="11" fillId="0" borderId="2" xfId="0" applyFont="1" applyFill="1" applyBorder="1" applyAlignment="1">
      <alignment horizontal="left" vertical="top" wrapText="1"/>
    </xf>
    <xf numFmtId="2" fontId="0" fillId="0" borderId="2" xfId="0" applyNumberFormat="1" applyFill="1" applyBorder="1" applyAlignment="1" applyProtection="1">
      <alignment horizontal="right"/>
      <protection locked="0"/>
    </xf>
    <xf numFmtId="2" fontId="0" fillId="0" borderId="2" xfId="0" applyNumberFormat="1" applyFill="1" applyBorder="1" applyProtection="1">
      <protection locked="0"/>
    </xf>
    <xf numFmtId="2" fontId="0" fillId="0" borderId="2" xfId="0" applyNumberFormat="1" applyFill="1" applyBorder="1" applyAlignment="1" applyProtection="1">
      <alignment horizontal="center"/>
      <protection locked="0"/>
    </xf>
    <xf numFmtId="0" fontId="0" fillId="0" borderId="14" xfId="0" applyBorder="1" applyProtection="1">
      <protection locked="0"/>
    </xf>
    <xf numFmtId="2" fontId="0" fillId="0" borderId="2" xfId="0" applyNumberFormat="1" applyFill="1" applyBorder="1"/>
    <xf numFmtId="2" fontId="64" fillId="0" borderId="2" xfId="0" applyNumberFormat="1" applyFont="1" applyBorder="1" applyAlignment="1">
      <alignment horizontal="center" vertical="center" wrapText="1"/>
    </xf>
    <xf numFmtId="2" fontId="64" fillId="0" borderId="2" xfId="8" applyNumberFormat="1" applyFont="1" applyBorder="1" applyAlignment="1">
      <alignment horizontal="center" vertical="center" wrapText="1"/>
    </xf>
    <xf numFmtId="0" fontId="48" fillId="15" borderId="2" xfId="0" applyFont="1" applyFill="1" applyBorder="1" applyAlignment="1" applyProtection="1">
      <alignment horizontal="center" vertical="center" wrapText="1"/>
      <protection locked="0"/>
    </xf>
    <xf numFmtId="0" fontId="67" fillId="0" borderId="0" xfId="0" applyFont="1" applyFill="1" applyAlignment="1">
      <alignment horizontal="left"/>
    </xf>
    <xf numFmtId="0" fontId="65" fillId="0" borderId="0" xfId="0" applyFont="1" applyFill="1" applyAlignment="1">
      <alignment horizontal="left"/>
    </xf>
    <xf numFmtId="0" fontId="65" fillId="0" borderId="0" xfId="0" applyFont="1" applyFill="1"/>
    <xf numFmtId="0" fontId="65" fillId="0" borderId="0" xfId="0" applyFont="1" applyFill="1" applyAlignment="1">
      <alignment horizontal="left" vertical="center"/>
    </xf>
    <xf numFmtId="0" fontId="65" fillId="0" borderId="0" xfId="0" applyFont="1" applyFill="1" applyAlignment="1">
      <alignment horizontal="right" vertical="center"/>
    </xf>
    <xf numFmtId="0" fontId="67" fillId="0" borderId="0" xfId="0" applyFont="1" applyFill="1" applyAlignment="1">
      <alignment horizontal="left" wrapText="1"/>
    </xf>
    <xf numFmtId="0" fontId="17" fillId="0" borderId="0" xfId="0" applyFont="1" applyFill="1" applyAlignment="1">
      <alignment horizontal="left"/>
    </xf>
    <xf numFmtId="0" fontId="17" fillId="0" borderId="0" xfId="0" applyFont="1" applyFill="1"/>
    <xf numFmtId="0" fontId="17" fillId="0" borderId="0" xfId="0" applyFont="1" applyFill="1" applyAlignment="1">
      <alignment horizontal="right"/>
    </xf>
    <xf numFmtId="0" fontId="17" fillId="0" borderId="24" xfId="0" applyFont="1" applyFill="1" applyBorder="1" applyAlignment="1">
      <alignment horizontal="left"/>
    </xf>
    <xf numFmtId="0" fontId="17" fillId="0" borderId="24" xfId="0" applyFont="1" applyFill="1" applyBorder="1"/>
    <xf numFmtId="0" fontId="17" fillId="0" borderId="24" xfId="0" applyFont="1" applyFill="1" applyBorder="1" applyAlignment="1">
      <alignment horizontal="right"/>
    </xf>
    <xf numFmtId="0" fontId="17" fillId="0" borderId="0" xfId="0" applyFont="1" applyFill="1" applyAlignment="1" applyProtection="1">
      <alignment horizontal="left"/>
      <protection locked="0"/>
    </xf>
    <xf numFmtId="0" fontId="17" fillId="0" borderId="0" xfId="0" applyFont="1" applyFill="1" applyProtection="1">
      <protection locked="0"/>
    </xf>
    <xf numFmtId="0" fontId="17" fillId="0" borderId="0" xfId="0" applyFont="1" applyFill="1" applyAlignment="1" applyProtection="1">
      <alignment horizontal="right"/>
      <protection locked="0"/>
    </xf>
    <xf numFmtId="0" fontId="17"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left" vertical="center"/>
      <protection locked="0"/>
    </xf>
    <xf numFmtId="0" fontId="17" fillId="0" borderId="2" xfId="0" applyFont="1" applyFill="1" applyBorder="1" applyAlignment="1">
      <alignment horizontal="left"/>
    </xf>
    <xf numFmtId="0" fontId="17" fillId="0" borderId="2" xfId="0" applyFont="1" applyFill="1" applyBorder="1" applyAlignment="1">
      <alignment horizontal="left" vertical="top"/>
    </xf>
    <xf numFmtId="0" fontId="51" fillId="0" borderId="2" xfId="5"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protection locked="0"/>
    </xf>
    <xf numFmtId="0" fontId="52" fillId="0" borderId="2" xfId="5" applyFont="1" applyFill="1" applyBorder="1" applyAlignment="1" applyProtection="1">
      <alignment horizontal="left" vertical="center" wrapText="1"/>
      <protection locked="0"/>
    </xf>
    <xf numFmtId="2" fontId="53" fillId="0" borderId="2" xfId="5" applyNumberFormat="1" applyFont="1" applyFill="1" applyBorder="1" applyAlignment="1" applyProtection="1">
      <alignment horizontal="right" vertical="center" wrapText="1"/>
      <protection locked="0"/>
    </xf>
    <xf numFmtId="2" fontId="53" fillId="0" borderId="2" xfId="5"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left"/>
      <protection locked="0"/>
    </xf>
    <xf numFmtId="169" fontId="54" fillId="0" borderId="2" xfId="5" applyNumberFormat="1" applyFont="1" applyFill="1" applyBorder="1" applyAlignment="1" applyProtection="1">
      <alignment horizontal="center" vertical="center" wrapText="1"/>
      <protection locked="0"/>
    </xf>
    <xf numFmtId="2" fontId="17" fillId="0" borderId="2" xfId="0" applyNumberFormat="1" applyFont="1" applyFill="1" applyBorder="1" applyAlignment="1" applyProtection="1">
      <alignment horizontal="right"/>
      <protection locked="0"/>
    </xf>
    <xf numFmtId="2" fontId="17" fillId="0" borderId="2" xfId="0" applyNumberFormat="1" applyFont="1" applyFill="1" applyBorder="1" applyAlignment="1" applyProtection="1">
      <alignment horizontal="right" vertical="center"/>
      <protection locked="0"/>
    </xf>
    <xf numFmtId="0" fontId="17" fillId="0" borderId="2" xfId="0" applyFont="1" applyFill="1" applyBorder="1" applyProtection="1">
      <protection locked="0"/>
    </xf>
    <xf numFmtId="0" fontId="51" fillId="0" borderId="2" xfId="5" applyFont="1" applyFill="1" applyBorder="1" applyAlignment="1" applyProtection="1">
      <alignment horizontal="left" vertical="center" wrapText="1"/>
      <protection locked="0"/>
    </xf>
    <xf numFmtId="2" fontId="17" fillId="0" borderId="2" xfId="0" applyNumberFormat="1" applyFont="1" applyFill="1" applyBorder="1" applyAlignment="1">
      <alignment horizontal="right"/>
    </xf>
    <xf numFmtId="2" fontId="51" fillId="0" borderId="2" xfId="5" applyNumberFormat="1" applyFont="1" applyFill="1" applyBorder="1" applyAlignment="1" applyProtection="1">
      <alignment horizontal="right" vertical="center" wrapText="1"/>
      <protection locked="0"/>
    </xf>
    <xf numFmtId="2" fontId="52" fillId="0" borderId="2" xfId="5" applyNumberFormat="1" applyFont="1" applyFill="1" applyBorder="1" applyAlignment="1" applyProtection="1">
      <alignment horizontal="right" vertical="center" wrapText="1"/>
      <protection locked="0"/>
    </xf>
    <xf numFmtId="0" fontId="55" fillId="0" borderId="2" xfId="0" applyFont="1" applyFill="1" applyBorder="1" applyAlignment="1" applyProtection="1">
      <alignment horizontal="left" vertical="center"/>
      <protection locked="0"/>
    </xf>
    <xf numFmtId="0" fontId="56" fillId="0" borderId="2" xfId="5" applyFont="1" applyFill="1" applyBorder="1" applyAlignment="1" applyProtection="1">
      <alignment horizontal="center" vertical="center" wrapText="1"/>
      <protection locked="0"/>
    </xf>
    <xf numFmtId="2" fontId="57" fillId="0" borderId="2" xfId="5" applyNumberFormat="1" applyFont="1" applyFill="1" applyBorder="1" applyAlignment="1" applyProtection="1">
      <alignment horizontal="center" vertical="center" wrapText="1"/>
      <protection locked="0"/>
    </xf>
    <xf numFmtId="169" fontId="58" fillId="0" borderId="2" xfId="5" applyNumberFormat="1" applyFont="1" applyFill="1" applyBorder="1" applyAlignment="1" applyProtection="1">
      <alignment horizontal="center" vertical="center" wrapText="1"/>
      <protection locked="0"/>
    </xf>
    <xf numFmtId="0" fontId="0" fillId="0" borderId="2" xfId="0" applyFill="1" applyBorder="1" applyAlignment="1">
      <alignment horizontal="left"/>
    </xf>
    <xf numFmtId="0" fontId="0" fillId="0" borderId="2" xfId="0" applyFill="1" applyBorder="1"/>
    <xf numFmtId="0" fontId="59" fillId="0" borderId="2" xfId="0" applyFont="1" applyFill="1" applyBorder="1" applyAlignment="1" applyProtection="1">
      <alignment horizontal="left" vertical="center"/>
      <protection locked="0"/>
    </xf>
    <xf numFmtId="0" fontId="60" fillId="0" borderId="2" xfId="5" applyFont="1" applyFill="1" applyBorder="1" applyAlignment="1" applyProtection="1">
      <alignment horizontal="center" vertical="center" wrapText="1"/>
      <protection locked="0"/>
    </xf>
    <xf numFmtId="2" fontId="61" fillId="0" borderId="2" xfId="5" applyNumberFormat="1" applyFont="1" applyFill="1" applyBorder="1" applyAlignment="1" applyProtection="1">
      <alignment horizontal="center" vertical="center" wrapText="1"/>
      <protection locked="0"/>
    </xf>
    <xf numFmtId="169" fontId="62" fillId="0" borderId="2" xfId="5" applyNumberFormat="1" applyFont="1" applyFill="1" applyBorder="1" applyAlignment="1" applyProtection="1">
      <alignment horizontal="center" vertical="center" wrapText="1"/>
      <protection locked="0"/>
    </xf>
    <xf numFmtId="0" fontId="28" fillId="0" borderId="2" xfId="0" applyFont="1" applyFill="1" applyBorder="1" applyAlignment="1">
      <alignment horizontal="left" vertical="center" wrapText="1"/>
    </xf>
    <xf numFmtId="0" fontId="28" fillId="0" borderId="2" xfId="0" applyFont="1" applyFill="1" applyBorder="1" applyAlignment="1">
      <alignment horizontal="left" vertical="center"/>
    </xf>
    <xf numFmtId="0" fontId="17" fillId="0" borderId="2" xfId="0" applyFont="1" applyFill="1" applyBorder="1" applyAlignment="1">
      <alignment horizontal="left" vertical="top" wrapText="1"/>
    </xf>
    <xf numFmtId="0" fontId="17" fillId="0" borderId="2" xfId="0" applyFont="1" applyFill="1" applyBorder="1" applyAlignment="1">
      <alignment horizontal="left" wrapText="1"/>
    </xf>
    <xf numFmtId="0" fontId="17" fillId="0" borderId="2" xfId="0" applyFont="1" applyFill="1" applyBorder="1" applyAlignment="1">
      <alignment horizontal="left" vertical="center"/>
    </xf>
    <xf numFmtId="2" fontId="17" fillId="0" borderId="2" xfId="0" applyNumberFormat="1" applyFont="1" applyFill="1" applyBorder="1" applyAlignment="1">
      <alignment horizontal="right" vertical="center"/>
    </xf>
    <xf numFmtId="1" fontId="17" fillId="0" borderId="2" xfId="0" applyNumberFormat="1" applyFont="1" applyFill="1" applyBorder="1" applyAlignment="1">
      <alignment horizontal="left" vertical="center" wrapText="1"/>
    </xf>
    <xf numFmtId="0" fontId="59" fillId="0" borderId="2" xfId="0" applyFont="1" applyFill="1" applyBorder="1"/>
    <xf numFmtId="0" fontId="17" fillId="0" borderId="2" xfId="0" applyFont="1" applyFill="1" applyBorder="1"/>
    <xf numFmtId="0" fontId="0" fillId="0" borderId="2" xfId="0" applyFill="1" applyBorder="1" applyAlignment="1">
      <alignment horizontal="center"/>
    </xf>
    <xf numFmtId="0" fontId="48" fillId="0" borderId="2" xfId="0" applyFont="1" applyFill="1" applyBorder="1" applyAlignment="1">
      <alignment horizontal="left"/>
    </xf>
    <xf numFmtId="0" fontId="48" fillId="0" borderId="2" xfId="0" applyFont="1" applyFill="1" applyBorder="1" applyAlignment="1">
      <alignment horizontal="center"/>
    </xf>
    <xf numFmtId="2" fontId="48" fillId="0" borderId="2" xfId="0" applyNumberFormat="1" applyFont="1" applyFill="1" applyBorder="1" applyAlignment="1">
      <alignment horizontal="center" vertical="center"/>
    </xf>
    <xf numFmtId="0" fontId="48" fillId="0" borderId="2" xfId="0" applyFont="1" applyFill="1" applyBorder="1" applyAlignment="1">
      <alignment horizontal="left" vertical="center" wrapText="1"/>
    </xf>
    <xf numFmtId="0" fontId="48" fillId="0" borderId="2" xfId="0" applyFont="1" applyFill="1" applyBorder="1" applyAlignment="1">
      <alignment horizontal="center" vertical="center" wrapText="1"/>
    </xf>
    <xf numFmtId="2" fontId="48" fillId="0" borderId="2" xfId="0" applyNumberFormat="1" applyFont="1" applyFill="1" applyBorder="1" applyAlignment="1">
      <alignment horizontal="right" vertical="center"/>
    </xf>
    <xf numFmtId="2" fontId="48" fillId="0" borderId="2" xfId="0" applyNumberFormat="1" applyFont="1" applyFill="1" applyBorder="1" applyAlignment="1">
      <alignment vertical="center"/>
    </xf>
    <xf numFmtId="0" fontId="33" fillId="0" borderId="2" xfId="0" applyFont="1" applyBorder="1" applyAlignment="1" applyProtection="1">
      <alignment horizontal="center" vertical="center" wrapText="1"/>
      <protection locked="0"/>
    </xf>
    <xf numFmtId="0" fontId="32" fillId="4" borderId="2" xfId="0"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4" fillId="11" borderId="2" xfId="0" applyFont="1" applyFill="1" applyBorder="1" applyAlignment="1">
      <alignment horizontal="left" vertical="center" wrapText="1"/>
    </xf>
    <xf numFmtId="0" fontId="36" fillId="11" borderId="2" xfId="0" applyFont="1" applyFill="1" applyBorder="1" applyAlignment="1">
      <alignment horizontal="left" vertical="center" wrapText="1"/>
    </xf>
    <xf numFmtId="0" fontId="39"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49" fontId="37" fillId="0" borderId="2" xfId="9" applyNumberFormat="1" applyBorder="1" applyAlignment="1" applyProtection="1">
      <alignment horizontal="center" vertical="center"/>
      <protection locked="0"/>
    </xf>
    <xf numFmtId="49" fontId="0" fillId="0" borderId="2" xfId="0" applyNumberFormat="1" applyBorder="1" applyAlignment="1" applyProtection="1">
      <alignment horizontal="center" vertical="center"/>
      <protection locked="0"/>
    </xf>
    <xf numFmtId="0" fontId="45" fillId="0" borderId="0" xfId="0" applyFont="1" applyAlignment="1">
      <alignment horizontal="left" wrapText="1"/>
    </xf>
    <xf numFmtId="0" fontId="45" fillId="0" borderId="15" xfId="0" applyFont="1" applyBorder="1" applyAlignment="1">
      <alignment horizontal="left" wrapText="1"/>
    </xf>
    <xf numFmtId="0" fontId="41" fillId="0" borderId="2" xfId="0" applyFont="1" applyBorder="1" applyAlignment="1">
      <alignment horizontal="center" vertical="center" wrapText="1"/>
    </xf>
    <xf numFmtId="0" fontId="44" fillId="0" borderId="2" xfId="0" applyFont="1" applyBorder="1" applyAlignment="1">
      <alignment horizontal="center" vertical="center" wrapText="1"/>
    </xf>
    <xf numFmtId="0" fontId="43" fillId="12" borderId="2" xfId="0" applyFont="1" applyFill="1" applyBorder="1" applyAlignment="1">
      <alignment horizontal="left" vertical="center" wrapText="1"/>
    </xf>
    <xf numFmtId="0" fontId="43" fillId="0" borderId="11" xfId="0" applyFont="1" applyBorder="1" applyAlignment="1">
      <alignment horizontal="left" vertical="center"/>
    </xf>
    <xf numFmtId="0" fontId="43" fillId="0" borderId="3" xfId="0" applyFont="1" applyBorder="1" applyAlignment="1">
      <alignment horizontal="left" vertical="center"/>
    </xf>
    <xf numFmtId="0" fontId="44" fillId="0" borderId="11" xfId="0" applyFont="1" applyBorder="1" applyAlignment="1">
      <alignment horizontal="left" vertical="center" wrapText="1"/>
    </xf>
    <xf numFmtId="0" fontId="44" fillId="0" borderId="3" xfId="0" applyFont="1" applyBorder="1" applyAlignment="1">
      <alignment horizontal="left" vertical="center" wrapText="1"/>
    </xf>
    <xf numFmtId="0" fontId="16" fillId="0" borderId="12"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9" borderId="2" xfId="0" applyFont="1" applyFill="1" applyBorder="1" applyAlignment="1">
      <alignment horizontal="center" vertical="center" wrapText="1"/>
    </xf>
    <xf numFmtId="0" fontId="16" fillId="0" borderId="2" xfId="0" applyFont="1" applyBorder="1" applyAlignment="1">
      <alignment horizontal="center" vertical="center"/>
    </xf>
    <xf numFmtId="0" fontId="16" fillId="0" borderId="2" xfId="0" applyFont="1" applyBorder="1" applyAlignment="1">
      <alignment horizontal="left" vertical="center"/>
    </xf>
    <xf numFmtId="0" fontId="24" fillId="0" borderId="11" xfId="0" applyFont="1" applyBorder="1" applyAlignment="1">
      <alignment horizontal="center" vertical="center"/>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0" borderId="11" xfId="0" applyFont="1" applyBorder="1" applyAlignment="1">
      <alignment horizontal="left" vertical="center"/>
    </xf>
    <xf numFmtId="0" fontId="24" fillId="0" borderId="4" xfId="0" applyFont="1" applyBorder="1" applyAlignment="1">
      <alignment horizontal="left" vertical="center"/>
    </xf>
    <xf numFmtId="0" fontId="24" fillId="0" borderId="3" xfId="0" applyFont="1" applyBorder="1" applyAlignment="1">
      <alignment horizontal="left" vertical="center"/>
    </xf>
    <xf numFmtId="0" fontId="29" fillId="0" borderId="12" xfId="0" applyFont="1" applyBorder="1" applyAlignment="1">
      <alignment horizontal="right" vertical="top"/>
    </xf>
    <xf numFmtId="0" fontId="29" fillId="0" borderId="13" xfId="0" applyFont="1" applyBorder="1" applyAlignment="1">
      <alignment horizontal="right" vertical="top"/>
    </xf>
    <xf numFmtId="0" fontId="29" fillId="0" borderId="14" xfId="0" applyFont="1" applyBorder="1" applyAlignment="1">
      <alignment horizontal="right" vertical="top"/>
    </xf>
    <xf numFmtId="0" fontId="26" fillId="9" borderId="2" xfId="0" applyFont="1" applyFill="1" applyBorder="1" applyAlignment="1">
      <alignment horizontal="center"/>
    </xf>
    <xf numFmtId="2" fontId="28" fillId="0" borderId="12" xfId="0" applyNumberFormat="1" applyFont="1" applyBorder="1" applyAlignment="1" applyProtection="1">
      <alignment horizontal="center" vertical="top" wrapText="1"/>
      <protection locked="0"/>
    </xf>
    <xf numFmtId="2" fontId="28" fillId="0" borderId="13" xfId="0" applyNumberFormat="1" applyFont="1" applyBorder="1" applyAlignment="1" applyProtection="1">
      <alignment horizontal="center" vertical="top" wrapText="1"/>
      <protection locked="0"/>
    </xf>
    <xf numFmtId="2" fontId="28" fillId="0" borderId="14" xfId="0" applyNumberFormat="1" applyFont="1" applyBorder="1" applyAlignment="1" applyProtection="1">
      <alignment horizontal="center" vertical="top" wrapText="1"/>
      <protection locked="0"/>
    </xf>
    <xf numFmtId="0" fontId="28" fillId="0" borderId="12" xfId="0" applyFont="1" applyBorder="1" applyAlignment="1" applyProtection="1">
      <alignment horizontal="center" vertical="top" wrapText="1"/>
      <protection locked="0"/>
    </xf>
    <xf numFmtId="0" fontId="28" fillId="0" borderId="13" xfId="0" applyFont="1" applyBorder="1" applyAlignment="1" applyProtection="1">
      <alignment horizontal="center" vertical="top" wrapText="1"/>
      <protection locked="0"/>
    </xf>
    <xf numFmtId="0" fontId="28" fillId="0" borderId="14" xfId="0" applyFont="1" applyBorder="1" applyAlignment="1" applyProtection="1">
      <alignment horizontal="center" vertical="top" wrapText="1"/>
      <protection locked="0"/>
    </xf>
    <xf numFmtId="0" fontId="2" fillId="9" borderId="2" xfId="0" applyFont="1" applyFill="1" applyBorder="1" applyAlignment="1">
      <alignment horizontal="center" vertical="center" wrapText="1"/>
    </xf>
    <xf numFmtId="0" fontId="2" fillId="9" borderId="2" xfId="0" applyFont="1" applyFill="1" applyBorder="1" applyAlignment="1" applyProtection="1">
      <alignment horizontal="center" vertical="center" wrapText="1"/>
      <protection locked="0"/>
    </xf>
    <xf numFmtId="0" fontId="11" fillId="0" borderId="12" xfId="0" applyFont="1" applyBorder="1" applyAlignment="1">
      <alignment horizontal="right"/>
    </xf>
    <xf numFmtId="0" fontId="11" fillId="0" borderId="13" xfId="0" applyFont="1" applyBorder="1" applyAlignment="1">
      <alignment horizontal="right"/>
    </xf>
    <xf numFmtId="0" fontId="11" fillId="0" borderId="14" xfId="0" applyFont="1" applyBorder="1" applyAlignment="1">
      <alignment horizontal="right"/>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4"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47" fillId="15" borderId="16" xfId="0" applyFont="1" applyFill="1" applyBorder="1" applyAlignment="1">
      <alignment horizontal="center"/>
    </xf>
    <xf numFmtId="0" fontId="47" fillId="15" borderId="17" xfId="0" applyFont="1" applyFill="1" applyBorder="1" applyAlignment="1">
      <alignment horizontal="center"/>
    </xf>
    <xf numFmtId="0" fontId="30" fillId="15" borderId="18" xfId="0" applyFont="1" applyFill="1" applyBorder="1" applyAlignment="1">
      <alignment horizontal="center"/>
    </xf>
    <xf numFmtId="0" fontId="48" fillId="15" borderId="16" xfId="0" applyFont="1" applyFill="1" applyBorder="1" applyAlignment="1">
      <alignment horizontal="center" vertical="center" wrapText="1"/>
    </xf>
    <xf numFmtId="0" fontId="48" fillId="15" borderId="17" xfId="0" applyFont="1" applyFill="1" applyBorder="1" applyAlignment="1">
      <alignment horizontal="center" vertical="center" wrapText="1"/>
    </xf>
    <xf numFmtId="0" fontId="48" fillId="15" borderId="18" xfId="0" applyFont="1" applyFill="1" applyBorder="1" applyAlignment="1">
      <alignment horizontal="center" vertical="center" wrapText="1"/>
    </xf>
    <xf numFmtId="0" fontId="48" fillId="15" borderId="12" xfId="0" applyFont="1" applyFill="1" applyBorder="1" applyAlignment="1">
      <alignment horizontal="center" vertical="center" wrapText="1"/>
    </xf>
    <xf numFmtId="0" fontId="48" fillId="15" borderId="13" xfId="0" applyFont="1" applyFill="1" applyBorder="1" applyAlignment="1">
      <alignment horizontal="center" vertical="center" wrapText="1"/>
    </xf>
    <xf numFmtId="0" fontId="48" fillId="15" borderId="14" xfId="0" applyFont="1" applyFill="1" applyBorder="1" applyAlignment="1">
      <alignment horizontal="center" vertical="center" wrapText="1"/>
    </xf>
    <xf numFmtId="0" fontId="49" fillId="15" borderId="12" xfId="5" applyFont="1" applyFill="1" applyBorder="1" applyAlignment="1">
      <alignment horizontal="center" vertical="center" wrapText="1"/>
    </xf>
    <xf numFmtId="0" fontId="49" fillId="15" borderId="13" xfId="5" applyFont="1" applyFill="1" applyBorder="1" applyAlignment="1">
      <alignment horizontal="center" vertical="center" wrapText="1"/>
    </xf>
    <xf numFmtId="0" fontId="49" fillId="15" borderId="14" xfId="5" applyFont="1" applyFill="1" applyBorder="1" applyAlignment="1">
      <alignment horizontal="center" vertical="center" wrapText="1"/>
    </xf>
    <xf numFmtId="0" fontId="17" fillId="0" borderId="12" xfId="0" applyFont="1" applyFill="1" applyBorder="1" applyAlignment="1">
      <alignment horizontal="left" vertical="top" wrapText="1"/>
    </xf>
    <xf numFmtId="0" fontId="17" fillId="0" borderId="13" xfId="0" applyFont="1" applyFill="1" applyBorder="1" applyAlignment="1">
      <alignment horizontal="left" vertical="top" wrapText="1"/>
    </xf>
    <xf numFmtId="0" fontId="17" fillId="0" borderId="14" xfId="0" applyFont="1" applyFill="1" applyBorder="1" applyAlignment="1">
      <alignment horizontal="left" vertical="top" wrapText="1"/>
    </xf>
    <xf numFmtId="0" fontId="50" fillId="15" borderId="2" xfId="0" applyFont="1" applyFill="1" applyBorder="1" applyAlignment="1">
      <alignment horizontal="center" vertical="center" wrapText="1"/>
    </xf>
    <xf numFmtId="0" fontId="48" fillId="15" borderId="2" xfId="0" applyFont="1" applyFill="1" applyBorder="1" applyAlignment="1">
      <alignment horizontal="center" vertical="center" wrapText="1"/>
    </xf>
    <xf numFmtId="0" fontId="17" fillId="0" borderId="20" xfId="0" applyFont="1" applyBorder="1" applyAlignment="1">
      <alignment horizontal="center"/>
    </xf>
    <xf numFmtId="0" fontId="17" fillId="0" borderId="0" xfId="0" applyFont="1" applyAlignment="1">
      <alignment horizontal="center"/>
    </xf>
    <xf numFmtId="0" fontId="48" fillId="15" borderId="2" xfId="0" applyFont="1" applyFill="1" applyBorder="1" applyAlignment="1">
      <alignment horizontal="center" vertical="center"/>
    </xf>
    <xf numFmtId="169" fontId="54" fillId="0" borderId="2" xfId="5" applyNumberFormat="1" applyFont="1" applyFill="1" applyBorder="1" applyAlignment="1" applyProtection="1">
      <alignment horizontal="center" vertical="center" wrapText="1"/>
      <protection locked="0"/>
    </xf>
    <xf numFmtId="0" fontId="49" fillId="15" borderId="2" xfId="5" applyFont="1" applyFill="1" applyBorder="1" applyAlignment="1">
      <alignment horizontal="center" vertical="center" wrapText="1"/>
    </xf>
    <xf numFmtId="0" fontId="10" fillId="0" borderId="2" xfId="0" applyFont="1" applyBorder="1" applyAlignment="1">
      <alignment horizontal="center"/>
    </xf>
    <xf numFmtId="0" fontId="15" fillId="6" borderId="8" xfId="1" applyFont="1" applyFill="1" applyBorder="1" applyAlignment="1">
      <alignment horizontal="center" vertical="center" wrapText="1"/>
    </xf>
    <xf numFmtId="0" fontId="15" fillId="6" borderId="9" xfId="1" applyFont="1" applyFill="1" applyBorder="1" applyAlignment="1">
      <alignment horizontal="center" vertical="center" wrapText="1"/>
    </xf>
    <xf numFmtId="2" fontId="1" fillId="0" borderId="2" xfId="1" applyNumberFormat="1" applyBorder="1" applyAlignment="1">
      <alignment horizontal="center" vertical="center"/>
    </xf>
    <xf numFmtId="0" fontId="3" fillId="0" borderId="0" xfId="1" applyFont="1" applyAlignment="1">
      <alignment horizontal="center"/>
    </xf>
    <xf numFmtId="0" fontId="13" fillId="5" borderId="5" xfId="1" applyFont="1" applyFill="1" applyBorder="1" applyAlignment="1">
      <alignment horizontal="center" vertical="center" wrapText="1"/>
    </xf>
    <xf numFmtId="0" fontId="13" fillId="5" borderId="6" xfId="1" applyFont="1" applyFill="1" applyBorder="1" applyAlignment="1">
      <alignment horizontal="center" vertical="center" wrapText="1"/>
    </xf>
    <xf numFmtId="0" fontId="13" fillId="5" borderId="7" xfId="1" applyFont="1" applyFill="1" applyBorder="1" applyAlignment="1">
      <alignment horizontal="center" vertical="center" wrapText="1"/>
    </xf>
    <xf numFmtId="0" fontId="14" fillId="0" borderId="5"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7" xfId="1" applyFont="1" applyBorder="1" applyAlignment="1">
      <alignment horizontal="center" vertical="center" wrapText="1"/>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7" xfId="1" applyFont="1" applyBorder="1" applyAlignment="1">
      <alignment horizontal="center" vertical="center" wrapText="1"/>
    </xf>
    <xf numFmtId="0" fontId="15" fillId="6" borderId="8" xfId="1" applyFont="1" applyFill="1" applyBorder="1" applyAlignment="1">
      <alignment vertical="center" wrapText="1"/>
    </xf>
    <xf numFmtId="0" fontId="15" fillId="6" borderId="9" xfId="1" applyFont="1" applyFill="1" applyBorder="1" applyAlignment="1">
      <alignment vertical="center" wrapText="1"/>
    </xf>
    <xf numFmtId="0" fontId="4" fillId="0" borderId="1" xfId="1" applyFont="1" applyBorder="1" applyAlignment="1">
      <alignment horizontal="center" vertical="center" wrapText="1"/>
    </xf>
    <xf numFmtId="0" fontId="4" fillId="0" borderId="0" xfId="1" applyFont="1" applyAlignment="1">
      <alignment horizontal="center" vertical="center" wrapText="1"/>
    </xf>
    <xf numFmtId="2" fontId="17" fillId="18" borderId="11" xfId="0" applyNumberFormat="1" applyFont="1" applyFill="1" applyBorder="1" applyAlignment="1" applyProtection="1">
      <alignment horizontal="right" vertical="center"/>
      <protection locked="0"/>
    </xf>
    <xf numFmtId="2" fontId="17" fillId="18" borderId="3" xfId="0" applyNumberFormat="1" applyFont="1" applyFill="1" applyBorder="1" applyAlignment="1" applyProtection="1">
      <alignment horizontal="right" vertical="center"/>
      <protection locked="0"/>
    </xf>
    <xf numFmtId="0" fontId="73" fillId="9" borderId="21" xfId="0" applyFont="1" applyFill="1" applyBorder="1" applyAlignment="1">
      <alignment horizontal="center" vertical="center"/>
    </xf>
    <xf numFmtId="0" fontId="73" fillId="9" borderId="0" xfId="0" applyFont="1" applyFill="1" applyAlignment="1">
      <alignment horizontal="center" vertical="center"/>
    </xf>
    <xf numFmtId="0" fontId="17" fillId="0" borderId="21"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74" fillId="0" borderId="11" xfId="0" applyFont="1" applyBorder="1" applyAlignment="1" applyProtection="1">
      <alignment horizontal="center" wrapText="1"/>
      <protection locked="0"/>
    </xf>
    <xf numFmtId="0" fontId="74" fillId="0" borderId="3" xfId="0" applyFont="1" applyBorder="1" applyAlignment="1" applyProtection="1">
      <alignment horizontal="center" wrapText="1"/>
      <protection locked="0"/>
    </xf>
    <xf numFmtId="0" fontId="75" fillId="0" borderId="11" xfId="0" applyFont="1" applyBorder="1" applyAlignment="1">
      <alignment horizontal="center" wrapText="1"/>
    </xf>
    <xf numFmtId="0" fontId="75" fillId="0" borderId="3" xfId="0" applyFont="1" applyBorder="1" applyAlignment="1">
      <alignment horizontal="center" wrapText="1"/>
    </xf>
    <xf numFmtId="0" fontId="74" fillId="0" borderId="21" xfId="0" applyFont="1" applyBorder="1" applyAlignment="1">
      <alignment horizontal="left" vertical="center" wrapText="1"/>
    </xf>
    <xf numFmtId="0" fontId="76" fillId="21" borderId="0" xfId="0" applyFont="1" applyFill="1" applyAlignment="1">
      <alignment horizontal="center" wrapText="1"/>
    </xf>
    <xf numFmtId="0" fontId="20" fillId="0" borderId="24" xfId="0" applyFont="1" applyBorder="1" applyAlignment="1">
      <alignment horizontal="center" wrapText="1"/>
    </xf>
    <xf numFmtId="0" fontId="78" fillId="15" borderId="11" xfId="0" applyFont="1" applyFill="1" applyBorder="1" applyAlignment="1">
      <alignment horizontal="center" wrapText="1"/>
    </xf>
    <xf numFmtId="0" fontId="79" fillId="22" borderId="12" xfId="0" applyFont="1" applyFill="1" applyBorder="1" applyAlignment="1">
      <alignment horizontal="center" vertical="center" wrapText="1"/>
    </xf>
    <xf numFmtId="0" fontId="79" fillId="22" borderId="13" xfId="0" applyFont="1" applyFill="1" applyBorder="1" applyAlignment="1">
      <alignment horizontal="center" vertical="center" wrapText="1"/>
    </xf>
    <xf numFmtId="0" fontId="79" fillId="22" borderId="14" xfId="0" applyFont="1" applyFill="1" applyBorder="1" applyAlignment="1">
      <alignment horizontal="center" vertical="center" wrapText="1"/>
    </xf>
    <xf numFmtId="0" fontId="78" fillId="19" borderId="16" xfId="0" applyFont="1" applyFill="1" applyBorder="1" applyAlignment="1">
      <alignment horizontal="center" vertical="center" wrapText="1"/>
    </xf>
    <xf numFmtId="0" fontId="78" fillId="19" borderId="19" xfId="0" applyFont="1" applyFill="1" applyBorder="1" applyAlignment="1">
      <alignment horizontal="center" vertical="center" wrapText="1"/>
    </xf>
    <xf numFmtId="0" fontId="78" fillId="19" borderId="18" xfId="0" applyFont="1" applyFill="1" applyBorder="1" applyAlignment="1">
      <alignment horizontal="center" vertical="center" wrapText="1"/>
    </xf>
    <xf numFmtId="0" fontId="78" fillId="19" borderId="2" xfId="0" applyFont="1" applyFill="1" applyBorder="1" applyAlignment="1">
      <alignment horizontal="center" vertical="center" wrapText="1"/>
    </xf>
    <xf numFmtId="0" fontId="78" fillId="19" borderId="26" xfId="0" applyFont="1" applyFill="1" applyBorder="1" applyAlignment="1">
      <alignment horizontal="center" vertical="center" wrapText="1"/>
    </xf>
    <xf numFmtId="0" fontId="78" fillId="19" borderId="12" xfId="0" applyFont="1" applyFill="1" applyBorder="1" applyAlignment="1">
      <alignment horizontal="center" vertical="center" wrapText="1"/>
    </xf>
    <xf numFmtId="0" fontId="78" fillId="19" borderId="2" xfId="0" applyFont="1" applyFill="1" applyBorder="1" applyAlignment="1" applyProtection="1">
      <alignment horizontal="center" vertical="center" wrapText="1"/>
      <protection locked="0"/>
    </xf>
    <xf numFmtId="0" fontId="12" fillId="22" borderId="27" xfId="0" applyFont="1" applyFill="1" applyBorder="1" applyAlignment="1">
      <alignment horizontal="center" vertical="center" textRotation="90" wrapText="1"/>
    </xf>
    <xf numFmtId="0" fontId="12" fillId="22" borderId="22" xfId="0" applyFont="1" applyFill="1" applyBorder="1" applyAlignment="1">
      <alignment horizontal="center" vertical="center" textRotation="90" wrapText="1"/>
    </xf>
    <xf numFmtId="0" fontId="12" fillId="22" borderId="25" xfId="0" applyFont="1" applyFill="1" applyBorder="1" applyAlignment="1">
      <alignment horizontal="center" vertical="center" textRotation="90" wrapText="1"/>
    </xf>
    <xf numFmtId="0" fontId="79" fillId="22" borderId="11" xfId="0" applyFont="1" applyFill="1" applyBorder="1" applyAlignment="1">
      <alignment horizontal="center" vertical="center" wrapText="1"/>
    </xf>
    <xf numFmtId="0" fontId="79" fillId="22" borderId="4" xfId="0" applyFont="1" applyFill="1" applyBorder="1" applyAlignment="1">
      <alignment horizontal="center" vertical="center" wrapText="1"/>
    </xf>
    <xf numFmtId="0" fontId="79" fillId="22" borderId="28" xfId="0" applyFont="1" applyFill="1" applyBorder="1" applyAlignment="1">
      <alignment horizontal="center" vertical="center" wrapText="1"/>
    </xf>
    <xf numFmtId="0" fontId="79" fillId="22" borderId="3" xfId="0" applyFont="1" applyFill="1" applyBorder="1" applyAlignment="1">
      <alignment horizontal="center" vertical="center" wrapText="1"/>
    </xf>
    <xf numFmtId="2" fontId="20" fillId="14" borderId="30" xfId="8" applyNumberFormat="1" applyFont="1" applyFill="1" applyBorder="1" applyAlignment="1" applyProtection="1">
      <alignment horizontal="center" vertical="center" wrapText="1"/>
    </xf>
    <xf numFmtId="2" fontId="20" fillId="14" borderId="29" xfId="8" applyNumberFormat="1" applyFont="1" applyFill="1" applyBorder="1" applyAlignment="1" applyProtection="1">
      <alignment horizontal="center" vertical="center" wrapText="1"/>
    </xf>
    <xf numFmtId="2" fontId="20" fillId="14" borderId="11" xfId="0" applyNumberFormat="1" applyFont="1" applyFill="1" applyBorder="1" applyAlignment="1">
      <alignment horizontal="center" vertical="center" wrapText="1"/>
    </xf>
    <xf numFmtId="2" fontId="20" fillId="14" borderId="4" xfId="0" applyNumberFormat="1" applyFont="1" applyFill="1" applyBorder="1" applyAlignment="1">
      <alignment horizontal="center" vertical="center" wrapText="1"/>
    </xf>
    <xf numFmtId="2" fontId="20" fillId="14" borderId="3" xfId="0" applyNumberFormat="1" applyFont="1" applyFill="1" applyBorder="1" applyAlignment="1">
      <alignment horizontal="center" vertical="center" wrapText="1"/>
    </xf>
    <xf numFmtId="2" fontId="20" fillId="14" borderId="11" xfId="8" applyNumberFormat="1" applyFont="1" applyFill="1" applyBorder="1" applyAlignment="1" applyProtection="1">
      <alignment horizontal="center" vertical="center" wrapText="1"/>
    </xf>
    <xf numFmtId="2" fontId="20" fillId="14" borderId="4" xfId="8" applyNumberFormat="1" applyFont="1" applyFill="1" applyBorder="1" applyAlignment="1" applyProtection="1">
      <alignment horizontal="center" vertical="center" wrapText="1"/>
    </xf>
    <xf numFmtId="2" fontId="20" fillId="14" borderId="3" xfId="8" applyNumberFormat="1" applyFont="1" applyFill="1" applyBorder="1" applyAlignment="1" applyProtection="1">
      <alignment horizontal="center" vertical="center" wrapText="1"/>
    </xf>
    <xf numFmtId="2" fontId="20" fillId="14" borderId="31" xfId="0" applyNumberFormat="1" applyFont="1" applyFill="1" applyBorder="1" applyAlignment="1">
      <alignment horizontal="center" vertical="center" wrapText="1"/>
    </xf>
    <xf numFmtId="2" fontId="20" fillId="14" borderId="22" xfId="0" applyNumberFormat="1" applyFont="1" applyFill="1" applyBorder="1" applyAlignment="1">
      <alignment horizontal="center" vertical="center" wrapText="1"/>
    </xf>
    <xf numFmtId="2" fontId="20" fillId="14" borderId="33" xfId="0" applyNumberFormat="1" applyFont="1" applyFill="1" applyBorder="1" applyAlignment="1">
      <alignment horizontal="center" vertical="center" wrapText="1"/>
    </xf>
    <xf numFmtId="2" fontId="20" fillId="14" borderId="34" xfId="0" applyNumberFormat="1"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8" fillId="14" borderId="36" xfId="0" applyFont="1" applyFill="1" applyBorder="1" applyAlignment="1">
      <alignment horizontal="center" vertical="center" wrapText="1"/>
    </xf>
    <xf numFmtId="0" fontId="78" fillId="14" borderId="37" xfId="0" applyFont="1" applyFill="1" applyBorder="1" applyAlignment="1">
      <alignment horizontal="center" vertical="center" wrapText="1"/>
    </xf>
    <xf numFmtId="0" fontId="78" fillId="14" borderId="38" xfId="0" applyFont="1" applyFill="1" applyBorder="1" applyAlignment="1">
      <alignment horizontal="center" vertical="center" wrapText="1"/>
    </xf>
    <xf numFmtId="0" fontId="20" fillId="0" borderId="19" xfId="0" applyFont="1" applyBorder="1" applyAlignment="1">
      <alignment horizontal="center" vertical="center" wrapText="1"/>
    </xf>
    <xf numFmtId="0" fontId="20" fillId="10" borderId="2" xfId="0" applyFont="1" applyFill="1" applyBorder="1" applyAlignment="1" applyProtection="1">
      <alignment horizontal="left" vertical="center" wrapText="1"/>
      <protection locked="0"/>
    </xf>
    <xf numFmtId="0" fontId="20" fillId="13" borderId="29" xfId="0" quotePrefix="1" applyFont="1" applyFill="1" applyBorder="1" applyAlignment="1" applyProtection="1">
      <alignment horizontal="center" vertical="center" wrapText="1"/>
      <protection locked="0"/>
    </xf>
    <xf numFmtId="0" fontId="20" fillId="13" borderId="29" xfId="0" applyFont="1" applyFill="1" applyBorder="1" applyAlignment="1" applyProtection="1">
      <alignment horizontal="center" vertical="center" wrapText="1"/>
      <protection locked="0"/>
    </xf>
    <xf numFmtId="0" fontId="20" fillId="13" borderId="20" xfId="0" applyFont="1" applyFill="1" applyBorder="1" applyAlignment="1" applyProtection="1">
      <alignment horizontal="center" vertical="center" wrapText="1"/>
      <protection locked="0"/>
    </xf>
    <xf numFmtId="0" fontId="20" fillId="13" borderId="32" xfId="0" applyFont="1" applyFill="1" applyBorder="1" applyAlignment="1" applyProtection="1">
      <alignment horizontal="center" vertical="center" wrapText="1"/>
      <protection locked="0"/>
    </xf>
    <xf numFmtId="2" fontId="20" fillId="0" borderId="3" xfId="0" applyNumberFormat="1" applyFont="1" applyBorder="1" applyAlignment="1" applyProtection="1">
      <alignment horizontal="center" vertical="center" wrapText="1"/>
      <protection locked="0"/>
    </xf>
    <xf numFmtId="2" fontId="20" fillId="0" borderId="2" xfId="0" applyNumberFormat="1" applyFont="1" applyBorder="1" applyAlignment="1" applyProtection="1">
      <alignment horizontal="center" vertical="center" wrapText="1"/>
      <protection locked="0"/>
    </xf>
    <xf numFmtId="2" fontId="20" fillId="14" borderId="2" xfId="0" applyNumberFormat="1" applyFont="1" applyFill="1" applyBorder="1" applyAlignment="1">
      <alignment horizontal="center" vertical="center" wrapText="1"/>
    </xf>
    <xf numFmtId="0" fontId="20" fillId="13" borderId="42" xfId="0" applyFont="1" applyFill="1" applyBorder="1" applyAlignment="1" applyProtection="1">
      <alignment horizontal="center" vertical="center" wrapText="1"/>
      <protection locked="0"/>
    </xf>
    <xf numFmtId="2" fontId="20" fillId="0" borderId="40" xfId="0" applyNumberFormat="1" applyFont="1" applyBorder="1" applyAlignment="1" applyProtection="1">
      <alignment horizontal="center" vertical="center"/>
      <protection locked="0"/>
    </xf>
    <xf numFmtId="2" fontId="20" fillId="0" borderId="4" xfId="0" applyNumberFormat="1" applyFont="1" applyBorder="1" applyAlignment="1" applyProtection="1">
      <alignment horizontal="center" vertical="center"/>
      <protection locked="0"/>
    </xf>
    <xf numFmtId="2" fontId="20" fillId="0" borderId="34" xfId="0" applyNumberFormat="1" applyFont="1" applyBorder="1" applyAlignment="1" applyProtection="1">
      <alignment horizontal="center" vertical="center"/>
      <protection locked="0"/>
    </xf>
    <xf numFmtId="2" fontId="20" fillId="14" borderId="43" xfId="8" applyNumberFormat="1" applyFont="1" applyFill="1" applyBorder="1" applyAlignment="1" applyProtection="1">
      <alignment horizontal="center" vertical="center" wrapText="1"/>
    </xf>
    <xf numFmtId="2" fontId="20" fillId="14" borderId="44" xfId="8" applyNumberFormat="1" applyFont="1" applyFill="1" applyBorder="1" applyAlignment="1" applyProtection="1">
      <alignment horizontal="center" vertical="center" wrapText="1"/>
    </xf>
    <xf numFmtId="2" fontId="20" fillId="14" borderId="45" xfId="8" applyNumberFormat="1" applyFont="1" applyFill="1" applyBorder="1" applyAlignment="1" applyProtection="1">
      <alignment horizontal="center" vertical="center" wrapText="1"/>
    </xf>
    <xf numFmtId="0" fontId="78" fillId="14" borderId="35" xfId="0" applyFont="1" applyFill="1" applyBorder="1" applyAlignment="1">
      <alignment horizontal="center" vertical="center"/>
    </xf>
    <xf numFmtId="0" fontId="78" fillId="14" borderId="36" xfId="0" applyFont="1" applyFill="1" applyBorder="1" applyAlignment="1">
      <alignment horizontal="center" vertical="center"/>
    </xf>
    <xf numFmtId="2" fontId="20" fillId="14" borderId="40" xfId="0" applyNumberFormat="1" applyFont="1" applyFill="1" applyBorder="1" applyAlignment="1">
      <alignment horizontal="center" vertical="center" wrapText="1"/>
    </xf>
    <xf numFmtId="2" fontId="20" fillId="0" borderId="40" xfId="0" applyNumberFormat="1" applyFont="1" applyBorder="1" applyAlignment="1" applyProtection="1">
      <alignment horizontal="center" vertical="center" wrapText="1"/>
      <protection locked="0"/>
    </xf>
    <xf numFmtId="2" fontId="20" fillId="0" borderId="4" xfId="0" applyNumberFormat="1" applyFont="1" applyBorder="1" applyAlignment="1" applyProtection="1">
      <alignment horizontal="center" vertical="center" wrapText="1"/>
      <protection locked="0"/>
    </xf>
    <xf numFmtId="2" fontId="20" fillId="0" borderId="34" xfId="0" applyNumberFormat="1" applyFont="1" applyBorder="1" applyAlignment="1" applyProtection="1">
      <alignment horizontal="center" vertical="center" wrapText="1"/>
      <protection locked="0"/>
    </xf>
    <xf numFmtId="0" fontId="78" fillId="14" borderId="37" xfId="0" applyFont="1" applyFill="1" applyBorder="1" applyAlignment="1">
      <alignment horizontal="center" vertical="center"/>
    </xf>
    <xf numFmtId="0" fontId="78" fillId="14" borderId="42" xfId="0" applyFont="1" applyFill="1" applyBorder="1" applyAlignment="1">
      <alignment horizontal="center" vertical="center" wrapText="1"/>
    </xf>
    <xf numFmtId="0" fontId="78" fillId="14" borderId="46" xfId="0" applyFont="1" applyFill="1" applyBorder="1" applyAlignment="1">
      <alignment horizontal="center" vertical="center" wrapText="1"/>
    </xf>
    <xf numFmtId="2" fontId="20" fillId="23" borderId="29" xfId="8" applyNumberFormat="1" applyFont="1" applyFill="1" applyBorder="1" applyAlignment="1" applyProtection="1">
      <alignment horizontal="center" vertical="center" wrapText="1"/>
    </xf>
    <xf numFmtId="2" fontId="20" fillId="23" borderId="47" xfId="0" applyNumberFormat="1" applyFont="1" applyFill="1" applyBorder="1" applyAlignment="1">
      <alignment horizontal="center" vertical="center" wrapText="1"/>
    </xf>
    <xf numFmtId="2" fontId="20" fillId="23" borderId="4" xfId="0" applyNumberFormat="1" applyFont="1" applyFill="1" applyBorder="1" applyAlignment="1">
      <alignment horizontal="center" vertical="center" wrapText="1"/>
    </xf>
    <xf numFmtId="2" fontId="20" fillId="23" borderId="34" xfId="0" applyNumberFormat="1" applyFont="1" applyFill="1" applyBorder="1" applyAlignment="1">
      <alignment horizontal="center" vertical="center" wrapText="1"/>
    </xf>
    <xf numFmtId="2" fontId="20" fillId="23" borderId="11" xfId="0" applyNumberFormat="1"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23" borderId="36" xfId="0" applyFont="1" applyFill="1" applyBorder="1" applyAlignment="1">
      <alignment horizontal="center" vertical="center" wrapText="1"/>
    </xf>
    <xf numFmtId="0" fontId="78" fillId="23" borderId="2" xfId="0" applyFont="1" applyFill="1" applyBorder="1" applyAlignment="1">
      <alignment horizontal="center" vertical="center" wrapText="1"/>
    </xf>
    <xf numFmtId="0" fontId="20" fillId="23" borderId="19" xfId="0" applyFont="1" applyFill="1" applyBorder="1" applyAlignment="1">
      <alignment horizontal="center" vertical="center" wrapText="1"/>
    </xf>
    <xf numFmtId="0" fontId="20" fillId="23" borderId="2" xfId="0" applyFont="1" applyFill="1" applyBorder="1" applyAlignment="1" applyProtection="1">
      <alignment horizontal="left" vertical="center" wrapText="1"/>
      <protection locked="0"/>
    </xf>
    <xf numFmtId="0" fontId="20" fillId="23" borderId="12" xfId="0" quotePrefix="1" applyFont="1" applyFill="1" applyBorder="1" applyAlignment="1" applyProtection="1">
      <alignment horizontal="center" vertical="center" wrapText="1"/>
      <protection locked="0"/>
    </xf>
    <xf numFmtId="0" fontId="20" fillId="23" borderId="12" xfId="0" applyFont="1" applyFill="1" applyBorder="1" applyAlignment="1" applyProtection="1">
      <alignment horizontal="center" vertical="center" wrapText="1"/>
      <protection locked="0"/>
    </xf>
    <xf numFmtId="0" fontId="20" fillId="23" borderId="2" xfId="0" applyFont="1" applyFill="1" applyBorder="1" applyAlignment="1" applyProtection="1">
      <alignment horizontal="center" vertical="center" wrapText="1"/>
      <protection locked="0"/>
    </xf>
    <xf numFmtId="2" fontId="20" fillId="23" borderId="2" xfId="0" applyNumberFormat="1" applyFont="1" applyFill="1" applyBorder="1" applyAlignment="1" applyProtection="1">
      <alignment horizontal="center" vertical="center" wrapText="1"/>
      <protection locked="0"/>
    </xf>
    <xf numFmtId="2" fontId="20" fillId="23" borderId="2" xfId="0" applyNumberFormat="1" applyFont="1" applyFill="1" applyBorder="1" applyAlignment="1">
      <alignment horizontal="center" vertical="center" wrapText="1"/>
    </xf>
    <xf numFmtId="2" fontId="0" fillId="0" borderId="2" xfId="0" applyNumberFormat="1" applyBorder="1" applyAlignment="1">
      <alignment horizontal="center" vertical="center"/>
    </xf>
    <xf numFmtId="2" fontId="0" fillId="23" borderId="40" xfId="0" applyNumberFormat="1" applyFill="1" applyBorder="1" applyAlignment="1">
      <alignment horizontal="center" vertical="center"/>
    </xf>
    <xf numFmtId="2" fontId="0" fillId="23" borderId="4" xfId="0" applyNumberFormat="1" applyFill="1" applyBorder="1" applyAlignment="1">
      <alignment horizontal="center" vertical="center"/>
    </xf>
    <xf numFmtId="2" fontId="0" fillId="23" borderId="3" xfId="0" applyNumberFormat="1" applyFill="1" applyBorder="1" applyAlignment="1">
      <alignment horizontal="center" vertical="center"/>
    </xf>
    <xf numFmtId="0" fontId="0" fillId="23" borderId="4" xfId="0" applyFill="1" applyBorder="1" applyAlignment="1">
      <alignment horizontal="center" vertical="center"/>
    </xf>
    <xf numFmtId="0" fontId="0" fillId="23" borderId="3" xfId="0" applyFill="1" applyBorder="1" applyAlignment="1">
      <alignment horizontal="center" vertical="center"/>
    </xf>
    <xf numFmtId="0" fontId="20" fillId="0" borderId="40"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2" fontId="78" fillId="14" borderId="11" xfId="0" applyNumberFormat="1" applyFont="1" applyFill="1" applyBorder="1" applyAlignment="1">
      <alignment horizontal="center" vertical="center" wrapText="1"/>
    </xf>
    <xf numFmtId="2" fontId="78" fillId="14" borderId="4" xfId="0" applyNumberFormat="1" applyFont="1" applyFill="1" applyBorder="1" applyAlignment="1">
      <alignment horizontal="center" vertical="center" wrapText="1"/>
    </xf>
    <xf numFmtId="2" fontId="78" fillId="14" borderId="3" xfId="0" applyNumberFormat="1" applyFont="1" applyFill="1" applyBorder="1" applyAlignment="1">
      <alignment horizontal="center" vertical="center" wrapText="1"/>
    </xf>
    <xf numFmtId="17" fontId="0" fillId="0" borderId="2" xfId="0" applyNumberFormat="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xf>
    <xf numFmtId="0" fontId="0" fillId="0" borderId="2" xfId="0" applyBorder="1" applyAlignment="1">
      <alignment horizontal="center"/>
    </xf>
    <xf numFmtId="0" fontId="2" fillId="0" borderId="2" xfId="0" applyFont="1" applyBorder="1" applyAlignment="1">
      <alignment horizontal="center" vertical="center" wrapText="1"/>
    </xf>
    <xf numFmtId="0" fontId="9" fillId="0" borderId="0" xfId="0" applyFont="1" applyAlignment="1">
      <alignment horizontal="center" vertical="center" wrapText="1"/>
    </xf>
  </cellXfs>
  <cellStyles count="1238">
    <cellStyle name="20% - Accent1 2" xfId="11"/>
    <cellStyle name="20% - Accent1 2 2" xfId="12"/>
    <cellStyle name="20% - Accent1 2 3" xfId="13"/>
    <cellStyle name="20% - Accent1 2 4" xfId="14"/>
    <cellStyle name="20% - Accent1 3" xfId="15"/>
    <cellStyle name="20% - Accent1 4" xfId="16"/>
    <cellStyle name="20% - Accent2 2" xfId="17"/>
    <cellStyle name="20% - Accent2 2 2" xfId="18"/>
    <cellStyle name="20% - Accent2 2 3" xfId="19"/>
    <cellStyle name="20% - Accent2 2 4" xfId="20"/>
    <cellStyle name="20% - Accent2 3" xfId="21"/>
    <cellStyle name="20% - Accent2 4" xfId="22"/>
    <cellStyle name="20% - Accent3 2" xfId="23"/>
    <cellStyle name="20% - Accent3 2 2" xfId="24"/>
    <cellStyle name="20% - Accent3 2 3" xfId="25"/>
    <cellStyle name="20% - Accent3 2 4" xfId="26"/>
    <cellStyle name="20% - Accent3 3" xfId="27"/>
    <cellStyle name="20% - Accent3 4" xfId="28"/>
    <cellStyle name="20% - Accent4 2" xfId="29"/>
    <cellStyle name="20% - Accent4 2 2" xfId="30"/>
    <cellStyle name="20% - Accent4 2 3" xfId="31"/>
    <cellStyle name="20% - Accent4 2 4" xfId="32"/>
    <cellStyle name="20% - Accent4 3" xfId="33"/>
    <cellStyle name="20% - Accent4 4" xfId="34"/>
    <cellStyle name="20% - Accent5 2" xfId="35"/>
    <cellStyle name="20% - Accent5 2 2" xfId="36"/>
    <cellStyle name="20% - Accent5 2 3" xfId="37"/>
    <cellStyle name="20% - Accent5 2 4" xfId="38"/>
    <cellStyle name="20% - Accent5 3" xfId="39"/>
    <cellStyle name="20% - Accent5 4" xfId="40"/>
    <cellStyle name="20% - Accent6 2" xfId="41"/>
    <cellStyle name="20% - Accent6 2 2" xfId="42"/>
    <cellStyle name="20% - Accent6 2 3" xfId="43"/>
    <cellStyle name="20% - Accent6 2 4" xfId="44"/>
    <cellStyle name="20% - Accent6 3" xfId="45"/>
    <cellStyle name="20% - Accent6 4" xfId="46"/>
    <cellStyle name="40% - Accent1 2" xfId="47"/>
    <cellStyle name="40% - Accent1 2 2" xfId="48"/>
    <cellStyle name="40% - Accent1 2 3" xfId="49"/>
    <cellStyle name="40% - Accent1 2 4" xfId="50"/>
    <cellStyle name="40% - Accent1 3" xfId="51"/>
    <cellStyle name="40% - Accent1 4" xfId="52"/>
    <cellStyle name="40% - Accent2 2" xfId="53"/>
    <cellStyle name="40% - Accent2 2 2" xfId="54"/>
    <cellStyle name="40% - Accent2 2 3" xfId="55"/>
    <cellStyle name="40% - Accent2 2 4" xfId="56"/>
    <cellStyle name="40% - Accent2 3" xfId="57"/>
    <cellStyle name="40% - Accent2 4" xfId="58"/>
    <cellStyle name="40% - Accent3 2" xfId="59"/>
    <cellStyle name="40% - Accent3 2 2" xfId="60"/>
    <cellStyle name="40% - Accent3 2 3" xfId="61"/>
    <cellStyle name="40% - Accent3 2 4" xfId="62"/>
    <cellStyle name="40% - Accent3 3" xfId="63"/>
    <cellStyle name="40% - Accent3 4" xfId="64"/>
    <cellStyle name="40% - Accent4 2" xfId="65"/>
    <cellStyle name="40% - Accent4 2 2" xfId="66"/>
    <cellStyle name="40% - Accent4 2 3" xfId="67"/>
    <cellStyle name="40% - Accent4 2 4" xfId="68"/>
    <cellStyle name="40% - Accent4 3" xfId="69"/>
    <cellStyle name="40% - Accent4 4" xfId="70"/>
    <cellStyle name="40% - Accent5 2" xfId="71"/>
    <cellStyle name="40% - Accent5 2 2" xfId="72"/>
    <cellStyle name="40% - Accent5 2 3" xfId="73"/>
    <cellStyle name="40% - Accent5 2 4" xfId="74"/>
    <cellStyle name="40% - Accent5 3" xfId="75"/>
    <cellStyle name="40% - Accent5 4" xfId="76"/>
    <cellStyle name="40% - Accent6 2" xfId="77"/>
    <cellStyle name="40% - Accent6 2 2" xfId="78"/>
    <cellStyle name="40% - Accent6 2 3" xfId="79"/>
    <cellStyle name="40% - Accent6 2 4" xfId="80"/>
    <cellStyle name="40% - Accent6 3" xfId="81"/>
    <cellStyle name="40% - Accent6 4" xfId="82"/>
    <cellStyle name="60% - Accent1 2" xfId="83"/>
    <cellStyle name="60% - Accent1 2 2" xfId="84"/>
    <cellStyle name="60% - Accent1 2 3" xfId="85"/>
    <cellStyle name="60% - Accent1 2 4" xfId="86"/>
    <cellStyle name="60% - Accent1 3" xfId="87"/>
    <cellStyle name="60% - Accent1 4" xfId="88"/>
    <cellStyle name="60% - Accent2 2" xfId="89"/>
    <cellStyle name="60% - Accent2 2 2" xfId="90"/>
    <cellStyle name="60% - Accent2 2 3" xfId="91"/>
    <cellStyle name="60% - Accent2 2 4" xfId="92"/>
    <cellStyle name="60% - Accent2 3" xfId="93"/>
    <cellStyle name="60% - Accent2 4" xfId="94"/>
    <cellStyle name="60% - Accent3 2" xfId="95"/>
    <cellStyle name="60% - Accent3 2 2" xfId="96"/>
    <cellStyle name="60% - Accent3 2 3" xfId="97"/>
    <cellStyle name="60% - Accent3 2 4" xfId="98"/>
    <cellStyle name="60% - Accent3 3" xfId="99"/>
    <cellStyle name="60% - Accent3 4" xfId="100"/>
    <cellStyle name="60% - Accent4 2" xfId="101"/>
    <cellStyle name="60% - Accent4 2 2" xfId="102"/>
    <cellStyle name="60% - Accent4 2 3" xfId="103"/>
    <cellStyle name="60% - Accent4 2 4" xfId="104"/>
    <cellStyle name="60% - Accent4 3" xfId="105"/>
    <cellStyle name="60% - Accent4 4" xfId="106"/>
    <cellStyle name="60% - Accent5 2" xfId="107"/>
    <cellStyle name="60% - Accent5 2 2" xfId="108"/>
    <cellStyle name="60% - Accent5 2 3" xfId="109"/>
    <cellStyle name="60% - Accent5 2 4" xfId="110"/>
    <cellStyle name="60% - Accent5 3" xfId="111"/>
    <cellStyle name="60% - Accent5 4" xfId="112"/>
    <cellStyle name="60% - Accent6 2" xfId="113"/>
    <cellStyle name="60% - Accent6 2 2" xfId="114"/>
    <cellStyle name="60% - Accent6 2 3" xfId="115"/>
    <cellStyle name="60% - Accent6 2 4" xfId="116"/>
    <cellStyle name="60% - Accent6 3" xfId="117"/>
    <cellStyle name="60% - Accent6 4" xfId="118"/>
    <cellStyle name="75" xfId="119"/>
    <cellStyle name="Accent1 2" xfId="120"/>
    <cellStyle name="Accent1 2 2" xfId="121"/>
    <cellStyle name="Accent1 2 3" xfId="122"/>
    <cellStyle name="Accent1 2 4" xfId="123"/>
    <cellStyle name="Accent1 3" xfId="124"/>
    <cellStyle name="Accent1 4" xfId="125"/>
    <cellStyle name="Accent2 2" xfId="126"/>
    <cellStyle name="Accent2 2 2" xfId="127"/>
    <cellStyle name="Accent2 2 3" xfId="128"/>
    <cellStyle name="Accent2 2 4" xfId="129"/>
    <cellStyle name="Accent2 3" xfId="130"/>
    <cellStyle name="Accent2 4" xfId="131"/>
    <cellStyle name="Accent3 2" xfId="132"/>
    <cellStyle name="Accent3 2 2" xfId="133"/>
    <cellStyle name="Accent3 2 3" xfId="134"/>
    <cellStyle name="Accent3 2 4" xfId="135"/>
    <cellStyle name="Accent3 3" xfId="136"/>
    <cellStyle name="Accent3 4" xfId="137"/>
    <cellStyle name="Accent4 2" xfId="138"/>
    <cellStyle name="Accent4 2 2" xfId="139"/>
    <cellStyle name="Accent4 2 3" xfId="140"/>
    <cellStyle name="Accent4 2 4" xfId="141"/>
    <cellStyle name="Accent4 3" xfId="142"/>
    <cellStyle name="Accent4 4" xfId="143"/>
    <cellStyle name="Accent5 2" xfId="144"/>
    <cellStyle name="Accent5 2 2" xfId="145"/>
    <cellStyle name="Accent5 2 3" xfId="146"/>
    <cellStyle name="Accent5 2 4" xfId="147"/>
    <cellStyle name="Accent5 3" xfId="148"/>
    <cellStyle name="Accent5 4" xfId="149"/>
    <cellStyle name="Accent6 2" xfId="150"/>
    <cellStyle name="Accent6 2 2" xfId="151"/>
    <cellStyle name="Accent6 2 3" xfId="152"/>
    <cellStyle name="Accent6 2 4" xfId="153"/>
    <cellStyle name="Accent6 3" xfId="154"/>
    <cellStyle name="Accent6 4" xfId="155"/>
    <cellStyle name="ÅëÈ­ [0]_±âÅ¸" xfId="156"/>
    <cellStyle name="ÅëÈ­_±âÅ¸" xfId="157"/>
    <cellStyle name="args.style" xfId="158"/>
    <cellStyle name="ÄÞ¸¶ [0]_±âÅ¸" xfId="159"/>
    <cellStyle name="ÄÞ¸¶_±âÅ¸" xfId="160"/>
    <cellStyle name="Bad 2" xfId="161"/>
    <cellStyle name="Bad 2 2" xfId="162"/>
    <cellStyle name="Bad 2 3" xfId="163"/>
    <cellStyle name="Bad 2 4" xfId="164"/>
    <cellStyle name="Bad 3" xfId="165"/>
    <cellStyle name="Bad 4" xfId="166"/>
    <cellStyle name="Ç¥ÁØ_¿¬°£´©°è¿¹»ó" xfId="167"/>
    <cellStyle name="Calc Currency (0)" xfId="168"/>
    <cellStyle name="Calc Currency (0) 2" xfId="169"/>
    <cellStyle name="Calc Currency (0) 3" xfId="170"/>
    <cellStyle name="Calc Currency (0) 4" xfId="171"/>
    <cellStyle name="Calc Currency (0) 5" xfId="172"/>
    <cellStyle name="Calc Currency (0) 6" xfId="173"/>
    <cellStyle name="Calculation 2" xfId="174"/>
    <cellStyle name="Calculation 2 2" xfId="175"/>
    <cellStyle name="Calculation 2 3" xfId="176"/>
    <cellStyle name="Calculation 2 4" xfId="177"/>
    <cellStyle name="Calculation 3" xfId="178"/>
    <cellStyle name="Calculation 4" xfId="179"/>
    <cellStyle name="Check Cell 2" xfId="180"/>
    <cellStyle name="Check Cell 2 2" xfId="181"/>
    <cellStyle name="Check Cell 2 3" xfId="182"/>
    <cellStyle name="Check Cell 2 4" xfId="183"/>
    <cellStyle name="Check Cell 3" xfId="184"/>
    <cellStyle name="Check Cell 4" xfId="185"/>
    <cellStyle name="Comma" xfId="10" builtinId="3"/>
    <cellStyle name="Comma  - Style1" xfId="186"/>
    <cellStyle name="Comma  - Style1 2" xfId="187"/>
    <cellStyle name="Comma  - Style1 3" xfId="188"/>
    <cellStyle name="Comma  - Style1 4" xfId="189"/>
    <cellStyle name="Comma  - Style1 5" xfId="190"/>
    <cellStyle name="Comma  - Style1 6" xfId="191"/>
    <cellStyle name="Comma  - Style2" xfId="192"/>
    <cellStyle name="Comma  - Style2 2" xfId="193"/>
    <cellStyle name="Comma  - Style2 3" xfId="194"/>
    <cellStyle name="Comma  - Style2 4" xfId="195"/>
    <cellStyle name="Comma  - Style2 5" xfId="196"/>
    <cellStyle name="Comma  - Style2 6" xfId="197"/>
    <cellStyle name="Comma  - Style3" xfId="198"/>
    <cellStyle name="Comma  - Style3 2" xfId="199"/>
    <cellStyle name="Comma  - Style3 3" xfId="200"/>
    <cellStyle name="Comma  - Style3 4" xfId="201"/>
    <cellStyle name="Comma  - Style3 5" xfId="202"/>
    <cellStyle name="Comma  - Style3 6" xfId="203"/>
    <cellStyle name="Comma  - Style4" xfId="204"/>
    <cellStyle name="Comma  - Style4 2" xfId="205"/>
    <cellStyle name="Comma  - Style4 3" xfId="206"/>
    <cellStyle name="Comma  - Style4 4" xfId="207"/>
    <cellStyle name="Comma  - Style4 5" xfId="208"/>
    <cellStyle name="Comma  - Style4 6" xfId="209"/>
    <cellStyle name="Comma  - Style5" xfId="210"/>
    <cellStyle name="Comma  - Style5 2" xfId="211"/>
    <cellStyle name="Comma  - Style5 3" xfId="212"/>
    <cellStyle name="Comma  - Style5 4" xfId="213"/>
    <cellStyle name="Comma  - Style5 5" xfId="214"/>
    <cellStyle name="Comma  - Style5 6" xfId="215"/>
    <cellStyle name="Comma  - Style6" xfId="216"/>
    <cellStyle name="Comma  - Style6 2" xfId="217"/>
    <cellStyle name="Comma  - Style6 3" xfId="218"/>
    <cellStyle name="Comma  - Style6 4" xfId="219"/>
    <cellStyle name="Comma  - Style6 5" xfId="220"/>
    <cellStyle name="Comma  - Style6 6" xfId="221"/>
    <cellStyle name="Comma  - Style7" xfId="222"/>
    <cellStyle name="Comma  - Style7 2" xfId="223"/>
    <cellStyle name="Comma  - Style7 3" xfId="224"/>
    <cellStyle name="Comma  - Style7 4" xfId="225"/>
    <cellStyle name="Comma  - Style7 5" xfId="226"/>
    <cellStyle name="Comma  - Style7 6" xfId="227"/>
    <cellStyle name="Comma  - Style8" xfId="228"/>
    <cellStyle name="Comma  - Style8 2" xfId="229"/>
    <cellStyle name="Comma  - Style8 3" xfId="230"/>
    <cellStyle name="Comma  - Style8 4" xfId="231"/>
    <cellStyle name="Comma  - Style8 5" xfId="232"/>
    <cellStyle name="Comma  - Style8 6" xfId="233"/>
    <cellStyle name="Comma [0] 2" xfId="234"/>
    <cellStyle name="Comma [0] 2 2" xfId="235"/>
    <cellStyle name="Comma [0] 2 2 2" xfId="236"/>
    <cellStyle name="Comma [0] 2 2 3" xfId="237"/>
    <cellStyle name="Comma [0] 2 2 4" xfId="238"/>
    <cellStyle name="Comma [0] 2 2 5" xfId="239"/>
    <cellStyle name="Comma [0] 2 2 6" xfId="240"/>
    <cellStyle name="Comma [0] 2 3" xfId="241"/>
    <cellStyle name="Comma [0] 2 3 2" xfId="242"/>
    <cellStyle name="Comma [0] 2 3 3" xfId="243"/>
    <cellStyle name="Comma [0] 2 3 4" xfId="244"/>
    <cellStyle name="Comma [0] 2 3 5" xfId="245"/>
    <cellStyle name="Comma [0] 2 3 6" xfId="246"/>
    <cellStyle name="Comma [0] 2 4" xfId="247"/>
    <cellStyle name="Comma [0] 2 4 2" xfId="248"/>
    <cellStyle name="Comma [0] 2 4 3" xfId="249"/>
    <cellStyle name="Comma [0] 2 4 4" xfId="250"/>
    <cellStyle name="Comma [0] 2 4 5" xfId="251"/>
    <cellStyle name="Comma [0] 2 4 6" xfId="252"/>
    <cellStyle name="Comma [0] 2 5" xfId="253"/>
    <cellStyle name="Comma [0] 2 5 2" xfId="254"/>
    <cellStyle name="Comma [0] 2 5 3" xfId="255"/>
    <cellStyle name="Comma [0] 2 5 4" xfId="256"/>
    <cellStyle name="Comma [0] 2 5 5" xfId="257"/>
    <cellStyle name="Comma [0] 2 5 6" xfId="258"/>
    <cellStyle name="Comma [0] 2 6" xfId="259"/>
    <cellStyle name="Comma [0] 2 6 2" xfId="260"/>
    <cellStyle name="Comma [0] 2 6 3" xfId="261"/>
    <cellStyle name="Comma [0] 2 6 4" xfId="262"/>
    <cellStyle name="Comma [0] 2 6 5" xfId="263"/>
    <cellStyle name="Comma [0] 2 6 6" xfId="264"/>
    <cellStyle name="Comma 10 10" xfId="265"/>
    <cellStyle name="Comma 10 10 2" xfId="266"/>
    <cellStyle name="Comma 10 10 3" xfId="267"/>
    <cellStyle name="Comma 10 10 4" xfId="268"/>
    <cellStyle name="Comma 10 10 5" xfId="269"/>
    <cellStyle name="Comma 10 10 6" xfId="270"/>
    <cellStyle name="Comma 11 2 2 11" xfId="271"/>
    <cellStyle name="Comma 11 2 2 3" xfId="272"/>
    <cellStyle name="Comma 11 2 2 4" xfId="273"/>
    <cellStyle name="Comma 11 2 2 9 2 2 2 2" xfId="274"/>
    <cellStyle name="Comma 11 2 2 9 2 3 2" xfId="275"/>
    <cellStyle name="Comma 11 4 3" xfId="276"/>
    <cellStyle name="Comma 114" xfId="277"/>
    <cellStyle name="Comma 2" xfId="278"/>
    <cellStyle name="Comma 2 10" xfId="279"/>
    <cellStyle name="Comma 2 10 2" xfId="280"/>
    <cellStyle name="Comma 2 10 3" xfId="281"/>
    <cellStyle name="Comma 2 10 4" xfId="282"/>
    <cellStyle name="Comma 2 10 5" xfId="283"/>
    <cellStyle name="Comma 2 10 6" xfId="284"/>
    <cellStyle name="Comma 2 10 7" xfId="285"/>
    <cellStyle name="Comma 2 11" xfId="286"/>
    <cellStyle name="Comma 2 12" xfId="287"/>
    <cellStyle name="Comma 2 13" xfId="288"/>
    <cellStyle name="Comma 2 14" xfId="289"/>
    <cellStyle name="Comma 2 15" xfId="290"/>
    <cellStyle name="Comma 2 2" xfId="291"/>
    <cellStyle name="Comma 2 2 2" xfId="292"/>
    <cellStyle name="Comma 2 2 2 10" xfId="293"/>
    <cellStyle name="Comma 2 2 2 2" xfId="294"/>
    <cellStyle name="Comma 2 2 2 2 2" xfId="295"/>
    <cellStyle name="Comma 2 2 2 2 3" xfId="296"/>
    <cellStyle name="Comma 2 2 2 2 4" xfId="297"/>
    <cellStyle name="Comma 2 2 2 2 5" xfId="298"/>
    <cellStyle name="Comma 2 2 2 2 6" xfId="299"/>
    <cellStyle name="Comma 2 2 2 3" xfId="300"/>
    <cellStyle name="Comma 2 2 2 4" xfId="301"/>
    <cellStyle name="Comma 2 2 2 5" xfId="302"/>
    <cellStyle name="Comma 2 2 2 6" xfId="303"/>
    <cellStyle name="Comma 2 2 2 7" xfId="304"/>
    <cellStyle name="Comma 2 2 2_september16 final mis" xfId="305"/>
    <cellStyle name="Comma 2 2 3" xfId="306"/>
    <cellStyle name="Comma 2 2 4" xfId="307"/>
    <cellStyle name="Comma 2 2 5" xfId="308"/>
    <cellStyle name="Comma 2 2 6" xfId="309"/>
    <cellStyle name="Comma 2 2 7" xfId="310"/>
    <cellStyle name="Comma 2 2_All Discoms PP Cost for April-2017 (Revised)" xfId="311"/>
    <cellStyle name="Comma 2 3" xfId="312"/>
    <cellStyle name="Comma 2 3 2" xfId="313"/>
    <cellStyle name="Comma 2 3 3" xfId="314"/>
    <cellStyle name="Comma 2 3 4" xfId="315"/>
    <cellStyle name="Comma 2 3 5" xfId="316"/>
    <cellStyle name="Comma 2 3 6" xfId="317"/>
    <cellStyle name="Comma 2 4" xfId="318"/>
    <cellStyle name="Comma 2 4 2" xfId="319"/>
    <cellStyle name="Comma 2 4 3" xfId="320"/>
    <cellStyle name="Comma 2 4 4" xfId="321"/>
    <cellStyle name="Comma 2 4 5" xfId="322"/>
    <cellStyle name="Comma 2 4 6" xfId="323"/>
    <cellStyle name="Comma 2 5" xfId="324"/>
    <cellStyle name="Comma 2 6" xfId="325"/>
    <cellStyle name="Comma 2 7" xfId="326"/>
    <cellStyle name="Comma 2 8" xfId="327"/>
    <cellStyle name="Comma 2 9" xfId="328"/>
    <cellStyle name="Comma 2_actual_pp_cost_from__2005-06_to_2015-16" xfId="329"/>
    <cellStyle name="Comma 3" xfId="330"/>
    <cellStyle name="Comma 3 2" xfId="331"/>
    <cellStyle name="Comma 3 2 2" xfId="332"/>
    <cellStyle name="Comma 3 2 3" xfId="333"/>
    <cellStyle name="Comma 3 2 4" xfId="334"/>
    <cellStyle name="Comma 3 2 5" xfId="335"/>
    <cellStyle name="Comma 3 2 6" xfId="336"/>
    <cellStyle name="Comma 3 3" xfId="337"/>
    <cellStyle name="Comma 3 4" xfId="338"/>
    <cellStyle name="Comma 3 5" xfId="339"/>
    <cellStyle name="Comma 3 6" xfId="340"/>
    <cellStyle name="Comma 3 7" xfId="341"/>
    <cellStyle name="Comma 4" xfId="342"/>
    <cellStyle name="Comma 4 2" xfId="343"/>
    <cellStyle name="Comma 4 2 2" xfId="344"/>
    <cellStyle name="Comma 4 2 3" xfId="345"/>
    <cellStyle name="Comma 4 2 4" xfId="346"/>
    <cellStyle name="Comma 4 2 5" xfId="347"/>
    <cellStyle name="Comma 4 2 6" xfId="348"/>
    <cellStyle name="Comma 4 22" xfId="349"/>
    <cellStyle name="Comma 4 3" xfId="350"/>
    <cellStyle name="Comma 4 4" xfId="351"/>
    <cellStyle name="Comma 4 5" xfId="352"/>
    <cellStyle name="Comma 4 6" xfId="353"/>
    <cellStyle name="Comma 4 7" xfId="354"/>
    <cellStyle name="Comma 4_pl to kpmg as on 31.03.2017" xfId="355"/>
    <cellStyle name="Comma 42" xfId="356"/>
    <cellStyle name="Comma 42 2" xfId="357"/>
    <cellStyle name="Comma 43" xfId="358"/>
    <cellStyle name="Comma 5" xfId="359"/>
    <cellStyle name="Comma 5 19" xfId="360"/>
    <cellStyle name="Comma 5 2" xfId="361"/>
    <cellStyle name="Comma 5 3" xfId="362"/>
    <cellStyle name="Comma 5 4" xfId="363"/>
    <cellStyle name="Comma 5 5" xfId="364"/>
    <cellStyle name="Comma 5 6" xfId="365"/>
    <cellStyle name="Comma 5 7" xfId="366"/>
    <cellStyle name="Comma 5_Schedue K for Dec..1" xfId="367"/>
    <cellStyle name="Comma 50 2 4" xfId="368"/>
    <cellStyle name="Comma 57 2 2 2" xfId="369"/>
    <cellStyle name="Comma 58 3" xfId="370"/>
    <cellStyle name="Comma 58 3 2" xfId="371"/>
    <cellStyle name="Comma 58 3 3" xfId="372"/>
    <cellStyle name="Comma 58 3 4" xfId="373"/>
    <cellStyle name="Comma 58 3 5" xfId="374"/>
    <cellStyle name="Comma 58 3 6" xfId="375"/>
    <cellStyle name="Comma 6" xfId="376"/>
    <cellStyle name="Comma 6 2" xfId="377"/>
    <cellStyle name="Comma 6 2 2" xfId="378"/>
    <cellStyle name="Comma 6 2 3" xfId="379"/>
    <cellStyle name="Comma 6 2 4" xfId="380"/>
    <cellStyle name="Comma 6 2 5" xfId="381"/>
    <cellStyle name="Comma 6 2 6" xfId="382"/>
    <cellStyle name="Comma 6 3" xfId="383"/>
    <cellStyle name="Comma 6 4" xfId="384"/>
    <cellStyle name="Comma 6 5" xfId="385"/>
    <cellStyle name="Comma 6 6" xfId="386"/>
    <cellStyle name="Comma 6 7" xfId="387"/>
    <cellStyle name="Comma 6_september16 final mis" xfId="388"/>
    <cellStyle name="Comma 7" xfId="389"/>
    <cellStyle name="Comma 7 2" xfId="390"/>
    <cellStyle name="Comma 7 3" xfId="391"/>
    <cellStyle name="Comma 7 4" xfId="392"/>
    <cellStyle name="Comma 7 5" xfId="393"/>
    <cellStyle name="Comma 7 6" xfId="394"/>
    <cellStyle name="Comma 8" xfId="395"/>
    <cellStyle name="Comma 8 2" xfId="396"/>
    <cellStyle name="Comma 8 3" xfId="397"/>
    <cellStyle name="Comma 8 4" xfId="398"/>
    <cellStyle name="Comma 8 5" xfId="399"/>
    <cellStyle name="Comma 8 6" xfId="400"/>
    <cellStyle name="Comma 9" xfId="401"/>
    <cellStyle name="Comma 9 2" xfId="402"/>
    <cellStyle name="Comma 9 3" xfId="403"/>
    <cellStyle name="Comma 9 4" xfId="404"/>
    <cellStyle name="Comma 9 5" xfId="405"/>
    <cellStyle name="Comma 9 6" xfId="406"/>
    <cellStyle name="Comma 9 7" xfId="407"/>
    <cellStyle name="Copied" xfId="408"/>
    <cellStyle name="COST1" xfId="409"/>
    <cellStyle name="Currency 2" xfId="410"/>
    <cellStyle name="Currency 2 10" xfId="411"/>
    <cellStyle name="Currency 2 11" xfId="412"/>
    <cellStyle name="Currency 2 2" xfId="413"/>
    <cellStyle name="Currency 2 3" xfId="414"/>
    <cellStyle name="Currency 2 4" xfId="415"/>
    <cellStyle name="Currency 2 5" xfId="416"/>
    <cellStyle name="Currency 2 6" xfId="417"/>
    <cellStyle name="Currency 2 7" xfId="418"/>
    <cellStyle name="Currency 2 8" xfId="419"/>
    <cellStyle name="Currency 2 9" xfId="420"/>
    <cellStyle name="date" xfId="421"/>
    <cellStyle name="Entered" xfId="422"/>
    <cellStyle name="Euro" xfId="423"/>
    <cellStyle name="Euro 2" xfId="424"/>
    <cellStyle name="Euro 2 2" xfId="425"/>
    <cellStyle name="Euro 2 3" xfId="426"/>
    <cellStyle name="Euro 2 4" xfId="427"/>
    <cellStyle name="Euro 2 5" xfId="428"/>
    <cellStyle name="Euro 2 6" xfId="429"/>
    <cellStyle name="Euro 3" xfId="430"/>
    <cellStyle name="Euro 3 2" xfId="431"/>
    <cellStyle name="Euro 3 3" xfId="432"/>
    <cellStyle name="Euro 3 4" xfId="433"/>
    <cellStyle name="Euro 3 5" xfId="434"/>
    <cellStyle name="Euro 3 6" xfId="435"/>
    <cellStyle name="Euro 4" xfId="436"/>
    <cellStyle name="Euro 4 2" xfId="437"/>
    <cellStyle name="Euro 4 3" xfId="438"/>
    <cellStyle name="Euro 4 4" xfId="439"/>
    <cellStyle name="Euro 4 5" xfId="440"/>
    <cellStyle name="Euro 4 6" xfId="441"/>
    <cellStyle name="Euro 5" xfId="442"/>
    <cellStyle name="Euro 5 2" xfId="443"/>
    <cellStyle name="Euro 5 3" xfId="444"/>
    <cellStyle name="Euro 5 4" xfId="445"/>
    <cellStyle name="Euro 5 5" xfId="446"/>
    <cellStyle name="Euro 5 6" xfId="447"/>
    <cellStyle name="Euro 6" xfId="448"/>
    <cellStyle name="Euro 6 2" xfId="449"/>
    <cellStyle name="Euro 6 3" xfId="450"/>
    <cellStyle name="Euro 6 4" xfId="451"/>
    <cellStyle name="Euro 6 5" xfId="452"/>
    <cellStyle name="Euro 6 6" xfId="453"/>
    <cellStyle name="Excel Built-in Normal" xfId="454"/>
    <cellStyle name="Excel Built-in Normal 2" xfId="455"/>
    <cellStyle name="Excel Built-in Normal 3" xfId="456"/>
    <cellStyle name="Excel Built-in Normal 4" xfId="457"/>
    <cellStyle name="Excel Built-in Normal 5" xfId="458"/>
    <cellStyle name="Excel Built-in Normal 6" xfId="459"/>
    <cellStyle name="Excel Built-in Normal_MIS For FY 2016-17" xfId="460"/>
    <cellStyle name="Explanatory Text 2" xfId="461"/>
    <cellStyle name="Explanatory Text 2 2" xfId="462"/>
    <cellStyle name="Explanatory Text 2 3" xfId="463"/>
    <cellStyle name="Explanatory Text 2 4" xfId="464"/>
    <cellStyle name="Explanatory Text 3" xfId="465"/>
    <cellStyle name="Explanatory Text 4" xfId="466"/>
    <cellStyle name="Formula" xfId="467"/>
    <cellStyle name="Good 2" xfId="468"/>
    <cellStyle name="Good 2 2" xfId="469"/>
    <cellStyle name="Good 2 3" xfId="470"/>
    <cellStyle name="Good 2 4" xfId="471"/>
    <cellStyle name="Good 3" xfId="472"/>
    <cellStyle name="Good 4" xfId="473"/>
    <cellStyle name="Grey" xfId="474"/>
    <cellStyle name="Header1" xfId="475"/>
    <cellStyle name="Header2" xfId="476"/>
    <cellStyle name="Heading 1 2" xfId="477"/>
    <cellStyle name="Heading 1 2 2" xfId="478"/>
    <cellStyle name="Heading 1 2 3" xfId="479"/>
    <cellStyle name="Heading 1 2 4" xfId="480"/>
    <cellStyle name="Heading 1 3" xfId="481"/>
    <cellStyle name="Heading 1 4" xfId="482"/>
    <cellStyle name="Heading 2 2" xfId="483"/>
    <cellStyle name="Heading 2 2 2" xfId="484"/>
    <cellStyle name="Heading 2 2 3" xfId="485"/>
    <cellStyle name="Heading 2 2 4" xfId="486"/>
    <cellStyle name="Heading 2 3" xfId="487"/>
    <cellStyle name="Heading 2 4" xfId="488"/>
    <cellStyle name="Heading 3 2" xfId="489"/>
    <cellStyle name="Heading 3 2 2" xfId="490"/>
    <cellStyle name="Heading 3 2 3" xfId="491"/>
    <cellStyle name="Heading 3 2 4" xfId="492"/>
    <cellStyle name="Heading 3 3" xfId="493"/>
    <cellStyle name="Heading 3 4" xfId="494"/>
    <cellStyle name="Heading 4 2" xfId="495"/>
    <cellStyle name="Heading 4 2 2" xfId="496"/>
    <cellStyle name="Heading 4 2 3" xfId="497"/>
    <cellStyle name="Heading 4 2 4" xfId="498"/>
    <cellStyle name="Heading 4 3" xfId="499"/>
    <cellStyle name="Heading 4 4" xfId="500"/>
    <cellStyle name="Hyperlink" xfId="9" builtinId="8"/>
    <cellStyle name="Hyperlink 2" xfId="501"/>
    <cellStyle name="Hypertextový odkaz" xfId="502"/>
    <cellStyle name="Input [yellow]" xfId="503"/>
    <cellStyle name="Input 2" xfId="504"/>
    <cellStyle name="Input 2 2" xfId="505"/>
    <cellStyle name="Input 2 3" xfId="506"/>
    <cellStyle name="Input 2 4" xfId="507"/>
    <cellStyle name="Input 3" xfId="508"/>
    <cellStyle name="Input 4" xfId="509"/>
    <cellStyle name="Input 5" xfId="510"/>
    <cellStyle name="Input 6" xfId="511"/>
    <cellStyle name="Input 7" xfId="512"/>
    <cellStyle name="Input Cells" xfId="513"/>
    <cellStyle name="Linked Cell 2" xfId="514"/>
    <cellStyle name="Linked Cell 2 2" xfId="515"/>
    <cellStyle name="Linked Cell 2 3" xfId="516"/>
    <cellStyle name="Linked Cell 2 4" xfId="517"/>
    <cellStyle name="Linked Cell 3" xfId="518"/>
    <cellStyle name="Linked Cell 4" xfId="519"/>
    <cellStyle name="Linked Cells" xfId="520"/>
    <cellStyle name="Milliers [0]_!!!GO" xfId="521"/>
    <cellStyle name="Milliers_!!!GO" xfId="522"/>
    <cellStyle name="Monétaire [0]_!!!GO" xfId="523"/>
    <cellStyle name="Monétaire_!!!GO" xfId="524"/>
    <cellStyle name="Neutral 2" xfId="525"/>
    <cellStyle name="Neutral 2 2" xfId="526"/>
    <cellStyle name="Neutral 2 3" xfId="527"/>
    <cellStyle name="Neutral 2 4" xfId="528"/>
    <cellStyle name="Neutral 3" xfId="529"/>
    <cellStyle name="Neutral 4" xfId="530"/>
    <cellStyle name="no dec" xfId="531"/>
    <cellStyle name="Normal" xfId="0" builtinId="0"/>
    <cellStyle name="Normal - Style1" xfId="532"/>
    <cellStyle name="Normal - Style1 2" xfId="533"/>
    <cellStyle name="Normal - Style1 3" xfId="534"/>
    <cellStyle name="Normal - Style1 4" xfId="535"/>
    <cellStyle name="Normal - Style1 5" xfId="536"/>
    <cellStyle name="Normal - Style1 6" xfId="537"/>
    <cellStyle name="Normal 10" xfId="538"/>
    <cellStyle name="Normal 10 10" xfId="539"/>
    <cellStyle name="Normal 10 10 2 2" xfId="540"/>
    <cellStyle name="Normal 10 10_Schedue K for Dec..1" xfId="541"/>
    <cellStyle name="Normal 10 11" xfId="542"/>
    <cellStyle name="Normal 10 11 2" xfId="543"/>
    <cellStyle name="Normal 10 11 3" xfId="544"/>
    <cellStyle name="Normal 10 11 4" xfId="545"/>
    <cellStyle name="Normal 10 11 5" xfId="546"/>
    <cellStyle name="Normal 10 11 6" xfId="547"/>
    <cellStyle name="Normal 10 11 7" xfId="548"/>
    <cellStyle name="Normal 10 14" xfId="549"/>
    <cellStyle name="Normal 10 17 2 2 2 2 2" xfId="550"/>
    <cellStyle name="Normal 10 17 2 2 3 2" xfId="551"/>
    <cellStyle name="Normal 10 17 3 3" xfId="552"/>
    <cellStyle name="Normal 10 17 3 3 2" xfId="553"/>
    <cellStyle name="Normal 10 17 3 3 2 2" xfId="554"/>
    <cellStyle name="Normal 10 17 3 3 2_Schedue K for Dec..1" xfId="555"/>
    <cellStyle name="Normal 10 17 3 3_Schedue K for Dec..1" xfId="556"/>
    <cellStyle name="Normal 10 2" xfId="557"/>
    <cellStyle name="Normal 10 2 2" xfId="558"/>
    <cellStyle name="Normal 10 2 3" xfId="559"/>
    <cellStyle name="Normal 10 2 4" xfId="560"/>
    <cellStyle name="Normal 10 2 5" xfId="561"/>
    <cellStyle name="Normal 10 2 6" xfId="562"/>
    <cellStyle name="Normal 10 21" xfId="563"/>
    <cellStyle name="Normal 10 3" xfId="564"/>
    <cellStyle name="Normal 10 3 2" xfId="565"/>
    <cellStyle name="Normal 10 3 3" xfId="566"/>
    <cellStyle name="Normal 10 3 4" xfId="567"/>
    <cellStyle name="Normal 10 3 5" xfId="568"/>
    <cellStyle name="Normal 10 3 6" xfId="569"/>
    <cellStyle name="Normal 10 4" xfId="570"/>
    <cellStyle name="Normal 10 4 2" xfId="571"/>
    <cellStyle name="Normal 10 4 3" xfId="572"/>
    <cellStyle name="Normal 10 4 4" xfId="573"/>
    <cellStyle name="Normal 10 4 5" xfId="574"/>
    <cellStyle name="Normal 10 4 6" xfId="575"/>
    <cellStyle name="Normal 10 5" xfId="576"/>
    <cellStyle name="Normal 10 5 2" xfId="577"/>
    <cellStyle name="Normal 10 5 3" xfId="578"/>
    <cellStyle name="Normal 10 5 4" xfId="579"/>
    <cellStyle name="Normal 10 5 5" xfId="580"/>
    <cellStyle name="Normal 10 5 6" xfId="581"/>
    <cellStyle name="Normal 10 6" xfId="582"/>
    <cellStyle name="Normal 10 6 2" xfId="583"/>
    <cellStyle name="Normal 10 6 3" xfId="584"/>
    <cellStyle name="Normal 10 6 4" xfId="585"/>
    <cellStyle name="Normal 10 6 5" xfId="586"/>
    <cellStyle name="Normal 10 6 6" xfId="587"/>
    <cellStyle name="Normal 11" xfId="588"/>
    <cellStyle name="Normal 12" xfId="589"/>
    <cellStyle name="Normal 13" xfId="590"/>
    <cellStyle name="Normal 13 2" xfId="591"/>
    <cellStyle name="Normal 13 2 2" xfId="592"/>
    <cellStyle name="Normal 13 2 3" xfId="593"/>
    <cellStyle name="Normal 13 2 4" xfId="594"/>
    <cellStyle name="Normal 13 2 5" xfId="595"/>
    <cellStyle name="Normal 13 2 6" xfId="596"/>
    <cellStyle name="Normal 131" xfId="597"/>
    <cellStyle name="Normal 14" xfId="598"/>
    <cellStyle name="Normal 14 2" xfId="599"/>
    <cellStyle name="Normal 14 2 2" xfId="600"/>
    <cellStyle name="Normal 14 2 3" xfId="601"/>
    <cellStyle name="Normal 14 2 4" xfId="602"/>
    <cellStyle name="Normal 14 2 5" xfId="603"/>
    <cellStyle name="Normal 14 2 6" xfId="604"/>
    <cellStyle name="Normal 14 3" xfId="605"/>
    <cellStyle name="Normal 14 4" xfId="606"/>
    <cellStyle name="Normal 14 5" xfId="607"/>
    <cellStyle name="Normal 14 6" xfId="608"/>
    <cellStyle name="Normal 14 7" xfId="609"/>
    <cellStyle name="Normal 14 8" xfId="610"/>
    <cellStyle name="Normal 15" xfId="611"/>
    <cellStyle name="Normal 16" xfId="612"/>
    <cellStyle name="Normal 16 2" xfId="1"/>
    <cellStyle name="Normal 16 2 10" xfId="3"/>
    <cellStyle name="Normal 16 2 11" xfId="613"/>
    <cellStyle name="Normal 16 2 12" xfId="614"/>
    <cellStyle name="Normal 16 2 2" xfId="615"/>
    <cellStyle name="Normal 16 2 2 2" xfId="616"/>
    <cellStyle name="Normal 16 2 2 3" xfId="617"/>
    <cellStyle name="Normal 16 2 2 4" xfId="618"/>
    <cellStyle name="Normal 16 2 2 5" xfId="619"/>
    <cellStyle name="Normal 16 2 2 6" xfId="620"/>
    <cellStyle name="Normal 16 2 3" xfId="621"/>
    <cellStyle name="Normal 16 2 3 2" xfId="622"/>
    <cellStyle name="Normal 16 2 3 3" xfId="623"/>
    <cellStyle name="Normal 16 2 3 4" xfId="624"/>
    <cellStyle name="Normal 16 2 3 5" xfId="625"/>
    <cellStyle name="Normal 16 2 3 6" xfId="626"/>
    <cellStyle name="Normal 16 2 4" xfId="627"/>
    <cellStyle name="Normal 16 2 4 2" xfId="628"/>
    <cellStyle name="Normal 16 2 4 3" xfId="629"/>
    <cellStyle name="Normal 16 2 4 4" xfId="630"/>
    <cellStyle name="Normal 16 2 4 5" xfId="631"/>
    <cellStyle name="Normal 16 2 4 6" xfId="632"/>
    <cellStyle name="Normal 16 2 5" xfId="633"/>
    <cellStyle name="Normal 16 2 5 2" xfId="634"/>
    <cellStyle name="Normal 16 2 5 3" xfId="635"/>
    <cellStyle name="Normal 16 2 5 4" xfId="636"/>
    <cellStyle name="Normal 16 2 5 5" xfId="637"/>
    <cellStyle name="Normal 16 2 5 6" xfId="638"/>
    <cellStyle name="Normal 16 2 6" xfId="639"/>
    <cellStyle name="Normal 16 2 6 2" xfId="640"/>
    <cellStyle name="Normal 16 2 6 3" xfId="641"/>
    <cellStyle name="Normal 16 2 6 4" xfId="642"/>
    <cellStyle name="Normal 16 2 6 5" xfId="643"/>
    <cellStyle name="Normal 16 2 6 6" xfId="644"/>
    <cellStyle name="Normal 16 2 7" xfId="645"/>
    <cellStyle name="Normal 16 2 7 10" xfId="646"/>
    <cellStyle name="Normal 16 2 7 11" xfId="647"/>
    <cellStyle name="Normal 16 2 7 2" xfId="648"/>
    <cellStyle name="Normal 16 2 7 2 2" xfId="649"/>
    <cellStyle name="Normal 16 2 7 2 3" xfId="650"/>
    <cellStyle name="Normal 16 2 7 2 4" xfId="651"/>
    <cellStyle name="Normal 16 2 7 2 5" xfId="652"/>
    <cellStyle name="Normal 16 2 7 2 6" xfId="653"/>
    <cellStyle name="Normal 16 2 7 3" xfId="654"/>
    <cellStyle name="Normal 16 2 7 3 2" xfId="655"/>
    <cellStyle name="Normal 16 2 7 3 3" xfId="656"/>
    <cellStyle name="Normal 16 2 7 3 4" xfId="657"/>
    <cellStyle name="Normal 16 2 7 3 5" xfId="658"/>
    <cellStyle name="Normal 16 2 7 3 6" xfId="659"/>
    <cellStyle name="Normal 16 2 7 4" xfId="660"/>
    <cellStyle name="Normal 16 2 7 4 2" xfId="661"/>
    <cellStyle name="Normal 16 2 7 4 2 2" xfId="662"/>
    <cellStyle name="Normal 16 2 7 4 2 2 2" xfId="663"/>
    <cellStyle name="Normal 16 2 7 4 2 2 3" xfId="664"/>
    <cellStyle name="Normal 16 2 7 4 2 3" xfId="665"/>
    <cellStyle name="Normal 16 2 7 4 2 4" xfId="666"/>
    <cellStyle name="Normal 16 2 7 4 2 5" xfId="667"/>
    <cellStyle name="Normal 16 2 7 4 2 6" xfId="668"/>
    <cellStyle name="Normal 16 2 7 4 3" xfId="669"/>
    <cellStyle name="Normal 16 2 7 4 4" xfId="670"/>
    <cellStyle name="Normal 16 2 7 4 5" xfId="671"/>
    <cellStyle name="Normal 16 2 7 4 6" xfId="672"/>
    <cellStyle name="Normal 16 2 7 4 7" xfId="673"/>
    <cellStyle name="Normal 16 2 7 5" xfId="674"/>
    <cellStyle name="Normal 16 2 7 5 2" xfId="675"/>
    <cellStyle name="Normal 16 2 7 5 3" xfId="676"/>
    <cellStyle name="Normal 16 2 7 5 4" xfId="677"/>
    <cellStyle name="Normal 16 2 7 5 5" xfId="678"/>
    <cellStyle name="Normal 16 2 7 5 6" xfId="679"/>
    <cellStyle name="Normal 16 2 7 6" xfId="680"/>
    <cellStyle name="Normal 16 2 7 6 2" xfId="681"/>
    <cellStyle name="Normal 16 2 7 6 3" xfId="682"/>
    <cellStyle name="Normal 16 2 7 6 4" xfId="683"/>
    <cellStyle name="Normal 16 2 7 6 5" xfId="684"/>
    <cellStyle name="Normal 16 2 7 6 6" xfId="685"/>
    <cellStyle name="Normal 16 2 7 7" xfId="686"/>
    <cellStyle name="Normal 16 2 7 8" xfId="687"/>
    <cellStyle name="Normal 16 2 7 9" xfId="688"/>
    <cellStyle name="Normal 16 2 8" xfId="689"/>
    <cellStyle name="Normal 16 2 9" xfId="690"/>
    <cellStyle name="Normal 17" xfId="691"/>
    <cellStyle name="Normal 17 2" xfId="692"/>
    <cellStyle name="Normal 17 2 2" xfId="693"/>
    <cellStyle name="Normal 17 2 3" xfId="694"/>
    <cellStyle name="Normal 17 2 4" xfId="695"/>
    <cellStyle name="Normal 17 2 5" xfId="696"/>
    <cellStyle name="Normal 17 2 6" xfId="697"/>
    <cellStyle name="Normal 17 3" xfId="698"/>
    <cellStyle name="Normal 17 3 2" xfId="699"/>
    <cellStyle name="Normal 17 3 3" xfId="700"/>
    <cellStyle name="Normal 17 3 4" xfId="701"/>
    <cellStyle name="Normal 17 3 5" xfId="702"/>
    <cellStyle name="Normal 17 3 6" xfId="703"/>
    <cellStyle name="Normal 17 4" xfId="704"/>
    <cellStyle name="Normal 17 5" xfId="705"/>
    <cellStyle name="Normal 17 6" xfId="706"/>
    <cellStyle name="Normal 17 7" xfId="707"/>
    <cellStyle name="Normal 17 8" xfId="708"/>
    <cellStyle name="Normal 18" xfId="709"/>
    <cellStyle name="Normal 18 2" xfId="710"/>
    <cellStyle name="Normal 18 2 2" xfId="711"/>
    <cellStyle name="Normal 18 2 3" xfId="712"/>
    <cellStyle name="Normal 18 2 4" xfId="713"/>
    <cellStyle name="Normal 18 2 5" xfId="714"/>
    <cellStyle name="Normal 18 2 6" xfId="715"/>
    <cellStyle name="Normal 18 3" xfId="716"/>
    <cellStyle name="Normal 18 4" xfId="717"/>
    <cellStyle name="Normal 18 5" xfId="718"/>
    <cellStyle name="Normal 18 6" xfId="719"/>
    <cellStyle name="Normal 18 7" xfId="720"/>
    <cellStyle name="Normal 19" xfId="6"/>
    <cellStyle name="Normal 197 2" xfId="721"/>
    <cellStyle name="Normal 2" xfId="4"/>
    <cellStyle name="Normal 2 10" xfId="722"/>
    <cellStyle name="Normal 2 10 2" xfId="723"/>
    <cellStyle name="Normal 2 10 3" xfId="724"/>
    <cellStyle name="Normal 2 10 4" xfId="725"/>
    <cellStyle name="Normal 2 10 5" xfId="726"/>
    <cellStyle name="Normal 2 10 6" xfId="727"/>
    <cellStyle name="Normal 2 11" xfId="728"/>
    <cellStyle name="Normal 2 12" xfId="729"/>
    <cellStyle name="Normal 2 13" xfId="730"/>
    <cellStyle name="Normal 2 13 21 2 3 2" xfId="731"/>
    <cellStyle name="Normal 2 13 22 2" xfId="732"/>
    <cellStyle name="Normal 2 14" xfId="733"/>
    <cellStyle name="Normal 2 15" xfId="734"/>
    <cellStyle name="Normal 2 16" xfId="735"/>
    <cellStyle name="Normal 2 17" xfId="736"/>
    <cellStyle name="Normal 2 2" xfId="7"/>
    <cellStyle name="Normal 2 2 10" xfId="737"/>
    <cellStyle name="Normal 2 2 11" xfId="738"/>
    <cellStyle name="Normal 2 2 12" xfId="739"/>
    <cellStyle name="Normal 2 2 13" xfId="740"/>
    <cellStyle name="Normal 2 2 14" xfId="741"/>
    <cellStyle name="Normal 2 2 15" xfId="742"/>
    <cellStyle name="Normal 2 2 16" xfId="743"/>
    <cellStyle name="Normal 2 2 2" xfId="744"/>
    <cellStyle name="Normal 2 2 2 2" xfId="745"/>
    <cellStyle name="Normal 2 2 2 3" xfId="746"/>
    <cellStyle name="Normal 2 2 2 4" xfId="747"/>
    <cellStyle name="Normal 2 2 2 5" xfId="748"/>
    <cellStyle name="Normal 2 2 2 6" xfId="749"/>
    <cellStyle name="Normal 2 2 3" xfId="750"/>
    <cellStyle name="Normal 2 2 4" xfId="751"/>
    <cellStyle name="Normal 2 2 5" xfId="752"/>
    <cellStyle name="Normal 2 2 6" xfId="753"/>
    <cellStyle name="Normal 2 2 7" xfId="754"/>
    <cellStyle name="Normal 2 2 8" xfId="755"/>
    <cellStyle name="Normal 2 2 9" xfId="756"/>
    <cellStyle name="Normal 2 2_All Discoms PP Cost for April-2017 (Revised)" xfId="757"/>
    <cellStyle name="Normal 2 3" xfId="758"/>
    <cellStyle name="Normal 2 3 10" xfId="759"/>
    <cellStyle name="Normal 2 3 10 2" xfId="760"/>
    <cellStyle name="Normal 2 3 10 3" xfId="761"/>
    <cellStyle name="Normal 2 3 10 4" xfId="762"/>
    <cellStyle name="Normal 2 3 10 5" xfId="763"/>
    <cellStyle name="Normal 2 3 10 6" xfId="764"/>
    <cellStyle name="Normal 2 3 11" xfId="765"/>
    <cellStyle name="Normal 2 3 12" xfId="766"/>
    <cellStyle name="Normal 2 3 2" xfId="767"/>
    <cellStyle name="Normal 2 3 3" xfId="768"/>
    <cellStyle name="Normal 2 3 4" xfId="769"/>
    <cellStyle name="Normal 2 3 5" xfId="770"/>
    <cellStyle name="Normal 2 3 6" xfId="771"/>
    <cellStyle name="Normal 2 3 7" xfId="772"/>
    <cellStyle name="Normal 2 3 8" xfId="773"/>
    <cellStyle name="Normal 2 3 9" xfId="774"/>
    <cellStyle name="Normal 2 3_Hinduja (HNPCL) MIS 2015-16" xfId="775"/>
    <cellStyle name="Normal 2 4" xfId="776"/>
    <cellStyle name="Normal 2 4 10" xfId="777"/>
    <cellStyle name="Normal 2 4 11" xfId="778"/>
    <cellStyle name="Normal 2 4 2" xfId="779"/>
    <cellStyle name="Normal 2 4 3" xfId="780"/>
    <cellStyle name="Normal 2 4 4" xfId="781"/>
    <cellStyle name="Normal 2 4 5" xfId="782"/>
    <cellStyle name="Normal 2 4 6" xfId="783"/>
    <cellStyle name="Normal 2 4 7" xfId="784"/>
    <cellStyle name="Normal 2 4 8" xfId="785"/>
    <cellStyle name="Normal 2 4 9" xfId="786"/>
    <cellStyle name="Normal 2 5" xfId="787"/>
    <cellStyle name="Normal 2 5 10" xfId="788"/>
    <cellStyle name="Normal 2 5 11" xfId="789"/>
    <cellStyle name="Normal 2 5 2" xfId="790"/>
    <cellStyle name="Normal 2 5 2 2" xfId="791"/>
    <cellStyle name="Normal 2 5 2 3" xfId="792"/>
    <cellStyle name="Normal 2 5 2 4" xfId="793"/>
    <cellStyle name="Normal 2 5 2 5" xfId="794"/>
    <cellStyle name="Normal 2 5 2 6" xfId="795"/>
    <cellStyle name="Normal 2 5 3" xfId="796"/>
    <cellStyle name="Normal 2 5 4" xfId="797"/>
    <cellStyle name="Normal 2 5 5" xfId="798"/>
    <cellStyle name="Normal 2 5 6" xfId="799"/>
    <cellStyle name="Normal 2 5 7" xfId="800"/>
    <cellStyle name="Normal 2 5 8" xfId="801"/>
    <cellStyle name="Normal 2 5 9" xfId="802"/>
    <cellStyle name="Normal 2 6" xfId="803"/>
    <cellStyle name="Normal 2 6 2" xfId="804"/>
    <cellStyle name="Normal 2 6 3" xfId="805"/>
    <cellStyle name="Normal 2 6 4" xfId="806"/>
    <cellStyle name="Normal 2 6 5" xfId="807"/>
    <cellStyle name="Normal 2 6 6" xfId="808"/>
    <cellStyle name="Normal 2 7" xfId="809"/>
    <cellStyle name="Normal 2 8" xfId="810"/>
    <cellStyle name="Normal 2 9" xfId="811"/>
    <cellStyle name="Normal 2_01-2010 EX" xfId="812"/>
    <cellStyle name="Normal 24" xfId="813"/>
    <cellStyle name="Normal 3" xfId="814"/>
    <cellStyle name="Normal 3 10" xfId="815"/>
    <cellStyle name="Normal 3 11" xfId="816"/>
    <cellStyle name="Normal 3 12" xfId="817"/>
    <cellStyle name="Normal 3 13" xfId="818"/>
    <cellStyle name="Normal 3 14" xfId="819"/>
    <cellStyle name="Normal 3 15" xfId="2"/>
    <cellStyle name="Normal 3 2" xfId="820"/>
    <cellStyle name="Normal 3 2 10" xfId="821"/>
    <cellStyle name="Normal 3 2 11" xfId="822"/>
    <cellStyle name="Normal 3 2 2" xfId="823"/>
    <cellStyle name="Normal 3 2 3" xfId="824"/>
    <cellStyle name="Normal 3 2 4" xfId="825"/>
    <cellStyle name="Normal 3 2 5" xfId="826"/>
    <cellStyle name="Normal 3 2 6" xfId="827"/>
    <cellStyle name="Normal 3 2 7" xfId="828"/>
    <cellStyle name="Normal 3 2 8" xfId="829"/>
    <cellStyle name="Normal 3 2 9" xfId="830"/>
    <cellStyle name="Normal 3 23" xfId="831"/>
    <cellStyle name="Normal 3 3" xfId="832"/>
    <cellStyle name="Normal 3 4" xfId="833"/>
    <cellStyle name="Normal 3 5" xfId="834"/>
    <cellStyle name="Normal 3 6" xfId="835"/>
    <cellStyle name="Normal 3 7" xfId="836"/>
    <cellStyle name="Normal 3 8" xfId="837"/>
    <cellStyle name="Normal 3 9" xfId="838"/>
    <cellStyle name="Normal 3_05. CMD with all SE-DEs meeting 09.11.2010" xfId="839"/>
    <cellStyle name="Normal 4" xfId="840"/>
    <cellStyle name="Normal 4 2" xfId="841"/>
    <cellStyle name="Normal 4 2 2" xfId="842"/>
    <cellStyle name="Normal 4 2 3" xfId="843"/>
    <cellStyle name="Normal 4 2 4" xfId="844"/>
    <cellStyle name="Normal 4 2 5" xfId="845"/>
    <cellStyle name="Normal 4 2 6" xfId="846"/>
    <cellStyle name="Normal 4 3" xfId="847"/>
    <cellStyle name="Normal 4 3 10" xfId="848"/>
    <cellStyle name="Normal 4 3 11" xfId="849"/>
    <cellStyle name="Normal 4 3 12" xfId="850"/>
    <cellStyle name="Normal 4 3 2" xfId="851"/>
    <cellStyle name="Normal 4 3 2 2" xfId="852"/>
    <cellStyle name="Normal 4 3 2 3" xfId="853"/>
    <cellStyle name="Normal 4 3 2 4" xfId="854"/>
    <cellStyle name="Normal 4 3 2 5" xfId="855"/>
    <cellStyle name="Normal 4 3 2 6" xfId="856"/>
    <cellStyle name="Normal 4 3 3" xfId="857"/>
    <cellStyle name="Normal 4 3 3 2" xfId="858"/>
    <cellStyle name="Normal 4 3 3 3" xfId="859"/>
    <cellStyle name="Normal 4 3 3 4" xfId="860"/>
    <cellStyle name="Normal 4 3 3 5" xfId="861"/>
    <cellStyle name="Normal 4 3 3 6" xfId="862"/>
    <cellStyle name="Normal 4 3 4" xfId="863"/>
    <cellStyle name="Normal 4 3 4 2" xfId="864"/>
    <cellStyle name="Normal 4 3 4 3" xfId="865"/>
    <cellStyle name="Normal 4 3 4 4" xfId="866"/>
    <cellStyle name="Normal 4 3 4 5" xfId="867"/>
    <cellStyle name="Normal 4 3 4 6" xfId="868"/>
    <cellStyle name="Normal 4 3 5" xfId="869"/>
    <cellStyle name="Normal 4 3 5 2" xfId="870"/>
    <cellStyle name="Normal 4 3 5 3" xfId="871"/>
    <cellStyle name="Normal 4 3 5 4" xfId="872"/>
    <cellStyle name="Normal 4 3 5 5" xfId="873"/>
    <cellStyle name="Normal 4 3 5 6" xfId="874"/>
    <cellStyle name="Normal 4 3 6" xfId="875"/>
    <cellStyle name="Normal 4 3 6 2" xfId="876"/>
    <cellStyle name="Normal 4 3 6 3" xfId="877"/>
    <cellStyle name="Normal 4 3 6 4" xfId="878"/>
    <cellStyle name="Normal 4 3 6 5" xfId="879"/>
    <cellStyle name="Normal 4 3 6 6" xfId="880"/>
    <cellStyle name="Normal 4 3 7" xfId="881"/>
    <cellStyle name="Normal 4 3 7 10" xfId="882"/>
    <cellStyle name="Normal 4 3 7 11" xfId="883"/>
    <cellStyle name="Normal 4 3 7 2" xfId="884"/>
    <cellStyle name="Normal 4 3 7 2 2" xfId="885"/>
    <cellStyle name="Normal 4 3 7 2 3" xfId="886"/>
    <cellStyle name="Normal 4 3 7 2 4" xfId="887"/>
    <cellStyle name="Normal 4 3 7 2 5" xfId="888"/>
    <cellStyle name="Normal 4 3 7 2 6" xfId="889"/>
    <cellStyle name="Normal 4 3 7 3" xfId="890"/>
    <cellStyle name="Normal 4 3 7 3 2" xfId="891"/>
    <cellStyle name="Normal 4 3 7 3 3" xfId="892"/>
    <cellStyle name="Normal 4 3 7 3 4" xfId="893"/>
    <cellStyle name="Normal 4 3 7 3 5" xfId="894"/>
    <cellStyle name="Normal 4 3 7 3 6" xfId="895"/>
    <cellStyle name="Normal 4 3 7 4" xfId="896"/>
    <cellStyle name="Normal 4 3 7 4 2" xfId="897"/>
    <cellStyle name="Normal 4 3 7 4 2 2" xfId="898"/>
    <cellStyle name="Normal 4 3 7 4 2 2 2" xfId="899"/>
    <cellStyle name="Normal 4 3 7 4 2 2 3" xfId="900"/>
    <cellStyle name="Normal 4 3 7 4 2 3" xfId="901"/>
    <cellStyle name="Normal 4 3 7 4 2 4" xfId="902"/>
    <cellStyle name="Normal 4 3 7 4 2 5" xfId="903"/>
    <cellStyle name="Normal 4 3 7 4 2 6" xfId="904"/>
    <cellStyle name="Normal 4 3 7 4 3" xfId="905"/>
    <cellStyle name="Normal 4 3 7 4 4" xfId="906"/>
    <cellStyle name="Normal 4 3 7 4 5" xfId="907"/>
    <cellStyle name="Normal 4 3 7 4 6" xfId="908"/>
    <cellStyle name="Normal 4 3 7 4 7" xfId="909"/>
    <cellStyle name="Normal 4 3 7 5" xfId="910"/>
    <cellStyle name="Normal 4 3 7 5 2" xfId="911"/>
    <cellStyle name="Normal 4 3 7 5 3" xfId="912"/>
    <cellStyle name="Normal 4 3 7 5 4" xfId="913"/>
    <cellStyle name="Normal 4 3 7 5 5" xfId="914"/>
    <cellStyle name="Normal 4 3 7 5 6" xfId="915"/>
    <cellStyle name="Normal 4 3 7 6" xfId="916"/>
    <cellStyle name="Normal 4 3 7 6 2" xfId="917"/>
    <cellStyle name="Normal 4 3 7 6 3" xfId="918"/>
    <cellStyle name="Normal 4 3 7 6 4" xfId="919"/>
    <cellStyle name="Normal 4 3 7 6 5" xfId="920"/>
    <cellStyle name="Normal 4 3 7 6 6" xfId="921"/>
    <cellStyle name="Normal 4 3 7 7" xfId="922"/>
    <cellStyle name="Normal 4 3 7 8" xfId="923"/>
    <cellStyle name="Normal 4 3 7 9" xfId="924"/>
    <cellStyle name="Normal 4 3 8" xfId="925"/>
    <cellStyle name="Normal 4 3 9" xfId="926"/>
    <cellStyle name="Normal 4 4" xfId="927"/>
    <cellStyle name="Normal 4 5" xfId="928"/>
    <cellStyle name="Normal 4 6" xfId="929"/>
    <cellStyle name="Normal 4 7" xfId="930"/>
    <cellStyle name="Normal 4 8" xfId="931"/>
    <cellStyle name="Normal 4_05. CMD with all SE-DEs meeting 09.11.2010" xfId="932"/>
    <cellStyle name="Normal 5" xfId="933"/>
    <cellStyle name="Normal 5 2" xfId="934"/>
    <cellStyle name="Normal 5 3" xfId="935"/>
    <cellStyle name="Normal 5 3 2" xfId="936"/>
    <cellStyle name="Normal 5 3 3" xfId="937"/>
    <cellStyle name="Normal 5 3 4" xfId="938"/>
    <cellStyle name="Normal 5 3 5" xfId="939"/>
    <cellStyle name="Normal 5 3 6" xfId="940"/>
    <cellStyle name="Normal 5 4" xfId="941"/>
    <cellStyle name="Normal 5 5" xfId="942"/>
    <cellStyle name="Normal 5 6" xfId="943"/>
    <cellStyle name="Normal 5 7" xfId="944"/>
    <cellStyle name="Normal 5 8" xfId="945"/>
    <cellStyle name="Normal 5_All Discoms PP Cost for April-2017 (Revised)" xfId="946"/>
    <cellStyle name="Normal 6" xfId="947"/>
    <cellStyle name="Normal 6 10" xfId="948"/>
    <cellStyle name="Normal 6 11" xfId="949"/>
    <cellStyle name="Normal 6 12" xfId="950"/>
    <cellStyle name="Normal 6 2" xfId="951"/>
    <cellStyle name="Normal 6 2 2" xfId="952"/>
    <cellStyle name="Normal 6 2 3" xfId="953"/>
    <cellStyle name="Normal 6 2 4" xfId="954"/>
    <cellStyle name="Normal 6 2 5" xfId="955"/>
    <cellStyle name="Normal 6 2 6" xfId="956"/>
    <cellStyle name="Normal 6 3" xfId="957"/>
    <cellStyle name="Normal 6 4" xfId="958"/>
    <cellStyle name="Normal 6 5" xfId="959"/>
    <cellStyle name="Normal 6 6" xfId="960"/>
    <cellStyle name="Normal 6 7" xfId="961"/>
    <cellStyle name="Normal 6 8" xfId="962"/>
    <cellStyle name="Normal 6 9" xfId="963"/>
    <cellStyle name="Normal 6_10. Category-wise Arrears 09-11" xfId="964"/>
    <cellStyle name="Normal 68 2 4" xfId="965"/>
    <cellStyle name="Normal 7" xfId="966"/>
    <cellStyle name="Normal 7 10" xfId="967"/>
    <cellStyle name="Normal 7 11" xfId="968"/>
    <cellStyle name="Normal 7 12" xfId="969"/>
    <cellStyle name="Normal 7 2" xfId="970"/>
    <cellStyle name="Normal 7 2 2" xfId="971"/>
    <cellStyle name="Normal 7 2 3" xfId="972"/>
    <cellStyle name="Normal 7 2 4" xfId="973"/>
    <cellStyle name="Normal 7 2 5" xfId="974"/>
    <cellStyle name="Normal 7 2 6" xfId="975"/>
    <cellStyle name="Normal 7 3" xfId="976"/>
    <cellStyle name="Normal 7 4" xfId="977"/>
    <cellStyle name="Normal 7 5" xfId="978"/>
    <cellStyle name="Normal 7 6" xfId="979"/>
    <cellStyle name="Normal 7 7" xfId="980"/>
    <cellStyle name="Normal 7 8" xfId="981"/>
    <cellStyle name="Normal 7 9" xfId="982"/>
    <cellStyle name="Normal 7_september16 final mis" xfId="983"/>
    <cellStyle name="Normal 73 2 2 2" xfId="984"/>
    <cellStyle name="Normal 74 4" xfId="985"/>
    <cellStyle name="Normal 76" xfId="986"/>
    <cellStyle name="Normal 76 3" xfId="987"/>
    <cellStyle name="Normal 76 3 2" xfId="988"/>
    <cellStyle name="Normal 76 3 3" xfId="989"/>
    <cellStyle name="Normal 76 3 4" xfId="990"/>
    <cellStyle name="Normal 76 3 5" xfId="991"/>
    <cellStyle name="Normal 76 3 6" xfId="992"/>
    <cellStyle name="Normal 8" xfId="993"/>
    <cellStyle name="Normal 8 2" xfId="994"/>
    <cellStyle name="Normal 8 2 2" xfId="995"/>
    <cellStyle name="Normal 8 2 2 2" xfId="996"/>
    <cellStyle name="Normal 8 2 2 3" xfId="997"/>
    <cellStyle name="Normal 8 2 2 4" xfId="998"/>
    <cellStyle name="Normal 8 2 2 5" xfId="999"/>
    <cellStyle name="Normal 8 2 2 6" xfId="1000"/>
    <cellStyle name="Normal 8 2 3" xfId="1001"/>
    <cellStyle name="Normal 8 2 3 2" xfId="1002"/>
    <cellStyle name="Normal 8 2 3 3" xfId="1003"/>
    <cellStyle name="Normal 8 2 3 4" xfId="1004"/>
    <cellStyle name="Normal 8 2 3 5" xfId="1005"/>
    <cellStyle name="Normal 8 2 3 6" xfId="1006"/>
    <cellStyle name="Normal 8 2 4" xfId="1007"/>
    <cellStyle name="Normal 8 2 4 2" xfId="1008"/>
    <cellStyle name="Normal 8 2 4 3" xfId="1009"/>
    <cellStyle name="Normal 8 2 4 4" xfId="1010"/>
    <cellStyle name="Normal 8 2 4 5" xfId="1011"/>
    <cellStyle name="Normal 8 2 4 6" xfId="1012"/>
    <cellStyle name="Normal 8 2 5" xfId="1013"/>
    <cellStyle name="Normal 8 2 5 2" xfId="1014"/>
    <cellStyle name="Normal 8 2 5 3" xfId="1015"/>
    <cellStyle name="Normal 8 2 5 4" xfId="1016"/>
    <cellStyle name="Normal 8 2 5 5" xfId="1017"/>
    <cellStyle name="Normal 8 2 5 6" xfId="1018"/>
    <cellStyle name="Normal 8 2 6" xfId="1019"/>
    <cellStyle name="Normal 8 2 6 2" xfId="1020"/>
    <cellStyle name="Normal 8 2 6 3" xfId="1021"/>
    <cellStyle name="Normal 8 2 6 4" xfId="1022"/>
    <cellStyle name="Normal 8 2 6 5" xfId="1023"/>
    <cellStyle name="Normal 8 2 6 6" xfId="1024"/>
    <cellStyle name="Normal 8 3" xfId="1025"/>
    <cellStyle name="Normal 8 4" xfId="1026"/>
    <cellStyle name="Normal 8 4 3 2" xfId="1027"/>
    <cellStyle name="Normal 8 5" xfId="1028"/>
    <cellStyle name="Normal 8 6" xfId="1029"/>
    <cellStyle name="Normal 8_Hinduja (HNPCL) MIS 2015-16" xfId="1030"/>
    <cellStyle name="Normal 82 2" xfId="1031"/>
    <cellStyle name="Normal 82 2 2" xfId="1032"/>
    <cellStyle name="Normal 82 2_Schedue K for Dec..1" xfId="1033"/>
    <cellStyle name="Normal 9" xfId="1034"/>
    <cellStyle name="Normal 9 2" xfId="1035"/>
    <cellStyle name="Normal 9 2 2" xfId="1036"/>
    <cellStyle name="Normal 9 2 3" xfId="1037"/>
    <cellStyle name="Normal 9 2 4" xfId="1038"/>
    <cellStyle name="Normal 9 2 5" xfId="1039"/>
    <cellStyle name="Normal 9 2 6" xfId="1040"/>
    <cellStyle name="Normal 9 3" xfId="1041"/>
    <cellStyle name="Normal 9 3 2" xfId="1042"/>
    <cellStyle name="Normal 9 3 3" xfId="1043"/>
    <cellStyle name="Normal 9 3 4" xfId="1044"/>
    <cellStyle name="Normal 9 3 5" xfId="1045"/>
    <cellStyle name="Normal 9 3 6" xfId="1046"/>
    <cellStyle name="Normal 9 4" xfId="1047"/>
    <cellStyle name="Normal 9 4 2" xfId="1048"/>
    <cellStyle name="Normal 9 4 3" xfId="1049"/>
    <cellStyle name="Normal 9 4 4" xfId="1050"/>
    <cellStyle name="Normal 9 4 5" xfId="1051"/>
    <cellStyle name="Normal 9 4 6" xfId="1052"/>
    <cellStyle name="Normal 9 5" xfId="1053"/>
    <cellStyle name="Normal 9 5 2" xfId="1054"/>
    <cellStyle name="Normal 9 5 3" xfId="1055"/>
    <cellStyle name="Normal 9 5 4" xfId="1056"/>
    <cellStyle name="Normal 9 5 5" xfId="1057"/>
    <cellStyle name="Normal 9 5 6" xfId="1058"/>
    <cellStyle name="Normal 9 6" xfId="1059"/>
    <cellStyle name="Normal 9 6 2" xfId="1060"/>
    <cellStyle name="Normal 9 6 3" xfId="1061"/>
    <cellStyle name="Normal 9 6 4" xfId="1062"/>
    <cellStyle name="Normal 9 6 5" xfId="1063"/>
    <cellStyle name="Normal 9 6 6" xfId="1064"/>
    <cellStyle name="Normal 9_Schedue K for Dec..1" xfId="1065"/>
    <cellStyle name="Normal_AMR Master Sep2016" xfId="5"/>
    <cellStyle name="Note 2" xfId="1066"/>
    <cellStyle name="Note 2 2" xfId="1067"/>
    <cellStyle name="Note 2 3" xfId="1068"/>
    <cellStyle name="Note 2 4" xfId="1069"/>
    <cellStyle name="Note 2 4 2" xfId="1070"/>
    <cellStyle name="Note 2 4 3" xfId="1071"/>
    <cellStyle name="Note 2 4 4" xfId="1072"/>
    <cellStyle name="Note 2 4 5" xfId="1073"/>
    <cellStyle name="Note 2 4 6" xfId="1074"/>
    <cellStyle name="Note 2 5" xfId="1075"/>
    <cellStyle name="Note 2 6" xfId="1076"/>
    <cellStyle name="Note 2 7" xfId="1077"/>
    <cellStyle name="Note 2 8" xfId="1078"/>
    <cellStyle name="Note 2 9" xfId="1079"/>
    <cellStyle name="Note 3" xfId="1080"/>
    <cellStyle name="Note 4" xfId="1081"/>
    <cellStyle name="Note 5" xfId="1082"/>
    <cellStyle name="Œ…‹æØ‚è [0.00]_Region Orders (2)" xfId="1083"/>
    <cellStyle name="Œ…‹æØ‚è_Region Orders (2)" xfId="1084"/>
    <cellStyle name="Output 2" xfId="1085"/>
    <cellStyle name="Output 2 2" xfId="1086"/>
    <cellStyle name="Output 2 3" xfId="1087"/>
    <cellStyle name="Output 2 4" xfId="1088"/>
    <cellStyle name="Output 3" xfId="1089"/>
    <cellStyle name="Output 4" xfId="1090"/>
    <cellStyle name="per.style" xfId="1091"/>
    <cellStyle name="Percent" xfId="8" builtinId="5"/>
    <cellStyle name="Percent [2]" xfId="1092"/>
    <cellStyle name="Percent [2] 2" xfId="1093"/>
    <cellStyle name="Percent [2] 3" xfId="1094"/>
    <cellStyle name="Percent [2] 4" xfId="1095"/>
    <cellStyle name="Percent [2] 5" xfId="1096"/>
    <cellStyle name="Percent [2] 6" xfId="1097"/>
    <cellStyle name="Percent 19" xfId="1098"/>
    <cellStyle name="Percent 2" xfId="1099"/>
    <cellStyle name="Percent 2 10 4" xfId="1100"/>
    <cellStyle name="Percent 2 10 7" xfId="1101"/>
    <cellStyle name="Percent 2 2" xfId="1102"/>
    <cellStyle name="Percent 2 2 2" xfId="1103"/>
    <cellStyle name="Percent 2 2 2 2" xfId="1104"/>
    <cellStyle name="Percent 2 2 2 3" xfId="1105"/>
    <cellStyle name="Percent 2 2 2 4" xfId="1106"/>
    <cellStyle name="Percent 2 2 2 5" xfId="1107"/>
    <cellStyle name="Percent 2 2 2 6" xfId="1108"/>
    <cellStyle name="Percent 2 2 3" xfId="1109"/>
    <cellStyle name="Percent 2 2 4" xfId="1110"/>
    <cellStyle name="Percent 2 2 5" xfId="1111"/>
    <cellStyle name="Percent 2 2 6" xfId="1112"/>
    <cellStyle name="Percent 2 2 7" xfId="1113"/>
    <cellStyle name="Percent 2 3" xfId="1114"/>
    <cellStyle name="Percent 2 3 2" xfId="1115"/>
    <cellStyle name="Percent 2 3 3" xfId="1116"/>
    <cellStyle name="Percent 2 3 4" xfId="1117"/>
    <cellStyle name="Percent 2 3 5" xfId="1118"/>
    <cellStyle name="Percent 2 3 6" xfId="1119"/>
    <cellStyle name="Percent 2 4" xfId="1120"/>
    <cellStyle name="Percent 2 5" xfId="1121"/>
    <cellStyle name="Percent 2 6" xfId="1122"/>
    <cellStyle name="Percent 2 7" xfId="1123"/>
    <cellStyle name="Percent 2 8" xfId="1124"/>
    <cellStyle name="Percent 2_pl to kpmg as on 31.03.2017" xfId="1125"/>
    <cellStyle name="Percent 20 2 4" xfId="1126"/>
    <cellStyle name="Percent 3" xfId="1127"/>
    <cellStyle name="Percent 3 2" xfId="1128"/>
    <cellStyle name="Percent 3 3" xfId="1129"/>
    <cellStyle name="Percent 3 4" xfId="1130"/>
    <cellStyle name="Percent 3 5" xfId="1131"/>
    <cellStyle name="Percent 3 6" xfId="1132"/>
    <cellStyle name="Percent 3 7" xfId="1133"/>
    <cellStyle name="Percent 4" xfId="1134"/>
    <cellStyle name="Percent 4 2" xfId="1135"/>
    <cellStyle name="Percent 4 3" xfId="1136"/>
    <cellStyle name="Percent 4 4" xfId="1137"/>
    <cellStyle name="Percent 4 5" xfId="1138"/>
    <cellStyle name="Percent 4 6" xfId="1139"/>
    <cellStyle name="Percent 5" xfId="1140"/>
    <cellStyle name="Percent 5 2" xfId="1141"/>
    <cellStyle name="Percent 5 2 2" xfId="1142"/>
    <cellStyle name="Percent 5 2 3" xfId="1143"/>
    <cellStyle name="Percent 5 2 4" xfId="1144"/>
    <cellStyle name="Percent 5 2 5" xfId="1145"/>
    <cellStyle name="Percent 5 2 6" xfId="1146"/>
    <cellStyle name="Percent 5 3" xfId="1147"/>
    <cellStyle name="Percent 5 4" xfId="1148"/>
    <cellStyle name="Percent 5 5" xfId="1149"/>
    <cellStyle name="Percent 5 6" xfId="1150"/>
    <cellStyle name="Percent 5 7" xfId="1151"/>
    <cellStyle name="Percent 5_september16 final mis" xfId="1152"/>
    <cellStyle name="Percent 6" xfId="1153"/>
    <cellStyle name="Percent 6 2" xfId="1154"/>
    <cellStyle name="Percent 6 3" xfId="1155"/>
    <cellStyle name="Percent 6 4" xfId="1156"/>
    <cellStyle name="Percent 6 5" xfId="1157"/>
    <cellStyle name="Percent 6 6" xfId="1158"/>
    <cellStyle name="Percent 7" xfId="1159"/>
    <cellStyle name="Percent 7 2" xfId="1160"/>
    <cellStyle name="Percent 7 3" xfId="1161"/>
    <cellStyle name="Percent 7 4" xfId="1162"/>
    <cellStyle name="Percent 7 5" xfId="1163"/>
    <cellStyle name="Percent 7 6" xfId="1164"/>
    <cellStyle name="Percent 8" xfId="1165"/>
    <cellStyle name="Percent 8 2" xfId="1166"/>
    <cellStyle name="Percent 8 3" xfId="1167"/>
    <cellStyle name="Percent 8 4" xfId="1168"/>
    <cellStyle name="Percent 8 5" xfId="1169"/>
    <cellStyle name="Percent 8 6" xfId="1170"/>
    <cellStyle name="Pivot Table Category" xfId="1171"/>
    <cellStyle name="Pivot Table Category 2" xfId="1172"/>
    <cellStyle name="Pivot Table Category 3" xfId="1173"/>
    <cellStyle name="Pivot Table Category 4" xfId="1174"/>
    <cellStyle name="Pivot Table Category 5" xfId="1175"/>
    <cellStyle name="Pivot Table Category 6" xfId="1176"/>
    <cellStyle name="Pivot Table Corner" xfId="1177"/>
    <cellStyle name="Pivot Table Corner 2" xfId="1178"/>
    <cellStyle name="Pivot Table Corner 3" xfId="1179"/>
    <cellStyle name="Pivot Table Corner 4" xfId="1180"/>
    <cellStyle name="Pivot Table Corner 5" xfId="1181"/>
    <cellStyle name="Pivot Table Corner 6" xfId="1182"/>
    <cellStyle name="Pivot Table Field" xfId="1183"/>
    <cellStyle name="Pivot Table Field 2" xfId="1184"/>
    <cellStyle name="Pivot Table Field 3" xfId="1185"/>
    <cellStyle name="Pivot Table Field 4" xfId="1186"/>
    <cellStyle name="Pivot Table Field 5" xfId="1187"/>
    <cellStyle name="Pivot Table Field 6" xfId="1188"/>
    <cellStyle name="Pivot Table Result" xfId="1189"/>
    <cellStyle name="Pivot Table Result 2" xfId="1190"/>
    <cellStyle name="Pivot Table Result 3" xfId="1191"/>
    <cellStyle name="Pivot Table Result 4" xfId="1192"/>
    <cellStyle name="Pivot Table Result 5" xfId="1193"/>
    <cellStyle name="Pivot Table Result 6" xfId="1194"/>
    <cellStyle name="Pivot Table Title" xfId="1195"/>
    <cellStyle name="Pivot Table Title 2" xfId="1196"/>
    <cellStyle name="Pivot Table Title 3" xfId="1197"/>
    <cellStyle name="Pivot Table Title 4" xfId="1198"/>
    <cellStyle name="Pivot Table Title 5" xfId="1199"/>
    <cellStyle name="Pivot Table Title 6" xfId="1200"/>
    <cellStyle name="Pivot Table Value" xfId="1201"/>
    <cellStyle name="Pivot Table Value 2" xfId="1202"/>
    <cellStyle name="Pivot Table Value 3" xfId="1203"/>
    <cellStyle name="Pivot Table Value 4" xfId="1204"/>
    <cellStyle name="Pivot Table Value 5" xfId="1205"/>
    <cellStyle name="Pivot Table Value 6" xfId="1206"/>
    <cellStyle name="Popis" xfId="1207"/>
    <cellStyle name="pricing" xfId="1208"/>
    <cellStyle name="PSChar" xfId="1209"/>
    <cellStyle name="RevList" xfId="1210"/>
    <cellStyle name="RevList 2" xfId="1211"/>
    <cellStyle name="RevList 3" xfId="1212"/>
    <cellStyle name="RevList 4" xfId="1213"/>
    <cellStyle name="RevList 5" xfId="1214"/>
    <cellStyle name="RevList 6" xfId="1215"/>
    <cellStyle name="Sledovaný hypertextový odkaz" xfId="1216"/>
    <cellStyle name="Standard_BS14" xfId="1217"/>
    <cellStyle name="Style 1" xfId="1218"/>
    <cellStyle name="Subtotal" xfId="1219"/>
    <cellStyle name="Title 2" xfId="1220"/>
    <cellStyle name="Title 2 2" xfId="1221"/>
    <cellStyle name="Title 2 3" xfId="1222"/>
    <cellStyle name="Title 2 4" xfId="1223"/>
    <cellStyle name="Title 3" xfId="1224"/>
    <cellStyle name="Title 4" xfId="1225"/>
    <cellStyle name="Total 2" xfId="1226"/>
    <cellStyle name="Total 2 2" xfId="1227"/>
    <cellStyle name="Total 2 3" xfId="1228"/>
    <cellStyle name="Total 2 4" xfId="1229"/>
    <cellStyle name="Total 3" xfId="1230"/>
    <cellStyle name="Total 4" xfId="1231"/>
    <cellStyle name="Warning Text 2" xfId="1232"/>
    <cellStyle name="Warning Text 2 2" xfId="1233"/>
    <cellStyle name="Warning Text 2 3" xfId="1234"/>
    <cellStyle name="Warning Text 2 4" xfId="1235"/>
    <cellStyle name="Warning Text 3" xfId="1236"/>
    <cellStyle name="Warning Text 4" xfId="12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externalLink" Target="externalLinks/externalLink48.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17se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Documents%20and%20Settings\Administrator\Desktop\RK\BUDGETS-BOARD\budgets%20july%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H\Documents%20and%20Settings\Admin\Local%20Settings\Temporary%20Internet%20Files\OLK3F\Bee%20Huay\Consolidated%20Account\Year%202004\GPS%20Conso%20-%20Ma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agend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0.10.202\corporateoffice\SAO's%20MEETING\work%20orde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H\RK\BUDGETS-BOARD\budgets%20july%20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WINDOWS\TEMP\Balance%20Sheet%202001-02(Final)-PM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1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DOCUME~1\ADMINI~1\LOCALS~1\Temp\DOCUME~1\accounts\LOCALS~1\Temp\notes6030C8\WINDOWS\TEMP\ASS_PP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Budget\O&amp;M%20Budg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Server\users%20data\BACKUP\C%20drive%20auidit01%20HECL\DHS2003\Financials\BS%20vijay%202003%20final%20120703%20ol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Bee%20Huay\Consolidated%20Account\Year%202004\GPS%20Conso%20-%20Mar%20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doc\Mthly%20Clg\F_Assets\F_Assets%202002\PHSB%20FA\PHSBFA03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_distr\SHARE\Licensee%20Formats%20Revenu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datta\Budgets\DOCUME~1\ghosh.tk\LOCALS~1\Temp\Rar$DI01.250\Cost%20Estimate%20OL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Documents%20and%20Settings\Arun\Local%20Settings\Temporary%20Internet%20Files\Content.IE5\SNK58JAF\FUNNEL_FEB'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C\Documents%20and%20Settings\Amit%20Mohan\Local%20Settings\Temporary%20Internet%20Files\OLK1D4\Copy%20of%20GL_SL-ACCOUNT%20CODE%20MATRIX%20(9-JAN-2008)%20-%20TE%20BE%20S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prasanth\Laxmi\AOP\2002%20-%202003\GEC\GPOLbudgetf2002wrk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2026.11.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ahul\audits\AUDITS\Tax%20audit\anx3cd01-02%20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Uma\e$\Documents%20and%20Settings\poornakala\Local%20Settings\Temporary%20Internet%20Files\Content.IE5\Q9ABCDEX\Mid%20term%20review%20PACR%20MALLAD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RK\BUDGETS-BOARD\budgets%20july%20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Balance%20Sheet%20-%2030.6.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C\DOCUME~1\vineet.PWC\LOCALS~1\Temp\d.Notes.Data\Balance%20Sheet%202001-02(Final)-PM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8.116.206\Scan\Back%20Up%20Reports\Back%20Up%202007-08\Generation%20Report%202007-08\DGR%20MAR%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X\Documents%20and%20Settings\anu.gaur\Desktop\Arrear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03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50.52.179\Monthly%20Report\Monthly%20Report%20Databank\Copy%20of%20MOnthly%20Report%20Rev%20Nov%2007(For%2007-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50.52.179\Users\apspdcl\Downloads\FORM%20VII.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orary%20Internet%20Files\OLK1232\PAT%202004-2006%20CALENDAR%20YEA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TENDER%20TEMPLATE\STDS\GN-ST-06(2)(Design%20Sheet-Rul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DLF\DLF%20Infocity%20Chandigarh\Balance%20sheet-%20info%20city%20CHD%2031.12.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Bee%20Huay\Consolidated%20Account\Year%202004\GPS%20Conso%20-%20Mar%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Z\Users\umasankaralluri\Desktop\LITL%20Financilas-Q3(Dec'09)%202009-10%20ver1.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Mdplrpt\Alldata\M1\ADMIN\RAMESHADMIN\SALARY%20M1,M3&amp;M4\F2W-Rs-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capitalisation-OCT-MAR-boar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C\Assignments\Active\EPL%201500%20MW\Model%20&amp;%20IM\Model\EPL%201500%201%20Mar%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B\Amit_Data\sANKA%20DATA\Proposed%20Sep-07\POCM-chennai-hyd-Final-30.07.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C\RK\Operating%20Budget\budget-2000_rev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H\2011-12\Lanco\1st%20Quarter\Lanco%20Power%20Limited-Q1\EDC\LPL-SS\Financials%2031.03.2010\Final%20BS,%20Notes%20to%20accounts\RK\BUDGETS-BOARD\budgets%20july%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GEL%20-%202811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WINDOWS\TEMP\bud-act-FEB-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C\Documents%20and%20Settings\sandeep.gupta\Local%20Settings\Temporary%20Internet%20Files\OLK180\MIS_VIPL\MARCH_MIS_VIPL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rkings\July-08\kok5%2031.07.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C\Documents%20and%20Settings\gel309\Desktop\Projects\equity%20investors\sski\models\June%2024\consolidated%20models\TBP%20-%20June%202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H\Users\Brahmayya%20038\AppData\Roaming\Microsoft\Excel\Audit\LAPL\Q4\PF\LVTPL\LVTPL-Q2-Final\LVTPL-Q2-Final\Lanco%20Vidarbha-Venkatesh\Wokings_LVTP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ydfs3001\VOL1\Regulatory\ARR_2003\Apspdcl19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C\RK\accounts\capitalisation-OCT-MAR-bo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C\DOCUME~1\Dlf\LOCALS~1\Temp\Business%20plan%20Retail%20Lease\cash%20flows-1.11.2007-7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USERS\FA\WAISUM\SAF-G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50.52.179\Users\apspdcl\Downloads\FORM%20VI.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GKM\PP%20COST\Q2%202023-24\MIS%20Q2%20OF%202023-2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GKM\PP%20COST\Q2%202023-24\PP%20COST%20Q2%20OF%202023-24%20%20EPDC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50.12\d$\2005-06\mar%2006\re\2003-04\nov03\4year%20comparision-TO-hari121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Documents%20and%20Settings\Admin\Local%20Settings\Temporary%20Internet%20Files\OLK3F\Bee%20Huay\Consolidated%20Account\Year%202004\GPS%20Conso%20-%20Mar%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H\Documents%20and%20Settings\Rajeev.Maggo\Desktop\MIS_2010-11\May%202010\Budget%202010-11\Divisions\TEESTA_EPC\MIS\New%20formats\Bee%20Huay\Consolidated%20Account\Year%202004\GPS%20Conso%20-%20Mar%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RK\BUDGETS-BOARD\budgets%20july%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ATP"/>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3_GRP_CA"/>
      <sheetName val="all"/>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O&amp;M"/>
      <sheetName val="DCW"/>
      <sheetName val="Burnt Meters"/>
      <sheetName val="Other"/>
      <sheetName val="Sheet1"/>
      <sheetName val="Salient1"/>
      <sheetName val="04REL"/>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ICGSIP"/>
      <sheetName val="cashflow"/>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Criteria"/>
      <sheetName val="ICGSIP"/>
    </sheetNames>
    <sheetDataSet>
      <sheetData sheetId="0">
        <row r="1">
          <cell r="A1" t="str">
            <v>Main number</v>
          </cell>
        </row>
      </sheetData>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cashflow"/>
      <sheetName val="Criteria"/>
      <sheetName val="ICGSIP"/>
      <sheetName val="Sheet1"/>
      <sheetName val="old_serial no."/>
      <sheetName val="tot_ass_9697"/>
    </sheetNames>
    <sheetDataSet>
      <sheetData sheetId="0">
        <row r="11">
          <cell r="D11">
            <v>1998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final"/>
      <sheetName val="Sched"/>
      <sheetName val="Trial"/>
      <sheetName val="FA_Final"/>
      <sheetName val="Setup Variable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GREL Assumptions"/>
      <sheetName val="GREL"/>
      <sheetName val="Cover"/>
      <sheetName val="Disclaimer"/>
      <sheetName val="Emerald - Input"/>
      <sheetName val="Emerald - Workings"/>
      <sheetName val="Emerald - Output"/>
      <sheetName val="Sheet1"/>
      <sheetName val="Sheet2"/>
      <sheetName val="Sheet3"/>
      <sheetName val="Prof"/>
      <sheetName val="Audit fee"/>
      <sheetName val="Insurance"/>
      <sheetName val="Groupings-final"/>
      <sheetName val="Sched"/>
      <sheetName val="Trial"/>
      <sheetName val="FA_Final"/>
      <sheetName val="Consol Sheet"/>
      <sheetName val="Assumptions_Yearwise"/>
      <sheetName val="Assumption Common"/>
      <sheetName val="VPGL"/>
      <sheetName val="GEL"/>
      <sheetName val="Tax Sch"/>
      <sheetName val="GPCL"/>
      <sheetName val="Debt-Gas"/>
      <sheetName val="Yield for bank @11.5"/>
      <sheetName val="GKEL"/>
      <sheetName val="GKEL PPAs"/>
      <sheetName val="VPGL-1"/>
      <sheetName val="EMCO"/>
      <sheetName val="EMCO PPAs"/>
      <sheetName val="GCEL"/>
      <sheetName val="Coal-BSL"/>
      <sheetName val="Coal-GEMS"/>
      <sheetName val="Bajoli Holi"/>
      <sheetName val="Alaknanda"/>
      <sheetName val="Consolidated Cash Flow"/>
      <sheetName val="Balance Sheet"/>
      <sheetName val="P&amp;L-MC"/>
      <sheetName val="P&amp;L"/>
      <sheetName val="Segment Wise Summary"/>
      <sheetName val="Funding"/>
      <sheetName val="AOP"/>
      <sheetName val="Generation Data-Actual"/>
      <sheetName val="Power Sale"/>
      <sheetName val="Power Sale-Actual"/>
      <sheetName val="Tech-Actual"/>
      <sheetName val="Fin-Actual"/>
      <sheetName val="CFO Review"/>
      <sheetName val="Index"/>
      <sheetName val="Generation"/>
      <sheetName val="PPA"/>
      <sheetName val="Sales"/>
      <sheetName val="Coal Cost"/>
      <sheetName val="Gas Cost"/>
      <sheetName val="Coal Mines"/>
      <sheetName val="Profitability-FTM"/>
      <sheetName val="Profitibility-YTD"/>
      <sheetName val="Cost Sheet-FTM"/>
      <sheetName val="Cost Sheet-YTD"/>
      <sheetName val="Cost Key HLs"/>
      <sheetName val="Cashflow"/>
      <sheetName val="Receivables"/>
      <sheetName val="Payables"/>
      <sheetName val="Loan"/>
      <sheetName val="RPT"/>
      <sheetName val="ICD"/>
      <sheetName val="Limits"/>
      <sheetName val="ForEx"/>
      <sheetName val="Corporate Cost"/>
      <sheetName val="KPI"/>
      <sheetName val="FI Activities"/>
      <sheetName val="Action Plan"/>
      <sheetName val="Project-WIP"/>
      <sheetName val="Project-Variance"/>
      <sheetName val="Project-Finance"/>
      <sheetName val="Back Up- TL"/>
      <sheetName val="Back Up-Exp"/>
      <sheetName val="Back Up-Cost Sheet-FTM"/>
      <sheetName val="Back Up-Cost Sheet-YTD"/>
      <sheetName val="Assumptions"/>
      <sheetName val="Input Operating"/>
      <sheetName val="Debt Schedule"/>
      <sheetName val="FCF"/>
      <sheetName val="SU &amp; PF Cap"/>
      <sheetName val="Date"/>
      <sheetName val="Charts"/>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__FDSCACHE__"/>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MultSumCY"/>
      <sheetName val="GNA"/>
      <sheetName val="MEE"/>
      <sheetName val="ANR"/>
      <sheetName val="PCX"/>
      <sheetName val="WLT"/>
      <sheetName val="MacarthurCoa"/>
      <sheetName val="GloucesterCoal"/>
      <sheetName val="AKS"/>
      <sheetName val="X"/>
      <sheetName val="STLD"/>
      <sheetName val="NUE"/>
      <sheetName val="Assm"/>
      <sheetName val="Inputs"/>
      <sheetName val="Bilanzdaten"/>
      <sheetName val="Graph2"/>
      <sheetName val="Summary"/>
      <sheetName val="WCap"/>
      <sheetName val="Qtr."/>
      <sheetName val="IS Detail"/>
      <sheetName val="BIG5Model"/>
      <sheetName val="WACC"/>
      <sheetName val="Triggers"/>
      <sheetName val="FX-Rates"/>
      <sheetName val="MCP"/>
      <sheetName val="CH 2003"/>
      <sheetName val="PE"/>
      <sheetName val="Summary Output"/>
      <sheetName val="Availability &amp; Capacity"/>
      <sheetName val="Qtly Operations"/>
      <sheetName val="Annual Operations"/>
      <sheetName val="Setup Variables"/>
      <sheetName val="HotelFin"/>
      <sheetName val="PCflow(Q)"/>
      <sheetName val="PCost"/>
      <sheetName val="CAPA_A4N"/>
      <sheetName val="Share Prices"/>
      <sheetName val="TV Equity Input"/>
      <sheetName val="ADAC data"/>
      <sheetName val="Revenue Calculations"/>
      <sheetName val="Valuation Inputs"/>
      <sheetName val="UNIDADES"/>
      <sheetName val="2004"/>
    </sheetNames>
    <sheetDataSet>
      <sheetData sheetId="0" refreshError="1"/>
      <sheetData sheetId="1">
        <row r="1">
          <cell r="F1">
            <v>0</v>
          </cell>
        </row>
      </sheetData>
      <sheetData sheetId="2">
        <row r="1">
          <cell r="F1">
            <v>0</v>
          </cell>
        </row>
      </sheetData>
      <sheetData sheetId="3">
        <row r="1">
          <cell r="F1">
            <v>0</v>
          </cell>
        </row>
      </sheetData>
      <sheetData sheetId="4">
        <row r="1">
          <cell r="F1">
            <v>0</v>
          </cell>
        </row>
      </sheetData>
      <sheetData sheetId="5">
        <row r="1">
          <cell r="F1">
            <v>0</v>
          </cell>
        </row>
      </sheetData>
      <sheetData sheetId="6">
        <row r="1">
          <cell r="F1">
            <v>0</v>
          </cell>
        </row>
      </sheetData>
      <sheetData sheetId="7">
        <row r="1">
          <cell r="F1">
            <v>0</v>
          </cell>
        </row>
      </sheetData>
      <sheetData sheetId="8" refreshError="1"/>
      <sheetData sheetId="9" refreshError="1"/>
      <sheetData sheetId="10" refreshError="1"/>
      <sheetData sheetId="11" refreshError="1"/>
      <sheetData sheetId="12">
        <row r="1">
          <cell r="F1">
            <v>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F1">
            <v>0</v>
          </cell>
        </row>
      </sheetData>
      <sheetData sheetId="23">
        <row r="1">
          <cell r="F1" t="str">
            <v>Fuel Price - Linkage</v>
          </cell>
        </row>
      </sheetData>
      <sheetData sheetId="24">
        <row r="1">
          <cell r="F1">
            <v>0</v>
          </cell>
        </row>
      </sheetData>
      <sheetData sheetId="25">
        <row r="1">
          <cell r="F1">
            <v>0</v>
          </cell>
        </row>
      </sheetData>
      <sheetData sheetId="26">
        <row r="1">
          <cell r="F1">
            <v>0</v>
          </cell>
        </row>
      </sheetData>
      <sheetData sheetId="27">
        <row r="1">
          <cell r="F1" t="str">
            <v>Fuel Price - Linkage</v>
          </cell>
        </row>
      </sheetData>
      <sheetData sheetId="28">
        <row r="1">
          <cell r="F1">
            <v>0</v>
          </cell>
        </row>
      </sheetData>
      <sheetData sheetId="29">
        <row r="1">
          <cell r="F1">
            <v>0</v>
          </cell>
        </row>
      </sheetData>
      <sheetData sheetId="30">
        <row r="1">
          <cell r="F1">
            <v>0</v>
          </cell>
        </row>
      </sheetData>
      <sheetData sheetId="31">
        <row r="1">
          <cell r="F1" t="str">
            <v>Fuel Price - Linkage</v>
          </cell>
        </row>
      </sheetData>
      <sheetData sheetId="32">
        <row r="1">
          <cell r="F1">
            <v>0</v>
          </cell>
        </row>
      </sheetData>
      <sheetData sheetId="33">
        <row r="1">
          <cell r="F1">
            <v>0</v>
          </cell>
        </row>
      </sheetData>
      <sheetData sheetId="34">
        <row r="1">
          <cell r="F1">
            <v>0</v>
          </cell>
        </row>
      </sheetData>
      <sheetData sheetId="35">
        <row r="1">
          <cell r="F1" t="str">
            <v>Fuel Price - Linkage</v>
          </cell>
        </row>
      </sheetData>
      <sheetData sheetId="36">
        <row r="1">
          <cell r="F1">
            <v>0</v>
          </cell>
        </row>
      </sheetData>
      <sheetData sheetId="37">
        <row r="1">
          <cell r="F1">
            <v>0</v>
          </cell>
        </row>
      </sheetData>
      <sheetData sheetId="38">
        <row r="1">
          <cell r="F1">
            <v>0</v>
          </cell>
        </row>
      </sheetData>
      <sheetData sheetId="39">
        <row r="1">
          <cell r="F1">
            <v>0</v>
          </cell>
        </row>
      </sheetData>
      <sheetData sheetId="40">
        <row r="1">
          <cell r="F1">
            <v>0</v>
          </cell>
        </row>
      </sheetData>
      <sheetData sheetId="41">
        <row r="1">
          <cell r="F1">
            <v>0</v>
          </cell>
        </row>
      </sheetData>
      <sheetData sheetId="42">
        <row r="1">
          <cell r="F1">
            <v>0</v>
          </cell>
        </row>
      </sheetData>
      <sheetData sheetId="43">
        <row r="1">
          <cell r="F1">
            <v>0</v>
          </cell>
        </row>
      </sheetData>
      <sheetData sheetId="44">
        <row r="1">
          <cell r="F1">
            <v>0</v>
          </cell>
        </row>
      </sheetData>
      <sheetData sheetId="45">
        <row r="1">
          <cell r="F1">
            <v>0</v>
          </cell>
        </row>
      </sheetData>
      <sheetData sheetId="46">
        <row r="1">
          <cell r="F1">
            <v>0</v>
          </cell>
        </row>
      </sheetData>
      <sheetData sheetId="47">
        <row r="1">
          <cell r="F1">
            <v>0</v>
          </cell>
        </row>
      </sheetData>
      <sheetData sheetId="48">
        <row r="1">
          <cell r="F1">
            <v>0</v>
          </cell>
        </row>
      </sheetData>
      <sheetData sheetId="49">
        <row r="1">
          <cell r="F1">
            <v>0</v>
          </cell>
        </row>
      </sheetData>
      <sheetData sheetId="50" refreshError="1"/>
      <sheetData sheetId="51" refreshError="1"/>
      <sheetData sheetId="52" refreshError="1"/>
      <sheetData sheetId="53">
        <row r="1">
          <cell r="F1">
            <v>0</v>
          </cell>
        </row>
      </sheetData>
      <sheetData sheetId="54">
        <row r="1">
          <cell r="F1">
            <v>0</v>
          </cell>
        </row>
      </sheetData>
      <sheetData sheetId="55">
        <row r="1">
          <cell r="F1" t="str">
            <v>Fuel Price - Linkage</v>
          </cell>
        </row>
      </sheetData>
      <sheetData sheetId="56"/>
      <sheetData sheetId="57">
        <row r="1">
          <cell r="F1">
            <v>0</v>
          </cell>
        </row>
      </sheetData>
      <sheetData sheetId="58">
        <row r="1">
          <cell r="F1" t="str">
            <v>Fuel Price - Linkage</v>
          </cell>
        </row>
      </sheetData>
      <sheetData sheetId="59">
        <row r="1">
          <cell r="F1" t="str">
            <v>Fuel Price - Linkage</v>
          </cell>
        </row>
      </sheetData>
      <sheetData sheetId="60"/>
      <sheetData sheetId="61">
        <row r="1">
          <cell r="F1">
            <v>0</v>
          </cell>
        </row>
      </sheetData>
      <sheetData sheetId="62">
        <row r="1">
          <cell r="F1" t="str">
            <v>Fuel Price - Linkage</v>
          </cell>
        </row>
      </sheetData>
      <sheetData sheetId="63">
        <row r="1">
          <cell r="F1" t="str">
            <v>Fuel Price - Linkage</v>
          </cell>
        </row>
      </sheetData>
      <sheetData sheetId="64"/>
      <sheetData sheetId="65">
        <row r="1">
          <cell r="F1">
            <v>0</v>
          </cell>
        </row>
      </sheetData>
      <sheetData sheetId="66">
        <row r="1">
          <cell r="F1" t="str">
            <v>Fuel Price - Linkage</v>
          </cell>
        </row>
      </sheetData>
      <sheetData sheetId="67">
        <row r="1">
          <cell r="F1" t="str">
            <v>Fuel Price - Linkage</v>
          </cell>
        </row>
      </sheetData>
      <sheetData sheetId="68"/>
      <sheetData sheetId="69">
        <row r="1">
          <cell r="F1">
            <v>0</v>
          </cell>
        </row>
      </sheetData>
      <sheetData sheetId="70">
        <row r="1">
          <cell r="F1" t="str">
            <v>Fuel Price - Linkage</v>
          </cell>
        </row>
      </sheetData>
      <sheetData sheetId="71">
        <row r="1">
          <cell r="F1" t="str">
            <v>Fuel Price - Linkage</v>
          </cell>
        </row>
      </sheetData>
      <sheetData sheetId="72"/>
      <sheetData sheetId="73">
        <row r="1">
          <cell r="F1">
            <v>0</v>
          </cell>
        </row>
      </sheetData>
      <sheetData sheetId="74">
        <row r="1">
          <cell r="F1" t="str">
            <v>Fuel Price - Linkage</v>
          </cell>
        </row>
      </sheetData>
      <sheetData sheetId="75">
        <row r="1">
          <cell r="F1" t="str">
            <v>Fuel Price - Linkage</v>
          </cell>
        </row>
      </sheetData>
      <sheetData sheetId="76"/>
      <sheetData sheetId="77"/>
      <sheetData sheetId="78">
        <row r="1">
          <cell r="F1" t="str">
            <v>Fuel Price - Linkage</v>
          </cell>
        </row>
      </sheetData>
      <sheetData sheetId="79">
        <row r="1">
          <cell r="F1" t="str">
            <v>Fuel Price - Linkage</v>
          </cell>
        </row>
      </sheetData>
      <sheetData sheetId="80"/>
      <sheetData sheetId="81"/>
      <sheetData sheetId="82">
        <row r="1">
          <cell r="F1" t="str">
            <v>Fuel Price - Linkage</v>
          </cell>
        </row>
      </sheetData>
      <sheetData sheetId="83">
        <row r="1">
          <cell r="F1" t="str">
            <v>Fuel Price - Linkage</v>
          </cell>
        </row>
      </sheetData>
      <sheetData sheetId="84"/>
      <sheetData sheetId="85"/>
      <sheetData sheetId="86"/>
      <sheetData sheetId="87">
        <row r="1">
          <cell r="F1" t="str">
            <v>Fuel Price - Linkage</v>
          </cell>
        </row>
      </sheetData>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HSB"/>
      <sheetName val="CAP"/>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XXXX"/>
      <sheetName val="cover1"/>
      <sheetName val="RevenueInput"/>
      <sheetName val="RevenueBreakupInput"/>
      <sheetName val="BudgetInput1"/>
      <sheetName val="BudgetInput2"/>
      <sheetName val="LoadSurveyInput"/>
      <sheetName val="DebtorsInput"/>
      <sheetName val="DisconnectionsInput"/>
      <sheetName val="TransformerInput"/>
      <sheetName val="TransformerMaintInput"/>
      <sheetName val="Index"/>
      <sheetName val="Profit"/>
      <sheetName val="Trend"/>
      <sheetName val="REV1"/>
      <sheetName val="REV1A"/>
      <sheetName val="REV2"/>
      <sheetName val="REV3"/>
      <sheetName val="REV3A"/>
      <sheetName val="REV4"/>
      <sheetName val="REV5"/>
      <sheetName val="REV6"/>
      <sheetName val="COLL1"/>
      <sheetName val="COLL2"/>
      <sheetName val="METER1"/>
      <sheetName val="LOAD1"/>
      <sheetName val="TRANSFORMER1"/>
      <sheetName val="TRANSFORMERMAINT1"/>
      <sheetName val="1.1 Trs. Fai."/>
      <sheetName val="A2-02-03"/>
      <sheetName val="cap all"/>
      <sheetName val="04REL"/>
      <sheetName val="Addl.40"/>
      <sheetName val="Sheet1"/>
      <sheetName val="STN WISE EMR"/>
      <sheetName val="Criteria"/>
      <sheetName val="PHSB"/>
      <sheetName val="Form-C4"/>
      <sheetName val="Salient1"/>
      <sheetName val="2004"/>
      <sheetName val="ATP"/>
      <sheetName val="indapsp"/>
      <sheetName val="indapep"/>
      <sheetName val="indapnp"/>
      <sheetName val="Detailed Estimate"/>
      <sheetName val="Lead Statement"/>
      <sheetName val="Labour charges"/>
      <sheetName val="Sheet3"/>
      <sheetName val="Newabstract"/>
      <sheetName val="data"/>
      <sheetName val="Dom"/>
      <sheetName val="all"/>
      <sheetName val="% of Elect"/>
      <sheetName val="Sheet2"/>
      <sheetName val="C.S.GENERATION"/>
      <sheetName val="feasibility require"/>
      <sheetName val="BANK STATEMENT (2)"/>
      <sheetName val="Detail Estt."/>
      <sheetName val="agl-pump-sets"/>
      <sheetName val="EG"/>
      <sheetName val="per-capita"/>
      <sheetName val="towns&amp;villages"/>
      <sheetName val="C3-02-03"/>
      <sheetName val="SS-III &amp; SS-V"/>
      <sheetName val="First information "/>
      <sheetName val="Sept "/>
      <sheetName val="7.11 p1"/>
      <sheetName val="A 3.7"/>
      <sheetName val="SUMMERY"/>
      <sheetName val="Executive Summary -Thermal"/>
      <sheetName val="Sector(Energy&amp;Capacity)"/>
      <sheetName val="Overall"/>
      <sheetName val="BREAKUP OF OIL"/>
      <sheetName val="Challan"/>
      <sheetName val="Survey Status_2"/>
      <sheetName val="DATA_PRG"/>
      <sheetName val="MNCL"/>
      <sheetName val="t_prsr"/>
      <sheetName val="General"/>
      <sheetName val="Detailed"/>
      <sheetName val="New GLs"/>
      <sheetName val="NPDCL-LOADS-13"/>
      <sheetName val="1_1_Trs__Fai_"/>
      <sheetName val="cap_all"/>
      <sheetName val="Addl_40"/>
      <sheetName val="STN_WISE_EMR"/>
      <sheetName val="%_of_Elect"/>
      <sheetName val="Survey_Status_2"/>
      <sheetName val="BWSCPlt"/>
      <sheetName val="CI"/>
      <sheetName val="DI"/>
      <sheetName val="G.R.P"/>
      <sheetName val="HDPE"/>
      <sheetName val="PSC REVISED"/>
      <sheetName val="pvc"/>
      <sheetName val="R_Abstract"/>
      <sheetName val="ONLINE DUMP"/>
      <sheetName val="WATER-HAMMER"/>
      <sheetName val="1"/>
      <sheetName val="Discom Details"/>
      <sheetName val="Stationwise Thermal &amp; Hydel Gen"/>
      <sheetName val="TWELVE"/>
      <sheetName val="dpc cost"/>
      <sheetName val="MO EY"/>
      <sheetName val="MO CY"/>
      <sheetName val="CAP"/>
      <sheetName val="Feb-06"/>
      <sheetName val="Coalmine"/>
      <sheetName val="RAJ"/>
      <sheetName val="A"/>
      <sheetName val="r"/>
      <sheetName val="A 3_7"/>
      <sheetName val="v"/>
      <sheetName val="rdamdata"/>
      <sheetName val="lead-st"/>
      <sheetName val="Lead "/>
      <sheetName val="INTER-REGIONAL ENERGY EXHANGE"/>
      <sheetName val="DRAWAL"/>
      <sheetName val="Conf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10"/>
      <sheetName val="C-11"/>
      <sheetName val="C-12"/>
      <sheetName val="C-2"/>
      <sheetName val="C-3"/>
      <sheetName val="C-4"/>
      <sheetName val="C-5"/>
      <sheetName val="C-5A"/>
      <sheetName val="C-6"/>
      <sheetName val="C-6A"/>
      <sheetName val="C-7"/>
      <sheetName val="C-8"/>
      <sheetName val="C-9"/>
      <sheetName val="RevenueInput"/>
      <sheetName val="cove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FEB'03"/>
      <sheetName val="NCR"/>
      <sheetName val="RAJASTHAN"/>
      <sheetName val="UP"/>
      <sheetName val="North"/>
      <sheetName val="ORDER_BOOKING"/>
      <sheetName val="MASTER"/>
      <sheetName val="SE TGT Vs Ach"/>
      <sheetName val="jan 03"/>
      <sheetName val="C-1"/>
      <sheetName val="C-10"/>
      <sheetName val="C-11"/>
      <sheetName val="C-12"/>
      <sheetName val="C-2"/>
      <sheetName val="C-3"/>
      <sheetName val="C-4"/>
      <sheetName val="C-5"/>
      <sheetName val="C-5A"/>
      <sheetName val="C-6"/>
      <sheetName val="C-6A"/>
      <sheetName val="C-7"/>
      <sheetName val="C-8"/>
      <sheetName val="C-9"/>
    </sheetNames>
    <sheetDataSet>
      <sheetData sheetId="0"/>
      <sheetData sheetId="1"/>
      <sheetData sheetId="2"/>
      <sheetData sheetId="3"/>
      <sheetData sheetId="4"/>
      <sheetData sheetId="5"/>
      <sheetData sheetId="6">
        <row r="2">
          <cell r="B2" t="str">
            <v>STATE</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SL-ACC CODE MATRIX"/>
      <sheetName val="GL-ACCOUNT CODE MAPPING"/>
      <sheetName val="coa_ramco_168"/>
      <sheetName val="MASTER"/>
    </sheetNames>
    <sheetDataSet>
      <sheetData sheetId="0"/>
      <sheetData sheetId="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 val="C-1"/>
      <sheetName val="C-10"/>
      <sheetName val="C-11"/>
      <sheetName val="C-12"/>
      <sheetName val="C-2"/>
      <sheetName val="C-3"/>
      <sheetName val="C-4"/>
      <sheetName val="C-5"/>
      <sheetName val="C-5A"/>
      <sheetName val="C-6"/>
      <sheetName val="C-6A"/>
      <sheetName val="C-7"/>
      <sheetName val="C-8"/>
      <sheetName val="C-9"/>
      <sheetName val="coa_ramco_16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3"/>
      <sheetName val="2004"/>
      <sheetName val="14"/>
      <sheetName val="3"/>
      <sheetName val="40"/>
      <sheetName val="RevenueInput"/>
      <sheetName val="cover1"/>
      <sheetName val="Salient1"/>
      <sheetName val="all"/>
      <sheetName val="Discom Detail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
      <sheetName val="Sheet1"/>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VIEW"/>
      <sheetName val="PACR-SM"/>
      <sheetName val="5(a)"/>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OVER VIEW"/>
      <sheetName val="PACR-SM"/>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PR ENTER DATA SHEET"/>
      <sheetName val="MAIN DATA- SHEET"/>
      <sheetName val="MONTHLY FQ DATA SHEET"/>
      <sheetName val="FREQ DATA SHEET"/>
      <sheetName val="DGR ENTER READING"/>
      <sheetName val="CALCULATED FY1"/>
      <sheetName val="CALCULATED FY2"/>
      <sheetName val="CALCULATED TY"/>
      <sheetName val="PREVIOUS YEAR DATA"/>
      <sheetName val="1ST"/>
      <sheetName val="DPPR 01"/>
      <sheetName val="2ND"/>
      <sheetName val="DPPR02"/>
      <sheetName val="3RD"/>
      <sheetName val="DPPR 03"/>
      <sheetName val="4TH"/>
      <sheetName val="DPPR04"/>
      <sheetName val="5TH"/>
      <sheetName val="DPPR 05"/>
      <sheetName val="6TH"/>
      <sheetName val="DPPR 06"/>
      <sheetName val="7TH"/>
      <sheetName val="DPPR 07"/>
      <sheetName val="8TH"/>
      <sheetName val="DPPR 08"/>
      <sheetName val="9TH"/>
      <sheetName val="DPPR 09"/>
      <sheetName val="10TH"/>
      <sheetName val="DPPR 10"/>
      <sheetName val="11TH"/>
      <sheetName val="DPPR 11"/>
      <sheetName val="12TH"/>
      <sheetName val="DPPR 12"/>
      <sheetName val="13TH"/>
      <sheetName val="DPPR 13"/>
      <sheetName val="14TH"/>
      <sheetName val="DPPR 14"/>
      <sheetName val="15TH"/>
      <sheetName val="DPPR 15"/>
      <sheetName val="GAS STATEMENT1"/>
      <sheetName val="16TH"/>
      <sheetName val="DPPR 16"/>
      <sheetName val="17TH"/>
      <sheetName val="DPPR 17"/>
      <sheetName val="18TH"/>
      <sheetName val="DPPR 18"/>
      <sheetName val="19TH"/>
      <sheetName val="DPPR 19"/>
      <sheetName val="20TH"/>
      <sheetName val="DPPR 20"/>
      <sheetName val="21ST"/>
      <sheetName val="DPPR 21"/>
      <sheetName val="22ND"/>
      <sheetName val="DPPR 22"/>
      <sheetName val="23RD"/>
      <sheetName val="DPPR 23"/>
      <sheetName val="24TH"/>
      <sheetName val="DPPR 24"/>
      <sheetName val="25TH"/>
      <sheetName val="DPPR 25"/>
      <sheetName val="26TH"/>
      <sheetName val="DPPR 26"/>
      <sheetName val="27TH"/>
      <sheetName val="DPPR 27"/>
      <sheetName val="28TH"/>
      <sheetName val="DPPR 28"/>
      <sheetName val="29TH"/>
      <sheetName val="DPPR 29"/>
      <sheetName val="30TH"/>
      <sheetName val="DPPR 30"/>
      <sheetName val="31ST"/>
      <sheetName val="DPPR 31"/>
      <sheetName val="GAS STATEMENT2"/>
      <sheetName val="DEEMED GENERATION"/>
      <sheetName val="REL GAIL GAS % COMPARE"/>
      <sheetName val="P1 P2 CHECK"/>
      <sheetName val="INTAKE"/>
      <sheetName val="GT EOH"/>
      <sheetName val="ST 1 &amp; 2 CHECK"/>
      <sheetName val="Head (O&amp;M)"/>
      <sheetName val="Head(O&amp;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09-10 Consloidated Sttmnt. "/>
      <sheetName val="Grade - Grade Code list"/>
      <sheetName val="Sheet3"/>
      <sheetName val="cashflow"/>
      <sheetName val="CALCULATED TY"/>
    </sheetNames>
    <sheetDataSet>
      <sheetData sheetId="0"/>
      <sheetData sheetId="1">
        <row r="3">
          <cell r="E3">
            <v>1</v>
          </cell>
        </row>
      </sheetData>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P"/>
      <sheetName val="Rates"/>
      <sheetName val="Grade - Grade Code list"/>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halgaon"/>
      <sheetName val="Jan08 to Mar'08 Delhi"/>
      <sheetName val="Jan08 to Mar'08"/>
      <sheetName val="Repo(1)"/>
      <sheetName val="Jul08 to Dec'08 For MES"/>
      <sheetName val="July08 to Dec'08 "/>
      <sheetName val="Jul08 to Dec'08 Delhi"/>
      <sheetName val="Station InputPage 2"/>
      <sheetName val="Station Input"/>
      <sheetName val="DCSG URS"/>
      <sheetName val="URS"/>
      <sheetName val="Allocation"/>
      <sheetName val="Covr (2)"/>
      <sheetName val="Repo(1)for the month"/>
      <sheetName val="SPR-In"/>
      <sheetName val="SPR-ANA"/>
      <sheetName val="SPR-ANA(RajDel)"/>
      <sheetName val="Repo(1)upto the month"/>
      <sheetName val="Jan08 to June'08 Delhi (ver2)"/>
      <sheetName val="Jan08 to June'08 (Ver 3Final)"/>
      <sheetName val="Jan08 to June'08 Delhi(Final)"/>
      <sheetName val="Jan08 to June'08 (Ver 1) "/>
      <sheetName val="JUly 07-Dec07 incl uncha &amp; Tala"/>
      <sheetName val="July07 to Dec'07 for J&amp;K"/>
      <sheetName val="July07 to Dec'07 (Trial)"/>
      <sheetName val="Jan08 to June'08 (Ver 2)"/>
      <sheetName val="July07 to Dec'07 (Final)"/>
      <sheetName val="Recon-In"/>
      <sheetName val="LC-In(3-4)"/>
      <sheetName val="Disp-In(7)"/>
      <sheetName val="LC_Cal(4)"/>
      <sheetName val="LC_Cal(4-II)"/>
      <sheetName val="BR-Detail(6-8)"/>
      <sheetName val="Covr"/>
      <sheetName val="ReconRepo(2)"/>
      <sheetName val="Indx"/>
      <sheetName val="Param"/>
      <sheetName val="LC(Oct05-Mar06)"/>
      <sheetName val="LC(Apr06-Sep06)"/>
      <sheetName val="Jan to Jul 07"/>
      <sheetName val="Apr07 onwards"/>
      <sheetName val="BR-Detail(6-8) (2)"/>
      <sheetName val="BR-Detail(5-6) (2)"/>
      <sheetName val="GSIP"/>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eneration at Transmissio (2)"/>
      <sheetName val="Covr"/>
    </sheetNames>
    <sheetDataSet>
      <sheetData sheetId="0"/>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 val="Covr"/>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cash budget"/>
    </sheetNames>
    <sheetDataSet>
      <sheetData sheetId="0" refreshError="1"/>
      <sheetData sheetId="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5_CO_MA"/>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 val="Cash Flow 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WORKINGS"/>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tables"/>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 val="allocation"/>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 val="Main Sheet"/>
      <sheetName val="Wk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Assumptions"/>
    </sheetNames>
    <sheetDataSet>
      <sheetData sheetId="0" refreshError="1"/>
      <sheetData sheetId="1" refreshError="1"/>
      <sheetData sheetId="2" refreshError="1"/>
      <sheetData sheetId="3" refreshError="1"/>
      <sheetData sheetId="4"/>
      <sheetData sheetId="5"/>
      <sheetData sheetId="6"/>
      <sheetData sheetId="7">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Inputs"/>
      <sheetName val="budgets july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GE charges"/>
      <sheetName val="depreciation"/>
      <sheetName val="Income from Subsidiaries-Group "/>
      <sheetName val="Inputs"/>
      <sheetName val="cash budget"/>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chedules"/>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Main Reports_New"/>
      <sheetName val="Forecast CF_March'09"/>
      <sheetName val="SITE_New"/>
      <sheetName val="HEAD OFFICE_New"/>
      <sheetName val="Review of Expenses SITE"/>
      <sheetName val="Review of Expenses HO"/>
      <sheetName val="Emp wise Travel details"/>
      <sheetName val="SPV - Operational Info"/>
      <sheetName val="CTC Based Review_DD"/>
      <sheetName val="CTC Based Review_UK"/>
      <sheetName val="Medical &amp; LTA"/>
      <sheetName val="Trial Balance"/>
      <sheetName val="BFL"/>
      <sheetName val="Schedule  Adm Site &amp; HO_New"/>
      <sheetName val="Gratuity &amp; Leave Encashment"/>
      <sheetName val="VIPL-UK_New"/>
      <sheetName val="VIPL-DD_New"/>
      <sheetName val="VIPL-March'09_New"/>
      <sheetName val="Int. Order_March'09_New"/>
      <sheetName val="DRINDHAR_March'09"/>
      <sheetName val="Loan &amp; IDC_March"/>
      <sheetName val="UPPER KHOLI_March'09"/>
      <sheetName val="Sch.4 -Preoperative Expences"/>
      <sheetName val="IO March'09"/>
      <sheetName val="VIPl"/>
      <sheetName val="Salaries March'09"/>
      <sheetName val="Travelling"/>
      <sheetName val="CTC"/>
      <sheetName val="S3_GRP_CA"/>
      <sheetName val="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 val="Newabstract"/>
      <sheetName val="Salient1"/>
      <sheetName val="data"/>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Valuation"/>
      <sheetName val="GE charges "/>
      <sheetName val="depreciation"/>
      <sheetName val="cash budget"/>
      <sheetName val="BFL"/>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1-6)"/>
      <sheetName val="TB(4-6)"/>
      <sheetName val="Sheet2"/>
      <sheetName val="Sheet8"/>
      <sheetName val="Requirement"/>
      <sheetName val="TB New"/>
      <sheetName val="TB Comp"/>
      <sheetName val="TDS"/>
      <sheetName val=" PT"/>
      <sheetName val="IABNDL"/>
      <sheetName val="BC"/>
      <sheetName val="Disbursement"/>
      <sheetName val="Loans"/>
      <sheetName val="Interest Loans"/>
      <sheetName val="ITL"/>
      <sheetName val="MR"/>
      <sheetName val="MF"/>
      <sheetName val="DSF"/>
      <sheetName val="BRS"/>
      <sheetName val="Fixed Assets"/>
      <sheetName val="FA Breakup"/>
      <sheetName val="Salary Advance"/>
      <sheetName val="Adv for Exp"/>
      <sheetName val="Capital Advances"/>
      <sheetName val="DP Vendors"/>
      <sheetName val="Sundry Creditors"/>
      <sheetName val="Deposits"/>
      <sheetName val="Sec. Dep"/>
      <sheetName val="Prov for Exp"/>
      <sheetName val="PF"/>
      <sheetName val="PF Workings"/>
      <sheetName val="Rent"/>
      <sheetName val="Salaries"/>
      <sheetName val="LC"/>
      <sheetName val="Schedules"/>
    </sheetNames>
    <sheetDataSet>
      <sheetData sheetId="0"/>
      <sheetData sheetId="1"/>
      <sheetData sheetId="2"/>
      <sheetData sheetId="3"/>
      <sheetData sheetId="4"/>
      <sheetData sheetId="5"/>
      <sheetData sheetId="6">
        <row r="2">
          <cell r="A2">
            <v>10000000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ies"/>
      <sheetName val="General Inputs"/>
      <sheetName val="Input (Opening) Balance Sheet"/>
      <sheetName val="Input (Opening) Fixed Assets"/>
      <sheetName val="Input (Opening) P&amp;L"/>
      <sheetName val="1.1a Fixed Assets"/>
      <sheetName val="1.1b Depn"/>
      <sheetName val="1.1c WDV of assets retired"/>
      <sheetName val="1.1e CWIP"/>
      <sheetName val="1.1f S&amp;LB"/>
      <sheetName val="Other lease"/>
      <sheetName val="1.1g Indian loans"/>
      <sheetName val="1.1h For-Loans Terms "/>
      <sheetName val="1.1h For-Loans Details"/>
      <sheetName val="Working Capital"/>
      <sheetName val="Electricity Duty"/>
      <sheetName val="consumer mix"/>
      <sheetName val="Interest"/>
      <sheetName val="Output P&amp;L"/>
      <sheetName val="Output Balance Sheet"/>
      <sheetName val="Output Financing Plan"/>
      <sheetName val="SFR"/>
      <sheetName val="1.1 Capital Base"/>
      <sheetName val="1.2 Reasonable Return"/>
      <sheetName val="1.3 Expenditure"/>
      <sheetName val="Units-pur-sol"/>
      <sheetName val="Details of Employee Cost"/>
      <sheetName val="1.3b Emp_No_Cost"/>
      <sheetName val="1.4 Non-tariff inc T"/>
      <sheetName val="1.5 Customer Rebates"/>
      <sheetName val="1.6 ARR-Ensuing Year"/>
      <sheetName val="stat.ofdiff."/>
      <sheetName val="checks"/>
      <sheetName val="overall"/>
      <sheetName val="Salient1"/>
      <sheetName val="annexure"/>
      <sheetName val="val-class"/>
      <sheetName val="A 3.7"/>
      <sheetName val="Sheet1"/>
      <sheetName val="feasibility require"/>
      <sheetName val="SUMMERY"/>
      <sheetName val="7.11 p1"/>
      <sheetName val="Sept "/>
      <sheetName val="Total Sec Wise for 12-2007"/>
      <sheetName val="TB Comp"/>
      <sheetName val="RAJ"/>
      <sheetName val="Feb-06"/>
      <sheetName val="A 3_7"/>
      <sheetName val="Data"/>
      <sheetName val="Form-A"/>
      <sheetName val="Covr"/>
      <sheetName val="Labour charges"/>
      <sheetName val="New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 val="overall"/>
    </sheetNames>
    <sheetDataSet>
      <sheetData sheetId="0" refreshError="1"/>
      <sheetData sheetId="1" refreshError="1"/>
      <sheetData sheetId="2" refreshError="1"/>
      <sheetData sheetId="3">
        <row r="4">
          <cell r="D4">
            <v>46.66</v>
          </cell>
        </row>
      </sheetData>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 val="allocation"/>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_0 S2_1"/>
      <sheetName val="Global Assmptions"/>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eneration at Transmission"/>
      <sheetName val="S2_0 S2_1"/>
    </sheet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MIS 23-24(ALL DISC "/>
      <sheetName val="SPDCL"/>
      <sheetName val="EPDCL"/>
      <sheetName val="CPDCL"/>
      <sheetName val="CUMULATIVE CHECK"/>
      <sheetName val="Sheet1"/>
    </sheetNames>
    <sheetDataSet>
      <sheetData sheetId="0">
        <row r="4">
          <cell r="DM4">
            <v>1648449700</v>
          </cell>
        </row>
      </sheetData>
      <sheetData sheetId="1">
        <row r="4">
          <cell r="DM4">
            <v>665429570.55000007</v>
          </cell>
          <cell r="DN4">
            <v>618453180.63544881</v>
          </cell>
          <cell r="DO4">
            <v>2979146484.8153005</v>
          </cell>
          <cell r="DP4">
            <v>824250000</v>
          </cell>
        </row>
        <row r="5">
          <cell r="DM5">
            <v>311285600.85000002</v>
          </cell>
          <cell r="DN5">
            <v>285499440.2166</v>
          </cell>
          <cell r="DO5">
            <v>1277639596.6427002</v>
          </cell>
          <cell r="DP5">
            <v>0</v>
          </cell>
        </row>
        <row r="6">
          <cell r="DM6">
            <v>0</v>
          </cell>
          <cell r="DN6">
            <v>0</v>
          </cell>
          <cell r="DO6">
            <v>0</v>
          </cell>
          <cell r="DP6">
            <v>0</v>
          </cell>
        </row>
        <row r="7">
          <cell r="DM7">
            <v>237488137.42000002</v>
          </cell>
          <cell r="DN7">
            <v>252254433.57749999</v>
          </cell>
          <cell r="DO7">
            <v>1058362319.4126999</v>
          </cell>
          <cell r="DP7">
            <v>0</v>
          </cell>
        </row>
        <row r="8">
          <cell r="DM8">
            <v>241001052.39999998</v>
          </cell>
          <cell r="DN8">
            <v>237244232.66393059</v>
          </cell>
          <cell r="DO8">
            <v>1070913390.6595001</v>
          </cell>
          <cell r="DP8">
            <v>0</v>
          </cell>
        </row>
        <row r="9">
          <cell r="DM9">
            <v>79947240.450000003</v>
          </cell>
          <cell r="DN9">
            <v>110705636.16161236</v>
          </cell>
          <cell r="DO9">
            <v>353376177.19620001</v>
          </cell>
          <cell r="DP9">
            <v>0</v>
          </cell>
        </row>
        <row r="10">
          <cell r="DM10">
            <v>324836391</v>
          </cell>
          <cell r="DN10">
            <v>609339064.35030007</v>
          </cell>
          <cell r="DO10">
            <v>1345825051.1056001</v>
          </cell>
          <cell r="DP10">
            <v>0</v>
          </cell>
        </row>
        <row r="12">
          <cell r="DM12">
            <v>-51969</v>
          </cell>
          <cell r="DN12">
            <v>233801972.9296</v>
          </cell>
          <cell r="DO12">
            <v>0</v>
          </cell>
          <cell r="DP12">
            <v>0</v>
          </cell>
        </row>
        <row r="13">
          <cell r="DM13">
            <v>-36288.992599999998</v>
          </cell>
          <cell r="DN13">
            <v>26858360</v>
          </cell>
          <cell r="DO13">
            <v>0</v>
          </cell>
          <cell r="DP13">
            <v>0</v>
          </cell>
        </row>
        <row r="14">
          <cell r="DM14">
            <v>-12549.57</v>
          </cell>
          <cell r="DN14">
            <v>49921627.0704</v>
          </cell>
          <cell r="DO14">
            <v>0</v>
          </cell>
          <cell r="DP14">
            <v>0</v>
          </cell>
        </row>
        <row r="15">
          <cell r="DM15">
            <v>41895159.538699999</v>
          </cell>
          <cell r="DN15">
            <v>84119092.380800009</v>
          </cell>
          <cell r="DO15">
            <v>0</v>
          </cell>
          <cell r="DP15">
            <v>0</v>
          </cell>
        </row>
        <row r="16">
          <cell r="DM16">
            <v>111344488.22130001</v>
          </cell>
          <cell r="DN16">
            <v>161228261.80960003</v>
          </cell>
          <cell r="DO16">
            <v>0</v>
          </cell>
          <cell r="DP16">
            <v>0</v>
          </cell>
        </row>
        <row r="17">
          <cell r="DM17">
            <v>8480353.6052000001</v>
          </cell>
          <cell r="DN17">
            <v>8762405.8096000012</v>
          </cell>
          <cell r="DO17">
            <v>0</v>
          </cell>
          <cell r="DP17">
            <v>0</v>
          </cell>
        </row>
        <row r="18">
          <cell r="DM18">
            <v>-28567.81</v>
          </cell>
          <cell r="DN18">
            <v>13908612.929600002</v>
          </cell>
          <cell r="DO18">
            <v>0</v>
          </cell>
          <cell r="DP18">
            <v>0</v>
          </cell>
        </row>
        <row r="19">
          <cell r="DM19">
            <v>469484.685</v>
          </cell>
          <cell r="DN19">
            <v>1897547.0703999999</v>
          </cell>
          <cell r="DO19">
            <v>0</v>
          </cell>
          <cell r="DP19">
            <v>0</v>
          </cell>
        </row>
        <row r="20">
          <cell r="DM20">
            <v>50882150.159999996</v>
          </cell>
          <cell r="DN20">
            <v>40631654.099525429</v>
          </cell>
          <cell r="DO20">
            <v>0</v>
          </cell>
          <cell r="DP20">
            <v>0</v>
          </cell>
        </row>
        <row r="21">
          <cell r="DM21">
            <v>13945335.630000001</v>
          </cell>
          <cell r="DN21">
            <v>27861705.900474578</v>
          </cell>
          <cell r="DO21">
            <v>0</v>
          </cell>
          <cell r="DP21">
            <v>0</v>
          </cell>
        </row>
        <row r="24">
          <cell r="DM24">
            <v>0</v>
          </cell>
          <cell r="DN24">
            <v>0</v>
          </cell>
          <cell r="DO24">
            <v>0</v>
          </cell>
          <cell r="DP24">
            <v>0</v>
          </cell>
        </row>
        <row r="25">
          <cell r="DM25">
            <v>0</v>
          </cell>
          <cell r="DN25">
            <v>0</v>
          </cell>
          <cell r="DO25">
            <v>0</v>
          </cell>
          <cell r="DP25">
            <v>0</v>
          </cell>
        </row>
        <row r="26">
          <cell r="DM26">
            <v>629605530.60000002</v>
          </cell>
          <cell r="DN26">
            <v>697729702.53920007</v>
          </cell>
          <cell r="DO26">
            <v>2393681090.4082003</v>
          </cell>
          <cell r="DP26">
            <v>0</v>
          </cell>
        </row>
        <row r="27">
          <cell r="DM27">
            <v>110580241.544</v>
          </cell>
          <cell r="DN27">
            <v>164866096.25999999</v>
          </cell>
          <cell r="DO27">
            <v>421532233.78210002</v>
          </cell>
          <cell r="DP27">
            <v>0</v>
          </cell>
        </row>
        <row r="28">
          <cell r="DM28">
            <v>-439997.15860000002</v>
          </cell>
          <cell r="DN28">
            <v>18756190.642500002</v>
          </cell>
          <cell r="DO28">
            <v>247977</v>
          </cell>
          <cell r="DP28">
            <v>0</v>
          </cell>
        </row>
        <row r="29">
          <cell r="DM29">
            <v>2307069.9792404226</v>
          </cell>
          <cell r="DN29">
            <v>0</v>
          </cell>
          <cell r="DO29">
            <v>0</v>
          </cell>
          <cell r="DP29">
            <v>17464519.742850002</v>
          </cell>
        </row>
        <row r="31">
          <cell r="DM31">
            <v>180636046.71079999</v>
          </cell>
          <cell r="DN31">
            <v>143549190.3222</v>
          </cell>
          <cell r="DO31">
            <v>720494189.7658</v>
          </cell>
          <cell r="DP31">
            <v>79104191.919799984</v>
          </cell>
        </row>
        <row r="32">
          <cell r="DM32">
            <v>318076650.88890004</v>
          </cell>
          <cell r="DN32">
            <v>330429745.90270001</v>
          </cell>
          <cell r="DO32">
            <v>1313578329.4373002</v>
          </cell>
          <cell r="DP32">
            <v>72500941.453400001</v>
          </cell>
        </row>
        <row r="33">
          <cell r="DM33">
            <v>93416615.642100006</v>
          </cell>
          <cell r="DN33">
            <v>210826111.96520001</v>
          </cell>
          <cell r="DO33">
            <v>367382505.47060001</v>
          </cell>
          <cell r="DP33">
            <v>48228997.393399999</v>
          </cell>
        </row>
        <row r="34">
          <cell r="DM34">
            <v>94979283.923700005</v>
          </cell>
          <cell r="DN34">
            <v>94196399.392399997</v>
          </cell>
          <cell r="DO34">
            <v>217390197.63310003</v>
          </cell>
          <cell r="DP34">
            <v>21594075.065400001</v>
          </cell>
        </row>
        <row r="35">
          <cell r="DM35">
            <v>53333155.557300001</v>
          </cell>
          <cell r="DN35">
            <v>42226511.847000003</v>
          </cell>
          <cell r="DO35">
            <v>211276757.139</v>
          </cell>
          <cell r="DP35">
            <v>-2207612.1549000004</v>
          </cell>
        </row>
        <row r="36">
          <cell r="DM36">
            <v>96802926.860800013</v>
          </cell>
          <cell r="DN36">
            <v>245126242.94140002</v>
          </cell>
          <cell r="DO36">
            <v>446101721.80350006</v>
          </cell>
          <cell r="DP36">
            <v>-3610431.8991999999</v>
          </cell>
        </row>
        <row r="37">
          <cell r="DM37">
            <v>33751.452000000005</v>
          </cell>
          <cell r="DN37">
            <v>2447.3712</v>
          </cell>
          <cell r="DO37">
            <v>124206.37920000001</v>
          </cell>
          <cell r="DP37">
            <v>0</v>
          </cell>
        </row>
        <row r="38">
          <cell r="DM38">
            <v>52188475.298799999</v>
          </cell>
          <cell r="DN38">
            <v>99066740.150399998</v>
          </cell>
          <cell r="DO38">
            <v>204447555.67050001</v>
          </cell>
          <cell r="DP38">
            <v>-619042.13410000037</v>
          </cell>
        </row>
        <row r="39">
          <cell r="DM39">
            <v>14400363.976100001</v>
          </cell>
          <cell r="DN39">
            <v>12111129.2289</v>
          </cell>
          <cell r="DO39">
            <v>46232586.1448</v>
          </cell>
          <cell r="DP39">
            <v>507858.76090000011</v>
          </cell>
        </row>
        <row r="40">
          <cell r="DM40">
            <v>23234650.266000003</v>
          </cell>
          <cell r="DN40">
            <v>20069454.811000001</v>
          </cell>
          <cell r="DO40">
            <v>74605416.966399997</v>
          </cell>
          <cell r="DP40">
            <v>-416719.31200000003</v>
          </cell>
        </row>
        <row r="41">
          <cell r="DM41">
            <v>1698756.0156999999</v>
          </cell>
          <cell r="DN41">
            <v>1473223.5192</v>
          </cell>
          <cell r="DO41">
            <v>4844761.0562000005</v>
          </cell>
          <cell r="DP41">
            <v>81203.540000000008</v>
          </cell>
        </row>
        <row r="42">
          <cell r="DM42">
            <v>1082788.4361</v>
          </cell>
          <cell r="DN42">
            <v>2321042.2701000003</v>
          </cell>
          <cell r="DO42">
            <v>3301267.7302999999</v>
          </cell>
          <cell r="DP42">
            <v>14263.248899999999</v>
          </cell>
        </row>
        <row r="43">
          <cell r="DM43">
            <v>57378934.605100006</v>
          </cell>
          <cell r="DN43">
            <v>93680665.11590001</v>
          </cell>
          <cell r="DO43">
            <v>193747996.94990003</v>
          </cell>
          <cell r="DP43">
            <v>-1414418.1488999999</v>
          </cell>
        </row>
        <row r="44">
          <cell r="DM44">
            <v>29200958.803999998</v>
          </cell>
          <cell r="DN44">
            <v>55895517.596500002</v>
          </cell>
          <cell r="DO44">
            <v>75511580.306600004</v>
          </cell>
          <cell r="DP44">
            <v>-735411.1767999999</v>
          </cell>
        </row>
        <row r="45">
          <cell r="DM45">
            <v>1738078.9632000001</v>
          </cell>
          <cell r="DN45">
            <v>0</v>
          </cell>
          <cell r="DO45">
            <v>-797613.53280000004</v>
          </cell>
          <cell r="DP45">
            <v>0</v>
          </cell>
        </row>
        <row r="46">
          <cell r="DM46">
            <v>91890412.202500001</v>
          </cell>
          <cell r="DN46">
            <v>0</v>
          </cell>
          <cell r="DO46">
            <v>321721487.34260005</v>
          </cell>
          <cell r="DP46">
            <v>0</v>
          </cell>
        </row>
        <row r="47">
          <cell r="DM47">
            <v>1187130.6496000001</v>
          </cell>
          <cell r="DN47">
            <v>0</v>
          </cell>
          <cell r="DO47">
            <v>5043498.597257901</v>
          </cell>
          <cell r="DP47">
            <v>0</v>
          </cell>
        </row>
        <row r="48">
          <cell r="DM48">
            <v>-12213140.722200003</v>
          </cell>
          <cell r="DN48">
            <v>62482292.697600007</v>
          </cell>
          <cell r="DO48">
            <v>340100473.31699991</v>
          </cell>
          <cell r="DP48">
            <v>0</v>
          </cell>
        </row>
        <row r="50">
          <cell r="DM50">
            <v>186401314.84710002</v>
          </cell>
          <cell r="DN50">
            <v>270289247.56240004</v>
          </cell>
          <cell r="DO50">
            <v>456477127.88049996</v>
          </cell>
          <cell r="DP50">
            <v>63252711.234300002</v>
          </cell>
        </row>
        <row r="51">
          <cell r="DM51">
            <v>312049920</v>
          </cell>
          <cell r="DN51">
            <v>491332028.04000008</v>
          </cell>
          <cell r="DO51">
            <v>733480179.60000002</v>
          </cell>
          <cell r="DP51">
            <v>40158334.5744</v>
          </cell>
        </row>
        <row r="52">
          <cell r="DM52">
            <v>44604000</v>
          </cell>
          <cell r="DN52">
            <v>0</v>
          </cell>
          <cell r="DO52">
            <v>288937800</v>
          </cell>
          <cell r="DP52">
            <v>0</v>
          </cell>
        </row>
        <row r="53">
          <cell r="DM53">
            <v>58552200</v>
          </cell>
          <cell r="DN53">
            <v>91165775.400000006</v>
          </cell>
          <cell r="DO53">
            <v>297445176</v>
          </cell>
          <cell r="DP53">
            <v>7136904.3312000008</v>
          </cell>
        </row>
        <row r="54">
          <cell r="DM54">
            <v>554256319.10000002</v>
          </cell>
          <cell r="DN54">
            <v>840895104.03369999</v>
          </cell>
          <cell r="DO54">
            <v>1557460256.671</v>
          </cell>
          <cell r="DP54">
            <v>0</v>
          </cell>
        </row>
        <row r="56">
          <cell r="DM56">
            <v>798717016.32350004</v>
          </cell>
          <cell r="DN56">
            <v>0</v>
          </cell>
          <cell r="DO56">
            <v>5359730690.3205557</v>
          </cell>
          <cell r="DP56">
            <v>0</v>
          </cell>
        </row>
        <row r="57">
          <cell r="DM57">
            <v>117227441.331</v>
          </cell>
          <cell r="DN57">
            <v>0</v>
          </cell>
          <cell r="DO57">
            <v>1197230044.9887002</v>
          </cell>
          <cell r="DP57">
            <v>0</v>
          </cell>
        </row>
        <row r="58">
          <cell r="DM58">
            <v>162602260.72499999</v>
          </cell>
          <cell r="DN58">
            <v>0</v>
          </cell>
          <cell r="DO58">
            <v>1665999475.9500003</v>
          </cell>
          <cell r="DP58">
            <v>0</v>
          </cell>
        </row>
        <row r="59">
          <cell r="DM59">
            <v>0</v>
          </cell>
          <cell r="DN59">
            <v>0</v>
          </cell>
          <cell r="DO59">
            <v>0</v>
          </cell>
          <cell r="DP59">
            <v>0</v>
          </cell>
        </row>
        <row r="60">
          <cell r="DM60">
            <v>0</v>
          </cell>
          <cell r="DN60">
            <v>0</v>
          </cell>
          <cell r="DO60">
            <v>0</v>
          </cell>
          <cell r="DP60">
            <v>0</v>
          </cell>
        </row>
        <row r="61">
          <cell r="DM61">
            <v>0</v>
          </cell>
          <cell r="DN61">
            <v>0</v>
          </cell>
          <cell r="DO61">
            <v>15811329.877500001</v>
          </cell>
          <cell r="DP61">
            <v>0</v>
          </cell>
        </row>
        <row r="62">
          <cell r="DM62">
            <v>0</v>
          </cell>
          <cell r="DN62">
            <v>0</v>
          </cell>
          <cell r="DO62">
            <v>0</v>
          </cell>
          <cell r="DP62">
            <v>0</v>
          </cell>
        </row>
        <row r="63">
          <cell r="DM63">
            <v>0</v>
          </cell>
          <cell r="DN63">
            <v>0</v>
          </cell>
          <cell r="DO63">
            <v>0</v>
          </cell>
          <cell r="DP63">
            <v>0</v>
          </cell>
        </row>
        <row r="64">
          <cell r="DM64">
            <v>0</v>
          </cell>
          <cell r="DN64">
            <v>0</v>
          </cell>
          <cell r="DO64">
            <v>0</v>
          </cell>
          <cell r="DP64">
            <v>0</v>
          </cell>
        </row>
        <row r="65">
          <cell r="DM65">
            <v>0</v>
          </cell>
          <cell r="DN65">
            <v>0</v>
          </cell>
          <cell r="DO65">
            <v>0</v>
          </cell>
          <cell r="DP65">
            <v>0</v>
          </cell>
        </row>
        <row r="66">
          <cell r="DM66">
            <v>79963747.651200011</v>
          </cell>
          <cell r="DN66">
            <v>0</v>
          </cell>
          <cell r="DO66">
            <v>749853885.01440001</v>
          </cell>
          <cell r="DP66">
            <v>0</v>
          </cell>
        </row>
        <row r="67">
          <cell r="DM67">
            <v>0</v>
          </cell>
          <cell r="DN67">
            <v>0</v>
          </cell>
          <cell r="DO67">
            <v>0</v>
          </cell>
          <cell r="DP67">
            <v>0</v>
          </cell>
        </row>
        <row r="68">
          <cell r="DM68">
            <v>0</v>
          </cell>
          <cell r="DN68">
            <v>0</v>
          </cell>
          <cell r="DO68">
            <v>0</v>
          </cell>
          <cell r="DP68">
            <v>0</v>
          </cell>
        </row>
        <row r="69">
          <cell r="DM69">
            <v>0</v>
          </cell>
          <cell r="DN69">
            <v>0</v>
          </cell>
          <cell r="DO69">
            <v>0</v>
          </cell>
          <cell r="DP69">
            <v>0</v>
          </cell>
        </row>
        <row r="70">
          <cell r="DM70">
            <v>17579427.888</v>
          </cell>
          <cell r="DN70">
            <v>0</v>
          </cell>
          <cell r="DO70">
            <v>167004564.93600002</v>
          </cell>
          <cell r="DP70">
            <v>3723355.48</v>
          </cell>
        </row>
        <row r="71">
          <cell r="DM71">
            <v>0</v>
          </cell>
          <cell r="DN71">
            <v>0</v>
          </cell>
          <cell r="DO71">
            <v>0</v>
          </cell>
          <cell r="DP71">
            <v>0</v>
          </cell>
        </row>
        <row r="72">
          <cell r="DM72">
            <v>16087377.259200001</v>
          </cell>
          <cell r="DN72">
            <v>0</v>
          </cell>
          <cell r="DO72">
            <v>120655329.64320001</v>
          </cell>
          <cell r="DP72">
            <v>0</v>
          </cell>
        </row>
        <row r="73">
          <cell r="DM73">
            <v>0</v>
          </cell>
          <cell r="DN73">
            <v>0</v>
          </cell>
          <cell r="DO73">
            <v>0</v>
          </cell>
          <cell r="DP73">
            <v>0</v>
          </cell>
        </row>
        <row r="75">
          <cell r="DM75">
            <v>0</v>
          </cell>
          <cell r="DN75">
            <v>0</v>
          </cell>
          <cell r="DO75">
            <v>0</v>
          </cell>
          <cell r="DP75">
            <v>0</v>
          </cell>
        </row>
        <row r="76">
          <cell r="DM76">
            <v>0</v>
          </cell>
          <cell r="DN76">
            <v>0</v>
          </cell>
          <cell r="DO76">
            <v>0</v>
          </cell>
          <cell r="DP76">
            <v>0</v>
          </cell>
        </row>
        <row r="77">
          <cell r="DM77">
            <v>0</v>
          </cell>
          <cell r="DN77">
            <v>0</v>
          </cell>
          <cell r="DO77">
            <v>0</v>
          </cell>
          <cell r="DP77">
            <v>0</v>
          </cell>
        </row>
        <row r="78">
          <cell r="DM78">
            <v>0</v>
          </cell>
          <cell r="DN78">
            <v>0</v>
          </cell>
          <cell r="DO78">
            <v>0</v>
          </cell>
          <cell r="DP78">
            <v>0</v>
          </cell>
        </row>
        <row r="79">
          <cell r="DM79">
            <v>0</v>
          </cell>
          <cell r="DN79">
            <v>0</v>
          </cell>
          <cell r="DO79">
            <v>0</v>
          </cell>
          <cell r="DP79">
            <v>0</v>
          </cell>
        </row>
        <row r="80">
          <cell r="DM80">
            <v>0</v>
          </cell>
          <cell r="DN80">
            <v>0</v>
          </cell>
          <cell r="DO80">
            <v>0</v>
          </cell>
          <cell r="DP80">
            <v>0</v>
          </cell>
        </row>
        <row r="81">
          <cell r="DM81">
            <v>0</v>
          </cell>
          <cell r="DN81">
            <v>0</v>
          </cell>
          <cell r="DO81">
            <v>0</v>
          </cell>
          <cell r="DP81">
            <v>0</v>
          </cell>
        </row>
        <row r="82">
          <cell r="DM82">
            <v>0</v>
          </cell>
          <cell r="DN82">
            <v>0</v>
          </cell>
          <cell r="DO82">
            <v>0</v>
          </cell>
          <cell r="DP82">
            <v>0</v>
          </cell>
        </row>
        <row r="84">
          <cell r="DM84">
            <v>0</v>
          </cell>
          <cell r="DN84">
            <v>0</v>
          </cell>
          <cell r="DO84">
            <v>0</v>
          </cell>
          <cell r="DP84">
            <v>0</v>
          </cell>
        </row>
        <row r="85">
          <cell r="DM85">
            <v>0</v>
          </cell>
          <cell r="DN85">
            <v>0</v>
          </cell>
          <cell r="DO85">
            <v>0</v>
          </cell>
          <cell r="DP85">
            <v>0</v>
          </cell>
        </row>
        <row r="86">
          <cell r="DM86">
            <v>0</v>
          </cell>
          <cell r="DN86">
            <v>0</v>
          </cell>
          <cell r="DO86">
            <v>0</v>
          </cell>
          <cell r="DP86">
            <v>0</v>
          </cell>
        </row>
        <row r="87">
          <cell r="DM87">
            <v>0</v>
          </cell>
          <cell r="DN87">
            <v>0</v>
          </cell>
          <cell r="DO87">
            <v>0</v>
          </cell>
          <cell r="DP87">
            <v>0</v>
          </cell>
        </row>
        <row r="88">
          <cell r="DM88">
            <v>0</v>
          </cell>
          <cell r="DN88">
            <v>0</v>
          </cell>
          <cell r="DO88">
            <v>0</v>
          </cell>
          <cell r="DP88">
            <v>0</v>
          </cell>
        </row>
        <row r="89">
          <cell r="DM89">
            <v>0</v>
          </cell>
          <cell r="DN89">
            <v>0</v>
          </cell>
          <cell r="DO89">
            <v>0</v>
          </cell>
          <cell r="DP89">
            <v>0</v>
          </cell>
        </row>
        <row r="90">
          <cell r="DM90">
            <v>0</v>
          </cell>
          <cell r="DN90">
            <v>0</v>
          </cell>
          <cell r="DO90">
            <v>0</v>
          </cell>
          <cell r="DP90">
            <v>0</v>
          </cell>
        </row>
        <row r="91">
          <cell r="DM91">
            <v>0</v>
          </cell>
          <cell r="DN91">
            <v>0</v>
          </cell>
          <cell r="DO91">
            <v>0</v>
          </cell>
          <cell r="DP91">
            <v>0</v>
          </cell>
        </row>
        <row r="92">
          <cell r="DM92">
            <v>0</v>
          </cell>
          <cell r="DN92">
            <v>0</v>
          </cell>
          <cell r="DO92">
            <v>0</v>
          </cell>
          <cell r="DP92">
            <v>0</v>
          </cell>
        </row>
        <row r="93">
          <cell r="DM93">
            <v>0</v>
          </cell>
          <cell r="DN93">
            <v>0</v>
          </cell>
          <cell r="DO93">
            <v>0</v>
          </cell>
          <cell r="DP93">
            <v>0</v>
          </cell>
        </row>
        <row r="94">
          <cell r="DM94">
            <v>0</v>
          </cell>
          <cell r="DN94">
            <v>0</v>
          </cell>
          <cell r="DO94">
            <v>0</v>
          </cell>
          <cell r="DP94">
            <v>0</v>
          </cell>
        </row>
        <row r="95">
          <cell r="DM95">
            <v>0</v>
          </cell>
          <cell r="DN95">
            <v>0</v>
          </cell>
          <cell r="DO95">
            <v>0</v>
          </cell>
          <cell r="DP95">
            <v>0</v>
          </cell>
        </row>
        <row r="96">
          <cell r="DM96">
            <v>0</v>
          </cell>
          <cell r="DN96">
            <v>0</v>
          </cell>
          <cell r="DO96">
            <v>0</v>
          </cell>
          <cell r="DP96">
            <v>0</v>
          </cell>
        </row>
        <row r="97">
          <cell r="DM97">
            <v>0</v>
          </cell>
          <cell r="DN97">
            <v>0</v>
          </cell>
          <cell r="DO97">
            <v>0</v>
          </cell>
          <cell r="DP97">
            <v>0</v>
          </cell>
        </row>
        <row r="98">
          <cell r="DM98">
            <v>0</v>
          </cell>
          <cell r="DN98">
            <v>0</v>
          </cell>
          <cell r="DO98">
            <v>0</v>
          </cell>
          <cell r="DP98">
            <v>0</v>
          </cell>
        </row>
        <row r="99">
          <cell r="DM99">
            <v>0</v>
          </cell>
          <cell r="DN99">
            <v>0</v>
          </cell>
          <cell r="DO99">
            <v>0</v>
          </cell>
          <cell r="DP99">
            <v>0</v>
          </cell>
        </row>
        <row r="100">
          <cell r="DM100">
            <v>0</v>
          </cell>
          <cell r="DN100">
            <v>0</v>
          </cell>
          <cell r="DO100">
            <v>0</v>
          </cell>
          <cell r="DP100">
            <v>0</v>
          </cell>
        </row>
        <row r="102">
          <cell r="DM102">
            <v>755604.57000000007</v>
          </cell>
          <cell r="DN102">
            <v>1292083.8147</v>
          </cell>
          <cell r="DO102">
            <v>4382506.5060000001</v>
          </cell>
          <cell r="DP102">
            <v>0</v>
          </cell>
        </row>
        <row r="103">
          <cell r="DM103">
            <v>0</v>
          </cell>
          <cell r="DN103">
            <v>0</v>
          </cell>
          <cell r="DO103">
            <v>0</v>
          </cell>
          <cell r="DP103">
            <v>0</v>
          </cell>
        </row>
        <row r="104">
          <cell r="DM104">
            <v>11897334.625</v>
          </cell>
          <cell r="DN104">
            <v>0</v>
          </cell>
          <cell r="DO104">
            <v>76868678.776000008</v>
          </cell>
          <cell r="DP104">
            <v>0</v>
          </cell>
        </row>
        <row r="105">
          <cell r="DM105">
            <v>10443184.120000001</v>
          </cell>
          <cell r="DN105">
            <v>0</v>
          </cell>
          <cell r="DO105">
            <v>66982582.862800002</v>
          </cell>
          <cell r="DP105">
            <v>0</v>
          </cell>
        </row>
        <row r="107">
          <cell r="DM107">
            <v>464737.44</v>
          </cell>
          <cell r="DN107">
            <v>790016.10080000001</v>
          </cell>
          <cell r="DO107">
            <v>0</v>
          </cell>
          <cell r="DP107">
            <v>0</v>
          </cell>
        </row>
        <row r="108">
          <cell r="DM108">
            <v>0</v>
          </cell>
          <cell r="DN108">
            <v>0</v>
          </cell>
          <cell r="DO108">
            <v>0</v>
          </cell>
          <cell r="DP108">
            <v>0</v>
          </cell>
        </row>
        <row r="109">
          <cell r="DM109">
            <v>0</v>
          </cell>
          <cell r="DN109">
            <v>0</v>
          </cell>
          <cell r="DO109">
            <v>0</v>
          </cell>
          <cell r="DP109">
            <v>0</v>
          </cell>
        </row>
        <row r="110">
          <cell r="DM110">
            <v>6488.0250000000005</v>
          </cell>
          <cell r="DN110">
            <v>20481.435000000001</v>
          </cell>
          <cell r="DO110">
            <v>0</v>
          </cell>
          <cell r="DP110">
            <v>0</v>
          </cell>
        </row>
        <row r="111">
          <cell r="DM111">
            <v>0</v>
          </cell>
          <cell r="DN111">
            <v>0</v>
          </cell>
          <cell r="DO111">
            <v>0</v>
          </cell>
          <cell r="DP111">
            <v>0</v>
          </cell>
        </row>
        <row r="112">
          <cell r="DM112">
            <v>0</v>
          </cell>
          <cell r="DN112">
            <v>0</v>
          </cell>
          <cell r="DO112">
            <v>0</v>
          </cell>
          <cell r="DP112">
            <v>0</v>
          </cell>
        </row>
        <row r="113">
          <cell r="DM113">
            <v>0</v>
          </cell>
          <cell r="DN113">
            <v>0</v>
          </cell>
          <cell r="DO113">
            <v>0</v>
          </cell>
          <cell r="DP113">
            <v>0</v>
          </cell>
        </row>
        <row r="114">
          <cell r="DM114">
            <v>0</v>
          </cell>
          <cell r="DN114">
            <v>0</v>
          </cell>
          <cell r="DO114">
            <v>0</v>
          </cell>
          <cell r="DP114">
            <v>0</v>
          </cell>
        </row>
        <row r="115">
          <cell r="DM115">
            <v>824973.3600000001</v>
          </cell>
          <cell r="DN115">
            <v>2499665.0778000001</v>
          </cell>
          <cell r="DO115">
            <v>0</v>
          </cell>
          <cell r="DP115">
            <v>0</v>
          </cell>
        </row>
        <row r="116">
          <cell r="DM116">
            <v>0</v>
          </cell>
          <cell r="DN116">
            <v>0</v>
          </cell>
          <cell r="DO116">
            <v>0</v>
          </cell>
          <cell r="DP116">
            <v>0</v>
          </cell>
        </row>
        <row r="117">
          <cell r="DM117">
            <v>346750.55009999999</v>
          </cell>
          <cell r="DN117">
            <v>797525.80290000001</v>
          </cell>
          <cell r="DO117">
            <v>0</v>
          </cell>
          <cell r="DP117">
            <v>0</v>
          </cell>
        </row>
        <row r="118">
          <cell r="DM118">
            <v>2152183.8720000004</v>
          </cell>
          <cell r="DN118">
            <v>2175340.7741</v>
          </cell>
          <cell r="DO118">
            <v>1688996.4816000001</v>
          </cell>
          <cell r="DP118">
            <v>0</v>
          </cell>
        </row>
        <row r="119">
          <cell r="DM119">
            <v>0</v>
          </cell>
          <cell r="DN119">
            <v>0</v>
          </cell>
          <cell r="DO119">
            <v>0</v>
          </cell>
          <cell r="DP119">
            <v>18803163</v>
          </cell>
        </row>
        <row r="120">
          <cell r="DM120">
            <v>624372.2845999999</v>
          </cell>
          <cell r="DN120">
            <v>1100654.7249</v>
          </cell>
          <cell r="DO120">
            <v>0</v>
          </cell>
          <cell r="DP120">
            <v>454031.44</v>
          </cell>
        </row>
        <row r="121">
          <cell r="DM121">
            <v>0</v>
          </cell>
          <cell r="DN121">
            <v>0</v>
          </cell>
          <cell r="DO121">
            <v>0</v>
          </cell>
          <cell r="DP121">
            <v>0</v>
          </cell>
        </row>
        <row r="122">
          <cell r="DM122">
            <v>0</v>
          </cell>
          <cell r="DN122">
            <v>0</v>
          </cell>
          <cell r="DO122">
            <v>0</v>
          </cell>
          <cell r="DP122">
            <v>0</v>
          </cell>
        </row>
        <row r="124">
          <cell r="DM124">
            <v>379675.57010000001</v>
          </cell>
          <cell r="DN124">
            <v>0</v>
          </cell>
          <cell r="DO124">
            <v>1150884.4495999999</v>
          </cell>
          <cell r="DP124">
            <v>0</v>
          </cell>
        </row>
        <row r="125">
          <cell r="DM125">
            <v>254398.10897500004</v>
          </cell>
          <cell r="DN125">
            <v>0</v>
          </cell>
          <cell r="DO125">
            <v>669889.61749999993</v>
          </cell>
          <cell r="DP125">
            <v>0</v>
          </cell>
        </row>
        <row r="126">
          <cell r="DM126">
            <v>270804.92680000002</v>
          </cell>
          <cell r="DN126">
            <v>0</v>
          </cell>
          <cell r="DO126">
            <v>713098.83680000005</v>
          </cell>
          <cell r="DP126">
            <v>0</v>
          </cell>
        </row>
        <row r="127">
          <cell r="DM127">
            <v>267103.61190000002</v>
          </cell>
          <cell r="DN127">
            <v>0</v>
          </cell>
          <cell r="DO127">
            <v>703348.79710000008</v>
          </cell>
          <cell r="DP127">
            <v>0</v>
          </cell>
        </row>
        <row r="128">
          <cell r="DM128">
            <v>170041.51750000002</v>
          </cell>
          <cell r="DN128">
            <v>0</v>
          </cell>
          <cell r="DO128">
            <v>448303.06329999998</v>
          </cell>
          <cell r="DP128">
            <v>0</v>
          </cell>
        </row>
        <row r="129">
          <cell r="DM129">
            <v>190519.27770000001</v>
          </cell>
          <cell r="DN129">
            <v>0</v>
          </cell>
          <cell r="DO129">
            <v>502288.09030000004</v>
          </cell>
          <cell r="DP129">
            <v>0</v>
          </cell>
        </row>
        <row r="130">
          <cell r="DM130">
            <v>172858.46030000004</v>
          </cell>
          <cell r="DN130">
            <v>0</v>
          </cell>
          <cell r="DO130">
            <v>455731.43680000002</v>
          </cell>
          <cell r="DP130">
            <v>0</v>
          </cell>
        </row>
        <row r="131">
          <cell r="DM131">
            <v>196233.2683</v>
          </cell>
          <cell r="DN131">
            <v>0</v>
          </cell>
          <cell r="DO131">
            <v>517322.39679999999</v>
          </cell>
          <cell r="DP131">
            <v>0</v>
          </cell>
        </row>
        <row r="132">
          <cell r="DM132">
            <v>142833.53045000002</v>
          </cell>
          <cell r="DN132">
            <v>0</v>
          </cell>
          <cell r="DO132">
            <v>376573.87119999999</v>
          </cell>
          <cell r="DP132">
            <v>0</v>
          </cell>
        </row>
        <row r="133">
          <cell r="DM133">
            <v>239022.15000000002</v>
          </cell>
          <cell r="DN133">
            <v>0</v>
          </cell>
          <cell r="DO133">
            <v>579933.51352500007</v>
          </cell>
          <cell r="DP133">
            <v>0</v>
          </cell>
        </row>
        <row r="134">
          <cell r="DM134">
            <v>1144764.3130209502</v>
          </cell>
          <cell r="DN134">
            <v>0</v>
          </cell>
          <cell r="DO134">
            <v>2774029.5014592176</v>
          </cell>
          <cell r="DP134">
            <v>0</v>
          </cell>
        </row>
        <row r="135">
          <cell r="DM135">
            <v>386397.70530000003</v>
          </cell>
          <cell r="DN135">
            <v>0</v>
          </cell>
          <cell r="DO135">
            <v>937510.42690400011</v>
          </cell>
          <cell r="DP135">
            <v>0</v>
          </cell>
        </row>
        <row r="136">
          <cell r="DM136">
            <v>435207.09076262044</v>
          </cell>
          <cell r="DN136">
            <v>0</v>
          </cell>
          <cell r="DO136">
            <v>1054600.0689044627</v>
          </cell>
          <cell r="DP136">
            <v>0</v>
          </cell>
        </row>
        <row r="137">
          <cell r="DM137">
            <v>196935.37404187408</v>
          </cell>
          <cell r="DN137">
            <v>0</v>
          </cell>
          <cell r="DO137">
            <v>518572.85253477399</v>
          </cell>
          <cell r="DP137">
            <v>0</v>
          </cell>
        </row>
        <row r="138">
          <cell r="DM138">
            <v>198966.03687648574</v>
          </cell>
          <cell r="DN138">
            <v>0</v>
          </cell>
          <cell r="DO138">
            <v>523921.21062613348</v>
          </cell>
          <cell r="DP138">
            <v>0</v>
          </cell>
        </row>
        <row r="139">
          <cell r="DM139">
            <v>168862.99350000001</v>
          </cell>
          <cell r="DN139">
            <v>0</v>
          </cell>
          <cell r="DO139">
            <v>445197.79732888506</v>
          </cell>
          <cell r="DP139">
            <v>0</v>
          </cell>
        </row>
        <row r="140">
          <cell r="DM140">
            <v>393829.48083082004</v>
          </cell>
          <cell r="DN140">
            <v>0</v>
          </cell>
          <cell r="DO140">
            <v>1898679.7778250002</v>
          </cell>
          <cell r="DP140">
            <v>0</v>
          </cell>
        </row>
        <row r="141">
          <cell r="DM141">
            <v>2608921.2113999999</v>
          </cell>
          <cell r="DN141">
            <v>0</v>
          </cell>
          <cell r="DO141">
            <v>12577935.041750001</v>
          </cell>
          <cell r="DP141">
            <v>0</v>
          </cell>
        </row>
        <row r="142">
          <cell r="DM142">
            <v>4860732.6668999987</v>
          </cell>
          <cell r="DN142">
            <v>0</v>
          </cell>
          <cell r="DO142">
            <v>12013942.195991</v>
          </cell>
          <cell r="DP142">
            <v>0</v>
          </cell>
        </row>
        <row r="143">
          <cell r="DM143">
            <v>6023766.563000001</v>
          </cell>
          <cell r="DN143">
            <v>0</v>
          </cell>
          <cell r="DO143">
            <v>15854388.428920003</v>
          </cell>
          <cell r="DP143">
            <v>0</v>
          </cell>
        </row>
        <row r="144">
          <cell r="DM144">
            <v>3421584.5277</v>
          </cell>
          <cell r="DN144">
            <v>0</v>
          </cell>
          <cell r="DO144">
            <v>8996194.8569280021</v>
          </cell>
          <cell r="DP144">
            <v>0</v>
          </cell>
        </row>
        <row r="145">
          <cell r="DM145">
            <v>13907491.491900001</v>
          </cell>
          <cell r="DN145">
            <v>0</v>
          </cell>
          <cell r="DO145">
            <v>65214201.926655009</v>
          </cell>
          <cell r="DP145">
            <v>0</v>
          </cell>
        </row>
        <row r="146">
          <cell r="DM146">
            <v>587977.20429999998</v>
          </cell>
          <cell r="DN146">
            <v>0</v>
          </cell>
          <cell r="DO146">
            <v>2757037.5543</v>
          </cell>
          <cell r="DP146">
            <v>0</v>
          </cell>
        </row>
        <row r="147">
          <cell r="DM147">
            <v>576842.13529999997</v>
          </cell>
          <cell r="DN147">
            <v>0</v>
          </cell>
          <cell r="DO147">
            <v>2704933.7932250001</v>
          </cell>
          <cell r="DP147">
            <v>0</v>
          </cell>
        </row>
        <row r="148">
          <cell r="DM148">
            <v>1246022.4681000002</v>
          </cell>
          <cell r="DN148">
            <v>0</v>
          </cell>
          <cell r="DO148">
            <v>5842821.7973000007</v>
          </cell>
          <cell r="DP148">
            <v>0</v>
          </cell>
        </row>
        <row r="149">
          <cell r="DM149">
            <v>559109.76210000005</v>
          </cell>
          <cell r="DN149">
            <v>0</v>
          </cell>
          <cell r="DO149">
            <v>2621728.6943700002</v>
          </cell>
          <cell r="DP149">
            <v>0</v>
          </cell>
        </row>
        <row r="150">
          <cell r="DM150">
            <v>42634664.6325</v>
          </cell>
          <cell r="DN150">
            <v>0</v>
          </cell>
          <cell r="DO150">
            <v>206351776.83950001</v>
          </cell>
          <cell r="DP150">
            <v>0</v>
          </cell>
        </row>
        <row r="151">
          <cell r="DM151">
            <v>45361858.935900003</v>
          </cell>
          <cell r="DN151">
            <v>0</v>
          </cell>
          <cell r="DO151">
            <v>219551395.85480002</v>
          </cell>
          <cell r="DP151">
            <v>0</v>
          </cell>
        </row>
        <row r="152">
          <cell r="DM152">
            <v>7595570.5098000001</v>
          </cell>
          <cell r="DN152">
            <v>0</v>
          </cell>
          <cell r="DO152">
            <v>36720381.028400004</v>
          </cell>
          <cell r="DP152">
            <v>0</v>
          </cell>
        </row>
        <row r="153">
          <cell r="DM153">
            <v>513108.31510000001</v>
          </cell>
          <cell r="DN153">
            <v>0</v>
          </cell>
          <cell r="DO153">
            <v>2480094.8564999998</v>
          </cell>
          <cell r="DP153">
            <v>0</v>
          </cell>
        </row>
        <row r="154">
          <cell r="DM154">
            <v>3805787.8256000006</v>
          </cell>
          <cell r="DN154">
            <v>0</v>
          </cell>
          <cell r="DO154">
            <v>17886603.115200002</v>
          </cell>
          <cell r="DP154">
            <v>0</v>
          </cell>
        </row>
        <row r="155">
          <cell r="DM155">
            <v>49545955.363800004</v>
          </cell>
          <cell r="DN155">
            <v>0</v>
          </cell>
          <cell r="DO155">
            <v>239802424.18130001</v>
          </cell>
          <cell r="DP155">
            <v>0</v>
          </cell>
        </row>
        <row r="156">
          <cell r="DM156">
            <v>49692474.213399999</v>
          </cell>
          <cell r="DN156">
            <v>0</v>
          </cell>
          <cell r="DO156">
            <v>240511575.19285598</v>
          </cell>
          <cell r="DP156">
            <v>0</v>
          </cell>
        </row>
        <row r="157">
          <cell r="DM157">
            <v>238195.98400000003</v>
          </cell>
          <cell r="DN157">
            <v>0</v>
          </cell>
          <cell r="DO157">
            <v>328707.65520000004</v>
          </cell>
          <cell r="DP157">
            <v>0</v>
          </cell>
        </row>
        <row r="158">
          <cell r="DM158">
            <v>231971.7187</v>
          </cell>
          <cell r="DN158">
            <v>0</v>
          </cell>
          <cell r="DO158">
            <v>610840.18310000002</v>
          </cell>
          <cell r="DP158">
            <v>0</v>
          </cell>
        </row>
        <row r="159">
          <cell r="DM159">
            <v>489035.31850000005</v>
          </cell>
          <cell r="DN159">
            <v>0</v>
          </cell>
          <cell r="DO159">
            <v>1287742.2728000002</v>
          </cell>
          <cell r="DP159">
            <v>0</v>
          </cell>
        </row>
        <row r="160">
          <cell r="DM160">
            <v>231829.93044630572</v>
          </cell>
          <cell r="DN160">
            <v>0</v>
          </cell>
          <cell r="DO160">
            <v>610458.21786909865</v>
          </cell>
          <cell r="DP160">
            <v>0</v>
          </cell>
        </row>
        <row r="161">
          <cell r="DM161">
            <v>431312.41776219074</v>
          </cell>
          <cell r="DN161">
            <v>0</v>
          </cell>
          <cell r="DO161">
            <v>1135746.3684078644</v>
          </cell>
          <cell r="DP161">
            <v>0</v>
          </cell>
        </row>
        <row r="162">
          <cell r="DM162">
            <v>222919.27180000005</v>
          </cell>
          <cell r="DN162">
            <v>0</v>
          </cell>
          <cell r="DO162">
            <v>586994.86840000004</v>
          </cell>
          <cell r="DP162">
            <v>0</v>
          </cell>
        </row>
        <row r="163">
          <cell r="DM163">
            <v>188140.88437110913</v>
          </cell>
          <cell r="DN163">
            <v>0</v>
          </cell>
          <cell r="DO163">
            <v>495418.19602685643</v>
          </cell>
          <cell r="DP163">
            <v>0</v>
          </cell>
        </row>
        <row r="164">
          <cell r="DM164">
            <v>464162.45140000002</v>
          </cell>
          <cell r="DN164">
            <v>0</v>
          </cell>
          <cell r="DO164">
            <v>1222246.6054000002</v>
          </cell>
          <cell r="DP164">
            <v>0</v>
          </cell>
        </row>
        <row r="165">
          <cell r="DM165">
            <v>710849.8475897602</v>
          </cell>
          <cell r="DN165">
            <v>0</v>
          </cell>
          <cell r="DO165">
            <v>1871840.1291999999</v>
          </cell>
          <cell r="DP165">
            <v>0</v>
          </cell>
        </row>
        <row r="166">
          <cell r="DM166">
            <v>1541202.929437482</v>
          </cell>
          <cell r="DN166">
            <v>0</v>
          </cell>
          <cell r="DO166">
            <v>4058374.8264000001</v>
          </cell>
          <cell r="DP166">
            <v>0</v>
          </cell>
        </row>
        <row r="167">
          <cell r="DM167">
            <v>1220325.7460376585</v>
          </cell>
          <cell r="DN167">
            <v>0</v>
          </cell>
          <cell r="DO167">
            <v>3217113.1235000007</v>
          </cell>
          <cell r="DP167">
            <v>0</v>
          </cell>
        </row>
        <row r="168">
          <cell r="DM168">
            <v>1261798.5939990068</v>
          </cell>
          <cell r="DN168">
            <v>0</v>
          </cell>
          <cell r="DO168">
            <v>3326424.6015999997</v>
          </cell>
          <cell r="DP168">
            <v>0</v>
          </cell>
        </row>
        <row r="169">
          <cell r="DM169">
            <v>3459188.0701297671</v>
          </cell>
          <cell r="DN169">
            <v>0</v>
          </cell>
          <cell r="DO169">
            <v>9108877.8567959704</v>
          </cell>
          <cell r="DP169">
            <v>0</v>
          </cell>
        </row>
        <row r="170">
          <cell r="DM170">
            <v>1696605.9963187301</v>
          </cell>
          <cell r="DN170">
            <v>0</v>
          </cell>
          <cell r="DO170">
            <v>4472768.9757000003</v>
          </cell>
          <cell r="DP170">
            <v>0</v>
          </cell>
        </row>
        <row r="171">
          <cell r="DM171">
            <v>3048942.4402294727</v>
          </cell>
          <cell r="DN171">
            <v>0</v>
          </cell>
          <cell r="DO171">
            <v>8037912.0587999998</v>
          </cell>
          <cell r="DP171">
            <v>0</v>
          </cell>
        </row>
        <row r="172">
          <cell r="DM172">
            <v>2437117.1934392136</v>
          </cell>
          <cell r="DN172">
            <v>0</v>
          </cell>
          <cell r="DO172">
            <v>6417325.3080000002</v>
          </cell>
          <cell r="DP172">
            <v>0</v>
          </cell>
        </row>
        <row r="173">
          <cell r="DM173">
            <v>208002.7954</v>
          </cell>
          <cell r="DN173">
            <v>0</v>
          </cell>
          <cell r="DO173">
            <v>547717.35810000007</v>
          </cell>
          <cell r="DP173">
            <v>0</v>
          </cell>
        </row>
        <row r="174">
          <cell r="DM174">
            <v>405240.8162</v>
          </cell>
          <cell r="DN174">
            <v>0</v>
          </cell>
          <cell r="DO174">
            <v>1067095.2753999999</v>
          </cell>
          <cell r="DP174">
            <v>0</v>
          </cell>
        </row>
        <row r="175">
          <cell r="DM175">
            <v>212017.973</v>
          </cell>
          <cell r="DN175">
            <v>0</v>
          </cell>
          <cell r="DO175">
            <v>558936.7254</v>
          </cell>
          <cell r="DP175">
            <v>0</v>
          </cell>
        </row>
        <row r="176">
          <cell r="DM176">
            <v>241845.32149999999</v>
          </cell>
          <cell r="DN176">
            <v>0</v>
          </cell>
          <cell r="DO176">
            <v>636845.83030000003</v>
          </cell>
          <cell r="DP176">
            <v>0</v>
          </cell>
        </row>
        <row r="177">
          <cell r="DM177">
            <v>4483489.7711000005</v>
          </cell>
          <cell r="DN177">
            <v>0</v>
          </cell>
          <cell r="DO177">
            <v>20377034.116</v>
          </cell>
          <cell r="DP177">
            <v>0</v>
          </cell>
        </row>
        <row r="178">
          <cell r="DM178">
            <v>1459119.0713</v>
          </cell>
          <cell r="DN178">
            <v>0</v>
          </cell>
          <cell r="DO178">
            <v>7047545.3023000006</v>
          </cell>
          <cell r="DP178">
            <v>0</v>
          </cell>
        </row>
        <row r="179">
          <cell r="DM179">
            <v>342705.4192</v>
          </cell>
          <cell r="DN179">
            <v>0</v>
          </cell>
          <cell r="DO179">
            <v>1654662.1496975161</v>
          </cell>
          <cell r="DP179">
            <v>0</v>
          </cell>
        </row>
        <row r="180">
          <cell r="DM180">
            <v>3658536.7708000001</v>
          </cell>
          <cell r="DN180">
            <v>0</v>
          </cell>
          <cell r="DO180">
            <v>17670359.8532</v>
          </cell>
          <cell r="DP180">
            <v>0</v>
          </cell>
        </row>
        <row r="181">
          <cell r="DM181">
            <v>2403276.1517000003</v>
          </cell>
          <cell r="DN181">
            <v>0</v>
          </cell>
          <cell r="DO181">
            <v>11302311.5134</v>
          </cell>
          <cell r="DP181">
            <v>0</v>
          </cell>
        </row>
        <row r="182">
          <cell r="DM182">
            <v>8562861.3997000009</v>
          </cell>
          <cell r="DN182">
            <v>0</v>
          </cell>
          <cell r="DO182">
            <v>41357677.013600007</v>
          </cell>
          <cell r="DP182">
            <v>0</v>
          </cell>
        </row>
        <row r="183">
          <cell r="DM183">
            <v>20110067.7678</v>
          </cell>
          <cell r="DN183">
            <v>0</v>
          </cell>
          <cell r="DO183">
            <v>97332727.837499991</v>
          </cell>
          <cell r="DP183">
            <v>0</v>
          </cell>
        </row>
        <row r="184">
          <cell r="DM184">
            <v>5992203.8184000002</v>
          </cell>
          <cell r="DN184">
            <v>0</v>
          </cell>
          <cell r="DO184">
            <v>29002187.027528003</v>
          </cell>
          <cell r="DP184">
            <v>0</v>
          </cell>
        </row>
        <row r="185">
          <cell r="DM185">
            <v>3995750.5198999997</v>
          </cell>
          <cell r="DN185">
            <v>0</v>
          </cell>
          <cell r="DO185">
            <v>19339422.016800001</v>
          </cell>
          <cell r="DP185">
            <v>0</v>
          </cell>
        </row>
        <row r="186">
          <cell r="DM186">
            <v>20842396.1941</v>
          </cell>
          <cell r="DN186">
            <v>0</v>
          </cell>
          <cell r="DO186">
            <v>100877197.47499999</v>
          </cell>
          <cell r="DP186">
            <v>0</v>
          </cell>
        </row>
        <row r="187">
          <cell r="DM187">
            <v>819052.78980000014</v>
          </cell>
          <cell r="DN187">
            <v>0</v>
          </cell>
          <cell r="DO187">
            <v>3840667.9446</v>
          </cell>
          <cell r="DP187">
            <v>0</v>
          </cell>
        </row>
        <row r="188">
          <cell r="DM188">
            <v>768568.56019999995</v>
          </cell>
          <cell r="DN188">
            <v>0</v>
          </cell>
          <cell r="DO188">
            <v>3603841.0151400007</v>
          </cell>
          <cell r="DP188">
            <v>0</v>
          </cell>
        </row>
        <row r="189">
          <cell r="DM189">
            <v>17200688.218200002</v>
          </cell>
          <cell r="DN189">
            <v>0</v>
          </cell>
          <cell r="DO189">
            <v>82762392.190500006</v>
          </cell>
          <cell r="DP189">
            <v>0</v>
          </cell>
        </row>
        <row r="190">
          <cell r="DM190">
            <v>11884196.871000001</v>
          </cell>
          <cell r="DN190">
            <v>0</v>
          </cell>
          <cell r="DO190">
            <v>57494125.003900006</v>
          </cell>
          <cell r="DP190">
            <v>0</v>
          </cell>
        </row>
        <row r="191">
          <cell r="DM191">
            <v>23334624.145600002</v>
          </cell>
          <cell r="DN191">
            <v>0</v>
          </cell>
          <cell r="DO191">
            <v>112706234.70909999</v>
          </cell>
          <cell r="DP191">
            <v>0</v>
          </cell>
        </row>
        <row r="192">
          <cell r="DM192">
            <v>10458350.372300001</v>
          </cell>
          <cell r="DN192">
            <v>0</v>
          </cell>
          <cell r="DO192">
            <v>50618415.667099997</v>
          </cell>
          <cell r="DP192">
            <v>0</v>
          </cell>
        </row>
        <row r="193">
          <cell r="DM193">
            <v>17407671.599600002</v>
          </cell>
          <cell r="DN193">
            <v>0</v>
          </cell>
          <cell r="DO193">
            <v>84139429.110300004</v>
          </cell>
          <cell r="DP193">
            <v>0</v>
          </cell>
        </row>
        <row r="194">
          <cell r="DM194">
            <v>18798621.375100002</v>
          </cell>
          <cell r="DN194">
            <v>0</v>
          </cell>
          <cell r="DO194">
            <v>90862712.808299989</v>
          </cell>
          <cell r="DP194">
            <v>0</v>
          </cell>
        </row>
        <row r="195">
          <cell r="DM195">
            <v>12212934.859999999</v>
          </cell>
          <cell r="DN195">
            <v>0</v>
          </cell>
          <cell r="DO195">
            <v>47759870.287200004</v>
          </cell>
          <cell r="DP195">
            <v>0</v>
          </cell>
        </row>
        <row r="196">
          <cell r="DM196">
            <v>1504435.5226</v>
          </cell>
          <cell r="DN196">
            <v>0</v>
          </cell>
          <cell r="DO196">
            <v>7278185.8502000002</v>
          </cell>
          <cell r="DP196">
            <v>0</v>
          </cell>
        </row>
        <row r="197">
          <cell r="DM197">
            <v>16457660.213300003</v>
          </cell>
          <cell r="DN197">
            <v>0</v>
          </cell>
          <cell r="DO197">
            <v>79627181.089699998</v>
          </cell>
          <cell r="DP197">
            <v>0</v>
          </cell>
        </row>
        <row r="198">
          <cell r="DM198">
            <v>10601032.919400001</v>
          </cell>
          <cell r="DN198">
            <v>0</v>
          </cell>
          <cell r="DO198">
            <v>51287037.4846</v>
          </cell>
          <cell r="DP198">
            <v>0</v>
          </cell>
        </row>
        <row r="199">
          <cell r="DM199">
            <v>18581127.0207</v>
          </cell>
          <cell r="DN199">
            <v>0</v>
          </cell>
          <cell r="DO199">
            <v>89713903.549700007</v>
          </cell>
          <cell r="DP199">
            <v>0</v>
          </cell>
        </row>
        <row r="200">
          <cell r="DM200">
            <v>0</v>
          </cell>
          <cell r="DN200">
            <v>0</v>
          </cell>
          <cell r="DO200">
            <v>0</v>
          </cell>
          <cell r="DP200">
            <v>0</v>
          </cell>
        </row>
        <row r="201">
          <cell r="DM201">
            <v>0</v>
          </cell>
          <cell r="DN201">
            <v>0</v>
          </cell>
          <cell r="DO201">
            <v>0</v>
          </cell>
          <cell r="DP201">
            <v>0</v>
          </cell>
        </row>
        <row r="202">
          <cell r="DM202">
            <v>0</v>
          </cell>
          <cell r="DN202">
            <v>0</v>
          </cell>
          <cell r="DO202">
            <v>0</v>
          </cell>
          <cell r="DP202">
            <v>0</v>
          </cell>
        </row>
        <row r="203">
          <cell r="DM203">
            <v>0</v>
          </cell>
          <cell r="DN203">
            <v>0</v>
          </cell>
          <cell r="DO203">
            <v>0</v>
          </cell>
          <cell r="DP203">
            <v>0</v>
          </cell>
        </row>
        <row r="204">
          <cell r="DM204">
            <v>5139821.0383000001</v>
          </cell>
          <cell r="DN204">
            <v>0</v>
          </cell>
          <cell r="DO204">
            <v>24099900.745410003</v>
          </cell>
          <cell r="DP204">
            <v>0</v>
          </cell>
        </row>
        <row r="205">
          <cell r="DM205">
            <v>1540144.7308</v>
          </cell>
          <cell r="DN205">
            <v>0</v>
          </cell>
          <cell r="DO205">
            <v>7221519.23116</v>
          </cell>
          <cell r="DP205">
            <v>0</v>
          </cell>
        </row>
        <row r="206">
          <cell r="DM206">
            <v>750415.79560000007</v>
          </cell>
          <cell r="DN206">
            <v>0</v>
          </cell>
          <cell r="DO206">
            <v>3518912.6234000004</v>
          </cell>
          <cell r="DP206">
            <v>0</v>
          </cell>
        </row>
        <row r="207">
          <cell r="DM207">
            <v>710614.70920000004</v>
          </cell>
          <cell r="DN207">
            <v>0</v>
          </cell>
          <cell r="DO207">
            <v>3332183.9523400003</v>
          </cell>
          <cell r="DP207">
            <v>0</v>
          </cell>
        </row>
        <row r="208">
          <cell r="DM208">
            <v>38018910.822500005</v>
          </cell>
          <cell r="DN208">
            <v>0</v>
          </cell>
          <cell r="DO208">
            <v>183631339.27267501</v>
          </cell>
          <cell r="DP208">
            <v>0</v>
          </cell>
        </row>
        <row r="209">
          <cell r="DM209">
            <v>35936931.911499999</v>
          </cell>
          <cell r="DN209">
            <v>0</v>
          </cell>
          <cell r="DO209">
            <v>173934750.45166001</v>
          </cell>
          <cell r="DP209">
            <v>0</v>
          </cell>
        </row>
        <row r="210">
          <cell r="DM210">
            <v>37699231.606100008</v>
          </cell>
          <cell r="DN210">
            <v>0</v>
          </cell>
          <cell r="DO210">
            <v>182464280.97352397</v>
          </cell>
          <cell r="DP210">
            <v>0</v>
          </cell>
        </row>
        <row r="211">
          <cell r="DM211">
            <v>8495420.211099999</v>
          </cell>
          <cell r="DN211">
            <v>0</v>
          </cell>
          <cell r="DO211">
            <v>41026620.149513006</v>
          </cell>
          <cell r="DP211">
            <v>0</v>
          </cell>
        </row>
        <row r="212">
          <cell r="DM212">
            <v>8459361.6876999997</v>
          </cell>
          <cell r="DN212">
            <v>0</v>
          </cell>
          <cell r="DO212">
            <v>40852510.096691005</v>
          </cell>
          <cell r="DP212">
            <v>0</v>
          </cell>
        </row>
        <row r="213">
          <cell r="DM213">
            <v>24384441.763899997</v>
          </cell>
          <cell r="DN213">
            <v>0</v>
          </cell>
          <cell r="DO213">
            <v>118020698.13727601</v>
          </cell>
          <cell r="DP213">
            <v>0</v>
          </cell>
        </row>
        <row r="214">
          <cell r="DM214">
            <v>199371.0134</v>
          </cell>
          <cell r="DN214">
            <v>0</v>
          </cell>
          <cell r="DO214">
            <v>964656.86685599992</v>
          </cell>
          <cell r="DP214">
            <v>0</v>
          </cell>
        </row>
        <row r="215">
          <cell r="DM215">
            <v>675927.26450000005</v>
          </cell>
          <cell r="DN215">
            <v>0</v>
          </cell>
          <cell r="DO215">
            <v>3270106.5958800004</v>
          </cell>
          <cell r="DP215">
            <v>0</v>
          </cell>
        </row>
        <row r="216">
          <cell r="DM216">
            <v>301951.27520000003</v>
          </cell>
          <cell r="DN216">
            <v>0</v>
          </cell>
          <cell r="DO216">
            <v>1281713.6120000002</v>
          </cell>
          <cell r="DP216">
            <v>0</v>
          </cell>
        </row>
        <row r="217">
          <cell r="DM217">
            <v>565032.19190000009</v>
          </cell>
          <cell r="DN217">
            <v>0</v>
          </cell>
          <cell r="DO217">
            <v>2733364.370596</v>
          </cell>
          <cell r="DP217">
            <v>0</v>
          </cell>
        </row>
        <row r="218">
          <cell r="DM218">
            <v>709300.34360000002</v>
          </cell>
          <cell r="DN218">
            <v>0</v>
          </cell>
          <cell r="DO218">
            <v>3013101.5139000001</v>
          </cell>
          <cell r="DP218">
            <v>0</v>
          </cell>
        </row>
        <row r="219">
          <cell r="DM219">
            <v>616216.97500000009</v>
          </cell>
          <cell r="DN219">
            <v>0</v>
          </cell>
          <cell r="DO219">
            <v>2981162.5718</v>
          </cell>
          <cell r="DP219">
            <v>0</v>
          </cell>
        </row>
        <row r="220">
          <cell r="DM220">
            <v>593807.65710000007</v>
          </cell>
          <cell r="DN220">
            <v>0</v>
          </cell>
          <cell r="DO220">
            <v>2872185.5761000002</v>
          </cell>
          <cell r="DP220">
            <v>0</v>
          </cell>
        </row>
        <row r="221">
          <cell r="DM221">
            <v>531711.17989999999</v>
          </cell>
          <cell r="DN221">
            <v>0</v>
          </cell>
          <cell r="DO221">
            <v>2465313.8206000002</v>
          </cell>
          <cell r="DP221">
            <v>0</v>
          </cell>
        </row>
        <row r="222">
          <cell r="DM222">
            <v>3180475.6052000001</v>
          </cell>
          <cell r="DN222">
            <v>0</v>
          </cell>
          <cell r="DO222">
            <v>14923107.751499999</v>
          </cell>
          <cell r="DP222">
            <v>0</v>
          </cell>
        </row>
        <row r="223">
          <cell r="DM223">
            <v>1157907.1488000001</v>
          </cell>
          <cell r="DN223">
            <v>0</v>
          </cell>
          <cell r="DO223">
            <v>5423115.7363999998</v>
          </cell>
          <cell r="DP223">
            <v>0</v>
          </cell>
        </row>
        <row r="224">
          <cell r="DM224">
            <v>0</v>
          </cell>
          <cell r="DN224">
            <v>0</v>
          </cell>
          <cell r="DO224">
            <v>0</v>
          </cell>
          <cell r="DP224">
            <v>0</v>
          </cell>
        </row>
        <row r="225">
          <cell r="DM225">
            <v>783646.72970000003</v>
          </cell>
          <cell r="DN225">
            <v>0</v>
          </cell>
          <cell r="DO225">
            <v>3677066.7582900007</v>
          </cell>
          <cell r="DP225">
            <v>0</v>
          </cell>
        </row>
        <row r="226">
          <cell r="DM226">
            <v>1491849.7877999998</v>
          </cell>
          <cell r="DN226">
            <v>0</v>
          </cell>
          <cell r="DO226">
            <v>6316060.0350000001</v>
          </cell>
          <cell r="DP226">
            <v>0</v>
          </cell>
        </row>
        <row r="227">
          <cell r="DM227">
            <v>19086701.072400004</v>
          </cell>
          <cell r="DN227">
            <v>0</v>
          </cell>
          <cell r="DO227">
            <v>91778922.654100001</v>
          </cell>
          <cell r="DP227">
            <v>0</v>
          </cell>
        </row>
        <row r="228">
          <cell r="DM228">
            <v>165640.43469091889</v>
          </cell>
          <cell r="DN228">
            <v>0</v>
          </cell>
          <cell r="DO228">
            <v>436669.22482207947</v>
          </cell>
          <cell r="DP228">
            <v>0</v>
          </cell>
        </row>
        <row r="229">
          <cell r="DM229">
            <v>417928.38739200006</v>
          </cell>
          <cell r="DN229">
            <v>0</v>
          </cell>
          <cell r="DO229">
            <v>1457059.7438720001</v>
          </cell>
          <cell r="DP229">
            <v>0</v>
          </cell>
        </row>
        <row r="230">
          <cell r="DM230">
            <v>0</v>
          </cell>
          <cell r="DN230">
            <v>0</v>
          </cell>
          <cell r="DO230">
            <v>0</v>
          </cell>
          <cell r="DP230">
            <v>0</v>
          </cell>
        </row>
        <row r="231">
          <cell r="DM231">
            <v>158695.32426983878</v>
          </cell>
          <cell r="DN231">
            <v>0</v>
          </cell>
          <cell r="DO231">
            <v>674316.29070000001</v>
          </cell>
          <cell r="DP231">
            <v>0</v>
          </cell>
        </row>
        <row r="232">
          <cell r="DM232">
            <v>0</v>
          </cell>
          <cell r="DN232">
            <v>0</v>
          </cell>
          <cell r="DO232">
            <v>0</v>
          </cell>
          <cell r="DP232">
            <v>0</v>
          </cell>
        </row>
        <row r="233">
          <cell r="DM233">
            <v>0</v>
          </cell>
          <cell r="DN233">
            <v>0</v>
          </cell>
          <cell r="DO233">
            <v>0</v>
          </cell>
          <cell r="DP233">
            <v>0</v>
          </cell>
        </row>
        <row r="234">
          <cell r="DM234">
            <v>0</v>
          </cell>
          <cell r="DN234">
            <v>0</v>
          </cell>
          <cell r="DO234">
            <v>0</v>
          </cell>
          <cell r="DP234">
            <v>0</v>
          </cell>
        </row>
        <row r="235">
          <cell r="DM235">
            <v>0</v>
          </cell>
          <cell r="DN235">
            <v>0</v>
          </cell>
          <cell r="DO235">
            <v>0</v>
          </cell>
          <cell r="DP235">
            <v>0</v>
          </cell>
        </row>
        <row r="236">
          <cell r="DM236">
            <v>0</v>
          </cell>
          <cell r="DN236">
            <v>0</v>
          </cell>
          <cell r="DO236">
            <v>0</v>
          </cell>
          <cell r="DP236">
            <v>0</v>
          </cell>
        </row>
        <row r="237">
          <cell r="DM237">
            <v>0</v>
          </cell>
          <cell r="DN237">
            <v>0</v>
          </cell>
          <cell r="DO237">
            <v>0</v>
          </cell>
          <cell r="DP237">
            <v>0</v>
          </cell>
        </row>
        <row r="238">
          <cell r="DM238">
            <v>0</v>
          </cell>
          <cell r="DN238">
            <v>0</v>
          </cell>
          <cell r="DO238">
            <v>0</v>
          </cell>
          <cell r="DP238">
            <v>0</v>
          </cell>
        </row>
        <row r="239">
          <cell r="DM239">
            <v>0</v>
          </cell>
          <cell r="DN239">
            <v>0</v>
          </cell>
          <cell r="DO239">
            <v>0</v>
          </cell>
          <cell r="DP239">
            <v>0</v>
          </cell>
        </row>
        <row r="240">
          <cell r="DM240">
            <v>0</v>
          </cell>
          <cell r="DN240">
            <v>0</v>
          </cell>
          <cell r="DO240">
            <v>0</v>
          </cell>
          <cell r="DP240">
            <v>0</v>
          </cell>
        </row>
        <row r="241">
          <cell r="DM241">
            <v>0</v>
          </cell>
          <cell r="DN241">
            <v>0</v>
          </cell>
          <cell r="DO241">
            <v>0</v>
          </cell>
          <cell r="DP241">
            <v>0</v>
          </cell>
        </row>
        <row r="242">
          <cell r="DM242">
            <v>0</v>
          </cell>
          <cell r="DN242">
            <v>0</v>
          </cell>
          <cell r="DO242">
            <v>0</v>
          </cell>
          <cell r="DP242">
            <v>0</v>
          </cell>
        </row>
        <row r="243">
          <cell r="DM243">
            <v>152431.73419999995</v>
          </cell>
          <cell r="DN243">
            <v>0</v>
          </cell>
          <cell r="DO243">
            <v>715414.85159999994</v>
          </cell>
          <cell r="DP243">
            <v>0</v>
          </cell>
        </row>
        <row r="244">
          <cell r="DM244">
            <v>1060468.3472000002</v>
          </cell>
          <cell r="DN244">
            <v>0</v>
          </cell>
          <cell r="DO244">
            <v>4971627.1318399999</v>
          </cell>
          <cell r="DP244">
            <v>0</v>
          </cell>
        </row>
        <row r="245">
          <cell r="DM245">
            <v>2964933.1633200003</v>
          </cell>
          <cell r="DN245">
            <v>0</v>
          </cell>
          <cell r="DO245">
            <v>13899916.474004</v>
          </cell>
          <cell r="DP245">
            <v>0</v>
          </cell>
        </row>
        <row r="246">
          <cell r="DM246">
            <v>1442593.4975481601</v>
          </cell>
          <cell r="DN246">
            <v>0</v>
          </cell>
          <cell r="DO246">
            <v>6747418.6112763528</v>
          </cell>
          <cell r="DP246">
            <v>0</v>
          </cell>
        </row>
        <row r="247">
          <cell r="DM247">
            <v>1058952.45870016</v>
          </cell>
          <cell r="DN247">
            <v>0</v>
          </cell>
          <cell r="DO247">
            <v>4964417.0778907519</v>
          </cell>
          <cell r="DP247">
            <v>0</v>
          </cell>
        </row>
        <row r="248">
          <cell r="DM248">
            <v>7505351.4737494411</v>
          </cell>
          <cell r="DN248">
            <v>0</v>
          </cell>
          <cell r="DO248">
            <v>35186026.034222372</v>
          </cell>
          <cell r="DP248">
            <v>0</v>
          </cell>
        </row>
        <row r="249">
          <cell r="DM249">
            <v>194244.8632723802</v>
          </cell>
          <cell r="DN249">
            <v>0</v>
          </cell>
          <cell r="DO249">
            <v>911287.75712500012</v>
          </cell>
          <cell r="DP249">
            <v>0</v>
          </cell>
        </row>
        <row r="250">
          <cell r="DM250">
            <v>313631.69579999999</v>
          </cell>
          <cell r="DN250">
            <v>0</v>
          </cell>
          <cell r="DO250">
            <v>1330085.3928500002</v>
          </cell>
          <cell r="DP250">
            <v>0</v>
          </cell>
        </row>
        <row r="251">
          <cell r="DM251">
            <v>334593.03804472031</v>
          </cell>
          <cell r="DN251">
            <v>0</v>
          </cell>
          <cell r="DO251">
            <v>1419023.7350400612</v>
          </cell>
          <cell r="DP251">
            <v>0</v>
          </cell>
        </row>
        <row r="252">
          <cell r="DM252">
            <v>445416.54505681997</v>
          </cell>
          <cell r="DN252">
            <v>0</v>
          </cell>
          <cell r="DO252">
            <v>1888899.7417914849</v>
          </cell>
          <cell r="DP252">
            <v>0</v>
          </cell>
        </row>
        <row r="253">
          <cell r="DM253">
            <v>674959.22313991003</v>
          </cell>
          <cell r="DN253">
            <v>0</v>
          </cell>
          <cell r="DO253">
            <v>3253813.7957657659</v>
          </cell>
          <cell r="DP253">
            <v>0</v>
          </cell>
        </row>
        <row r="254">
          <cell r="DM254">
            <v>102429946.73999999</v>
          </cell>
          <cell r="DN254">
            <v>0</v>
          </cell>
          <cell r="DO254">
            <v>495760942.2216</v>
          </cell>
          <cell r="DP254">
            <v>0</v>
          </cell>
        </row>
        <row r="255">
          <cell r="DM255">
            <v>0</v>
          </cell>
          <cell r="DN255">
            <v>0</v>
          </cell>
          <cell r="DO255">
            <v>0</v>
          </cell>
          <cell r="DP255">
            <v>0</v>
          </cell>
        </row>
        <row r="256">
          <cell r="DM256">
            <v>4973367.4800000004</v>
          </cell>
          <cell r="DN256">
            <v>0</v>
          </cell>
          <cell r="DO256">
            <v>23956336.468199998</v>
          </cell>
          <cell r="DP256">
            <v>0</v>
          </cell>
        </row>
        <row r="257">
          <cell r="DM257">
            <v>10034375.164100001</v>
          </cell>
          <cell r="DN257">
            <v>0</v>
          </cell>
          <cell r="DO257">
            <v>48477970.901000001</v>
          </cell>
          <cell r="DP257">
            <v>0</v>
          </cell>
        </row>
        <row r="258">
          <cell r="DM258">
            <v>594206.85420000006</v>
          </cell>
          <cell r="DN258">
            <v>0</v>
          </cell>
          <cell r="DO258">
            <v>2516027.9723</v>
          </cell>
          <cell r="DP258">
            <v>0</v>
          </cell>
        </row>
        <row r="259">
          <cell r="DM259">
            <v>1127978.7633</v>
          </cell>
          <cell r="DN259">
            <v>0</v>
          </cell>
          <cell r="DO259">
            <v>4776350.8724000007</v>
          </cell>
          <cell r="DP259">
            <v>0</v>
          </cell>
        </row>
        <row r="260">
          <cell r="DM260">
            <v>590882.08460000006</v>
          </cell>
          <cell r="DN260">
            <v>0</v>
          </cell>
          <cell r="DO260">
            <v>2853949.9526180001</v>
          </cell>
          <cell r="DP260">
            <v>0</v>
          </cell>
        </row>
        <row r="261">
          <cell r="DM261">
            <v>515513.5686</v>
          </cell>
          <cell r="DN261">
            <v>0</v>
          </cell>
          <cell r="DO261">
            <v>2481270.5125000002</v>
          </cell>
          <cell r="DP261">
            <v>0</v>
          </cell>
        </row>
        <row r="262">
          <cell r="DM262">
            <v>441479.77150000003</v>
          </cell>
          <cell r="DN262">
            <v>0</v>
          </cell>
          <cell r="DO262">
            <v>2132346.9878350003</v>
          </cell>
          <cell r="DP262">
            <v>0</v>
          </cell>
        </row>
        <row r="263">
          <cell r="DM263">
            <v>505817.94890000002</v>
          </cell>
          <cell r="DN263">
            <v>0</v>
          </cell>
          <cell r="DO263">
            <v>2149726.2744</v>
          </cell>
          <cell r="DP263">
            <v>0</v>
          </cell>
        </row>
        <row r="264">
          <cell r="DM264">
            <v>357758.8162</v>
          </cell>
          <cell r="DN264">
            <v>0</v>
          </cell>
          <cell r="DO264">
            <v>1727975.3795119999</v>
          </cell>
          <cell r="DP264">
            <v>0</v>
          </cell>
        </row>
        <row r="265">
          <cell r="DM265">
            <v>544079.70610000007</v>
          </cell>
          <cell r="DN265">
            <v>0</v>
          </cell>
          <cell r="DO265">
            <v>2618828.5466</v>
          </cell>
          <cell r="DP265">
            <v>0</v>
          </cell>
        </row>
        <row r="266">
          <cell r="DM266">
            <v>523165.39370000002</v>
          </cell>
          <cell r="DN266">
            <v>0</v>
          </cell>
          <cell r="DO266">
            <v>2517841.0288000004</v>
          </cell>
          <cell r="DP266">
            <v>0</v>
          </cell>
        </row>
        <row r="267">
          <cell r="DM267">
            <v>550067.99750000006</v>
          </cell>
          <cell r="DN267">
            <v>0</v>
          </cell>
          <cell r="DO267">
            <v>2647153.0081000002</v>
          </cell>
          <cell r="DP267">
            <v>0</v>
          </cell>
        </row>
        <row r="268">
          <cell r="DM268">
            <v>509381.70490000007</v>
          </cell>
          <cell r="DN268">
            <v>0</v>
          </cell>
          <cell r="DO268">
            <v>2157199.9915000005</v>
          </cell>
          <cell r="DP268">
            <v>0</v>
          </cell>
        </row>
        <row r="269">
          <cell r="DM269">
            <v>393237.34789999999</v>
          </cell>
          <cell r="DN269">
            <v>0</v>
          </cell>
          <cell r="DO269">
            <v>1671258.7285750001</v>
          </cell>
          <cell r="DP269">
            <v>0</v>
          </cell>
        </row>
        <row r="270">
          <cell r="DM270">
            <v>1017784.5808999999</v>
          </cell>
          <cell r="DN270">
            <v>0</v>
          </cell>
          <cell r="DO270">
            <v>4310504.9469000008</v>
          </cell>
          <cell r="DP270">
            <v>0</v>
          </cell>
        </row>
        <row r="271">
          <cell r="DM271">
            <v>566488.2986000001</v>
          </cell>
          <cell r="DN271">
            <v>0</v>
          </cell>
          <cell r="DO271">
            <v>2726264.6790999998</v>
          </cell>
          <cell r="DP271">
            <v>0</v>
          </cell>
        </row>
        <row r="272">
          <cell r="DM272">
            <v>983301.18780000007</v>
          </cell>
          <cell r="DN272">
            <v>0</v>
          </cell>
          <cell r="DO272">
            <v>4164416.4273000006</v>
          </cell>
          <cell r="DP272">
            <v>0</v>
          </cell>
        </row>
        <row r="273">
          <cell r="DM273">
            <v>543699.56440000003</v>
          </cell>
          <cell r="DN273">
            <v>0</v>
          </cell>
          <cell r="DO273">
            <v>2616736.5115000005</v>
          </cell>
          <cell r="DP273">
            <v>0</v>
          </cell>
        </row>
        <row r="274">
          <cell r="DM274">
            <v>2252652.9638</v>
          </cell>
          <cell r="DN274">
            <v>0</v>
          </cell>
          <cell r="DO274">
            <v>10841885.008000001</v>
          </cell>
          <cell r="DP274">
            <v>0</v>
          </cell>
        </row>
        <row r="275">
          <cell r="DM275">
            <v>522559.66139999998</v>
          </cell>
          <cell r="DN275">
            <v>0</v>
          </cell>
          <cell r="DO275">
            <v>2523963.089987</v>
          </cell>
          <cell r="DP275">
            <v>0</v>
          </cell>
        </row>
        <row r="276">
          <cell r="DM276">
            <v>41154152.111299999</v>
          </cell>
          <cell r="DN276">
            <v>0</v>
          </cell>
          <cell r="DO276">
            <v>198429962.71550003</v>
          </cell>
          <cell r="DP276">
            <v>0</v>
          </cell>
        </row>
        <row r="277">
          <cell r="DM277">
            <v>39427400.603600003</v>
          </cell>
          <cell r="DN277">
            <v>0</v>
          </cell>
          <cell r="DO277">
            <v>190828618.73089999</v>
          </cell>
          <cell r="DP277">
            <v>0</v>
          </cell>
        </row>
        <row r="278">
          <cell r="DM278">
            <v>5583375.3424000004</v>
          </cell>
          <cell r="DN278">
            <v>0</v>
          </cell>
          <cell r="DO278">
            <v>26916433.209500004</v>
          </cell>
          <cell r="DP278">
            <v>0</v>
          </cell>
        </row>
        <row r="279">
          <cell r="DM279">
            <v>1535543.7366000002</v>
          </cell>
          <cell r="DN279">
            <v>0</v>
          </cell>
          <cell r="DO279">
            <v>7402976.2353000008</v>
          </cell>
          <cell r="DP279">
            <v>0</v>
          </cell>
        </row>
        <row r="280">
          <cell r="DM280">
            <v>677845.62120000005</v>
          </cell>
          <cell r="DN280">
            <v>0</v>
          </cell>
          <cell r="DO280">
            <v>3268240.0967999999</v>
          </cell>
          <cell r="DP280">
            <v>0</v>
          </cell>
        </row>
        <row r="281">
          <cell r="DM281">
            <v>918591.49680000008</v>
          </cell>
          <cell r="DN281">
            <v>0</v>
          </cell>
          <cell r="DO281">
            <v>4428165.0876000002</v>
          </cell>
          <cell r="DP281">
            <v>0</v>
          </cell>
        </row>
        <row r="282">
          <cell r="DM282">
            <v>2979999.1623</v>
          </cell>
          <cell r="DN282">
            <v>0</v>
          </cell>
          <cell r="DO282">
            <v>14423195.945532</v>
          </cell>
          <cell r="DP282">
            <v>0</v>
          </cell>
        </row>
        <row r="283">
          <cell r="DM283">
            <v>1558338.2226000002</v>
          </cell>
          <cell r="DN283">
            <v>0</v>
          </cell>
          <cell r="DO283">
            <v>7542357.0915840007</v>
          </cell>
          <cell r="DP283">
            <v>0</v>
          </cell>
        </row>
        <row r="284">
          <cell r="DM284">
            <v>2140302.2157000001</v>
          </cell>
          <cell r="DN284">
            <v>0</v>
          </cell>
          <cell r="DO284">
            <v>10359063.304887999</v>
          </cell>
          <cell r="DP284">
            <v>0</v>
          </cell>
        </row>
        <row r="285">
          <cell r="DM285">
            <v>1691610.8148000003</v>
          </cell>
          <cell r="DN285">
            <v>0</v>
          </cell>
          <cell r="DO285">
            <v>8155269.1196999997</v>
          </cell>
          <cell r="DP285">
            <v>0</v>
          </cell>
        </row>
        <row r="286">
          <cell r="DM286">
            <v>1522581.5969</v>
          </cell>
          <cell r="DN286">
            <v>0</v>
          </cell>
          <cell r="DO286">
            <v>7340115.4576000012</v>
          </cell>
          <cell r="DP286">
            <v>0</v>
          </cell>
        </row>
        <row r="287">
          <cell r="DM287">
            <v>1438505.2031</v>
          </cell>
          <cell r="DN287">
            <v>0</v>
          </cell>
          <cell r="DO287">
            <v>6934738.2928999998</v>
          </cell>
          <cell r="DP287">
            <v>0</v>
          </cell>
        </row>
        <row r="288">
          <cell r="DM288">
            <v>2484465.2445</v>
          </cell>
          <cell r="DN288">
            <v>0</v>
          </cell>
          <cell r="DO288">
            <v>11977250.850400001</v>
          </cell>
          <cell r="DP288">
            <v>0</v>
          </cell>
        </row>
        <row r="289">
          <cell r="DM289">
            <v>1562350.7904000001</v>
          </cell>
          <cell r="DN289">
            <v>0</v>
          </cell>
          <cell r="DO289">
            <v>7532285.4214000003</v>
          </cell>
          <cell r="DP289">
            <v>0</v>
          </cell>
        </row>
        <row r="290">
          <cell r="DM290">
            <v>2621522.5525000002</v>
          </cell>
          <cell r="DN290">
            <v>0</v>
          </cell>
          <cell r="DO290">
            <v>11098037.675100001</v>
          </cell>
          <cell r="DP290">
            <v>0</v>
          </cell>
        </row>
        <row r="291">
          <cell r="DM291">
            <v>842149.70689999999</v>
          </cell>
          <cell r="DN291">
            <v>0</v>
          </cell>
          <cell r="DO291">
            <v>3565104.861</v>
          </cell>
          <cell r="DP291">
            <v>0</v>
          </cell>
        </row>
        <row r="292">
          <cell r="DM292">
            <v>7209479.6087000007</v>
          </cell>
          <cell r="DN292">
            <v>0</v>
          </cell>
          <cell r="DO292">
            <v>34893881.427600004</v>
          </cell>
          <cell r="DP292">
            <v>0</v>
          </cell>
        </row>
        <row r="293">
          <cell r="DM293">
            <v>22029674.442200001</v>
          </cell>
          <cell r="DN293">
            <v>0</v>
          </cell>
          <cell r="DO293">
            <v>106403327.55582601</v>
          </cell>
          <cell r="DP293">
            <v>0</v>
          </cell>
        </row>
        <row r="294">
          <cell r="DM294">
            <v>744925.58730000013</v>
          </cell>
          <cell r="DN294">
            <v>0</v>
          </cell>
          <cell r="DO294">
            <v>3586414.2707250002</v>
          </cell>
          <cell r="DP294">
            <v>0</v>
          </cell>
        </row>
        <row r="295">
          <cell r="DM295">
            <v>23356933.43610001</v>
          </cell>
          <cell r="DN295">
            <v>0</v>
          </cell>
          <cell r="DO295">
            <v>112813987.57679105</v>
          </cell>
          <cell r="DP295">
            <v>0</v>
          </cell>
        </row>
        <row r="296">
          <cell r="DM296">
            <v>871962.28690000006</v>
          </cell>
          <cell r="DN296">
            <v>0</v>
          </cell>
          <cell r="DO296">
            <v>4220297.4685960002</v>
          </cell>
          <cell r="DP296">
            <v>0</v>
          </cell>
        </row>
        <row r="297">
          <cell r="DM297">
            <v>749658.59430000011</v>
          </cell>
          <cell r="DN297">
            <v>0</v>
          </cell>
          <cell r="DO297">
            <v>3628347.5964119998</v>
          </cell>
          <cell r="DP297">
            <v>0</v>
          </cell>
        </row>
        <row r="298">
          <cell r="DM298">
            <v>1458292.4610000001</v>
          </cell>
          <cell r="DN298">
            <v>0</v>
          </cell>
          <cell r="DO298">
            <v>7002431.6304000001</v>
          </cell>
          <cell r="DP298">
            <v>0</v>
          </cell>
        </row>
        <row r="299">
          <cell r="DM299">
            <v>1879211.7874000003</v>
          </cell>
          <cell r="DN299">
            <v>0</v>
          </cell>
          <cell r="DO299">
            <v>9095385.0510159992</v>
          </cell>
          <cell r="DP299">
            <v>0</v>
          </cell>
        </row>
        <row r="300">
          <cell r="DM300">
            <v>4358922.6732999999</v>
          </cell>
          <cell r="DN300">
            <v>0</v>
          </cell>
          <cell r="DO300">
            <v>18422121.289900001</v>
          </cell>
          <cell r="DP300">
            <v>0</v>
          </cell>
        </row>
        <row r="301">
          <cell r="DM301">
            <v>873072.07680000016</v>
          </cell>
          <cell r="DN301">
            <v>0</v>
          </cell>
          <cell r="DO301">
            <v>4225668.8517119996</v>
          </cell>
          <cell r="DP301">
            <v>0</v>
          </cell>
        </row>
        <row r="302">
          <cell r="DM302">
            <v>909718.40840000007</v>
          </cell>
          <cell r="DN302">
            <v>0</v>
          </cell>
          <cell r="DO302">
            <v>4403037.0966560002</v>
          </cell>
          <cell r="DP302">
            <v>0</v>
          </cell>
        </row>
        <row r="303">
          <cell r="DM303">
            <v>3711131.7861000001</v>
          </cell>
          <cell r="DN303">
            <v>0</v>
          </cell>
          <cell r="DO303">
            <v>15514252.196900001</v>
          </cell>
          <cell r="DP303">
            <v>0</v>
          </cell>
        </row>
        <row r="304">
          <cell r="DM304">
            <v>4049558.4999999991</v>
          </cell>
          <cell r="DN304">
            <v>0</v>
          </cell>
          <cell r="DO304">
            <v>19017452.322499998</v>
          </cell>
          <cell r="DP304">
            <v>0</v>
          </cell>
        </row>
        <row r="305">
          <cell r="DM305">
            <v>50349084.990000069</v>
          </cell>
          <cell r="DN305">
            <v>0</v>
          </cell>
          <cell r="DO305">
            <v>243689571.35160032</v>
          </cell>
          <cell r="DP305">
            <v>0</v>
          </cell>
        </row>
        <row r="306">
          <cell r="DM306">
            <v>8390369.6000000015</v>
          </cell>
          <cell r="DN306">
            <v>0</v>
          </cell>
          <cell r="DO306">
            <v>39433035.920000002</v>
          </cell>
          <cell r="DP306">
            <v>0</v>
          </cell>
        </row>
        <row r="307">
          <cell r="DM307">
            <v>0</v>
          </cell>
          <cell r="DN307">
            <v>0</v>
          </cell>
          <cell r="DO307">
            <v>0</v>
          </cell>
          <cell r="DP307">
            <v>0</v>
          </cell>
        </row>
        <row r="308">
          <cell r="DM308">
            <v>40760015.880000003</v>
          </cell>
          <cell r="DN308">
            <v>0</v>
          </cell>
          <cell r="DO308">
            <v>191436683.5785</v>
          </cell>
          <cell r="DP308">
            <v>0</v>
          </cell>
        </row>
        <row r="309">
          <cell r="DM309">
            <v>41317775.810000002</v>
          </cell>
          <cell r="DN309">
            <v>0</v>
          </cell>
          <cell r="DO309">
            <v>199978034.92039999</v>
          </cell>
          <cell r="DP309">
            <v>0</v>
          </cell>
        </row>
        <row r="310">
          <cell r="DM310">
            <v>1245016.6800000006</v>
          </cell>
          <cell r="DN310">
            <v>0</v>
          </cell>
          <cell r="DO310">
            <v>3188329.751000002</v>
          </cell>
          <cell r="DP310">
            <v>0</v>
          </cell>
        </row>
        <row r="311">
          <cell r="DM311">
            <v>12012173.41500001</v>
          </cell>
          <cell r="DN311">
            <v>0</v>
          </cell>
          <cell r="DO311">
            <v>57894294.442050055</v>
          </cell>
          <cell r="DP311">
            <v>0</v>
          </cell>
        </row>
        <row r="312">
          <cell r="DM312">
            <v>8393734.006000001</v>
          </cell>
          <cell r="DN312">
            <v>0</v>
          </cell>
          <cell r="DO312">
            <v>40533948.439040005</v>
          </cell>
          <cell r="DP312">
            <v>0</v>
          </cell>
        </row>
        <row r="313">
          <cell r="DM313">
            <v>9084551.4260000102</v>
          </cell>
          <cell r="DN313">
            <v>0</v>
          </cell>
          <cell r="DO313">
            <v>43895066.18934004</v>
          </cell>
          <cell r="DP313">
            <v>0</v>
          </cell>
        </row>
        <row r="314">
          <cell r="DM314">
            <v>7856640.4800000004</v>
          </cell>
          <cell r="DN314">
            <v>0</v>
          </cell>
          <cell r="DO314">
            <v>37947293.608400002</v>
          </cell>
          <cell r="DP314">
            <v>0</v>
          </cell>
        </row>
        <row r="315">
          <cell r="DM315">
            <v>8885911.540000001</v>
          </cell>
          <cell r="DN315">
            <v>0</v>
          </cell>
          <cell r="DO315">
            <v>42882934.033200011</v>
          </cell>
          <cell r="DP315">
            <v>0</v>
          </cell>
        </row>
        <row r="316">
          <cell r="DM316">
            <v>8650689.2799999993</v>
          </cell>
          <cell r="DN316">
            <v>0</v>
          </cell>
          <cell r="DO316">
            <v>41782546.679899998</v>
          </cell>
          <cell r="DP316">
            <v>0</v>
          </cell>
        </row>
        <row r="317">
          <cell r="DM317">
            <v>12199503.738000007</v>
          </cell>
          <cell r="DN317">
            <v>0</v>
          </cell>
          <cell r="DO317">
            <v>58838222.423790015</v>
          </cell>
          <cell r="DP317">
            <v>0</v>
          </cell>
        </row>
        <row r="318">
          <cell r="DM318">
            <v>773265.16267632251</v>
          </cell>
          <cell r="DN318">
            <v>0</v>
          </cell>
          <cell r="DO318">
            <v>3734855.4945612722</v>
          </cell>
          <cell r="DP318">
            <v>0</v>
          </cell>
        </row>
        <row r="319">
          <cell r="DM319">
            <v>4396336.2239999976</v>
          </cell>
          <cell r="DN319">
            <v>0</v>
          </cell>
          <cell r="DO319">
            <v>21188291.651919987</v>
          </cell>
          <cell r="DP319">
            <v>0</v>
          </cell>
        </row>
        <row r="320">
          <cell r="DM320">
            <v>12573961.154877329</v>
          </cell>
          <cell r="DN320">
            <v>0</v>
          </cell>
          <cell r="DO320">
            <v>59097394.49488882</v>
          </cell>
          <cell r="DP320">
            <v>0</v>
          </cell>
        </row>
        <row r="321">
          <cell r="DM321">
            <v>20288976.430000003</v>
          </cell>
          <cell r="DN321">
            <v>0</v>
          </cell>
          <cell r="DO321">
            <v>98198635.413700014</v>
          </cell>
          <cell r="DP321">
            <v>0</v>
          </cell>
        </row>
        <row r="322">
          <cell r="DM322">
            <v>44356502.674400002</v>
          </cell>
          <cell r="DN322">
            <v>0</v>
          </cell>
          <cell r="DO322">
            <v>214201411.45235202</v>
          </cell>
          <cell r="DP322">
            <v>0</v>
          </cell>
        </row>
        <row r="323">
          <cell r="DM323">
            <v>402022.81106000015</v>
          </cell>
          <cell r="DN323">
            <v>0</v>
          </cell>
          <cell r="DO323">
            <v>811814.92916379822</v>
          </cell>
          <cell r="DP323">
            <v>0</v>
          </cell>
        </row>
        <row r="324">
          <cell r="DM324">
            <v>351248</v>
          </cell>
          <cell r="DN324">
            <v>0</v>
          </cell>
          <cell r="DO324">
            <v>1183705.76</v>
          </cell>
          <cell r="DP324">
            <v>0</v>
          </cell>
        </row>
        <row r="325">
          <cell r="DM325">
            <v>1214459.3900000001</v>
          </cell>
          <cell r="DN325">
            <v>0</v>
          </cell>
          <cell r="DO325">
            <v>3521376.9796000002</v>
          </cell>
          <cell r="DP325">
            <v>0</v>
          </cell>
        </row>
        <row r="326">
          <cell r="DM326">
            <v>366959.99</v>
          </cell>
          <cell r="DN326">
            <v>0</v>
          </cell>
          <cell r="DO326">
            <v>550439.98499999999</v>
          </cell>
          <cell r="DP326">
            <v>0</v>
          </cell>
        </row>
        <row r="327">
          <cell r="DM327">
            <v>39133766.408077806</v>
          </cell>
          <cell r="DN327">
            <v>0</v>
          </cell>
          <cell r="DO327">
            <v>183610543.54229191</v>
          </cell>
          <cell r="DP327">
            <v>0</v>
          </cell>
        </row>
        <row r="328">
          <cell r="DM328">
            <v>19098714.958372831</v>
          </cell>
          <cell r="DN328">
            <v>0</v>
          </cell>
          <cell r="DO328">
            <v>89582940.756884873</v>
          </cell>
          <cell r="DP328">
            <v>0</v>
          </cell>
        </row>
        <row r="329">
          <cell r="DM329">
            <v>3215206.0486000003</v>
          </cell>
          <cell r="DN329">
            <v>0</v>
          </cell>
          <cell r="DO329">
            <v>15072333.668686222</v>
          </cell>
          <cell r="DP329">
            <v>0</v>
          </cell>
        </row>
        <row r="330">
          <cell r="DM330">
            <v>3436339.750000007</v>
          </cell>
          <cell r="DN330">
            <v>0</v>
          </cell>
          <cell r="DO330">
            <v>16145484.897500033</v>
          </cell>
          <cell r="DP330">
            <v>0</v>
          </cell>
        </row>
        <row r="331">
          <cell r="DM331">
            <v>59859990.230000004</v>
          </cell>
          <cell r="DN331">
            <v>0</v>
          </cell>
          <cell r="DO331">
            <v>289722352.71320003</v>
          </cell>
          <cell r="DP331">
            <v>0</v>
          </cell>
        </row>
        <row r="332">
          <cell r="DM332">
            <v>1653347.7679999971</v>
          </cell>
          <cell r="DN332">
            <v>0</v>
          </cell>
          <cell r="DO332">
            <v>4364756.5416599922</v>
          </cell>
          <cell r="DP332">
            <v>0</v>
          </cell>
        </row>
        <row r="333">
          <cell r="DM333">
            <v>3025276.8200000003</v>
          </cell>
          <cell r="DN333">
            <v>0</v>
          </cell>
          <cell r="DO333">
            <v>14611701.590600001</v>
          </cell>
          <cell r="DP333">
            <v>0</v>
          </cell>
        </row>
        <row r="334">
          <cell r="DM334">
            <v>0</v>
          </cell>
          <cell r="DN334">
            <v>0</v>
          </cell>
          <cell r="DO334">
            <v>0</v>
          </cell>
          <cell r="DP334">
            <v>0</v>
          </cell>
        </row>
        <row r="335">
          <cell r="DM335">
            <v>0</v>
          </cell>
          <cell r="DN335">
            <v>0</v>
          </cell>
          <cell r="DO335">
            <v>0</v>
          </cell>
          <cell r="DP335">
            <v>0</v>
          </cell>
        </row>
        <row r="336">
          <cell r="DM336">
            <v>0</v>
          </cell>
          <cell r="DN336">
            <v>0</v>
          </cell>
          <cell r="DO336">
            <v>0</v>
          </cell>
          <cell r="DP336">
            <v>0</v>
          </cell>
        </row>
        <row r="337">
          <cell r="DM337">
            <v>0</v>
          </cell>
          <cell r="DN337">
            <v>0</v>
          </cell>
          <cell r="DO337">
            <v>0</v>
          </cell>
          <cell r="DP337">
            <v>0</v>
          </cell>
        </row>
        <row r="338">
          <cell r="DM338">
            <v>0</v>
          </cell>
          <cell r="DN338">
            <v>0</v>
          </cell>
          <cell r="DO338">
            <v>0</v>
          </cell>
          <cell r="DP338">
            <v>0</v>
          </cell>
        </row>
        <row r="339">
          <cell r="DM339">
            <v>0</v>
          </cell>
          <cell r="DN339">
            <v>0</v>
          </cell>
          <cell r="DO339">
            <v>0</v>
          </cell>
          <cell r="DP339">
            <v>0</v>
          </cell>
        </row>
        <row r="340">
          <cell r="DM340">
            <v>0</v>
          </cell>
          <cell r="DN340">
            <v>0</v>
          </cell>
          <cell r="DO340">
            <v>0</v>
          </cell>
          <cell r="DP340">
            <v>0</v>
          </cell>
        </row>
        <row r="341">
          <cell r="DM341">
            <v>0</v>
          </cell>
          <cell r="DN341">
            <v>0</v>
          </cell>
          <cell r="DO341">
            <v>0</v>
          </cell>
          <cell r="DP341">
            <v>0</v>
          </cell>
        </row>
        <row r="342">
          <cell r="DM342">
            <v>0</v>
          </cell>
          <cell r="DN342">
            <v>0</v>
          </cell>
          <cell r="DO342">
            <v>0</v>
          </cell>
          <cell r="DP342">
            <v>0</v>
          </cell>
        </row>
        <row r="343">
          <cell r="DM343">
            <v>0</v>
          </cell>
          <cell r="DN343">
            <v>0</v>
          </cell>
          <cell r="DO343">
            <v>0</v>
          </cell>
          <cell r="DP343">
            <v>0</v>
          </cell>
        </row>
        <row r="344">
          <cell r="DM344">
            <v>0</v>
          </cell>
          <cell r="DN344">
            <v>0</v>
          </cell>
          <cell r="DO344">
            <v>0</v>
          </cell>
          <cell r="DP344">
            <v>0</v>
          </cell>
        </row>
        <row r="345">
          <cell r="DM345">
            <v>0</v>
          </cell>
          <cell r="DN345">
            <v>0</v>
          </cell>
          <cell r="DO345">
            <v>0</v>
          </cell>
          <cell r="DP345">
            <v>0</v>
          </cell>
        </row>
        <row r="346">
          <cell r="DM346">
            <v>0</v>
          </cell>
          <cell r="DN346">
            <v>0</v>
          </cell>
          <cell r="DO346">
            <v>0</v>
          </cell>
          <cell r="DP346">
            <v>0</v>
          </cell>
        </row>
        <row r="347">
          <cell r="DM347">
            <v>0</v>
          </cell>
          <cell r="DN347">
            <v>0</v>
          </cell>
          <cell r="DO347">
            <v>0</v>
          </cell>
          <cell r="DP347">
            <v>0</v>
          </cell>
        </row>
        <row r="348">
          <cell r="DM348">
            <v>0</v>
          </cell>
          <cell r="DN348">
            <v>0</v>
          </cell>
          <cell r="DO348">
            <v>0</v>
          </cell>
          <cell r="DP348">
            <v>0</v>
          </cell>
        </row>
        <row r="349">
          <cell r="DM349">
            <v>0</v>
          </cell>
          <cell r="DN349">
            <v>0</v>
          </cell>
          <cell r="DO349">
            <v>0</v>
          </cell>
          <cell r="DP349">
            <v>0</v>
          </cell>
        </row>
        <row r="350">
          <cell r="DM350">
            <v>0</v>
          </cell>
          <cell r="DN350">
            <v>0</v>
          </cell>
          <cell r="DO350">
            <v>0</v>
          </cell>
          <cell r="DP350">
            <v>0</v>
          </cell>
        </row>
        <row r="352">
          <cell r="DM352">
            <v>353877.70880909095</v>
          </cell>
          <cell r="DN352">
            <v>0</v>
          </cell>
          <cell r="DO352">
            <v>2570878.26694</v>
          </cell>
          <cell r="DP352">
            <v>0</v>
          </cell>
        </row>
        <row r="353">
          <cell r="DM353">
            <v>310905.66570173413</v>
          </cell>
          <cell r="DN353">
            <v>0</v>
          </cell>
          <cell r="DO353">
            <v>2261809.2462104047</v>
          </cell>
          <cell r="DP353">
            <v>0</v>
          </cell>
        </row>
        <row r="354">
          <cell r="DM354">
            <v>7484.384</v>
          </cell>
          <cell r="DN354">
            <v>0</v>
          </cell>
          <cell r="DO354">
            <v>50893.811200000004</v>
          </cell>
          <cell r="DP354">
            <v>0</v>
          </cell>
        </row>
        <row r="355">
          <cell r="DM355">
            <v>642746.02599999751</v>
          </cell>
          <cell r="DN355">
            <v>0</v>
          </cell>
          <cell r="DO355">
            <v>3850048.7742399843</v>
          </cell>
          <cell r="DP355">
            <v>0</v>
          </cell>
        </row>
        <row r="356">
          <cell r="DM356">
            <v>116349.55600000001</v>
          </cell>
          <cell r="DN356">
            <v>0</v>
          </cell>
          <cell r="DO356">
            <v>755108.82480000006</v>
          </cell>
          <cell r="DP356">
            <v>0</v>
          </cell>
        </row>
        <row r="357">
          <cell r="DM357">
            <v>261672.58000000002</v>
          </cell>
          <cell r="DN357">
            <v>0</v>
          </cell>
          <cell r="DO357">
            <v>1698254.8385999999</v>
          </cell>
          <cell r="DP357">
            <v>0</v>
          </cell>
        </row>
        <row r="358">
          <cell r="DM358">
            <v>68692535.079999998</v>
          </cell>
          <cell r="DN358">
            <v>0</v>
          </cell>
          <cell r="DO358">
            <v>198382657.0729</v>
          </cell>
          <cell r="DP358">
            <v>0</v>
          </cell>
        </row>
        <row r="359">
          <cell r="DM359">
            <v>81456.855999999883</v>
          </cell>
          <cell r="DN359">
            <v>0</v>
          </cell>
          <cell r="DO359">
            <v>1458892.4531</v>
          </cell>
          <cell r="DP359">
            <v>0</v>
          </cell>
        </row>
        <row r="360">
          <cell r="DM360">
            <v>111690.35999999993</v>
          </cell>
          <cell r="DN360">
            <v>0</v>
          </cell>
          <cell r="DO360">
            <v>2000374.347599999</v>
          </cell>
          <cell r="DP360">
            <v>0</v>
          </cell>
        </row>
        <row r="361">
          <cell r="DM361">
            <v>101684.58100000001</v>
          </cell>
          <cell r="DN361">
            <v>0</v>
          </cell>
          <cell r="DO361">
            <v>1821170.52</v>
          </cell>
          <cell r="DP361">
            <v>0</v>
          </cell>
        </row>
        <row r="362">
          <cell r="DM362">
            <v>67549.222699999998</v>
          </cell>
          <cell r="DN362">
            <v>0</v>
          </cell>
          <cell r="DO362">
            <v>1209809.1163650001</v>
          </cell>
          <cell r="DP362">
            <v>0</v>
          </cell>
        </row>
        <row r="363">
          <cell r="DM363">
            <v>51903.880000000041</v>
          </cell>
          <cell r="DN363">
            <v>0</v>
          </cell>
          <cell r="DO363">
            <v>929598.49080000073</v>
          </cell>
          <cell r="DP363">
            <v>0</v>
          </cell>
        </row>
        <row r="364">
          <cell r="DM364">
            <v>1585154.5</v>
          </cell>
          <cell r="DN364">
            <v>0</v>
          </cell>
          <cell r="DO364">
            <v>11384579.528200001</v>
          </cell>
          <cell r="DP364">
            <v>0</v>
          </cell>
        </row>
        <row r="365">
          <cell r="DM365">
            <v>859002.07000000007</v>
          </cell>
          <cell r="DN365">
            <v>0</v>
          </cell>
          <cell r="DO365">
            <v>5574923.4342999998</v>
          </cell>
          <cell r="DP365">
            <v>0</v>
          </cell>
        </row>
        <row r="366">
          <cell r="DM366">
            <v>636799.44430000009</v>
          </cell>
          <cell r="DN366">
            <v>0</v>
          </cell>
          <cell r="DO366">
            <v>4687225.7723000003</v>
          </cell>
          <cell r="DP366">
            <v>0</v>
          </cell>
        </row>
        <row r="367">
          <cell r="DM367">
            <v>660045.4700000016</v>
          </cell>
          <cell r="DN367">
            <v>0</v>
          </cell>
          <cell r="DO367">
            <v>4283695.1003</v>
          </cell>
          <cell r="DP367">
            <v>0</v>
          </cell>
        </row>
        <row r="368">
          <cell r="DM368">
            <v>1753331.5900000003</v>
          </cell>
          <cell r="DN368">
            <v>0</v>
          </cell>
          <cell r="DO368">
            <v>12916443.0777</v>
          </cell>
          <cell r="DP368">
            <v>0</v>
          </cell>
        </row>
        <row r="369">
          <cell r="DM369">
            <v>4877241.49</v>
          </cell>
          <cell r="DN369">
            <v>0</v>
          </cell>
          <cell r="DO369">
            <v>35929174.898599997</v>
          </cell>
          <cell r="DP369">
            <v>62422610.933700003</v>
          </cell>
        </row>
        <row r="370">
          <cell r="DM370">
            <v>9102759.0600000024</v>
          </cell>
          <cell r="DN370">
            <v>0</v>
          </cell>
          <cell r="DO370">
            <v>67057295.138800003</v>
          </cell>
          <cell r="DP370">
            <v>136242351.9639</v>
          </cell>
        </row>
        <row r="371">
          <cell r="DM371">
            <v>2953970.4635999999</v>
          </cell>
          <cell r="DN371">
            <v>0</v>
          </cell>
          <cell r="DO371">
            <v>21725271.289700001</v>
          </cell>
          <cell r="DP371">
            <v>0</v>
          </cell>
        </row>
        <row r="372">
          <cell r="DM372">
            <v>1496451.6800000002</v>
          </cell>
          <cell r="DN372">
            <v>0</v>
          </cell>
          <cell r="DO372">
            <v>9711971.4032000005</v>
          </cell>
          <cell r="DP372">
            <v>0</v>
          </cell>
        </row>
        <row r="373">
          <cell r="DM373">
            <v>6725923.8491000012</v>
          </cell>
          <cell r="DN373">
            <v>0</v>
          </cell>
          <cell r="DO373">
            <v>48721247.2905</v>
          </cell>
          <cell r="DP373">
            <v>0</v>
          </cell>
        </row>
        <row r="374">
          <cell r="DM374">
            <v>5370168.9246000005</v>
          </cell>
          <cell r="DN374">
            <v>0</v>
          </cell>
          <cell r="DO374">
            <v>39494907.185900003</v>
          </cell>
          <cell r="DP374">
            <v>0</v>
          </cell>
        </row>
        <row r="375">
          <cell r="DM375">
            <v>838838.97930000001</v>
          </cell>
          <cell r="DN375">
            <v>0</v>
          </cell>
          <cell r="DO375">
            <v>6179558.8396000005</v>
          </cell>
          <cell r="DP375">
            <v>0</v>
          </cell>
        </row>
        <row r="376">
          <cell r="DM376">
            <v>7052218.3202</v>
          </cell>
          <cell r="DN376">
            <v>0</v>
          </cell>
          <cell r="DO376">
            <v>48827444.328699999</v>
          </cell>
          <cell r="DP376">
            <v>0</v>
          </cell>
        </row>
        <row r="377">
          <cell r="DM377">
            <v>2625575.4479999999</v>
          </cell>
          <cell r="DN377">
            <v>0</v>
          </cell>
          <cell r="DO377">
            <v>18437315.855</v>
          </cell>
          <cell r="DP377">
            <v>0</v>
          </cell>
        </row>
        <row r="378">
          <cell r="DM378">
            <v>6741062.7800000012</v>
          </cell>
          <cell r="DN378">
            <v>0</v>
          </cell>
          <cell r="DO378">
            <v>43523671.929700002</v>
          </cell>
          <cell r="DP378">
            <v>0</v>
          </cell>
        </row>
        <row r="379">
          <cell r="DM379">
            <v>228569.19900000002</v>
          </cell>
          <cell r="DN379">
            <v>0</v>
          </cell>
          <cell r="DO379">
            <v>845706.03630000004</v>
          </cell>
          <cell r="DP379">
            <v>0</v>
          </cell>
        </row>
        <row r="380">
          <cell r="DM380">
            <v>2836556.2232000004</v>
          </cell>
          <cell r="DN380">
            <v>0</v>
          </cell>
          <cell r="DO380">
            <v>19639748.147300001</v>
          </cell>
          <cell r="DP380">
            <v>0</v>
          </cell>
        </row>
        <row r="381">
          <cell r="DM381">
            <v>5996490.6610000003</v>
          </cell>
          <cell r="DN381">
            <v>0</v>
          </cell>
          <cell r="DO381">
            <v>44026834.430500001</v>
          </cell>
          <cell r="DP381">
            <v>0</v>
          </cell>
        </row>
        <row r="382">
          <cell r="DM382">
            <v>4220084.6739999996</v>
          </cell>
          <cell r="DN382">
            <v>0</v>
          </cell>
          <cell r="DO382">
            <v>29634700.421700001</v>
          </cell>
          <cell r="DP382">
            <v>0</v>
          </cell>
        </row>
        <row r="383">
          <cell r="DM383">
            <v>841438.17999999993</v>
          </cell>
          <cell r="DN383">
            <v>0</v>
          </cell>
          <cell r="DO383">
            <v>5427276.2609999999</v>
          </cell>
          <cell r="DP383">
            <v>0</v>
          </cell>
        </row>
        <row r="384">
          <cell r="DM384">
            <v>272284.55999999994</v>
          </cell>
          <cell r="DN384">
            <v>0</v>
          </cell>
          <cell r="DO384">
            <v>1756235.4119999995</v>
          </cell>
          <cell r="DP384">
            <v>0</v>
          </cell>
        </row>
        <row r="385">
          <cell r="DM385">
            <v>121630.03099999961</v>
          </cell>
          <cell r="DN385">
            <v>0</v>
          </cell>
          <cell r="DO385">
            <v>456916.77360000007</v>
          </cell>
          <cell r="DP385">
            <v>1602624.9925000002</v>
          </cell>
        </row>
        <row r="386">
          <cell r="DM386">
            <v>7333635.6500000004</v>
          </cell>
          <cell r="DN386">
            <v>0</v>
          </cell>
          <cell r="DO386">
            <v>48251656.181199998</v>
          </cell>
          <cell r="DP386">
            <v>0</v>
          </cell>
        </row>
        <row r="387">
          <cell r="DM387">
            <v>3582358.0274999999</v>
          </cell>
          <cell r="DN387">
            <v>0</v>
          </cell>
          <cell r="DO387">
            <v>24660709.804800004</v>
          </cell>
          <cell r="DP387">
            <v>0</v>
          </cell>
        </row>
        <row r="388">
          <cell r="DM388">
            <v>32960239.839249998</v>
          </cell>
          <cell r="DN388">
            <v>0</v>
          </cell>
          <cell r="DO388">
            <v>148321079.7881</v>
          </cell>
          <cell r="DP388">
            <v>5132930.0288000004</v>
          </cell>
        </row>
        <row r="389">
          <cell r="DM389">
            <v>11239539.855500001</v>
          </cell>
          <cell r="DN389">
            <v>0</v>
          </cell>
          <cell r="DO389">
            <v>50577929.356700003</v>
          </cell>
          <cell r="DP389">
            <v>0</v>
          </cell>
        </row>
        <row r="390">
          <cell r="DM390">
            <v>9260405.4652500004</v>
          </cell>
          <cell r="DN390">
            <v>0</v>
          </cell>
          <cell r="DO390">
            <v>41671824.901900001</v>
          </cell>
          <cell r="DP390">
            <v>907625.49649999989</v>
          </cell>
        </row>
        <row r="391">
          <cell r="DM391">
            <v>19686229.707000002</v>
          </cell>
          <cell r="DN391">
            <v>0</v>
          </cell>
          <cell r="DO391">
            <v>88588033.681500003</v>
          </cell>
          <cell r="DP391">
            <v>6359079.8317</v>
          </cell>
        </row>
        <row r="392">
          <cell r="DM392">
            <v>11392349.095249999</v>
          </cell>
          <cell r="DN392">
            <v>0</v>
          </cell>
          <cell r="DO392">
            <v>51265570.627300002</v>
          </cell>
          <cell r="DP392">
            <v>0</v>
          </cell>
        </row>
        <row r="393">
          <cell r="DM393">
            <v>3284484.3639000002</v>
          </cell>
          <cell r="DN393">
            <v>0</v>
          </cell>
          <cell r="DO393">
            <v>14122636.072800003</v>
          </cell>
          <cell r="DP393">
            <v>0</v>
          </cell>
        </row>
        <row r="394">
          <cell r="DM394">
            <v>2381187.5992999999</v>
          </cell>
          <cell r="DN394">
            <v>0</v>
          </cell>
          <cell r="DO394">
            <v>10323400.6808</v>
          </cell>
          <cell r="DP394">
            <v>0</v>
          </cell>
        </row>
        <row r="395">
          <cell r="DM395">
            <v>6514827.040000001</v>
          </cell>
          <cell r="DN395">
            <v>0</v>
          </cell>
          <cell r="DO395">
            <v>28244381.000300005</v>
          </cell>
          <cell r="DP395">
            <v>0</v>
          </cell>
        </row>
        <row r="396">
          <cell r="DM396">
            <v>4110546.2113999999</v>
          </cell>
          <cell r="DN396">
            <v>0</v>
          </cell>
          <cell r="DO396">
            <v>17820862.044903558</v>
          </cell>
          <cell r="DP396">
            <v>0</v>
          </cell>
        </row>
        <row r="397">
          <cell r="DM397">
            <v>391763.11</v>
          </cell>
          <cell r="DN397">
            <v>0</v>
          </cell>
          <cell r="DO397">
            <v>783526.22</v>
          </cell>
          <cell r="DP397">
            <v>0</v>
          </cell>
        </row>
        <row r="398">
          <cell r="DM398">
            <v>0</v>
          </cell>
          <cell r="DN398">
            <v>0</v>
          </cell>
          <cell r="DO398">
            <v>0</v>
          </cell>
          <cell r="DP398">
            <v>0</v>
          </cell>
        </row>
        <row r="399">
          <cell r="DM399">
            <v>0</v>
          </cell>
          <cell r="DN399">
            <v>0</v>
          </cell>
          <cell r="DO399">
            <v>0</v>
          </cell>
          <cell r="DP399">
            <v>0</v>
          </cell>
        </row>
        <row r="400">
          <cell r="DM400">
            <v>0</v>
          </cell>
          <cell r="DN400">
            <v>0</v>
          </cell>
          <cell r="DO400">
            <v>0</v>
          </cell>
          <cell r="DP400">
            <v>0</v>
          </cell>
        </row>
        <row r="401">
          <cell r="DM401">
            <v>0</v>
          </cell>
          <cell r="DN401">
            <v>0</v>
          </cell>
          <cell r="DO401">
            <v>0</v>
          </cell>
          <cell r="DP401">
            <v>0</v>
          </cell>
        </row>
        <row r="402">
          <cell r="DM402">
            <v>0</v>
          </cell>
          <cell r="DN402">
            <v>0</v>
          </cell>
          <cell r="DO402">
            <v>0</v>
          </cell>
          <cell r="DP402">
            <v>0</v>
          </cell>
        </row>
        <row r="403">
          <cell r="DM403">
            <v>0</v>
          </cell>
          <cell r="DN403">
            <v>0</v>
          </cell>
          <cell r="DO403">
            <v>0</v>
          </cell>
          <cell r="DP403">
            <v>0</v>
          </cell>
        </row>
        <row r="404">
          <cell r="DM404">
            <v>0</v>
          </cell>
          <cell r="DN404">
            <v>0</v>
          </cell>
          <cell r="DO404">
            <v>0</v>
          </cell>
          <cell r="DP404">
            <v>0</v>
          </cell>
        </row>
        <row r="405">
          <cell r="DM405">
            <v>0</v>
          </cell>
          <cell r="DN405">
            <v>0</v>
          </cell>
          <cell r="DO405">
            <v>0</v>
          </cell>
          <cell r="DP405">
            <v>0</v>
          </cell>
        </row>
        <row r="406">
          <cell r="DM406">
            <v>0</v>
          </cell>
          <cell r="DN406">
            <v>0</v>
          </cell>
          <cell r="DO406">
            <v>0</v>
          </cell>
          <cell r="DP406">
            <v>0</v>
          </cell>
        </row>
        <row r="407">
          <cell r="DM407">
            <v>0</v>
          </cell>
          <cell r="DN407">
            <v>0</v>
          </cell>
          <cell r="DO407">
            <v>0</v>
          </cell>
          <cell r="DP407">
            <v>0</v>
          </cell>
        </row>
        <row r="408">
          <cell r="DM408">
            <v>0</v>
          </cell>
          <cell r="DN408">
            <v>0</v>
          </cell>
          <cell r="DO408">
            <v>0</v>
          </cell>
          <cell r="DP408">
            <v>0</v>
          </cell>
        </row>
        <row r="409">
          <cell r="DM409">
            <v>0</v>
          </cell>
          <cell r="DN409">
            <v>0</v>
          </cell>
          <cell r="DO409">
            <v>0</v>
          </cell>
          <cell r="DP409">
            <v>0</v>
          </cell>
        </row>
        <row r="410">
          <cell r="DM410">
            <v>0</v>
          </cell>
          <cell r="DN410">
            <v>0</v>
          </cell>
          <cell r="DO410">
            <v>0</v>
          </cell>
          <cell r="DP410">
            <v>0</v>
          </cell>
        </row>
        <row r="411">
          <cell r="DM411">
            <v>0</v>
          </cell>
          <cell r="DN411">
            <v>0</v>
          </cell>
          <cell r="DO411">
            <v>0</v>
          </cell>
          <cell r="DP411">
            <v>0</v>
          </cell>
        </row>
        <row r="412">
          <cell r="DM412">
            <v>0</v>
          </cell>
          <cell r="DN412">
            <v>0</v>
          </cell>
          <cell r="DO412">
            <v>0</v>
          </cell>
          <cell r="DP412">
            <v>0</v>
          </cell>
        </row>
        <row r="414">
          <cell r="DM414">
            <v>2782296.8318999913</v>
          </cell>
          <cell r="DN414">
            <v>0</v>
          </cell>
          <cell r="DO414">
            <v>29765308.428537235</v>
          </cell>
          <cell r="DP414">
            <v>0</v>
          </cell>
        </row>
        <row r="415">
          <cell r="DM415">
            <v>23049651.066459998</v>
          </cell>
          <cell r="DN415">
            <v>45899688.280800007</v>
          </cell>
          <cell r="DO415">
            <v>98358835.238047034</v>
          </cell>
          <cell r="DP415">
            <v>1608342.3733999999</v>
          </cell>
        </row>
        <row r="416">
          <cell r="DM416">
            <v>236767650.00060001</v>
          </cell>
          <cell r="DN416">
            <v>0</v>
          </cell>
          <cell r="DO416">
            <v>1087352003.493175</v>
          </cell>
          <cell r="DP416">
            <v>239606.23910000001</v>
          </cell>
        </row>
        <row r="417">
          <cell r="DM417">
            <v>0</v>
          </cell>
          <cell r="DN417">
            <v>59529783.526199996</v>
          </cell>
          <cell r="DO417">
            <v>0</v>
          </cell>
          <cell r="DP417">
            <v>17259130</v>
          </cell>
        </row>
        <row r="418">
          <cell r="DM418">
            <v>37205190.68</v>
          </cell>
          <cell r="DN418">
            <v>0</v>
          </cell>
          <cell r="DO418">
            <v>221944918.44980001</v>
          </cell>
          <cell r="DP418">
            <v>106000.86630000001</v>
          </cell>
        </row>
        <row r="419">
          <cell r="DM419">
            <v>173086111.53710002</v>
          </cell>
          <cell r="DN419">
            <v>0</v>
          </cell>
          <cell r="DO419">
            <v>484072328.4447</v>
          </cell>
          <cell r="DP419">
            <v>1451215.0564000001</v>
          </cell>
        </row>
        <row r="421">
          <cell r="DM421">
            <v>0</v>
          </cell>
          <cell r="DN421">
            <v>3130460297</v>
          </cell>
          <cell r="DO421">
            <v>0</v>
          </cell>
          <cell r="DP421">
            <v>0</v>
          </cell>
        </row>
        <row r="422">
          <cell r="DM422">
            <v>0</v>
          </cell>
          <cell r="DN422">
            <v>61479714.667199999</v>
          </cell>
          <cell r="DO422">
            <v>0</v>
          </cell>
          <cell r="DP422">
            <v>0</v>
          </cell>
        </row>
        <row r="423">
          <cell r="DM423">
            <v>0</v>
          </cell>
          <cell r="DN423">
            <v>1109424511.0903001</v>
          </cell>
          <cell r="DO423">
            <v>0</v>
          </cell>
          <cell r="DP423">
            <v>0</v>
          </cell>
        </row>
        <row r="424">
          <cell r="DM424">
            <v>0</v>
          </cell>
          <cell r="DN424">
            <v>607940.68440000003</v>
          </cell>
          <cell r="DO424">
            <v>0</v>
          </cell>
          <cell r="DP424">
            <v>0</v>
          </cell>
        </row>
        <row r="425">
          <cell r="DM425">
            <v>0</v>
          </cell>
          <cell r="DN425">
            <v>4932375.9874999998</v>
          </cell>
          <cell r="DO425">
            <v>0</v>
          </cell>
          <cell r="DP425">
            <v>0</v>
          </cell>
        </row>
        <row r="426">
          <cell r="DM426">
            <v>0</v>
          </cell>
          <cell r="DN426">
            <v>108772714.6418</v>
          </cell>
          <cell r="DO426">
            <v>0</v>
          </cell>
          <cell r="DP426">
            <v>0</v>
          </cell>
        </row>
        <row r="427">
          <cell r="DM427">
            <v>0</v>
          </cell>
          <cell r="DN427">
            <v>-1970038.7867000001</v>
          </cell>
          <cell r="DO427">
            <v>0</v>
          </cell>
          <cell r="DP427">
            <v>0</v>
          </cell>
        </row>
        <row r="428">
          <cell r="DM428">
            <v>0</v>
          </cell>
          <cell r="DN428">
            <v>0</v>
          </cell>
          <cell r="DO428">
            <v>0</v>
          </cell>
          <cell r="DP428">
            <v>0</v>
          </cell>
        </row>
        <row r="429">
          <cell r="DM429">
            <v>0</v>
          </cell>
          <cell r="DN429">
            <v>194394061.28040001</v>
          </cell>
          <cell r="DO429">
            <v>0</v>
          </cell>
          <cell r="DP429">
            <v>0</v>
          </cell>
        </row>
        <row r="430">
          <cell r="DM430">
            <v>0</v>
          </cell>
          <cell r="DN430">
            <v>43261466.574600004</v>
          </cell>
          <cell r="DO430">
            <v>0</v>
          </cell>
          <cell r="DP430">
            <v>0</v>
          </cell>
        </row>
        <row r="431">
          <cell r="DM431">
            <v>0</v>
          </cell>
          <cell r="DN431">
            <v>47374152.177300006</v>
          </cell>
          <cell r="DO431">
            <v>0</v>
          </cell>
          <cell r="DP431">
            <v>0</v>
          </cell>
        </row>
        <row r="432">
          <cell r="DM432">
            <v>0</v>
          </cell>
          <cell r="DN432">
            <v>0</v>
          </cell>
          <cell r="DO432">
            <v>0</v>
          </cell>
          <cell r="DP432">
            <v>3940921.0944000003</v>
          </cell>
        </row>
        <row r="433">
          <cell r="DM433">
            <v>0</v>
          </cell>
          <cell r="DN433">
            <v>0</v>
          </cell>
          <cell r="DO433">
            <v>0</v>
          </cell>
          <cell r="DP433">
            <v>0</v>
          </cell>
        </row>
        <row r="434">
          <cell r="DM434">
            <v>0</v>
          </cell>
          <cell r="DN434">
            <v>53128.014999999999</v>
          </cell>
          <cell r="DO434">
            <v>0</v>
          </cell>
          <cell r="DP434">
            <v>0</v>
          </cell>
        </row>
        <row r="435">
          <cell r="DM435">
            <v>0</v>
          </cell>
          <cell r="DN435">
            <v>18136848.810000002</v>
          </cell>
          <cell r="DO435">
            <v>0</v>
          </cell>
          <cell r="DP435">
            <v>0</v>
          </cell>
        </row>
        <row r="436">
          <cell r="DM436">
            <v>0</v>
          </cell>
          <cell r="DN436">
            <v>0</v>
          </cell>
          <cell r="DO436">
            <v>0</v>
          </cell>
          <cell r="DP436">
            <v>20916299.095000003</v>
          </cell>
        </row>
        <row r="437">
          <cell r="DN437">
            <v>180266.27739999999</v>
          </cell>
          <cell r="DO437">
            <v>0</v>
          </cell>
          <cell r="DP437">
            <v>0</v>
          </cell>
        </row>
      </sheetData>
      <sheetData sheetId="2">
        <row r="4">
          <cell r="DM4">
            <v>626135243.43999994</v>
          </cell>
        </row>
      </sheetData>
      <sheetData sheetId="3">
        <row r="4">
          <cell r="DM4">
            <v>356884886.00999999</v>
          </cell>
        </row>
      </sheetData>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SP"/>
      <sheetName val="EP"/>
      <sheetName val="CP"/>
      <sheetName val="Sheet3"/>
    </sheetNames>
    <sheetDataSet>
      <sheetData sheetId="0">
        <row r="439">
          <cell r="G439">
            <v>0</v>
          </cell>
          <cell r="H439">
            <v>0</v>
          </cell>
          <cell r="I439">
            <v>0</v>
          </cell>
          <cell r="J439">
            <v>0</v>
          </cell>
        </row>
        <row r="440">
          <cell r="G440">
            <v>0</v>
          </cell>
          <cell r="H440">
            <v>0</v>
          </cell>
          <cell r="I440">
            <v>0</v>
          </cell>
          <cell r="J440">
            <v>0</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_rev_to"/>
      <sheetName val="Salient1"/>
      <sheetName val="R.Hrs. Since Comm"/>
      <sheetName val="annexure"/>
      <sheetName val="SUMMERY"/>
      <sheetName val="04REL"/>
      <sheetName val="Total Sec Wise for 12-2007"/>
      <sheetName val="data"/>
      <sheetName val="Sheet1"/>
      <sheetName val="overall"/>
      <sheetName val="RAJ"/>
      <sheetName val="DLC"/>
      <sheetName val="A 3.7"/>
      <sheetName val="Newabstract"/>
      <sheetName val="Executive Summary -Thermal"/>
      <sheetName val="BREAKUP OF OIL"/>
      <sheetName val="Form_A"/>
      <sheetName val="Demand"/>
      <sheetName val="ATP"/>
      <sheetName val="Stationwise Thermal &amp; Hydel Gen"/>
      <sheetName val="TWELVE"/>
      <sheetName val="RevenueInput"/>
      <sheetName val="cover1"/>
      <sheetName val="Lead statement"/>
      <sheetName val="Labour charges"/>
      <sheetName val="Detailed"/>
      <sheetName val="Sept "/>
      <sheetName val="Inputs"/>
      <sheetName val="feasibility require"/>
      <sheetName val="Lead statement-VJA"/>
      <sheetName val="Mortars"/>
      <sheetName val="Dom"/>
      <sheetName val="R_Abstract"/>
      <sheetName val="STN WISE EMR"/>
      <sheetName val="2004"/>
      <sheetName val="agl-pump-sets"/>
      <sheetName val="EG"/>
      <sheetName val="pump-sets(AI)"/>
      <sheetName val="installes-capacity"/>
      <sheetName val="per-capita"/>
      <sheetName val="towns&amp;villages"/>
      <sheetName val="MO CY"/>
      <sheetName val="MO EY"/>
      <sheetName val="SS-III &amp; SS-V"/>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pspdcl" refreshedDate="45239.664413773149" createdVersion="5" refreshedVersion="5" minRefreshableVersion="3" recordCount="311">
  <cacheSource type="worksheet">
    <worksheetSource ref="A1:B312" sheet="Sheet3"/>
  </cacheSource>
  <cacheFields count="2">
    <cacheField name="a" numFmtId="0">
      <sharedItems containsMixedTypes="1" containsNumber="1" containsInteger="1" minValue="0" maxValue="0" count="24">
        <s v="THERMAL"/>
        <n v="0"/>
        <s v="APGENCO Hydel"/>
        <s v="APPDCL"/>
        <s v="GAS"/>
        <s v="TSPPCC"/>
        <s v="CGS"/>
        <s v="Thermal Powertech"/>
        <s v="SEMBCORP"/>
        <s v="HNPCL"/>
        <s v="IEX"/>
        <s v="PEX"/>
        <s v="HPE"/>
        <s v="PTC-(jaypee,raipur energy,adhunic power,raipur energy)"/>
        <s v="MANIKARAN POWER LIMITED(STOA Charges)"/>
        <s v="GITA POWER AND INFRASTRUCTURE  PVT LTD"/>
        <s v="Indl. Waste"/>
        <s v="Mhydel"/>
        <s v="NCE Wind"/>
        <s v="NCE Solar"/>
        <s v="NVVNL bundled (solar)"/>
        <s v="NVVNL bundled (COAL)"/>
        <s v="NTPC NSM Phase-II, Bundled Power "/>
        <s v="NTPC NP Kunta"/>
      </sharedItems>
    </cacheField>
    <cacheField name="b" numFmtId="0">
      <sharedItems containsSemiMixedTypes="0" containsString="0" containsNumber="1" minValue="-12.213140722200002" maxValue="2828.92843410224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1">
  <r>
    <x v="0"/>
    <n v="665.42957055000011"/>
  </r>
  <r>
    <x v="0"/>
    <n v="311.28560085000004"/>
  </r>
  <r>
    <x v="0"/>
    <n v="237.48813742000002"/>
  </r>
  <r>
    <x v="0"/>
    <n v="241.00105239999996"/>
  </r>
  <r>
    <x v="0"/>
    <n v="79.94724045000001"/>
  </r>
  <r>
    <x v="0"/>
    <n v="324.83639099999999"/>
  </r>
  <r>
    <x v="1"/>
    <n v="1859.9879926700003"/>
  </r>
  <r>
    <x v="2"/>
    <n v="-5.1969000000000001E-2"/>
  </r>
  <r>
    <x v="2"/>
    <n v="-3.62889926E-2"/>
  </r>
  <r>
    <x v="2"/>
    <n v="-1.2549569999999999E-2"/>
  </r>
  <r>
    <x v="2"/>
    <n v="41.8951595387"/>
  </r>
  <r>
    <x v="2"/>
    <n v="111.34448822130001"/>
  </r>
  <r>
    <x v="2"/>
    <n v="8.4803536051999995"/>
  </r>
  <r>
    <x v="2"/>
    <n v="-2.8567810000000003E-2"/>
  </r>
  <r>
    <x v="2"/>
    <n v="0.46948468500000001"/>
  </r>
  <r>
    <x v="2"/>
    <n v="50.882150159999995"/>
  </r>
  <r>
    <x v="2"/>
    <n v="13.945335630000001"/>
  </r>
  <r>
    <x v="1"/>
    <n v="226.88759646759999"/>
  </r>
  <r>
    <x v="1"/>
    <n v="2086.8755891376004"/>
  </r>
  <r>
    <x v="3"/>
    <n v="629.60553060000007"/>
  </r>
  <r>
    <x v="3"/>
    <n v="110.580241544"/>
  </r>
  <r>
    <x v="4"/>
    <n v="-0.43999715860000005"/>
  </r>
  <r>
    <x v="5"/>
    <n v="2.3070699792404228"/>
  </r>
  <r>
    <x v="1"/>
    <n v="2828.9284341022412"/>
  </r>
  <r>
    <x v="6"/>
    <n v="180.6360467108"/>
  </r>
  <r>
    <x v="6"/>
    <n v="318.07665088890002"/>
  </r>
  <r>
    <x v="6"/>
    <n v="93.416615642100012"/>
  </r>
  <r>
    <x v="6"/>
    <n v="94.979283923700009"/>
  </r>
  <r>
    <x v="6"/>
    <n v="53.333155557300003"/>
  </r>
  <r>
    <x v="6"/>
    <n v="96.802926860800014"/>
  </r>
  <r>
    <x v="6"/>
    <n v="3.3751452000000008E-2"/>
  </r>
  <r>
    <x v="6"/>
    <n v="52.1884752988"/>
  </r>
  <r>
    <x v="6"/>
    <n v="14.400363976100001"/>
  </r>
  <r>
    <x v="6"/>
    <n v="23.234650266000003"/>
  </r>
  <r>
    <x v="6"/>
    <n v="1.6987560156999999"/>
  </r>
  <r>
    <x v="6"/>
    <n v="1.0827884361"/>
  </r>
  <r>
    <x v="6"/>
    <n v="57.378934605100007"/>
  </r>
  <r>
    <x v="6"/>
    <n v="29.200958803999999"/>
  </r>
  <r>
    <x v="6"/>
    <n v="1.7380789632000002"/>
  </r>
  <r>
    <x v="6"/>
    <n v="91.890412202500002"/>
  </r>
  <r>
    <x v="6"/>
    <n v="1.1871306496"/>
  </r>
  <r>
    <x v="6"/>
    <n v="-12.213140722200002"/>
  </r>
  <r>
    <x v="1"/>
    <n v="1099.0658395305002"/>
  </r>
  <r>
    <x v="7"/>
    <n v="186.40131484710002"/>
  </r>
  <r>
    <x v="8"/>
    <n v="312.04991999999999"/>
  </r>
  <r>
    <x v="8"/>
    <n v="44.603999999999999"/>
  </r>
  <r>
    <x v="8"/>
    <n v="58.552199999999999"/>
  </r>
  <r>
    <x v="9"/>
    <n v="554.25631910000004"/>
  </r>
  <r>
    <x v="1"/>
    <n v="1155.8637539471001"/>
  </r>
  <r>
    <x v="10"/>
    <n v="798.71701632350005"/>
  </r>
  <r>
    <x v="11"/>
    <n v="117.22744133099999"/>
  </r>
  <r>
    <x v="12"/>
    <n v="162.60226072500001"/>
  </r>
  <r>
    <x v="13"/>
    <n v="79.963747651200009"/>
  </r>
  <r>
    <x v="14"/>
    <n v="17.579427888000001"/>
  </r>
  <r>
    <x v="15"/>
    <n v="16.0873772592"/>
  </r>
  <r>
    <x v="1"/>
    <n v="1192.1772711779001"/>
  </r>
  <r>
    <x v="16"/>
    <n v="0.75560457000000003"/>
  </r>
  <r>
    <x v="16"/>
    <n v="11.897334624999999"/>
  </r>
  <r>
    <x v="16"/>
    <n v="10.443184120000002"/>
  </r>
  <r>
    <x v="1"/>
    <n v="23.096123315"/>
  </r>
  <r>
    <x v="17"/>
    <n v="0.46473744"/>
  </r>
  <r>
    <x v="17"/>
    <n v="6.4880250000000006E-3"/>
  </r>
  <r>
    <x v="17"/>
    <n v="0.8249733600000001"/>
  </r>
  <r>
    <x v="17"/>
    <n v="0.3467505501"/>
  </r>
  <r>
    <x v="17"/>
    <n v="2.1521838720000006"/>
  </r>
  <r>
    <x v="17"/>
    <n v="0.62437228459999994"/>
  </r>
  <r>
    <x v="1"/>
    <n v="4.4195055317000005"/>
  </r>
  <r>
    <x v="18"/>
    <n v="0.37967557010000003"/>
  </r>
  <r>
    <x v="18"/>
    <n v="0.25439810897500004"/>
  </r>
  <r>
    <x v="18"/>
    <n v="0.27080492680000001"/>
  </r>
  <r>
    <x v="18"/>
    <n v="0.26710361190000004"/>
  </r>
  <r>
    <x v="18"/>
    <n v="0.17004151750000002"/>
  </r>
  <r>
    <x v="18"/>
    <n v="0.19051927770000002"/>
  </r>
  <r>
    <x v="18"/>
    <n v="0.17285846030000004"/>
  </r>
  <r>
    <x v="18"/>
    <n v="0.19623326829999999"/>
  </r>
  <r>
    <x v="18"/>
    <n v="0.14283353045000002"/>
  </r>
  <r>
    <x v="18"/>
    <n v="0.23902215000000002"/>
  </r>
  <r>
    <x v="18"/>
    <n v="1.1447643130209502"/>
  </r>
  <r>
    <x v="18"/>
    <n v="0.38639770530000001"/>
  </r>
  <r>
    <x v="18"/>
    <n v="0.43520709076262043"/>
  </r>
  <r>
    <x v="18"/>
    <n v="0.19693537404187408"/>
  </r>
  <r>
    <x v="18"/>
    <n v="0.19896603687648573"/>
  </r>
  <r>
    <x v="18"/>
    <n v="0.1688629935"/>
  </r>
  <r>
    <x v="18"/>
    <n v="0.39382948083082003"/>
  </r>
  <r>
    <x v="18"/>
    <n v="2.6089212113999998"/>
  </r>
  <r>
    <x v="18"/>
    <n v="4.8607326668999988"/>
  </r>
  <r>
    <x v="18"/>
    <n v="6.0237665630000006"/>
  </r>
  <r>
    <x v="18"/>
    <n v="3.4215845276999999"/>
  </r>
  <r>
    <x v="18"/>
    <n v="13.9074914919"/>
  </r>
  <r>
    <x v="18"/>
    <n v="0.5879772043"/>
  </r>
  <r>
    <x v="18"/>
    <n v="0.57684213529999995"/>
  </r>
  <r>
    <x v="18"/>
    <n v="1.2460224681000003"/>
  </r>
  <r>
    <x v="18"/>
    <n v="0.55910976210000007"/>
  </r>
  <r>
    <x v="18"/>
    <n v="42.634664632499998"/>
  </r>
  <r>
    <x v="18"/>
    <n v="45.361858935900003"/>
  </r>
  <r>
    <x v="18"/>
    <n v="7.5955705097999999"/>
  </r>
  <r>
    <x v="18"/>
    <n v="0.51310831509999999"/>
  </r>
  <r>
    <x v="18"/>
    <n v="3.8057878256000004"/>
  </r>
  <r>
    <x v="18"/>
    <n v="49.545955363800005"/>
  </r>
  <r>
    <x v="18"/>
    <n v="49.692474213399997"/>
  </r>
  <r>
    <x v="18"/>
    <n v="0.23819598400000003"/>
  </r>
  <r>
    <x v="18"/>
    <n v="0.2319717187"/>
  </r>
  <r>
    <x v="18"/>
    <n v="0.48903531850000004"/>
  </r>
  <r>
    <x v="18"/>
    <n v="0.23182993044630573"/>
  </r>
  <r>
    <x v="18"/>
    <n v="0.43131241776219076"/>
  </r>
  <r>
    <x v="18"/>
    <n v="0.22291927180000004"/>
  </r>
  <r>
    <x v="18"/>
    <n v="0.18814088437110912"/>
  </r>
  <r>
    <x v="18"/>
    <n v="0.46416245140000001"/>
  </r>
  <r>
    <x v="18"/>
    <n v="0.71084984758976022"/>
  </r>
  <r>
    <x v="18"/>
    <n v="1.541202929437482"/>
  </r>
  <r>
    <x v="18"/>
    <n v="1.2203257460376586"/>
  </r>
  <r>
    <x v="18"/>
    <n v="1.2617985939990068"/>
  </r>
  <r>
    <x v="18"/>
    <n v="3.459188070129767"/>
  </r>
  <r>
    <x v="18"/>
    <n v="1.6966059963187301"/>
  </r>
  <r>
    <x v="18"/>
    <n v="3.0489424402294727"/>
  </r>
  <r>
    <x v="18"/>
    <n v="2.4371171934392137"/>
  </r>
  <r>
    <x v="18"/>
    <n v="0.2080027954"/>
  </r>
  <r>
    <x v="18"/>
    <n v="0.40524081620000002"/>
  </r>
  <r>
    <x v="18"/>
    <n v="0.212017973"/>
  </r>
  <r>
    <x v="18"/>
    <n v="0.24184532149999999"/>
  </r>
  <r>
    <x v="18"/>
    <n v="4.4834897711000004"/>
  </r>
  <r>
    <x v="18"/>
    <n v="1.4591190713"/>
  </r>
  <r>
    <x v="18"/>
    <n v="0.34270541920000003"/>
  </r>
  <r>
    <x v="18"/>
    <n v="3.6585367708000001"/>
  </r>
  <r>
    <x v="18"/>
    <n v="2.4032761517000001"/>
  </r>
  <r>
    <x v="18"/>
    <n v="8.5628613997000009"/>
  </r>
  <r>
    <x v="18"/>
    <n v="20.1100677678"/>
  </r>
  <r>
    <x v="18"/>
    <n v="5.9922038184000002"/>
  </r>
  <r>
    <x v="18"/>
    <n v="3.9957505198999996"/>
  </r>
  <r>
    <x v="18"/>
    <n v="20.842396194100001"/>
  </r>
  <r>
    <x v="18"/>
    <n v="0.81905278980000018"/>
  </r>
  <r>
    <x v="18"/>
    <n v="0.76856856019999997"/>
  </r>
  <r>
    <x v="18"/>
    <n v="17.200688218200003"/>
  </r>
  <r>
    <x v="18"/>
    <n v="11.884196871"/>
  </r>
  <r>
    <x v="18"/>
    <n v="23.334624145600003"/>
  </r>
  <r>
    <x v="18"/>
    <n v="10.4583503723"/>
  </r>
  <r>
    <x v="18"/>
    <n v="17.4076715996"/>
  </r>
  <r>
    <x v="18"/>
    <n v="18.798621375100002"/>
  </r>
  <r>
    <x v="18"/>
    <n v="12.212934859999999"/>
  </r>
  <r>
    <x v="18"/>
    <n v="1.5044355226000001"/>
  </r>
  <r>
    <x v="18"/>
    <n v="16.457660213300002"/>
  </r>
  <r>
    <x v="18"/>
    <n v="10.601032919400001"/>
  </r>
  <r>
    <x v="18"/>
    <n v="18.581127020699999"/>
  </r>
  <r>
    <x v="18"/>
    <n v="5.1398210383"/>
  </r>
  <r>
    <x v="18"/>
    <n v="1.5401447308"/>
  </r>
  <r>
    <x v="18"/>
    <n v="0.75041579560000005"/>
  </r>
  <r>
    <x v="18"/>
    <n v="0.71061470920000003"/>
  </r>
  <r>
    <x v="18"/>
    <n v="38.018910822500004"/>
  </r>
  <r>
    <x v="18"/>
    <n v="35.936931911499997"/>
  </r>
  <r>
    <x v="18"/>
    <n v="37.699231606100007"/>
  </r>
  <r>
    <x v="18"/>
    <n v="8.495420211099999"/>
  </r>
  <r>
    <x v="18"/>
    <n v="8.4593616876999995"/>
  </r>
  <r>
    <x v="18"/>
    <n v="24.384441763899996"/>
  </r>
  <r>
    <x v="18"/>
    <n v="0.19937101339999999"/>
  </r>
  <r>
    <x v="18"/>
    <n v="0.67592726450000007"/>
  </r>
  <r>
    <x v="18"/>
    <n v="0.30195127520000004"/>
  </r>
  <r>
    <x v="18"/>
    <n v="0.56503219190000009"/>
  </r>
  <r>
    <x v="18"/>
    <n v="0.70930034360000005"/>
  </r>
  <r>
    <x v="18"/>
    <n v="0.61621697500000006"/>
  </r>
  <r>
    <x v="18"/>
    <n v="0.59380765710000005"/>
  </r>
  <r>
    <x v="18"/>
    <n v="0.53171117989999994"/>
  </r>
  <r>
    <x v="18"/>
    <n v="3.1804756052000003"/>
  </r>
  <r>
    <x v="18"/>
    <n v="1.1579071488000001"/>
  </r>
  <r>
    <x v="18"/>
    <n v="0.78364672970000004"/>
  </r>
  <r>
    <x v="18"/>
    <n v="1.4918497877999999"/>
  </r>
  <r>
    <x v="18"/>
    <n v="19.086701072400004"/>
  </r>
  <r>
    <x v="18"/>
    <n v="0.16564043469091888"/>
  </r>
  <r>
    <x v="18"/>
    <n v="0.41792838739200006"/>
  </r>
  <r>
    <x v="18"/>
    <n v="0.15869532426983879"/>
  </r>
  <r>
    <x v="18"/>
    <n v="0.15243173419999995"/>
  </r>
  <r>
    <x v="18"/>
    <n v="1.0604683472000003"/>
  </r>
  <r>
    <x v="18"/>
    <n v="2.9649331633200005"/>
  </r>
  <r>
    <x v="18"/>
    <n v="1.4425934975481602"/>
  </r>
  <r>
    <x v="18"/>
    <n v="1.05895245870016"/>
  </r>
  <r>
    <x v="18"/>
    <n v="7.5053514737494407"/>
  </r>
  <r>
    <x v="18"/>
    <n v="0.19424486327238019"/>
  </r>
  <r>
    <x v="18"/>
    <n v="0.3136316958"/>
  </r>
  <r>
    <x v="18"/>
    <n v="0.33459303804472029"/>
  </r>
  <r>
    <x v="18"/>
    <n v="0.44541654505681999"/>
  </r>
  <r>
    <x v="18"/>
    <n v="0.67495922313991008"/>
  </r>
  <r>
    <x v="18"/>
    <n v="102.42994673999999"/>
  </r>
  <r>
    <x v="18"/>
    <n v="4.9733674800000003"/>
  </r>
  <r>
    <x v="18"/>
    <n v="10.0343751641"/>
  </r>
  <r>
    <x v="18"/>
    <n v="0.59420685420000008"/>
  </r>
  <r>
    <x v="18"/>
    <n v="1.1279787633"/>
  </r>
  <r>
    <x v="18"/>
    <n v="0.59088208460000002"/>
  </r>
  <r>
    <x v="18"/>
    <n v="0.51551356859999997"/>
  </r>
  <r>
    <x v="18"/>
    <n v="0.44147977150000001"/>
  </r>
  <r>
    <x v="18"/>
    <n v="0.50581794889999998"/>
  </r>
  <r>
    <x v="18"/>
    <n v="0.3577588162"/>
  </r>
  <r>
    <x v="18"/>
    <n v="0.54407970610000012"/>
  </r>
  <r>
    <x v="18"/>
    <n v="0.52316539370000004"/>
  </r>
  <r>
    <x v="18"/>
    <n v="0.55006799750000002"/>
  </r>
  <r>
    <x v="18"/>
    <n v="0.50938170490000012"/>
  </r>
  <r>
    <x v="18"/>
    <n v="0.39323734789999998"/>
  </r>
  <r>
    <x v="18"/>
    <n v="1.0177845808999999"/>
  </r>
  <r>
    <x v="18"/>
    <n v="0.56648829860000005"/>
  </r>
  <r>
    <x v="18"/>
    <n v="0.98330118780000009"/>
  </r>
  <r>
    <x v="18"/>
    <n v="0.5436995644"/>
  </r>
  <r>
    <x v="18"/>
    <n v="2.2526529638000001"/>
  </r>
  <r>
    <x v="18"/>
    <n v="0.52255966139999999"/>
  </r>
  <r>
    <x v="18"/>
    <n v="41.1541521113"/>
  </r>
  <r>
    <x v="18"/>
    <n v="39.427400603600006"/>
  </r>
  <r>
    <x v="18"/>
    <n v="5.5833753424000001"/>
  </r>
  <r>
    <x v="18"/>
    <n v="1.5355437366000002"/>
  </r>
  <r>
    <x v="18"/>
    <n v="0.67784562120000003"/>
  </r>
  <r>
    <x v="18"/>
    <n v="0.91859149680000007"/>
  </r>
  <r>
    <x v="18"/>
    <n v="2.9799991622999999"/>
  </r>
  <r>
    <x v="18"/>
    <n v="1.5583382226000002"/>
  </r>
  <r>
    <x v="18"/>
    <n v="2.1403022157000002"/>
  </r>
  <r>
    <x v="18"/>
    <n v="1.6916108148000002"/>
  </r>
  <r>
    <x v="18"/>
    <n v="1.5225815969000001"/>
  </r>
  <r>
    <x v="18"/>
    <n v="1.4385052031000001"/>
  </r>
  <r>
    <x v="18"/>
    <n v="2.4844652444999999"/>
  </r>
  <r>
    <x v="18"/>
    <n v="1.5623507904"/>
  </r>
  <r>
    <x v="18"/>
    <n v="2.6215225525000001"/>
  </r>
  <r>
    <x v="18"/>
    <n v="0.84214970690000002"/>
  </r>
  <r>
    <x v="18"/>
    <n v="7.2094796087000006"/>
  </r>
  <r>
    <x v="18"/>
    <n v="22.029674442200001"/>
  </r>
  <r>
    <x v="18"/>
    <n v="0.74492558730000014"/>
  </r>
  <r>
    <x v="18"/>
    <n v="23.356933436100011"/>
  </r>
  <r>
    <x v="18"/>
    <n v="0.87196228690000011"/>
  </r>
  <r>
    <x v="18"/>
    <n v="0.74965859430000015"/>
  </r>
  <r>
    <x v="18"/>
    <n v="1.4582924610000001"/>
  </r>
  <r>
    <x v="18"/>
    <n v="1.8792117874000003"/>
  </r>
  <r>
    <x v="18"/>
    <n v="4.3589226732999995"/>
  </r>
  <r>
    <x v="18"/>
    <n v="0.87307207680000021"/>
  </r>
  <r>
    <x v="18"/>
    <n v="0.90971840840000007"/>
  </r>
  <r>
    <x v="18"/>
    <n v="3.7111317861000002"/>
  </r>
  <r>
    <x v="18"/>
    <n v="4.049558499999999"/>
  </r>
  <r>
    <x v="18"/>
    <n v="50.349084990000073"/>
  </r>
  <r>
    <x v="18"/>
    <n v="8.3903696000000014"/>
  </r>
  <r>
    <x v="18"/>
    <n v="40.760015880000005"/>
  </r>
  <r>
    <x v="18"/>
    <n v="41.317775810000001"/>
  </r>
  <r>
    <x v="18"/>
    <n v="1.2450166800000007"/>
  </r>
  <r>
    <x v="18"/>
    <n v="12.01217341500001"/>
  </r>
  <r>
    <x v="18"/>
    <n v="8.3937340060000007"/>
  </r>
  <r>
    <x v="18"/>
    <n v="9.0845514260000098"/>
  </r>
  <r>
    <x v="18"/>
    <n v="7.8566404800000003"/>
  </r>
  <r>
    <x v="18"/>
    <n v="8.8859115400000004"/>
  </r>
  <r>
    <x v="18"/>
    <n v="8.6506892799999999"/>
  </r>
  <r>
    <x v="18"/>
    <n v="12.199503738000008"/>
  </r>
  <r>
    <x v="18"/>
    <n v="0.7732651626763225"/>
  </r>
  <r>
    <x v="18"/>
    <n v="4.3963362239999979"/>
  </r>
  <r>
    <x v="18"/>
    <n v="12.573961154877329"/>
  </r>
  <r>
    <x v="18"/>
    <n v="20.288976430000002"/>
  </r>
  <r>
    <x v="18"/>
    <n v="44.356502674400005"/>
  </r>
  <r>
    <x v="18"/>
    <n v="0.40202281106000015"/>
  </r>
  <r>
    <x v="18"/>
    <n v="0.351248"/>
  </r>
  <r>
    <x v="18"/>
    <n v="1.21445939"/>
  </r>
  <r>
    <x v="18"/>
    <n v="0.36695999000000001"/>
  </r>
  <r>
    <x v="18"/>
    <n v="39.133766408077804"/>
  </r>
  <r>
    <x v="18"/>
    <n v="19.098714958372831"/>
  </r>
  <r>
    <x v="18"/>
    <n v="3.2152060486000003"/>
  </r>
  <r>
    <x v="18"/>
    <n v="3.4363397500000068"/>
  </r>
  <r>
    <x v="18"/>
    <n v="59.859990230000001"/>
  </r>
  <r>
    <x v="18"/>
    <n v="1.6533477679999971"/>
  </r>
  <r>
    <x v="18"/>
    <n v="3.0252768200000002"/>
  </r>
  <r>
    <x v="1"/>
    <n v="1430.5002933363673"/>
  </r>
  <r>
    <x v="19"/>
    <n v="0.35387770880909097"/>
  </r>
  <r>
    <x v="19"/>
    <n v="0.31090566570173411"/>
  </r>
  <r>
    <x v="19"/>
    <n v="7.4843840000000002E-3"/>
  </r>
  <r>
    <x v="19"/>
    <n v="0.64274602599999753"/>
  </r>
  <r>
    <x v="19"/>
    <n v="0.11634955600000001"/>
  </r>
  <r>
    <x v="19"/>
    <n v="0.26167258000000004"/>
  </r>
  <r>
    <x v="19"/>
    <n v="68.692535079999999"/>
  </r>
  <r>
    <x v="19"/>
    <n v="8.1456855999999883E-2"/>
  </r>
  <r>
    <x v="19"/>
    <n v="0.11169035999999993"/>
  </r>
  <r>
    <x v="19"/>
    <n v="0.10168458100000001"/>
  </r>
  <r>
    <x v="19"/>
    <n v="6.7549222699999995E-2"/>
  </r>
  <r>
    <x v="19"/>
    <n v="5.1903880000000041E-2"/>
  </r>
  <r>
    <x v="19"/>
    <n v="1.5851545"/>
  </r>
  <r>
    <x v="19"/>
    <n v="0.85900207000000006"/>
  </r>
  <r>
    <x v="19"/>
    <n v="0.63679944430000013"/>
  </r>
  <r>
    <x v="19"/>
    <n v="0.66004547000000158"/>
  </r>
  <r>
    <x v="19"/>
    <n v="1.7533315900000004"/>
  </r>
  <r>
    <x v="19"/>
    <n v="4.8772414900000003"/>
  </r>
  <r>
    <x v="19"/>
    <n v="9.1027590600000021"/>
  </r>
  <r>
    <x v="19"/>
    <n v="2.9539704635999997"/>
  </r>
  <r>
    <x v="19"/>
    <n v="1.4964516800000001"/>
  </r>
  <r>
    <x v="19"/>
    <n v="6.7259238491000009"/>
  </r>
  <r>
    <x v="19"/>
    <n v="5.3701689246000006"/>
  </r>
  <r>
    <x v="19"/>
    <n v="0.83883897929999995"/>
  </r>
  <r>
    <x v="19"/>
    <n v="7.0522183201999997"/>
  </r>
  <r>
    <x v="19"/>
    <n v="2.6255754479999998"/>
  </r>
  <r>
    <x v="19"/>
    <n v="6.7410627800000009"/>
  </r>
  <r>
    <x v="19"/>
    <n v="0.22856919900000003"/>
  </r>
  <r>
    <x v="19"/>
    <n v="2.8365562232000006"/>
  </r>
  <r>
    <x v="19"/>
    <n v="5.9964906610000002"/>
  </r>
  <r>
    <x v="19"/>
    <n v="4.2200846739999998"/>
  </r>
  <r>
    <x v="19"/>
    <n v="0.84143817999999992"/>
  </r>
  <r>
    <x v="19"/>
    <n v="0.27228455999999995"/>
  </r>
  <r>
    <x v="19"/>
    <n v="0.12163003099999961"/>
  </r>
  <r>
    <x v="19"/>
    <n v="7.3336356500000006"/>
  </r>
  <r>
    <x v="19"/>
    <n v="3.5823580274999998"/>
  </r>
  <r>
    <x v="19"/>
    <n v="32.960239839250001"/>
  </r>
  <r>
    <x v="19"/>
    <n v="11.239539855500002"/>
  </r>
  <r>
    <x v="19"/>
    <n v="9.2604054652500007"/>
  </r>
  <r>
    <x v="19"/>
    <n v="19.686229707000003"/>
  </r>
  <r>
    <x v="19"/>
    <n v="11.392349095249999"/>
  </r>
  <r>
    <x v="19"/>
    <n v="3.2844843639000003"/>
  </r>
  <r>
    <x v="19"/>
    <n v="2.3811875993"/>
  </r>
  <r>
    <x v="19"/>
    <n v="6.514827040000001"/>
  </r>
  <r>
    <x v="19"/>
    <n v="4.1105462114"/>
  </r>
  <r>
    <x v="19"/>
    <n v="0.39176310999999997"/>
  </r>
  <r>
    <x v="1"/>
    <n v="250.73301946186086"/>
  </r>
  <r>
    <x v="20"/>
    <n v="2.7822968318999912"/>
  </r>
  <r>
    <x v="21"/>
    <n v="23.049651066459997"/>
  </r>
  <r>
    <x v="22"/>
    <n v="236.76765000060001"/>
  </r>
  <r>
    <x v="23"/>
    <n v="37.205190680000001"/>
  </r>
  <r>
    <x v="23"/>
    <n v="173.0861115371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J1:K26" firstHeaderRow="1" firstDataRow="1" firstDataCol="1"/>
  <pivotFields count="2">
    <pivotField axis="axisRow" showAll="0">
      <items count="25">
        <item x="1"/>
        <item x="2"/>
        <item x="3"/>
        <item x="6"/>
        <item x="4"/>
        <item x="15"/>
        <item x="9"/>
        <item x="12"/>
        <item x="10"/>
        <item x="16"/>
        <item x="14"/>
        <item x="17"/>
        <item x="19"/>
        <item x="18"/>
        <item x="23"/>
        <item x="22"/>
        <item x="21"/>
        <item x="20"/>
        <item x="11"/>
        <item x="13"/>
        <item x="8"/>
        <item x="0"/>
        <item x="7"/>
        <item x="5"/>
        <item t="default"/>
      </items>
    </pivotField>
    <pivotField dataField="1"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 of b"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e_om@apspdcl.i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43"/>
  <sheetViews>
    <sheetView view="pageBreakPreview" topLeftCell="A43" zoomScaleSheetLayoutView="100" workbookViewId="0">
      <selection activeCell="C31" sqref="C31"/>
    </sheetView>
  </sheetViews>
  <sheetFormatPr defaultColWidth="0" defaultRowHeight="18.75"/>
  <cols>
    <col min="1" max="1" width="9.140625" style="147" customWidth="1"/>
    <col min="2" max="2" width="41.7109375" style="148" customWidth="1"/>
    <col min="3" max="3" width="20.7109375" style="129" customWidth="1"/>
    <col min="4" max="4" width="10.5703125" style="142" customWidth="1"/>
    <col min="5" max="5" width="26.5703125" style="129" customWidth="1"/>
    <col min="6" max="6" width="24.85546875" style="129" customWidth="1"/>
    <col min="7" max="248" width="9.140625" style="129" hidden="1"/>
    <col min="249" max="249" width="9.5703125" style="129" hidden="1"/>
    <col min="250" max="250" width="12.42578125" style="129" hidden="1"/>
    <col min="251" max="251" width="12" style="129" hidden="1"/>
    <col min="252" max="252" width="12.85546875" style="129" hidden="1"/>
    <col min="253" max="253" width="11.140625" style="129" hidden="1"/>
    <col min="254" max="254" width="15.140625" style="129" hidden="1"/>
    <col min="255" max="255" width="14.140625" style="129" hidden="1"/>
    <col min="256" max="256" width="13.140625" style="129" hidden="1"/>
    <col min="257" max="257" width="13.42578125" style="129" hidden="1"/>
    <col min="258" max="258" width="14.28515625" style="129" hidden="1"/>
    <col min="259" max="259" width="13.42578125" style="129" hidden="1"/>
    <col min="260" max="260" width="12.85546875" style="129" hidden="1"/>
    <col min="261" max="261" width="14.42578125" style="129" hidden="1"/>
    <col min="262" max="504" width="9.140625" style="129" hidden="1"/>
    <col min="505" max="505" width="9.5703125" style="129" hidden="1"/>
    <col min="506" max="506" width="12.42578125" style="129" hidden="1"/>
    <col min="507" max="507" width="12" style="129" hidden="1"/>
    <col min="508" max="508" width="12.85546875" style="129" hidden="1"/>
    <col min="509" max="509" width="11.140625" style="129" hidden="1"/>
    <col min="510" max="510" width="15.140625" style="129" hidden="1"/>
    <col min="511" max="511" width="14.140625" style="129" hidden="1"/>
    <col min="512" max="512" width="13.140625" style="129" hidden="1"/>
    <col min="513" max="513" width="13.42578125" style="129" hidden="1"/>
    <col min="514" max="514" width="14.28515625" style="129" hidden="1"/>
    <col min="515" max="515" width="13.42578125" style="129" hidden="1"/>
    <col min="516" max="516" width="12.85546875" style="129" hidden="1"/>
    <col min="517" max="517" width="14.42578125" style="129" hidden="1"/>
    <col min="518" max="760" width="9.140625" style="129" hidden="1"/>
    <col min="761" max="761" width="9.5703125" style="129" hidden="1"/>
    <col min="762" max="762" width="12.42578125" style="129" hidden="1"/>
    <col min="763" max="763" width="12" style="129" hidden="1"/>
    <col min="764" max="764" width="12.85546875" style="129" hidden="1"/>
    <col min="765" max="765" width="11.140625" style="129" hidden="1"/>
    <col min="766" max="766" width="15.140625" style="129" hidden="1"/>
    <col min="767" max="767" width="14.140625" style="129" hidden="1"/>
    <col min="768" max="768" width="13.140625" style="129" hidden="1"/>
    <col min="769" max="769" width="13.42578125" style="129" hidden="1"/>
    <col min="770" max="770" width="14.28515625" style="129" hidden="1"/>
    <col min="771" max="771" width="13.42578125" style="129" hidden="1"/>
    <col min="772" max="772" width="12.85546875" style="129" hidden="1"/>
    <col min="773" max="773" width="14.42578125" style="129" hidden="1"/>
    <col min="774" max="1016" width="9.140625" style="129" hidden="1"/>
    <col min="1017" max="1017" width="9.5703125" style="129" hidden="1"/>
    <col min="1018" max="1018" width="12.42578125" style="129" hidden="1"/>
    <col min="1019" max="1019" width="12" style="129" hidden="1"/>
    <col min="1020" max="1020" width="12.85546875" style="129" hidden="1"/>
    <col min="1021" max="1021" width="11.140625" style="129" hidden="1"/>
    <col min="1022" max="1022" width="15.140625" style="129" hidden="1"/>
    <col min="1023" max="1023" width="14.140625" style="129" hidden="1"/>
    <col min="1024" max="1024" width="13.140625" style="129" hidden="1"/>
    <col min="1025" max="1025" width="13.42578125" style="129" hidden="1"/>
    <col min="1026" max="1026" width="14.28515625" style="129" hidden="1"/>
    <col min="1027" max="1027" width="13.42578125" style="129" hidden="1"/>
    <col min="1028" max="1028" width="12.85546875" style="129" hidden="1"/>
    <col min="1029" max="1029" width="14.42578125" style="129" hidden="1"/>
    <col min="1030" max="1272" width="9.140625" style="129" hidden="1"/>
    <col min="1273" max="1273" width="9.5703125" style="129" hidden="1"/>
    <col min="1274" max="1274" width="12.42578125" style="129" hidden="1"/>
    <col min="1275" max="1275" width="12" style="129" hidden="1"/>
    <col min="1276" max="1276" width="12.85546875" style="129" hidden="1"/>
    <col min="1277" max="1277" width="11.140625" style="129" hidden="1"/>
    <col min="1278" max="1278" width="15.140625" style="129" hidden="1"/>
    <col min="1279" max="1279" width="14.140625" style="129" hidden="1"/>
    <col min="1280" max="1280" width="13.140625" style="129" hidden="1"/>
    <col min="1281" max="1281" width="13.42578125" style="129" hidden="1"/>
    <col min="1282" max="1282" width="14.28515625" style="129" hidden="1"/>
    <col min="1283" max="1283" width="13.42578125" style="129" hidden="1"/>
    <col min="1284" max="1284" width="12.85546875" style="129" hidden="1"/>
    <col min="1285" max="1285" width="14.42578125" style="129" hidden="1"/>
    <col min="1286" max="1528" width="9.140625" style="129" hidden="1"/>
    <col min="1529" max="1529" width="9.5703125" style="129" hidden="1"/>
    <col min="1530" max="1530" width="12.42578125" style="129" hidden="1"/>
    <col min="1531" max="1531" width="12" style="129" hidden="1"/>
    <col min="1532" max="1532" width="12.85546875" style="129" hidden="1"/>
    <col min="1533" max="1533" width="11.140625" style="129" hidden="1"/>
    <col min="1534" max="1534" width="15.140625" style="129" hidden="1"/>
    <col min="1535" max="1535" width="14.140625" style="129" hidden="1"/>
    <col min="1536" max="1536" width="13.140625" style="129" hidden="1"/>
    <col min="1537" max="1537" width="13.42578125" style="129" hidden="1"/>
    <col min="1538" max="1538" width="14.28515625" style="129" hidden="1"/>
    <col min="1539" max="1539" width="13.42578125" style="129" hidden="1"/>
    <col min="1540" max="1540" width="12.85546875" style="129" hidden="1"/>
    <col min="1541" max="1541" width="14.42578125" style="129" hidden="1"/>
    <col min="1542" max="1784" width="9.140625" style="129" hidden="1"/>
    <col min="1785" max="1785" width="9.5703125" style="129" hidden="1"/>
    <col min="1786" max="1786" width="12.42578125" style="129" hidden="1"/>
    <col min="1787" max="1787" width="12" style="129" hidden="1"/>
    <col min="1788" max="1788" width="12.85546875" style="129" hidden="1"/>
    <col min="1789" max="1789" width="11.140625" style="129" hidden="1"/>
    <col min="1790" max="1790" width="15.140625" style="129" hidden="1"/>
    <col min="1791" max="1791" width="14.140625" style="129" hidden="1"/>
    <col min="1792" max="1792" width="13.140625" style="129" hidden="1"/>
    <col min="1793" max="1793" width="13.42578125" style="129" hidden="1"/>
    <col min="1794" max="1794" width="14.28515625" style="129" hidden="1"/>
    <col min="1795" max="1795" width="13.42578125" style="129" hidden="1"/>
    <col min="1796" max="1796" width="12.85546875" style="129" hidden="1"/>
    <col min="1797" max="1797" width="14.42578125" style="129" hidden="1"/>
    <col min="1798" max="2040" width="9.140625" style="129" hidden="1"/>
    <col min="2041" max="2041" width="9.5703125" style="129" hidden="1"/>
    <col min="2042" max="2042" width="12.42578125" style="129" hidden="1"/>
    <col min="2043" max="2043" width="12" style="129" hidden="1"/>
    <col min="2044" max="2044" width="12.85546875" style="129" hidden="1"/>
    <col min="2045" max="2045" width="11.140625" style="129" hidden="1"/>
    <col min="2046" max="2046" width="15.140625" style="129" hidden="1"/>
    <col min="2047" max="2047" width="14.140625" style="129" hidden="1"/>
    <col min="2048" max="2048" width="13.140625" style="129" hidden="1"/>
    <col min="2049" max="2049" width="13.42578125" style="129" hidden="1"/>
    <col min="2050" max="2050" width="14.28515625" style="129" hidden="1"/>
    <col min="2051" max="2051" width="13.42578125" style="129" hidden="1"/>
    <col min="2052" max="2052" width="12.85546875" style="129" hidden="1"/>
    <col min="2053" max="2053" width="14.42578125" style="129" hidden="1"/>
    <col min="2054" max="2296" width="9.140625" style="129" hidden="1"/>
    <col min="2297" max="2297" width="9.5703125" style="129" hidden="1"/>
    <col min="2298" max="2298" width="12.42578125" style="129" hidden="1"/>
    <col min="2299" max="2299" width="12" style="129" hidden="1"/>
    <col min="2300" max="2300" width="12.85546875" style="129" hidden="1"/>
    <col min="2301" max="2301" width="11.140625" style="129" hidden="1"/>
    <col min="2302" max="2302" width="15.140625" style="129" hidden="1"/>
    <col min="2303" max="2303" width="14.140625" style="129" hidden="1"/>
    <col min="2304" max="2304" width="13.140625" style="129" hidden="1"/>
    <col min="2305" max="2305" width="13.42578125" style="129" hidden="1"/>
    <col min="2306" max="2306" width="14.28515625" style="129" hidden="1"/>
    <col min="2307" max="2307" width="13.42578125" style="129" hidden="1"/>
    <col min="2308" max="2308" width="12.85546875" style="129" hidden="1"/>
    <col min="2309" max="2309" width="14.42578125" style="129" hidden="1"/>
    <col min="2310" max="2552" width="9.140625" style="129" hidden="1"/>
    <col min="2553" max="2553" width="9.5703125" style="129" hidden="1"/>
    <col min="2554" max="2554" width="12.42578125" style="129" hidden="1"/>
    <col min="2555" max="2555" width="12" style="129" hidden="1"/>
    <col min="2556" max="2556" width="12.85546875" style="129" hidden="1"/>
    <col min="2557" max="2557" width="11.140625" style="129" hidden="1"/>
    <col min="2558" max="2558" width="15.140625" style="129" hidden="1"/>
    <col min="2559" max="2559" width="14.140625" style="129" hidden="1"/>
    <col min="2560" max="2560" width="13.140625" style="129" hidden="1"/>
    <col min="2561" max="2561" width="13.42578125" style="129" hidden="1"/>
    <col min="2562" max="2562" width="14.28515625" style="129" hidden="1"/>
    <col min="2563" max="2563" width="13.42578125" style="129" hidden="1"/>
    <col min="2564" max="2564" width="12.85546875" style="129" hidden="1"/>
    <col min="2565" max="2565" width="14.42578125" style="129" hidden="1"/>
    <col min="2566" max="2808" width="9.140625" style="129" hidden="1"/>
    <col min="2809" max="2809" width="9.5703125" style="129" hidden="1"/>
    <col min="2810" max="2810" width="12.42578125" style="129" hidden="1"/>
    <col min="2811" max="2811" width="12" style="129" hidden="1"/>
    <col min="2812" max="2812" width="12.85546875" style="129" hidden="1"/>
    <col min="2813" max="2813" width="11.140625" style="129" hidden="1"/>
    <col min="2814" max="2814" width="15.140625" style="129" hidden="1"/>
    <col min="2815" max="2815" width="14.140625" style="129" hidden="1"/>
    <col min="2816" max="2816" width="13.140625" style="129" hidden="1"/>
    <col min="2817" max="2817" width="13.42578125" style="129" hidden="1"/>
    <col min="2818" max="2818" width="14.28515625" style="129" hidden="1"/>
    <col min="2819" max="2819" width="13.42578125" style="129" hidden="1"/>
    <col min="2820" max="2820" width="12.85546875" style="129" hidden="1"/>
    <col min="2821" max="2821" width="14.42578125" style="129" hidden="1"/>
    <col min="2822" max="3064" width="9.140625" style="129" hidden="1"/>
    <col min="3065" max="3065" width="9.5703125" style="129" hidden="1"/>
    <col min="3066" max="3066" width="12.42578125" style="129" hidden="1"/>
    <col min="3067" max="3067" width="12" style="129" hidden="1"/>
    <col min="3068" max="3068" width="12.85546875" style="129" hidden="1"/>
    <col min="3069" max="3069" width="11.140625" style="129" hidden="1"/>
    <col min="3070" max="3070" width="15.140625" style="129" hidden="1"/>
    <col min="3071" max="3071" width="14.140625" style="129" hidden="1"/>
    <col min="3072" max="3072" width="13.140625" style="129" hidden="1"/>
    <col min="3073" max="3073" width="13.42578125" style="129" hidden="1"/>
    <col min="3074" max="3074" width="14.28515625" style="129" hidden="1"/>
    <col min="3075" max="3075" width="13.42578125" style="129" hidden="1"/>
    <col min="3076" max="3076" width="12.85546875" style="129" hidden="1"/>
    <col min="3077" max="3077" width="14.42578125" style="129" hidden="1"/>
    <col min="3078" max="3320" width="9.140625" style="129" hidden="1"/>
    <col min="3321" max="3321" width="9.5703125" style="129" hidden="1"/>
    <col min="3322" max="3322" width="12.42578125" style="129" hidden="1"/>
    <col min="3323" max="3323" width="12" style="129" hidden="1"/>
    <col min="3324" max="3324" width="12.85546875" style="129" hidden="1"/>
    <col min="3325" max="3325" width="11.140625" style="129" hidden="1"/>
    <col min="3326" max="3326" width="15.140625" style="129" hidden="1"/>
    <col min="3327" max="3327" width="14.140625" style="129" hidden="1"/>
    <col min="3328" max="3328" width="13.140625" style="129" hidden="1"/>
    <col min="3329" max="3329" width="13.42578125" style="129" hidden="1"/>
    <col min="3330" max="3330" width="14.28515625" style="129" hidden="1"/>
    <col min="3331" max="3331" width="13.42578125" style="129" hidden="1"/>
    <col min="3332" max="3332" width="12.85546875" style="129" hidden="1"/>
    <col min="3333" max="3333" width="14.42578125" style="129" hidden="1"/>
    <col min="3334" max="3576" width="9.140625" style="129" hidden="1"/>
    <col min="3577" max="3577" width="9.5703125" style="129" hidden="1"/>
    <col min="3578" max="3578" width="12.42578125" style="129" hidden="1"/>
    <col min="3579" max="3579" width="12" style="129" hidden="1"/>
    <col min="3580" max="3580" width="12.85546875" style="129" hidden="1"/>
    <col min="3581" max="3581" width="11.140625" style="129" hidden="1"/>
    <col min="3582" max="3582" width="15.140625" style="129" hidden="1"/>
    <col min="3583" max="3583" width="14.140625" style="129" hidden="1"/>
    <col min="3584" max="3584" width="13.140625" style="129" hidden="1"/>
    <col min="3585" max="3585" width="13.42578125" style="129" hidden="1"/>
    <col min="3586" max="3586" width="14.28515625" style="129" hidden="1"/>
    <col min="3587" max="3587" width="13.42578125" style="129" hidden="1"/>
    <col min="3588" max="3588" width="12.85546875" style="129" hidden="1"/>
    <col min="3589" max="3589" width="14.42578125" style="129" hidden="1"/>
    <col min="3590" max="3832" width="9.140625" style="129" hidden="1"/>
    <col min="3833" max="3833" width="9.5703125" style="129" hidden="1"/>
    <col min="3834" max="3834" width="12.42578125" style="129" hidden="1"/>
    <col min="3835" max="3835" width="12" style="129" hidden="1"/>
    <col min="3836" max="3836" width="12.85546875" style="129" hidden="1"/>
    <col min="3837" max="3837" width="11.140625" style="129" hidden="1"/>
    <col min="3838" max="3838" width="15.140625" style="129" hidden="1"/>
    <col min="3839" max="3839" width="14.140625" style="129" hidden="1"/>
    <col min="3840" max="3840" width="13.140625" style="129" hidden="1"/>
    <col min="3841" max="3841" width="13.42578125" style="129" hidden="1"/>
    <col min="3842" max="3842" width="14.28515625" style="129" hidden="1"/>
    <col min="3843" max="3843" width="13.42578125" style="129" hidden="1"/>
    <col min="3844" max="3844" width="12.85546875" style="129" hidden="1"/>
    <col min="3845" max="3845" width="14.42578125" style="129" hidden="1"/>
    <col min="3846" max="4088" width="9.140625" style="129" hidden="1"/>
    <col min="4089" max="4089" width="9.5703125" style="129" hidden="1"/>
    <col min="4090" max="4090" width="12.42578125" style="129" hidden="1"/>
    <col min="4091" max="4091" width="12" style="129" hidden="1"/>
    <col min="4092" max="4092" width="12.85546875" style="129" hidden="1"/>
    <col min="4093" max="4093" width="11.140625" style="129" hidden="1"/>
    <col min="4094" max="4094" width="15.140625" style="129" hidden="1"/>
    <col min="4095" max="4095" width="14.140625" style="129" hidden="1"/>
    <col min="4096" max="4096" width="13.140625" style="129" hidden="1"/>
    <col min="4097" max="4097" width="13.42578125" style="129" hidden="1"/>
    <col min="4098" max="4098" width="14.28515625" style="129" hidden="1"/>
    <col min="4099" max="4099" width="13.42578125" style="129" hidden="1"/>
    <col min="4100" max="4100" width="12.85546875" style="129" hidden="1"/>
    <col min="4101" max="4101" width="14.42578125" style="129" hidden="1"/>
    <col min="4102" max="4344" width="9.140625" style="129" hidden="1"/>
    <col min="4345" max="4345" width="9.5703125" style="129" hidden="1"/>
    <col min="4346" max="4346" width="12.42578125" style="129" hidden="1"/>
    <col min="4347" max="4347" width="12" style="129" hidden="1"/>
    <col min="4348" max="4348" width="12.85546875" style="129" hidden="1"/>
    <col min="4349" max="4349" width="11.140625" style="129" hidden="1"/>
    <col min="4350" max="4350" width="15.140625" style="129" hidden="1"/>
    <col min="4351" max="4351" width="14.140625" style="129" hidden="1"/>
    <col min="4352" max="4352" width="13.140625" style="129" hidden="1"/>
    <col min="4353" max="4353" width="13.42578125" style="129" hidden="1"/>
    <col min="4354" max="4354" width="14.28515625" style="129" hidden="1"/>
    <col min="4355" max="4355" width="13.42578125" style="129" hidden="1"/>
    <col min="4356" max="4356" width="12.85546875" style="129" hidden="1"/>
    <col min="4357" max="4357" width="14.42578125" style="129" hidden="1"/>
    <col min="4358" max="4600" width="9.140625" style="129" hidden="1"/>
    <col min="4601" max="4601" width="9.5703125" style="129" hidden="1"/>
    <col min="4602" max="4602" width="12.42578125" style="129" hidden="1"/>
    <col min="4603" max="4603" width="12" style="129" hidden="1"/>
    <col min="4604" max="4604" width="12.85546875" style="129" hidden="1"/>
    <col min="4605" max="4605" width="11.140625" style="129" hidden="1"/>
    <col min="4606" max="4606" width="15.140625" style="129" hidden="1"/>
    <col min="4607" max="4607" width="14.140625" style="129" hidden="1"/>
    <col min="4608" max="4608" width="13.140625" style="129" hidden="1"/>
    <col min="4609" max="4609" width="13.42578125" style="129" hidden="1"/>
    <col min="4610" max="4610" width="14.28515625" style="129" hidden="1"/>
    <col min="4611" max="4611" width="13.42578125" style="129" hidden="1"/>
    <col min="4612" max="4612" width="12.85546875" style="129" hidden="1"/>
    <col min="4613" max="4613" width="14.42578125" style="129" hidden="1"/>
    <col min="4614" max="4856" width="9.140625" style="129" hidden="1"/>
    <col min="4857" max="4857" width="9.5703125" style="129" hidden="1"/>
    <col min="4858" max="4858" width="12.42578125" style="129" hidden="1"/>
    <col min="4859" max="4859" width="12" style="129" hidden="1"/>
    <col min="4860" max="4860" width="12.85546875" style="129" hidden="1"/>
    <col min="4861" max="4861" width="11.140625" style="129" hidden="1"/>
    <col min="4862" max="4862" width="15.140625" style="129" hidden="1"/>
    <col min="4863" max="4863" width="14.140625" style="129" hidden="1"/>
    <col min="4864" max="4864" width="13.140625" style="129" hidden="1"/>
    <col min="4865" max="4865" width="13.42578125" style="129" hidden="1"/>
    <col min="4866" max="4866" width="14.28515625" style="129" hidden="1"/>
    <col min="4867" max="4867" width="13.42578125" style="129" hidden="1"/>
    <col min="4868" max="4868" width="12.85546875" style="129" hidden="1"/>
    <col min="4869" max="4869" width="14.42578125" style="129" hidden="1"/>
    <col min="4870" max="5112" width="9.140625" style="129" hidden="1"/>
    <col min="5113" max="5113" width="9.5703125" style="129" hidden="1"/>
    <col min="5114" max="5114" width="12.42578125" style="129" hidden="1"/>
    <col min="5115" max="5115" width="12" style="129" hidden="1"/>
    <col min="5116" max="5116" width="12.85546875" style="129" hidden="1"/>
    <col min="5117" max="5117" width="11.140625" style="129" hidden="1"/>
    <col min="5118" max="5118" width="15.140625" style="129" hidden="1"/>
    <col min="5119" max="5119" width="14.140625" style="129" hidden="1"/>
    <col min="5120" max="5120" width="13.140625" style="129" hidden="1"/>
    <col min="5121" max="5121" width="13.42578125" style="129" hidden="1"/>
    <col min="5122" max="5122" width="14.28515625" style="129" hidden="1"/>
    <col min="5123" max="5123" width="13.42578125" style="129" hidden="1"/>
    <col min="5124" max="5124" width="12.85546875" style="129" hidden="1"/>
    <col min="5125" max="5125" width="14.42578125" style="129" hidden="1"/>
    <col min="5126" max="5368" width="9.140625" style="129" hidden="1"/>
    <col min="5369" max="5369" width="9.5703125" style="129" hidden="1"/>
    <col min="5370" max="5370" width="12.42578125" style="129" hidden="1"/>
    <col min="5371" max="5371" width="12" style="129" hidden="1"/>
    <col min="5372" max="5372" width="12.85546875" style="129" hidden="1"/>
    <col min="5373" max="5373" width="11.140625" style="129" hidden="1"/>
    <col min="5374" max="5374" width="15.140625" style="129" hidden="1"/>
    <col min="5375" max="5375" width="14.140625" style="129" hidden="1"/>
    <col min="5376" max="5376" width="13.140625" style="129" hidden="1"/>
    <col min="5377" max="5377" width="13.42578125" style="129" hidden="1"/>
    <col min="5378" max="5378" width="14.28515625" style="129" hidden="1"/>
    <col min="5379" max="5379" width="13.42578125" style="129" hidden="1"/>
    <col min="5380" max="5380" width="12.85546875" style="129" hidden="1"/>
    <col min="5381" max="5381" width="14.42578125" style="129" hidden="1"/>
    <col min="5382" max="5624" width="9.140625" style="129" hidden="1"/>
    <col min="5625" max="5625" width="9.5703125" style="129" hidden="1"/>
    <col min="5626" max="5626" width="12.42578125" style="129" hidden="1"/>
    <col min="5627" max="5627" width="12" style="129" hidden="1"/>
    <col min="5628" max="5628" width="12.85546875" style="129" hidden="1"/>
    <col min="5629" max="5629" width="11.140625" style="129" hidden="1"/>
    <col min="5630" max="5630" width="15.140625" style="129" hidden="1"/>
    <col min="5631" max="5631" width="14.140625" style="129" hidden="1"/>
    <col min="5632" max="5632" width="13.140625" style="129" hidden="1"/>
    <col min="5633" max="5633" width="13.42578125" style="129" hidden="1"/>
    <col min="5634" max="5634" width="14.28515625" style="129" hidden="1"/>
    <col min="5635" max="5635" width="13.42578125" style="129" hidden="1"/>
    <col min="5636" max="5636" width="12.85546875" style="129" hidden="1"/>
    <col min="5637" max="5637" width="14.42578125" style="129" hidden="1"/>
    <col min="5638" max="5880" width="9.140625" style="129" hidden="1"/>
    <col min="5881" max="5881" width="9.5703125" style="129" hidden="1"/>
    <col min="5882" max="5882" width="12.42578125" style="129" hidden="1"/>
    <col min="5883" max="5883" width="12" style="129" hidden="1"/>
    <col min="5884" max="5884" width="12.85546875" style="129" hidden="1"/>
    <col min="5885" max="5885" width="11.140625" style="129" hidden="1"/>
    <col min="5886" max="5886" width="15.140625" style="129" hidden="1"/>
    <col min="5887" max="5887" width="14.140625" style="129" hidden="1"/>
    <col min="5888" max="5888" width="13.140625" style="129" hidden="1"/>
    <col min="5889" max="5889" width="13.42578125" style="129" hidden="1"/>
    <col min="5890" max="5890" width="14.28515625" style="129" hidden="1"/>
    <col min="5891" max="5891" width="13.42578125" style="129" hidden="1"/>
    <col min="5892" max="5892" width="12.85546875" style="129" hidden="1"/>
    <col min="5893" max="5893" width="14.42578125" style="129" hidden="1"/>
    <col min="5894" max="6136" width="9.140625" style="129" hidden="1"/>
    <col min="6137" max="6137" width="9.5703125" style="129" hidden="1"/>
    <col min="6138" max="6138" width="12.42578125" style="129" hidden="1"/>
    <col min="6139" max="6139" width="12" style="129" hidden="1"/>
    <col min="6140" max="6140" width="12.85546875" style="129" hidden="1"/>
    <col min="6141" max="6141" width="11.140625" style="129" hidden="1"/>
    <col min="6142" max="6142" width="15.140625" style="129" hidden="1"/>
    <col min="6143" max="6143" width="14.140625" style="129" hidden="1"/>
    <col min="6144" max="6144" width="13.140625" style="129" hidden="1"/>
    <col min="6145" max="6145" width="13.42578125" style="129" hidden="1"/>
    <col min="6146" max="6146" width="14.28515625" style="129" hidden="1"/>
    <col min="6147" max="6147" width="13.42578125" style="129" hidden="1"/>
    <col min="6148" max="6148" width="12.85546875" style="129" hidden="1"/>
    <col min="6149" max="6149" width="14.42578125" style="129" hidden="1"/>
    <col min="6150" max="6392" width="9.140625" style="129" hidden="1"/>
    <col min="6393" max="6393" width="9.5703125" style="129" hidden="1"/>
    <col min="6394" max="6394" width="12.42578125" style="129" hidden="1"/>
    <col min="6395" max="6395" width="12" style="129" hidden="1"/>
    <col min="6396" max="6396" width="12.85546875" style="129" hidden="1"/>
    <col min="6397" max="6397" width="11.140625" style="129" hidden="1"/>
    <col min="6398" max="6398" width="15.140625" style="129" hidden="1"/>
    <col min="6399" max="6399" width="14.140625" style="129" hidden="1"/>
    <col min="6400" max="6400" width="13.140625" style="129" hidden="1"/>
    <col min="6401" max="6401" width="13.42578125" style="129" hidden="1"/>
    <col min="6402" max="6402" width="14.28515625" style="129" hidden="1"/>
    <col min="6403" max="6403" width="13.42578125" style="129" hidden="1"/>
    <col min="6404" max="6404" width="12.85546875" style="129" hidden="1"/>
    <col min="6405" max="6405" width="14.42578125" style="129" hidden="1"/>
    <col min="6406" max="6648" width="9.140625" style="129" hidden="1"/>
    <col min="6649" max="6649" width="9.5703125" style="129" hidden="1"/>
    <col min="6650" max="6650" width="12.42578125" style="129" hidden="1"/>
    <col min="6651" max="6651" width="12" style="129" hidden="1"/>
    <col min="6652" max="6652" width="12.85546875" style="129" hidden="1"/>
    <col min="6653" max="6653" width="11.140625" style="129" hidden="1"/>
    <col min="6654" max="6654" width="15.140625" style="129" hidden="1"/>
    <col min="6655" max="6655" width="14.140625" style="129" hidden="1"/>
    <col min="6656" max="6656" width="13.140625" style="129" hidden="1"/>
    <col min="6657" max="6657" width="13.42578125" style="129" hidden="1"/>
    <col min="6658" max="6658" width="14.28515625" style="129" hidden="1"/>
    <col min="6659" max="6659" width="13.42578125" style="129" hidden="1"/>
    <col min="6660" max="6660" width="12.85546875" style="129" hidden="1"/>
    <col min="6661" max="6661" width="14.42578125" style="129" hidden="1"/>
    <col min="6662" max="6904" width="9.140625" style="129" hidden="1"/>
    <col min="6905" max="6905" width="9.5703125" style="129" hidden="1"/>
    <col min="6906" max="6906" width="12.42578125" style="129" hidden="1"/>
    <col min="6907" max="6907" width="12" style="129" hidden="1"/>
    <col min="6908" max="6908" width="12.85546875" style="129" hidden="1"/>
    <col min="6909" max="6909" width="11.140625" style="129" hidden="1"/>
    <col min="6910" max="6910" width="15.140625" style="129" hidden="1"/>
    <col min="6911" max="6911" width="14.140625" style="129" hidden="1"/>
    <col min="6912" max="6912" width="13.140625" style="129" hidden="1"/>
    <col min="6913" max="6913" width="13.42578125" style="129" hidden="1"/>
    <col min="6914" max="6914" width="14.28515625" style="129" hidden="1"/>
    <col min="6915" max="6915" width="13.42578125" style="129" hidden="1"/>
    <col min="6916" max="6916" width="12.85546875" style="129" hidden="1"/>
    <col min="6917" max="6917" width="14.42578125" style="129" hidden="1"/>
    <col min="6918" max="7160" width="9.140625" style="129" hidden="1"/>
    <col min="7161" max="7161" width="9.5703125" style="129" hidden="1"/>
    <col min="7162" max="7162" width="12.42578125" style="129" hidden="1"/>
    <col min="7163" max="7163" width="12" style="129" hidden="1"/>
    <col min="7164" max="7164" width="12.85546875" style="129" hidden="1"/>
    <col min="7165" max="7165" width="11.140625" style="129" hidden="1"/>
    <col min="7166" max="7166" width="15.140625" style="129" hidden="1"/>
    <col min="7167" max="7167" width="14.140625" style="129" hidden="1"/>
    <col min="7168" max="7168" width="13.140625" style="129" hidden="1"/>
    <col min="7169" max="7169" width="13.42578125" style="129" hidden="1"/>
    <col min="7170" max="7170" width="14.28515625" style="129" hidden="1"/>
    <col min="7171" max="7171" width="13.42578125" style="129" hidden="1"/>
    <col min="7172" max="7172" width="12.85546875" style="129" hidden="1"/>
    <col min="7173" max="7173" width="14.42578125" style="129" hidden="1"/>
    <col min="7174" max="7416" width="9.140625" style="129" hidden="1"/>
    <col min="7417" max="7417" width="9.5703125" style="129" hidden="1"/>
    <col min="7418" max="7418" width="12.42578125" style="129" hidden="1"/>
    <col min="7419" max="7419" width="12" style="129" hidden="1"/>
    <col min="7420" max="7420" width="12.85546875" style="129" hidden="1"/>
    <col min="7421" max="7421" width="11.140625" style="129" hidden="1"/>
    <col min="7422" max="7422" width="15.140625" style="129" hidden="1"/>
    <col min="7423" max="7423" width="14.140625" style="129" hidden="1"/>
    <col min="7424" max="7424" width="13.140625" style="129" hidden="1"/>
    <col min="7425" max="7425" width="13.42578125" style="129" hidden="1"/>
    <col min="7426" max="7426" width="14.28515625" style="129" hidden="1"/>
    <col min="7427" max="7427" width="13.42578125" style="129" hidden="1"/>
    <col min="7428" max="7428" width="12.85546875" style="129" hidden="1"/>
    <col min="7429" max="7429" width="14.42578125" style="129" hidden="1"/>
    <col min="7430" max="7672" width="9.140625" style="129" hidden="1"/>
    <col min="7673" max="7673" width="9.5703125" style="129" hidden="1"/>
    <col min="7674" max="7674" width="12.42578125" style="129" hidden="1"/>
    <col min="7675" max="7675" width="12" style="129" hidden="1"/>
    <col min="7676" max="7676" width="12.85546875" style="129" hidden="1"/>
    <col min="7677" max="7677" width="11.140625" style="129" hidden="1"/>
    <col min="7678" max="7678" width="15.140625" style="129" hidden="1"/>
    <col min="7679" max="7679" width="14.140625" style="129" hidden="1"/>
    <col min="7680" max="7680" width="13.140625" style="129" hidden="1"/>
    <col min="7681" max="7681" width="13.42578125" style="129" hidden="1"/>
    <col min="7682" max="7682" width="14.28515625" style="129" hidden="1"/>
    <col min="7683" max="7683" width="13.42578125" style="129" hidden="1"/>
    <col min="7684" max="7684" width="12.85546875" style="129" hidden="1"/>
    <col min="7685" max="7685" width="14.42578125" style="129" hidden="1"/>
    <col min="7686" max="7928" width="9.140625" style="129" hidden="1"/>
    <col min="7929" max="7929" width="9.5703125" style="129" hidden="1"/>
    <col min="7930" max="7930" width="12.42578125" style="129" hidden="1"/>
    <col min="7931" max="7931" width="12" style="129" hidden="1"/>
    <col min="7932" max="7932" width="12.85546875" style="129" hidden="1"/>
    <col min="7933" max="7933" width="11.140625" style="129" hidden="1"/>
    <col min="7934" max="7934" width="15.140625" style="129" hidden="1"/>
    <col min="7935" max="7935" width="14.140625" style="129" hidden="1"/>
    <col min="7936" max="7936" width="13.140625" style="129" hidden="1"/>
    <col min="7937" max="7937" width="13.42578125" style="129" hidden="1"/>
    <col min="7938" max="7938" width="14.28515625" style="129" hidden="1"/>
    <col min="7939" max="7939" width="13.42578125" style="129" hidden="1"/>
    <col min="7940" max="7940" width="12.85546875" style="129" hidden="1"/>
    <col min="7941" max="7941" width="14.42578125" style="129" hidden="1"/>
    <col min="7942" max="8184" width="9.140625" style="129" hidden="1"/>
    <col min="8185" max="8185" width="9.5703125" style="129" hidden="1"/>
    <col min="8186" max="8186" width="12.42578125" style="129" hidden="1"/>
    <col min="8187" max="8187" width="12" style="129" hidden="1"/>
    <col min="8188" max="8188" width="12.85546875" style="129" hidden="1"/>
    <col min="8189" max="8189" width="11.140625" style="129" hidden="1"/>
    <col min="8190" max="8190" width="15.140625" style="129" hidden="1"/>
    <col min="8191" max="8191" width="14.140625" style="129" hidden="1"/>
    <col min="8192" max="8192" width="13.140625" style="129" hidden="1"/>
    <col min="8193" max="8193" width="13.42578125" style="129" hidden="1"/>
    <col min="8194" max="8194" width="14.28515625" style="129" hidden="1"/>
    <col min="8195" max="8195" width="13.42578125" style="129" hidden="1"/>
    <col min="8196" max="8196" width="12.85546875" style="129" hidden="1"/>
    <col min="8197" max="8197" width="14.42578125" style="129" hidden="1"/>
    <col min="8198" max="8440" width="9.140625" style="129" hidden="1"/>
    <col min="8441" max="8441" width="9.5703125" style="129" hidden="1"/>
    <col min="8442" max="8442" width="12.42578125" style="129" hidden="1"/>
    <col min="8443" max="8443" width="12" style="129" hidden="1"/>
    <col min="8444" max="8444" width="12.85546875" style="129" hidden="1"/>
    <col min="8445" max="8445" width="11.140625" style="129" hidden="1"/>
    <col min="8446" max="8446" width="15.140625" style="129" hidden="1"/>
    <col min="8447" max="8447" width="14.140625" style="129" hidden="1"/>
    <col min="8448" max="8448" width="13.140625" style="129" hidden="1"/>
    <col min="8449" max="8449" width="13.42578125" style="129" hidden="1"/>
    <col min="8450" max="8450" width="14.28515625" style="129" hidden="1"/>
    <col min="8451" max="8451" width="13.42578125" style="129" hidden="1"/>
    <col min="8452" max="8452" width="12.85546875" style="129" hidden="1"/>
    <col min="8453" max="8453" width="14.42578125" style="129" hidden="1"/>
    <col min="8454" max="8696" width="9.140625" style="129" hidden="1"/>
    <col min="8697" max="8697" width="9.5703125" style="129" hidden="1"/>
    <col min="8698" max="8698" width="12.42578125" style="129" hidden="1"/>
    <col min="8699" max="8699" width="12" style="129" hidden="1"/>
    <col min="8700" max="8700" width="12.85546875" style="129" hidden="1"/>
    <col min="8701" max="8701" width="11.140625" style="129" hidden="1"/>
    <col min="8702" max="8702" width="15.140625" style="129" hidden="1"/>
    <col min="8703" max="8703" width="14.140625" style="129" hidden="1"/>
    <col min="8704" max="8704" width="13.140625" style="129" hidden="1"/>
    <col min="8705" max="8705" width="13.42578125" style="129" hidden="1"/>
    <col min="8706" max="8706" width="14.28515625" style="129" hidden="1"/>
    <col min="8707" max="8707" width="13.42578125" style="129" hidden="1"/>
    <col min="8708" max="8708" width="12.85546875" style="129" hidden="1"/>
    <col min="8709" max="8709" width="14.42578125" style="129" hidden="1"/>
    <col min="8710" max="8952" width="9.140625" style="129" hidden="1"/>
    <col min="8953" max="8953" width="9.5703125" style="129" hidden="1"/>
    <col min="8954" max="8954" width="12.42578125" style="129" hidden="1"/>
    <col min="8955" max="8955" width="12" style="129" hidden="1"/>
    <col min="8956" max="8956" width="12.85546875" style="129" hidden="1"/>
    <col min="8957" max="8957" width="11.140625" style="129" hidden="1"/>
    <col min="8958" max="8958" width="15.140625" style="129" hidden="1"/>
    <col min="8959" max="8959" width="14.140625" style="129" hidden="1"/>
    <col min="8960" max="8960" width="13.140625" style="129" hidden="1"/>
    <col min="8961" max="8961" width="13.42578125" style="129" hidden="1"/>
    <col min="8962" max="8962" width="14.28515625" style="129" hidden="1"/>
    <col min="8963" max="8963" width="13.42578125" style="129" hidden="1"/>
    <col min="8964" max="8964" width="12.85546875" style="129" hidden="1"/>
    <col min="8965" max="8965" width="14.42578125" style="129" hidden="1"/>
    <col min="8966" max="9208" width="9.140625" style="129" hidden="1"/>
    <col min="9209" max="9209" width="9.5703125" style="129" hidden="1"/>
    <col min="9210" max="9210" width="12.42578125" style="129" hidden="1"/>
    <col min="9211" max="9211" width="12" style="129" hidden="1"/>
    <col min="9212" max="9212" width="12.85546875" style="129" hidden="1"/>
    <col min="9213" max="9213" width="11.140625" style="129" hidden="1"/>
    <col min="9214" max="9214" width="15.140625" style="129" hidden="1"/>
    <col min="9215" max="9215" width="14.140625" style="129" hidden="1"/>
    <col min="9216" max="9216" width="13.140625" style="129" hidden="1"/>
    <col min="9217" max="9217" width="13.42578125" style="129" hidden="1"/>
    <col min="9218" max="9218" width="14.28515625" style="129" hidden="1"/>
    <col min="9219" max="9219" width="13.42578125" style="129" hidden="1"/>
    <col min="9220" max="9220" width="12.85546875" style="129" hidden="1"/>
    <col min="9221" max="9221" width="14.42578125" style="129" hidden="1"/>
    <col min="9222" max="9464" width="9.140625" style="129" hidden="1"/>
    <col min="9465" max="9465" width="9.5703125" style="129" hidden="1"/>
    <col min="9466" max="9466" width="12.42578125" style="129" hidden="1"/>
    <col min="9467" max="9467" width="12" style="129" hidden="1"/>
    <col min="9468" max="9468" width="12.85546875" style="129" hidden="1"/>
    <col min="9469" max="9469" width="11.140625" style="129" hidden="1"/>
    <col min="9470" max="9470" width="15.140625" style="129" hidden="1"/>
    <col min="9471" max="9471" width="14.140625" style="129" hidden="1"/>
    <col min="9472" max="9472" width="13.140625" style="129" hidden="1"/>
    <col min="9473" max="9473" width="13.42578125" style="129" hidden="1"/>
    <col min="9474" max="9474" width="14.28515625" style="129" hidden="1"/>
    <col min="9475" max="9475" width="13.42578125" style="129" hidden="1"/>
    <col min="9476" max="9476" width="12.85546875" style="129" hidden="1"/>
    <col min="9477" max="9477" width="14.42578125" style="129" hidden="1"/>
    <col min="9478" max="9720" width="9.140625" style="129" hidden="1"/>
    <col min="9721" max="9721" width="9.5703125" style="129" hidden="1"/>
    <col min="9722" max="9722" width="12.42578125" style="129" hidden="1"/>
    <col min="9723" max="9723" width="12" style="129" hidden="1"/>
    <col min="9724" max="9724" width="12.85546875" style="129" hidden="1"/>
    <col min="9725" max="9725" width="11.140625" style="129" hidden="1"/>
    <col min="9726" max="9726" width="15.140625" style="129" hidden="1"/>
    <col min="9727" max="9727" width="14.140625" style="129" hidden="1"/>
    <col min="9728" max="9728" width="13.140625" style="129" hidden="1"/>
    <col min="9729" max="9729" width="13.42578125" style="129" hidden="1"/>
    <col min="9730" max="9730" width="14.28515625" style="129" hidden="1"/>
    <col min="9731" max="9731" width="13.42578125" style="129" hidden="1"/>
    <col min="9732" max="9732" width="12.85546875" style="129" hidden="1"/>
    <col min="9733" max="9733" width="14.42578125" style="129" hidden="1"/>
    <col min="9734" max="9976" width="9.140625" style="129" hidden="1"/>
    <col min="9977" max="9977" width="9.5703125" style="129" hidden="1"/>
    <col min="9978" max="9978" width="12.42578125" style="129" hidden="1"/>
    <col min="9979" max="9979" width="12" style="129" hidden="1"/>
    <col min="9980" max="9980" width="12.85546875" style="129" hidden="1"/>
    <col min="9981" max="9981" width="11.140625" style="129" hidden="1"/>
    <col min="9982" max="9982" width="15.140625" style="129" hidden="1"/>
    <col min="9983" max="9983" width="14.140625" style="129" hidden="1"/>
    <col min="9984" max="9984" width="13.140625" style="129" hidden="1"/>
    <col min="9985" max="9985" width="13.42578125" style="129" hidden="1"/>
    <col min="9986" max="9986" width="14.28515625" style="129" hidden="1"/>
    <col min="9987" max="9987" width="13.42578125" style="129" hidden="1"/>
    <col min="9988" max="9988" width="12.85546875" style="129" hidden="1"/>
    <col min="9989" max="9989" width="14.42578125" style="129" hidden="1"/>
    <col min="9990" max="10232" width="9.140625" style="129" hidden="1"/>
    <col min="10233" max="10233" width="9.5703125" style="129" hidden="1"/>
    <col min="10234" max="10234" width="12.42578125" style="129" hidden="1"/>
    <col min="10235" max="10235" width="12" style="129" hidden="1"/>
    <col min="10236" max="10236" width="12.85546875" style="129" hidden="1"/>
    <col min="10237" max="10237" width="11.140625" style="129" hidden="1"/>
    <col min="10238" max="10238" width="15.140625" style="129" hidden="1"/>
    <col min="10239" max="10239" width="14.140625" style="129" hidden="1"/>
    <col min="10240" max="10240" width="13.140625" style="129" hidden="1"/>
    <col min="10241" max="10241" width="13.42578125" style="129" hidden="1"/>
    <col min="10242" max="10242" width="14.28515625" style="129" hidden="1"/>
    <col min="10243" max="10243" width="13.42578125" style="129" hidden="1"/>
    <col min="10244" max="10244" width="12.85546875" style="129" hidden="1"/>
    <col min="10245" max="10245" width="14.42578125" style="129" hidden="1"/>
    <col min="10246" max="10488" width="9.140625" style="129" hidden="1"/>
    <col min="10489" max="10489" width="9.5703125" style="129" hidden="1"/>
    <col min="10490" max="10490" width="12.42578125" style="129" hidden="1"/>
    <col min="10491" max="10491" width="12" style="129" hidden="1"/>
    <col min="10492" max="10492" width="12.85546875" style="129" hidden="1"/>
    <col min="10493" max="10493" width="11.140625" style="129" hidden="1"/>
    <col min="10494" max="10494" width="15.140625" style="129" hidden="1"/>
    <col min="10495" max="10495" width="14.140625" style="129" hidden="1"/>
    <col min="10496" max="10496" width="13.140625" style="129" hidden="1"/>
    <col min="10497" max="10497" width="13.42578125" style="129" hidden="1"/>
    <col min="10498" max="10498" width="14.28515625" style="129" hidden="1"/>
    <col min="10499" max="10499" width="13.42578125" style="129" hidden="1"/>
    <col min="10500" max="10500" width="12.85546875" style="129" hidden="1"/>
    <col min="10501" max="10501" width="14.42578125" style="129" hidden="1"/>
    <col min="10502" max="10744" width="9.140625" style="129" hidden="1"/>
    <col min="10745" max="10745" width="9.5703125" style="129" hidden="1"/>
    <col min="10746" max="10746" width="12.42578125" style="129" hidden="1"/>
    <col min="10747" max="10747" width="12" style="129" hidden="1"/>
    <col min="10748" max="10748" width="12.85546875" style="129" hidden="1"/>
    <col min="10749" max="10749" width="11.140625" style="129" hidden="1"/>
    <col min="10750" max="10750" width="15.140625" style="129" hidden="1"/>
    <col min="10751" max="10751" width="14.140625" style="129" hidden="1"/>
    <col min="10752" max="10752" width="13.140625" style="129" hidden="1"/>
    <col min="10753" max="10753" width="13.42578125" style="129" hidden="1"/>
    <col min="10754" max="10754" width="14.28515625" style="129" hidden="1"/>
    <col min="10755" max="10755" width="13.42578125" style="129" hidden="1"/>
    <col min="10756" max="10756" width="12.85546875" style="129" hidden="1"/>
    <col min="10757" max="10757" width="14.42578125" style="129" hidden="1"/>
    <col min="10758" max="11000" width="9.140625" style="129" hidden="1"/>
    <col min="11001" max="11001" width="9.5703125" style="129" hidden="1"/>
    <col min="11002" max="11002" width="12.42578125" style="129" hidden="1"/>
    <col min="11003" max="11003" width="12" style="129" hidden="1"/>
    <col min="11004" max="11004" width="12.85546875" style="129" hidden="1"/>
    <col min="11005" max="11005" width="11.140625" style="129" hidden="1"/>
    <col min="11006" max="11006" width="15.140625" style="129" hidden="1"/>
    <col min="11007" max="11007" width="14.140625" style="129" hidden="1"/>
    <col min="11008" max="11008" width="13.140625" style="129" hidden="1"/>
    <col min="11009" max="11009" width="13.42578125" style="129" hidden="1"/>
    <col min="11010" max="11010" width="14.28515625" style="129" hidden="1"/>
    <col min="11011" max="11011" width="13.42578125" style="129" hidden="1"/>
    <col min="11012" max="11012" width="12.85546875" style="129" hidden="1"/>
    <col min="11013" max="11013" width="14.42578125" style="129" hidden="1"/>
    <col min="11014" max="11256" width="9.140625" style="129" hidden="1"/>
    <col min="11257" max="11257" width="9.5703125" style="129" hidden="1"/>
    <col min="11258" max="11258" width="12.42578125" style="129" hidden="1"/>
    <col min="11259" max="11259" width="12" style="129" hidden="1"/>
    <col min="11260" max="11260" width="12.85546875" style="129" hidden="1"/>
    <col min="11261" max="11261" width="11.140625" style="129" hidden="1"/>
    <col min="11262" max="11262" width="15.140625" style="129" hidden="1"/>
    <col min="11263" max="11263" width="14.140625" style="129" hidden="1"/>
    <col min="11264" max="11264" width="13.140625" style="129" hidden="1"/>
    <col min="11265" max="11265" width="13.42578125" style="129" hidden="1"/>
    <col min="11266" max="11266" width="14.28515625" style="129" hidden="1"/>
    <col min="11267" max="11267" width="13.42578125" style="129" hidden="1"/>
    <col min="11268" max="11268" width="12.85546875" style="129" hidden="1"/>
    <col min="11269" max="11269" width="14.42578125" style="129" hidden="1"/>
    <col min="11270" max="11512" width="9.140625" style="129" hidden="1"/>
    <col min="11513" max="11513" width="9.5703125" style="129" hidden="1"/>
    <col min="11514" max="11514" width="12.42578125" style="129" hidden="1"/>
    <col min="11515" max="11515" width="12" style="129" hidden="1"/>
    <col min="11516" max="11516" width="12.85546875" style="129" hidden="1"/>
    <col min="11517" max="11517" width="11.140625" style="129" hidden="1"/>
    <col min="11518" max="11518" width="15.140625" style="129" hidden="1"/>
    <col min="11519" max="11519" width="14.140625" style="129" hidden="1"/>
    <col min="11520" max="11520" width="13.140625" style="129" hidden="1"/>
    <col min="11521" max="11521" width="13.42578125" style="129" hidden="1"/>
    <col min="11522" max="11522" width="14.28515625" style="129" hidden="1"/>
    <col min="11523" max="11523" width="13.42578125" style="129" hidden="1"/>
    <col min="11524" max="11524" width="12.85546875" style="129" hidden="1"/>
    <col min="11525" max="11525" width="14.42578125" style="129" hidden="1"/>
    <col min="11526" max="11768" width="9.140625" style="129" hidden="1"/>
    <col min="11769" max="11769" width="9.5703125" style="129" hidden="1"/>
    <col min="11770" max="11770" width="12.42578125" style="129" hidden="1"/>
    <col min="11771" max="11771" width="12" style="129" hidden="1"/>
    <col min="11772" max="11772" width="12.85546875" style="129" hidden="1"/>
    <col min="11773" max="11773" width="11.140625" style="129" hidden="1"/>
    <col min="11774" max="11774" width="15.140625" style="129" hidden="1"/>
    <col min="11775" max="11775" width="14.140625" style="129" hidden="1"/>
    <col min="11776" max="11776" width="13.140625" style="129" hidden="1"/>
    <col min="11777" max="11777" width="13.42578125" style="129" hidden="1"/>
    <col min="11778" max="11778" width="14.28515625" style="129" hidden="1"/>
    <col min="11779" max="11779" width="13.42578125" style="129" hidden="1"/>
    <col min="11780" max="11780" width="12.85546875" style="129" hidden="1"/>
    <col min="11781" max="11781" width="14.42578125" style="129" hidden="1"/>
    <col min="11782" max="12024" width="9.140625" style="129" hidden="1"/>
    <col min="12025" max="12025" width="9.5703125" style="129" hidden="1"/>
    <col min="12026" max="12026" width="12.42578125" style="129" hidden="1"/>
    <col min="12027" max="12027" width="12" style="129" hidden="1"/>
    <col min="12028" max="12028" width="12.85546875" style="129" hidden="1"/>
    <col min="12029" max="12029" width="11.140625" style="129" hidden="1"/>
    <col min="12030" max="12030" width="15.140625" style="129" hidden="1"/>
    <col min="12031" max="12031" width="14.140625" style="129" hidden="1"/>
    <col min="12032" max="12032" width="13.140625" style="129" hidden="1"/>
    <col min="12033" max="12033" width="13.42578125" style="129" hidden="1"/>
    <col min="12034" max="12034" width="14.28515625" style="129" hidden="1"/>
    <col min="12035" max="12035" width="13.42578125" style="129" hidden="1"/>
    <col min="12036" max="12036" width="12.85546875" style="129" hidden="1"/>
    <col min="12037" max="12037" width="14.42578125" style="129" hidden="1"/>
    <col min="12038" max="12280" width="9.140625" style="129" hidden="1"/>
    <col min="12281" max="12281" width="9.5703125" style="129" hidden="1"/>
    <col min="12282" max="12282" width="12.42578125" style="129" hidden="1"/>
    <col min="12283" max="12283" width="12" style="129" hidden="1"/>
    <col min="12284" max="12284" width="12.85546875" style="129" hidden="1"/>
    <col min="12285" max="12285" width="11.140625" style="129" hidden="1"/>
    <col min="12286" max="12286" width="15.140625" style="129" hidden="1"/>
    <col min="12287" max="12287" width="14.140625" style="129" hidden="1"/>
    <col min="12288" max="12288" width="13.140625" style="129" hidden="1"/>
    <col min="12289" max="12289" width="13.42578125" style="129" hidden="1"/>
    <col min="12290" max="12290" width="14.28515625" style="129" hidden="1"/>
    <col min="12291" max="12291" width="13.42578125" style="129" hidden="1"/>
    <col min="12292" max="12292" width="12.85546875" style="129" hidden="1"/>
    <col min="12293" max="12293" width="14.42578125" style="129" hidden="1"/>
    <col min="12294" max="12536" width="9.140625" style="129" hidden="1"/>
    <col min="12537" max="12537" width="9.5703125" style="129" hidden="1"/>
    <col min="12538" max="12538" width="12.42578125" style="129" hidden="1"/>
    <col min="12539" max="12539" width="12" style="129" hidden="1"/>
    <col min="12540" max="12540" width="12.85546875" style="129" hidden="1"/>
    <col min="12541" max="12541" width="11.140625" style="129" hidden="1"/>
    <col min="12542" max="12542" width="15.140625" style="129" hidden="1"/>
    <col min="12543" max="12543" width="14.140625" style="129" hidden="1"/>
    <col min="12544" max="12544" width="13.140625" style="129" hidden="1"/>
    <col min="12545" max="12545" width="13.42578125" style="129" hidden="1"/>
    <col min="12546" max="12546" width="14.28515625" style="129" hidden="1"/>
    <col min="12547" max="12547" width="13.42578125" style="129" hidden="1"/>
    <col min="12548" max="12548" width="12.85546875" style="129" hidden="1"/>
    <col min="12549" max="12549" width="14.42578125" style="129" hidden="1"/>
    <col min="12550" max="12792" width="9.140625" style="129" hidden="1"/>
    <col min="12793" max="12793" width="9.5703125" style="129" hidden="1"/>
    <col min="12794" max="12794" width="12.42578125" style="129" hidden="1"/>
    <col min="12795" max="12795" width="12" style="129" hidden="1"/>
    <col min="12796" max="12796" width="12.85546875" style="129" hidden="1"/>
    <col min="12797" max="12797" width="11.140625" style="129" hidden="1"/>
    <col min="12798" max="12798" width="15.140625" style="129" hidden="1"/>
    <col min="12799" max="12799" width="14.140625" style="129" hidden="1"/>
    <col min="12800" max="12800" width="13.140625" style="129" hidden="1"/>
    <col min="12801" max="12801" width="13.42578125" style="129" hidden="1"/>
    <col min="12802" max="12802" width="14.28515625" style="129" hidden="1"/>
    <col min="12803" max="12803" width="13.42578125" style="129" hidden="1"/>
    <col min="12804" max="12804" width="12.85546875" style="129" hidden="1"/>
    <col min="12805" max="12805" width="14.42578125" style="129" hidden="1"/>
    <col min="12806" max="13048" width="9.140625" style="129" hidden="1"/>
    <col min="13049" max="13049" width="9.5703125" style="129" hidden="1"/>
    <col min="13050" max="13050" width="12.42578125" style="129" hidden="1"/>
    <col min="13051" max="13051" width="12" style="129" hidden="1"/>
    <col min="13052" max="13052" width="12.85546875" style="129" hidden="1"/>
    <col min="13053" max="13053" width="11.140625" style="129" hidden="1"/>
    <col min="13054" max="13054" width="15.140625" style="129" hidden="1"/>
    <col min="13055" max="13055" width="14.140625" style="129" hidden="1"/>
    <col min="13056" max="13056" width="13.140625" style="129" hidden="1"/>
    <col min="13057" max="13057" width="13.42578125" style="129" hidden="1"/>
    <col min="13058" max="13058" width="14.28515625" style="129" hidden="1"/>
    <col min="13059" max="13059" width="13.42578125" style="129" hidden="1"/>
    <col min="13060" max="13060" width="12.85546875" style="129" hidden="1"/>
    <col min="13061" max="13061" width="14.42578125" style="129" hidden="1"/>
    <col min="13062" max="13304" width="9.140625" style="129" hidden="1"/>
    <col min="13305" max="13305" width="9.5703125" style="129" hidden="1"/>
    <col min="13306" max="13306" width="12.42578125" style="129" hidden="1"/>
    <col min="13307" max="13307" width="12" style="129" hidden="1"/>
    <col min="13308" max="13308" width="12.85546875" style="129" hidden="1"/>
    <col min="13309" max="13309" width="11.140625" style="129" hidden="1"/>
    <col min="13310" max="13310" width="15.140625" style="129" hidden="1"/>
    <col min="13311" max="13311" width="14.140625" style="129" hidden="1"/>
    <col min="13312" max="13312" width="13.140625" style="129" hidden="1"/>
    <col min="13313" max="13313" width="13.42578125" style="129" hidden="1"/>
    <col min="13314" max="13314" width="14.28515625" style="129" hidden="1"/>
    <col min="13315" max="13315" width="13.42578125" style="129" hidden="1"/>
    <col min="13316" max="13316" width="12.85546875" style="129" hidden="1"/>
    <col min="13317" max="13317" width="14.42578125" style="129" hidden="1"/>
    <col min="13318" max="13560" width="9.140625" style="129" hidden="1"/>
    <col min="13561" max="13561" width="9.5703125" style="129" hidden="1"/>
    <col min="13562" max="13562" width="12.42578125" style="129" hidden="1"/>
    <col min="13563" max="13563" width="12" style="129" hidden="1"/>
    <col min="13564" max="13564" width="12.85546875" style="129" hidden="1"/>
    <col min="13565" max="13565" width="11.140625" style="129" hidden="1"/>
    <col min="13566" max="13566" width="15.140625" style="129" hidden="1"/>
    <col min="13567" max="13567" width="14.140625" style="129" hidden="1"/>
    <col min="13568" max="13568" width="13.140625" style="129" hidden="1"/>
    <col min="13569" max="13569" width="13.42578125" style="129" hidden="1"/>
    <col min="13570" max="13570" width="14.28515625" style="129" hidden="1"/>
    <col min="13571" max="13571" width="13.42578125" style="129" hidden="1"/>
    <col min="13572" max="13572" width="12.85546875" style="129" hidden="1"/>
    <col min="13573" max="13573" width="14.42578125" style="129" hidden="1"/>
    <col min="13574" max="13816" width="9.140625" style="129" hidden="1"/>
    <col min="13817" max="13817" width="9.5703125" style="129" hidden="1"/>
    <col min="13818" max="13818" width="12.42578125" style="129" hidden="1"/>
    <col min="13819" max="13819" width="12" style="129" hidden="1"/>
    <col min="13820" max="13820" width="12.85546875" style="129" hidden="1"/>
    <col min="13821" max="13821" width="11.140625" style="129" hidden="1"/>
    <col min="13822" max="13822" width="15.140625" style="129" hidden="1"/>
    <col min="13823" max="13823" width="14.140625" style="129" hidden="1"/>
    <col min="13824" max="13824" width="13.140625" style="129" hidden="1"/>
    <col min="13825" max="13825" width="13.42578125" style="129" hidden="1"/>
    <col min="13826" max="13826" width="14.28515625" style="129" hidden="1"/>
    <col min="13827" max="13827" width="13.42578125" style="129" hidden="1"/>
    <col min="13828" max="13828" width="12.85546875" style="129" hidden="1"/>
    <col min="13829" max="13829" width="14.42578125" style="129" hidden="1"/>
    <col min="13830" max="14072" width="9.140625" style="129" hidden="1"/>
    <col min="14073" max="14073" width="9.5703125" style="129" hidden="1"/>
    <col min="14074" max="14074" width="12.42578125" style="129" hidden="1"/>
    <col min="14075" max="14075" width="12" style="129" hidden="1"/>
    <col min="14076" max="14076" width="12.85546875" style="129" hidden="1"/>
    <col min="14077" max="14077" width="11.140625" style="129" hidden="1"/>
    <col min="14078" max="14078" width="15.140625" style="129" hidden="1"/>
    <col min="14079" max="14079" width="14.140625" style="129" hidden="1"/>
    <col min="14080" max="14080" width="13.140625" style="129" hidden="1"/>
    <col min="14081" max="14081" width="13.42578125" style="129" hidden="1"/>
    <col min="14082" max="14082" width="14.28515625" style="129" hidden="1"/>
    <col min="14083" max="14083" width="13.42578125" style="129" hidden="1"/>
    <col min="14084" max="14084" width="12.85546875" style="129" hidden="1"/>
    <col min="14085" max="14085" width="14.42578125" style="129" hidden="1"/>
    <col min="14086" max="14328" width="9.140625" style="129" hidden="1"/>
    <col min="14329" max="14329" width="9.5703125" style="129" hidden="1"/>
    <col min="14330" max="14330" width="12.42578125" style="129" hidden="1"/>
    <col min="14331" max="14331" width="12" style="129" hidden="1"/>
    <col min="14332" max="14332" width="12.85546875" style="129" hidden="1"/>
    <col min="14333" max="14333" width="11.140625" style="129" hidden="1"/>
    <col min="14334" max="14334" width="15.140625" style="129" hidden="1"/>
    <col min="14335" max="14335" width="14.140625" style="129" hidden="1"/>
    <col min="14336" max="14336" width="13.140625" style="129" hidden="1"/>
    <col min="14337" max="14337" width="13.42578125" style="129" hidden="1"/>
    <col min="14338" max="14338" width="14.28515625" style="129" hidden="1"/>
    <col min="14339" max="14339" width="13.42578125" style="129" hidden="1"/>
    <col min="14340" max="14340" width="12.85546875" style="129" hidden="1"/>
    <col min="14341" max="14341" width="14.42578125" style="129" hidden="1"/>
    <col min="14342" max="14584" width="9.140625" style="129" hidden="1"/>
    <col min="14585" max="14585" width="9.5703125" style="129" hidden="1"/>
    <col min="14586" max="14586" width="12.42578125" style="129" hidden="1"/>
    <col min="14587" max="14587" width="12" style="129" hidden="1"/>
    <col min="14588" max="14588" width="12.85546875" style="129" hidden="1"/>
    <col min="14589" max="14589" width="11.140625" style="129" hidden="1"/>
    <col min="14590" max="14590" width="15.140625" style="129" hidden="1"/>
    <col min="14591" max="14591" width="14.140625" style="129" hidden="1"/>
    <col min="14592" max="14592" width="13.140625" style="129" hidden="1"/>
    <col min="14593" max="14593" width="13.42578125" style="129" hidden="1"/>
    <col min="14594" max="14594" width="14.28515625" style="129" hidden="1"/>
    <col min="14595" max="14595" width="13.42578125" style="129" hidden="1"/>
    <col min="14596" max="14596" width="12.85546875" style="129" hidden="1"/>
    <col min="14597" max="14597" width="14.42578125" style="129" hidden="1"/>
    <col min="14598" max="14840" width="9.140625" style="129" hidden="1"/>
    <col min="14841" max="14841" width="9.5703125" style="129" hidden="1"/>
    <col min="14842" max="14842" width="12.42578125" style="129" hidden="1"/>
    <col min="14843" max="14843" width="12" style="129" hidden="1"/>
    <col min="14844" max="14844" width="12.85546875" style="129" hidden="1"/>
    <col min="14845" max="14845" width="11.140625" style="129" hidden="1"/>
    <col min="14846" max="14846" width="15.140625" style="129" hidden="1"/>
    <col min="14847" max="14847" width="14.140625" style="129" hidden="1"/>
    <col min="14848" max="14848" width="13.140625" style="129" hidden="1"/>
    <col min="14849" max="14849" width="13.42578125" style="129" hidden="1"/>
    <col min="14850" max="14850" width="14.28515625" style="129" hidden="1"/>
    <col min="14851" max="14851" width="13.42578125" style="129" hidden="1"/>
    <col min="14852" max="14852" width="12.85546875" style="129" hidden="1"/>
    <col min="14853" max="14853" width="14.42578125" style="129" hidden="1"/>
    <col min="14854" max="15096" width="9.140625" style="129" hidden="1"/>
    <col min="15097" max="15097" width="9.5703125" style="129" hidden="1"/>
    <col min="15098" max="15098" width="12.42578125" style="129" hidden="1"/>
    <col min="15099" max="15099" width="12" style="129" hidden="1"/>
    <col min="15100" max="15100" width="12.85546875" style="129" hidden="1"/>
    <col min="15101" max="15101" width="11.140625" style="129" hidden="1"/>
    <col min="15102" max="15102" width="15.140625" style="129" hidden="1"/>
    <col min="15103" max="15103" width="14.140625" style="129" hidden="1"/>
    <col min="15104" max="15104" width="13.140625" style="129" hidden="1"/>
    <col min="15105" max="15105" width="13.42578125" style="129" hidden="1"/>
    <col min="15106" max="15106" width="14.28515625" style="129" hidden="1"/>
    <col min="15107" max="15107" width="13.42578125" style="129" hidden="1"/>
    <col min="15108" max="15108" width="12.85546875" style="129" hidden="1"/>
    <col min="15109" max="15109" width="14.42578125" style="129" hidden="1"/>
    <col min="15110" max="15352" width="9.140625" style="129" hidden="1"/>
    <col min="15353" max="15353" width="9.5703125" style="129" hidden="1"/>
    <col min="15354" max="15354" width="12.42578125" style="129" hidden="1"/>
    <col min="15355" max="15355" width="12" style="129" hidden="1"/>
    <col min="15356" max="15356" width="12.85546875" style="129" hidden="1"/>
    <col min="15357" max="15357" width="11.140625" style="129" hidden="1"/>
    <col min="15358" max="15358" width="15.140625" style="129" hidden="1"/>
    <col min="15359" max="15359" width="14.140625" style="129" hidden="1"/>
    <col min="15360" max="15360" width="13.140625" style="129" hidden="1"/>
    <col min="15361" max="15361" width="13.42578125" style="129" hidden="1"/>
    <col min="15362" max="15362" width="14.28515625" style="129" hidden="1"/>
    <col min="15363" max="15363" width="13.42578125" style="129" hidden="1"/>
    <col min="15364" max="15364" width="12.85546875" style="129" hidden="1"/>
    <col min="15365" max="15365" width="14.42578125" style="129" hidden="1"/>
    <col min="15366" max="15608" width="9.140625" style="129" hidden="1"/>
    <col min="15609" max="15609" width="9.5703125" style="129" hidden="1"/>
    <col min="15610" max="15610" width="12.42578125" style="129" hidden="1"/>
    <col min="15611" max="15611" width="12" style="129" hidden="1"/>
    <col min="15612" max="15612" width="12.85546875" style="129" hidden="1"/>
    <col min="15613" max="15613" width="11.140625" style="129" hidden="1"/>
    <col min="15614" max="15614" width="15.140625" style="129" hidden="1"/>
    <col min="15615" max="15615" width="14.140625" style="129" hidden="1"/>
    <col min="15616" max="15616" width="13.140625" style="129" hidden="1"/>
    <col min="15617" max="15617" width="13.42578125" style="129" hidden="1"/>
    <col min="15618" max="15618" width="14.28515625" style="129" hidden="1"/>
    <col min="15619" max="15619" width="13.42578125" style="129" hidden="1"/>
    <col min="15620" max="15620" width="12.85546875" style="129" hidden="1"/>
    <col min="15621" max="15621" width="14.42578125" style="129" hidden="1"/>
    <col min="15622" max="15864" width="9.140625" style="129" hidden="1"/>
    <col min="15865" max="15865" width="9.5703125" style="129" hidden="1"/>
    <col min="15866" max="15866" width="12.42578125" style="129" hidden="1"/>
    <col min="15867" max="15867" width="12" style="129" hidden="1"/>
    <col min="15868" max="15868" width="12.85546875" style="129" hidden="1"/>
    <col min="15869" max="15869" width="11.140625" style="129" hidden="1"/>
    <col min="15870" max="15870" width="15.140625" style="129" hidden="1"/>
    <col min="15871" max="15871" width="14.140625" style="129" hidden="1"/>
    <col min="15872" max="15872" width="13.140625" style="129" hidden="1"/>
    <col min="15873" max="15873" width="13.42578125" style="129" hidden="1"/>
    <col min="15874" max="15874" width="14.28515625" style="129" hidden="1"/>
    <col min="15875" max="15875" width="13.42578125" style="129" hidden="1"/>
    <col min="15876" max="15876" width="12.85546875" style="129" hidden="1"/>
    <col min="15877" max="15877" width="14.42578125" style="129" hidden="1"/>
    <col min="15878" max="16120" width="9.140625" style="129" hidden="1"/>
    <col min="16121" max="16121" width="9.5703125" style="129" hidden="1"/>
    <col min="16122" max="16122" width="12.42578125" style="129" hidden="1"/>
    <col min="16123" max="16123" width="12" style="129" hidden="1"/>
    <col min="16124" max="16124" width="12.85546875" style="129" hidden="1"/>
    <col min="16125" max="16125" width="11.140625" style="129" hidden="1"/>
    <col min="16126" max="16126" width="15.140625" style="129" hidden="1"/>
    <col min="16127" max="16127" width="14.140625" style="129" hidden="1"/>
    <col min="16128" max="16128" width="13.140625" style="129" hidden="1"/>
    <col min="16129" max="16129" width="13.42578125" style="129" hidden="1"/>
    <col min="16130" max="16130" width="14.28515625" style="129" hidden="1"/>
    <col min="16131" max="16131" width="13.42578125" style="129" hidden="1"/>
    <col min="16132" max="16132" width="12.85546875" style="129" hidden="1"/>
    <col min="16133" max="16133" width="14.42578125" style="129" hidden="1"/>
    <col min="16134" max="16384" width="9.140625" style="129" hidden="1"/>
  </cols>
  <sheetData>
    <row r="1" spans="1:6" ht="29.25" customHeight="1">
      <c r="A1" s="454" t="s">
        <v>721</v>
      </c>
      <c r="B1" s="454"/>
      <c r="C1" s="454"/>
      <c r="D1" s="454"/>
      <c r="E1" s="454"/>
      <c r="F1" s="454"/>
    </row>
    <row r="2" spans="1:6" ht="42.75" customHeight="1">
      <c r="A2" s="130">
        <v>1</v>
      </c>
      <c r="B2" s="131" t="s">
        <v>722</v>
      </c>
      <c r="C2" s="453" t="s">
        <v>723</v>
      </c>
      <c r="D2" s="453"/>
      <c r="E2" s="453"/>
      <c r="F2" s="453"/>
    </row>
    <row r="3" spans="1:6" ht="30" customHeight="1">
      <c r="A3" s="130">
        <v>2</v>
      </c>
      <c r="B3" s="131" t="s">
        <v>724</v>
      </c>
      <c r="C3" s="455">
        <v>2000</v>
      </c>
      <c r="D3" s="455"/>
      <c r="E3" s="455"/>
      <c r="F3" s="455"/>
    </row>
    <row r="4" spans="1:6" ht="30" customHeight="1">
      <c r="A4" s="130"/>
      <c r="B4" s="132" t="s">
        <v>725</v>
      </c>
      <c r="C4" s="453" t="s">
        <v>726</v>
      </c>
      <c r="D4" s="453"/>
      <c r="E4" s="453"/>
      <c r="F4" s="453"/>
    </row>
    <row r="5" spans="1:6" ht="30" customHeight="1">
      <c r="A5" s="133">
        <v>3</v>
      </c>
      <c r="B5" s="456" t="s">
        <v>727</v>
      </c>
      <c r="C5" s="456"/>
      <c r="D5" s="456"/>
      <c r="E5" s="456"/>
      <c r="F5" s="456"/>
    </row>
    <row r="6" spans="1:6" ht="30" customHeight="1">
      <c r="A6" s="130" t="s">
        <v>597</v>
      </c>
      <c r="B6" s="134" t="s">
        <v>728</v>
      </c>
      <c r="C6" s="453" t="s">
        <v>729</v>
      </c>
      <c r="D6" s="453"/>
      <c r="E6" s="453"/>
      <c r="F6" s="453"/>
    </row>
    <row r="7" spans="1:6" ht="30" customHeight="1">
      <c r="A7" s="130" t="s">
        <v>599</v>
      </c>
      <c r="B7" s="134" t="s">
        <v>730</v>
      </c>
      <c r="C7" s="453" t="s">
        <v>731</v>
      </c>
      <c r="D7" s="453"/>
      <c r="E7" s="453"/>
      <c r="F7" s="453"/>
    </row>
    <row r="8" spans="1:6" ht="30" customHeight="1">
      <c r="A8" s="130" t="s">
        <v>601</v>
      </c>
      <c r="B8" s="134" t="s">
        <v>732</v>
      </c>
      <c r="C8" s="453" t="s">
        <v>733</v>
      </c>
      <c r="D8" s="453"/>
      <c r="E8" s="134" t="s">
        <v>734</v>
      </c>
      <c r="F8" s="135">
        <v>517503</v>
      </c>
    </row>
    <row r="9" spans="1:6" ht="30" customHeight="1">
      <c r="A9" s="130" t="s">
        <v>603</v>
      </c>
      <c r="B9" s="134" t="s">
        <v>735</v>
      </c>
      <c r="C9" s="453" t="s">
        <v>736</v>
      </c>
      <c r="D9" s="453"/>
      <c r="E9" s="134" t="s">
        <v>737</v>
      </c>
      <c r="F9" s="135" t="s">
        <v>736</v>
      </c>
    </row>
    <row r="10" spans="1:6" ht="30" customHeight="1">
      <c r="A10" s="133">
        <v>4</v>
      </c>
      <c r="B10" s="456" t="s">
        <v>738</v>
      </c>
      <c r="C10" s="456"/>
      <c r="D10" s="456"/>
      <c r="E10" s="456"/>
      <c r="F10" s="456"/>
    </row>
    <row r="11" spans="1:6" ht="30" customHeight="1">
      <c r="A11" s="130" t="s">
        <v>597</v>
      </c>
      <c r="B11" s="134" t="s">
        <v>739</v>
      </c>
      <c r="C11" s="453" t="s">
        <v>740</v>
      </c>
      <c r="D11" s="453"/>
      <c r="E11" s="453"/>
      <c r="F11" s="453"/>
    </row>
    <row r="12" spans="1:6" ht="30" customHeight="1">
      <c r="A12" s="130" t="s">
        <v>599</v>
      </c>
      <c r="B12" s="134" t="s">
        <v>741</v>
      </c>
      <c r="C12" s="453" t="s">
        <v>742</v>
      </c>
      <c r="D12" s="453"/>
      <c r="E12" s="453"/>
      <c r="F12" s="453"/>
    </row>
    <row r="13" spans="1:6" ht="40.5" customHeight="1">
      <c r="A13" s="130" t="s">
        <v>601</v>
      </c>
      <c r="B13" s="134" t="s">
        <v>743</v>
      </c>
      <c r="C13" s="453" t="s">
        <v>744</v>
      </c>
      <c r="D13" s="453"/>
      <c r="E13" s="453"/>
      <c r="F13" s="453"/>
    </row>
    <row r="14" spans="1:6" ht="30" customHeight="1">
      <c r="A14" s="130" t="s">
        <v>603</v>
      </c>
      <c r="B14" s="134" t="s">
        <v>728</v>
      </c>
      <c r="C14" s="453" t="s">
        <v>745</v>
      </c>
      <c r="D14" s="453"/>
      <c r="E14" s="134" t="s">
        <v>746</v>
      </c>
      <c r="F14" s="135"/>
    </row>
    <row r="15" spans="1:6" ht="30" customHeight="1">
      <c r="A15" s="130" t="s">
        <v>604</v>
      </c>
      <c r="B15" s="134" t="s">
        <v>730</v>
      </c>
      <c r="C15" s="453" t="s">
        <v>747</v>
      </c>
      <c r="D15" s="453"/>
      <c r="E15" s="453"/>
      <c r="F15" s="453"/>
    </row>
    <row r="16" spans="1:6" ht="30" customHeight="1">
      <c r="A16" s="130" t="s">
        <v>606</v>
      </c>
      <c r="B16" s="134" t="s">
        <v>732</v>
      </c>
      <c r="C16" s="453" t="s">
        <v>733</v>
      </c>
      <c r="D16" s="453"/>
      <c r="E16" s="134" t="s">
        <v>734</v>
      </c>
      <c r="F16" s="135">
        <v>517503</v>
      </c>
    </row>
    <row r="17" spans="1:6" ht="30" customHeight="1">
      <c r="A17" s="130" t="s">
        <v>608</v>
      </c>
      <c r="B17" s="134" t="s">
        <v>735</v>
      </c>
      <c r="C17" s="453" t="s">
        <v>736</v>
      </c>
      <c r="D17" s="453"/>
      <c r="E17" s="134" t="s">
        <v>737</v>
      </c>
      <c r="F17" s="135" t="s">
        <v>736</v>
      </c>
    </row>
    <row r="18" spans="1:6" ht="30" customHeight="1">
      <c r="A18" s="133">
        <v>5</v>
      </c>
      <c r="B18" s="457" t="s">
        <v>748</v>
      </c>
      <c r="C18" s="457"/>
      <c r="D18" s="457"/>
      <c r="E18" s="457"/>
      <c r="F18" s="457"/>
    </row>
    <row r="19" spans="1:6" ht="40.5" customHeight="1">
      <c r="A19" s="130" t="s">
        <v>597</v>
      </c>
      <c r="B19" s="134" t="s">
        <v>749</v>
      </c>
      <c r="C19" s="453" t="s">
        <v>750</v>
      </c>
      <c r="D19" s="453"/>
      <c r="E19" s="453"/>
      <c r="F19" s="453"/>
    </row>
    <row r="20" spans="1:6" ht="30" customHeight="1">
      <c r="A20" s="130" t="s">
        <v>599</v>
      </c>
      <c r="B20" s="134" t="s">
        <v>741</v>
      </c>
      <c r="C20" s="453" t="s">
        <v>751</v>
      </c>
      <c r="D20" s="453"/>
      <c r="E20" s="453"/>
      <c r="F20" s="453"/>
    </row>
    <row r="21" spans="1:6" ht="42.75" customHeight="1">
      <c r="A21" s="130" t="s">
        <v>601</v>
      </c>
      <c r="B21" s="134" t="s">
        <v>743</v>
      </c>
      <c r="C21" s="453" t="s">
        <v>744</v>
      </c>
      <c r="D21" s="453"/>
      <c r="E21" s="453"/>
      <c r="F21" s="453"/>
    </row>
    <row r="22" spans="1:6" ht="30" customHeight="1">
      <c r="A22" s="130" t="s">
        <v>603</v>
      </c>
      <c r="B22" s="134" t="s">
        <v>728</v>
      </c>
      <c r="C22" s="453" t="s">
        <v>745</v>
      </c>
      <c r="D22" s="453"/>
      <c r="E22" s="134" t="s">
        <v>746</v>
      </c>
      <c r="F22" s="135"/>
    </row>
    <row r="23" spans="1:6" ht="30" customHeight="1">
      <c r="A23" s="130" t="s">
        <v>604</v>
      </c>
      <c r="B23" s="134" t="s">
        <v>730</v>
      </c>
      <c r="C23" s="453" t="s">
        <v>747</v>
      </c>
      <c r="D23" s="453"/>
      <c r="E23" s="453"/>
      <c r="F23" s="453"/>
    </row>
    <row r="24" spans="1:6" ht="30" customHeight="1">
      <c r="A24" s="130" t="s">
        <v>606</v>
      </c>
      <c r="B24" s="134" t="s">
        <v>732</v>
      </c>
      <c r="C24" s="453" t="s">
        <v>733</v>
      </c>
      <c r="D24" s="453"/>
      <c r="E24" s="134" t="s">
        <v>734</v>
      </c>
      <c r="F24" s="135">
        <v>517503</v>
      </c>
    </row>
    <row r="25" spans="1:6" ht="30" customHeight="1">
      <c r="A25" s="130" t="s">
        <v>608</v>
      </c>
      <c r="B25" s="134" t="s">
        <v>735</v>
      </c>
      <c r="C25" s="453" t="s">
        <v>736</v>
      </c>
      <c r="D25" s="453"/>
      <c r="E25" s="134" t="s">
        <v>737</v>
      </c>
      <c r="F25" s="135" t="s">
        <v>736</v>
      </c>
    </row>
    <row r="26" spans="1:6" ht="30" customHeight="1">
      <c r="A26" s="133">
        <v>6</v>
      </c>
      <c r="B26" s="456" t="s">
        <v>752</v>
      </c>
      <c r="C26" s="456"/>
      <c r="D26" s="456"/>
      <c r="E26" s="456"/>
      <c r="F26" s="456"/>
    </row>
    <row r="27" spans="1:6" ht="30" customHeight="1">
      <c r="A27" s="130" t="s">
        <v>597</v>
      </c>
      <c r="B27" s="134" t="s">
        <v>753</v>
      </c>
      <c r="C27" s="453" t="s">
        <v>754</v>
      </c>
      <c r="D27" s="453"/>
      <c r="E27" s="453"/>
      <c r="F27" s="453"/>
    </row>
    <row r="28" spans="1:6" ht="30" customHeight="1">
      <c r="A28" s="130" t="s">
        <v>599</v>
      </c>
      <c r="B28" s="134" t="s">
        <v>741</v>
      </c>
      <c r="C28" s="453" t="s">
        <v>755</v>
      </c>
      <c r="D28" s="453"/>
      <c r="E28" s="134" t="s">
        <v>756</v>
      </c>
      <c r="F28" s="135" t="s">
        <v>757</v>
      </c>
    </row>
    <row r="29" spans="1:6" ht="30" customHeight="1">
      <c r="A29" s="130" t="s">
        <v>601</v>
      </c>
      <c r="B29" s="134" t="s">
        <v>758</v>
      </c>
      <c r="C29" s="453" t="s">
        <v>759</v>
      </c>
      <c r="D29" s="453"/>
      <c r="E29" s="453"/>
      <c r="F29" s="453"/>
    </row>
    <row r="30" spans="1:6" ht="30" customHeight="1">
      <c r="A30" s="130" t="s">
        <v>603</v>
      </c>
      <c r="B30" s="134" t="s">
        <v>735</v>
      </c>
      <c r="C30" s="453" t="s">
        <v>736</v>
      </c>
      <c r="D30" s="453"/>
      <c r="E30" s="134" t="s">
        <v>737</v>
      </c>
      <c r="F30" s="136" t="s">
        <v>736</v>
      </c>
    </row>
    <row r="31" spans="1:6" ht="37.5" customHeight="1">
      <c r="A31" s="130" t="s">
        <v>604</v>
      </c>
      <c r="B31" s="134" t="s">
        <v>760</v>
      </c>
      <c r="C31" s="135">
        <v>9440817405</v>
      </c>
      <c r="D31" s="134" t="s">
        <v>761</v>
      </c>
      <c r="E31" s="460" t="s">
        <v>762</v>
      </c>
      <c r="F31" s="461"/>
    </row>
    <row r="32" spans="1:6" ht="30" customHeight="1">
      <c r="A32" s="133">
        <v>7</v>
      </c>
      <c r="B32" s="456" t="s">
        <v>763</v>
      </c>
      <c r="C32" s="456"/>
      <c r="D32" s="456"/>
      <c r="E32" s="456"/>
      <c r="F32" s="456"/>
    </row>
    <row r="33" spans="1:6" ht="37.5">
      <c r="A33" s="130"/>
      <c r="B33" s="134" t="s">
        <v>764</v>
      </c>
      <c r="C33" s="453" t="s">
        <v>765</v>
      </c>
      <c r="D33" s="453"/>
      <c r="E33" s="453"/>
      <c r="F33" s="453"/>
    </row>
    <row r="34" spans="1:6" hidden="1">
      <c r="A34" s="137"/>
      <c r="B34" s="138"/>
      <c r="C34" s="139"/>
      <c r="D34" s="140"/>
      <c r="E34" s="140"/>
      <c r="F34" s="141"/>
    </row>
    <row r="35" spans="1:6" hidden="1">
      <c r="A35" s="137"/>
      <c r="B35" s="138"/>
      <c r="C35" s="139"/>
      <c r="D35" s="140"/>
      <c r="E35" s="140"/>
      <c r="F35" s="141"/>
    </row>
    <row r="36" spans="1:6" hidden="1">
      <c r="A36" s="137"/>
      <c r="B36" s="138"/>
      <c r="C36" s="139"/>
      <c r="D36" s="140"/>
      <c r="E36" s="140"/>
      <c r="F36" s="141"/>
    </row>
    <row r="37" spans="1:6" hidden="1">
      <c r="A37" s="137"/>
      <c r="B37" s="138"/>
      <c r="C37" s="139"/>
      <c r="D37" s="140"/>
      <c r="E37" s="140"/>
      <c r="F37" s="141"/>
    </row>
    <row r="38" spans="1:6" hidden="1">
      <c r="A38" s="458"/>
      <c r="B38" s="458"/>
      <c r="C38" s="139"/>
      <c r="D38" s="458"/>
      <c r="E38" s="458"/>
      <c r="F38" s="142"/>
    </row>
    <row r="39" spans="1:6" hidden="1">
      <c r="A39" s="458"/>
      <c r="B39" s="458"/>
      <c r="C39" s="139"/>
      <c r="D39" s="138"/>
      <c r="E39" s="143"/>
      <c r="F39" s="142"/>
    </row>
    <row r="40" spans="1:6" hidden="1">
      <c r="A40" s="458"/>
      <c r="B40" s="458"/>
      <c r="C40" s="138"/>
      <c r="D40" s="459"/>
      <c r="E40" s="459"/>
      <c r="F40" s="459"/>
    </row>
    <row r="41" spans="1:6" hidden="1">
      <c r="A41" s="458"/>
      <c r="B41" s="458"/>
      <c r="C41" s="138"/>
      <c r="D41" s="144"/>
      <c r="E41" s="143"/>
      <c r="F41" s="142"/>
    </row>
    <row r="42" spans="1:6" hidden="1">
      <c r="A42" s="145"/>
      <c r="B42" s="143"/>
      <c r="C42" s="143"/>
      <c r="D42" s="144"/>
      <c r="E42" s="143"/>
      <c r="F42" s="142"/>
    </row>
    <row r="43" spans="1:6">
      <c r="A43" s="140"/>
      <c r="B43" s="143"/>
      <c r="C43" s="143"/>
      <c r="D43" s="146"/>
      <c r="E43" s="143"/>
    </row>
  </sheetData>
  <mergeCells count="38">
    <mergeCell ref="A40:B41"/>
    <mergeCell ref="D40:F40"/>
    <mergeCell ref="E31:F31"/>
    <mergeCell ref="B32:F32"/>
    <mergeCell ref="C33:F33"/>
    <mergeCell ref="A38:B38"/>
    <mergeCell ref="D38:E38"/>
    <mergeCell ref="A39:B39"/>
    <mergeCell ref="C30:D30"/>
    <mergeCell ref="C19:F19"/>
    <mergeCell ref="C20:F20"/>
    <mergeCell ref="C21:F21"/>
    <mergeCell ref="C22:D22"/>
    <mergeCell ref="C23:F23"/>
    <mergeCell ref="C24:D24"/>
    <mergeCell ref="C25:D25"/>
    <mergeCell ref="B26:F26"/>
    <mergeCell ref="C27:F27"/>
    <mergeCell ref="C28:D28"/>
    <mergeCell ref="C29:F29"/>
    <mergeCell ref="B18:F18"/>
    <mergeCell ref="C7:F7"/>
    <mergeCell ref="C8:D8"/>
    <mergeCell ref="C9:D9"/>
    <mergeCell ref="B10:F10"/>
    <mergeCell ref="C11:F11"/>
    <mergeCell ref="C12:F12"/>
    <mergeCell ref="C13:F13"/>
    <mergeCell ref="C14:D14"/>
    <mergeCell ref="C15:F15"/>
    <mergeCell ref="C16:D16"/>
    <mergeCell ref="C17:D17"/>
    <mergeCell ref="C6:F6"/>
    <mergeCell ref="A1:F1"/>
    <mergeCell ref="C2:F2"/>
    <mergeCell ref="C3:F3"/>
    <mergeCell ref="C4:F4"/>
    <mergeCell ref="B5:F5"/>
  </mergeCells>
  <hyperlinks>
    <hyperlink ref="E31" r:id="rId1"/>
  </hyperlinks>
  <pageMargins left="0.70866141732283472" right="0.70866141732283472" top="0.74803149606299213" bottom="0.74803149606299213" header="0.31496062992125984" footer="0.31496062992125984"/>
  <pageSetup paperSize="9" scale="64"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0"/>
  <sheetViews>
    <sheetView tabSelected="1" view="pageBreakPreview" zoomScale="64" zoomScaleNormal="90" zoomScaleSheetLayoutView="64" workbookViewId="0">
      <pane xSplit="4" ySplit="7" topLeftCell="E131" activePane="bottomRight" state="frozen"/>
      <selection activeCell="P224" sqref="P224:P229"/>
      <selection pane="topRight" activeCell="P224" sqref="P224:P229"/>
      <selection pane="bottomLeft" activeCell="P224" sqref="P224:P229"/>
      <selection pane="bottomRight" activeCell="Y235" sqref="Y235"/>
    </sheetView>
  </sheetViews>
  <sheetFormatPr defaultRowHeight="12.75"/>
  <cols>
    <col min="1" max="1" width="3.5703125" style="294" customWidth="1"/>
    <col min="2" max="2" width="10.42578125" style="376" customWidth="1"/>
    <col min="3" max="3" width="6.28515625" style="294" customWidth="1"/>
    <col min="4" max="4" width="12.7109375" style="294" customWidth="1"/>
    <col min="5" max="5" width="27" style="294" customWidth="1"/>
    <col min="6" max="6" width="10.5703125" style="294" customWidth="1"/>
    <col min="7" max="9" width="12" style="294" customWidth="1"/>
    <col min="10" max="10" width="10.28515625" style="294" customWidth="1"/>
    <col min="11" max="12" width="12.140625" style="294" customWidth="1"/>
    <col min="13" max="13" width="10.5703125" style="294" customWidth="1"/>
    <col min="14" max="14" width="12" style="294" customWidth="1"/>
    <col min="15" max="15" width="10.28515625" style="374" customWidth="1"/>
    <col min="16" max="16" width="11.85546875" style="374" customWidth="1"/>
    <col min="17" max="17" width="11.85546875" style="294" customWidth="1"/>
    <col min="18" max="18" width="13" style="294" customWidth="1"/>
    <col min="19" max="19" width="7.5703125" style="294" customWidth="1"/>
    <col min="20" max="20" width="8.42578125" style="294" customWidth="1"/>
    <col min="21" max="21" width="9.140625" style="294" hidden="1" customWidth="1"/>
    <col min="22" max="22" width="8.5703125" style="294" customWidth="1"/>
    <col min="23" max="23" width="9.42578125" style="375" customWidth="1"/>
    <col min="24" max="25" width="7.7109375" style="294" customWidth="1"/>
    <col min="26" max="240" width="9.140625" style="294"/>
    <col min="241" max="241" width="6.140625" style="294" customWidth="1"/>
    <col min="242" max="242" width="12.5703125" style="294" customWidth="1"/>
    <col min="243" max="243" width="11.7109375" style="294" customWidth="1"/>
    <col min="244" max="259" width="0" style="294" hidden="1" customWidth="1"/>
    <col min="260" max="260" width="27" style="294" customWidth="1"/>
    <col min="261" max="262" width="10.5703125" style="294" customWidth="1"/>
    <col min="263" max="263" width="12" style="294" customWidth="1"/>
    <col min="264" max="264" width="12.140625" style="294" customWidth="1"/>
    <col min="265" max="267" width="10.7109375" style="294" customWidth="1"/>
    <col min="268" max="268" width="19.140625" style="294" bestFit="1" customWidth="1"/>
    <col min="269" max="269" width="8.5703125" style="294" bestFit="1" customWidth="1"/>
    <col min="270" max="270" width="9.5703125" style="294" bestFit="1" customWidth="1"/>
    <col min="271" max="271" width="11.42578125" style="294" bestFit="1" customWidth="1"/>
    <col min="272" max="272" width="12" style="294" bestFit="1" customWidth="1"/>
    <col min="273" max="273" width="23.85546875" style="294" bestFit="1" customWidth="1"/>
    <col min="274" max="274" width="11.5703125" style="294" bestFit="1" customWidth="1"/>
    <col min="275" max="275" width="8.7109375" style="294" bestFit="1" customWidth="1"/>
    <col min="276" max="276" width="0" style="294" hidden="1" customWidth="1"/>
    <col min="277" max="277" width="9.140625" style="294" customWidth="1"/>
    <col min="278" max="496" width="9.140625" style="294"/>
    <col min="497" max="497" width="6.140625" style="294" customWidth="1"/>
    <col min="498" max="498" width="12.5703125" style="294" customWidth="1"/>
    <col min="499" max="499" width="11.7109375" style="294" customWidth="1"/>
    <col min="500" max="515" width="0" style="294" hidden="1" customWidth="1"/>
    <col min="516" max="516" width="27" style="294" customWidth="1"/>
    <col min="517" max="518" width="10.5703125" style="294" customWidth="1"/>
    <col min="519" max="519" width="12" style="294" customWidth="1"/>
    <col min="520" max="520" width="12.140625" style="294" customWidth="1"/>
    <col min="521" max="523" width="10.7109375" style="294" customWidth="1"/>
    <col min="524" max="524" width="19.140625" style="294" bestFit="1" customWidth="1"/>
    <col min="525" max="525" width="8.5703125" style="294" bestFit="1" customWidth="1"/>
    <col min="526" max="526" width="9.5703125" style="294" bestFit="1" customWidth="1"/>
    <col min="527" max="527" width="11.42578125" style="294" bestFit="1" customWidth="1"/>
    <col min="528" max="528" width="12" style="294" bestFit="1" customWidth="1"/>
    <col min="529" max="529" width="23.85546875" style="294" bestFit="1" customWidth="1"/>
    <col min="530" max="530" width="11.5703125" style="294" bestFit="1" customWidth="1"/>
    <col min="531" max="531" width="8.7109375" style="294" bestFit="1" customWidth="1"/>
    <col min="532" max="532" width="0" style="294" hidden="1" customWidth="1"/>
    <col min="533" max="533" width="9.140625" style="294" customWidth="1"/>
    <col min="534" max="752" width="9.140625" style="294"/>
    <col min="753" max="753" width="6.140625" style="294" customWidth="1"/>
    <col min="754" max="754" width="12.5703125" style="294" customWidth="1"/>
    <col min="755" max="755" width="11.7109375" style="294" customWidth="1"/>
    <col min="756" max="771" width="0" style="294" hidden="1" customWidth="1"/>
    <col min="772" max="772" width="27" style="294" customWidth="1"/>
    <col min="773" max="774" width="10.5703125" style="294" customWidth="1"/>
    <col min="775" max="775" width="12" style="294" customWidth="1"/>
    <col min="776" max="776" width="12.140625" style="294" customWidth="1"/>
    <col min="777" max="779" width="10.7109375" style="294" customWidth="1"/>
    <col min="780" max="780" width="19.140625" style="294" bestFit="1" customWidth="1"/>
    <col min="781" max="781" width="8.5703125" style="294" bestFit="1" customWidth="1"/>
    <col min="782" max="782" width="9.5703125" style="294" bestFit="1" customWidth="1"/>
    <col min="783" max="783" width="11.42578125" style="294" bestFit="1" customWidth="1"/>
    <col min="784" max="784" width="12" style="294" bestFit="1" customWidth="1"/>
    <col min="785" max="785" width="23.85546875" style="294" bestFit="1" customWidth="1"/>
    <col min="786" max="786" width="11.5703125" style="294" bestFit="1" customWidth="1"/>
    <col min="787" max="787" width="8.7109375" style="294" bestFit="1" customWidth="1"/>
    <col min="788" max="788" width="0" style="294" hidden="1" customWidth="1"/>
    <col min="789" max="789" width="9.140625" style="294" customWidth="1"/>
    <col min="790" max="1008" width="9.140625" style="294"/>
    <col min="1009" max="1009" width="6.140625" style="294" customWidth="1"/>
    <col min="1010" max="1010" width="12.5703125" style="294" customWidth="1"/>
    <col min="1011" max="1011" width="11.7109375" style="294" customWidth="1"/>
    <col min="1012" max="1027" width="0" style="294" hidden="1" customWidth="1"/>
    <col min="1028" max="1028" width="27" style="294" customWidth="1"/>
    <col min="1029" max="1030" width="10.5703125" style="294" customWidth="1"/>
    <col min="1031" max="1031" width="12" style="294" customWidth="1"/>
    <col min="1032" max="1032" width="12.140625" style="294" customWidth="1"/>
    <col min="1033" max="1035" width="10.7109375" style="294" customWidth="1"/>
    <col min="1036" max="1036" width="19.140625" style="294" bestFit="1" customWidth="1"/>
    <col min="1037" max="1037" width="8.5703125" style="294" bestFit="1" customWidth="1"/>
    <col min="1038" max="1038" width="9.5703125" style="294" bestFit="1" customWidth="1"/>
    <col min="1039" max="1039" width="11.42578125" style="294" bestFit="1" customWidth="1"/>
    <col min="1040" max="1040" width="12" style="294" bestFit="1" customWidth="1"/>
    <col min="1041" max="1041" width="23.85546875" style="294" bestFit="1" customWidth="1"/>
    <col min="1042" max="1042" width="11.5703125" style="294" bestFit="1" customWidth="1"/>
    <col min="1043" max="1043" width="8.7109375" style="294" bestFit="1" customWidth="1"/>
    <col min="1044" max="1044" width="0" style="294" hidden="1" customWidth="1"/>
    <col min="1045" max="1045" width="9.140625" style="294" customWidth="1"/>
    <col min="1046" max="1264" width="9.140625" style="294"/>
    <col min="1265" max="1265" width="6.140625" style="294" customWidth="1"/>
    <col min="1266" max="1266" width="12.5703125" style="294" customWidth="1"/>
    <col min="1267" max="1267" width="11.7109375" style="294" customWidth="1"/>
    <col min="1268" max="1283" width="0" style="294" hidden="1" customWidth="1"/>
    <col min="1284" max="1284" width="27" style="294" customWidth="1"/>
    <col min="1285" max="1286" width="10.5703125" style="294" customWidth="1"/>
    <col min="1287" max="1287" width="12" style="294" customWidth="1"/>
    <col min="1288" max="1288" width="12.140625" style="294" customWidth="1"/>
    <col min="1289" max="1291" width="10.7109375" style="294" customWidth="1"/>
    <col min="1292" max="1292" width="19.140625" style="294" bestFit="1" customWidth="1"/>
    <col min="1293" max="1293" width="8.5703125" style="294" bestFit="1" customWidth="1"/>
    <col min="1294" max="1294" width="9.5703125" style="294" bestFit="1" customWidth="1"/>
    <col min="1295" max="1295" width="11.42578125" style="294" bestFit="1" customWidth="1"/>
    <col min="1296" max="1296" width="12" style="294" bestFit="1" customWidth="1"/>
    <col min="1297" max="1297" width="23.85546875" style="294" bestFit="1" customWidth="1"/>
    <col min="1298" max="1298" width="11.5703125" style="294" bestFit="1" customWidth="1"/>
    <col min="1299" max="1299" width="8.7109375" style="294" bestFit="1" customWidth="1"/>
    <col min="1300" max="1300" width="0" style="294" hidden="1" customWidth="1"/>
    <col min="1301" max="1301" width="9.140625" style="294" customWidth="1"/>
    <col min="1302" max="1520" width="9.140625" style="294"/>
    <col min="1521" max="1521" width="6.140625" style="294" customWidth="1"/>
    <col min="1522" max="1522" width="12.5703125" style="294" customWidth="1"/>
    <col min="1523" max="1523" width="11.7109375" style="294" customWidth="1"/>
    <col min="1524" max="1539" width="0" style="294" hidden="1" customWidth="1"/>
    <col min="1540" max="1540" width="27" style="294" customWidth="1"/>
    <col min="1541" max="1542" width="10.5703125" style="294" customWidth="1"/>
    <col min="1543" max="1543" width="12" style="294" customWidth="1"/>
    <col min="1544" max="1544" width="12.140625" style="294" customWidth="1"/>
    <col min="1545" max="1547" width="10.7109375" style="294" customWidth="1"/>
    <col min="1548" max="1548" width="19.140625" style="294" bestFit="1" customWidth="1"/>
    <col min="1549" max="1549" width="8.5703125" style="294" bestFit="1" customWidth="1"/>
    <col min="1550" max="1550" width="9.5703125" style="294" bestFit="1" customWidth="1"/>
    <col min="1551" max="1551" width="11.42578125" style="294" bestFit="1" customWidth="1"/>
    <col min="1552" max="1552" width="12" style="294" bestFit="1" customWidth="1"/>
    <col min="1553" max="1553" width="23.85546875" style="294" bestFit="1" customWidth="1"/>
    <col min="1554" max="1554" width="11.5703125" style="294" bestFit="1" customWidth="1"/>
    <col min="1555" max="1555" width="8.7109375" style="294" bestFit="1" customWidth="1"/>
    <col min="1556" max="1556" width="0" style="294" hidden="1" customWidth="1"/>
    <col min="1557" max="1557" width="9.140625" style="294" customWidth="1"/>
    <col min="1558" max="1776" width="9.140625" style="294"/>
    <col min="1777" max="1777" width="6.140625" style="294" customWidth="1"/>
    <col min="1778" max="1778" width="12.5703125" style="294" customWidth="1"/>
    <col min="1779" max="1779" width="11.7109375" style="294" customWidth="1"/>
    <col min="1780" max="1795" width="0" style="294" hidden="1" customWidth="1"/>
    <col min="1796" max="1796" width="27" style="294" customWidth="1"/>
    <col min="1797" max="1798" width="10.5703125" style="294" customWidth="1"/>
    <col min="1799" max="1799" width="12" style="294" customWidth="1"/>
    <col min="1800" max="1800" width="12.140625" style="294" customWidth="1"/>
    <col min="1801" max="1803" width="10.7109375" style="294" customWidth="1"/>
    <col min="1804" max="1804" width="19.140625" style="294" bestFit="1" customWidth="1"/>
    <col min="1805" max="1805" width="8.5703125" style="294" bestFit="1" customWidth="1"/>
    <col min="1806" max="1806" width="9.5703125" style="294" bestFit="1" customWidth="1"/>
    <col min="1807" max="1807" width="11.42578125" style="294" bestFit="1" customWidth="1"/>
    <col min="1808" max="1808" width="12" style="294" bestFit="1" customWidth="1"/>
    <col min="1809" max="1809" width="23.85546875" style="294" bestFit="1" customWidth="1"/>
    <col min="1810" max="1810" width="11.5703125" style="294" bestFit="1" customWidth="1"/>
    <col min="1811" max="1811" width="8.7109375" style="294" bestFit="1" customWidth="1"/>
    <col min="1812" max="1812" width="0" style="294" hidden="1" customWidth="1"/>
    <col min="1813" max="1813" width="9.140625" style="294" customWidth="1"/>
    <col min="1814" max="2032" width="9.140625" style="294"/>
    <col min="2033" max="2033" width="6.140625" style="294" customWidth="1"/>
    <col min="2034" max="2034" width="12.5703125" style="294" customWidth="1"/>
    <col min="2035" max="2035" width="11.7109375" style="294" customWidth="1"/>
    <col min="2036" max="2051" width="0" style="294" hidden="1" customWidth="1"/>
    <col min="2052" max="2052" width="27" style="294" customWidth="1"/>
    <col min="2053" max="2054" width="10.5703125" style="294" customWidth="1"/>
    <col min="2055" max="2055" width="12" style="294" customWidth="1"/>
    <col min="2056" max="2056" width="12.140625" style="294" customWidth="1"/>
    <col min="2057" max="2059" width="10.7109375" style="294" customWidth="1"/>
    <col min="2060" max="2060" width="19.140625" style="294" bestFit="1" customWidth="1"/>
    <col min="2061" max="2061" width="8.5703125" style="294" bestFit="1" customWidth="1"/>
    <col min="2062" max="2062" width="9.5703125" style="294" bestFit="1" customWidth="1"/>
    <col min="2063" max="2063" width="11.42578125" style="294" bestFit="1" customWidth="1"/>
    <col min="2064" max="2064" width="12" style="294" bestFit="1" customWidth="1"/>
    <col min="2065" max="2065" width="23.85546875" style="294" bestFit="1" customWidth="1"/>
    <col min="2066" max="2066" width="11.5703125" style="294" bestFit="1" customWidth="1"/>
    <col min="2067" max="2067" width="8.7109375" style="294" bestFit="1" customWidth="1"/>
    <col min="2068" max="2068" width="0" style="294" hidden="1" customWidth="1"/>
    <col min="2069" max="2069" width="9.140625" style="294" customWidth="1"/>
    <col min="2070" max="2288" width="9.140625" style="294"/>
    <col min="2289" max="2289" width="6.140625" style="294" customWidth="1"/>
    <col min="2290" max="2290" width="12.5703125" style="294" customWidth="1"/>
    <col min="2291" max="2291" width="11.7109375" style="294" customWidth="1"/>
    <col min="2292" max="2307" width="0" style="294" hidden="1" customWidth="1"/>
    <col min="2308" max="2308" width="27" style="294" customWidth="1"/>
    <col min="2309" max="2310" width="10.5703125" style="294" customWidth="1"/>
    <col min="2311" max="2311" width="12" style="294" customWidth="1"/>
    <col min="2312" max="2312" width="12.140625" style="294" customWidth="1"/>
    <col min="2313" max="2315" width="10.7109375" style="294" customWidth="1"/>
    <col min="2316" max="2316" width="19.140625" style="294" bestFit="1" customWidth="1"/>
    <col min="2317" max="2317" width="8.5703125" style="294" bestFit="1" customWidth="1"/>
    <col min="2318" max="2318" width="9.5703125" style="294" bestFit="1" customWidth="1"/>
    <col min="2319" max="2319" width="11.42578125" style="294" bestFit="1" customWidth="1"/>
    <col min="2320" max="2320" width="12" style="294" bestFit="1" customWidth="1"/>
    <col min="2321" max="2321" width="23.85546875" style="294" bestFit="1" customWidth="1"/>
    <col min="2322" max="2322" width="11.5703125" style="294" bestFit="1" customWidth="1"/>
    <col min="2323" max="2323" width="8.7109375" style="294" bestFit="1" customWidth="1"/>
    <col min="2324" max="2324" width="0" style="294" hidden="1" customWidth="1"/>
    <col min="2325" max="2325" width="9.140625" style="294" customWidth="1"/>
    <col min="2326" max="2544" width="9.140625" style="294"/>
    <col min="2545" max="2545" width="6.140625" style="294" customWidth="1"/>
    <col min="2546" max="2546" width="12.5703125" style="294" customWidth="1"/>
    <col min="2547" max="2547" width="11.7109375" style="294" customWidth="1"/>
    <col min="2548" max="2563" width="0" style="294" hidden="1" customWidth="1"/>
    <col min="2564" max="2564" width="27" style="294" customWidth="1"/>
    <col min="2565" max="2566" width="10.5703125" style="294" customWidth="1"/>
    <col min="2567" max="2567" width="12" style="294" customWidth="1"/>
    <col min="2568" max="2568" width="12.140625" style="294" customWidth="1"/>
    <col min="2569" max="2571" width="10.7109375" style="294" customWidth="1"/>
    <col min="2572" max="2572" width="19.140625" style="294" bestFit="1" customWidth="1"/>
    <col min="2573" max="2573" width="8.5703125" style="294" bestFit="1" customWidth="1"/>
    <col min="2574" max="2574" width="9.5703125" style="294" bestFit="1" customWidth="1"/>
    <col min="2575" max="2575" width="11.42578125" style="294" bestFit="1" customWidth="1"/>
    <col min="2576" max="2576" width="12" style="294" bestFit="1" customWidth="1"/>
    <col min="2577" max="2577" width="23.85546875" style="294" bestFit="1" customWidth="1"/>
    <col min="2578" max="2578" width="11.5703125" style="294" bestFit="1" customWidth="1"/>
    <col min="2579" max="2579" width="8.7109375" style="294" bestFit="1" customWidth="1"/>
    <col min="2580" max="2580" width="0" style="294" hidden="1" customWidth="1"/>
    <col min="2581" max="2581" width="9.140625" style="294" customWidth="1"/>
    <col min="2582" max="2800" width="9.140625" style="294"/>
    <col min="2801" max="2801" width="6.140625" style="294" customWidth="1"/>
    <col min="2802" max="2802" width="12.5703125" style="294" customWidth="1"/>
    <col min="2803" max="2803" width="11.7109375" style="294" customWidth="1"/>
    <col min="2804" max="2819" width="0" style="294" hidden="1" customWidth="1"/>
    <col min="2820" max="2820" width="27" style="294" customWidth="1"/>
    <col min="2821" max="2822" width="10.5703125" style="294" customWidth="1"/>
    <col min="2823" max="2823" width="12" style="294" customWidth="1"/>
    <col min="2824" max="2824" width="12.140625" style="294" customWidth="1"/>
    <col min="2825" max="2827" width="10.7109375" style="294" customWidth="1"/>
    <col min="2828" max="2828" width="19.140625" style="294" bestFit="1" customWidth="1"/>
    <col min="2829" max="2829" width="8.5703125" style="294" bestFit="1" customWidth="1"/>
    <col min="2830" max="2830" width="9.5703125" style="294" bestFit="1" customWidth="1"/>
    <col min="2831" max="2831" width="11.42578125" style="294" bestFit="1" customWidth="1"/>
    <col min="2832" max="2832" width="12" style="294" bestFit="1" customWidth="1"/>
    <col min="2833" max="2833" width="23.85546875" style="294" bestFit="1" customWidth="1"/>
    <col min="2834" max="2834" width="11.5703125" style="294" bestFit="1" customWidth="1"/>
    <col min="2835" max="2835" width="8.7109375" style="294" bestFit="1" customWidth="1"/>
    <col min="2836" max="2836" width="0" style="294" hidden="1" customWidth="1"/>
    <col min="2837" max="2837" width="9.140625" style="294" customWidth="1"/>
    <col min="2838" max="3056" width="9.140625" style="294"/>
    <col min="3057" max="3057" width="6.140625" style="294" customWidth="1"/>
    <col min="3058" max="3058" width="12.5703125" style="294" customWidth="1"/>
    <col min="3059" max="3059" width="11.7109375" style="294" customWidth="1"/>
    <col min="3060" max="3075" width="0" style="294" hidden="1" customWidth="1"/>
    <col min="3076" max="3076" width="27" style="294" customWidth="1"/>
    <col min="3077" max="3078" width="10.5703125" style="294" customWidth="1"/>
    <col min="3079" max="3079" width="12" style="294" customWidth="1"/>
    <col min="3080" max="3080" width="12.140625" style="294" customWidth="1"/>
    <col min="3081" max="3083" width="10.7109375" style="294" customWidth="1"/>
    <col min="3084" max="3084" width="19.140625" style="294" bestFit="1" customWidth="1"/>
    <col min="3085" max="3085" width="8.5703125" style="294" bestFit="1" customWidth="1"/>
    <col min="3086" max="3086" width="9.5703125" style="294" bestFit="1" customWidth="1"/>
    <col min="3087" max="3087" width="11.42578125" style="294" bestFit="1" customWidth="1"/>
    <col min="3088" max="3088" width="12" style="294" bestFit="1" customWidth="1"/>
    <col min="3089" max="3089" width="23.85546875" style="294" bestFit="1" customWidth="1"/>
    <col min="3090" max="3090" width="11.5703125" style="294" bestFit="1" customWidth="1"/>
    <col min="3091" max="3091" width="8.7109375" style="294" bestFit="1" customWidth="1"/>
    <col min="3092" max="3092" width="0" style="294" hidden="1" customWidth="1"/>
    <col min="3093" max="3093" width="9.140625" style="294" customWidth="1"/>
    <col min="3094" max="3312" width="9.140625" style="294"/>
    <col min="3313" max="3313" width="6.140625" style="294" customWidth="1"/>
    <col min="3314" max="3314" width="12.5703125" style="294" customWidth="1"/>
    <col min="3315" max="3315" width="11.7109375" style="294" customWidth="1"/>
    <col min="3316" max="3331" width="0" style="294" hidden="1" customWidth="1"/>
    <col min="3332" max="3332" width="27" style="294" customWidth="1"/>
    <col min="3333" max="3334" width="10.5703125" style="294" customWidth="1"/>
    <col min="3335" max="3335" width="12" style="294" customWidth="1"/>
    <col min="3336" max="3336" width="12.140625" style="294" customWidth="1"/>
    <col min="3337" max="3339" width="10.7109375" style="294" customWidth="1"/>
    <col min="3340" max="3340" width="19.140625" style="294" bestFit="1" customWidth="1"/>
    <col min="3341" max="3341" width="8.5703125" style="294" bestFit="1" customWidth="1"/>
    <col min="3342" max="3342" width="9.5703125" style="294" bestFit="1" customWidth="1"/>
    <col min="3343" max="3343" width="11.42578125" style="294" bestFit="1" customWidth="1"/>
    <col min="3344" max="3344" width="12" style="294" bestFit="1" customWidth="1"/>
    <col min="3345" max="3345" width="23.85546875" style="294" bestFit="1" customWidth="1"/>
    <col min="3346" max="3346" width="11.5703125" style="294" bestFit="1" customWidth="1"/>
    <col min="3347" max="3347" width="8.7109375" style="294" bestFit="1" customWidth="1"/>
    <col min="3348" max="3348" width="0" style="294" hidden="1" customWidth="1"/>
    <col min="3349" max="3349" width="9.140625" style="294" customWidth="1"/>
    <col min="3350" max="3568" width="9.140625" style="294"/>
    <col min="3569" max="3569" width="6.140625" style="294" customWidth="1"/>
    <col min="3570" max="3570" width="12.5703125" style="294" customWidth="1"/>
    <col min="3571" max="3571" width="11.7109375" style="294" customWidth="1"/>
    <col min="3572" max="3587" width="0" style="294" hidden="1" customWidth="1"/>
    <col min="3588" max="3588" width="27" style="294" customWidth="1"/>
    <col min="3589" max="3590" width="10.5703125" style="294" customWidth="1"/>
    <col min="3591" max="3591" width="12" style="294" customWidth="1"/>
    <col min="3592" max="3592" width="12.140625" style="294" customWidth="1"/>
    <col min="3593" max="3595" width="10.7109375" style="294" customWidth="1"/>
    <col min="3596" max="3596" width="19.140625" style="294" bestFit="1" customWidth="1"/>
    <col min="3597" max="3597" width="8.5703125" style="294" bestFit="1" customWidth="1"/>
    <col min="3598" max="3598" width="9.5703125" style="294" bestFit="1" customWidth="1"/>
    <col min="3599" max="3599" width="11.42578125" style="294" bestFit="1" customWidth="1"/>
    <col min="3600" max="3600" width="12" style="294" bestFit="1" customWidth="1"/>
    <col min="3601" max="3601" width="23.85546875" style="294" bestFit="1" customWidth="1"/>
    <col min="3602" max="3602" width="11.5703125" style="294" bestFit="1" customWidth="1"/>
    <col min="3603" max="3603" width="8.7109375" style="294" bestFit="1" customWidth="1"/>
    <col min="3604" max="3604" width="0" style="294" hidden="1" customWidth="1"/>
    <col min="3605" max="3605" width="9.140625" style="294" customWidth="1"/>
    <col min="3606" max="3824" width="9.140625" style="294"/>
    <col min="3825" max="3825" width="6.140625" style="294" customWidth="1"/>
    <col min="3826" max="3826" width="12.5703125" style="294" customWidth="1"/>
    <col min="3827" max="3827" width="11.7109375" style="294" customWidth="1"/>
    <col min="3828" max="3843" width="0" style="294" hidden="1" customWidth="1"/>
    <col min="3844" max="3844" width="27" style="294" customWidth="1"/>
    <col min="3845" max="3846" width="10.5703125" style="294" customWidth="1"/>
    <col min="3847" max="3847" width="12" style="294" customWidth="1"/>
    <col min="3848" max="3848" width="12.140625" style="294" customWidth="1"/>
    <col min="3849" max="3851" width="10.7109375" style="294" customWidth="1"/>
    <col min="3852" max="3852" width="19.140625" style="294" bestFit="1" customWidth="1"/>
    <col min="3853" max="3853" width="8.5703125" style="294" bestFit="1" customWidth="1"/>
    <col min="3854" max="3854" width="9.5703125" style="294" bestFit="1" customWidth="1"/>
    <col min="3855" max="3855" width="11.42578125" style="294" bestFit="1" customWidth="1"/>
    <col min="3856" max="3856" width="12" style="294" bestFit="1" customWidth="1"/>
    <col min="3857" max="3857" width="23.85546875" style="294" bestFit="1" customWidth="1"/>
    <col min="3858" max="3858" width="11.5703125" style="294" bestFit="1" customWidth="1"/>
    <col min="3859" max="3859" width="8.7109375" style="294" bestFit="1" customWidth="1"/>
    <col min="3860" max="3860" width="0" style="294" hidden="1" customWidth="1"/>
    <col min="3861" max="3861" width="9.140625" style="294" customWidth="1"/>
    <col min="3862" max="4080" width="9.140625" style="294"/>
    <col min="4081" max="4081" width="6.140625" style="294" customWidth="1"/>
    <col min="4082" max="4082" width="12.5703125" style="294" customWidth="1"/>
    <col min="4083" max="4083" width="11.7109375" style="294" customWidth="1"/>
    <col min="4084" max="4099" width="0" style="294" hidden="1" customWidth="1"/>
    <col min="4100" max="4100" width="27" style="294" customWidth="1"/>
    <col min="4101" max="4102" width="10.5703125" style="294" customWidth="1"/>
    <col min="4103" max="4103" width="12" style="294" customWidth="1"/>
    <col min="4104" max="4104" width="12.140625" style="294" customWidth="1"/>
    <col min="4105" max="4107" width="10.7109375" style="294" customWidth="1"/>
    <col min="4108" max="4108" width="19.140625" style="294" bestFit="1" customWidth="1"/>
    <col min="4109" max="4109" width="8.5703125" style="294" bestFit="1" customWidth="1"/>
    <col min="4110" max="4110" width="9.5703125" style="294" bestFit="1" customWidth="1"/>
    <col min="4111" max="4111" width="11.42578125" style="294" bestFit="1" customWidth="1"/>
    <col min="4112" max="4112" width="12" style="294" bestFit="1" customWidth="1"/>
    <col min="4113" max="4113" width="23.85546875" style="294" bestFit="1" customWidth="1"/>
    <col min="4114" max="4114" width="11.5703125" style="294" bestFit="1" customWidth="1"/>
    <col min="4115" max="4115" width="8.7109375" style="294" bestFit="1" customWidth="1"/>
    <col min="4116" max="4116" width="0" style="294" hidden="1" customWidth="1"/>
    <col min="4117" max="4117" width="9.140625" style="294" customWidth="1"/>
    <col min="4118" max="4336" width="9.140625" style="294"/>
    <col min="4337" max="4337" width="6.140625" style="294" customWidth="1"/>
    <col min="4338" max="4338" width="12.5703125" style="294" customWidth="1"/>
    <col min="4339" max="4339" width="11.7109375" style="294" customWidth="1"/>
    <col min="4340" max="4355" width="0" style="294" hidden="1" customWidth="1"/>
    <col min="4356" max="4356" width="27" style="294" customWidth="1"/>
    <col min="4357" max="4358" width="10.5703125" style="294" customWidth="1"/>
    <col min="4359" max="4359" width="12" style="294" customWidth="1"/>
    <col min="4360" max="4360" width="12.140625" style="294" customWidth="1"/>
    <col min="4361" max="4363" width="10.7109375" style="294" customWidth="1"/>
    <col min="4364" max="4364" width="19.140625" style="294" bestFit="1" customWidth="1"/>
    <col min="4365" max="4365" width="8.5703125" style="294" bestFit="1" customWidth="1"/>
    <col min="4366" max="4366" width="9.5703125" style="294" bestFit="1" customWidth="1"/>
    <col min="4367" max="4367" width="11.42578125" style="294" bestFit="1" customWidth="1"/>
    <col min="4368" max="4368" width="12" style="294" bestFit="1" customWidth="1"/>
    <col min="4369" max="4369" width="23.85546875" style="294" bestFit="1" customWidth="1"/>
    <col min="4370" max="4370" width="11.5703125" style="294" bestFit="1" customWidth="1"/>
    <col min="4371" max="4371" width="8.7109375" style="294" bestFit="1" customWidth="1"/>
    <col min="4372" max="4372" width="0" style="294" hidden="1" customWidth="1"/>
    <col min="4373" max="4373" width="9.140625" style="294" customWidth="1"/>
    <col min="4374" max="4592" width="9.140625" style="294"/>
    <col min="4593" max="4593" width="6.140625" style="294" customWidth="1"/>
    <col min="4594" max="4594" width="12.5703125" style="294" customWidth="1"/>
    <col min="4595" max="4595" width="11.7109375" style="294" customWidth="1"/>
    <col min="4596" max="4611" width="0" style="294" hidden="1" customWidth="1"/>
    <col min="4612" max="4612" width="27" style="294" customWidth="1"/>
    <col min="4613" max="4614" width="10.5703125" style="294" customWidth="1"/>
    <col min="4615" max="4615" width="12" style="294" customWidth="1"/>
    <col min="4616" max="4616" width="12.140625" style="294" customWidth="1"/>
    <col min="4617" max="4619" width="10.7109375" style="294" customWidth="1"/>
    <col min="4620" max="4620" width="19.140625" style="294" bestFit="1" customWidth="1"/>
    <col min="4621" max="4621" width="8.5703125" style="294" bestFit="1" customWidth="1"/>
    <col min="4622" max="4622" width="9.5703125" style="294" bestFit="1" customWidth="1"/>
    <col min="4623" max="4623" width="11.42578125" style="294" bestFit="1" customWidth="1"/>
    <col min="4624" max="4624" width="12" style="294" bestFit="1" customWidth="1"/>
    <col min="4625" max="4625" width="23.85546875" style="294" bestFit="1" customWidth="1"/>
    <col min="4626" max="4626" width="11.5703125" style="294" bestFit="1" customWidth="1"/>
    <col min="4627" max="4627" width="8.7109375" style="294" bestFit="1" customWidth="1"/>
    <col min="4628" max="4628" width="0" style="294" hidden="1" customWidth="1"/>
    <col min="4629" max="4629" width="9.140625" style="294" customWidth="1"/>
    <col min="4630" max="4848" width="9.140625" style="294"/>
    <col min="4849" max="4849" width="6.140625" style="294" customWidth="1"/>
    <col min="4850" max="4850" width="12.5703125" style="294" customWidth="1"/>
    <col min="4851" max="4851" width="11.7109375" style="294" customWidth="1"/>
    <col min="4852" max="4867" width="0" style="294" hidden="1" customWidth="1"/>
    <col min="4868" max="4868" width="27" style="294" customWidth="1"/>
    <col min="4869" max="4870" width="10.5703125" style="294" customWidth="1"/>
    <col min="4871" max="4871" width="12" style="294" customWidth="1"/>
    <col min="4872" max="4872" width="12.140625" style="294" customWidth="1"/>
    <col min="4873" max="4875" width="10.7109375" style="294" customWidth="1"/>
    <col min="4876" max="4876" width="19.140625" style="294" bestFit="1" customWidth="1"/>
    <col min="4877" max="4877" width="8.5703125" style="294" bestFit="1" customWidth="1"/>
    <col min="4878" max="4878" width="9.5703125" style="294" bestFit="1" customWidth="1"/>
    <col min="4879" max="4879" width="11.42578125" style="294" bestFit="1" customWidth="1"/>
    <col min="4880" max="4880" width="12" style="294" bestFit="1" customWidth="1"/>
    <col min="4881" max="4881" width="23.85546875" style="294" bestFit="1" customWidth="1"/>
    <col min="4882" max="4882" width="11.5703125" style="294" bestFit="1" customWidth="1"/>
    <col min="4883" max="4883" width="8.7109375" style="294" bestFit="1" customWidth="1"/>
    <col min="4884" max="4884" width="0" style="294" hidden="1" customWidth="1"/>
    <col min="4885" max="4885" width="9.140625" style="294" customWidth="1"/>
    <col min="4886" max="5104" width="9.140625" style="294"/>
    <col min="5105" max="5105" width="6.140625" style="294" customWidth="1"/>
    <col min="5106" max="5106" width="12.5703125" style="294" customWidth="1"/>
    <col min="5107" max="5107" width="11.7109375" style="294" customWidth="1"/>
    <col min="5108" max="5123" width="0" style="294" hidden="1" customWidth="1"/>
    <col min="5124" max="5124" width="27" style="294" customWidth="1"/>
    <col min="5125" max="5126" width="10.5703125" style="294" customWidth="1"/>
    <col min="5127" max="5127" width="12" style="294" customWidth="1"/>
    <col min="5128" max="5128" width="12.140625" style="294" customWidth="1"/>
    <col min="5129" max="5131" width="10.7109375" style="294" customWidth="1"/>
    <col min="5132" max="5132" width="19.140625" style="294" bestFit="1" customWidth="1"/>
    <col min="5133" max="5133" width="8.5703125" style="294" bestFit="1" customWidth="1"/>
    <col min="5134" max="5134" width="9.5703125" style="294" bestFit="1" customWidth="1"/>
    <col min="5135" max="5135" width="11.42578125" style="294" bestFit="1" customWidth="1"/>
    <col min="5136" max="5136" width="12" style="294" bestFit="1" customWidth="1"/>
    <col min="5137" max="5137" width="23.85546875" style="294" bestFit="1" customWidth="1"/>
    <col min="5138" max="5138" width="11.5703125" style="294" bestFit="1" customWidth="1"/>
    <col min="5139" max="5139" width="8.7109375" style="294" bestFit="1" customWidth="1"/>
    <col min="5140" max="5140" width="0" style="294" hidden="1" customWidth="1"/>
    <col min="5141" max="5141" width="9.140625" style="294" customWidth="1"/>
    <col min="5142" max="5360" width="9.140625" style="294"/>
    <col min="5361" max="5361" width="6.140625" style="294" customWidth="1"/>
    <col min="5362" max="5362" width="12.5703125" style="294" customWidth="1"/>
    <col min="5363" max="5363" width="11.7109375" style="294" customWidth="1"/>
    <col min="5364" max="5379" width="0" style="294" hidden="1" customWidth="1"/>
    <col min="5380" max="5380" width="27" style="294" customWidth="1"/>
    <col min="5381" max="5382" width="10.5703125" style="294" customWidth="1"/>
    <col min="5383" max="5383" width="12" style="294" customWidth="1"/>
    <col min="5384" max="5384" width="12.140625" style="294" customWidth="1"/>
    <col min="5385" max="5387" width="10.7109375" style="294" customWidth="1"/>
    <col min="5388" max="5388" width="19.140625" style="294" bestFit="1" customWidth="1"/>
    <col min="5389" max="5389" width="8.5703125" style="294" bestFit="1" customWidth="1"/>
    <col min="5390" max="5390" width="9.5703125" style="294" bestFit="1" customWidth="1"/>
    <col min="5391" max="5391" width="11.42578125" style="294" bestFit="1" customWidth="1"/>
    <col min="5392" max="5392" width="12" style="294" bestFit="1" customWidth="1"/>
    <col min="5393" max="5393" width="23.85546875" style="294" bestFit="1" customWidth="1"/>
    <col min="5394" max="5394" width="11.5703125" style="294" bestFit="1" customWidth="1"/>
    <col min="5395" max="5395" width="8.7109375" style="294" bestFit="1" customWidth="1"/>
    <col min="5396" max="5396" width="0" style="294" hidden="1" customWidth="1"/>
    <col min="5397" max="5397" width="9.140625" style="294" customWidth="1"/>
    <col min="5398" max="5616" width="9.140625" style="294"/>
    <col min="5617" max="5617" width="6.140625" style="294" customWidth="1"/>
    <col min="5618" max="5618" width="12.5703125" style="294" customWidth="1"/>
    <col min="5619" max="5619" width="11.7109375" style="294" customWidth="1"/>
    <col min="5620" max="5635" width="0" style="294" hidden="1" customWidth="1"/>
    <col min="5636" max="5636" width="27" style="294" customWidth="1"/>
    <col min="5637" max="5638" width="10.5703125" style="294" customWidth="1"/>
    <col min="5639" max="5639" width="12" style="294" customWidth="1"/>
    <col min="5640" max="5640" width="12.140625" style="294" customWidth="1"/>
    <col min="5641" max="5643" width="10.7109375" style="294" customWidth="1"/>
    <col min="5644" max="5644" width="19.140625" style="294" bestFit="1" customWidth="1"/>
    <col min="5645" max="5645" width="8.5703125" style="294" bestFit="1" customWidth="1"/>
    <col min="5646" max="5646" width="9.5703125" style="294" bestFit="1" customWidth="1"/>
    <col min="5647" max="5647" width="11.42578125" style="294" bestFit="1" customWidth="1"/>
    <col min="5648" max="5648" width="12" style="294" bestFit="1" customWidth="1"/>
    <col min="5649" max="5649" width="23.85546875" style="294" bestFit="1" customWidth="1"/>
    <col min="5650" max="5650" width="11.5703125" style="294" bestFit="1" customWidth="1"/>
    <col min="5651" max="5651" width="8.7109375" style="294" bestFit="1" customWidth="1"/>
    <col min="5652" max="5652" width="0" style="294" hidden="1" customWidth="1"/>
    <col min="5653" max="5653" width="9.140625" style="294" customWidth="1"/>
    <col min="5654" max="5872" width="9.140625" style="294"/>
    <col min="5873" max="5873" width="6.140625" style="294" customWidth="1"/>
    <col min="5874" max="5874" width="12.5703125" style="294" customWidth="1"/>
    <col min="5875" max="5875" width="11.7109375" style="294" customWidth="1"/>
    <col min="5876" max="5891" width="0" style="294" hidden="1" customWidth="1"/>
    <col min="5892" max="5892" width="27" style="294" customWidth="1"/>
    <col min="5893" max="5894" width="10.5703125" style="294" customWidth="1"/>
    <col min="5895" max="5895" width="12" style="294" customWidth="1"/>
    <col min="5896" max="5896" width="12.140625" style="294" customWidth="1"/>
    <col min="5897" max="5899" width="10.7109375" style="294" customWidth="1"/>
    <col min="5900" max="5900" width="19.140625" style="294" bestFit="1" customWidth="1"/>
    <col min="5901" max="5901" width="8.5703125" style="294" bestFit="1" customWidth="1"/>
    <col min="5902" max="5902" width="9.5703125" style="294" bestFit="1" customWidth="1"/>
    <col min="5903" max="5903" width="11.42578125" style="294" bestFit="1" customWidth="1"/>
    <col min="5904" max="5904" width="12" style="294" bestFit="1" customWidth="1"/>
    <col min="5905" max="5905" width="23.85546875" style="294" bestFit="1" customWidth="1"/>
    <col min="5906" max="5906" width="11.5703125" style="294" bestFit="1" customWidth="1"/>
    <col min="5907" max="5907" width="8.7109375" style="294" bestFit="1" customWidth="1"/>
    <col min="5908" max="5908" width="0" style="294" hidden="1" customWidth="1"/>
    <col min="5909" max="5909" width="9.140625" style="294" customWidth="1"/>
    <col min="5910" max="6128" width="9.140625" style="294"/>
    <col min="6129" max="6129" width="6.140625" style="294" customWidth="1"/>
    <col min="6130" max="6130" width="12.5703125" style="294" customWidth="1"/>
    <col min="6131" max="6131" width="11.7109375" style="294" customWidth="1"/>
    <col min="6132" max="6147" width="0" style="294" hidden="1" customWidth="1"/>
    <col min="6148" max="6148" width="27" style="294" customWidth="1"/>
    <col min="6149" max="6150" width="10.5703125" style="294" customWidth="1"/>
    <col min="6151" max="6151" width="12" style="294" customWidth="1"/>
    <col min="6152" max="6152" width="12.140625" style="294" customWidth="1"/>
    <col min="6153" max="6155" width="10.7109375" style="294" customWidth="1"/>
    <col min="6156" max="6156" width="19.140625" style="294" bestFit="1" customWidth="1"/>
    <col min="6157" max="6157" width="8.5703125" style="294" bestFit="1" customWidth="1"/>
    <col min="6158" max="6158" width="9.5703125" style="294" bestFit="1" customWidth="1"/>
    <col min="6159" max="6159" width="11.42578125" style="294" bestFit="1" customWidth="1"/>
    <col min="6160" max="6160" width="12" style="294" bestFit="1" customWidth="1"/>
    <col min="6161" max="6161" width="23.85546875" style="294" bestFit="1" customWidth="1"/>
    <col min="6162" max="6162" width="11.5703125" style="294" bestFit="1" customWidth="1"/>
    <col min="6163" max="6163" width="8.7109375" style="294" bestFit="1" customWidth="1"/>
    <col min="6164" max="6164" width="0" style="294" hidden="1" customWidth="1"/>
    <col min="6165" max="6165" width="9.140625" style="294" customWidth="1"/>
    <col min="6166" max="6384" width="9.140625" style="294"/>
    <col min="6385" max="6385" width="6.140625" style="294" customWidth="1"/>
    <col min="6386" max="6386" width="12.5703125" style="294" customWidth="1"/>
    <col min="6387" max="6387" width="11.7109375" style="294" customWidth="1"/>
    <col min="6388" max="6403" width="0" style="294" hidden="1" customWidth="1"/>
    <col min="6404" max="6404" width="27" style="294" customWidth="1"/>
    <col min="6405" max="6406" width="10.5703125" style="294" customWidth="1"/>
    <col min="6407" max="6407" width="12" style="294" customWidth="1"/>
    <col min="6408" max="6408" width="12.140625" style="294" customWidth="1"/>
    <col min="6409" max="6411" width="10.7109375" style="294" customWidth="1"/>
    <col min="6412" max="6412" width="19.140625" style="294" bestFit="1" customWidth="1"/>
    <col min="6413" max="6413" width="8.5703125" style="294" bestFit="1" customWidth="1"/>
    <col min="6414" max="6414" width="9.5703125" style="294" bestFit="1" customWidth="1"/>
    <col min="6415" max="6415" width="11.42578125" style="294" bestFit="1" customWidth="1"/>
    <col min="6416" max="6416" width="12" style="294" bestFit="1" customWidth="1"/>
    <col min="6417" max="6417" width="23.85546875" style="294" bestFit="1" customWidth="1"/>
    <col min="6418" max="6418" width="11.5703125" style="294" bestFit="1" customWidth="1"/>
    <col min="6419" max="6419" width="8.7109375" style="294" bestFit="1" customWidth="1"/>
    <col min="6420" max="6420" width="0" style="294" hidden="1" customWidth="1"/>
    <col min="6421" max="6421" width="9.140625" style="294" customWidth="1"/>
    <col min="6422" max="6640" width="9.140625" style="294"/>
    <col min="6641" max="6641" width="6.140625" style="294" customWidth="1"/>
    <col min="6642" max="6642" width="12.5703125" style="294" customWidth="1"/>
    <col min="6643" max="6643" width="11.7109375" style="294" customWidth="1"/>
    <col min="6644" max="6659" width="0" style="294" hidden="1" customWidth="1"/>
    <col min="6660" max="6660" width="27" style="294" customWidth="1"/>
    <col min="6661" max="6662" width="10.5703125" style="294" customWidth="1"/>
    <col min="6663" max="6663" width="12" style="294" customWidth="1"/>
    <col min="6664" max="6664" width="12.140625" style="294" customWidth="1"/>
    <col min="6665" max="6667" width="10.7109375" style="294" customWidth="1"/>
    <col min="6668" max="6668" width="19.140625" style="294" bestFit="1" customWidth="1"/>
    <col min="6669" max="6669" width="8.5703125" style="294" bestFit="1" customWidth="1"/>
    <col min="6670" max="6670" width="9.5703125" style="294" bestFit="1" customWidth="1"/>
    <col min="6671" max="6671" width="11.42578125" style="294" bestFit="1" customWidth="1"/>
    <col min="6672" max="6672" width="12" style="294" bestFit="1" customWidth="1"/>
    <col min="6673" max="6673" width="23.85546875" style="294" bestFit="1" customWidth="1"/>
    <col min="6674" max="6674" width="11.5703125" style="294" bestFit="1" customWidth="1"/>
    <col min="6675" max="6675" width="8.7109375" style="294" bestFit="1" customWidth="1"/>
    <col min="6676" max="6676" width="0" style="294" hidden="1" customWidth="1"/>
    <col min="6677" max="6677" width="9.140625" style="294" customWidth="1"/>
    <col min="6678" max="6896" width="9.140625" style="294"/>
    <col min="6897" max="6897" width="6.140625" style="294" customWidth="1"/>
    <col min="6898" max="6898" width="12.5703125" style="294" customWidth="1"/>
    <col min="6899" max="6899" width="11.7109375" style="294" customWidth="1"/>
    <col min="6900" max="6915" width="0" style="294" hidden="1" customWidth="1"/>
    <col min="6916" max="6916" width="27" style="294" customWidth="1"/>
    <col min="6917" max="6918" width="10.5703125" style="294" customWidth="1"/>
    <col min="6919" max="6919" width="12" style="294" customWidth="1"/>
    <col min="6920" max="6920" width="12.140625" style="294" customWidth="1"/>
    <col min="6921" max="6923" width="10.7109375" style="294" customWidth="1"/>
    <col min="6924" max="6924" width="19.140625" style="294" bestFit="1" customWidth="1"/>
    <col min="6925" max="6925" width="8.5703125" style="294" bestFit="1" customWidth="1"/>
    <col min="6926" max="6926" width="9.5703125" style="294" bestFit="1" customWidth="1"/>
    <col min="6927" max="6927" width="11.42578125" style="294" bestFit="1" customWidth="1"/>
    <col min="6928" max="6928" width="12" style="294" bestFit="1" customWidth="1"/>
    <col min="6929" max="6929" width="23.85546875" style="294" bestFit="1" customWidth="1"/>
    <col min="6930" max="6930" width="11.5703125" style="294" bestFit="1" customWidth="1"/>
    <col min="6931" max="6931" width="8.7109375" style="294" bestFit="1" customWidth="1"/>
    <col min="6932" max="6932" width="0" style="294" hidden="1" customWidth="1"/>
    <col min="6933" max="6933" width="9.140625" style="294" customWidth="1"/>
    <col min="6934" max="7152" width="9.140625" style="294"/>
    <col min="7153" max="7153" width="6.140625" style="294" customWidth="1"/>
    <col min="7154" max="7154" width="12.5703125" style="294" customWidth="1"/>
    <col min="7155" max="7155" width="11.7109375" style="294" customWidth="1"/>
    <col min="7156" max="7171" width="0" style="294" hidden="1" customWidth="1"/>
    <col min="7172" max="7172" width="27" style="294" customWidth="1"/>
    <col min="7173" max="7174" width="10.5703125" style="294" customWidth="1"/>
    <col min="7175" max="7175" width="12" style="294" customWidth="1"/>
    <col min="7176" max="7176" width="12.140625" style="294" customWidth="1"/>
    <col min="7177" max="7179" width="10.7109375" style="294" customWidth="1"/>
    <col min="7180" max="7180" width="19.140625" style="294" bestFit="1" customWidth="1"/>
    <col min="7181" max="7181" width="8.5703125" style="294" bestFit="1" customWidth="1"/>
    <col min="7182" max="7182" width="9.5703125" style="294" bestFit="1" customWidth="1"/>
    <col min="7183" max="7183" width="11.42578125" style="294" bestFit="1" customWidth="1"/>
    <col min="7184" max="7184" width="12" style="294" bestFit="1" customWidth="1"/>
    <col min="7185" max="7185" width="23.85546875" style="294" bestFit="1" customWidth="1"/>
    <col min="7186" max="7186" width="11.5703125" style="294" bestFit="1" customWidth="1"/>
    <col min="7187" max="7187" width="8.7109375" style="294" bestFit="1" customWidth="1"/>
    <col min="7188" max="7188" width="0" style="294" hidden="1" customWidth="1"/>
    <col min="7189" max="7189" width="9.140625" style="294" customWidth="1"/>
    <col min="7190" max="7408" width="9.140625" style="294"/>
    <col min="7409" max="7409" width="6.140625" style="294" customWidth="1"/>
    <col min="7410" max="7410" width="12.5703125" style="294" customWidth="1"/>
    <col min="7411" max="7411" width="11.7109375" style="294" customWidth="1"/>
    <col min="7412" max="7427" width="0" style="294" hidden="1" customWidth="1"/>
    <col min="7428" max="7428" width="27" style="294" customWidth="1"/>
    <col min="7429" max="7430" width="10.5703125" style="294" customWidth="1"/>
    <col min="7431" max="7431" width="12" style="294" customWidth="1"/>
    <col min="7432" max="7432" width="12.140625" style="294" customWidth="1"/>
    <col min="7433" max="7435" width="10.7109375" style="294" customWidth="1"/>
    <col min="7436" max="7436" width="19.140625" style="294" bestFit="1" customWidth="1"/>
    <col min="7437" max="7437" width="8.5703125" style="294" bestFit="1" customWidth="1"/>
    <col min="7438" max="7438" width="9.5703125" style="294" bestFit="1" customWidth="1"/>
    <col min="7439" max="7439" width="11.42578125" style="294" bestFit="1" customWidth="1"/>
    <col min="7440" max="7440" width="12" style="294" bestFit="1" customWidth="1"/>
    <col min="7441" max="7441" width="23.85546875" style="294" bestFit="1" customWidth="1"/>
    <col min="7442" max="7442" width="11.5703125" style="294" bestFit="1" customWidth="1"/>
    <col min="7443" max="7443" width="8.7109375" style="294" bestFit="1" customWidth="1"/>
    <col min="7444" max="7444" width="0" style="294" hidden="1" customWidth="1"/>
    <col min="7445" max="7445" width="9.140625" style="294" customWidth="1"/>
    <col min="7446" max="7664" width="9.140625" style="294"/>
    <col min="7665" max="7665" width="6.140625" style="294" customWidth="1"/>
    <col min="7666" max="7666" width="12.5703125" style="294" customWidth="1"/>
    <col min="7667" max="7667" width="11.7109375" style="294" customWidth="1"/>
    <col min="7668" max="7683" width="0" style="294" hidden="1" customWidth="1"/>
    <col min="7684" max="7684" width="27" style="294" customWidth="1"/>
    <col min="7685" max="7686" width="10.5703125" style="294" customWidth="1"/>
    <col min="7687" max="7687" width="12" style="294" customWidth="1"/>
    <col min="7688" max="7688" width="12.140625" style="294" customWidth="1"/>
    <col min="7689" max="7691" width="10.7109375" style="294" customWidth="1"/>
    <col min="7692" max="7692" width="19.140625" style="294" bestFit="1" customWidth="1"/>
    <col min="7693" max="7693" width="8.5703125" style="294" bestFit="1" customWidth="1"/>
    <col min="7694" max="7694" width="9.5703125" style="294" bestFit="1" customWidth="1"/>
    <col min="7695" max="7695" width="11.42578125" style="294" bestFit="1" customWidth="1"/>
    <col min="7696" max="7696" width="12" style="294" bestFit="1" customWidth="1"/>
    <col min="7697" max="7697" width="23.85546875" style="294" bestFit="1" customWidth="1"/>
    <col min="7698" max="7698" width="11.5703125" style="294" bestFit="1" customWidth="1"/>
    <col min="7699" max="7699" width="8.7109375" style="294" bestFit="1" customWidth="1"/>
    <col min="7700" max="7700" width="0" style="294" hidden="1" customWidth="1"/>
    <col min="7701" max="7701" width="9.140625" style="294" customWidth="1"/>
    <col min="7702" max="7920" width="9.140625" style="294"/>
    <col min="7921" max="7921" width="6.140625" style="294" customWidth="1"/>
    <col min="7922" max="7922" width="12.5703125" style="294" customWidth="1"/>
    <col min="7923" max="7923" width="11.7109375" style="294" customWidth="1"/>
    <col min="7924" max="7939" width="0" style="294" hidden="1" customWidth="1"/>
    <col min="7940" max="7940" width="27" style="294" customWidth="1"/>
    <col min="7941" max="7942" width="10.5703125" style="294" customWidth="1"/>
    <col min="7943" max="7943" width="12" style="294" customWidth="1"/>
    <col min="7944" max="7944" width="12.140625" style="294" customWidth="1"/>
    <col min="7945" max="7947" width="10.7109375" style="294" customWidth="1"/>
    <col min="7948" max="7948" width="19.140625" style="294" bestFit="1" customWidth="1"/>
    <col min="7949" max="7949" width="8.5703125" style="294" bestFit="1" customWidth="1"/>
    <col min="7950" max="7950" width="9.5703125" style="294" bestFit="1" customWidth="1"/>
    <col min="7951" max="7951" width="11.42578125" style="294" bestFit="1" customWidth="1"/>
    <col min="7952" max="7952" width="12" style="294" bestFit="1" customWidth="1"/>
    <col min="7953" max="7953" width="23.85546875" style="294" bestFit="1" customWidth="1"/>
    <col min="7954" max="7954" width="11.5703125" style="294" bestFit="1" customWidth="1"/>
    <col min="7955" max="7955" width="8.7109375" style="294" bestFit="1" customWidth="1"/>
    <col min="7956" max="7956" width="0" style="294" hidden="1" customWidth="1"/>
    <col min="7957" max="7957" width="9.140625" style="294" customWidth="1"/>
    <col min="7958" max="8176" width="9.140625" style="294"/>
    <col min="8177" max="8177" width="6.140625" style="294" customWidth="1"/>
    <col min="8178" max="8178" width="12.5703125" style="294" customWidth="1"/>
    <col min="8179" max="8179" width="11.7109375" style="294" customWidth="1"/>
    <col min="8180" max="8195" width="0" style="294" hidden="1" customWidth="1"/>
    <col min="8196" max="8196" width="27" style="294" customWidth="1"/>
    <col min="8197" max="8198" width="10.5703125" style="294" customWidth="1"/>
    <col min="8199" max="8199" width="12" style="294" customWidth="1"/>
    <col min="8200" max="8200" width="12.140625" style="294" customWidth="1"/>
    <col min="8201" max="8203" width="10.7109375" style="294" customWidth="1"/>
    <col min="8204" max="8204" width="19.140625" style="294" bestFit="1" customWidth="1"/>
    <col min="8205" max="8205" width="8.5703125" style="294" bestFit="1" customWidth="1"/>
    <col min="8206" max="8206" width="9.5703125" style="294" bestFit="1" customWidth="1"/>
    <col min="8207" max="8207" width="11.42578125" style="294" bestFit="1" customWidth="1"/>
    <col min="8208" max="8208" width="12" style="294" bestFit="1" customWidth="1"/>
    <col min="8209" max="8209" width="23.85546875" style="294" bestFit="1" customWidth="1"/>
    <col min="8210" max="8210" width="11.5703125" style="294" bestFit="1" customWidth="1"/>
    <col min="8211" max="8211" width="8.7109375" style="294" bestFit="1" customWidth="1"/>
    <col min="8212" max="8212" width="0" style="294" hidden="1" customWidth="1"/>
    <col min="8213" max="8213" width="9.140625" style="294" customWidth="1"/>
    <col min="8214" max="8432" width="9.140625" style="294"/>
    <col min="8433" max="8433" width="6.140625" style="294" customWidth="1"/>
    <col min="8434" max="8434" width="12.5703125" style="294" customWidth="1"/>
    <col min="8435" max="8435" width="11.7109375" style="294" customWidth="1"/>
    <col min="8436" max="8451" width="0" style="294" hidden="1" customWidth="1"/>
    <col min="8452" max="8452" width="27" style="294" customWidth="1"/>
    <col min="8453" max="8454" width="10.5703125" style="294" customWidth="1"/>
    <col min="8455" max="8455" width="12" style="294" customWidth="1"/>
    <col min="8456" max="8456" width="12.140625" style="294" customWidth="1"/>
    <col min="8457" max="8459" width="10.7109375" style="294" customWidth="1"/>
    <col min="8460" max="8460" width="19.140625" style="294" bestFit="1" customWidth="1"/>
    <col min="8461" max="8461" width="8.5703125" style="294" bestFit="1" customWidth="1"/>
    <col min="8462" max="8462" width="9.5703125" style="294" bestFit="1" customWidth="1"/>
    <col min="8463" max="8463" width="11.42578125" style="294" bestFit="1" customWidth="1"/>
    <col min="8464" max="8464" width="12" style="294" bestFit="1" customWidth="1"/>
    <col min="8465" max="8465" width="23.85546875" style="294" bestFit="1" customWidth="1"/>
    <col min="8466" max="8466" width="11.5703125" style="294" bestFit="1" customWidth="1"/>
    <col min="8467" max="8467" width="8.7109375" style="294" bestFit="1" customWidth="1"/>
    <col min="8468" max="8468" width="0" style="294" hidden="1" customWidth="1"/>
    <col min="8469" max="8469" width="9.140625" style="294" customWidth="1"/>
    <col min="8470" max="8688" width="9.140625" style="294"/>
    <col min="8689" max="8689" width="6.140625" style="294" customWidth="1"/>
    <col min="8690" max="8690" width="12.5703125" style="294" customWidth="1"/>
    <col min="8691" max="8691" width="11.7109375" style="294" customWidth="1"/>
    <col min="8692" max="8707" width="0" style="294" hidden="1" customWidth="1"/>
    <col min="8708" max="8708" width="27" style="294" customWidth="1"/>
    <col min="8709" max="8710" width="10.5703125" style="294" customWidth="1"/>
    <col min="8711" max="8711" width="12" style="294" customWidth="1"/>
    <col min="8712" max="8712" width="12.140625" style="294" customWidth="1"/>
    <col min="8713" max="8715" width="10.7109375" style="294" customWidth="1"/>
    <col min="8716" max="8716" width="19.140625" style="294" bestFit="1" customWidth="1"/>
    <col min="8717" max="8717" width="8.5703125" style="294" bestFit="1" customWidth="1"/>
    <col min="8718" max="8718" width="9.5703125" style="294" bestFit="1" customWidth="1"/>
    <col min="8719" max="8719" width="11.42578125" style="294" bestFit="1" customWidth="1"/>
    <col min="8720" max="8720" width="12" style="294" bestFit="1" customWidth="1"/>
    <col min="8721" max="8721" width="23.85546875" style="294" bestFit="1" customWidth="1"/>
    <col min="8722" max="8722" width="11.5703125" style="294" bestFit="1" customWidth="1"/>
    <col min="8723" max="8723" width="8.7109375" style="294" bestFit="1" customWidth="1"/>
    <col min="8724" max="8724" width="0" style="294" hidden="1" customWidth="1"/>
    <col min="8725" max="8725" width="9.140625" style="294" customWidth="1"/>
    <col min="8726" max="8944" width="9.140625" style="294"/>
    <col min="8945" max="8945" width="6.140625" style="294" customWidth="1"/>
    <col min="8946" max="8946" width="12.5703125" style="294" customWidth="1"/>
    <col min="8947" max="8947" width="11.7109375" style="294" customWidth="1"/>
    <col min="8948" max="8963" width="0" style="294" hidden="1" customWidth="1"/>
    <col min="8964" max="8964" width="27" style="294" customWidth="1"/>
    <col min="8965" max="8966" width="10.5703125" style="294" customWidth="1"/>
    <col min="8967" max="8967" width="12" style="294" customWidth="1"/>
    <col min="8968" max="8968" width="12.140625" style="294" customWidth="1"/>
    <col min="8969" max="8971" width="10.7109375" style="294" customWidth="1"/>
    <col min="8972" max="8972" width="19.140625" style="294" bestFit="1" customWidth="1"/>
    <col min="8973" max="8973" width="8.5703125" style="294" bestFit="1" customWidth="1"/>
    <col min="8974" max="8974" width="9.5703125" style="294" bestFit="1" customWidth="1"/>
    <col min="8975" max="8975" width="11.42578125" style="294" bestFit="1" customWidth="1"/>
    <col min="8976" max="8976" width="12" style="294" bestFit="1" customWidth="1"/>
    <col min="8977" max="8977" width="23.85546875" style="294" bestFit="1" customWidth="1"/>
    <col min="8978" max="8978" width="11.5703125" style="294" bestFit="1" customWidth="1"/>
    <col min="8979" max="8979" width="8.7109375" style="294" bestFit="1" customWidth="1"/>
    <col min="8980" max="8980" width="0" style="294" hidden="1" customWidth="1"/>
    <col min="8981" max="8981" width="9.140625" style="294" customWidth="1"/>
    <col min="8982" max="9200" width="9.140625" style="294"/>
    <col min="9201" max="9201" width="6.140625" style="294" customWidth="1"/>
    <col min="9202" max="9202" width="12.5703125" style="294" customWidth="1"/>
    <col min="9203" max="9203" width="11.7109375" style="294" customWidth="1"/>
    <col min="9204" max="9219" width="0" style="294" hidden="1" customWidth="1"/>
    <col min="9220" max="9220" width="27" style="294" customWidth="1"/>
    <col min="9221" max="9222" width="10.5703125" style="294" customWidth="1"/>
    <col min="9223" max="9223" width="12" style="294" customWidth="1"/>
    <col min="9224" max="9224" width="12.140625" style="294" customWidth="1"/>
    <col min="9225" max="9227" width="10.7109375" style="294" customWidth="1"/>
    <col min="9228" max="9228" width="19.140625" style="294" bestFit="1" customWidth="1"/>
    <col min="9229" max="9229" width="8.5703125" style="294" bestFit="1" customWidth="1"/>
    <col min="9230" max="9230" width="9.5703125" style="294" bestFit="1" customWidth="1"/>
    <col min="9231" max="9231" width="11.42578125" style="294" bestFit="1" customWidth="1"/>
    <col min="9232" max="9232" width="12" style="294" bestFit="1" customWidth="1"/>
    <col min="9233" max="9233" width="23.85546875" style="294" bestFit="1" customWidth="1"/>
    <col min="9234" max="9234" width="11.5703125" style="294" bestFit="1" customWidth="1"/>
    <col min="9235" max="9235" width="8.7109375" style="294" bestFit="1" customWidth="1"/>
    <col min="9236" max="9236" width="0" style="294" hidden="1" customWidth="1"/>
    <col min="9237" max="9237" width="9.140625" style="294" customWidth="1"/>
    <col min="9238" max="9456" width="9.140625" style="294"/>
    <col min="9457" max="9457" width="6.140625" style="294" customWidth="1"/>
    <col min="9458" max="9458" width="12.5703125" style="294" customWidth="1"/>
    <col min="9459" max="9459" width="11.7109375" style="294" customWidth="1"/>
    <col min="9460" max="9475" width="0" style="294" hidden="1" customWidth="1"/>
    <col min="9476" max="9476" width="27" style="294" customWidth="1"/>
    <col min="9477" max="9478" width="10.5703125" style="294" customWidth="1"/>
    <col min="9479" max="9479" width="12" style="294" customWidth="1"/>
    <col min="9480" max="9480" width="12.140625" style="294" customWidth="1"/>
    <col min="9481" max="9483" width="10.7109375" style="294" customWidth="1"/>
    <col min="9484" max="9484" width="19.140625" style="294" bestFit="1" customWidth="1"/>
    <col min="9485" max="9485" width="8.5703125" style="294" bestFit="1" customWidth="1"/>
    <col min="9486" max="9486" width="9.5703125" style="294" bestFit="1" customWidth="1"/>
    <col min="9487" max="9487" width="11.42578125" style="294" bestFit="1" customWidth="1"/>
    <col min="9488" max="9488" width="12" style="294" bestFit="1" customWidth="1"/>
    <col min="9489" max="9489" width="23.85546875" style="294" bestFit="1" customWidth="1"/>
    <col min="9490" max="9490" width="11.5703125" style="294" bestFit="1" customWidth="1"/>
    <col min="9491" max="9491" width="8.7109375" style="294" bestFit="1" customWidth="1"/>
    <col min="9492" max="9492" width="0" style="294" hidden="1" customWidth="1"/>
    <col min="9493" max="9493" width="9.140625" style="294" customWidth="1"/>
    <col min="9494" max="9712" width="9.140625" style="294"/>
    <col min="9713" max="9713" width="6.140625" style="294" customWidth="1"/>
    <col min="9714" max="9714" width="12.5703125" style="294" customWidth="1"/>
    <col min="9715" max="9715" width="11.7109375" style="294" customWidth="1"/>
    <col min="9716" max="9731" width="0" style="294" hidden="1" customWidth="1"/>
    <col min="9732" max="9732" width="27" style="294" customWidth="1"/>
    <col min="9733" max="9734" width="10.5703125" style="294" customWidth="1"/>
    <col min="9735" max="9735" width="12" style="294" customWidth="1"/>
    <col min="9736" max="9736" width="12.140625" style="294" customWidth="1"/>
    <col min="9737" max="9739" width="10.7109375" style="294" customWidth="1"/>
    <col min="9740" max="9740" width="19.140625" style="294" bestFit="1" customWidth="1"/>
    <col min="9741" max="9741" width="8.5703125" style="294" bestFit="1" customWidth="1"/>
    <col min="9742" max="9742" width="9.5703125" style="294" bestFit="1" customWidth="1"/>
    <col min="9743" max="9743" width="11.42578125" style="294" bestFit="1" customWidth="1"/>
    <col min="9744" max="9744" width="12" style="294" bestFit="1" customWidth="1"/>
    <col min="9745" max="9745" width="23.85546875" style="294" bestFit="1" customWidth="1"/>
    <col min="9746" max="9746" width="11.5703125" style="294" bestFit="1" customWidth="1"/>
    <col min="9747" max="9747" width="8.7109375" style="294" bestFit="1" customWidth="1"/>
    <col min="9748" max="9748" width="0" style="294" hidden="1" customWidth="1"/>
    <col min="9749" max="9749" width="9.140625" style="294" customWidth="1"/>
    <col min="9750" max="9968" width="9.140625" style="294"/>
    <col min="9969" max="9969" width="6.140625" style="294" customWidth="1"/>
    <col min="9970" max="9970" width="12.5703125" style="294" customWidth="1"/>
    <col min="9971" max="9971" width="11.7109375" style="294" customWidth="1"/>
    <col min="9972" max="9987" width="0" style="294" hidden="1" customWidth="1"/>
    <col min="9988" max="9988" width="27" style="294" customWidth="1"/>
    <col min="9989" max="9990" width="10.5703125" style="294" customWidth="1"/>
    <col min="9991" max="9991" width="12" style="294" customWidth="1"/>
    <col min="9992" max="9992" width="12.140625" style="294" customWidth="1"/>
    <col min="9993" max="9995" width="10.7109375" style="294" customWidth="1"/>
    <col min="9996" max="9996" width="19.140625" style="294" bestFit="1" customWidth="1"/>
    <col min="9997" max="9997" width="8.5703125" style="294" bestFit="1" customWidth="1"/>
    <col min="9998" max="9998" width="9.5703125" style="294" bestFit="1" customWidth="1"/>
    <col min="9999" max="9999" width="11.42578125" style="294" bestFit="1" customWidth="1"/>
    <col min="10000" max="10000" width="12" style="294" bestFit="1" customWidth="1"/>
    <col min="10001" max="10001" width="23.85546875" style="294" bestFit="1" customWidth="1"/>
    <col min="10002" max="10002" width="11.5703125" style="294" bestFit="1" customWidth="1"/>
    <col min="10003" max="10003" width="8.7109375" style="294" bestFit="1" customWidth="1"/>
    <col min="10004" max="10004" width="0" style="294" hidden="1" customWidth="1"/>
    <col min="10005" max="10005" width="9.140625" style="294" customWidth="1"/>
    <col min="10006" max="10224" width="9.140625" style="294"/>
    <col min="10225" max="10225" width="6.140625" style="294" customWidth="1"/>
    <col min="10226" max="10226" width="12.5703125" style="294" customWidth="1"/>
    <col min="10227" max="10227" width="11.7109375" style="294" customWidth="1"/>
    <col min="10228" max="10243" width="0" style="294" hidden="1" customWidth="1"/>
    <col min="10244" max="10244" width="27" style="294" customWidth="1"/>
    <col min="10245" max="10246" width="10.5703125" style="294" customWidth="1"/>
    <col min="10247" max="10247" width="12" style="294" customWidth="1"/>
    <col min="10248" max="10248" width="12.140625" style="294" customWidth="1"/>
    <col min="10249" max="10251" width="10.7109375" style="294" customWidth="1"/>
    <col min="10252" max="10252" width="19.140625" style="294" bestFit="1" customWidth="1"/>
    <col min="10253" max="10253" width="8.5703125" style="294" bestFit="1" customWidth="1"/>
    <col min="10254" max="10254" width="9.5703125" style="294" bestFit="1" customWidth="1"/>
    <col min="10255" max="10255" width="11.42578125" style="294" bestFit="1" customWidth="1"/>
    <col min="10256" max="10256" width="12" style="294" bestFit="1" customWidth="1"/>
    <col min="10257" max="10257" width="23.85546875" style="294" bestFit="1" customWidth="1"/>
    <col min="10258" max="10258" width="11.5703125" style="294" bestFit="1" customWidth="1"/>
    <col min="10259" max="10259" width="8.7109375" style="294" bestFit="1" customWidth="1"/>
    <col min="10260" max="10260" width="0" style="294" hidden="1" customWidth="1"/>
    <col min="10261" max="10261" width="9.140625" style="294" customWidth="1"/>
    <col min="10262" max="10480" width="9.140625" style="294"/>
    <col min="10481" max="10481" width="6.140625" style="294" customWidth="1"/>
    <col min="10482" max="10482" width="12.5703125" style="294" customWidth="1"/>
    <col min="10483" max="10483" width="11.7109375" style="294" customWidth="1"/>
    <col min="10484" max="10499" width="0" style="294" hidden="1" customWidth="1"/>
    <col min="10500" max="10500" width="27" style="294" customWidth="1"/>
    <col min="10501" max="10502" width="10.5703125" style="294" customWidth="1"/>
    <col min="10503" max="10503" width="12" style="294" customWidth="1"/>
    <col min="10504" max="10504" width="12.140625" style="294" customWidth="1"/>
    <col min="10505" max="10507" width="10.7109375" style="294" customWidth="1"/>
    <col min="10508" max="10508" width="19.140625" style="294" bestFit="1" customWidth="1"/>
    <col min="10509" max="10509" width="8.5703125" style="294" bestFit="1" customWidth="1"/>
    <col min="10510" max="10510" width="9.5703125" style="294" bestFit="1" customWidth="1"/>
    <col min="10511" max="10511" width="11.42578125" style="294" bestFit="1" customWidth="1"/>
    <col min="10512" max="10512" width="12" style="294" bestFit="1" customWidth="1"/>
    <col min="10513" max="10513" width="23.85546875" style="294" bestFit="1" customWidth="1"/>
    <col min="10514" max="10514" width="11.5703125" style="294" bestFit="1" customWidth="1"/>
    <col min="10515" max="10515" width="8.7109375" style="294" bestFit="1" customWidth="1"/>
    <col min="10516" max="10516" width="0" style="294" hidden="1" customWidth="1"/>
    <col min="10517" max="10517" width="9.140625" style="294" customWidth="1"/>
    <col min="10518" max="10736" width="9.140625" style="294"/>
    <col min="10737" max="10737" width="6.140625" style="294" customWidth="1"/>
    <col min="10738" max="10738" width="12.5703125" style="294" customWidth="1"/>
    <col min="10739" max="10739" width="11.7109375" style="294" customWidth="1"/>
    <col min="10740" max="10755" width="0" style="294" hidden="1" customWidth="1"/>
    <col min="10756" max="10756" width="27" style="294" customWidth="1"/>
    <col min="10757" max="10758" width="10.5703125" style="294" customWidth="1"/>
    <col min="10759" max="10759" width="12" style="294" customWidth="1"/>
    <col min="10760" max="10760" width="12.140625" style="294" customWidth="1"/>
    <col min="10761" max="10763" width="10.7109375" style="294" customWidth="1"/>
    <col min="10764" max="10764" width="19.140625" style="294" bestFit="1" customWidth="1"/>
    <col min="10765" max="10765" width="8.5703125" style="294" bestFit="1" customWidth="1"/>
    <col min="10766" max="10766" width="9.5703125" style="294" bestFit="1" customWidth="1"/>
    <col min="10767" max="10767" width="11.42578125" style="294" bestFit="1" customWidth="1"/>
    <col min="10768" max="10768" width="12" style="294" bestFit="1" customWidth="1"/>
    <col min="10769" max="10769" width="23.85546875" style="294" bestFit="1" customWidth="1"/>
    <col min="10770" max="10770" width="11.5703125" style="294" bestFit="1" customWidth="1"/>
    <col min="10771" max="10771" width="8.7109375" style="294" bestFit="1" customWidth="1"/>
    <col min="10772" max="10772" width="0" style="294" hidden="1" customWidth="1"/>
    <col min="10773" max="10773" width="9.140625" style="294" customWidth="1"/>
    <col min="10774" max="10992" width="9.140625" style="294"/>
    <col min="10993" max="10993" width="6.140625" style="294" customWidth="1"/>
    <col min="10994" max="10994" width="12.5703125" style="294" customWidth="1"/>
    <col min="10995" max="10995" width="11.7109375" style="294" customWidth="1"/>
    <col min="10996" max="11011" width="0" style="294" hidden="1" customWidth="1"/>
    <col min="11012" max="11012" width="27" style="294" customWidth="1"/>
    <col min="11013" max="11014" width="10.5703125" style="294" customWidth="1"/>
    <col min="11015" max="11015" width="12" style="294" customWidth="1"/>
    <col min="11016" max="11016" width="12.140625" style="294" customWidth="1"/>
    <col min="11017" max="11019" width="10.7109375" style="294" customWidth="1"/>
    <col min="11020" max="11020" width="19.140625" style="294" bestFit="1" customWidth="1"/>
    <col min="11021" max="11021" width="8.5703125" style="294" bestFit="1" customWidth="1"/>
    <col min="11022" max="11022" width="9.5703125" style="294" bestFit="1" customWidth="1"/>
    <col min="11023" max="11023" width="11.42578125" style="294" bestFit="1" customWidth="1"/>
    <col min="11024" max="11024" width="12" style="294" bestFit="1" customWidth="1"/>
    <col min="11025" max="11025" width="23.85546875" style="294" bestFit="1" customWidth="1"/>
    <col min="11026" max="11026" width="11.5703125" style="294" bestFit="1" customWidth="1"/>
    <col min="11027" max="11027" width="8.7109375" style="294" bestFit="1" customWidth="1"/>
    <col min="11028" max="11028" width="0" style="294" hidden="1" customWidth="1"/>
    <col min="11029" max="11029" width="9.140625" style="294" customWidth="1"/>
    <col min="11030" max="11248" width="9.140625" style="294"/>
    <col min="11249" max="11249" width="6.140625" style="294" customWidth="1"/>
    <col min="11250" max="11250" width="12.5703125" style="294" customWidth="1"/>
    <col min="11251" max="11251" width="11.7109375" style="294" customWidth="1"/>
    <col min="11252" max="11267" width="0" style="294" hidden="1" customWidth="1"/>
    <col min="11268" max="11268" width="27" style="294" customWidth="1"/>
    <col min="11269" max="11270" width="10.5703125" style="294" customWidth="1"/>
    <col min="11271" max="11271" width="12" style="294" customWidth="1"/>
    <col min="11272" max="11272" width="12.140625" style="294" customWidth="1"/>
    <col min="11273" max="11275" width="10.7109375" style="294" customWidth="1"/>
    <col min="11276" max="11276" width="19.140625" style="294" bestFit="1" customWidth="1"/>
    <col min="11277" max="11277" width="8.5703125" style="294" bestFit="1" customWidth="1"/>
    <col min="11278" max="11278" width="9.5703125" style="294" bestFit="1" customWidth="1"/>
    <col min="11279" max="11279" width="11.42578125" style="294" bestFit="1" customWidth="1"/>
    <col min="11280" max="11280" width="12" style="294" bestFit="1" customWidth="1"/>
    <col min="11281" max="11281" width="23.85546875" style="294" bestFit="1" customWidth="1"/>
    <col min="11282" max="11282" width="11.5703125" style="294" bestFit="1" customWidth="1"/>
    <col min="11283" max="11283" width="8.7109375" style="294" bestFit="1" customWidth="1"/>
    <col min="11284" max="11284" width="0" style="294" hidden="1" customWidth="1"/>
    <col min="11285" max="11285" width="9.140625" style="294" customWidth="1"/>
    <col min="11286" max="11504" width="9.140625" style="294"/>
    <col min="11505" max="11505" width="6.140625" style="294" customWidth="1"/>
    <col min="11506" max="11506" width="12.5703125" style="294" customWidth="1"/>
    <col min="11507" max="11507" width="11.7109375" style="294" customWidth="1"/>
    <col min="11508" max="11523" width="0" style="294" hidden="1" customWidth="1"/>
    <col min="11524" max="11524" width="27" style="294" customWidth="1"/>
    <col min="11525" max="11526" width="10.5703125" style="294" customWidth="1"/>
    <col min="11527" max="11527" width="12" style="294" customWidth="1"/>
    <col min="11528" max="11528" width="12.140625" style="294" customWidth="1"/>
    <col min="11529" max="11531" width="10.7109375" style="294" customWidth="1"/>
    <col min="11532" max="11532" width="19.140625" style="294" bestFit="1" customWidth="1"/>
    <col min="11533" max="11533" width="8.5703125" style="294" bestFit="1" customWidth="1"/>
    <col min="11534" max="11534" width="9.5703125" style="294" bestFit="1" customWidth="1"/>
    <col min="11535" max="11535" width="11.42578125" style="294" bestFit="1" customWidth="1"/>
    <col min="11536" max="11536" width="12" style="294" bestFit="1" customWidth="1"/>
    <col min="11537" max="11537" width="23.85546875" style="294" bestFit="1" customWidth="1"/>
    <col min="11538" max="11538" width="11.5703125" style="294" bestFit="1" customWidth="1"/>
    <col min="11539" max="11539" width="8.7109375" style="294" bestFit="1" customWidth="1"/>
    <col min="11540" max="11540" width="0" style="294" hidden="1" customWidth="1"/>
    <col min="11541" max="11541" width="9.140625" style="294" customWidth="1"/>
    <col min="11542" max="11760" width="9.140625" style="294"/>
    <col min="11761" max="11761" width="6.140625" style="294" customWidth="1"/>
    <col min="11762" max="11762" width="12.5703125" style="294" customWidth="1"/>
    <col min="11763" max="11763" width="11.7109375" style="294" customWidth="1"/>
    <col min="11764" max="11779" width="0" style="294" hidden="1" customWidth="1"/>
    <col min="11780" max="11780" width="27" style="294" customWidth="1"/>
    <col min="11781" max="11782" width="10.5703125" style="294" customWidth="1"/>
    <col min="11783" max="11783" width="12" style="294" customWidth="1"/>
    <col min="11784" max="11784" width="12.140625" style="294" customWidth="1"/>
    <col min="11785" max="11787" width="10.7109375" style="294" customWidth="1"/>
    <col min="11788" max="11788" width="19.140625" style="294" bestFit="1" customWidth="1"/>
    <col min="11789" max="11789" width="8.5703125" style="294" bestFit="1" customWidth="1"/>
    <col min="11790" max="11790" width="9.5703125" style="294" bestFit="1" customWidth="1"/>
    <col min="11791" max="11791" width="11.42578125" style="294" bestFit="1" customWidth="1"/>
    <col min="11792" max="11792" width="12" style="294" bestFit="1" customWidth="1"/>
    <col min="11793" max="11793" width="23.85546875" style="294" bestFit="1" customWidth="1"/>
    <col min="11794" max="11794" width="11.5703125" style="294" bestFit="1" customWidth="1"/>
    <col min="11795" max="11795" width="8.7109375" style="294" bestFit="1" customWidth="1"/>
    <col min="11796" max="11796" width="0" style="294" hidden="1" customWidth="1"/>
    <col min="11797" max="11797" width="9.140625" style="294" customWidth="1"/>
    <col min="11798" max="12016" width="9.140625" style="294"/>
    <col min="12017" max="12017" width="6.140625" style="294" customWidth="1"/>
    <col min="12018" max="12018" width="12.5703125" style="294" customWidth="1"/>
    <col min="12019" max="12019" width="11.7109375" style="294" customWidth="1"/>
    <col min="12020" max="12035" width="0" style="294" hidden="1" customWidth="1"/>
    <col min="12036" max="12036" width="27" style="294" customWidth="1"/>
    <col min="12037" max="12038" width="10.5703125" style="294" customWidth="1"/>
    <col min="12039" max="12039" width="12" style="294" customWidth="1"/>
    <col min="12040" max="12040" width="12.140625" style="294" customWidth="1"/>
    <col min="12041" max="12043" width="10.7109375" style="294" customWidth="1"/>
    <col min="12044" max="12044" width="19.140625" style="294" bestFit="1" customWidth="1"/>
    <col min="12045" max="12045" width="8.5703125" style="294" bestFit="1" customWidth="1"/>
    <col min="12046" max="12046" width="9.5703125" style="294" bestFit="1" customWidth="1"/>
    <col min="12047" max="12047" width="11.42578125" style="294" bestFit="1" customWidth="1"/>
    <col min="12048" max="12048" width="12" style="294" bestFit="1" customWidth="1"/>
    <col min="12049" max="12049" width="23.85546875" style="294" bestFit="1" customWidth="1"/>
    <col min="12050" max="12050" width="11.5703125" style="294" bestFit="1" customWidth="1"/>
    <col min="12051" max="12051" width="8.7109375" style="294" bestFit="1" customWidth="1"/>
    <col min="12052" max="12052" width="0" style="294" hidden="1" customWidth="1"/>
    <col min="12053" max="12053" width="9.140625" style="294" customWidth="1"/>
    <col min="12054" max="12272" width="9.140625" style="294"/>
    <col min="12273" max="12273" width="6.140625" style="294" customWidth="1"/>
    <col min="12274" max="12274" width="12.5703125" style="294" customWidth="1"/>
    <col min="12275" max="12275" width="11.7109375" style="294" customWidth="1"/>
    <col min="12276" max="12291" width="0" style="294" hidden="1" customWidth="1"/>
    <col min="12292" max="12292" width="27" style="294" customWidth="1"/>
    <col min="12293" max="12294" width="10.5703125" style="294" customWidth="1"/>
    <col min="12295" max="12295" width="12" style="294" customWidth="1"/>
    <col min="12296" max="12296" width="12.140625" style="294" customWidth="1"/>
    <col min="12297" max="12299" width="10.7109375" style="294" customWidth="1"/>
    <col min="12300" max="12300" width="19.140625" style="294" bestFit="1" customWidth="1"/>
    <col min="12301" max="12301" width="8.5703125" style="294" bestFit="1" customWidth="1"/>
    <col min="12302" max="12302" width="9.5703125" style="294" bestFit="1" customWidth="1"/>
    <col min="12303" max="12303" width="11.42578125" style="294" bestFit="1" customWidth="1"/>
    <col min="12304" max="12304" width="12" style="294" bestFit="1" customWidth="1"/>
    <col min="12305" max="12305" width="23.85546875" style="294" bestFit="1" customWidth="1"/>
    <col min="12306" max="12306" width="11.5703125" style="294" bestFit="1" customWidth="1"/>
    <col min="12307" max="12307" width="8.7109375" style="294" bestFit="1" customWidth="1"/>
    <col min="12308" max="12308" width="0" style="294" hidden="1" customWidth="1"/>
    <col min="12309" max="12309" width="9.140625" style="294" customWidth="1"/>
    <col min="12310" max="12528" width="9.140625" style="294"/>
    <col min="12529" max="12529" width="6.140625" style="294" customWidth="1"/>
    <col min="12530" max="12530" width="12.5703125" style="294" customWidth="1"/>
    <col min="12531" max="12531" width="11.7109375" style="294" customWidth="1"/>
    <col min="12532" max="12547" width="0" style="294" hidden="1" customWidth="1"/>
    <col min="12548" max="12548" width="27" style="294" customWidth="1"/>
    <col min="12549" max="12550" width="10.5703125" style="294" customWidth="1"/>
    <col min="12551" max="12551" width="12" style="294" customWidth="1"/>
    <col min="12552" max="12552" width="12.140625" style="294" customWidth="1"/>
    <col min="12553" max="12555" width="10.7109375" style="294" customWidth="1"/>
    <col min="12556" max="12556" width="19.140625" style="294" bestFit="1" customWidth="1"/>
    <col min="12557" max="12557" width="8.5703125" style="294" bestFit="1" customWidth="1"/>
    <col min="12558" max="12558" width="9.5703125" style="294" bestFit="1" customWidth="1"/>
    <col min="12559" max="12559" width="11.42578125" style="294" bestFit="1" customWidth="1"/>
    <col min="12560" max="12560" width="12" style="294" bestFit="1" customWidth="1"/>
    <col min="12561" max="12561" width="23.85546875" style="294" bestFit="1" customWidth="1"/>
    <col min="12562" max="12562" width="11.5703125" style="294" bestFit="1" customWidth="1"/>
    <col min="12563" max="12563" width="8.7109375" style="294" bestFit="1" customWidth="1"/>
    <col min="12564" max="12564" width="0" style="294" hidden="1" customWidth="1"/>
    <col min="12565" max="12565" width="9.140625" style="294" customWidth="1"/>
    <col min="12566" max="12784" width="9.140625" style="294"/>
    <col min="12785" max="12785" width="6.140625" style="294" customWidth="1"/>
    <col min="12786" max="12786" width="12.5703125" style="294" customWidth="1"/>
    <col min="12787" max="12787" width="11.7109375" style="294" customWidth="1"/>
    <col min="12788" max="12803" width="0" style="294" hidden="1" customWidth="1"/>
    <col min="12804" max="12804" width="27" style="294" customWidth="1"/>
    <col min="12805" max="12806" width="10.5703125" style="294" customWidth="1"/>
    <col min="12807" max="12807" width="12" style="294" customWidth="1"/>
    <col min="12808" max="12808" width="12.140625" style="294" customWidth="1"/>
    <col min="12809" max="12811" width="10.7109375" style="294" customWidth="1"/>
    <col min="12812" max="12812" width="19.140625" style="294" bestFit="1" customWidth="1"/>
    <col min="12813" max="12813" width="8.5703125" style="294" bestFit="1" customWidth="1"/>
    <col min="12814" max="12814" width="9.5703125" style="294" bestFit="1" customWidth="1"/>
    <col min="12815" max="12815" width="11.42578125" style="294" bestFit="1" customWidth="1"/>
    <col min="12816" max="12816" width="12" style="294" bestFit="1" customWidth="1"/>
    <col min="12817" max="12817" width="23.85546875" style="294" bestFit="1" customWidth="1"/>
    <col min="12818" max="12818" width="11.5703125" style="294" bestFit="1" customWidth="1"/>
    <col min="12819" max="12819" width="8.7109375" style="294" bestFit="1" customWidth="1"/>
    <col min="12820" max="12820" width="0" style="294" hidden="1" customWidth="1"/>
    <col min="12821" max="12821" width="9.140625" style="294" customWidth="1"/>
    <col min="12822" max="13040" width="9.140625" style="294"/>
    <col min="13041" max="13041" width="6.140625" style="294" customWidth="1"/>
    <col min="13042" max="13042" width="12.5703125" style="294" customWidth="1"/>
    <col min="13043" max="13043" width="11.7109375" style="294" customWidth="1"/>
    <col min="13044" max="13059" width="0" style="294" hidden="1" customWidth="1"/>
    <col min="13060" max="13060" width="27" style="294" customWidth="1"/>
    <col min="13061" max="13062" width="10.5703125" style="294" customWidth="1"/>
    <col min="13063" max="13063" width="12" style="294" customWidth="1"/>
    <col min="13064" max="13064" width="12.140625" style="294" customWidth="1"/>
    <col min="13065" max="13067" width="10.7109375" style="294" customWidth="1"/>
    <col min="13068" max="13068" width="19.140625" style="294" bestFit="1" customWidth="1"/>
    <col min="13069" max="13069" width="8.5703125" style="294" bestFit="1" customWidth="1"/>
    <col min="13070" max="13070" width="9.5703125" style="294" bestFit="1" customWidth="1"/>
    <col min="13071" max="13071" width="11.42578125" style="294" bestFit="1" customWidth="1"/>
    <col min="13072" max="13072" width="12" style="294" bestFit="1" customWidth="1"/>
    <col min="13073" max="13073" width="23.85546875" style="294" bestFit="1" customWidth="1"/>
    <col min="13074" max="13074" width="11.5703125" style="294" bestFit="1" customWidth="1"/>
    <col min="13075" max="13075" width="8.7109375" style="294" bestFit="1" customWidth="1"/>
    <col min="13076" max="13076" width="0" style="294" hidden="1" customWidth="1"/>
    <col min="13077" max="13077" width="9.140625" style="294" customWidth="1"/>
    <col min="13078" max="13296" width="9.140625" style="294"/>
    <col min="13297" max="13297" width="6.140625" style="294" customWidth="1"/>
    <col min="13298" max="13298" width="12.5703125" style="294" customWidth="1"/>
    <col min="13299" max="13299" width="11.7109375" style="294" customWidth="1"/>
    <col min="13300" max="13315" width="0" style="294" hidden="1" customWidth="1"/>
    <col min="13316" max="13316" width="27" style="294" customWidth="1"/>
    <col min="13317" max="13318" width="10.5703125" style="294" customWidth="1"/>
    <col min="13319" max="13319" width="12" style="294" customWidth="1"/>
    <col min="13320" max="13320" width="12.140625" style="294" customWidth="1"/>
    <col min="13321" max="13323" width="10.7109375" style="294" customWidth="1"/>
    <col min="13324" max="13324" width="19.140625" style="294" bestFit="1" customWidth="1"/>
    <col min="13325" max="13325" width="8.5703125" style="294" bestFit="1" customWidth="1"/>
    <col min="13326" max="13326" width="9.5703125" style="294" bestFit="1" customWidth="1"/>
    <col min="13327" max="13327" width="11.42578125" style="294" bestFit="1" customWidth="1"/>
    <col min="13328" max="13328" width="12" style="294" bestFit="1" customWidth="1"/>
    <col min="13329" max="13329" width="23.85546875" style="294" bestFit="1" customWidth="1"/>
    <col min="13330" max="13330" width="11.5703125" style="294" bestFit="1" customWidth="1"/>
    <col min="13331" max="13331" width="8.7109375" style="294" bestFit="1" customWidth="1"/>
    <col min="13332" max="13332" width="0" style="294" hidden="1" customWidth="1"/>
    <col min="13333" max="13333" width="9.140625" style="294" customWidth="1"/>
    <col min="13334" max="13552" width="9.140625" style="294"/>
    <col min="13553" max="13553" width="6.140625" style="294" customWidth="1"/>
    <col min="13554" max="13554" width="12.5703125" style="294" customWidth="1"/>
    <col min="13555" max="13555" width="11.7109375" style="294" customWidth="1"/>
    <col min="13556" max="13571" width="0" style="294" hidden="1" customWidth="1"/>
    <col min="13572" max="13572" width="27" style="294" customWidth="1"/>
    <col min="13573" max="13574" width="10.5703125" style="294" customWidth="1"/>
    <col min="13575" max="13575" width="12" style="294" customWidth="1"/>
    <col min="13576" max="13576" width="12.140625" style="294" customWidth="1"/>
    <col min="13577" max="13579" width="10.7109375" style="294" customWidth="1"/>
    <col min="13580" max="13580" width="19.140625" style="294" bestFit="1" customWidth="1"/>
    <col min="13581" max="13581" width="8.5703125" style="294" bestFit="1" customWidth="1"/>
    <col min="13582" max="13582" width="9.5703125" style="294" bestFit="1" customWidth="1"/>
    <col min="13583" max="13583" width="11.42578125" style="294" bestFit="1" customWidth="1"/>
    <col min="13584" max="13584" width="12" style="294" bestFit="1" customWidth="1"/>
    <col min="13585" max="13585" width="23.85546875" style="294" bestFit="1" customWidth="1"/>
    <col min="13586" max="13586" width="11.5703125" style="294" bestFit="1" customWidth="1"/>
    <col min="13587" max="13587" width="8.7109375" style="294" bestFit="1" customWidth="1"/>
    <col min="13588" max="13588" width="0" style="294" hidden="1" customWidth="1"/>
    <col min="13589" max="13589" width="9.140625" style="294" customWidth="1"/>
    <col min="13590" max="13808" width="9.140625" style="294"/>
    <col min="13809" max="13809" width="6.140625" style="294" customWidth="1"/>
    <col min="13810" max="13810" width="12.5703125" style="294" customWidth="1"/>
    <col min="13811" max="13811" width="11.7109375" style="294" customWidth="1"/>
    <col min="13812" max="13827" width="0" style="294" hidden="1" customWidth="1"/>
    <col min="13828" max="13828" width="27" style="294" customWidth="1"/>
    <col min="13829" max="13830" width="10.5703125" style="294" customWidth="1"/>
    <col min="13831" max="13831" width="12" style="294" customWidth="1"/>
    <col min="13832" max="13832" width="12.140625" style="294" customWidth="1"/>
    <col min="13833" max="13835" width="10.7109375" style="294" customWidth="1"/>
    <col min="13836" max="13836" width="19.140625" style="294" bestFit="1" customWidth="1"/>
    <col min="13837" max="13837" width="8.5703125" style="294" bestFit="1" customWidth="1"/>
    <col min="13838" max="13838" width="9.5703125" style="294" bestFit="1" customWidth="1"/>
    <col min="13839" max="13839" width="11.42578125" style="294" bestFit="1" customWidth="1"/>
    <col min="13840" max="13840" width="12" style="294" bestFit="1" customWidth="1"/>
    <col min="13841" max="13841" width="23.85546875" style="294" bestFit="1" customWidth="1"/>
    <col min="13842" max="13842" width="11.5703125" style="294" bestFit="1" customWidth="1"/>
    <col min="13843" max="13843" width="8.7109375" style="294" bestFit="1" customWidth="1"/>
    <col min="13844" max="13844" width="0" style="294" hidden="1" customWidth="1"/>
    <col min="13845" max="13845" width="9.140625" style="294" customWidth="1"/>
    <col min="13846" max="14064" width="9.140625" style="294"/>
    <col min="14065" max="14065" width="6.140625" style="294" customWidth="1"/>
    <col min="14066" max="14066" width="12.5703125" style="294" customWidth="1"/>
    <col min="14067" max="14067" width="11.7109375" style="294" customWidth="1"/>
    <col min="14068" max="14083" width="0" style="294" hidden="1" customWidth="1"/>
    <col min="14084" max="14084" width="27" style="294" customWidth="1"/>
    <col min="14085" max="14086" width="10.5703125" style="294" customWidth="1"/>
    <col min="14087" max="14087" width="12" style="294" customWidth="1"/>
    <col min="14088" max="14088" width="12.140625" style="294" customWidth="1"/>
    <col min="14089" max="14091" width="10.7109375" style="294" customWidth="1"/>
    <col min="14092" max="14092" width="19.140625" style="294" bestFit="1" customWidth="1"/>
    <col min="14093" max="14093" width="8.5703125" style="294" bestFit="1" customWidth="1"/>
    <col min="14094" max="14094" width="9.5703125" style="294" bestFit="1" customWidth="1"/>
    <col min="14095" max="14095" width="11.42578125" style="294" bestFit="1" customWidth="1"/>
    <col min="14096" max="14096" width="12" style="294" bestFit="1" customWidth="1"/>
    <col min="14097" max="14097" width="23.85546875" style="294" bestFit="1" customWidth="1"/>
    <col min="14098" max="14098" width="11.5703125" style="294" bestFit="1" customWidth="1"/>
    <col min="14099" max="14099" width="8.7109375" style="294" bestFit="1" customWidth="1"/>
    <col min="14100" max="14100" width="0" style="294" hidden="1" customWidth="1"/>
    <col min="14101" max="14101" width="9.140625" style="294" customWidth="1"/>
    <col min="14102" max="14320" width="9.140625" style="294"/>
    <col min="14321" max="14321" width="6.140625" style="294" customWidth="1"/>
    <col min="14322" max="14322" width="12.5703125" style="294" customWidth="1"/>
    <col min="14323" max="14323" width="11.7109375" style="294" customWidth="1"/>
    <col min="14324" max="14339" width="0" style="294" hidden="1" customWidth="1"/>
    <col min="14340" max="14340" width="27" style="294" customWidth="1"/>
    <col min="14341" max="14342" width="10.5703125" style="294" customWidth="1"/>
    <col min="14343" max="14343" width="12" style="294" customWidth="1"/>
    <col min="14344" max="14344" width="12.140625" style="294" customWidth="1"/>
    <col min="14345" max="14347" width="10.7109375" style="294" customWidth="1"/>
    <col min="14348" max="14348" width="19.140625" style="294" bestFit="1" customWidth="1"/>
    <col min="14349" max="14349" width="8.5703125" style="294" bestFit="1" customWidth="1"/>
    <col min="14350" max="14350" width="9.5703125" style="294" bestFit="1" customWidth="1"/>
    <col min="14351" max="14351" width="11.42578125" style="294" bestFit="1" customWidth="1"/>
    <col min="14352" max="14352" width="12" style="294" bestFit="1" customWidth="1"/>
    <col min="14353" max="14353" width="23.85546875" style="294" bestFit="1" customWidth="1"/>
    <col min="14354" max="14354" width="11.5703125" style="294" bestFit="1" customWidth="1"/>
    <col min="14355" max="14355" width="8.7109375" style="294" bestFit="1" customWidth="1"/>
    <col min="14356" max="14356" width="0" style="294" hidden="1" customWidth="1"/>
    <col min="14357" max="14357" width="9.140625" style="294" customWidth="1"/>
    <col min="14358" max="14576" width="9.140625" style="294"/>
    <col min="14577" max="14577" width="6.140625" style="294" customWidth="1"/>
    <col min="14578" max="14578" width="12.5703125" style="294" customWidth="1"/>
    <col min="14579" max="14579" width="11.7109375" style="294" customWidth="1"/>
    <col min="14580" max="14595" width="0" style="294" hidden="1" customWidth="1"/>
    <col min="14596" max="14596" width="27" style="294" customWidth="1"/>
    <col min="14597" max="14598" width="10.5703125" style="294" customWidth="1"/>
    <col min="14599" max="14599" width="12" style="294" customWidth="1"/>
    <col min="14600" max="14600" width="12.140625" style="294" customWidth="1"/>
    <col min="14601" max="14603" width="10.7109375" style="294" customWidth="1"/>
    <col min="14604" max="14604" width="19.140625" style="294" bestFit="1" customWidth="1"/>
    <col min="14605" max="14605" width="8.5703125" style="294" bestFit="1" customWidth="1"/>
    <col min="14606" max="14606" width="9.5703125" style="294" bestFit="1" customWidth="1"/>
    <col min="14607" max="14607" width="11.42578125" style="294" bestFit="1" customWidth="1"/>
    <col min="14608" max="14608" width="12" style="294" bestFit="1" customWidth="1"/>
    <col min="14609" max="14609" width="23.85546875" style="294" bestFit="1" customWidth="1"/>
    <col min="14610" max="14610" width="11.5703125" style="294" bestFit="1" customWidth="1"/>
    <col min="14611" max="14611" width="8.7109375" style="294" bestFit="1" customWidth="1"/>
    <col min="14612" max="14612" width="0" style="294" hidden="1" customWidth="1"/>
    <col min="14613" max="14613" width="9.140625" style="294" customWidth="1"/>
    <col min="14614" max="14832" width="9.140625" style="294"/>
    <col min="14833" max="14833" width="6.140625" style="294" customWidth="1"/>
    <col min="14834" max="14834" width="12.5703125" style="294" customWidth="1"/>
    <col min="14835" max="14835" width="11.7109375" style="294" customWidth="1"/>
    <col min="14836" max="14851" width="0" style="294" hidden="1" customWidth="1"/>
    <col min="14852" max="14852" width="27" style="294" customWidth="1"/>
    <col min="14853" max="14854" width="10.5703125" style="294" customWidth="1"/>
    <col min="14855" max="14855" width="12" style="294" customWidth="1"/>
    <col min="14856" max="14856" width="12.140625" style="294" customWidth="1"/>
    <col min="14857" max="14859" width="10.7109375" style="294" customWidth="1"/>
    <col min="14860" max="14860" width="19.140625" style="294" bestFit="1" customWidth="1"/>
    <col min="14861" max="14861" width="8.5703125" style="294" bestFit="1" customWidth="1"/>
    <col min="14862" max="14862" width="9.5703125" style="294" bestFit="1" customWidth="1"/>
    <col min="14863" max="14863" width="11.42578125" style="294" bestFit="1" customWidth="1"/>
    <col min="14864" max="14864" width="12" style="294" bestFit="1" customWidth="1"/>
    <col min="14865" max="14865" width="23.85546875" style="294" bestFit="1" customWidth="1"/>
    <col min="14866" max="14866" width="11.5703125" style="294" bestFit="1" customWidth="1"/>
    <col min="14867" max="14867" width="8.7109375" style="294" bestFit="1" customWidth="1"/>
    <col min="14868" max="14868" width="0" style="294" hidden="1" customWidth="1"/>
    <col min="14869" max="14869" width="9.140625" style="294" customWidth="1"/>
    <col min="14870" max="15088" width="9.140625" style="294"/>
    <col min="15089" max="15089" width="6.140625" style="294" customWidth="1"/>
    <col min="15090" max="15090" width="12.5703125" style="294" customWidth="1"/>
    <col min="15091" max="15091" width="11.7109375" style="294" customWidth="1"/>
    <col min="15092" max="15107" width="0" style="294" hidden="1" customWidth="1"/>
    <col min="15108" max="15108" width="27" style="294" customWidth="1"/>
    <col min="15109" max="15110" width="10.5703125" style="294" customWidth="1"/>
    <col min="15111" max="15111" width="12" style="294" customWidth="1"/>
    <col min="15112" max="15112" width="12.140625" style="294" customWidth="1"/>
    <col min="15113" max="15115" width="10.7109375" style="294" customWidth="1"/>
    <col min="15116" max="15116" width="19.140625" style="294" bestFit="1" customWidth="1"/>
    <col min="15117" max="15117" width="8.5703125" style="294" bestFit="1" customWidth="1"/>
    <col min="15118" max="15118" width="9.5703125" style="294" bestFit="1" customWidth="1"/>
    <col min="15119" max="15119" width="11.42578125" style="294" bestFit="1" customWidth="1"/>
    <col min="15120" max="15120" width="12" style="294" bestFit="1" customWidth="1"/>
    <col min="15121" max="15121" width="23.85546875" style="294" bestFit="1" customWidth="1"/>
    <col min="15122" max="15122" width="11.5703125" style="294" bestFit="1" customWidth="1"/>
    <col min="15123" max="15123" width="8.7109375" style="294" bestFit="1" customWidth="1"/>
    <col min="15124" max="15124" width="0" style="294" hidden="1" customWidth="1"/>
    <col min="15125" max="15125" width="9.140625" style="294" customWidth="1"/>
    <col min="15126" max="15344" width="9.140625" style="294"/>
    <col min="15345" max="15345" width="6.140625" style="294" customWidth="1"/>
    <col min="15346" max="15346" width="12.5703125" style="294" customWidth="1"/>
    <col min="15347" max="15347" width="11.7109375" style="294" customWidth="1"/>
    <col min="15348" max="15363" width="0" style="294" hidden="1" customWidth="1"/>
    <col min="15364" max="15364" width="27" style="294" customWidth="1"/>
    <col min="15365" max="15366" width="10.5703125" style="294" customWidth="1"/>
    <col min="15367" max="15367" width="12" style="294" customWidth="1"/>
    <col min="15368" max="15368" width="12.140625" style="294" customWidth="1"/>
    <col min="15369" max="15371" width="10.7109375" style="294" customWidth="1"/>
    <col min="15372" max="15372" width="19.140625" style="294" bestFit="1" customWidth="1"/>
    <col min="15373" max="15373" width="8.5703125" style="294" bestFit="1" customWidth="1"/>
    <col min="15374" max="15374" width="9.5703125" style="294" bestFit="1" customWidth="1"/>
    <col min="15375" max="15375" width="11.42578125" style="294" bestFit="1" customWidth="1"/>
    <col min="15376" max="15376" width="12" style="294" bestFit="1" customWidth="1"/>
    <col min="15377" max="15377" width="23.85546875" style="294" bestFit="1" customWidth="1"/>
    <col min="15378" max="15378" width="11.5703125" style="294" bestFit="1" customWidth="1"/>
    <col min="15379" max="15379" width="8.7109375" style="294" bestFit="1" customWidth="1"/>
    <col min="15380" max="15380" width="0" style="294" hidden="1" customWidth="1"/>
    <col min="15381" max="15381" width="9.140625" style="294" customWidth="1"/>
    <col min="15382" max="15600" width="9.140625" style="294"/>
    <col min="15601" max="15601" width="6.140625" style="294" customWidth="1"/>
    <col min="15602" max="15602" width="12.5703125" style="294" customWidth="1"/>
    <col min="15603" max="15603" width="11.7109375" style="294" customWidth="1"/>
    <col min="15604" max="15619" width="0" style="294" hidden="1" customWidth="1"/>
    <col min="15620" max="15620" width="27" style="294" customWidth="1"/>
    <col min="15621" max="15622" width="10.5703125" style="294" customWidth="1"/>
    <col min="15623" max="15623" width="12" style="294" customWidth="1"/>
    <col min="15624" max="15624" width="12.140625" style="294" customWidth="1"/>
    <col min="15625" max="15627" width="10.7109375" style="294" customWidth="1"/>
    <col min="15628" max="15628" width="19.140625" style="294" bestFit="1" customWidth="1"/>
    <col min="15629" max="15629" width="8.5703125" style="294" bestFit="1" customWidth="1"/>
    <col min="15630" max="15630" width="9.5703125" style="294" bestFit="1" customWidth="1"/>
    <col min="15631" max="15631" width="11.42578125" style="294" bestFit="1" customWidth="1"/>
    <col min="15632" max="15632" width="12" style="294" bestFit="1" customWidth="1"/>
    <col min="15633" max="15633" width="23.85546875" style="294" bestFit="1" customWidth="1"/>
    <col min="15634" max="15634" width="11.5703125" style="294" bestFit="1" customWidth="1"/>
    <col min="15635" max="15635" width="8.7109375" style="294" bestFit="1" customWidth="1"/>
    <col min="15636" max="15636" width="0" style="294" hidden="1" customWidth="1"/>
    <col min="15637" max="15637" width="9.140625" style="294" customWidth="1"/>
    <col min="15638" max="15856" width="9.140625" style="294"/>
    <col min="15857" max="15857" width="6.140625" style="294" customWidth="1"/>
    <col min="15858" max="15858" width="12.5703125" style="294" customWidth="1"/>
    <col min="15859" max="15859" width="11.7109375" style="294" customWidth="1"/>
    <col min="15860" max="15875" width="0" style="294" hidden="1" customWidth="1"/>
    <col min="15876" max="15876" width="27" style="294" customWidth="1"/>
    <col min="15877" max="15878" width="10.5703125" style="294" customWidth="1"/>
    <col min="15879" max="15879" width="12" style="294" customWidth="1"/>
    <col min="15880" max="15880" width="12.140625" style="294" customWidth="1"/>
    <col min="15881" max="15883" width="10.7109375" style="294" customWidth="1"/>
    <col min="15884" max="15884" width="19.140625" style="294" bestFit="1" customWidth="1"/>
    <col min="15885" max="15885" width="8.5703125" style="294" bestFit="1" customWidth="1"/>
    <col min="15886" max="15886" width="9.5703125" style="294" bestFit="1" customWidth="1"/>
    <col min="15887" max="15887" width="11.42578125" style="294" bestFit="1" customWidth="1"/>
    <col min="15888" max="15888" width="12" style="294" bestFit="1" customWidth="1"/>
    <col min="15889" max="15889" width="23.85546875" style="294" bestFit="1" customWidth="1"/>
    <col min="15890" max="15890" width="11.5703125" style="294" bestFit="1" customWidth="1"/>
    <col min="15891" max="15891" width="8.7109375" style="294" bestFit="1" customWidth="1"/>
    <col min="15892" max="15892" width="0" style="294" hidden="1" customWidth="1"/>
    <col min="15893" max="15893" width="9.140625" style="294" customWidth="1"/>
    <col min="15894" max="16112" width="9.140625" style="294"/>
    <col min="16113" max="16113" width="6.140625" style="294" customWidth="1"/>
    <col min="16114" max="16114" width="12.5703125" style="294" customWidth="1"/>
    <col min="16115" max="16115" width="11.7109375" style="294" customWidth="1"/>
    <col min="16116" max="16131" width="0" style="294" hidden="1" customWidth="1"/>
    <col min="16132" max="16132" width="27" style="294" customWidth="1"/>
    <col min="16133" max="16134" width="10.5703125" style="294" customWidth="1"/>
    <col min="16135" max="16135" width="12" style="294" customWidth="1"/>
    <col min="16136" max="16136" width="12.140625" style="294" customWidth="1"/>
    <col min="16137" max="16139" width="10.7109375" style="294" customWidth="1"/>
    <col min="16140" max="16140" width="19.140625" style="294" bestFit="1" customWidth="1"/>
    <col min="16141" max="16141" width="8.5703125" style="294" bestFit="1" customWidth="1"/>
    <col min="16142" max="16142" width="9.5703125" style="294" bestFit="1" customWidth="1"/>
    <col min="16143" max="16143" width="11.42578125" style="294" bestFit="1" customWidth="1"/>
    <col min="16144" max="16144" width="12" style="294" bestFit="1" customWidth="1"/>
    <col min="16145" max="16145" width="23.85546875" style="294" bestFit="1" customWidth="1"/>
    <col min="16146" max="16146" width="11.5703125" style="294" bestFit="1" customWidth="1"/>
    <col min="16147" max="16147" width="8.7109375" style="294" bestFit="1" customWidth="1"/>
    <col min="16148" max="16148" width="0" style="294" hidden="1" customWidth="1"/>
    <col min="16149" max="16149" width="9.140625" style="294" customWidth="1"/>
    <col min="16150" max="16384" width="9.140625" style="294"/>
  </cols>
  <sheetData>
    <row r="1" spans="1:25" ht="12.75" customHeight="1">
      <c r="A1" s="560" t="s">
        <v>10895</v>
      </c>
      <c r="B1" s="560"/>
      <c r="C1" s="560"/>
      <c r="D1" s="560"/>
      <c r="E1" s="560"/>
      <c r="F1" s="560"/>
      <c r="G1" s="560"/>
      <c r="H1" s="560"/>
      <c r="I1" s="560"/>
      <c r="J1" s="560"/>
      <c r="K1" s="560"/>
      <c r="L1" s="560"/>
      <c r="M1" s="560"/>
      <c r="N1" s="560"/>
      <c r="O1" s="560"/>
      <c r="P1" s="560"/>
      <c r="Q1" s="560"/>
      <c r="R1" s="560"/>
      <c r="S1" s="560"/>
      <c r="T1" s="560"/>
      <c r="U1" s="560"/>
      <c r="V1" s="560"/>
      <c r="W1" s="560"/>
      <c r="X1" s="560"/>
      <c r="Y1" s="560"/>
    </row>
    <row r="2" spans="1:25" ht="12.75" customHeight="1">
      <c r="A2" s="561" t="s">
        <v>10896</v>
      </c>
      <c r="B2" s="561"/>
      <c r="C2" s="561"/>
      <c r="D2" s="561"/>
      <c r="E2" s="561"/>
      <c r="F2" s="561"/>
      <c r="G2" s="561"/>
      <c r="H2" s="561"/>
      <c r="I2" s="561"/>
      <c r="J2" s="561"/>
      <c r="K2" s="561"/>
      <c r="L2" s="561"/>
      <c r="M2" s="561"/>
      <c r="N2" s="561"/>
      <c r="O2" s="561"/>
      <c r="P2" s="561"/>
      <c r="Q2" s="561"/>
      <c r="R2" s="561"/>
      <c r="S2" s="561"/>
      <c r="T2" s="561"/>
      <c r="U2" s="561"/>
      <c r="V2" s="561"/>
      <c r="W2" s="561"/>
      <c r="X2" s="561"/>
      <c r="Y2" s="561"/>
    </row>
    <row r="3" spans="1:25" ht="13.5" thickBot="1">
      <c r="A3" s="562" t="s">
        <v>10897</v>
      </c>
      <c r="B3" s="562"/>
      <c r="C3" s="562"/>
      <c r="D3" s="562"/>
      <c r="E3" s="562"/>
      <c r="F3" s="562"/>
      <c r="G3" s="562"/>
      <c r="H3" s="562"/>
      <c r="I3" s="562"/>
      <c r="J3" s="562"/>
      <c r="K3" s="562"/>
      <c r="L3" s="562"/>
      <c r="M3" s="562"/>
      <c r="N3" s="562"/>
      <c r="O3" s="562"/>
      <c r="P3" s="562"/>
      <c r="Q3" s="562"/>
      <c r="R3" s="562"/>
      <c r="S3" s="562"/>
      <c r="T3" s="562"/>
      <c r="U3" s="563" t="s">
        <v>10898</v>
      </c>
      <c r="V3" s="564"/>
      <c r="W3" s="564"/>
      <c r="X3" s="564"/>
      <c r="Y3" s="565"/>
    </row>
    <row r="4" spans="1:25" s="295" customFormat="1">
      <c r="A4" s="566" t="s">
        <v>10899</v>
      </c>
      <c r="B4" s="568" t="s">
        <v>10900</v>
      </c>
      <c r="C4" s="570" t="s">
        <v>10901</v>
      </c>
      <c r="D4" s="569" t="s">
        <v>10902</v>
      </c>
      <c r="E4" s="572" t="s">
        <v>10947</v>
      </c>
      <c r="F4" s="572"/>
      <c r="G4" s="572"/>
      <c r="H4" s="572"/>
      <c r="I4" s="572"/>
      <c r="J4" s="572"/>
      <c r="K4" s="572"/>
      <c r="L4" s="572"/>
      <c r="M4" s="572"/>
      <c r="N4" s="572"/>
      <c r="O4" s="572"/>
      <c r="P4" s="572"/>
      <c r="Q4" s="572"/>
      <c r="R4" s="572"/>
      <c r="S4" s="572"/>
      <c r="T4" s="572"/>
      <c r="U4" s="573"/>
      <c r="V4" s="576" t="s">
        <v>10903</v>
      </c>
      <c r="W4" s="576" t="s">
        <v>10904</v>
      </c>
      <c r="X4" s="576" t="s">
        <v>781</v>
      </c>
      <c r="Y4" s="576" t="s">
        <v>10905</v>
      </c>
    </row>
    <row r="5" spans="1:25" s="295" customFormat="1" ht="15" customHeight="1">
      <c r="A5" s="567"/>
      <c r="B5" s="569"/>
      <c r="C5" s="571"/>
      <c r="D5" s="569"/>
      <c r="E5" s="569" t="s">
        <v>10906</v>
      </c>
      <c r="F5" s="569"/>
      <c r="G5" s="569"/>
      <c r="H5" s="569"/>
      <c r="I5" s="569"/>
      <c r="J5" s="569"/>
      <c r="K5" s="569"/>
      <c r="L5" s="569"/>
      <c r="M5" s="569"/>
      <c r="N5" s="569" t="s">
        <v>10907</v>
      </c>
      <c r="O5" s="569"/>
      <c r="P5" s="569"/>
      <c r="Q5" s="569"/>
      <c r="R5" s="569"/>
      <c r="S5" s="569" t="s">
        <v>10908</v>
      </c>
      <c r="T5" s="569"/>
      <c r="U5" s="574"/>
      <c r="V5" s="577"/>
      <c r="W5" s="577"/>
      <c r="X5" s="577"/>
      <c r="Y5" s="577"/>
    </row>
    <row r="6" spans="1:25" s="295" customFormat="1" ht="15" customHeight="1">
      <c r="A6" s="567"/>
      <c r="B6" s="569"/>
      <c r="C6" s="571"/>
      <c r="D6" s="569"/>
      <c r="E6" s="569" t="s">
        <v>2546</v>
      </c>
      <c r="F6" s="569" t="s">
        <v>10909</v>
      </c>
      <c r="G6" s="569" t="s">
        <v>10910</v>
      </c>
      <c r="H6" s="569" t="s">
        <v>10911</v>
      </c>
      <c r="I6" s="569" t="s">
        <v>10912</v>
      </c>
      <c r="J6" s="569" t="s">
        <v>10913</v>
      </c>
      <c r="K6" s="569" t="s">
        <v>10914</v>
      </c>
      <c r="L6" s="569" t="s">
        <v>10915</v>
      </c>
      <c r="M6" s="569" t="s">
        <v>10916</v>
      </c>
      <c r="N6" s="296"/>
      <c r="O6" s="569" t="s">
        <v>10917</v>
      </c>
      <c r="P6" s="569"/>
      <c r="Q6" s="569"/>
      <c r="R6" s="569" t="s">
        <v>10918</v>
      </c>
      <c r="S6" s="569" t="s">
        <v>10919</v>
      </c>
      <c r="T6" s="569" t="s">
        <v>10920</v>
      </c>
      <c r="U6" s="574"/>
      <c r="V6" s="577"/>
      <c r="W6" s="577"/>
      <c r="X6" s="577"/>
      <c r="Y6" s="577"/>
    </row>
    <row r="7" spans="1:25" s="295" customFormat="1" ht="58.5" customHeight="1" thickBot="1">
      <c r="A7" s="567"/>
      <c r="B7" s="569"/>
      <c r="C7" s="571"/>
      <c r="D7" s="569"/>
      <c r="E7" s="569"/>
      <c r="F7" s="569"/>
      <c r="G7" s="569"/>
      <c r="H7" s="569"/>
      <c r="I7" s="569"/>
      <c r="J7" s="569"/>
      <c r="K7" s="569"/>
      <c r="L7" s="569"/>
      <c r="M7" s="569"/>
      <c r="N7" s="296" t="s">
        <v>10921</v>
      </c>
      <c r="O7" s="297" t="s">
        <v>10922</v>
      </c>
      <c r="P7" s="297" t="s">
        <v>10923</v>
      </c>
      <c r="Q7" s="296" t="s">
        <v>10924</v>
      </c>
      <c r="R7" s="569"/>
      <c r="S7" s="569"/>
      <c r="T7" s="569"/>
      <c r="U7" s="575"/>
      <c r="V7" s="577"/>
      <c r="W7" s="577"/>
      <c r="X7" s="578"/>
      <c r="Y7" s="579"/>
    </row>
    <row r="8" spans="1:25" ht="15" customHeight="1">
      <c r="A8" s="596">
        <v>1</v>
      </c>
      <c r="B8" s="597" t="s">
        <v>863</v>
      </c>
      <c r="C8" s="598" t="s">
        <v>10925</v>
      </c>
      <c r="D8" s="600" t="s">
        <v>9861</v>
      </c>
      <c r="E8" s="298" t="s">
        <v>2571</v>
      </c>
      <c r="F8" s="299">
        <v>227139</v>
      </c>
      <c r="G8" s="300">
        <v>0</v>
      </c>
      <c r="H8" s="301">
        <f>F8+G8</f>
        <v>227139</v>
      </c>
      <c r="I8" s="302">
        <f>H8/$H$13</f>
        <v>0.8241139846743295</v>
      </c>
      <c r="J8" s="303">
        <v>530.63380000000006</v>
      </c>
      <c r="K8" s="304">
        <v>0</v>
      </c>
      <c r="L8" s="305">
        <f>J8+K8</f>
        <v>530.63380000000006</v>
      </c>
      <c r="M8" s="302">
        <f>L8/$L$13</f>
        <v>0.73761902071785079</v>
      </c>
      <c r="N8" s="602">
        <v>174.37953238727499</v>
      </c>
      <c r="O8" s="306">
        <v>116.86532467983599</v>
      </c>
      <c r="P8" s="306">
        <v>0</v>
      </c>
      <c r="Q8" s="305">
        <f>O8+P8</f>
        <v>116.86532467983599</v>
      </c>
      <c r="R8" s="302">
        <f>Q8/$Q$13</f>
        <v>0.69500192072684008</v>
      </c>
      <c r="S8" s="584">
        <f>N13-Q13</f>
        <v>6.2284507936917066</v>
      </c>
      <c r="T8" s="580">
        <f>S8/N13*100</f>
        <v>3.571778584575569</v>
      </c>
      <c r="U8" s="307"/>
      <c r="V8" s="582">
        <v>161.28257294893001</v>
      </c>
      <c r="W8" s="585">
        <v>159.219834719213</v>
      </c>
      <c r="X8" s="588">
        <f>MIN(1,+W8/V8)</f>
        <v>0.98721040846508457</v>
      </c>
      <c r="Y8" s="582">
        <f>+((N13-(O13+P13)*X8)/N8)*100</f>
        <v>4.8050561489172381</v>
      </c>
    </row>
    <row r="9" spans="1:25" ht="15" customHeight="1">
      <c r="A9" s="596"/>
      <c r="B9" s="597"/>
      <c r="C9" s="599"/>
      <c r="D9" s="600"/>
      <c r="E9" s="308" t="s">
        <v>10926</v>
      </c>
      <c r="F9" s="309">
        <v>39</v>
      </c>
      <c r="G9" s="309">
        <v>264</v>
      </c>
      <c r="H9" s="310">
        <f>F9+G9</f>
        <v>303</v>
      </c>
      <c r="I9" s="311">
        <f>H9/$H$13</f>
        <v>1.0993556252176942E-3</v>
      </c>
      <c r="J9" s="312">
        <v>1.5101600000000002</v>
      </c>
      <c r="K9" s="312">
        <v>1.11246</v>
      </c>
      <c r="L9" s="313">
        <f>J9+K9</f>
        <v>2.6226200000000004</v>
      </c>
      <c r="M9" s="311">
        <f>L9/$L$13</f>
        <v>3.6456298036707238E-3</v>
      </c>
      <c r="N9" s="603"/>
      <c r="O9" s="314">
        <v>1.8386618500528501E-2</v>
      </c>
      <c r="P9" s="315">
        <v>0</v>
      </c>
      <c r="Q9" s="313">
        <f>O9+P9</f>
        <v>1.8386618500528501E-2</v>
      </c>
      <c r="R9" s="311">
        <f>Q9/$Q$13</f>
        <v>1.0934582356697813E-4</v>
      </c>
      <c r="S9" s="604"/>
      <c r="T9" s="581"/>
      <c r="V9" s="583"/>
      <c r="W9" s="586"/>
      <c r="X9" s="589"/>
      <c r="Y9" s="583"/>
    </row>
    <row r="10" spans="1:25" ht="15" customHeight="1">
      <c r="A10" s="596"/>
      <c r="B10" s="597"/>
      <c r="C10" s="599"/>
      <c r="D10" s="600"/>
      <c r="E10" s="308" t="s">
        <v>2574</v>
      </c>
      <c r="F10" s="309">
        <v>44969</v>
      </c>
      <c r="G10" s="316">
        <v>0</v>
      </c>
      <c r="H10" s="310">
        <f>F10+G10</f>
        <v>44969</v>
      </c>
      <c r="I10" s="311">
        <f>H10/$H$13</f>
        <v>0.16315816208057587</v>
      </c>
      <c r="J10" s="312">
        <v>143.97352999999998</v>
      </c>
      <c r="K10" s="317">
        <v>0</v>
      </c>
      <c r="L10" s="313">
        <f>J10+K10</f>
        <v>143.97352999999998</v>
      </c>
      <c r="M10" s="311">
        <f>L10/$L$13</f>
        <v>0.20013352750596003</v>
      </c>
      <c r="N10" s="603"/>
      <c r="O10" s="314">
        <v>30.45366660524676</v>
      </c>
      <c r="P10" s="314">
        <v>0</v>
      </c>
      <c r="Q10" s="313">
        <f>O10+P10</f>
        <v>30.45366660524676</v>
      </c>
      <c r="R10" s="311">
        <f>Q10/$Q$13</f>
        <v>0.18110895461768403</v>
      </c>
      <c r="S10" s="604"/>
      <c r="T10" s="581"/>
      <c r="U10" s="318"/>
      <c r="V10" s="583"/>
      <c r="W10" s="586"/>
      <c r="X10" s="589"/>
      <c r="Y10" s="583"/>
    </row>
    <row r="11" spans="1:25" ht="15" customHeight="1">
      <c r="A11" s="596"/>
      <c r="B11" s="597"/>
      <c r="C11" s="599"/>
      <c r="D11" s="600"/>
      <c r="E11" s="308" t="s">
        <v>2576</v>
      </c>
      <c r="F11" s="309">
        <v>152</v>
      </c>
      <c r="G11" s="316">
        <v>0</v>
      </c>
      <c r="H11" s="310">
        <f>F11+G11</f>
        <v>152</v>
      </c>
      <c r="I11" s="311">
        <f>H11/$H$13</f>
        <v>5.5149193080227562E-4</v>
      </c>
      <c r="J11" s="312">
        <v>28.875</v>
      </c>
      <c r="K11" s="317">
        <v>0</v>
      </c>
      <c r="L11" s="313">
        <f>J11+K11</f>
        <v>28.875</v>
      </c>
      <c r="M11" s="311">
        <f>L11/$L$13</f>
        <v>4.0138319917102795E-2</v>
      </c>
      <c r="N11" s="603"/>
      <c r="O11" s="314">
        <v>16.729045159999998</v>
      </c>
      <c r="P11" s="314">
        <v>0</v>
      </c>
      <c r="Q11" s="313">
        <f>O11+P11</f>
        <v>16.729045159999998</v>
      </c>
      <c r="R11" s="311">
        <f>Q11/$Q$13</f>
        <v>9.948818051871744E-2</v>
      </c>
      <c r="S11" s="604"/>
      <c r="T11" s="581"/>
      <c r="V11" s="583"/>
      <c r="W11" s="586"/>
      <c r="X11" s="589"/>
      <c r="Y11" s="583"/>
    </row>
    <row r="12" spans="1:25" ht="15" customHeight="1" thickBot="1">
      <c r="A12" s="596"/>
      <c r="B12" s="597"/>
      <c r="C12" s="599"/>
      <c r="D12" s="601"/>
      <c r="E12" s="308" t="s">
        <v>373</v>
      </c>
      <c r="F12" s="309">
        <v>3053</v>
      </c>
      <c r="G12" s="316">
        <v>0</v>
      </c>
      <c r="H12" s="310">
        <f>F12+G12</f>
        <v>3053</v>
      </c>
      <c r="I12" s="311">
        <f>H12/$H$13</f>
        <v>1.1077005689074654E-2</v>
      </c>
      <c r="J12" s="309">
        <v>13.282409999999995</v>
      </c>
      <c r="K12" s="317">
        <v>0</v>
      </c>
      <c r="L12" s="313">
        <f>J12+K12</f>
        <v>13.282409999999995</v>
      </c>
      <c r="M12" s="311">
        <f>L12/$L$13</f>
        <v>1.8463502055415588E-2</v>
      </c>
      <c r="N12" s="603"/>
      <c r="O12" s="314">
        <v>4.0846585299999996</v>
      </c>
      <c r="P12" s="314">
        <v>0</v>
      </c>
      <c r="Q12" s="313">
        <f>O12+P12</f>
        <v>4.0846585299999996</v>
      </c>
      <c r="R12" s="311">
        <f>Q12/$Q$13</f>
        <v>2.4291598313191415E-2</v>
      </c>
      <c r="S12" s="604"/>
      <c r="T12" s="581"/>
      <c r="V12" s="584"/>
      <c r="W12" s="587"/>
      <c r="X12" s="590"/>
      <c r="Y12" s="591"/>
    </row>
    <row r="13" spans="1:25" s="329" customFormat="1" ht="15" customHeight="1" thickBot="1">
      <c r="A13" s="592" t="s">
        <v>2577</v>
      </c>
      <c r="B13" s="593"/>
      <c r="C13" s="594"/>
      <c r="D13" s="592" t="s">
        <v>10927</v>
      </c>
      <c r="E13" s="595"/>
      <c r="F13" s="319">
        <f>SUM(F8:F12)</f>
        <v>275352</v>
      </c>
      <c r="G13" s="319">
        <f>SUM(G8:G12)</f>
        <v>264</v>
      </c>
      <c r="H13" s="319">
        <f>SUM(H8:H12)</f>
        <v>275616</v>
      </c>
      <c r="I13" s="320">
        <v>1</v>
      </c>
      <c r="J13" s="321">
        <f>SUM(J8:J12)</f>
        <v>718.27490000000012</v>
      </c>
      <c r="K13" s="322">
        <f>SUM(K8:K12)</f>
        <v>1.11246</v>
      </c>
      <c r="L13" s="322">
        <f>SUM(L8:L12)</f>
        <v>719.38736000000006</v>
      </c>
      <c r="M13" s="320">
        <v>1</v>
      </c>
      <c r="N13" s="323">
        <f>N8</f>
        <v>174.37953238727499</v>
      </c>
      <c r="O13" s="324">
        <f>SUM(O8:O12)</f>
        <v>168.15108159358329</v>
      </c>
      <c r="P13" s="325">
        <f>SUM(P8:P12)</f>
        <v>0</v>
      </c>
      <c r="Q13" s="326">
        <f>SUM(Q8:Q12)</f>
        <v>168.15108159358329</v>
      </c>
      <c r="R13" s="327">
        <v>1</v>
      </c>
      <c r="S13" s="323">
        <f>S8</f>
        <v>6.2284507936917066</v>
      </c>
      <c r="T13" s="328">
        <f>T8</f>
        <v>3.571778584575569</v>
      </c>
      <c r="V13" s="330">
        <f>SUM(V8:V12)</f>
        <v>161.28257294893001</v>
      </c>
      <c r="W13" s="330">
        <f>SUM(W8:W12)</f>
        <v>159.219834719213</v>
      </c>
      <c r="X13" s="323">
        <f>MIN(100,+W13/V13*100)</f>
        <v>98.721040846508458</v>
      </c>
      <c r="Y13" s="323">
        <f>Y8</f>
        <v>4.8050561489172381</v>
      </c>
    </row>
    <row r="14" spans="1:25" ht="15" customHeight="1">
      <c r="A14" s="596">
        <f>A8+1</f>
        <v>2</v>
      </c>
      <c r="B14" s="597" t="s">
        <v>863</v>
      </c>
      <c r="C14" s="598" t="s">
        <v>10925</v>
      </c>
      <c r="D14" s="605" t="s">
        <v>1049</v>
      </c>
      <c r="E14" s="308" t="s">
        <v>2571</v>
      </c>
      <c r="F14" s="309">
        <v>213333</v>
      </c>
      <c r="G14" s="316">
        <v>0</v>
      </c>
      <c r="H14" s="310">
        <f>F14+G14</f>
        <v>213333</v>
      </c>
      <c r="I14" s="311">
        <f>H14/$H$19</f>
        <v>0.75179196943960869</v>
      </c>
      <c r="J14" s="312">
        <v>174.60930000000005</v>
      </c>
      <c r="K14" s="317">
        <v>0</v>
      </c>
      <c r="L14" s="313">
        <f>J14+K14</f>
        <v>174.60930000000005</v>
      </c>
      <c r="M14" s="311">
        <f>L14/$L$19</f>
        <v>0.19419990480707591</v>
      </c>
      <c r="N14" s="606">
        <v>284.83823618338602</v>
      </c>
      <c r="O14" s="331">
        <v>56.339281282480108</v>
      </c>
      <c r="P14" s="314">
        <v>0</v>
      </c>
      <c r="Q14" s="313">
        <f>O14+P14</f>
        <v>56.339281282480108</v>
      </c>
      <c r="R14" s="311">
        <f>Q14/$Q$19</f>
        <v>0.21691149567455961</v>
      </c>
      <c r="S14" s="604">
        <f>N19-Q19</f>
        <v>25.104278297594533</v>
      </c>
      <c r="T14" s="581">
        <f>S14/N19*100</f>
        <v>8.8135211880162636</v>
      </c>
      <c r="V14" s="582">
        <v>218.125621477869</v>
      </c>
      <c r="W14" s="585">
        <v>197.90517526307701</v>
      </c>
      <c r="X14" s="588">
        <f>MIN(1,+W14/V14)</f>
        <v>0.9072990780368112</v>
      </c>
      <c r="Y14" s="582">
        <f>+((N19-(O19+P19)*X14)/N14)*100</f>
        <v>17.266591844463942</v>
      </c>
    </row>
    <row r="15" spans="1:25" ht="15" customHeight="1">
      <c r="A15" s="596"/>
      <c r="B15" s="597"/>
      <c r="C15" s="599"/>
      <c r="D15" s="600"/>
      <c r="E15" s="308" t="s">
        <v>10926</v>
      </c>
      <c r="F15" s="309">
        <v>2052</v>
      </c>
      <c r="G15" s="309">
        <v>42979</v>
      </c>
      <c r="H15" s="310">
        <f>F15+G15</f>
        <v>45031</v>
      </c>
      <c r="I15" s="311">
        <f>H15/$H$19</f>
        <v>0.15869061127830678</v>
      </c>
      <c r="J15" s="312">
        <v>351.39632999999986</v>
      </c>
      <c r="K15" s="312">
        <v>143.6891</v>
      </c>
      <c r="L15" s="313">
        <f>J15+K15</f>
        <v>495.08542999999986</v>
      </c>
      <c r="M15" s="311">
        <f>L15/$L$19</f>
        <v>0.5506324312471913</v>
      </c>
      <c r="N15" s="607"/>
      <c r="O15" s="331">
        <v>65.490843771044041</v>
      </c>
      <c r="P15" s="314">
        <v>41.76223376860942</v>
      </c>
      <c r="Q15" s="313">
        <f>O15+P15</f>
        <v>107.25307753965346</v>
      </c>
      <c r="R15" s="311">
        <f>Q15/$Q$19</f>
        <v>0.41293436719897086</v>
      </c>
      <c r="S15" s="604"/>
      <c r="T15" s="581"/>
      <c r="V15" s="583"/>
      <c r="W15" s="586"/>
      <c r="X15" s="589"/>
      <c r="Y15" s="583"/>
    </row>
    <row r="16" spans="1:25" ht="15" customHeight="1">
      <c r="A16" s="596"/>
      <c r="B16" s="597"/>
      <c r="C16" s="599"/>
      <c r="D16" s="600"/>
      <c r="E16" s="308" t="s">
        <v>2574</v>
      </c>
      <c r="F16" s="309">
        <v>19423</v>
      </c>
      <c r="G16" s="316">
        <v>0</v>
      </c>
      <c r="H16" s="310">
        <f>F16+G16</f>
        <v>19423</v>
      </c>
      <c r="I16" s="311">
        <f>H16/$H$19</f>
        <v>6.844724174143485E-2</v>
      </c>
      <c r="J16" s="312">
        <v>77.275180000000006</v>
      </c>
      <c r="K16" s="317">
        <v>0</v>
      </c>
      <c r="L16" s="313">
        <f>J16+K16</f>
        <v>77.275180000000006</v>
      </c>
      <c r="M16" s="311">
        <f>L16/$L$19</f>
        <v>8.5945207958279743E-2</v>
      </c>
      <c r="N16" s="607"/>
      <c r="O16" s="331">
        <v>12.634758033657938</v>
      </c>
      <c r="P16" s="314">
        <v>0</v>
      </c>
      <c r="Q16" s="313">
        <f>O16+P16</f>
        <v>12.634758033657938</v>
      </c>
      <c r="R16" s="311">
        <f>Q16/$Q$19</f>
        <v>4.8644998661336425E-2</v>
      </c>
      <c r="S16" s="604"/>
      <c r="T16" s="581"/>
      <c r="V16" s="583"/>
      <c r="W16" s="586"/>
      <c r="X16" s="589"/>
      <c r="Y16" s="583"/>
    </row>
    <row r="17" spans="1:25" ht="15" customHeight="1">
      <c r="A17" s="596"/>
      <c r="B17" s="597"/>
      <c r="C17" s="599"/>
      <c r="D17" s="600"/>
      <c r="E17" s="308" t="s">
        <v>2576</v>
      </c>
      <c r="F17" s="309">
        <v>184</v>
      </c>
      <c r="G17" s="316">
        <v>0</v>
      </c>
      <c r="H17" s="310">
        <f>F17+G17</f>
        <v>184</v>
      </c>
      <c r="I17" s="311">
        <f>H17/$H$19</f>
        <v>6.4842158680039185E-4</v>
      </c>
      <c r="J17" s="312">
        <v>113.94219</v>
      </c>
      <c r="K17" s="317">
        <v>0</v>
      </c>
      <c r="L17" s="313">
        <f>J17+K17</f>
        <v>113.94219</v>
      </c>
      <c r="M17" s="311">
        <f>L17/$L$19</f>
        <v>0.12672613916618275</v>
      </c>
      <c r="N17" s="607"/>
      <c r="O17" s="331">
        <v>64.631271609999999</v>
      </c>
      <c r="P17" s="314">
        <v>0</v>
      </c>
      <c r="Q17" s="313">
        <f>O17+P17</f>
        <v>64.631271609999999</v>
      </c>
      <c r="R17" s="311">
        <f>Q17/$Q$19</f>
        <v>0.24883643300280064</v>
      </c>
      <c r="S17" s="604"/>
      <c r="T17" s="581"/>
      <c r="V17" s="583"/>
      <c r="W17" s="586"/>
      <c r="X17" s="589"/>
      <c r="Y17" s="583"/>
    </row>
    <row r="18" spans="1:25" ht="15" customHeight="1" thickBot="1">
      <c r="A18" s="596"/>
      <c r="B18" s="597"/>
      <c r="C18" s="599"/>
      <c r="D18" s="601"/>
      <c r="E18" s="308" t="s">
        <v>373</v>
      </c>
      <c r="F18" s="309">
        <v>5795</v>
      </c>
      <c r="G18" s="316">
        <v>0</v>
      </c>
      <c r="H18" s="310">
        <f>F18+G18</f>
        <v>5795</v>
      </c>
      <c r="I18" s="311">
        <f>H18/$H$19</f>
        <v>2.0421755953849298E-2</v>
      </c>
      <c r="J18" s="309">
        <v>38.209349999999993</v>
      </c>
      <c r="K18" s="317">
        <v>0</v>
      </c>
      <c r="L18" s="313">
        <f>J18+K18</f>
        <v>38.209349999999993</v>
      </c>
      <c r="M18" s="311">
        <f>L18/$L$19</f>
        <v>4.2496316821270363E-2</v>
      </c>
      <c r="N18" s="608"/>
      <c r="O18" s="331">
        <v>18.875569420000001</v>
      </c>
      <c r="P18" s="314">
        <v>0</v>
      </c>
      <c r="Q18" s="313">
        <f>O18+P18</f>
        <v>18.875569420000001</v>
      </c>
      <c r="R18" s="311">
        <f>Q18/$Q$19</f>
        <v>7.267270546233251E-2</v>
      </c>
      <c r="S18" s="604"/>
      <c r="T18" s="581"/>
      <c r="V18" s="584"/>
      <c r="W18" s="587"/>
      <c r="X18" s="590"/>
      <c r="Y18" s="591"/>
    </row>
    <row r="19" spans="1:25" s="329" customFormat="1" ht="15" customHeight="1" thickBot="1">
      <c r="A19" s="592" t="s">
        <v>2577</v>
      </c>
      <c r="B19" s="593"/>
      <c r="C19" s="594"/>
      <c r="D19" s="592" t="s">
        <v>10927</v>
      </c>
      <c r="E19" s="595"/>
      <c r="F19" s="319">
        <f>SUM(F14:F18)</f>
        <v>240787</v>
      </c>
      <c r="G19" s="319">
        <f>SUM(G14:G18)</f>
        <v>42979</v>
      </c>
      <c r="H19" s="319">
        <f>SUM(H14:H18)</f>
        <v>283766</v>
      </c>
      <c r="I19" s="320">
        <v>1</v>
      </c>
      <c r="J19" s="321">
        <f>SUM(J14:J18)</f>
        <v>755.43234999999981</v>
      </c>
      <c r="K19" s="332">
        <f>SUM(K14:K18)</f>
        <v>143.6891</v>
      </c>
      <c r="L19" s="322">
        <f>SUM(L14:L18)</f>
        <v>899.12144999999987</v>
      </c>
      <c r="M19" s="320">
        <v>1</v>
      </c>
      <c r="N19" s="323">
        <f>N14</f>
        <v>284.83823618338602</v>
      </c>
      <c r="O19" s="333">
        <f>SUM(O14:O18)</f>
        <v>217.97172411718208</v>
      </c>
      <c r="P19" s="333">
        <f>SUM(P14:P18)</f>
        <v>41.76223376860942</v>
      </c>
      <c r="Q19" s="326">
        <f>SUM(Q14:Q18)</f>
        <v>259.73395788579148</v>
      </c>
      <c r="R19" s="327">
        <v>1</v>
      </c>
      <c r="S19" s="323">
        <f>S14</f>
        <v>25.104278297594533</v>
      </c>
      <c r="T19" s="328">
        <f>T14</f>
        <v>8.8135211880162636</v>
      </c>
      <c r="U19" s="334"/>
      <c r="V19" s="330">
        <f>SUM(V14:V18)</f>
        <v>218.125621477869</v>
      </c>
      <c r="W19" s="330">
        <f>SUM(W14:W18)</f>
        <v>197.90517526307701</v>
      </c>
      <c r="X19" s="323">
        <f>MIN(100,+W19/V19*100)</f>
        <v>90.729907803681115</v>
      </c>
      <c r="Y19" s="323">
        <f>Y14</f>
        <v>17.266591844463942</v>
      </c>
    </row>
    <row r="20" spans="1:25" ht="15" customHeight="1">
      <c r="A20" s="596">
        <f>A14+1</f>
        <v>3</v>
      </c>
      <c r="B20" s="597" t="s">
        <v>863</v>
      </c>
      <c r="C20" s="598" t="s">
        <v>10925</v>
      </c>
      <c r="D20" s="605" t="s">
        <v>1080</v>
      </c>
      <c r="E20" s="308" t="s">
        <v>2571</v>
      </c>
      <c r="F20" s="309">
        <v>184409</v>
      </c>
      <c r="G20" s="316">
        <v>0</v>
      </c>
      <c r="H20" s="310">
        <f>F20+G20</f>
        <v>184409</v>
      </c>
      <c r="I20" s="311">
        <f>H20/$H$25</f>
        <v>0.74143809454884646</v>
      </c>
      <c r="J20" s="312">
        <v>201.98981000000001</v>
      </c>
      <c r="K20" s="316">
        <v>0</v>
      </c>
      <c r="L20" s="310">
        <f>J20+K20</f>
        <v>201.98981000000001</v>
      </c>
      <c r="M20" s="311">
        <f>L20/$L$25</f>
        <v>0.25164624815634906</v>
      </c>
      <c r="N20" s="606">
        <v>336.01879893859598</v>
      </c>
      <c r="O20" s="314">
        <v>48.659112801534796</v>
      </c>
      <c r="P20" s="314">
        <v>0</v>
      </c>
      <c r="Q20" s="313">
        <f>O20+P20</f>
        <v>48.659112801534796</v>
      </c>
      <c r="R20" s="311">
        <f>Q20/$Q$25</f>
        <v>0.15866716740814016</v>
      </c>
      <c r="S20" s="614">
        <f>N25-Q25</f>
        <v>29.344686099808257</v>
      </c>
      <c r="T20" s="609">
        <f>S20/N25*100</f>
        <v>8.7330489224118395</v>
      </c>
      <c r="U20" s="318"/>
      <c r="V20" s="582">
        <v>223.53194847242699</v>
      </c>
      <c r="W20" s="585">
        <v>217.03203191002399</v>
      </c>
      <c r="X20" s="588">
        <f>MIN(1,+W20/V20)</f>
        <v>0.9709217558974359</v>
      </c>
      <c r="Y20" s="582">
        <f>+((N25-(O25+P25)*X20)/N20)*100</f>
        <v>11.386931604342733</v>
      </c>
    </row>
    <row r="21" spans="1:25" ht="15" customHeight="1">
      <c r="A21" s="596"/>
      <c r="B21" s="597"/>
      <c r="C21" s="599"/>
      <c r="D21" s="600"/>
      <c r="E21" s="308" t="s">
        <v>10926</v>
      </c>
      <c r="F21" s="309">
        <v>110</v>
      </c>
      <c r="G21" s="309">
        <v>39335</v>
      </c>
      <c r="H21" s="310">
        <f>F21+G21</f>
        <v>39445</v>
      </c>
      <c r="I21" s="311">
        <f>H21/$H$25</f>
        <v>0.15859326626942963</v>
      </c>
      <c r="J21" s="312">
        <v>150.89084999999997</v>
      </c>
      <c r="K21" s="312">
        <v>149.73580000000001</v>
      </c>
      <c r="L21" s="310">
        <f>J21+K21</f>
        <v>300.62664999999998</v>
      </c>
      <c r="M21" s="311">
        <f>L21/$L$25</f>
        <v>0.37453160913568806</v>
      </c>
      <c r="N21" s="607"/>
      <c r="O21" s="314">
        <v>5.1018166692079897E-2</v>
      </c>
      <c r="P21" s="314">
        <v>19.698252633065319</v>
      </c>
      <c r="Q21" s="313">
        <f>O21+P21</f>
        <v>19.749270799757401</v>
      </c>
      <c r="R21" s="311">
        <f>Q21/$Q$25</f>
        <v>6.439823243293831E-2</v>
      </c>
      <c r="S21" s="583"/>
      <c r="T21" s="610"/>
      <c r="V21" s="583"/>
      <c r="W21" s="586"/>
      <c r="X21" s="589"/>
      <c r="Y21" s="583"/>
    </row>
    <row r="22" spans="1:25" ht="15" customHeight="1">
      <c r="A22" s="596"/>
      <c r="B22" s="597"/>
      <c r="C22" s="599"/>
      <c r="D22" s="600"/>
      <c r="E22" s="308" t="s">
        <v>2574</v>
      </c>
      <c r="F22" s="309">
        <v>19268</v>
      </c>
      <c r="G22" s="316">
        <v>0</v>
      </c>
      <c r="H22" s="310">
        <f>F22+G22</f>
        <v>19268</v>
      </c>
      <c r="I22" s="311">
        <f>H22/$H$25</f>
        <v>7.7469262377471676E-2</v>
      </c>
      <c r="J22" s="312">
        <v>60.532000000000011</v>
      </c>
      <c r="K22" s="316">
        <v>0</v>
      </c>
      <c r="L22" s="310">
        <f>J22+K22</f>
        <v>60.532000000000011</v>
      </c>
      <c r="M22" s="311">
        <f>L22/$L$25</f>
        <v>7.5412966096656681E-2</v>
      </c>
      <c r="N22" s="607"/>
      <c r="O22" s="314">
        <v>10.856180817495506</v>
      </c>
      <c r="P22" s="314">
        <v>0</v>
      </c>
      <c r="Q22" s="313">
        <f>O22+P22</f>
        <v>10.856180817495506</v>
      </c>
      <c r="R22" s="311">
        <f>Q22/$Q$25</f>
        <v>3.5399730081561782E-2</v>
      </c>
      <c r="S22" s="583"/>
      <c r="T22" s="610"/>
      <c r="V22" s="583"/>
      <c r="W22" s="586"/>
      <c r="X22" s="589"/>
      <c r="Y22" s="583"/>
    </row>
    <row r="23" spans="1:25" ht="15" customHeight="1">
      <c r="A23" s="596"/>
      <c r="B23" s="597"/>
      <c r="C23" s="599"/>
      <c r="D23" s="600"/>
      <c r="E23" s="308" t="s">
        <v>2576</v>
      </c>
      <c r="F23" s="309">
        <v>141</v>
      </c>
      <c r="G23" s="316">
        <v>0</v>
      </c>
      <c r="H23" s="310">
        <f>F23+G23</f>
        <v>141</v>
      </c>
      <c r="I23" s="311">
        <f>H23/$H$25</f>
        <v>5.6690709960678361E-4</v>
      </c>
      <c r="J23" s="312">
        <v>200.76319000000001</v>
      </c>
      <c r="K23" s="316">
        <v>0</v>
      </c>
      <c r="L23" s="310">
        <f>J23+K23</f>
        <v>200.76319000000001</v>
      </c>
      <c r="M23" s="311">
        <f>L23/$L$25</f>
        <v>0.25011808036950112</v>
      </c>
      <c r="N23" s="607"/>
      <c r="O23" s="314">
        <v>203.85791815000002</v>
      </c>
      <c r="P23" s="314">
        <v>0</v>
      </c>
      <c r="Q23" s="313">
        <f>O23+P23</f>
        <v>203.85791815000002</v>
      </c>
      <c r="R23" s="311">
        <f>Q23/$Q$25</f>
        <v>0.66473794042460943</v>
      </c>
      <c r="S23" s="583"/>
      <c r="T23" s="610"/>
      <c r="V23" s="583"/>
      <c r="W23" s="586"/>
      <c r="X23" s="589"/>
      <c r="Y23" s="583"/>
    </row>
    <row r="24" spans="1:25" ht="15" customHeight="1" thickBot="1">
      <c r="A24" s="596"/>
      <c r="B24" s="597"/>
      <c r="C24" s="599"/>
      <c r="D24" s="601"/>
      <c r="E24" s="308" t="s">
        <v>373</v>
      </c>
      <c r="F24" s="309">
        <v>5455</v>
      </c>
      <c r="G24" s="316">
        <v>0</v>
      </c>
      <c r="H24" s="310">
        <f>F24+G24</f>
        <v>5455</v>
      </c>
      <c r="I24" s="311">
        <f>H24/$H$25</f>
        <v>2.1932469704645421E-2</v>
      </c>
      <c r="J24" s="309">
        <v>38.761989999999997</v>
      </c>
      <c r="K24" s="316">
        <v>0</v>
      </c>
      <c r="L24" s="310">
        <f>J24+K24</f>
        <v>38.761989999999997</v>
      </c>
      <c r="M24" s="311">
        <f>L24/$L$25</f>
        <v>4.8291096241805075E-2</v>
      </c>
      <c r="N24" s="608"/>
      <c r="O24" s="314">
        <v>23.551630269999997</v>
      </c>
      <c r="P24" s="314">
        <v>0</v>
      </c>
      <c r="Q24" s="313">
        <f>O24+P24</f>
        <v>23.551630269999997</v>
      </c>
      <c r="R24" s="311">
        <f>Q24/$Q$25</f>
        <v>7.6796929652750326E-2</v>
      </c>
      <c r="S24" s="591"/>
      <c r="T24" s="611"/>
      <c r="V24" s="584"/>
      <c r="W24" s="587"/>
      <c r="X24" s="590"/>
      <c r="Y24" s="591"/>
    </row>
    <row r="25" spans="1:25" s="329" customFormat="1" ht="15" customHeight="1" thickBot="1">
      <c r="A25" s="612" t="s">
        <v>10927</v>
      </c>
      <c r="B25" s="613"/>
      <c r="C25" s="613"/>
      <c r="E25" s="335" t="s">
        <v>10927</v>
      </c>
      <c r="F25" s="319">
        <f>SUM(F20:F24)</f>
        <v>209383</v>
      </c>
      <c r="G25" s="319">
        <f>SUM(G20:G24)</f>
        <v>39335</v>
      </c>
      <c r="H25" s="319">
        <f>SUM(H20:H24)</f>
        <v>248718</v>
      </c>
      <c r="I25" s="320">
        <v>1</v>
      </c>
      <c r="J25" s="336">
        <f>SUM(J20:J24)</f>
        <v>652.93783999999994</v>
      </c>
      <c r="K25" s="332">
        <f>SUM(K20:K24)</f>
        <v>149.73580000000001</v>
      </c>
      <c r="L25" s="319">
        <f>SUM(L20:L24)</f>
        <v>802.67363999999998</v>
      </c>
      <c r="M25" s="320">
        <v>1</v>
      </c>
      <c r="N25" s="323">
        <f>N20</f>
        <v>336.01879893859598</v>
      </c>
      <c r="O25" s="337">
        <f>SUM(O20:O24)</f>
        <v>286.97586020572237</v>
      </c>
      <c r="P25" s="338">
        <f>SUM(P20:P24)</f>
        <v>19.698252633065319</v>
      </c>
      <c r="Q25" s="326">
        <f>SUM(Q20:Q24)</f>
        <v>306.67411283878772</v>
      </c>
      <c r="R25" s="327">
        <v>1</v>
      </c>
      <c r="S25" s="323">
        <f>S20</f>
        <v>29.344686099808257</v>
      </c>
      <c r="T25" s="328">
        <f>T20</f>
        <v>8.7330489224118395</v>
      </c>
      <c r="V25" s="330">
        <f>SUM(V20:V24)</f>
        <v>223.53194847242699</v>
      </c>
      <c r="W25" s="330">
        <f>SUM(W20:W24)</f>
        <v>217.03203191002399</v>
      </c>
      <c r="X25" s="323">
        <f>MIN(100,+W25/V25*100)</f>
        <v>97.09217558974359</v>
      </c>
      <c r="Y25" s="323">
        <f>Y20</f>
        <v>11.386931604342733</v>
      </c>
    </row>
    <row r="26" spans="1:25" ht="15" customHeight="1">
      <c r="A26" s="596">
        <f>A20+1</f>
        <v>4</v>
      </c>
      <c r="B26" s="597" t="s">
        <v>863</v>
      </c>
      <c r="C26" s="598" t="s">
        <v>10925</v>
      </c>
      <c r="D26" s="605" t="s">
        <v>1084</v>
      </c>
      <c r="E26" s="308" t="s">
        <v>2571</v>
      </c>
      <c r="F26" s="309">
        <v>287989</v>
      </c>
      <c r="G26" s="316">
        <v>0</v>
      </c>
      <c r="H26" s="310">
        <f>F26+G26</f>
        <v>287989</v>
      </c>
      <c r="I26" s="311">
        <f>H26/$H$31</f>
        <v>0.73584466952158045</v>
      </c>
      <c r="J26" s="312">
        <v>244.2535400000001</v>
      </c>
      <c r="K26" s="316">
        <v>0</v>
      </c>
      <c r="L26" s="310">
        <f>J26+K26</f>
        <v>244.2535400000001</v>
      </c>
      <c r="M26" s="311">
        <f>L26/$L$31</f>
        <v>0.23927874115559492</v>
      </c>
      <c r="N26" s="603">
        <v>284.101384992112</v>
      </c>
      <c r="O26" s="314">
        <v>71.738736242434996</v>
      </c>
      <c r="P26" s="314">
        <v>0</v>
      </c>
      <c r="Q26" s="313">
        <f>O26+P26</f>
        <v>71.738736242434996</v>
      </c>
      <c r="R26" s="311">
        <f>Q26/$Q$31</f>
        <v>0.27798765832264694</v>
      </c>
      <c r="S26" s="614">
        <f>N31-Q31</f>
        <v>26.036920277022773</v>
      </c>
      <c r="T26" s="609">
        <f>S26/N31*100</f>
        <v>9.1646579891701965</v>
      </c>
      <c r="V26" s="582">
        <v>194.27282880457199</v>
      </c>
      <c r="W26" s="585">
        <v>178.690618993318</v>
      </c>
      <c r="X26" s="588">
        <f>MIN(1,+W26/V26)</f>
        <v>0.91979212992811854</v>
      </c>
      <c r="Y26" s="582">
        <f>+((N31-(O31+P31)*X26)/N26)*100</f>
        <v>16.450367299109732</v>
      </c>
    </row>
    <row r="27" spans="1:25" ht="15" customHeight="1">
      <c r="A27" s="596"/>
      <c r="B27" s="597"/>
      <c r="C27" s="599"/>
      <c r="D27" s="600"/>
      <c r="E27" s="308" t="s">
        <v>10926</v>
      </c>
      <c r="F27" s="309">
        <v>903</v>
      </c>
      <c r="G27" s="309">
        <v>64084</v>
      </c>
      <c r="H27" s="310">
        <f>F27+G27</f>
        <v>64987</v>
      </c>
      <c r="I27" s="311">
        <f>H27/$H$31</f>
        <v>0.1660491808305142</v>
      </c>
      <c r="J27" s="312">
        <v>345.59890999999999</v>
      </c>
      <c r="K27" s="312">
        <v>238.7157</v>
      </c>
      <c r="L27" s="310">
        <f>J27+K27</f>
        <v>584.31461000000002</v>
      </c>
      <c r="M27" s="311">
        <f>L27/$L$31</f>
        <v>0.5724136662241307</v>
      </c>
      <c r="N27" s="603"/>
      <c r="O27" s="314">
        <v>37.328478642345431</v>
      </c>
      <c r="P27" s="314">
        <v>60.781734228078911</v>
      </c>
      <c r="Q27" s="313">
        <f>O27+P27</f>
        <v>98.110212870424334</v>
      </c>
      <c r="R27" s="311">
        <f>Q27/$Q$31</f>
        <v>0.38017715061521895</v>
      </c>
      <c r="S27" s="583"/>
      <c r="T27" s="610"/>
      <c r="V27" s="583"/>
      <c r="W27" s="586"/>
      <c r="X27" s="589"/>
      <c r="Y27" s="583"/>
    </row>
    <row r="28" spans="1:25" ht="15" customHeight="1">
      <c r="A28" s="596"/>
      <c r="B28" s="597"/>
      <c r="C28" s="599"/>
      <c r="D28" s="600"/>
      <c r="E28" s="308" t="s">
        <v>2574</v>
      </c>
      <c r="F28" s="309">
        <v>30405</v>
      </c>
      <c r="G28" s="316">
        <v>0</v>
      </c>
      <c r="H28" s="310">
        <f>F28+G28</f>
        <v>30405</v>
      </c>
      <c r="I28" s="311">
        <f>H28/$H$31</f>
        <v>7.7688235233997316E-2</v>
      </c>
      <c r="J28" s="312">
        <v>96.902160000000009</v>
      </c>
      <c r="K28" s="316">
        <v>0</v>
      </c>
      <c r="L28" s="310">
        <f>J28+K28</f>
        <v>96.902160000000009</v>
      </c>
      <c r="M28" s="311">
        <f>L28/$L$31</f>
        <v>9.4928519193859126E-2</v>
      </c>
      <c r="N28" s="603"/>
      <c r="O28" s="314">
        <v>16.348275802229939</v>
      </c>
      <c r="P28" s="314">
        <v>0</v>
      </c>
      <c r="Q28" s="313">
        <f>O28+P28</f>
        <v>16.348275802229939</v>
      </c>
      <c r="R28" s="311">
        <f>Q28/$Q$31</f>
        <v>6.3349581354716605E-2</v>
      </c>
      <c r="S28" s="583"/>
      <c r="T28" s="610"/>
      <c r="V28" s="583"/>
      <c r="W28" s="586"/>
      <c r="X28" s="589"/>
      <c r="Y28" s="583"/>
    </row>
    <row r="29" spans="1:25" ht="15" customHeight="1">
      <c r="A29" s="596"/>
      <c r="B29" s="597"/>
      <c r="C29" s="599"/>
      <c r="D29" s="600"/>
      <c r="E29" s="308" t="s">
        <v>2576</v>
      </c>
      <c r="F29" s="309">
        <v>98</v>
      </c>
      <c r="G29" s="316">
        <v>0</v>
      </c>
      <c r="H29" s="310">
        <f>F29+G29</f>
        <v>98</v>
      </c>
      <c r="I29" s="311">
        <f>H29/$H$31</f>
        <v>2.5040115286734869E-4</v>
      </c>
      <c r="J29" s="312">
        <v>41.498510000000003</v>
      </c>
      <c r="K29" s="316">
        <v>0</v>
      </c>
      <c r="L29" s="310">
        <f>J29+K29</f>
        <v>41.498510000000003</v>
      </c>
      <c r="M29" s="311">
        <f>L29/$L$31</f>
        <v>4.065329506640053E-2</v>
      </c>
      <c r="N29" s="603"/>
      <c r="O29" s="314">
        <v>27.820537379999998</v>
      </c>
      <c r="P29" s="314">
        <v>0</v>
      </c>
      <c r="Q29" s="313">
        <f>O29+P29</f>
        <v>27.820537379999998</v>
      </c>
      <c r="R29" s="311">
        <f>Q29/$Q$31</f>
        <v>0.10780460382530656</v>
      </c>
      <c r="S29" s="583"/>
      <c r="T29" s="610"/>
      <c r="V29" s="583"/>
      <c r="W29" s="586"/>
      <c r="X29" s="589"/>
      <c r="Y29" s="583"/>
    </row>
    <row r="30" spans="1:25" ht="15" customHeight="1" thickBot="1">
      <c r="A30" s="596"/>
      <c r="B30" s="597"/>
      <c r="C30" s="599"/>
      <c r="D30" s="601"/>
      <c r="E30" s="308" t="s">
        <v>373</v>
      </c>
      <c r="F30" s="309">
        <v>7893</v>
      </c>
      <c r="G30" s="316">
        <v>0</v>
      </c>
      <c r="H30" s="310">
        <f>F30+G30</f>
        <v>7893</v>
      </c>
      <c r="I30" s="311">
        <f>H30/$H$31</f>
        <v>2.0167513261040645E-2</v>
      </c>
      <c r="J30" s="309">
        <v>53.821989999999992</v>
      </c>
      <c r="K30" s="316">
        <v>0</v>
      </c>
      <c r="L30" s="310">
        <f>J30+K30</f>
        <v>53.821989999999992</v>
      </c>
      <c r="M30" s="311">
        <f>L30/$L$31</f>
        <v>5.2725778360014811E-2</v>
      </c>
      <c r="N30" s="603"/>
      <c r="O30" s="314">
        <v>44.046702419999995</v>
      </c>
      <c r="P30" s="314">
        <v>0</v>
      </c>
      <c r="Q30" s="313">
        <f>O30+P30</f>
        <v>44.046702419999995</v>
      </c>
      <c r="R30" s="311">
        <f>Q30/$Q$31</f>
        <v>0.1706810058821111</v>
      </c>
      <c r="S30" s="591"/>
      <c r="T30" s="611"/>
      <c r="V30" s="584"/>
      <c r="W30" s="587"/>
      <c r="X30" s="590"/>
      <c r="Y30" s="591"/>
    </row>
    <row r="31" spans="1:25" s="329" customFormat="1" ht="15" customHeight="1" thickBot="1">
      <c r="A31" s="592" t="s">
        <v>2577</v>
      </c>
      <c r="B31" s="593"/>
      <c r="C31" s="594"/>
      <c r="D31" s="592" t="s">
        <v>10927</v>
      </c>
      <c r="E31" s="595"/>
      <c r="F31" s="319">
        <f>SUM(F26:F30)</f>
        <v>327288</v>
      </c>
      <c r="G31" s="319">
        <f>SUM(G26:G30)</f>
        <v>64084</v>
      </c>
      <c r="H31" s="319">
        <f>SUM(H26:H30)</f>
        <v>391372</v>
      </c>
      <c r="I31" s="320">
        <v>1</v>
      </c>
      <c r="J31" s="339">
        <f>SUM(J26:J30)</f>
        <v>782.07511000000011</v>
      </c>
      <c r="K31" s="319">
        <f>SUM(K26:K30)</f>
        <v>238.7157</v>
      </c>
      <c r="L31" s="319">
        <f>SUM(L26:L30)</f>
        <v>1020.7908100000001</v>
      </c>
      <c r="M31" s="320">
        <v>1</v>
      </c>
      <c r="N31" s="323">
        <f>N26</f>
        <v>284.101384992112</v>
      </c>
      <c r="O31" s="340">
        <f>SUM(O26:O30)</f>
        <v>197.28273048701035</v>
      </c>
      <c r="P31" s="338">
        <f>SUM(P26:P30)</f>
        <v>60.781734228078911</v>
      </c>
      <c r="Q31" s="326">
        <f>SUM(Q26:Q30)</f>
        <v>258.06446471508923</v>
      </c>
      <c r="R31" s="327">
        <v>1</v>
      </c>
      <c r="S31" s="323">
        <f>S26</f>
        <v>26.036920277022773</v>
      </c>
      <c r="T31" s="328">
        <f>T26</f>
        <v>9.1646579891701965</v>
      </c>
      <c r="U31" s="334"/>
      <c r="V31" s="330">
        <f>SUM(V26:V30)</f>
        <v>194.27282880457199</v>
      </c>
      <c r="W31" s="330">
        <f>SUM(W26:W30)</f>
        <v>178.690618993318</v>
      </c>
      <c r="X31" s="323">
        <f>MIN(100,+W31/V31*100)</f>
        <v>91.979212992811853</v>
      </c>
      <c r="Y31" s="323">
        <f>Y26</f>
        <v>16.450367299109732</v>
      </c>
    </row>
    <row r="32" spans="1:25" ht="15" customHeight="1">
      <c r="A32" s="596">
        <f>A26+1</f>
        <v>5</v>
      </c>
      <c r="B32" s="597" t="s">
        <v>863</v>
      </c>
      <c r="C32" s="598" t="s">
        <v>10925</v>
      </c>
      <c r="D32" s="605" t="s">
        <v>1107</v>
      </c>
      <c r="E32" s="308" t="s">
        <v>2571</v>
      </c>
      <c r="F32" s="309">
        <v>167008</v>
      </c>
      <c r="G32" s="316">
        <v>0</v>
      </c>
      <c r="H32" s="310">
        <f>F32+G32</f>
        <v>167008</v>
      </c>
      <c r="I32" s="311">
        <f>H32/$H$37</f>
        <v>0.74398713453939602</v>
      </c>
      <c r="J32" s="312">
        <v>127.99742000000003</v>
      </c>
      <c r="K32" s="316">
        <v>0</v>
      </c>
      <c r="L32" s="310">
        <f>J32+K32</f>
        <v>127.99742000000003</v>
      </c>
      <c r="M32" s="311">
        <f>L32/$L$37</f>
        <v>0.18928183884151384</v>
      </c>
      <c r="N32" s="615">
        <v>195.249476422843</v>
      </c>
      <c r="O32" s="314">
        <v>36.249293479158794</v>
      </c>
      <c r="P32" s="314">
        <v>0</v>
      </c>
      <c r="Q32" s="313">
        <f>O32+P32</f>
        <v>36.249293479158794</v>
      </c>
      <c r="R32" s="311">
        <f>Q32/$Q$37</f>
        <v>0.20334470976470592</v>
      </c>
      <c r="S32" s="614">
        <f>N37-Q37</f>
        <v>16.984236470923179</v>
      </c>
      <c r="T32" s="609">
        <f>S32/N37*100</f>
        <v>8.6987359874610792</v>
      </c>
      <c r="V32" s="582">
        <v>135.68878221552799</v>
      </c>
      <c r="W32" s="585">
        <v>119.547159525531</v>
      </c>
      <c r="X32" s="588">
        <f>MIN(1,+W32/V32)</f>
        <v>0.88103937240473096</v>
      </c>
      <c r="Y32" s="582">
        <f>+((N37-(O37+P37)*X32)/N32)*100</f>
        <v>19.559991654634047</v>
      </c>
    </row>
    <row r="33" spans="1:25" ht="15" customHeight="1">
      <c r="A33" s="596"/>
      <c r="B33" s="597"/>
      <c r="C33" s="599"/>
      <c r="D33" s="600"/>
      <c r="E33" s="308" t="s">
        <v>10926</v>
      </c>
      <c r="F33" s="309">
        <v>320</v>
      </c>
      <c r="G33" s="309">
        <v>35867</v>
      </c>
      <c r="H33" s="310">
        <f>F33+G33</f>
        <v>36187</v>
      </c>
      <c r="I33" s="311">
        <f>H33/$H$37</f>
        <v>0.1612058250956668</v>
      </c>
      <c r="J33" s="312">
        <v>266.97105000000005</v>
      </c>
      <c r="K33" s="312">
        <v>138.9134</v>
      </c>
      <c r="L33" s="310">
        <f>J33+K33</f>
        <v>405.88445000000002</v>
      </c>
      <c r="M33" s="311">
        <f>L33/$L$37</f>
        <v>0.60021955952843786</v>
      </c>
      <c r="N33" s="616"/>
      <c r="O33" s="314">
        <v>32.254716405235804</v>
      </c>
      <c r="P33" s="314">
        <v>35.386659137261617</v>
      </c>
      <c r="Q33" s="313">
        <f>O33+P33</f>
        <v>67.641375542497428</v>
      </c>
      <c r="R33" s="311">
        <f>Q33/$Q$37</f>
        <v>0.37944231618424928</v>
      </c>
      <c r="S33" s="583"/>
      <c r="T33" s="610"/>
      <c r="V33" s="583"/>
      <c r="W33" s="586"/>
      <c r="X33" s="589"/>
      <c r="Y33" s="583"/>
    </row>
    <row r="34" spans="1:25" ht="15" customHeight="1">
      <c r="A34" s="596"/>
      <c r="B34" s="597"/>
      <c r="C34" s="599"/>
      <c r="D34" s="600"/>
      <c r="E34" s="308" t="s">
        <v>2574</v>
      </c>
      <c r="F34" s="309">
        <v>16264</v>
      </c>
      <c r="G34" s="316">
        <v>0</v>
      </c>
      <c r="H34" s="310">
        <f>F34+G34</f>
        <v>16264</v>
      </c>
      <c r="I34" s="311">
        <f>H34/$H$37</f>
        <v>7.2452857085581149E-2</v>
      </c>
      <c r="J34" s="312">
        <v>54.373860000000008</v>
      </c>
      <c r="K34" s="316">
        <v>0</v>
      </c>
      <c r="L34" s="310">
        <f>J34+K34</f>
        <v>54.373860000000008</v>
      </c>
      <c r="M34" s="311">
        <f>L34/$L$37</f>
        <v>8.0407747325774492E-2</v>
      </c>
      <c r="N34" s="616"/>
      <c r="O34" s="314">
        <v>8.8691844802635931</v>
      </c>
      <c r="P34" s="314">
        <v>0</v>
      </c>
      <c r="Q34" s="313">
        <f>O34+P34</f>
        <v>8.8691844802635931</v>
      </c>
      <c r="R34" s="311">
        <f>Q34/$Q$37</f>
        <v>4.9752741940356483E-2</v>
      </c>
      <c r="S34" s="583"/>
      <c r="T34" s="610"/>
      <c r="V34" s="583"/>
      <c r="W34" s="586"/>
      <c r="X34" s="589"/>
      <c r="Y34" s="583"/>
    </row>
    <row r="35" spans="1:25" ht="15" customHeight="1">
      <c r="A35" s="596"/>
      <c r="B35" s="597"/>
      <c r="C35" s="599"/>
      <c r="D35" s="600"/>
      <c r="E35" s="308" t="s">
        <v>2576</v>
      </c>
      <c r="F35" s="309">
        <v>85</v>
      </c>
      <c r="G35" s="316">
        <v>0</v>
      </c>
      <c r="H35" s="310">
        <f>F35+G35</f>
        <v>85</v>
      </c>
      <c r="I35" s="311">
        <f>H35/$H$37</f>
        <v>3.7865794713935058E-4</v>
      </c>
      <c r="J35" s="312">
        <v>60.25</v>
      </c>
      <c r="K35" s="316">
        <v>0</v>
      </c>
      <c r="L35" s="310">
        <f>J35+K35</f>
        <v>60.25</v>
      </c>
      <c r="M35" s="311">
        <f>L35/$L$37</f>
        <v>8.9097348916886032E-2</v>
      </c>
      <c r="N35" s="616"/>
      <c r="O35" s="314">
        <v>51.114978880000002</v>
      </c>
      <c r="P35" s="314">
        <v>0</v>
      </c>
      <c r="Q35" s="313">
        <f>O35+P35</f>
        <v>51.114978880000002</v>
      </c>
      <c r="R35" s="311">
        <f>Q35/$Q$37</f>
        <v>0.28673553461003559</v>
      </c>
      <c r="S35" s="583"/>
      <c r="T35" s="610"/>
      <c r="V35" s="583"/>
      <c r="W35" s="586"/>
      <c r="X35" s="589"/>
      <c r="Y35" s="583"/>
    </row>
    <row r="36" spans="1:25" ht="15" customHeight="1" thickBot="1">
      <c r="A36" s="596"/>
      <c r="B36" s="597"/>
      <c r="C36" s="599"/>
      <c r="D36" s="601"/>
      <c r="E36" s="308" t="s">
        <v>373</v>
      </c>
      <c r="F36" s="309">
        <v>4933</v>
      </c>
      <c r="G36" s="316">
        <v>0</v>
      </c>
      <c r="H36" s="310">
        <f>F36+G36</f>
        <v>4933</v>
      </c>
      <c r="I36" s="311">
        <f>H36/$H$37</f>
        <v>2.1975525332216663E-2</v>
      </c>
      <c r="J36" s="309">
        <v>27.7209</v>
      </c>
      <c r="K36" s="316">
        <v>0</v>
      </c>
      <c r="L36" s="310">
        <f>J36+K36</f>
        <v>27.7209</v>
      </c>
      <c r="M36" s="311">
        <f>L36/$L$37</f>
        <v>4.0993505387387649E-2</v>
      </c>
      <c r="N36" s="617"/>
      <c r="O36" s="314">
        <v>14.390407570000001</v>
      </c>
      <c r="P36" s="314">
        <v>0</v>
      </c>
      <c r="Q36" s="313">
        <f>O36+P36</f>
        <v>14.390407570000001</v>
      </c>
      <c r="R36" s="311">
        <f>Q36/$Q$37</f>
        <v>8.0724697500652726E-2</v>
      </c>
      <c r="S36" s="591"/>
      <c r="T36" s="611"/>
      <c r="V36" s="584"/>
      <c r="W36" s="587"/>
      <c r="X36" s="590"/>
      <c r="Y36" s="591"/>
    </row>
    <row r="37" spans="1:25" s="329" customFormat="1" ht="15" customHeight="1" thickBot="1">
      <c r="A37" s="592" t="s">
        <v>2577</v>
      </c>
      <c r="B37" s="593"/>
      <c r="C37" s="594"/>
      <c r="D37" s="592" t="s">
        <v>10927</v>
      </c>
      <c r="E37" s="595"/>
      <c r="F37" s="319">
        <f>SUM(F32:F36)</f>
        <v>188610</v>
      </c>
      <c r="G37" s="319">
        <f>SUM(G32:G36)</f>
        <v>35867</v>
      </c>
      <c r="H37" s="319">
        <f>SUM(H32:H36)</f>
        <v>224477</v>
      </c>
      <c r="I37" s="320">
        <v>1</v>
      </c>
      <c r="J37" s="339">
        <f>SUM(J32:J36)</f>
        <v>537.31323000000009</v>
      </c>
      <c r="K37" s="319">
        <f>SUM(K32:K36)</f>
        <v>138.9134</v>
      </c>
      <c r="L37" s="319">
        <f>SUM(L32:L36)</f>
        <v>676.22663000000011</v>
      </c>
      <c r="M37" s="320">
        <v>1</v>
      </c>
      <c r="N37" s="323">
        <f>N32</f>
        <v>195.249476422843</v>
      </c>
      <c r="O37" s="337">
        <f>SUM(O32:O36)</f>
        <v>142.87858081465822</v>
      </c>
      <c r="P37" s="338">
        <f>SUM(P32:P36)</f>
        <v>35.386659137261617</v>
      </c>
      <c r="Q37" s="326">
        <f>SUM(Q32:Q36)</f>
        <v>178.26523995191982</v>
      </c>
      <c r="R37" s="327">
        <v>1</v>
      </c>
      <c r="S37" s="323">
        <f>S32</f>
        <v>16.984236470923179</v>
      </c>
      <c r="T37" s="328">
        <f>T32</f>
        <v>8.6987359874610792</v>
      </c>
      <c r="U37" s="334"/>
      <c r="V37" s="330">
        <f>SUM(V32:V36)</f>
        <v>135.68878221552799</v>
      </c>
      <c r="W37" s="330">
        <f>SUM(W32:W36)</f>
        <v>119.547159525531</v>
      </c>
      <c r="X37" s="323">
        <f>MIN(100,+W37/V37*100)</f>
        <v>88.103937240473101</v>
      </c>
      <c r="Y37" s="323">
        <f>Y32</f>
        <v>19.559991654634047</v>
      </c>
    </row>
    <row r="38" spans="1:25" ht="15" customHeight="1">
      <c r="A38" s="596">
        <f>A32+1</f>
        <v>6</v>
      </c>
      <c r="B38" s="597" t="s">
        <v>863</v>
      </c>
      <c r="C38" s="598" t="s">
        <v>10925</v>
      </c>
      <c r="D38" s="605" t="s">
        <v>3997</v>
      </c>
      <c r="E38" s="308" t="s">
        <v>2571</v>
      </c>
      <c r="F38" s="309">
        <v>100751</v>
      </c>
      <c r="G38" s="316">
        <v>0</v>
      </c>
      <c r="H38" s="310">
        <f>F38+G38</f>
        <v>100751</v>
      </c>
      <c r="I38" s="311">
        <f>H38/$H$43</f>
        <v>0.70517378949283982</v>
      </c>
      <c r="J38" s="312">
        <v>52.752130000000008</v>
      </c>
      <c r="K38" s="316">
        <v>0</v>
      </c>
      <c r="L38" s="310">
        <f>J38+K38</f>
        <v>52.752130000000008</v>
      </c>
      <c r="M38" s="311">
        <f>L38/$L$43</f>
        <v>0.17425468664243937</v>
      </c>
      <c r="N38" s="603">
        <v>55.971249908596803</v>
      </c>
      <c r="O38" s="314">
        <v>16.120789844541697</v>
      </c>
      <c r="P38" s="314">
        <v>0</v>
      </c>
      <c r="Q38" s="313">
        <f>O38+P38</f>
        <v>16.120789844541697</v>
      </c>
      <c r="R38" s="311">
        <f>Q38/$Q$43</f>
        <v>0.31716011558460155</v>
      </c>
      <c r="S38" s="614">
        <f>N43-Q43</f>
        <v>5.1426965930979591</v>
      </c>
      <c r="T38" s="609">
        <f>S38/N43*100</f>
        <v>9.1881038952965675</v>
      </c>
      <c r="V38" s="582">
        <v>41.4299269097409</v>
      </c>
      <c r="W38" s="585">
        <v>37.500558200382997</v>
      </c>
      <c r="X38" s="588">
        <f>MIN(1,+W38/V38)</f>
        <v>0.90515627223001349</v>
      </c>
      <c r="Y38" s="582">
        <f>+((N43-(O43+P43)*X38)/N38)*100</f>
        <v>17.801042647727343</v>
      </c>
    </row>
    <row r="39" spans="1:25" ht="15" customHeight="1">
      <c r="A39" s="596"/>
      <c r="B39" s="597"/>
      <c r="C39" s="599"/>
      <c r="D39" s="600"/>
      <c r="E39" s="308" t="s">
        <v>10926</v>
      </c>
      <c r="F39" s="309">
        <v>121</v>
      </c>
      <c r="G39" s="309">
        <v>30377</v>
      </c>
      <c r="H39" s="310">
        <f>F39+G39</f>
        <v>30498</v>
      </c>
      <c r="I39" s="311">
        <f>H39/$H$43</f>
        <v>0.21346081162422834</v>
      </c>
      <c r="J39" s="312">
        <v>111.39741000000001</v>
      </c>
      <c r="K39" s="312">
        <v>110.1678</v>
      </c>
      <c r="L39" s="310">
        <f>J39+K39</f>
        <v>221.56521000000001</v>
      </c>
      <c r="M39" s="311">
        <f>L39/$L$43</f>
        <v>0.7318903756003079</v>
      </c>
      <c r="N39" s="603"/>
      <c r="O39" s="314">
        <v>7.7778156049875383E-2</v>
      </c>
      <c r="P39" s="314">
        <v>28.123836983847973</v>
      </c>
      <c r="Q39" s="313">
        <f>O39+P39</f>
        <v>28.201615139897847</v>
      </c>
      <c r="R39" s="311">
        <f>Q39/$Q$43</f>
        <v>0.55483804476682785</v>
      </c>
      <c r="S39" s="583"/>
      <c r="T39" s="610"/>
      <c r="V39" s="583"/>
      <c r="W39" s="586"/>
      <c r="X39" s="589"/>
      <c r="Y39" s="583"/>
    </row>
    <row r="40" spans="1:25" ht="15" customHeight="1">
      <c r="A40" s="596"/>
      <c r="B40" s="597"/>
      <c r="C40" s="599"/>
      <c r="D40" s="600"/>
      <c r="E40" s="308" t="s">
        <v>2574</v>
      </c>
      <c r="F40" s="309">
        <v>8359</v>
      </c>
      <c r="G40" s="316">
        <v>0</v>
      </c>
      <c r="H40" s="310">
        <f>F40+G40</f>
        <v>8359</v>
      </c>
      <c r="I40" s="311">
        <f>H40/$H$43</f>
        <v>5.8506096280638888E-2</v>
      </c>
      <c r="J40" s="312">
        <v>18.757960000000001</v>
      </c>
      <c r="K40" s="316">
        <v>0</v>
      </c>
      <c r="L40" s="310">
        <f>J40+K40</f>
        <v>18.757960000000001</v>
      </c>
      <c r="M40" s="311">
        <f>L40/$L$43</f>
        <v>6.1962662774970638E-2</v>
      </c>
      <c r="N40" s="603"/>
      <c r="O40" s="314">
        <v>3.4479333110593045</v>
      </c>
      <c r="P40" s="314">
        <v>0</v>
      </c>
      <c r="Q40" s="313">
        <f>O40+P40</f>
        <v>3.4479333110593045</v>
      </c>
      <c r="R40" s="311">
        <f>Q40/$Q$43</f>
        <v>6.7834574981065751E-2</v>
      </c>
      <c r="S40" s="583"/>
      <c r="T40" s="610"/>
      <c r="V40" s="583"/>
      <c r="W40" s="586"/>
      <c r="X40" s="589"/>
      <c r="Y40" s="583"/>
    </row>
    <row r="41" spans="1:25" ht="15" customHeight="1">
      <c r="A41" s="596"/>
      <c r="B41" s="597"/>
      <c r="C41" s="599"/>
      <c r="D41" s="600"/>
      <c r="E41" s="308" t="s">
        <v>2576</v>
      </c>
      <c r="F41" s="309">
        <v>15</v>
      </c>
      <c r="G41" s="316">
        <v>0</v>
      </c>
      <c r="H41" s="310">
        <f>F41+G41</f>
        <v>15</v>
      </c>
      <c r="I41" s="311">
        <f>H41/$H$43</f>
        <v>1.0498761146184751E-4</v>
      </c>
      <c r="J41" s="312">
        <v>2.5099999999999998</v>
      </c>
      <c r="K41" s="316">
        <v>0</v>
      </c>
      <c r="L41" s="310">
        <f>J41+K41</f>
        <v>2.5099999999999998</v>
      </c>
      <c r="M41" s="311">
        <f>L41/$L$43</f>
        <v>8.2912152262386886E-3</v>
      </c>
      <c r="N41" s="603"/>
      <c r="O41" s="314">
        <v>0.54347807000000004</v>
      </c>
      <c r="P41" s="314">
        <v>0</v>
      </c>
      <c r="Q41" s="313">
        <f>O41+P41</f>
        <v>0.54347807000000004</v>
      </c>
      <c r="R41" s="311">
        <f>Q41/$Q$43</f>
        <v>1.0692377306640371E-2</v>
      </c>
      <c r="S41" s="583"/>
      <c r="T41" s="610"/>
      <c r="V41" s="583"/>
      <c r="W41" s="586"/>
      <c r="X41" s="589"/>
      <c r="Y41" s="583"/>
    </row>
    <row r="42" spans="1:25" ht="15" customHeight="1" thickBot="1">
      <c r="A42" s="596"/>
      <c r="B42" s="597"/>
      <c r="C42" s="599"/>
      <c r="D42" s="601"/>
      <c r="E42" s="308" t="s">
        <v>373</v>
      </c>
      <c r="F42" s="309">
        <v>3251</v>
      </c>
      <c r="G42" s="316">
        <v>0</v>
      </c>
      <c r="H42" s="310">
        <f>F42+G42</f>
        <v>3251</v>
      </c>
      <c r="I42" s="311">
        <f>H42/$H$43</f>
        <v>2.2754314990831082E-2</v>
      </c>
      <c r="J42" s="309">
        <v>7.1447499999999984</v>
      </c>
      <c r="K42" s="316">
        <v>0</v>
      </c>
      <c r="L42" s="310">
        <f>J42+K42</f>
        <v>7.1447499999999984</v>
      </c>
      <c r="M42" s="311">
        <f>L42/$L$43</f>
        <v>2.3601059756043374E-2</v>
      </c>
      <c r="N42" s="603"/>
      <c r="O42" s="314">
        <v>2.5147369500000001</v>
      </c>
      <c r="P42" s="314">
        <v>0</v>
      </c>
      <c r="Q42" s="313">
        <f>O42+P42</f>
        <v>2.5147369500000001</v>
      </c>
      <c r="R42" s="311">
        <f>Q42/$Q$43</f>
        <v>4.9474887360864479E-2</v>
      </c>
      <c r="S42" s="591"/>
      <c r="T42" s="611"/>
      <c r="V42" s="584"/>
      <c r="W42" s="587"/>
      <c r="X42" s="590"/>
      <c r="Y42" s="591"/>
    </row>
    <row r="43" spans="1:25" s="329" customFormat="1" ht="15" customHeight="1" thickBot="1">
      <c r="A43" s="612" t="s">
        <v>2577</v>
      </c>
      <c r="B43" s="613"/>
      <c r="C43" s="618"/>
      <c r="D43" s="619" t="s">
        <v>10927</v>
      </c>
      <c r="E43" s="620"/>
      <c r="F43" s="319">
        <f>SUM(F38:F42)</f>
        <v>112497</v>
      </c>
      <c r="G43" s="319">
        <f>SUM(G38:G42)</f>
        <v>30377</v>
      </c>
      <c r="H43" s="319">
        <f>SUM(H38:H42)</f>
        <v>142874</v>
      </c>
      <c r="I43" s="320">
        <v>1</v>
      </c>
      <c r="J43" s="339">
        <f>SUM(J38:J42)</f>
        <v>192.56224999999998</v>
      </c>
      <c r="K43" s="319">
        <f>SUM(K38:K42)</f>
        <v>110.1678</v>
      </c>
      <c r="L43" s="319">
        <f>SUM(L38:L42)</f>
        <v>302.73005000000001</v>
      </c>
      <c r="M43" s="320">
        <v>1</v>
      </c>
      <c r="N43" s="341">
        <f>N38</f>
        <v>55.971249908596803</v>
      </c>
      <c r="O43" s="324">
        <f>SUM(O38:O42)</f>
        <v>22.704716331650875</v>
      </c>
      <c r="P43" s="325">
        <f>SUM(P38:P42)</f>
        <v>28.123836983847973</v>
      </c>
      <c r="Q43" s="326">
        <f>SUM(Q38:Q42)</f>
        <v>50.828553315498844</v>
      </c>
      <c r="R43" s="327">
        <v>1</v>
      </c>
      <c r="S43" s="323">
        <f>S38</f>
        <v>5.1426965930979591</v>
      </c>
      <c r="T43" s="328">
        <f>T38</f>
        <v>9.1881038952965675</v>
      </c>
      <c r="V43" s="330">
        <f>SUM(V38:V42)</f>
        <v>41.4299269097409</v>
      </c>
      <c r="W43" s="330">
        <f>SUM(W38:W42)</f>
        <v>37.500558200382997</v>
      </c>
      <c r="X43" s="323">
        <f>MIN(100,+W43/V43*100)</f>
        <v>90.515627223001346</v>
      </c>
      <c r="Y43" s="323">
        <f>Y38</f>
        <v>17.801042647727343</v>
      </c>
    </row>
    <row r="44" spans="1:25" s="350" customFormat="1" ht="15" customHeight="1">
      <c r="A44" s="629">
        <v>1</v>
      </c>
      <c r="B44" s="630" t="s">
        <v>863</v>
      </c>
      <c r="C44" s="631" t="s">
        <v>10925</v>
      </c>
      <c r="D44" s="633" t="s">
        <v>10928</v>
      </c>
      <c r="E44" s="342" t="s">
        <v>2571</v>
      </c>
      <c r="F44" s="342">
        <f>+F8+F14+F20+F26+F32+F38</f>
        <v>1180629</v>
      </c>
      <c r="G44" s="343">
        <f t="shared" ref="G44:L44" si="0">+G8+G14+G20+G26+G32+G38</f>
        <v>0</v>
      </c>
      <c r="H44" s="343">
        <f t="shared" si="0"/>
        <v>1180629</v>
      </c>
      <c r="I44" s="344">
        <f t="shared" ref="I44:I49" si="1">+H44/$H$49</f>
        <v>0.75351778726761098</v>
      </c>
      <c r="J44" s="345">
        <f t="shared" si="0"/>
        <v>1332.2360000000006</v>
      </c>
      <c r="K44" s="343">
        <f t="shared" si="0"/>
        <v>0</v>
      </c>
      <c r="L44" s="343">
        <f t="shared" si="0"/>
        <v>1332.2360000000006</v>
      </c>
      <c r="M44" s="344">
        <f t="shared" ref="M44:M49" si="2">+L44/$L$49</f>
        <v>0.30134745813230429</v>
      </c>
      <c r="N44" s="634">
        <f>+N49</f>
        <v>1330.5586788328085</v>
      </c>
      <c r="O44" s="346">
        <f>+O8+O14+O20+O26+O32+O38</f>
        <v>345.97253832998638</v>
      </c>
      <c r="P44" s="346">
        <f>+P8+P14+P20+P26+P32+P38</f>
        <v>0</v>
      </c>
      <c r="Q44" s="347">
        <f>O44+P44</f>
        <v>345.97253832998638</v>
      </c>
      <c r="R44" s="348">
        <f>Q44/$Q$13</f>
        <v>2.0575100383011087</v>
      </c>
      <c r="S44" s="635">
        <f>N49-Q49</f>
        <v>108.84126853213797</v>
      </c>
      <c r="T44" s="621">
        <f>S44/N49*100</f>
        <v>8.1801178906003322</v>
      </c>
      <c r="U44" s="349"/>
      <c r="V44" s="622">
        <f>+V8+V14+V20+V26+V32+V38</f>
        <v>974.33168082906684</v>
      </c>
      <c r="W44" s="622">
        <f>+W8+W14+W20+W26+W32+W38</f>
        <v>909.89537861154611</v>
      </c>
      <c r="X44" s="622">
        <f>MIN(1,+W44/V44)</f>
        <v>0.93386615309204424</v>
      </c>
      <c r="Y44" s="625">
        <f>+((N49-(O49+P49)*X44)/N44)*100</f>
        <v>14.252519917129918</v>
      </c>
    </row>
    <row r="45" spans="1:25" s="350" customFormat="1" ht="15" customHeight="1">
      <c r="A45" s="629"/>
      <c r="B45" s="630"/>
      <c r="C45" s="632"/>
      <c r="D45" s="633"/>
      <c r="E45" s="342" t="s">
        <v>10926</v>
      </c>
      <c r="F45" s="342">
        <f t="shared" ref="F45:L49" si="3">+F9+F15+F21+F27+F33+F39</f>
        <v>3545</v>
      </c>
      <c r="G45" s="343">
        <f t="shared" si="3"/>
        <v>212906</v>
      </c>
      <c r="H45" s="343">
        <f t="shared" si="3"/>
        <v>216451</v>
      </c>
      <c r="I45" s="344">
        <f t="shared" si="1"/>
        <v>0.13814642751606276</v>
      </c>
      <c r="J45" s="345">
        <f t="shared" si="3"/>
        <v>1227.7647099999999</v>
      </c>
      <c r="K45" s="351">
        <f t="shared" si="3"/>
        <v>782.33426000000009</v>
      </c>
      <c r="L45" s="343">
        <f t="shared" si="3"/>
        <v>2010.0989699999998</v>
      </c>
      <c r="M45" s="344">
        <f t="shared" si="2"/>
        <v>0.45467786128273269</v>
      </c>
      <c r="N45" s="634"/>
      <c r="O45" s="346">
        <f>+O9+O15+O21+O27+O33+O39</f>
        <v>135.22122175986775</v>
      </c>
      <c r="P45" s="346">
        <f t="shared" ref="O45:P48" si="4">+P9+P15+P21+P27+P33+P39</f>
        <v>185.75271675086327</v>
      </c>
      <c r="Q45" s="347">
        <f>O45+P45</f>
        <v>320.97393851073105</v>
      </c>
      <c r="R45" s="348">
        <f>Q45/$Q$13</f>
        <v>1.9088425448640085</v>
      </c>
      <c r="S45" s="635"/>
      <c r="T45" s="621"/>
      <c r="V45" s="623"/>
      <c r="W45" s="623"/>
      <c r="X45" s="623"/>
      <c r="Y45" s="623"/>
    </row>
    <row r="46" spans="1:25" s="350" customFormat="1" ht="15" customHeight="1">
      <c r="A46" s="629"/>
      <c r="B46" s="630"/>
      <c r="C46" s="632"/>
      <c r="D46" s="633"/>
      <c r="E46" s="342" t="s">
        <v>2574</v>
      </c>
      <c r="F46" s="342">
        <f t="shared" si="3"/>
        <v>138688</v>
      </c>
      <c r="G46" s="343">
        <f t="shared" si="3"/>
        <v>0</v>
      </c>
      <c r="H46" s="343">
        <f t="shared" si="3"/>
        <v>138688</v>
      </c>
      <c r="I46" s="344">
        <f t="shared" si="1"/>
        <v>8.8515422609956582E-2</v>
      </c>
      <c r="J46" s="345">
        <f t="shared" si="3"/>
        <v>451.81469000000004</v>
      </c>
      <c r="K46" s="343">
        <f t="shared" si="3"/>
        <v>0</v>
      </c>
      <c r="L46" s="343">
        <f t="shared" si="3"/>
        <v>451.81469000000004</v>
      </c>
      <c r="M46" s="344">
        <f t="shared" si="2"/>
        <v>0.10219901607398013</v>
      </c>
      <c r="N46" s="634"/>
      <c r="O46" s="346">
        <f t="shared" si="4"/>
        <v>82.609999049953046</v>
      </c>
      <c r="P46" s="346">
        <f t="shared" si="4"/>
        <v>0</v>
      </c>
      <c r="Q46" s="347">
        <f>O46+P46</f>
        <v>82.609999049953046</v>
      </c>
      <c r="R46" s="348">
        <f>Q46/$Q$13</f>
        <v>0.49128437514079887</v>
      </c>
      <c r="S46" s="635"/>
      <c r="T46" s="621"/>
      <c r="U46" s="352"/>
      <c r="V46" s="623"/>
      <c r="W46" s="623"/>
      <c r="X46" s="623"/>
      <c r="Y46" s="623"/>
    </row>
    <row r="47" spans="1:25" s="350" customFormat="1" ht="15" customHeight="1">
      <c r="A47" s="629"/>
      <c r="B47" s="630"/>
      <c r="C47" s="632"/>
      <c r="D47" s="633"/>
      <c r="E47" s="342" t="s">
        <v>2576</v>
      </c>
      <c r="F47" s="342">
        <f t="shared" si="3"/>
        <v>675</v>
      </c>
      <c r="G47" s="343">
        <f t="shared" si="3"/>
        <v>0</v>
      </c>
      <c r="H47" s="343">
        <f t="shared" si="3"/>
        <v>675</v>
      </c>
      <c r="I47" s="344">
        <f t="shared" si="1"/>
        <v>4.3080807468361137E-4</v>
      </c>
      <c r="J47" s="345">
        <f t="shared" si="3"/>
        <v>447.83888999999999</v>
      </c>
      <c r="K47" s="343">
        <f t="shared" si="3"/>
        <v>0</v>
      </c>
      <c r="L47" s="343">
        <f t="shared" si="3"/>
        <v>447.83888999999999</v>
      </c>
      <c r="M47" s="344">
        <f t="shared" si="2"/>
        <v>0.10129970302130596</v>
      </c>
      <c r="N47" s="634"/>
      <c r="O47" s="346">
        <f t="shared" si="4"/>
        <v>364.69722925000002</v>
      </c>
      <c r="P47" s="346">
        <f t="shared" si="4"/>
        <v>0</v>
      </c>
      <c r="Q47" s="347">
        <f>O47+P47</f>
        <v>364.69722925000002</v>
      </c>
      <c r="R47" s="348">
        <f>Q47/$Q$13</f>
        <v>2.1688663896403804</v>
      </c>
      <c r="S47" s="635"/>
      <c r="T47" s="621"/>
      <c r="V47" s="623"/>
      <c r="W47" s="623"/>
      <c r="X47" s="623"/>
      <c r="Y47" s="623"/>
    </row>
    <row r="48" spans="1:25" s="350" customFormat="1" ht="15" customHeight="1" thickBot="1">
      <c r="A48" s="629"/>
      <c r="B48" s="630"/>
      <c r="C48" s="632"/>
      <c r="D48" s="633"/>
      <c r="E48" s="342" t="s">
        <v>373</v>
      </c>
      <c r="F48" s="342">
        <f t="shared" si="3"/>
        <v>30380</v>
      </c>
      <c r="G48" s="343">
        <f t="shared" si="3"/>
        <v>0</v>
      </c>
      <c r="H48" s="343">
        <f t="shared" si="3"/>
        <v>30380</v>
      </c>
      <c r="I48" s="344">
        <f t="shared" si="1"/>
        <v>1.9389554531686094E-2</v>
      </c>
      <c r="J48" s="345">
        <f t="shared" si="3"/>
        <v>178.94138999999996</v>
      </c>
      <c r="K48" s="343">
        <f t="shared" si="3"/>
        <v>0</v>
      </c>
      <c r="L48" s="343">
        <f t="shared" si="3"/>
        <v>178.94138999999996</v>
      </c>
      <c r="M48" s="344">
        <f t="shared" si="2"/>
        <v>4.0475961489676977E-2</v>
      </c>
      <c r="N48" s="634"/>
      <c r="O48" s="346">
        <f t="shared" si="4"/>
        <v>107.46370516</v>
      </c>
      <c r="P48" s="346">
        <f t="shared" si="4"/>
        <v>0</v>
      </c>
      <c r="Q48" s="347">
        <f>O48+P48</f>
        <v>107.46370516</v>
      </c>
      <c r="R48" s="348">
        <f>Q48/$Q$13</f>
        <v>0.63909018093464864</v>
      </c>
      <c r="S48" s="635"/>
      <c r="T48" s="621"/>
      <c r="V48" s="624"/>
      <c r="W48" s="624"/>
      <c r="X48" s="624"/>
      <c r="Y48" s="624"/>
    </row>
    <row r="49" spans="1:25" s="350" customFormat="1" ht="15" customHeight="1" thickBot="1">
      <c r="A49" s="626" t="s">
        <v>2577</v>
      </c>
      <c r="B49" s="627"/>
      <c r="C49" s="627"/>
      <c r="D49" s="628" t="s">
        <v>10929</v>
      </c>
      <c r="E49" s="628"/>
      <c r="F49" s="342">
        <f t="shared" si="3"/>
        <v>1353917</v>
      </c>
      <c r="G49" s="343">
        <f t="shared" si="3"/>
        <v>212906</v>
      </c>
      <c r="H49" s="343">
        <f t="shared" si="3"/>
        <v>1566823</v>
      </c>
      <c r="I49" s="344">
        <f t="shared" si="1"/>
        <v>1</v>
      </c>
      <c r="J49" s="345">
        <f t="shared" si="3"/>
        <v>3638.5956800000004</v>
      </c>
      <c r="K49" s="343">
        <f t="shared" si="3"/>
        <v>782.33426000000009</v>
      </c>
      <c r="L49" s="343">
        <f t="shared" si="3"/>
        <v>4420.92994</v>
      </c>
      <c r="M49" s="344">
        <f t="shared" si="2"/>
        <v>1</v>
      </c>
      <c r="N49" s="345">
        <f>+N13+N19+N25+N31+N37+N43</f>
        <v>1330.5586788328085</v>
      </c>
      <c r="O49" s="346">
        <f>+O13+O19+O25+O31+O37+O43</f>
        <v>1035.9646935498072</v>
      </c>
      <c r="P49" s="346">
        <f>+P13+P19+P25+P31+P37+P43</f>
        <v>185.75271675086327</v>
      </c>
      <c r="Q49" s="353">
        <f>+O49+P49</f>
        <v>1221.7174103006705</v>
      </c>
      <c r="R49" s="354">
        <v>1</v>
      </c>
      <c r="S49" s="355">
        <f>S44</f>
        <v>108.84126853213797</v>
      </c>
      <c r="T49" s="356">
        <f>T44</f>
        <v>8.1801178906003322</v>
      </c>
      <c r="V49" s="357">
        <f>V44</f>
        <v>974.33168082906684</v>
      </c>
      <c r="W49" s="357">
        <f>W44</f>
        <v>909.89537861154611</v>
      </c>
      <c r="X49" s="355">
        <f>MIN(100,+W49/V49*100)</f>
        <v>93.38661530920443</v>
      </c>
      <c r="Y49" s="355">
        <f>Y44</f>
        <v>14.252519917129918</v>
      </c>
    </row>
    <row r="50" spans="1:25" ht="15" customHeight="1">
      <c r="A50" s="596">
        <f>A38+1</f>
        <v>7</v>
      </c>
      <c r="B50" s="597" t="s">
        <v>745</v>
      </c>
      <c r="C50" s="598" t="s">
        <v>10930</v>
      </c>
      <c r="D50" s="600" t="s">
        <v>1434</v>
      </c>
      <c r="E50" s="298" t="s">
        <v>2571</v>
      </c>
      <c r="F50" s="309">
        <v>299104</v>
      </c>
      <c r="G50" s="316">
        <v>0</v>
      </c>
      <c r="H50" s="310">
        <f>F50+G50</f>
        <v>299104</v>
      </c>
      <c r="I50" s="311">
        <f>H50/$H$55</f>
        <v>0.83416721049960119</v>
      </c>
      <c r="J50" s="312">
        <v>707.2287799999998</v>
      </c>
      <c r="K50" s="316">
        <v>0</v>
      </c>
      <c r="L50" s="310">
        <f>J50+K50</f>
        <v>707.2287799999998</v>
      </c>
      <c r="M50" s="311">
        <f>L50/$L$55</f>
        <v>0.617862830248746</v>
      </c>
      <c r="N50" s="615">
        <v>315.24083620393498</v>
      </c>
      <c r="O50" s="306">
        <v>116.53457090731</v>
      </c>
      <c r="P50" s="306">
        <v>0</v>
      </c>
      <c r="Q50" s="313">
        <f>O50+P50</f>
        <v>116.53457090731</v>
      </c>
      <c r="R50" s="311">
        <f>Q50/$Q$55</f>
        <v>0.38307343101361957</v>
      </c>
      <c r="S50" s="614">
        <f>N55-Q55</f>
        <v>11.031351878808834</v>
      </c>
      <c r="T50" s="609">
        <f>S50/N55*100</f>
        <v>3.4993410154744211</v>
      </c>
      <c r="V50" s="582">
        <v>254.94142076578399</v>
      </c>
      <c r="W50" s="585">
        <v>238.62922313322801</v>
      </c>
      <c r="X50" s="588">
        <f>MIN(1,+W50/V50)</f>
        <v>0.93601589893255488</v>
      </c>
      <c r="Y50" s="582">
        <f>+((N55-(O55+P55)*X50)/N50)*100</f>
        <v>9.6738489330153854</v>
      </c>
    </row>
    <row r="51" spans="1:25" ht="15" customHeight="1">
      <c r="A51" s="596"/>
      <c r="B51" s="597"/>
      <c r="C51" s="599"/>
      <c r="D51" s="600"/>
      <c r="E51" s="308" t="s">
        <v>10926</v>
      </c>
      <c r="F51" s="309">
        <v>59</v>
      </c>
      <c r="G51" s="309">
        <v>5569</v>
      </c>
      <c r="H51" s="310">
        <f>F51+G51</f>
        <v>5628</v>
      </c>
      <c r="I51" s="311">
        <f>H51/$H$55</f>
        <v>1.5695855156372885E-2</v>
      </c>
      <c r="J51" s="312">
        <v>20.618810000000003</v>
      </c>
      <c r="K51" s="312">
        <v>20.231190000000002</v>
      </c>
      <c r="L51" s="310">
        <f>J51+K51</f>
        <v>40.850000000000009</v>
      </c>
      <c r="M51" s="311">
        <f>L51/$L$55</f>
        <v>3.5688163900317073E-2</v>
      </c>
      <c r="N51" s="616"/>
      <c r="O51" s="314">
        <v>1.4541999999999999E-2</v>
      </c>
      <c r="P51" s="314">
        <v>4.2975989489043682</v>
      </c>
      <c r="Q51" s="313">
        <f>O51+P51</f>
        <v>4.3121409489043678</v>
      </c>
      <c r="R51" s="311">
        <f>Q51/$Q$55</f>
        <v>1.4174906342813872E-2</v>
      </c>
      <c r="S51" s="583"/>
      <c r="T51" s="610"/>
      <c r="V51" s="583"/>
      <c r="W51" s="586"/>
      <c r="X51" s="589"/>
      <c r="Y51" s="583"/>
    </row>
    <row r="52" spans="1:25" ht="15" customHeight="1">
      <c r="A52" s="596"/>
      <c r="B52" s="597"/>
      <c r="C52" s="599"/>
      <c r="D52" s="600"/>
      <c r="E52" s="308" t="s">
        <v>2574</v>
      </c>
      <c r="F52" s="309">
        <v>48162</v>
      </c>
      <c r="G52" s="316">
        <v>0</v>
      </c>
      <c r="H52" s="310">
        <f>F52+G52</f>
        <v>48162</v>
      </c>
      <c r="I52" s="311">
        <f>H52/$H$55</f>
        <v>0.13431836816653001</v>
      </c>
      <c r="J52" s="312">
        <v>208.61995000000013</v>
      </c>
      <c r="K52" s="316">
        <v>0</v>
      </c>
      <c r="L52" s="310">
        <f>J52+K52</f>
        <v>208.61995000000013</v>
      </c>
      <c r="M52" s="311">
        <f>L52/$L$55</f>
        <v>0.1822585793996562</v>
      </c>
      <c r="N52" s="616"/>
      <c r="O52" s="314">
        <v>39.631100557601926</v>
      </c>
      <c r="P52" s="314">
        <v>0</v>
      </c>
      <c r="Q52" s="313">
        <f>O52+P52</f>
        <v>39.631100557601926</v>
      </c>
      <c r="R52" s="311">
        <f>Q52/$Q$55</f>
        <v>0.13027569027152977</v>
      </c>
      <c r="S52" s="583"/>
      <c r="T52" s="610"/>
      <c r="V52" s="583"/>
      <c r="W52" s="586"/>
      <c r="X52" s="589"/>
      <c r="Y52" s="583"/>
    </row>
    <row r="53" spans="1:25" ht="15" customHeight="1">
      <c r="A53" s="596"/>
      <c r="B53" s="597"/>
      <c r="C53" s="599"/>
      <c r="D53" s="600"/>
      <c r="E53" s="308" t="s">
        <v>2576</v>
      </c>
      <c r="F53" s="309">
        <v>366</v>
      </c>
      <c r="G53" s="316">
        <v>0</v>
      </c>
      <c r="H53" s="310">
        <f>F53+G53</f>
        <v>366</v>
      </c>
      <c r="I53" s="311">
        <f>H53/$H$55</f>
        <v>1.0207325847961044E-3</v>
      </c>
      <c r="J53" s="312">
        <v>134.98222000000001</v>
      </c>
      <c r="K53" s="316">
        <v>0</v>
      </c>
      <c r="L53" s="310">
        <f>J53+K53</f>
        <v>134.98222000000001</v>
      </c>
      <c r="M53" s="311">
        <f>L53/$L$55</f>
        <v>0.11792576722126454</v>
      </c>
      <c r="N53" s="616"/>
      <c r="O53" s="314">
        <v>111.29039300999999</v>
      </c>
      <c r="P53" s="314">
        <v>0</v>
      </c>
      <c r="Q53" s="313">
        <f>O53+P53</f>
        <v>111.29039300999999</v>
      </c>
      <c r="R53" s="311">
        <f>Q53/$Q$55</f>
        <v>0.36583472489982449</v>
      </c>
      <c r="S53" s="583"/>
      <c r="T53" s="610"/>
      <c r="V53" s="583"/>
      <c r="W53" s="586"/>
      <c r="X53" s="589"/>
      <c r="Y53" s="583"/>
    </row>
    <row r="54" spans="1:25" ht="15" customHeight="1" thickBot="1">
      <c r="A54" s="596"/>
      <c r="B54" s="597"/>
      <c r="C54" s="599"/>
      <c r="D54" s="601"/>
      <c r="E54" s="308" t="s">
        <v>373</v>
      </c>
      <c r="F54" s="309">
        <v>5306</v>
      </c>
      <c r="G54" s="316">
        <v>0</v>
      </c>
      <c r="H54" s="310">
        <f>F54+G54</f>
        <v>5306</v>
      </c>
      <c r="I54" s="311">
        <f>H54/$H$55</f>
        <v>1.4797833592699809E-2</v>
      </c>
      <c r="J54" s="309">
        <v>52.956249999999997</v>
      </c>
      <c r="K54" s="316">
        <v>0</v>
      </c>
      <c r="L54" s="310">
        <f>J54+K54</f>
        <v>52.956249999999997</v>
      </c>
      <c r="M54" s="311">
        <f>L54/$L$55</f>
        <v>4.626465923001629E-2</v>
      </c>
      <c r="N54" s="617"/>
      <c r="O54" s="314">
        <v>32.441278901309836</v>
      </c>
      <c r="P54" s="314">
        <v>0</v>
      </c>
      <c r="Q54" s="313">
        <f>O54+P54</f>
        <v>32.441278901309836</v>
      </c>
      <c r="R54" s="311">
        <f>Q54/$Q$55</f>
        <v>0.10664124747221221</v>
      </c>
      <c r="S54" s="591"/>
      <c r="T54" s="611"/>
      <c r="V54" s="584"/>
      <c r="W54" s="587"/>
      <c r="X54" s="590"/>
      <c r="Y54" s="591"/>
    </row>
    <row r="55" spans="1:25" s="329" customFormat="1" ht="15" customHeight="1" thickBot="1">
      <c r="A55" s="592" t="s">
        <v>2577</v>
      </c>
      <c r="B55" s="593"/>
      <c r="C55" s="594"/>
      <c r="D55" s="592" t="s">
        <v>10927</v>
      </c>
      <c r="E55" s="595"/>
      <c r="F55" s="319">
        <f>SUM(F50:F54)</f>
        <v>352997</v>
      </c>
      <c r="G55" s="319">
        <f>SUM(G50:G54)</f>
        <v>5569</v>
      </c>
      <c r="H55" s="319">
        <f>SUM(H50:H54)</f>
        <v>358566</v>
      </c>
      <c r="I55" s="320">
        <v>1</v>
      </c>
      <c r="J55" s="339">
        <f>SUM(J50:J54)</f>
        <v>1124.4060099999999</v>
      </c>
      <c r="K55" s="319">
        <f>SUM(K50:K54)</f>
        <v>20.231190000000002</v>
      </c>
      <c r="L55" s="319">
        <f>SUM(L50:L54)</f>
        <v>1144.6371999999999</v>
      </c>
      <c r="M55" s="320">
        <v>1</v>
      </c>
      <c r="N55" s="323">
        <f>N50</f>
        <v>315.24083620393498</v>
      </c>
      <c r="O55" s="337">
        <f>SUM(O50:O54)</f>
        <v>299.91188537622173</v>
      </c>
      <c r="P55" s="338">
        <f>SUM(P50:P54)</f>
        <v>4.2975989489043682</v>
      </c>
      <c r="Q55" s="326">
        <f>SUM(Q50:Q54)</f>
        <v>304.20948432512614</v>
      </c>
      <c r="R55" s="327">
        <v>1</v>
      </c>
      <c r="S55" s="323">
        <f>S50</f>
        <v>11.031351878808834</v>
      </c>
      <c r="T55" s="328">
        <f>T50</f>
        <v>3.4993410154744211</v>
      </c>
      <c r="V55" s="330">
        <f>SUM(V50:V54)</f>
        <v>254.94142076578399</v>
      </c>
      <c r="W55" s="330">
        <f>SUM(W50:W54)</f>
        <v>238.62922313322801</v>
      </c>
      <c r="X55" s="323">
        <f>MIN(100,+W55/V55*100)</f>
        <v>93.601589893255493</v>
      </c>
      <c r="Y55" s="323">
        <f>Y50</f>
        <v>9.6738489330153854</v>
      </c>
    </row>
    <row r="56" spans="1:25" ht="15" customHeight="1">
      <c r="A56" s="596">
        <f>A50+1</f>
        <v>8</v>
      </c>
      <c r="B56" s="597" t="s">
        <v>745</v>
      </c>
      <c r="C56" s="598" t="s">
        <v>10930</v>
      </c>
      <c r="D56" s="605" t="s">
        <v>1383</v>
      </c>
      <c r="E56" s="308" t="s">
        <v>2571</v>
      </c>
      <c r="F56" s="309">
        <v>174414</v>
      </c>
      <c r="G56" s="316">
        <v>0</v>
      </c>
      <c r="H56" s="310">
        <f>F56+G56</f>
        <v>174414</v>
      </c>
      <c r="I56" s="311">
        <f>H56/$H$61</f>
        <v>0.70542698365190948</v>
      </c>
      <c r="J56" s="312">
        <v>224.05468000000005</v>
      </c>
      <c r="K56" s="316">
        <v>0</v>
      </c>
      <c r="L56" s="310">
        <f>J56+K56</f>
        <v>224.05468000000005</v>
      </c>
      <c r="M56" s="311">
        <f>L56/$L$61</f>
        <v>0.25498622226859419</v>
      </c>
      <c r="N56" s="615">
        <v>354.81174419063098</v>
      </c>
      <c r="O56" s="314">
        <v>52.345908615642301</v>
      </c>
      <c r="P56" s="314">
        <v>0</v>
      </c>
      <c r="Q56" s="313">
        <f>O56+P56</f>
        <v>52.345908615642301</v>
      </c>
      <c r="R56" s="311">
        <f>Q56/$Q$61</f>
        <v>0.16194326125666136</v>
      </c>
      <c r="S56" s="614">
        <f>N61-Q61</f>
        <v>31.575641561574457</v>
      </c>
      <c r="T56" s="609">
        <f>S56/N61*100</f>
        <v>8.8992661822968575</v>
      </c>
      <c r="V56" s="582">
        <v>250.23859934000399</v>
      </c>
      <c r="W56" s="585">
        <v>238.168952261242</v>
      </c>
      <c r="X56" s="588">
        <f>MIN(1,+W56/V56)</f>
        <v>0.95176744470838914</v>
      </c>
      <c r="Y56" s="582">
        <f>+((N61-(O61+P61)*X56)/N56)*100</f>
        <v>13.293287363265552</v>
      </c>
    </row>
    <row r="57" spans="1:25" ht="15" customHeight="1">
      <c r="A57" s="596"/>
      <c r="B57" s="597"/>
      <c r="C57" s="599"/>
      <c r="D57" s="600"/>
      <c r="E57" s="308" t="s">
        <v>10926</v>
      </c>
      <c r="F57" s="309">
        <v>269</v>
      </c>
      <c r="G57" s="309">
        <v>46004</v>
      </c>
      <c r="H57" s="310">
        <f>F57+G57</f>
        <v>46273</v>
      </c>
      <c r="I57" s="311">
        <f>H57/$H$61</f>
        <v>0.18715368499389273</v>
      </c>
      <c r="J57" s="312">
        <v>181.15123999999994</v>
      </c>
      <c r="K57" s="312">
        <v>179.80510000000001</v>
      </c>
      <c r="L57" s="310">
        <f>J57+K57</f>
        <v>360.95633999999995</v>
      </c>
      <c r="M57" s="311">
        <f>L57/$L$61</f>
        <v>0.41078764139404816</v>
      </c>
      <c r="N57" s="616"/>
      <c r="O57" s="314">
        <v>9.6899000000000013E-2</v>
      </c>
      <c r="P57" s="314">
        <v>43.865967389204457</v>
      </c>
      <c r="Q57" s="313">
        <f>O57+P57</f>
        <v>43.962866389204457</v>
      </c>
      <c r="R57" s="311">
        <f>Q57/$Q$61</f>
        <v>0.13600852761071661</v>
      </c>
      <c r="S57" s="583"/>
      <c r="T57" s="610"/>
      <c r="V57" s="583"/>
      <c r="W57" s="586"/>
      <c r="X57" s="589"/>
      <c r="Y57" s="583"/>
    </row>
    <row r="58" spans="1:25" ht="15" customHeight="1">
      <c r="A58" s="596"/>
      <c r="B58" s="597"/>
      <c r="C58" s="599"/>
      <c r="D58" s="600"/>
      <c r="E58" s="308" t="s">
        <v>2574</v>
      </c>
      <c r="F58" s="309">
        <v>20415</v>
      </c>
      <c r="G58" s="316">
        <v>0</v>
      </c>
      <c r="H58" s="310">
        <f>F58+G58</f>
        <v>20415</v>
      </c>
      <c r="I58" s="311">
        <f>H58/$H$61</f>
        <v>8.2569586565606728E-2</v>
      </c>
      <c r="J58" s="312">
        <v>75.180849999999978</v>
      </c>
      <c r="K58" s="316">
        <v>0</v>
      </c>
      <c r="L58" s="310">
        <f>J58+K58</f>
        <v>75.180849999999978</v>
      </c>
      <c r="M58" s="311">
        <f>L58/$L$61</f>
        <v>8.555983266424888E-2</v>
      </c>
      <c r="N58" s="616"/>
      <c r="O58" s="314">
        <v>12.063107117602895</v>
      </c>
      <c r="P58" s="314">
        <v>0</v>
      </c>
      <c r="Q58" s="313">
        <f>O58+P58</f>
        <v>12.063107117602895</v>
      </c>
      <c r="R58" s="311">
        <f>Q58/$Q$61</f>
        <v>3.7319801282984878E-2</v>
      </c>
      <c r="S58" s="583"/>
      <c r="T58" s="610"/>
      <c r="V58" s="583"/>
      <c r="W58" s="586"/>
      <c r="X58" s="589"/>
      <c r="Y58" s="583"/>
    </row>
    <row r="59" spans="1:25" ht="15" customHeight="1">
      <c r="A59" s="596"/>
      <c r="B59" s="597"/>
      <c r="C59" s="599"/>
      <c r="D59" s="600"/>
      <c r="E59" s="308" t="s">
        <v>2576</v>
      </c>
      <c r="F59" s="309">
        <v>141</v>
      </c>
      <c r="G59" s="316">
        <v>0</v>
      </c>
      <c r="H59" s="310">
        <f>F59+G59</f>
        <v>141</v>
      </c>
      <c r="I59" s="311">
        <f>H59/$H$61</f>
        <v>5.7028222903505012E-4</v>
      </c>
      <c r="J59" s="312">
        <v>191.20026000000001</v>
      </c>
      <c r="K59" s="316">
        <v>0</v>
      </c>
      <c r="L59" s="310">
        <f>J59+K59</f>
        <v>191.20026000000001</v>
      </c>
      <c r="M59" s="311">
        <f>L59/$L$61</f>
        <v>0.21759613320361346</v>
      </c>
      <c r="N59" s="616"/>
      <c r="O59" s="314">
        <v>199.59742659</v>
      </c>
      <c r="P59" s="314">
        <v>0</v>
      </c>
      <c r="Q59" s="313">
        <f>O59+P59</f>
        <v>199.59742659</v>
      </c>
      <c r="R59" s="311">
        <f>Q59/$Q$61</f>
        <v>0.61749731842007949</v>
      </c>
      <c r="S59" s="583"/>
      <c r="T59" s="610"/>
      <c r="V59" s="583"/>
      <c r="W59" s="586"/>
      <c r="X59" s="589"/>
      <c r="Y59" s="583"/>
    </row>
    <row r="60" spans="1:25" ht="15" customHeight="1" thickBot="1">
      <c r="A60" s="596"/>
      <c r="B60" s="597"/>
      <c r="C60" s="599"/>
      <c r="D60" s="601"/>
      <c r="E60" s="308" t="s">
        <v>373</v>
      </c>
      <c r="F60" s="309">
        <v>6003</v>
      </c>
      <c r="G60" s="316">
        <v>0</v>
      </c>
      <c r="H60" s="310">
        <f>F60+G60</f>
        <v>6003</v>
      </c>
      <c r="I60" s="311">
        <f>H60/$H$61</f>
        <v>2.427946255955607E-2</v>
      </c>
      <c r="J60" s="309">
        <v>27.301149999999993</v>
      </c>
      <c r="K60" s="316">
        <v>0</v>
      </c>
      <c r="L60" s="310">
        <f>J60+K60</f>
        <v>27.301149999999993</v>
      </c>
      <c r="M60" s="311">
        <f>L60/$L$61</f>
        <v>3.1070170469495333E-2</v>
      </c>
      <c r="N60" s="617"/>
      <c r="O60" s="314">
        <v>15.266793916606863</v>
      </c>
      <c r="P60" s="314">
        <v>0</v>
      </c>
      <c r="Q60" s="313">
        <f>O60+P60</f>
        <v>15.266793916606863</v>
      </c>
      <c r="R60" s="311">
        <f>Q60/$Q$61</f>
        <v>4.7231091429557698E-2</v>
      </c>
      <c r="S60" s="591"/>
      <c r="T60" s="611"/>
      <c r="V60" s="584"/>
      <c r="W60" s="587"/>
      <c r="X60" s="590"/>
      <c r="Y60" s="591"/>
    </row>
    <row r="61" spans="1:25" s="329" customFormat="1" ht="15" customHeight="1" thickBot="1">
      <c r="A61" s="592" t="s">
        <v>2577</v>
      </c>
      <c r="B61" s="593"/>
      <c r="C61" s="594"/>
      <c r="D61" s="592" t="s">
        <v>10927</v>
      </c>
      <c r="E61" s="595"/>
      <c r="F61" s="319">
        <f>SUM(F56:F60)</f>
        <v>201242</v>
      </c>
      <c r="G61" s="319">
        <f>SUM(G56:G60)</f>
        <v>46004</v>
      </c>
      <c r="H61" s="319">
        <f>SUM(H56:H60)</f>
        <v>247246</v>
      </c>
      <c r="I61" s="320">
        <v>1</v>
      </c>
      <c r="J61" s="339">
        <f>SUM(J56:J60)</f>
        <v>698.88817999999992</v>
      </c>
      <c r="K61" s="319">
        <f>SUM(K56:K60)</f>
        <v>179.80510000000001</v>
      </c>
      <c r="L61" s="319">
        <f>SUM(L56:L60)</f>
        <v>878.69327999999996</v>
      </c>
      <c r="M61" s="320">
        <v>1</v>
      </c>
      <c r="N61" s="323">
        <f>N56</f>
        <v>354.81174419063098</v>
      </c>
      <c r="O61" s="337">
        <f>SUM(O56:O60)</f>
        <v>279.37013523985206</v>
      </c>
      <c r="P61" s="338">
        <f>SUM(P56:P60)</f>
        <v>43.865967389204457</v>
      </c>
      <c r="Q61" s="326">
        <f>SUM(Q56:Q60)</f>
        <v>323.23610262905652</v>
      </c>
      <c r="R61" s="327">
        <v>1</v>
      </c>
      <c r="S61" s="323">
        <f>S56</f>
        <v>31.575641561574457</v>
      </c>
      <c r="T61" s="328">
        <f>T56</f>
        <v>8.8992661822968575</v>
      </c>
      <c r="V61" s="330">
        <f>SUM(V56:V60)</f>
        <v>250.23859934000399</v>
      </c>
      <c r="W61" s="330">
        <f>SUM(W56:W60)</f>
        <v>238.168952261242</v>
      </c>
      <c r="X61" s="323">
        <f>MIN(100,+W61/V61*100)</f>
        <v>95.176744470838912</v>
      </c>
      <c r="Y61" s="323">
        <f>Y56</f>
        <v>13.293287363265552</v>
      </c>
    </row>
    <row r="62" spans="1:25" ht="15" customHeight="1">
      <c r="A62" s="596">
        <f>A56+1</f>
        <v>9</v>
      </c>
      <c r="B62" s="597" t="s">
        <v>745</v>
      </c>
      <c r="C62" s="598" t="s">
        <v>10930</v>
      </c>
      <c r="D62" s="605" t="s">
        <v>1445</v>
      </c>
      <c r="E62" s="308" t="s">
        <v>2571</v>
      </c>
      <c r="F62" s="309">
        <v>203773</v>
      </c>
      <c r="G62" s="316">
        <v>0</v>
      </c>
      <c r="H62" s="310">
        <f>F62+G62</f>
        <v>203773</v>
      </c>
      <c r="I62" s="311">
        <f>H62/$H$67</f>
        <v>0.67443907896086874</v>
      </c>
      <c r="J62" s="312">
        <v>193.61419000000001</v>
      </c>
      <c r="K62" s="316">
        <v>0</v>
      </c>
      <c r="L62" s="310">
        <f>J62+K62</f>
        <v>193.61419000000001</v>
      </c>
      <c r="M62" s="311">
        <f>L62/$L$67</f>
        <v>0.18295881152467589</v>
      </c>
      <c r="N62" s="615">
        <v>329.292793113681</v>
      </c>
      <c r="O62" s="314">
        <v>45.213913452639694</v>
      </c>
      <c r="P62" s="314">
        <v>0</v>
      </c>
      <c r="Q62" s="313">
        <f>O62+P62</f>
        <v>45.213913452639694</v>
      </c>
      <c r="R62" s="311">
        <f>Q62/$Q$67</f>
        <v>0.15076837875990065</v>
      </c>
      <c r="S62" s="614">
        <f>N67-Q67</f>
        <v>29.402896939609491</v>
      </c>
      <c r="T62" s="609">
        <f>S62/N67*100</f>
        <v>8.9291042969952876</v>
      </c>
      <c r="V62" s="582">
        <v>234.56013720425901</v>
      </c>
      <c r="W62" s="585">
        <v>220.09846658016201</v>
      </c>
      <c r="X62" s="588">
        <f>MIN(1,+W62/V62)</f>
        <v>0.93834557399024909</v>
      </c>
      <c r="Y62" s="582">
        <f>+((N67-(O67+P67)*X62)/N62)*100</f>
        <v>14.544028097757911</v>
      </c>
    </row>
    <row r="63" spans="1:25" ht="15" customHeight="1">
      <c r="A63" s="596"/>
      <c r="B63" s="597"/>
      <c r="C63" s="599"/>
      <c r="D63" s="600"/>
      <c r="E63" s="308" t="s">
        <v>10926</v>
      </c>
      <c r="F63" s="309">
        <v>327</v>
      </c>
      <c r="G63" s="309">
        <v>61955</v>
      </c>
      <c r="H63" s="310">
        <f>F63+G63</f>
        <v>62282</v>
      </c>
      <c r="I63" s="311">
        <f>H63/$H$67</f>
        <v>0.20613827502093421</v>
      </c>
      <c r="J63" s="312">
        <v>248.86066</v>
      </c>
      <c r="K63" s="312">
        <v>246.85390000000001</v>
      </c>
      <c r="L63" s="310">
        <f>J63+K63</f>
        <v>495.71456000000001</v>
      </c>
      <c r="M63" s="311">
        <f>L63/$L$67</f>
        <v>0.46843336613436048</v>
      </c>
      <c r="N63" s="616"/>
      <c r="O63" s="314">
        <v>0.105738</v>
      </c>
      <c r="P63" s="314">
        <v>36.423963612911713</v>
      </c>
      <c r="Q63" s="313">
        <f>O63+P63</f>
        <v>36.529701612911715</v>
      </c>
      <c r="R63" s="311">
        <f>Q63/$Q$67</f>
        <v>0.12181037800522629</v>
      </c>
      <c r="S63" s="583"/>
      <c r="T63" s="610"/>
      <c r="V63" s="583"/>
      <c r="W63" s="586"/>
      <c r="X63" s="589"/>
      <c r="Y63" s="583"/>
    </row>
    <row r="64" spans="1:25" ht="15" customHeight="1">
      <c r="A64" s="596"/>
      <c r="B64" s="597"/>
      <c r="C64" s="599"/>
      <c r="D64" s="600"/>
      <c r="E64" s="308" t="s">
        <v>2574</v>
      </c>
      <c r="F64" s="309">
        <v>27167</v>
      </c>
      <c r="G64" s="316">
        <v>0</v>
      </c>
      <c r="H64" s="310">
        <f>F64+G64</f>
        <v>27167</v>
      </c>
      <c r="I64" s="311">
        <f>H64/$H$67</f>
        <v>8.9916163859441248E-2</v>
      </c>
      <c r="J64" s="312">
        <v>95.153719999999964</v>
      </c>
      <c r="K64" s="316">
        <v>0</v>
      </c>
      <c r="L64" s="310">
        <f>J64+K64</f>
        <v>95.153719999999964</v>
      </c>
      <c r="M64" s="311">
        <f>L64/$L$67</f>
        <v>8.9917022731400911E-2</v>
      </c>
      <c r="N64" s="616"/>
      <c r="O64" s="314">
        <v>15.264469935343328</v>
      </c>
      <c r="P64" s="314">
        <v>0</v>
      </c>
      <c r="Q64" s="313">
        <f>O64+P64</f>
        <v>15.264469935343328</v>
      </c>
      <c r="R64" s="311">
        <f>Q64/$Q$67</f>
        <v>5.0900247491109357E-2</v>
      </c>
      <c r="S64" s="583"/>
      <c r="T64" s="610"/>
      <c r="V64" s="583"/>
      <c r="W64" s="586"/>
      <c r="X64" s="589"/>
      <c r="Y64" s="583"/>
    </row>
    <row r="65" spans="1:25" ht="15" customHeight="1">
      <c r="A65" s="596"/>
      <c r="B65" s="597"/>
      <c r="C65" s="599"/>
      <c r="D65" s="600"/>
      <c r="E65" s="308" t="s">
        <v>2576</v>
      </c>
      <c r="F65" s="309">
        <v>254</v>
      </c>
      <c r="G65" s="316">
        <v>0</v>
      </c>
      <c r="H65" s="310">
        <f>F65+G65</f>
        <v>254</v>
      </c>
      <c r="I65" s="311">
        <f>H65/$H$67</f>
        <v>8.4067823537004732E-4</v>
      </c>
      <c r="J65" s="312">
        <v>241.05449999999999</v>
      </c>
      <c r="K65" s="316">
        <v>0</v>
      </c>
      <c r="L65" s="310">
        <f>J65+K65</f>
        <v>241.05449999999999</v>
      </c>
      <c r="M65" s="311">
        <f>L65/$L$67</f>
        <v>0.22778828779375612</v>
      </c>
      <c r="N65" s="616"/>
      <c r="O65" s="314">
        <v>185.48936974999998</v>
      </c>
      <c r="P65" s="314">
        <v>0</v>
      </c>
      <c r="Q65" s="313">
        <f>O65+P65</f>
        <v>185.48936974999998</v>
      </c>
      <c r="R65" s="311">
        <f>Q65/$Q$67</f>
        <v>0.61852490569516361</v>
      </c>
      <c r="S65" s="583"/>
      <c r="T65" s="610"/>
      <c r="V65" s="583"/>
      <c r="W65" s="586"/>
      <c r="X65" s="589"/>
      <c r="Y65" s="583"/>
    </row>
    <row r="66" spans="1:25" ht="15" customHeight="1" thickBot="1">
      <c r="A66" s="596"/>
      <c r="B66" s="597"/>
      <c r="C66" s="599"/>
      <c r="D66" s="601"/>
      <c r="E66" s="308" t="s">
        <v>373</v>
      </c>
      <c r="F66" s="309">
        <v>8661</v>
      </c>
      <c r="G66" s="316">
        <v>0</v>
      </c>
      <c r="H66" s="310">
        <f>F66+G66</f>
        <v>8661</v>
      </c>
      <c r="I66" s="311">
        <f>H66/$H$67</f>
        <v>2.866580392338575E-2</v>
      </c>
      <c r="J66" s="309">
        <v>32.702249999999999</v>
      </c>
      <c r="K66" s="316">
        <v>0</v>
      </c>
      <c r="L66" s="310">
        <f>J66+K66</f>
        <v>32.702249999999999</v>
      </c>
      <c r="M66" s="311">
        <f>L66/$L$67</f>
        <v>3.0902511815806638E-2</v>
      </c>
      <c r="N66" s="617"/>
      <c r="O66" s="314">
        <v>17.392441423176795</v>
      </c>
      <c r="P66" s="314">
        <v>0</v>
      </c>
      <c r="Q66" s="313">
        <f>O66+P66</f>
        <v>17.392441423176795</v>
      </c>
      <c r="R66" s="311">
        <f>Q66/$Q$67</f>
        <v>5.7996090048600131E-2</v>
      </c>
      <c r="S66" s="591"/>
      <c r="T66" s="611"/>
      <c r="V66" s="584"/>
      <c r="W66" s="587"/>
      <c r="X66" s="590"/>
      <c r="Y66" s="591"/>
    </row>
    <row r="67" spans="1:25" s="329" customFormat="1" ht="15" customHeight="1" thickBot="1">
      <c r="A67" s="592" t="s">
        <v>2577</v>
      </c>
      <c r="B67" s="593"/>
      <c r="C67" s="594"/>
      <c r="D67" s="592" t="s">
        <v>10927</v>
      </c>
      <c r="E67" s="595"/>
      <c r="F67" s="319">
        <f>SUM(F62:F66)</f>
        <v>240182</v>
      </c>
      <c r="G67" s="319">
        <f>SUM(G62:G66)</f>
        <v>61955</v>
      </c>
      <c r="H67" s="319">
        <f>SUM(H62:H66)</f>
        <v>302137</v>
      </c>
      <c r="I67" s="320">
        <v>1</v>
      </c>
      <c r="J67" s="339">
        <f>SUM(J62:J66)</f>
        <v>811.38531999999998</v>
      </c>
      <c r="K67" s="319">
        <f>SUM(K62:K66)</f>
        <v>246.85390000000001</v>
      </c>
      <c r="L67" s="319">
        <f>SUM(L62:L66)</f>
        <v>1058.2392199999999</v>
      </c>
      <c r="M67" s="320">
        <v>1</v>
      </c>
      <c r="N67" s="323">
        <f>N62</f>
        <v>329.292793113681</v>
      </c>
      <c r="O67" s="337">
        <f>SUM(O62:O66)</f>
        <v>263.46593256115983</v>
      </c>
      <c r="P67" s="338">
        <f>SUM(P62:P66)</f>
        <v>36.423963612911713</v>
      </c>
      <c r="Q67" s="326">
        <f>SUM(Q62:Q66)</f>
        <v>299.88989617407151</v>
      </c>
      <c r="R67" s="327">
        <v>1</v>
      </c>
      <c r="S67" s="323">
        <f>S62</f>
        <v>29.402896939609491</v>
      </c>
      <c r="T67" s="328">
        <f>T62</f>
        <v>8.9291042969952876</v>
      </c>
      <c r="V67" s="330">
        <f>SUM(V62:V66)</f>
        <v>234.56013720425901</v>
      </c>
      <c r="W67" s="330">
        <f>SUM(W62:W66)</f>
        <v>220.09846658016201</v>
      </c>
      <c r="X67" s="323">
        <f>MIN(100,+W67/V67*100)</f>
        <v>93.834557399024902</v>
      </c>
      <c r="Y67" s="323">
        <f>Y62</f>
        <v>14.544028097757911</v>
      </c>
    </row>
    <row r="68" spans="1:25" ht="15" customHeight="1">
      <c r="A68" s="596">
        <f>A62+1</f>
        <v>10</v>
      </c>
      <c r="B68" s="597" t="s">
        <v>745</v>
      </c>
      <c r="C68" s="598" t="s">
        <v>10930</v>
      </c>
      <c r="D68" s="605" t="s">
        <v>5105</v>
      </c>
      <c r="E68" s="308" t="s">
        <v>2571</v>
      </c>
      <c r="F68" s="309">
        <v>124004</v>
      </c>
      <c r="G68" s="316">
        <v>0</v>
      </c>
      <c r="H68" s="310">
        <f>F68+G68</f>
        <v>124004</v>
      </c>
      <c r="I68" s="311">
        <f>H68/$H$73</f>
        <v>0.6836168781767864</v>
      </c>
      <c r="J68" s="312">
        <v>132.39859000000001</v>
      </c>
      <c r="K68" s="316">
        <v>0</v>
      </c>
      <c r="L68" s="310">
        <f>J68+K68</f>
        <v>132.39859000000001</v>
      </c>
      <c r="M68" s="311">
        <f>L68/$L$73</f>
        <v>0.20624708189984375</v>
      </c>
      <c r="N68" s="636">
        <v>130.323049361805</v>
      </c>
      <c r="O68" s="314">
        <v>19.476614783898402</v>
      </c>
      <c r="P68" s="314">
        <v>0</v>
      </c>
      <c r="Q68" s="313">
        <f>O68+P68</f>
        <v>19.476614783898402</v>
      </c>
      <c r="R68" s="311">
        <f>Q68/$Q$73</f>
        <v>0.1640669885267094</v>
      </c>
      <c r="S68" s="614">
        <f>N73-Q73</f>
        <v>11.611692745859727</v>
      </c>
      <c r="T68" s="609">
        <f>S68/N73*100</f>
        <v>8.9099302101373894</v>
      </c>
      <c r="V68" s="582">
        <v>100.430377498648</v>
      </c>
      <c r="W68" s="585">
        <v>84.824570594796398</v>
      </c>
      <c r="X68" s="588">
        <f>MIN(1,+W68/V68)</f>
        <v>0.84461069158022739</v>
      </c>
      <c r="Y68" s="582">
        <f>+((N73-(O73+P73)*X68)/N68)*100</f>
        <v>23.064353158692953</v>
      </c>
    </row>
    <row r="69" spans="1:25" ht="15" customHeight="1">
      <c r="A69" s="596"/>
      <c r="B69" s="597"/>
      <c r="C69" s="599"/>
      <c r="D69" s="600"/>
      <c r="E69" s="308" t="s">
        <v>10926</v>
      </c>
      <c r="F69" s="309">
        <v>37</v>
      </c>
      <c r="G69" s="309">
        <v>38708</v>
      </c>
      <c r="H69" s="310">
        <f>F69+G69</f>
        <v>38745</v>
      </c>
      <c r="I69" s="311">
        <f>H69/$H$73</f>
        <v>0.21359581904583394</v>
      </c>
      <c r="J69" s="312">
        <v>200.17082999999997</v>
      </c>
      <c r="K69" s="312">
        <v>199.68020000000001</v>
      </c>
      <c r="L69" s="310">
        <f>J69+K69</f>
        <v>399.85102999999998</v>
      </c>
      <c r="M69" s="311">
        <f>L69/$L$73</f>
        <v>0.62287754070603674</v>
      </c>
      <c r="N69" s="636"/>
      <c r="O69" s="314">
        <v>0.168707</v>
      </c>
      <c r="P69" s="314">
        <v>83.915993747437398</v>
      </c>
      <c r="Q69" s="313">
        <f>O69+P69</f>
        <v>84.084700747437395</v>
      </c>
      <c r="R69" s="311">
        <f>Q69/$Q$73</f>
        <v>0.70831218801978679</v>
      </c>
      <c r="S69" s="583"/>
      <c r="T69" s="610"/>
      <c r="V69" s="583"/>
      <c r="W69" s="586"/>
      <c r="X69" s="589"/>
      <c r="Y69" s="583"/>
    </row>
    <row r="70" spans="1:25" ht="15" customHeight="1">
      <c r="A70" s="596"/>
      <c r="B70" s="597"/>
      <c r="C70" s="599"/>
      <c r="D70" s="600"/>
      <c r="E70" s="308" t="s">
        <v>2574</v>
      </c>
      <c r="F70" s="309">
        <v>13040</v>
      </c>
      <c r="G70" s="316">
        <v>0</v>
      </c>
      <c r="H70" s="310">
        <f>F70+G70</f>
        <v>13040</v>
      </c>
      <c r="I70" s="311">
        <f>H70/$H$73</f>
        <v>7.1887714036847961E-2</v>
      </c>
      <c r="J70" s="312">
        <v>40.139930000000007</v>
      </c>
      <c r="K70" s="316">
        <v>0</v>
      </c>
      <c r="L70" s="310">
        <f>J70+K70</f>
        <v>40.139930000000007</v>
      </c>
      <c r="M70" s="311">
        <f>L70/$L$73</f>
        <v>6.2528939546591819E-2</v>
      </c>
      <c r="N70" s="636"/>
      <c r="O70" s="314">
        <v>5.4885533070494787</v>
      </c>
      <c r="P70" s="314">
        <v>0</v>
      </c>
      <c r="Q70" s="313">
        <f>O70+P70</f>
        <v>5.4885533070494787</v>
      </c>
      <c r="R70" s="311">
        <f>Q70/$Q$73</f>
        <v>4.6234441788126759E-2</v>
      </c>
      <c r="S70" s="583"/>
      <c r="T70" s="610"/>
      <c r="V70" s="583"/>
      <c r="W70" s="586"/>
      <c r="X70" s="589"/>
      <c r="Y70" s="583"/>
    </row>
    <row r="71" spans="1:25" ht="15" customHeight="1">
      <c r="A71" s="596"/>
      <c r="B71" s="597"/>
      <c r="C71" s="599"/>
      <c r="D71" s="600"/>
      <c r="E71" s="308" t="s">
        <v>2576</v>
      </c>
      <c r="F71" s="309">
        <v>33</v>
      </c>
      <c r="G71" s="316">
        <v>0</v>
      </c>
      <c r="H71" s="310">
        <f>F71+G71</f>
        <v>33</v>
      </c>
      <c r="I71" s="311">
        <f>H71/$H$73</f>
        <v>1.8192442969447721E-4</v>
      </c>
      <c r="J71" s="312">
        <v>10.271000000000001</v>
      </c>
      <c r="K71" s="316">
        <v>0</v>
      </c>
      <c r="L71" s="310">
        <f>J71+K71</f>
        <v>10.271000000000001</v>
      </c>
      <c r="M71" s="311">
        <f>L71/$L$73</f>
        <v>1.599989681304986E-2</v>
      </c>
      <c r="N71" s="636"/>
      <c r="O71" s="314">
        <v>3.23066751</v>
      </c>
      <c r="P71" s="314">
        <v>0</v>
      </c>
      <c r="Q71" s="313">
        <f>O71+P71</f>
        <v>3.23066751</v>
      </c>
      <c r="R71" s="311">
        <f>Q71/$Q$73</f>
        <v>2.7214477216799472E-2</v>
      </c>
      <c r="S71" s="583"/>
      <c r="T71" s="610"/>
      <c r="V71" s="583"/>
      <c r="W71" s="586"/>
      <c r="X71" s="589"/>
      <c r="Y71" s="583"/>
    </row>
    <row r="72" spans="1:25" ht="15" customHeight="1" thickBot="1">
      <c r="A72" s="596"/>
      <c r="B72" s="597"/>
      <c r="C72" s="599"/>
      <c r="D72" s="601"/>
      <c r="E72" s="308" t="s">
        <v>373</v>
      </c>
      <c r="F72" s="309">
        <v>5572</v>
      </c>
      <c r="G72" s="316">
        <v>0</v>
      </c>
      <c r="H72" s="310">
        <f>F72+G72</f>
        <v>5572</v>
      </c>
      <c r="I72" s="311">
        <f>H72/$H$73</f>
        <v>3.0717664310837185E-2</v>
      </c>
      <c r="J72" s="309">
        <v>59.281090000000006</v>
      </c>
      <c r="K72" s="316">
        <v>0</v>
      </c>
      <c r="L72" s="310">
        <f>J72+K72</f>
        <v>59.281090000000006</v>
      </c>
      <c r="M72" s="311">
        <f>L72/$L$73</f>
        <v>9.2346541034477841E-2</v>
      </c>
      <c r="N72" s="636"/>
      <c r="O72" s="314">
        <v>6.4308202675600095</v>
      </c>
      <c r="P72" s="314">
        <v>0</v>
      </c>
      <c r="Q72" s="313">
        <f>O72+P72</f>
        <v>6.4308202675600095</v>
      </c>
      <c r="R72" s="311">
        <f>Q72/$Q$73</f>
        <v>5.4171904448577612E-2</v>
      </c>
      <c r="S72" s="591"/>
      <c r="T72" s="611"/>
      <c r="V72" s="584"/>
      <c r="W72" s="587"/>
      <c r="X72" s="590"/>
      <c r="Y72" s="591"/>
    </row>
    <row r="73" spans="1:25" s="329" customFormat="1" ht="15" customHeight="1" thickBot="1">
      <c r="A73" s="592" t="s">
        <v>2577</v>
      </c>
      <c r="B73" s="593"/>
      <c r="C73" s="594"/>
      <c r="D73" s="592" t="s">
        <v>10927</v>
      </c>
      <c r="E73" s="595"/>
      <c r="F73" s="319">
        <f>SUM(F68:F72)</f>
        <v>142686</v>
      </c>
      <c r="G73" s="319">
        <f>SUM(G68:G72)</f>
        <v>38708</v>
      </c>
      <c r="H73" s="319">
        <f>SUM(H68:H72)</f>
        <v>181394</v>
      </c>
      <c r="I73" s="320">
        <v>1</v>
      </c>
      <c r="J73" s="339">
        <f>SUM(J68:J72)</f>
        <v>442.26143999999999</v>
      </c>
      <c r="K73" s="319">
        <f>SUM(K68:K72)</f>
        <v>199.68020000000001</v>
      </c>
      <c r="L73" s="319">
        <f>SUM(L68:L72)</f>
        <v>641.94164000000001</v>
      </c>
      <c r="M73" s="320">
        <v>1</v>
      </c>
      <c r="N73" s="323">
        <f>N68</f>
        <v>130.323049361805</v>
      </c>
      <c r="O73" s="337">
        <f>SUM(O68:O72)</f>
        <v>34.795362868507894</v>
      </c>
      <c r="P73" s="338">
        <f>SUM(P68:P72)</f>
        <v>83.915993747437398</v>
      </c>
      <c r="Q73" s="326">
        <f>SUM(Q68:Q72)</f>
        <v>118.71135661594528</v>
      </c>
      <c r="R73" s="327">
        <v>1</v>
      </c>
      <c r="S73" s="323">
        <f>S68</f>
        <v>11.611692745859727</v>
      </c>
      <c r="T73" s="328">
        <f>T68</f>
        <v>8.9099302101373894</v>
      </c>
      <c r="V73" s="330">
        <f>SUM(V68:V72)</f>
        <v>100.430377498648</v>
      </c>
      <c r="W73" s="330">
        <f>SUM(W68:W72)</f>
        <v>84.824570594796398</v>
      </c>
      <c r="X73" s="323">
        <f>MIN(100,+W73/V73*100)</f>
        <v>84.461069158022738</v>
      </c>
      <c r="Y73" s="323">
        <f>Y68</f>
        <v>23.064353158692953</v>
      </c>
    </row>
    <row r="74" spans="1:25" ht="15" customHeight="1">
      <c r="A74" s="596">
        <f>A68+1</f>
        <v>11</v>
      </c>
      <c r="B74" s="597" t="s">
        <v>745</v>
      </c>
      <c r="C74" s="598" t="s">
        <v>10930</v>
      </c>
      <c r="D74" s="605" t="s">
        <v>5033</v>
      </c>
      <c r="E74" s="308" t="s">
        <v>2571</v>
      </c>
      <c r="F74" s="309">
        <v>191246</v>
      </c>
      <c r="G74" s="316">
        <v>0</v>
      </c>
      <c r="H74" s="310">
        <f>F74+G74</f>
        <v>191246</v>
      </c>
      <c r="I74" s="311">
        <f>H74/$H$79</f>
        <v>0.71971399002728387</v>
      </c>
      <c r="J74" s="312">
        <v>182.12294</v>
      </c>
      <c r="K74" s="316">
        <v>0</v>
      </c>
      <c r="L74" s="310">
        <f>J74+K74</f>
        <v>182.12294</v>
      </c>
      <c r="M74" s="311">
        <f>L74/$L$79</f>
        <v>0.20042373550973655</v>
      </c>
      <c r="N74" s="615">
        <v>195.800022815906</v>
      </c>
      <c r="O74" s="314">
        <v>32.295071304517599</v>
      </c>
      <c r="P74" s="314">
        <v>0</v>
      </c>
      <c r="Q74" s="313">
        <f>O74+P74</f>
        <v>32.295071304517599</v>
      </c>
      <c r="R74" s="311">
        <f>Q74/$Q$79</f>
        <v>0.18104372939535202</v>
      </c>
      <c r="S74" s="614">
        <f>N79-Q79</f>
        <v>17.417311565003558</v>
      </c>
      <c r="T74" s="609">
        <f>S74/N79*100</f>
        <v>8.8954594154361075</v>
      </c>
      <c r="V74" s="582">
        <v>165.89511742657899</v>
      </c>
      <c r="W74" s="585">
        <v>138.51613069206701</v>
      </c>
      <c r="X74" s="588">
        <f>MIN(1,+W74/V74)</f>
        <v>0.83496207025725611</v>
      </c>
      <c r="Y74" s="582">
        <f>+((N79-(O79+P79)*X74)/N74)*100</f>
        <v>23.931164183676316</v>
      </c>
    </row>
    <row r="75" spans="1:25" ht="15" customHeight="1">
      <c r="A75" s="596"/>
      <c r="B75" s="597"/>
      <c r="C75" s="599"/>
      <c r="D75" s="600"/>
      <c r="E75" s="308" t="s">
        <v>10926</v>
      </c>
      <c r="F75" s="309">
        <v>211</v>
      </c>
      <c r="G75" s="309">
        <v>43327</v>
      </c>
      <c r="H75" s="310">
        <f>F75+G75</f>
        <v>43538</v>
      </c>
      <c r="I75" s="311">
        <f>H75/$H$79</f>
        <v>0.16384608147520932</v>
      </c>
      <c r="J75" s="312">
        <v>273.02287999999982</v>
      </c>
      <c r="K75" s="312">
        <v>270.8578</v>
      </c>
      <c r="L75" s="310">
        <f>J75+K75</f>
        <v>543.88067999999976</v>
      </c>
      <c r="M75" s="311">
        <f>L75/$L$79</f>
        <v>0.59853304343305469</v>
      </c>
      <c r="N75" s="616"/>
      <c r="O75" s="314">
        <v>0.22939100000000001</v>
      </c>
      <c r="P75" s="314">
        <v>105.33215127852849</v>
      </c>
      <c r="Q75" s="313">
        <f>O75+P75</f>
        <v>105.56154227852849</v>
      </c>
      <c r="R75" s="311">
        <f>Q75/$Q$79</f>
        <v>0.59177002938391232</v>
      </c>
      <c r="S75" s="583"/>
      <c r="T75" s="610"/>
      <c r="V75" s="583"/>
      <c r="W75" s="586"/>
      <c r="X75" s="589"/>
      <c r="Y75" s="583"/>
    </row>
    <row r="76" spans="1:25" ht="15" customHeight="1">
      <c r="A76" s="596"/>
      <c r="B76" s="597"/>
      <c r="C76" s="599"/>
      <c r="D76" s="600"/>
      <c r="E76" s="308" t="s">
        <v>2574</v>
      </c>
      <c r="F76" s="309">
        <v>24373</v>
      </c>
      <c r="G76" s="316">
        <v>0</v>
      </c>
      <c r="H76" s="310">
        <f>F76+G76</f>
        <v>24373</v>
      </c>
      <c r="I76" s="311">
        <f>H76/$H$79</f>
        <v>9.1722645592247617E-2</v>
      </c>
      <c r="J76" s="312">
        <v>81.850189999999998</v>
      </c>
      <c r="K76" s="316">
        <v>0</v>
      </c>
      <c r="L76" s="310">
        <f>J76+K76</f>
        <v>81.850189999999998</v>
      </c>
      <c r="M76" s="311">
        <f>L76/$L$79</f>
        <v>9.0074983590654106E-2</v>
      </c>
      <c r="N76" s="616"/>
      <c r="O76" s="314">
        <v>12.768044062182025</v>
      </c>
      <c r="P76" s="314">
        <v>0</v>
      </c>
      <c r="Q76" s="313">
        <f>O76+P76</f>
        <v>12.768044062182025</v>
      </c>
      <c r="R76" s="311">
        <f>Q76/$Q$79</f>
        <v>7.1576690210876204E-2</v>
      </c>
      <c r="S76" s="583"/>
      <c r="T76" s="610"/>
      <c r="V76" s="583"/>
      <c r="W76" s="586"/>
      <c r="X76" s="589"/>
      <c r="Y76" s="583"/>
    </row>
    <row r="77" spans="1:25" ht="15" customHeight="1">
      <c r="A77" s="596"/>
      <c r="B77" s="597"/>
      <c r="C77" s="599"/>
      <c r="D77" s="600"/>
      <c r="E77" s="308" t="s">
        <v>2576</v>
      </c>
      <c r="F77" s="309">
        <v>82</v>
      </c>
      <c r="G77" s="316">
        <v>0</v>
      </c>
      <c r="H77" s="310">
        <f>F77+G77</f>
        <v>82</v>
      </c>
      <c r="I77" s="311">
        <f>H77/$H$79</f>
        <v>3.0858970740427135E-4</v>
      </c>
      <c r="J77" s="312">
        <v>17.667999999999999</v>
      </c>
      <c r="K77" s="316">
        <v>0</v>
      </c>
      <c r="L77" s="310">
        <f>J77+K77</f>
        <v>17.667999999999999</v>
      </c>
      <c r="M77" s="311">
        <f>L77/$L$79</f>
        <v>1.9443385654690316E-2</v>
      </c>
      <c r="N77" s="616"/>
      <c r="O77" s="314">
        <v>7.5500256700000001</v>
      </c>
      <c r="P77" s="314">
        <v>0</v>
      </c>
      <c r="Q77" s="313">
        <f>O77+P77</f>
        <v>7.5500256700000001</v>
      </c>
      <c r="R77" s="311">
        <f>Q77/$Q$79</f>
        <v>4.2324873397515443E-2</v>
      </c>
      <c r="S77" s="583"/>
      <c r="T77" s="610"/>
      <c r="V77" s="583"/>
      <c r="W77" s="586"/>
      <c r="X77" s="589"/>
      <c r="Y77" s="583"/>
    </row>
    <row r="78" spans="1:25" ht="15" customHeight="1" thickBot="1">
      <c r="A78" s="596"/>
      <c r="B78" s="597"/>
      <c r="C78" s="599"/>
      <c r="D78" s="601"/>
      <c r="E78" s="308" t="s">
        <v>373</v>
      </c>
      <c r="F78" s="309">
        <v>6486</v>
      </c>
      <c r="G78" s="316">
        <v>0</v>
      </c>
      <c r="H78" s="310">
        <f>F78+G78</f>
        <v>6486</v>
      </c>
      <c r="I78" s="311">
        <f>H78/$H$79</f>
        <v>2.4408693197854926E-2</v>
      </c>
      <c r="J78" s="309">
        <v>83.167670000000001</v>
      </c>
      <c r="K78" s="316">
        <v>0</v>
      </c>
      <c r="L78" s="310">
        <f>J78+K78</f>
        <v>83.167670000000001</v>
      </c>
      <c r="M78" s="311">
        <f>L78/$L$79</f>
        <v>9.1524851811864288E-2</v>
      </c>
      <c r="N78" s="617"/>
      <c r="O78" s="314">
        <v>20.208027935674366</v>
      </c>
      <c r="P78" s="314">
        <v>0</v>
      </c>
      <c r="Q78" s="313">
        <f>O78+P78</f>
        <v>20.208027935674366</v>
      </c>
      <c r="R78" s="311">
        <f>Q78/$Q$79</f>
        <v>0.11328467761234419</v>
      </c>
      <c r="S78" s="591"/>
      <c r="T78" s="611"/>
      <c r="V78" s="584"/>
      <c r="W78" s="587"/>
      <c r="X78" s="590"/>
      <c r="Y78" s="591"/>
    </row>
    <row r="79" spans="1:25" s="329" customFormat="1" ht="15" customHeight="1" thickBot="1">
      <c r="A79" s="592" t="s">
        <v>2577</v>
      </c>
      <c r="B79" s="593"/>
      <c r="C79" s="594"/>
      <c r="D79" s="592" t="s">
        <v>10927</v>
      </c>
      <c r="E79" s="595"/>
      <c r="F79" s="319">
        <f>SUM(F74:F78)</f>
        <v>222398</v>
      </c>
      <c r="G79" s="319">
        <f>SUM(G74:G78)</f>
        <v>43327</v>
      </c>
      <c r="H79" s="319">
        <f>SUM(H74:H78)</f>
        <v>265725</v>
      </c>
      <c r="I79" s="320">
        <v>1</v>
      </c>
      <c r="J79" s="339">
        <f>SUM(J74:J78)</f>
        <v>637.83167999999989</v>
      </c>
      <c r="K79" s="319">
        <f>SUM(K74:K78)</f>
        <v>270.8578</v>
      </c>
      <c r="L79" s="319">
        <f>SUM(L74:L78)</f>
        <v>908.68947999999978</v>
      </c>
      <c r="M79" s="320">
        <v>1</v>
      </c>
      <c r="N79" s="323">
        <f>N74</f>
        <v>195.800022815906</v>
      </c>
      <c r="O79" s="337">
        <f>SUM(O74:O78)</f>
        <v>73.050559972373989</v>
      </c>
      <c r="P79" s="338">
        <f>SUM(P74:P78)</f>
        <v>105.33215127852849</v>
      </c>
      <c r="Q79" s="326">
        <f>SUM(Q74:Q78)</f>
        <v>178.38271125090245</v>
      </c>
      <c r="R79" s="327">
        <v>1</v>
      </c>
      <c r="S79" s="323">
        <f>S74</f>
        <v>17.417311565003558</v>
      </c>
      <c r="T79" s="328">
        <f>T74</f>
        <v>8.8954594154361075</v>
      </c>
      <c r="V79" s="330">
        <f>SUM(V74:V78)</f>
        <v>165.89511742657899</v>
      </c>
      <c r="W79" s="330">
        <f>SUM(W74:W78)</f>
        <v>138.51613069206701</v>
      </c>
      <c r="X79" s="323">
        <f>MIN(100,+W79/V79*100)</f>
        <v>83.49620702572561</v>
      </c>
      <c r="Y79" s="323">
        <f>Y74</f>
        <v>23.931164183676316</v>
      </c>
    </row>
    <row r="80" spans="1:25" ht="15" customHeight="1">
      <c r="A80" s="596">
        <f>A74+1</f>
        <v>12</v>
      </c>
      <c r="B80" s="597" t="s">
        <v>745</v>
      </c>
      <c r="C80" s="598" t="s">
        <v>10930</v>
      </c>
      <c r="D80" s="605" t="s">
        <v>1477</v>
      </c>
      <c r="E80" s="308" t="s">
        <v>2571</v>
      </c>
      <c r="F80" s="309">
        <v>150981</v>
      </c>
      <c r="G80" s="316">
        <v>0</v>
      </c>
      <c r="H80" s="310">
        <f>F80+G80</f>
        <v>150981</v>
      </c>
      <c r="I80" s="311">
        <f>H80/$H$85</f>
        <v>0.69321254918525799</v>
      </c>
      <c r="J80" s="312">
        <v>197.35714999999988</v>
      </c>
      <c r="K80" s="316">
        <v>0</v>
      </c>
      <c r="L80" s="310">
        <f>J80+K80</f>
        <v>197.35714999999988</v>
      </c>
      <c r="M80" s="311">
        <f>L80/$L$85</f>
        <v>0.27123758718972651</v>
      </c>
      <c r="N80" s="615">
        <v>198.07549644716599</v>
      </c>
      <c r="O80" s="314">
        <v>37.3684383885088</v>
      </c>
      <c r="P80" s="314">
        <v>0</v>
      </c>
      <c r="Q80" s="313">
        <f>O80+P80</f>
        <v>37.3684383885088</v>
      </c>
      <c r="R80" s="311">
        <f>Q80/$Q$85</f>
        <v>0.20706123036965268</v>
      </c>
      <c r="S80" s="614">
        <f>N85-Q85</f>
        <v>17.605022463227016</v>
      </c>
      <c r="T80" s="609">
        <f>S80/N85*100</f>
        <v>8.8880365209246985</v>
      </c>
      <c r="V80" s="582">
        <v>153.32649775620601</v>
      </c>
      <c r="W80" s="585">
        <v>141.08508065692001</v>
      </c>
      <c r="X80" s="588">
        <f>MIN(1,+W80/V80)</f>
        <v>0.92016111188589045</v>
      </c>
      <c r="Y80" s="582">
        <f>+((N85-(O85+P85)*X80)/N80)*100</f>
        <v>16.162314378987432</v>
      </c>
    </row>
    <row r="81" spans="1:25" ht="15" customHeight="1">
      <c r="A81" s="596"/>
      <c r="B81" s="597"/>
      <c r="C81" s="599"/>
      <c r="D81" s="600"/>
      <c r="E81" s="308" t="s">
        <v>10926</v>
      </c>
      <c r="F81" s="309">
        <v>152</v>
      </c>
      <c r="G81" s="309">
        <v>36252</v>
      </c>
      <c r="H81" s="310">
        <f>F81+G81</f>
        <v>36404</v>
      </c>
      <c r="I81" s="311">
        <f>H81/$H$85</f>
        <v>0.16714493638630112</v>
      </c>
      <c r="J81" s="312">
        <v>168.91256999999999</v>
      </c>
      <c r="K81" s="312">
        <v>167.6061</v>
      </c>
      <c r="L81" s="310">
        <f>J81+K81</f>
        <v>336.51866999999999</v>
      </c>
      <c r="M81" s="311">
        <f>L81/$L$85</f>
        <v>0.46249407277666837</v>
      </c>
      <c r="N81" s="616"/>
      <c r="O81" s="314">
        <v>0.180448</v>
      </c>
      <c r="P81" s="314">
        <v>78.347300149127875</v>
      </c>
      <c r="Q81" s="313">
        <f>O81+P81</f>
        <v>78.527748149127873</v>
      </c>
      <c r="R81" s="311">
        <f>Q81/$Q$85</f>
        <v>0.4351279542609085</v>
      </c>
      <c r="S81" s="583"/>
      <c r="T81" s="610"/>
      <c r="V81" s="583"/>
      <c r="W81" s="586"/>
      <c r="X81" s="589"/>
      <c r="Y81" s="583"/>
    </row>
    <row r="82" spans="1:25" ht="15" customHeight="1">
      <c r="A82" s="596"/>
      <c r="B82" s="597"/>
      <c r="C82" s="599"/>
      <c r="D82" s="600"/>
      <c r="E82" s="308" t="s">
        <v>2574</v>
      </c>
      <c r="F82" s="309">
        <v>24757</v>
      </c>
      <c r="G82" s="316">
        <v>0</v>
      </c>
      <c r="H82" s="310">
        <f>F82+G82</f>
        <v>24757</v>
      </c>
      <c r="I82" s="311">
        <f>H82/$H$85</f>
        <v>0.11366902511030813</v>
      </c>
      <c r="J82" s="312">
        <v>108.09563000000003</v>
      </c>
      <c r="K82" s="316">
        <v>0</v>
      </c>
      <c r="L82" s="310">
        <f>J82+K82</f>
        <v>108.09563000000003</v>
      </c>
      <c r="M82" s="311">
        <f>L82/$L$85</f>
        <v>0.14856111302252512</v>
      </c>
      <c r="N82" s="616"/>
      <c r="O82" s="314">
        <v>18.137135579467795</v>
      </c>
      <c r="P82" s="314">
        <v>0</v>
      </c>
      <c r="Q82" s="313">
        <f>O82+P82</f>
        <v>18.137135579467795</v>
      </c>
      <c r="R82" s="311">
        <f>Q82/$Q$85</f>
        <v>0.10049918515248049</v>
      </c>
      <c r="S82" s="583"/>
      <c r="T82" s="610"/>
      <c r="V82" s="583"/>
      <c r="W82" s="586"/>
      <c r="X82" s="589"/>
      <c r="Y82" s="583"/>
    </row>
    <row r="83" spans="1:25" ht="15" customHeight="1">
      <c r="A83" s="596"/>
      <c r="B83" s="597"/>
      <c r="C83" s="599"/>
      <c r="D83" s="600"/>
      <c r="E83" s="308" t="s">
        <v>2576</v>
      </c>
      <c r="F83" s="309">
        <v>243</v>
      </c>
      <c r="G83" s="316">
        <v>0</v>
      </c>
      <c r="H83" s="310">
        <f>F83+G83</f>
        <v>243</v>
      </c>
      <c r="I83" s="311">
        <f>H83/$H$85</f>
        <v>1.1157076019632781E-3</v>
      </c>
      <c r="J83" s="312">
        <v>67.968249999999998</v>
      </c>
      <c r="K83" s="316">
        <v>0</v>
      </c>
      <c r="L83" s="310">
        <f>J83+K83</f>
        <v>67.968249999999998</v>
      </c>
      <c r="M83" s="311">
        <f>L83/$L$85</f>
        <v>9.3412091406407827E-2</v>
      </c>
      <c r="N83" s="616"/>
      <c r="O83" s="314">
        <v>38.100395770000006</v>
      </c>
      <c r="P83" s="314">
        <v>0</v>
      </c>
      <c r="Q83" s="313">
        <f>O83+P83</f>
        <v>38.100395770000006</v>
      </c>
      <c r="R83" s="311">
        <f>Q83/$Q$85</f>
        <v>0.21111705936667935</v>
      </c>
      <c r="S83" s="583"/>
      <c r="T83" s="610"/>
      <c r="V83" s="583"/>
      <c r="W83" s="586"/>
      <c r="X83" s="589"/>
      <c r="Y83" s="583"/>
    </row>
    <row r="84" spans="1:25" ht="15" customHeight="1" thickBot="1">
      <c r="A84" s="596"/>
      <c r="B84" s="597"/>
      <c r="C84" s="599"/>
      <c r="D84" s="601"/>
      <c r="E84" s="308" t="s">
        <v>373</v>
      </c>
      <c r="F84" s="309">
        <v>5414</v>
      </c>
      <c r="G84" s="316">
        <v>0</v>
      </c>
      <c r="H84" s="310">
        <f>F84+G84</f>
        <v>5414</v>
      </c>
      <c r="I84" s="311">
        <f>H84/$H$85</f>
        <v>2.4857781716169494E-2</v>
      </c>
      <c r="J84" s="309">
        <v>17.677559999999996</v>
      </c>
      <c r="K84" s="316">
        <v>0</v>
      </c>
      <c r="L84" s="310">
        <f>J84+K84</f>
        <v>17.677559999999996</v>
      </c>
      <c r="M84" s="311">
        <f>L84/$L$85</f>
        <v>2.4295135604672159E-2</v>
      </c>
      <c r="N84" s="617"/>
      <c r="O84" s="314">
        <v>8.3367560968344918</v>
      </c>
      <c r="P84" s="314">
        <v>0</v>
      </c>
      <c r="Q84" s="313">
        <f>O84+P84</f>
        <v>8.3367560968344918</v>
      </c>
      <c r="R84" s="311">
        <f>Q84/$Q$85</f>
        <v>4.6194570850278942E-2</v>
      </c>
      <c r="S84" s="591"/>
      <c r="T84" s="611"/>
      <c r="V84" s="584"/>
      <c r="W84" s="587"/>
      <c r="X84" s="590"/>
      <c r="Y84" s="591"/>
    </row>
    <row r="85" spans="1:25" s="329" customFormat="1" ht="15" customHeight="1" thickBot="1">
      <c r="A85" s="592" t="s">
        <v>2577</v>
      </c>
      <c r="B85" s="593"/>
      <c r="C85" s="594"/>
      <c r="D85" s="592" t="s">
        <v>10927</v>
      </c>
      <c r="E85" s="595"/>
      <c r="F85" s="319">
        <f>SUM(F80:F84)</f>
        <v>181547</v>
      </c>
      <c r="G85" s="319">
        <f>SUM(G80:G84)</f>
        <v>36252</v>
      </c>
      <c r="H85" s="319">
        <f>SUM(H80:H84)</f>
        <v>217799</v>
      </c>
      <c r="I85" s="320">
        <v>1</v>
      </c>
      <c r="J85" s="339">
        <f>SUM(J80:J84)</f>
        <v>560.0111599999999</v>
      </c>
      <c r="K85" s="319">
        <f>SUM(K80:K84)</f>
        <v>167.6061</v>
      </c>
      <c r="L85" s="319">
        <f>SUM(L80:L84)</f>
        <v>727.61725999999987</v>
      </c>
      <c r="M85" s="320">
        <v>1</v>
      </c>
      <c r="N85" s="323">
        <f>N80</f>
        <v>198.07549644716599</v>
      </c>
      <c r="O85" s="337">
        <f>SUM(O80:O84)</f>
        <v>102.12317383481108</v>
      </c>
      <c r="P85" s="338">
        <f>SUM(P80:P84)</f>
        <v>78.347300149127875</v>
      </c>
      <c r="Q85" s="326">
        <f>SUM(Q80:Q84)</f>
        <v>180.47047398393897</v>
      </c>
      <c r="R85" s="327">
        <v>1</v>
      </c>
      <c r="S85" s="323">
        <f>S80</f>
        <v>17.605022463227016</v>
      </c>
      <c r="T85" s="328">
        <f>T80</f>
        <v>8.8880365209246985</v>
      </c>
      <c r="V85" s="330">
        <f>SUM(V80:V84)</f>
        <v>153.32649775620601</v>
      </c>
      <c r="W85" s="330">
        <f>SUM(W80:W84)</f>
        <v>141.08508065692001</v>
      </c>
      <c r="X85" s="323">
        <f>MIN(100,+W85/V85*100)</f>
        <v>92.016111188589051</v>
      </c>
      <c r="Y85" s="323">
        <f>Y80</f>
        <v>16.162314378987432</v>
      </c>
    </row>
    <row r="86" spans="1:25" ht="15" customHeight="1">
      <c r="A86" s="596">
        <f>A80+1</f>
        <v>13</v>
      </c>
      <c r="B86" s="597" t="s">
        <v>745</v>
      </c>
      <c r="C86" s="598" t="s">
        <v>10930</v>
      </c>
      <c r="D86" s="605" t="s">
        <v>1276</v>
      </c>
      <c r="E86" s="308" t="s">
        <v>2571</v>
      </c>
      <c r="F86" s="309">
        <v>71042</v>
      </c>
      <c r="G86" s="316">
        <v>0</v>
      </c>
      <c r="H86" s="310">
        <f>F86+G86</f>
        <v>71042</v>
      </c>
      <c r="I86" s="311">
        <f>H86/$H$91</f>
        <v>0.64987741959091072</v>
      </c>
      <c r="J86" s="312">
        <v>49.117679999999993</v>
      </c>
      <c r="K86" s="316">
        <v>0</v>
      </c>
      <c r="L86" s="310">
        <f>J86+K86</f>
        <v>49.117679999999993</v>
      </c>
      <c r="M86" s="311">
        <f>L86/$L$91</f>
        <v>0.11036503837141323</v>
      </c>
      <c r="N86" s="615">
        <v>117.644286590843</v>
      </c>
      <c r="O86" s="314">
        <v>14.0631247519549</v>
      </c>
      <c r="P86" s="314">
        <v>0</v>
      </c>
      <c r="Q86" s="313">
        <f>O86+P86</f>
        <v>14.0631247519549</v>
      </c>
      <c r="R86" s="311">
        <f>Q86/$Q$91</f>
        <v>0.13126301346366992</v>
      </c>
      <c r="S86" s="614">
        <f>N91-Q91</f>
        <v>10.507292087458424</v>
      </c>
      <c r="T86" s="609">
        <f>S86/N91*100</f>
        <v>8.9314087338570971</v>
      </c>
      <c r="V86" s="582">
        <v>83.277847929189704</v>
      </c>
      <c r="W86" s="585">
        <v>74.178962537844399</v>
      </c>
      <c r="X86" s="588">
        <f>MIN(1,+W86/V86)</f>
        <v>0.89074062769871298</v>
      </c>
      <c r="Y86" s="582">
        <f>+((N91-(O91+P91)*X86)/N86)*100</f>
        <v>18.881505851958341</v>
      </c>
    </row>
    <row r="87" spans="1:25" ht="15" customHeight="1">
      <c r="A87" s="596"/>
      <c r="B87" s="597"/>
      <c r="C87" s="599"/>
      <c r="D87" s="600"/>
      <c r="E87" s="308" t="s">
        <v>10926</v>
      </c>
      <c r="F87" s="309">
        <v>85</v>
      </c>
      <c r="G87" s="309">
        <v>28169</v>
      </c>
      <c r="H87" s="310">
        <f>F87+G87</f>
        <v>28254</v>
      </c>
      <c r="I87" s="311">
        <f>H87/$H$91</f>
        <v>0.25846170734384721</v>
      </c>
      <c r="J87" s="312">
        <v>150.59424999999999</v>
      </c>
      <c r="K87" s="312">
        <v>148.41849999999999</v>
      </c>
      <c r="L87" s="310">
        <f>J87+K87</f>
        <v>299.01274999999998</v>
      </c>
      <c r="M87" s="311">
        <f>L87/$L$91</f>
        <v>0.67186710828548479</v>
      </c>
      <c r="N87" s="616"/>
      <c r="O87" s="314">
        <v>0.30565799999999999</v>
      </c>
      <c r="P87" s="314">
        <v>20.647367380030563</v>
      </c>
      <c r="Q87" s="313">
        <f>O87+P87</f>
        <v>20.953025380030564</v>
      </c>
      <c r="R87" s="311">
        <f>Q87/$Q$91</f>
        <v>0.19557227153099424</v>
      </c>
      <c r="S87" s="583"/>
      <c r="T87" s="610"/>
      <c r="V87" s="583"/>
      <c r="W87" s="586"/>
      <c r="X87" s="589"/>
      <c r="Y87" s="583"/>
    </row>
    <row r="88" spans="1:25" ht="15" customHeight="1">
      <c r="A88" s="596"/>
      <c r="B88" s="597"/>
      <c r="C88" s="599"/>
      <c r="D88" s="600"/>
      <c r="E88" s="308" t="s">
        <v>2574</v>
      </c>
      <c r="F88" s="309">
        <v>7128</v>
      </c>
      <c r="G88" s="316">
        <v>0</v>
      </c>
      <c r="H88" s="310">
        <f>F88+G88</f>
        <v>7128</v>
      </c>
      <c r="I88" s="311">
        <f>H88/$H$91</f>
        <v>6.5205459402100333E-2</v>
      </c>
      <c r="J88" s="312">
        <v>29.54665</v>
      </c>
      <c r="K88" s="316">
        <v>0</v>
      </c>
      <c r="L88" s="310">
        <f>J88+K88</f>
        <v>29.54665</v>
      </c>
      <c r="M88" s="311">
        <f>L88/$L$91</f>
        <v>6.6389885698931977E-2</v>
      </c>
      <c r="N88" s="616"/>
      <c r="O88" s="314">
        <v>5.1863281452656409</v>
      </c>
      <c r="P88" s="314">
        <v>0</v>
      </c>
      <c r="Q88" s="313">
        <f>O88+P88</f>
        <v>5.1863281452656409</v>
      </c>
      <c r="R88" s="311">
        <f>Q88/$Q$91</f>
        <v>4.8408378163919831E-2</v>
      </c>
      <c r="S88" s="583"/>
      <c r="T88" s="610"/>
      <c r="V88" s="583"/>
      <c r="W88" s="586"/>
      <c r="X88" s="589"/>
      <c r="Y88" s="583"/>
    </row>
    <row r="89" spans="1:25" ht="15" customHeight="1">
      <c r="A89" s="596"/>
      <c r="B89" s="597"/>
      <c r="C89" s="599"/>
      <c r="D89" s="600"/>
      <c r="E89" s="308" t="s">
        <v>2576</v>
      </c>
      <c r="F89" s="309">
        <v>78</v>
      </c>
      <c r="G89" s="316">
        <v>0</v>
      </c>
      <c r="H89" s="310">
        <f>F89+G89</f>
        <v>78</v>
      </c>
      <c r="I89" s="311">
        <f>H89/$H$91</f>
        <v>7.135277544000878E-4</v>
      </c>
      <c r="J89" s="312">
        <v>57.015999999999998</v>
      </c>
      <c r="K89" s="316">
        <v>0</v>
      </c>
      <c r="L89" s="310">
        <f>J89+K89</f>
        <v>57.015999999999998</v>
      </c>
      <c r="M89" s="311">
        <f>L89/$L$91</f>
        <v>0.12811217931678567</v>
      </c>
      <c r="N89" s="616"/>
      <c r="O89" s="314">
        <v>62.906561480000008</v>
      </c>
      <c r="P89" s="314">
        <v>0</v>
      </c>
      <c r="Q89" s="313">
        <f>O89+P89</f>
        <v>62.906561480000008</v>
      </c>
      <c r="R89" s="311">
        <f>Q89/$Q$91</f>
        <v>0.58716003535093308</v>
      </c>
      <c r="S89" s="583"/>
      <c r="T89" s="610"/>
      <c r="V89" s="583"/>
      <c r="W89" s="586"/>
      <c r="X89" s="589"/>
      <c r="Y89" s="583"/>
    </row>
    <row r="90" spans="1:25" ht="15" customHeight="1" thickBot="1">
      <c r="A90" s="596"/>
      <c r="B90" s="597"/>
      <c r="C90" s="599"/>
      <c r="D90" s="601"/>
      <c r="E90" s="308" t="s">
        <v>373</v>
      </c>
      <c r="F90" s="309">
        <v>2814</v>
      </c>
      <c r="G90" s="316">
        <v>0</v>
      </c>
      <c r="H90" s="310">
        <f>F90+G90</f>
        <v>2814</v>
      </c>
      <c r="I90" s="311">
        <f>H90/$H$91</f>
        <v>2.574188590874163E-2</v>
      </c>
      <c r="J90" s="309">
        <v>10.354379999999999</v>
      </c>
      <c r="K90" s="316">
        <v>0</v>
      </c>
      <c r="L90" s="310">
        <f>J90+K90</f>
        <v>10.354379999999999</v>
      </c>
      <c r="M90" s="311">
        <f>L90/$L$91</f>
        <v>2.3265788327384226E-2</v>
      </c>
      <c r="N90" s="617"/>
      <c r="O90" s="314">
        <v>4.0279547461334575</v>
      </c>
      <c r="P90" s="314">
        <v>0</v>
      </c>
      <c r="Q90" s="313">
        <f>O90+P90</f>
        <v>4.0279547461334575</v>
      </c>
      <c r="R90" s="311">
        <f>Q90/$Q$91</f>
        <v>3.7596301490482917E-2</v>
      </c>
      <c r="S90" s="591"/>
      <c r="T90" s="611"/>
      <c r="V90" s="584"/>
      <c r="W90" s="587"/>
      <c r="X90" s="590"/>
      <c r="Y90" s="591"/>
    </row>
    <row r="91" spans="1:25" s="329" customFormat="1" ht="15" customHeight="1" thickBot="1">
      <c r="A91" s="592" t="s">
        <v>2577</v>
      </c>
      <c r="B91" s="593"/>
      <c r="C91" s="594"/>
      <c r="D91" s="592" t="s">
        <v>10927</v>
      </c>
      <c r="E91" s="595"/>
      <c r="F91" s="319">
        <f>SUM(F86:F90)</f>
        <v>81147</v>
      </c>
      <c r="G91" s="319">
        <f>SUM(G86:G90)</f>
        <v>28169</v>
      </c>
      <c r="H91" s="319">
        <f>SUM(H86:H90)</f>
        <v>109316</v>
      </c>
      <c r="I91" s="320">
        <v>1</v>
      </c>
      <c r="J91" s="339">
        <f>SUM(J86:J90)</f>
        <v>296.62896000000001</v>
      </c>
      <c r="K91" s="319">
        <f>SUM(K86:K90)</f>
        <v>148.41849999999999</v>
      </c>
      <c r="L91" s="319">
        <f>SUM(L86:L90)</f>
        <v>445.04746</v>
      </c>
      <c r="M91" s="320">
        <v>1</v>
      </c>
      <c r="N91" s="323">
        <f>N86</f>
        <v>117.644286590843</v>
      </c>
      <c r="O91" s="337">
        <f>SUM(O86:O90)</f>
        <v>86.489627123354012</v>
      </c>
      <c r="P91" s="338">
        <f>SUM(P86:P90)</f>
        <v>20.647367380030563</v>
      </c>
      <c r="Q91" s="326">
        <f>SUM(Q86:Q90)</f>
        <v>107.13699450338457</v>
      </c>
      <c r="R91" s="327">
        <v>1</v>
      </c>
      <c r="S91" s="323">
        <f>S86</f>
        <v>10.507292087458424</v>
      </c>
      <c r="T91" s="328">
        <f>T86</f>
        <v>8.9314087338570971</v>
      </c>
      <c r="V91" s="330">
        <f>SUM(V86:V90)</f>
        <v>83.277847929189704</v>
      </c>
      <c r="W91" s="330">
        <f>SUM(W86:W90)</f>
        <v>74.178962537844399</v>
      </c>
      <c r="X91" s="323">
        <f>MIN(100,+W91/V91*100)</f>
        <v>89.074062769871304</v>
      </c>
      <c r="Y91" s="323">
        <f>Y86</f>
        <v>18.881505851958341</v>
      </c>
    </row>
    <row r="92" spans="1:25" ht="15" customHeight="1">
      <c r="A92" s="596">
        <f>A86+1</f>
        <v>14</v>
      </c>
      <c r="B92" s="597" t="s">
        <v>745</v>
      </c>
      <c r="C92" s="598" t="s">
        <v>10930</v>
      </c>
      <c r="D92" s="605" t="s">
        <v>1260</v>
      </c>
      <c r="E92" s="308" t="s">
        <v>2571</v>
      </c>
      <c r="F92" s="309">
        <v>184360</v>
      </c>
      <c r="G92" s="316">
        <v>0</v>
      </c>
      <c r="H92" s="310">
        <f>F92+G92</f>
        <v>184360</v>
      </c>
      <c r="I92" s="311">
        <f>H92/$H$91</f>
        <v>1.6864868820666692</v>
      </c>
      <c r="J92" s="312">
        <v>149.41673</v>
      </c>
      <c r="K92" s="316">
        <v>0</v>
      </c>
      <c r="L92" s="310">
        <f>J92+K92</f>
        <v>149.41673</v>
      </c>
      <c r="M92" s="311">
        <f>L92/$L$91</f>
        <v>0.33573212618717113</v>
      </c>
      <c r="N92" s="615">
        <v>384.100831993432</v>
      </c>
      <c r="O92" s="314">
        <v>28.471574295220901</v>
      </c>
      <c r="P92" s="314">
        <v>0</v>
      </c>
      <c r="Q92" s="313">
        <f>O92+P92</f>
        <v>28.471574295220901</v>
      </c>
      <c r="R92" s="311">
        <f>Q92/$Q$91</f>
        <v>0.26574923468029016</v>
      </c>
      <c r="S92" s="614">
        <f>N97-Q97</f>
        <v>35.071567705237669</v>
      </c>
      <c r="T92" s="609">
        <f>S92/N97*100</f>
        <v>9.130823154748434</v>
      </c>
      <c r="V92" s="582">
        <v>228.965745129054</v>
      </c>
      <c r="W92" s="585">
        <v>139.59382965658699</v>
      </c>
      <c r="X92" s="588">
        <f>MIN(1,+W92/V92)</f>
        <v>0.60967123959047442</v>
      </c>
      <c r="Y92" s="582">
        <f>+((N97-(O97+P97)*X92)/N92)*100</f>
        <v>44.599676312189438</v>
      </c>
    </row>
    <row r="93" spans="1:25" ht="15" customHeight="1">
      <c r="A93" s="596"/>
      <c r="B93" s="597"/>
      <c r="C93" s="599"/>
      <c r="D93" s="600"/>
      <c r="E93" s="308" t="s">
        <v>10926</v>
      </c>
      <c r="F93" s="309">
        <v>114</v>
      </c>
      <c r="G93" s="309">
        <v>57802</v>
      </c>
      <c r="H93" s="310">
        <f>F93+G93</f>
        <v>57916</v>
      </c>
      <c r="I93" s="311">
        <f>H93/$H$91</f>
        <v>0.52980350543378829</v>
      </c>
      <c r="J93" s="312">
        <v>328.11891000000003</v>
      </c>
      <c r="K93" s="312">
        <v>322.92090000000002</v>
      </c>
      <c r="L93" s="310">
        <f>J93+K93</f>
        <v>651.03980999999999</v>
      </c>
      <c r="M93" s="311">
        <f>L93/$L$91</f>
        <v>1.4628547930595985</v>
      </c>
      <c r="N93" s="616"/>
      <c r="O93" s="314">
        <v>1.3313875300000002</v>
      </c>
      <c r="P93" s="314">
        <v>120.08799441572521</v>
      </c>
      <c r="Q93" s="313">
        <f>O93+P93</f>
        <v>121.41938194572521</v>
      </c>
      <c r="R93" s="311">
        <f>Q93/$Q$91</f>
        <v>1.1333095772244146</v>
      </c>
      <c r="S93" s="583"/>
      <c r="T93" s="610"/>
      <c r="V93" s="583"/>
      <c r="W93" s="586"/>
      <c r="X93" s="589"/>
      <c r="Y93" s="583"/>
    </row>
    <row r="94" spans="1:25" ht="15" customHeight="1">
      <c r="A94" s="596"/>
      <c r="B94" s="597"/>
      <c r="C94" s="599"/>
      <c r="D94" s="600"/>
      <c r="E94" s="308" t="s">
        <v>2574</v>
      </c>
      <c r="F94" s="309">
        <v>22851</v>
      </c>
      <c r="G94" s="316">
        <v>0</v>
      </c>
      <c r="H94" s="310">
        <f>F94+G94</f>
        <v>22851</v>
      </c>
      <c r="I94" s="311">
        <f>H94/$H$91</f>
        <v>0.20903618866405649</v>
      </c>
      <c r="J94" s="312">
        <v>67.184889999999996</v>
      </c>
      <c r="K94" s="316">
        <v>0</v>
      </c>
      <c r="L94" s="310">
        <f>J94+K94</f>
        <v>67.184889999999996</v>
      </c>
      <c r="M94" s="311">
        <f>L94/$L$91</f>
        <v>0.15096118063453276</v>
      </c>
      <c r="N94" s="616"/>
      <c r="O94" s="314">
        <v>9.9256359054870416</v>
      </c>
      <c r="P94" s="314">
        <v>0</v>
      </c>
      <c r="Q94" s="313">
        <f>O94+P94</f>
        <v>9.9256359054870416</v>
      </c>
      <c r="R94" s="311">
        <f>Q94/$Q$91</f>
        <v>9.2644337761159434E-2</v>
      </c>
      <c r="S94" s="583"/>
      <c r="T94" s="610"/>
      <c r="V94" s="583"/>
      <c r="W94" s="586"/>
      <c r="X94" s="589"/>
      <c r="Y94" s="583"/>
    </row>
    <row r="95" spans="1:25" ht="15" customHeight="1">
      <c r="A95" s="596"/>
      <c r="B95" s="597"/>
      <c r="C95" s="599"/>
      <c r="D95" s="600"/>
      <c r="E95" s="308" t="s">
        <v>2576</v>
      </c>
      <c r="F95" s="309">
        <v>99</v>
      </c>
      <c r="G95" s="316">
        <v>0</v>
      </c>
      <c r="H95" s="310">
        <f>F95+G95</f>
        <v>99</v>
      </c>
      <c r="I95" s="311">
        <f>H95/$H$91</f>
        <v>9.0563138058472688E-4</v>
      </c>
      <c r="J95" s="312">
        <v>51.768100000000004</v>
      </c>
      <c r="K95" s="316">
        <v>0</v>
      </c>
      <c r="L95" s="310">
        <f>J95+K95</f>
        <v>51.768100000000004</v>
      </c>
      <c r="M95" s="311">
        <f>L95/$L$91</f>
        <v>0.11632040322171483</v>
      </c>
      <c r="N95" s="616"/>
      <c r="O95" s="314">
        <v>46.706965399999994</v>
      </c>
      <c r="P95" s="314">
        <v>0</v>
      </c>
      <c r="Q95" s="313">
        <f>O95+P95</f>
        <v>46.706965399999994</v>
      </c>
      <c r="R95" s="311">
        <f>Q95/$Q$91</f>
        <v>0.43595553166767687</v>
      </c>
      <c r="S95" s="583"/>
      <c r="T95" s="610"/>
      <c r="V95" s="583"/>
      <c r="W95" s="586"/>
      <c r="X95" s="589"/>
      <c r="Y95" s="583"/>
    </row>
    <row r="96" spans="1:25" ht="15" customHeight="1" thickBot="1">
      <c r="A96" s="596"/>
      <c r="B96" s="597"/>
      <c r="C96" s="599"/>
      <c r="D96" s="601"/>
      <c r="E96" s="308" t="s">
        <v>373</v>
      </c>
      <c r="F96" s="309">
        <v>6924</v>
      </c>
      <c r="G96" s="316">
        <v>0</v>
      </c>
      <c r="H96" s="310">
        <f>F96+G96</f>
        <v>6924</v>
      </c>
      <c r="I96" s="311">
        <f>H96/$H$91</f>
        <v>6.3339309890592416E-2</v>
      </c>
      <c r="J96" s="309">
        <v>36.634820000000005</v>
      </c>
      <c r="K96" s="316">
        <v>0</v>
      </c>
      <c r="L96" s="310">
        <f>J96+K96</f>
        <v>36.634820000000005</v>
      </c>
      <c r="M96" s="311">
        <f>L96/$L$91</f>
        <v>8.2316658991829786E-2</v>
      </c>
      <c r="N96" s="617"/>
      <c r="O96" s="314">
        <v>142.5057067417612</v>
      </c>
      <c r="P96" s="314">
        <v>0</v>
      </c>
      <c r="Q96" s="313">
        <f>O96+P96</f>
        <v>142.5057067417612</v>
      </c>
      <c r="R96" s="311">
        <f>Q96/$Q$91</f>
        <v>1.3301260447180017</v>
      </c>
      <c r="S96" s="591"/>
      <c r="T96" s="611"/>
      <c r="V96" s="584"/>
      <c r="W96" s="587"/>
      <c r="X96" s="590"/>
      <c r="Y96" s="591"/>
    </row>
    <row r="97" spans="1:25" s="329" customFormat="1" ht="15" customHeight="1" thickBot="1">
      <c r="A97" s="592" t="s">
        <v>2577</v>
      </c>
      <c r="B97" s="593"/>
      <c r="C97" s="594"/>
      <c r="D97" s="592" t="s">
        <v>10927</v>
      </c>
      <c r="E97" s="595"/>
      <c r="F97" s="319">
        <f>SUM(F92:F96)</f>
        <v>214348</v>
      </c>
      <c r="G97" s="319">
        <f>SUM(G92:G96)</f>
        <v>57802</v>
      </c>
      <c r="H97" s="319">
        <f>SUM(H92:H96)</f>
        <v>272150</v>
      </c>
      <c r="I97" s="320">
        <v>1</v>
      </c>
      <c r="J97" s="339">
        <f>SUM(J92:J96)</f>
        <v>633.12345000000005</v>
      </c>
      <c r="K97" s="319">
        <f>SUM(K92:K96)</f>
        <v>322.92090000000002</v>
      </c>
      <c r="L97" s="319">
        <f>SUM(L92:L96)</f>
        <v>956.04435000000001</v>
      </c>
      <c r="M97" s="320">
        <v>1</v>
      </c>
      <c r="N97" s="323">
        <f>N92</f>
        <v>384.100831993432</v>
      </c>
      <c r="O97" s="337">
        <f>SUM(O92:O96)</f>
        <v>228.94126987246915</v>
      </c>
      <c r="P97" s="338">
        <f>SUM(P92:P96)</f>
        <v>120.08799441572521</v>
      </c>
      <c r="Q97" s="326">
        <f>SUM(Q92:Q96)</f>
        <v>349.02926428819433</v>
      </c>
      <c r="R97" s="327">
        <v>1</v>
      </c>
      <c r="S97" s="323">
        <f>S92</f>
        <v>35.071567705237669</v>
      </c>
      <c r="T97" s="328">
        <f>T92</f>
        <v>9.130823154748434</v>
      </c>
      <c r="V97" s="330">
        <f>SUM(V92:V96)</f>
        <v>228.965745129054</v>
      </c>
      <c r="W97" s="330">
        <f>SUM(W92:W96)</f>
        <v>139.59382965658699</v>
      </c>
      <c r="X97" s="323">
        <f>MIN(100,+W97/V97*100)</f>
        <v>60.967123959047441</v>
      </c>
      <c r="Y97" s="323">
        <f>Y92</f>
        <v>44.599676312189438</v>
      </c>
    </row>
    <row r="98" spans="1:25" s="350" customFormat="1" ht="15" customHeight="1">
      <c r="A98" s="629">
        <v>2</v>
      </c>
      <c r="B98" s="630" t="s">
        <v>745</v>
      </c>
      <c r="C98" s="631" t="s">
        <v>10930</v>
      </c>
      <c r="D98" s="633" t="s">
        <v>10931</v>
      </c>
      <c r="E98" s="342" t="s">
        <v>2571</v>
      </c>
      <c r="F98" s="342">
        <f t="shared" ref="F98:F103" si="5">+F50+F56+F62+F68+F74+F80+F86+F92</f>
        <v>1398924</v>
      </c>
      <c r="G98" s="343">
        <f t="shared" ref="G98" si="6">+G50+G56+G62+G68+G74+G80+G86</f>
        <v>0</v>
      </c>
      <c r="H98" s="343">
        <f t="shared" ref="H98:H103" si="7">+H50+H56+H62+H68+H74+H80+H86+H92</f>
        <v>1398924</v>
      </c>
      <c r="I98" s="344">
        <f t="shared" ref="I98:I103" si="8">+H98/$H$103</f>
        <v>0.71580636462670388</v>
      </c>
      <c r="J98" s="343">
        <f t="shared" ref="J98:L103" si="9">+J50+J56+J62+J68+J74+J80+J86+J92</f>
        <v>1835.3107399999997</v>
      </c>
      <c r="K98" s="343">
        <f t="shared" si="9"/>
        <v>0</v>
      </c>
      <c r="L98" s="343">
        <f t="shared" si="9"/>
        <v>1835.3107399999997</v>
      </c>
      <c r="M98" s="344">
        <f t="shared" ref="M98:M103" si="10">+L98/$L$103</f>
        <v>0.27145913343921224</v>
      </c>
      <c r="N98" s="637">
        <f>+N50+N56+N62+N68+N74+N80+N86+N92</f>
        <v>2025.2890607173988</v>
      </c>
      <c r="O98" s="358">
        <f>+O50+O56+O62+O68+O74+O80+O86+O92</f>
        <v>345.76921649969262</v>
      </c>
      <c r="P98" s="358">
        <f>+P50+P56+P62+P68+P74+P80+P86+P92</f>
        <v>0</v>
      </c>
      <c r="Q98" s="351">
        <f>+Q50+Q56+Q62+Q68+Q74+Q80+Q86+Q92</f>
        <v>345.76921649969262</v>
      </c>
      <c r="R98" s="344">
        <f t="shared" ref="R98:R103" si="11">+Q98/$Q$103</f>
        <v>0.18579091970821465</v>
      </c>
      <c r="S98" s="635">
        <f>+S50+S56+S62+S68+S74+S80+S86+S92</f>
        <v>164.22277694677916</v>
      </c>
      <c r="T98" s="621">
        <f>S98/N103*100</f>
        <v>8.1086092909921756</v>
      </c>
      <c r="U98" s="349"/>
      <c r="V98" s="635">
        <f>+V50+V56+V62+V68+V74+V80+V86+V92</f>
        <v>1471.6357430497237</v>
      </c>
      <c r="W98" s="635">
        <f>+W50+W56+W62+W68+W74+W80+W86+W92</f>
        <v>1275.0952161128471</v>
      </c>
      <c r="X98" s="635">
        <f>MIN(1,+W98/V98)</f>
        <v>0.86644757178187404</v>
      </c>
      <c r="Y98" s="625">
        <f>+((N103-(O103+P103)*X98)/N98)*100</f>
        <v>20.380927652520693</v>
      </c>
    </row>
    <row r="99" spans="1:25" s="350" customFormat="1" ht="15" customHeight="1">
      <c r="A99" s="629"/>
      <c r="B99" s="630"/>
      <c r="C99" s="632"/>
      <c r="D99" s="633"/>
      <c r="E99" s="342" t="s">
        <v>10926</v>
      </c>
      <c r="F99" s="342">
        <f t="shared" si="5"/>
        <v>1254</v>
      </c>
      <c r="G99" s="343">
        <f>+G51+G57+G63+G69+G75+G81+G87+G93</f>
        <v>317786</v>
      </c>
      <c r="H99" s="343">
        <f t="shared" si="7"/>
        <v>319040</v>
      </c>
      <c r="I99" s="344">
        <f t="shared" si="8"/>
        <v>0.16324751206677673</v>
      </c>
      <c r="J99" s="343">
        <f t="shared" si="9"/>
        <v>1571.4501499999997</v>
      </c>
      <c r="K99" s="343">
        <f t="shared" si="9"/>
        <v>1556.3736900000001</v>
      </c>
      <c r="L99" s="343">
        <f t="shared" si="9"/>
        <v>3127.82384</v>
      </c>
      <c r="M99" s="344">
        <f t="shared" si="10"/>
        <v>0.46263356425239976</v>
      </c>
      <c r="N99" s="638"/>
      <c r="O99" s="359">
        <f>+O51+O57+O63+O69+O75+O81+O87+O93</f>
        <v>2.43277053</v>
      </c>
      <c r="P99" s="358">
        <f t="shared" ref="O99:Q103" si="12">+P51+P57+P63+P69+P75+P81+P87+P93</f>
        <v>492.91833692187004</v>
      </c>
      <c r="Q99" s="343">
        <f t="shared" si="12"/>
        <v>495.35110745187006</v>
      </c>
      <c r="R99" s="344">
        <f t="shared" si="11"/>
        <v>0.26616521494777834</v>
      </c>
      <c r="S99" s="635"/>
      <c r="T99" s="621"/>
      <c r="V99" s="635"/>
      <c r="W99" s="635"/>
      <c r="X99" s="635"/>
      <c r="Y99" s="623"/>
    </row>
    <row r="100" spans="1:25" s="350" customFormat="1" ht="15" customHeight="1">
      <c r="A100" s="629"/>
      <c r="B100" s="630"/>
      <c r="C100" s="632"/>
      <c r="D100" s="633"/>
      <c r="E100" s="342" t="s">
        <v>2574</v>
      </c>
      <c r="F100" s="342">
        <f t="shared" si="5"/>
        <v>187893</v>
      </c>
      <c r="G100" s="343">
        <f>+G52+G58+G64+G70+G76+G82+G88</f>
        <v>0</v>
      </c>
      <c r="H100" s="343">
        <f t="shared" si="7"/>
        <v>187893</v>
      </c>
      <c r="I100" s="344">
        <f t="shared" si="8"/>
        <v>9.614175271051556E-2</v>
      </c>
      <c r="J100" s="343">
        <f t="shared" si="9"/>
        <v>705.77181000000007</v>
      </c>
      <c r="K100" s="343">
        <f t="shared" si="9"/>
        <v>0</v>
      </c>
      <c r="L100" s="343">
        <f t="shared" si="9"/>
        <v>705.77181000000007</v>
      </c>
      <c r="M100" s="344">
        <f t="shared" si="10"/>
        <v>0.10439006309548671</v>
      </c>
      <c r="N100" s="638"/>
      <c r="O100" s="358">
        <f t="shared" si="12"/>
        <v>118.46437461000014</v>
      </c>
      <c r="P100" s="358">
        <f t="shared" si="12"/>
        <v>0</v>
      </c>
      <c r="Q100" s="343">
        <f t="shared" si="12"/>
        <v>118.46437461000014</v>
      </c>
      <c r="R100" s="344">
        <f t="shared" si="11"/>
        <v>6.3654032982632391E-2</v>
      </c>
      <c r="S100" s="635"/>
      <c r="T100" s="621"/>
      <c r="U100" s="352"/>
      <c r="V100" s="635"/>
      <c r="W100" s="635"/>
      <c r="X100" s="635"/>
      <c r="Y100" s="623"/>
    </row>
    <row r="101" spans="1:25" s="350" customFormat="1" ht="15" customHeight="1">
      <c r="A101" s="629"/>
      <c r="B101" s="630"/>
      <c r="C101" s="632"/>
      <c r="D101" s="633"/>
      <c r="E101" s="342" t="s">
        <v>2576</v>
      </c>
      <c r="F101" s="342">
        <f t="shared" si="5"/>
        <v>1296</v>
      </c>
      <c r="G101" s="343">
        <f t="shared" ref="G101:G103" si="13">+G53+G59+G65+G71+G77+G83+G89</f>
        <v>0</v>
      </c>
      <c r="H101" s="343">
        <f t="shared" si="7"/>
        <v>1296</v>
      </c>
      <c r="I101" s="344">
        <f t="shared" si="8"/>
        <v>6.6314184941870195E-4</v>
      </c>
      <c r="J101" s="343">
        <f t="shared" si="9"/>
        <v>771.92832999999996</v>
      </c>
      <c r="K101" s="343">
        <f t="shared" si="9"/>
        <v>0</v>
      </c>
      <c r="L101" s="343">
        <f t="shared" si="9"/>
        <v>771.92832999999996</v>
      </c>
      <c r="M101" s="344">
        <f t="shared" si="10"/>
        <v>0.11417521347855147</v>
      </c>
      <c r="N101" s="638"/>
      <c r="O101" s="358">
        <f t="shared" si="12"/>
        <v>654.87180518000002</v>
      </c>
      <c r="P101" s="358">
        <f t="shared" si="12"/>
        <v>0</v>
      </c>
      <c r="Q101" s="343">
        <f t="shared" si="12"/>
        <v>654.87180518000002</v>
      </c>
      <c r="R101" s="344">
        <f t="shared" si="11"/>
        <v>0.35187989320466045</v>
      </c>
      <c r="S101" s="635"/>
      <c r="T101" s="621"/>
      <c r="V101" s="635"/>
      <c r="W101" s="635"/>
      <c r="X101" s="635"/>
      <c r="Y101" s="623"/>
    </row>
    <row r="102" spans="1:25" s="350" customFormat="1" ht="15" customHeight="1" thickBot="1">
      <c r="A102" s="629"/>
      <c r="B102" s="630"/>
      <c r="C102" s="632"/>
      <c r="D102" s="633"/>
      <c r="E102" s="342" t="s">
        <v>373</v>
      </c>
      <c r="F102" s="342">
        <f t="shared" si="5"/>
        <v>47180</v>
      </c>
      <c r="G102" s="343">
        <f t="shared" si="13"/>
        <v>0</v>
      </c>
      <c r="H102" s="343">
        <f t="shared" si="7"/>
        <v>47180</v>
      </c>
      <c r="I102" s="344">
        <f t="shared" si="8"/>
        <v>2.4141228746585152E-2</v>
      </c>
      <c r="J102" s="343">
        <f t="shared" si="9"/>
        <v>320.07516999999996</v>
      </c>
      <c r="K102" s="343">
        <f t="shared" si="9"/>
        <v>0</v>
      </c>
      <c r="L102" s="343">
        <f t="shared" si="9"/>
        <v>320.07516999999996</v>
      </c>
      <c r="M102" s="344">
        <f t="shared" si="10"/>
        <v>4.7342025734349785E-2</v>
      </c>
      <c r="N102" s="639"/>
      <c r="O102" s="358">
        <f t="shared" si="12"/>
        <v>246.60978002905702</v>
      </c>
      <c r="P102" s="358">
        <f t="shared" si="12"/>
        <v>0</v>
      </c>
      <c r="Q102" s="343">
        <f t="shared" si="12"/>
        <v>246.60978002905702</v>
      </c>
      <c r="R102" s="344">
        <f t="shared" si="11"/>
        <v>0.13250993915671419</v>
      </c>
      <c r="S102" s="635"/>
      <c r="T102" s="621"/>
      <c r="V102" s="635"/>
      <c r="W102" s="635"/>
      <c r="X102" s="635"/>
      <c r="Y102" s="624"/>
    </row>
    <row r="103" spans="1:25" s="350" customFormat="1" ht="15" customHeight="1" thickBot="1">
      <c r="A103" s="626" t="s">
        <v>2577</v>
      </c>
      <c r="B103" s="627"/>
      <c r="C103" s="627"/>
      <c r="D103" s="628" t="s">
        <v>10932</v>
      </c>
      <c r="E103" s="628"/>
      <c r="F103" s="342">
        <f t="shared" si="5"/>
        <v>1636547</v>
      </c>
      <c r="G103" s="343">
        <f t="shared" si="13"/>
        <v>259984</v>
      </c>
      <c r="H103" s="343">
        <f t="shared" si="7"/>
        <v>1954333</v>
      </c>
      <c r="I103" s="344">
        <f t="shared" si="8"/>
        <v>1</v>
      </c>
      <c r="J103" s="343">
        <f t="shared" si="9"/>
        <v>5204.5361999999996</v>
      </c>
      <c r="K103" s="343">
        <f t="shared" si="9"/>
        <v>1556.3736900000001</v>
      </c>
      <c r="L103" s="343">
        <f t="shared" si="9"/>
        <v>6760.9098899999999</v>
      </c>
      <c r="M103" s="344">
        <f t="shared" si="10"/>
        <v>1</v>
      </c>
      <c r="N103" s="345">
        <f>+N55+N61+N67+N73+N79+N85+N91+N97</f>
        <v>2025.2890607173988</v>
      </c>
      <c r="O103" s="358">
        <f t="shared" si="12"/>
        <v>1368.1479468487498</v>
      </c>
      <c r="P103" s="358">
        <f t="shared" si="12"/>
        <v>492.91833692187004</v>
      </c>
      <c r="Q103" s="343">
        <f t="shared" si="12"/>
        <v>1861.0662837706197</v>
      </c>
      <c r="R103" s="344">
        <f t="shared" si="11"/>
        <v>1</v>
      </c>
      <c r="S103" s="355">
        <f>S98</f>
        <v>164.22277694677916</v>
      </c>
      <c r="T103" s="356">
        <f>T98</f>
        <v>8.1086092909921756</v>
      </c>
      <c r="V103" s="357">
        <f>V98</f>
        <v>1471.6357430497237</v>
      </c>
      <c r="W103" s="357">
        <f>W98</f>
        <v>1275.0952161128471</v>
      </c>
      <c r="X103" s="355">
        <f>MIN(100,+W103/V103*100)</f>
        <v>86.644757178187405</v>
      </c>
      <c r="Y103" s="355">
        <f>Y98</f>
        <v>20.380927652520693</v>
      </c>
    </row>
    <row r="104" spans="1:25" ht="15" customHeight="1">
      <c r="A104" s="596">
        <v>15</v>
      </c>
      <c r="B104" s="597" t="s">
        <v>1571</v>
      </c>
      <c r="C104" s="598" t="s">
        <v>10933</v>
      </c>
      <c r="D104" s="605" t="s">
        <v>3605</v>
      </c>
      <c r="E104" s="308" t="s">
        <v>2571</v>
      </c>
      <c r="F104" s="309">
        <v>130010</v>
      </c>
      <c r="G104" s="316">
        <v>0</v>
      </c>
      <c r="H104" s="310">
        <f>F104+G104</f>
        <v>130010</v>
      </c>
      <c r="I104" s="311">
        <f>H104/$H$109</f>
        <v>0.72242627651239422</v>
      </c>
      <c r="J104" s="312">
        <v>136.96551000000002</v>
      </c>
      <c r="K104" s="316">
        <v>0</v>
      </c>
      <c r="L104" s="310">
        <f>J104+K104</f>
        <v>136.96551000000002</v>
      </c>
      <c r="M104" s="311">
        <f>L104/$L$109</f>
        <v>0.27130550976424828</v>
      </c>
      <c r="N104" s="615">
        <v>116.644119571874</v>
      </c>
      <c r="O104" s="314">
        <v>28.233200800000002</v>
      </c>
      <c r="P104" s="314">
        <v>0</v>
      </c>
      <c r="Q104" s="313">
        <f>O104+P104</f>
        <v>28.233200800000002</v>
      </c>
      <c r="R104" s="311">
        <f>Q104/$Q$109</f>
        <v>0.26497991000264842</v>
      </c>
      <c r="S104" s="614">
        <f>N109-Q109</f>
        <v>10.095661616258369</v>
      </c>
      <c r="T104" s="609">
        <f>S104/N109*100</f>
        <v>8.6550969335728958</v>
      </c>
      <c r="V104" s="582">
        <v>86.678488568354993</v>
      </c>
      <c r="W104" s="585">
        <v>77.132550256897702</v>
      </c>
      <c r="X104" s="588">
        <f>MIN(1,+W104/V104)</f>
        <v>0.88986958045617826</v>
      </c>
      <c r="Y104" s="582">
        <f>+((N109-(O109+P109)*X104)/N104)*100</f>
        <v>18.714949431468234</v>
      </c>
    </row>
    <row r="105" spans="1:25" ht="15" customHeight="1">
      <c r="A105" s="596"/>
      <c r="B105" s="597"/>
      <c r="C105" s="599"/>
      <c r="D105" s="600"/>
      <c r="E105" s="308" t="s">
        <v>10926</v>
      </c>
      <c r="F105" s="309">
        <v>11</v>
      </c>
      <c r="G105" s="309">
        <v>32424</v>
      </c>
      <c r="H105" s="310">
        <f>F105+G105</f>
        <v>32435</v>
      </c>
      <c r="I105" s="311">
        <f>H105/$H$109</f>
        <v>0.18023149202891706</v>
      </c>
      <c r="J105" s="312">
        <v>153.59797999999998</v>
      </c>
      <c r="K105" s="312">
        <v>153.49440000000001</v>
      </c>
      <c r="L105" s="310">
        <f>J105+K105</f>
        <v>307.09237999999999</v>
      </c>
      <c r="M105" s="311">
        <f>L105/$L$109</f>
        <v>0.60829806496990535</v>
      </c>
      <c r="N105" s="616"/>
      <c r="O105" s="314">
        <v>3.4876000000000004E-2</v>
      </c>
      <c r="P105" s="314">
        <v>64.136258570384854</v>
      </c>
      <c r="Q105" s="313">
        <f>O105+P105</f>
        <v>64.171134570384851</v>
      </c>
      <c r="R105" s="311">
        <f>Q105/$Q$109</f>
        <v>0.60227182825223347</v>
      </c>
      <c r="S105" s="583"/>
      <c r="T105" s="610"/>
      <c r="V105" s="583"/>
      <c r="W105" s="586"/>
      <c r="X105" s="589"/>
      <c r="Y105" s="583"/>
    </row>
    <row r="106" spans="1:25" ht="15" customHeight="1">
      <c r="A106" s="596"/>
      <c r="B106" s="597"/>
      <c r="C106" s="599"/>
      <c r="D106" s="600"/>
      <c r="E106" s="308" t="s">
        <v>2574</v>
      </c>
      <c r="F106" s="309">
        <v>12552</v>
      </c>
      <c r="G106" s="316">
        <v>0</v>
      </c>
      <c r="H106" s="310">
        <f>F106+G106</f>
        <v>12552</v>
      </c>
      <c r="I106" s="311">
        <f>H106/$H$109</f>
        <v>6.9747670354461749E-2</v>
      </c>
      <c r="J106" s="312">
        <v>40.30518</v>
      </c>
      <c r="K106" s="316">
        <v>0</v>
      </c>
      <c r="L106" s="310">
        <f>J106+K106</f>
        <v>40.30518</v>
      </c>
      <c r="M106" s="311">
        <f>L106/$L$109</f>
        <v>7.9837744597452173E-2</v>
      </c>
      <c r="N106" s="616"/>
      <c r="O106" s="314">
        <v>6.610542275230781</v>
      </c>
      <c r="P106" s="314">
        <v>0</v>
      </c>
      <c r="Q106" s="313">
        <f>O106+P106</f>
        <v>6.610542275230781</v>
      </c>
      <c r="R106" s="311">
        <f>Q106/$Q$109</f>
        <v>6.2042589841933726E-2</v>
      </c>
      <c r="S106" s="583"/>
      <c r="T106" s="610"/>
      <c r="V106" s="583"/>
      <c r="W106" s="586"/>
      <c r="X106" s="589"/>
      <c r="Y106" s="583"/>
    </row>
    <row r="107" spans="1:25" ht="15" customHeight="1">
      <c r="A107" s="596"/>
      <c r="B107" s="597"/>
      <c r="C107" s="599"/>
      <c r="D107" s="600"/>
      <c r="E107" s="308" t="s">
        <v>2576</v>
      </c>
      <c r="F107" s="309">
        <v>33</v>
      </c>
      <c r="G107" s="316">
        <v>0</v>
      </c>
      <c r="H107" s="310">
        <f>F107+G107</f>
        <v>33</v>
      </c>
      <c r="I107" s="311">
        <f>H107/$H$109</f>
        <v>1.8337102626651033E-4</v>
      </c>
      <c r="J107" s="312">
        <v>6.2716399999999988</v>
      </c>
      <c r="K107" s="316">
        <v>0</v>
      </c>
      <c r="L107" s="310">
        <f>J107+K107</f>
        <v>6.2716399999999988</v>
      </c>
      <c r="M107" s="311">
        <f>L107/$L$109</f>
        <v>1.2423058091470249E-2</v>
      </c>
      <c r="N107" s="616"/>
      <c r="O107" s="314">
        <v>2.1548992099999995</v>
      </c>
      <c r="P107" s="314">
        <v>0</v>
      </c>
      <c r="Q107" s="313">
        <f>O107+P107</f>
        <v>2.1548992099999995</v>
      </c>
      <c r="R107" s="311">
        <f>Q107/$Q$109</f>
        <v>2.0224593122667767E-2</v>
      </c>
      <c r="S107" s="583"/>
      <c r="T107" s="610"/>
      <c r="V107" s="583"/>
      <c r="W107" s="586"/>
      <c r="X107" s="589"/>
      <c r="Y107" s="583"/>
    </row>
    <row r="108" spans="1:25" ht="15" customHeight="1" thickBot="1">
      <c r="A108" s="596"/>
      <c r="B108" s="597"/>
      <c r="C108" s="599"/>
      <c r="D108" s="601"/>
      <c r="E108" s="308" t="s">
        <v>373</v>
      </c>
      <c r="F108" s="309">
        <v>4933</v>
      </c>
      <c r="G108" s="316">
        <v>0</v>
      </c>
      <c r="H108" s="310">
        <f>F108+G108</f>
        <v>4933</v>
      </c>
      <c r="I108" s="311">
        <f>H108/$H$109</f>
        <v>2.741119007796047E-2</v>
      </c>
      <c r="J108" s="309">
        <v>14.203949999999995</v>
      </c>
      <c r="K108" s="316">
        <v>0</v>
      </c>
      <c r="L108" s="310">
        <f>J108+K108</f>
        <v>14.203949999999995</v>
      </c>
      <c r="M108" s="311">
        <f>L108/$L$109</f>
        <v>2.8135622576923869E-2</v>
      </c>
      <c r="N108" s="617"/>
      <c r="O108" s="314">
        <v>5.3786810999999997</v>
      </c>
      <c r="P108" s="314">
        <v>0</v>
      </c>
      <c r="Q108" s="313">
        <f>O108+P108</f>
        <v>5.3786810999999997</v>
      </c>
      <c r="R108" s="311">
        <f>Q108/$Q$109</f>
        <v>5.0481078780516657E-2</v>
      </c>
      <c r="S108" s="591"/>
      <c r="T108" s="611"/>
      <c r="V108" s="584"/>
      <c r="W108" s="587"/>
      <c r="X108" s="590"/>
      <c r="Y108" s="591"/>
    </row>
    <row r="109" spans="1:25" s="329" customFormat="1" ht="15" customHeight="1" thickBot="1">
      <c r="A109" s="592" t="s">
        <v>2577</v>
      </c>
      <c r="B109" s="593"/>
      <c r="C109" s="594"/>
      <c r="D109" s="592" t="s">
        <v>10927</v>
      </c>
      <c r="E109" s="595"/>
      <c r="F109" s="319">
        <f>SUM(F104:F108)</f>
        <v>147539</v>
      </c>
      <c r="G109" s="319">
        <f>SUM(G104:G108)</f>
        <v>32424</v>
      </c>
      <c r="H109" s="319">
        <f>SUM(H104:H108)</f>
        <v>179963</v>
      </c>
      <c r="I109" s="320">
        <v>1</v>
      </c>
      <c r="J109" s="339">
        <f>SUM(J104:J108)</f>
        <v>351.34426000000002</v>
      </c>
      <c r="K109" s="319">
        <f>SUM(K104:K108)</f>
        <v>153.49440000000001</v>
      </c>
      <c r="L109" s="319">
        <f>SUM(L104:L108)</f>
        <v>504.83866000000006</v>
      </c>
      <c r="M109" s="320">
        <v>1</v>
      </c>
      <c r="N109" s="323">
        <f>N104</f>
        <v>116.644119571874</v>
      </c>
      <c r="O109" s="337">
        <f>SUM(O104:O108)</f>
        <v>42.412199385230785</v>
      </c>
      <c r="P109" s="338">
        <f>SUM(P104:P108)</f>
        <v>64.136258570384854</v>
      </c>
      <c r="Q109" s="326">
        <f>SUM(Q104:Q108)</f>
        <v>106.54845795561563</v>
      </c>
      <c r="R109" s="327">
        <v>1</v>
      </c>
      <c r="S109" s="323">
        <f>S104</f>
        <v>10.095661616258369</v>
      </c>
      <c r="T109" s="328">
        <f>T104</f>
        <v>8.6550969335728958</v>
      </c>
      <c r="V109" s="330">
        <f>SUM(V104:V108)</f>
        <v>86.678488568354993</v>
      </c>
      <c r="W109" s="330">
        <f>SUM(W104:W108)</f>
        <v>77.132550256897702</v>
      </c>
      <c r="X109" s="323">
        <f>MIN(100,+W109/V109*100)</f>
        <v>88.986958045617826</v>
      </c>
      <c r="Y109" s="323">
        <f>Y104</f>
        <v>18.714949431468234</v>
      </c>
    </row>
    <row r="110" spans="1:25" ht="15" customHeight="1">
      <c r="A110" s="596">
        <f>A104+1</f>
        <v>16</v>
      </c>
      <c r="B110" s="597" t="s">
        <v>1571</v>
      </c>
      <c r="C110" s="598" t="s">
        <v>10933</v>
      </c>
      <c r="D110" s="605" t="s">
        <v>3527</v>
      </c>
      <c r="E110" s="308" t="s">
        <v>2571</v>
      </c>
      <c r="F110" s="309">
        <v>154525</v>
      </c>
      <c r="G110" s="316">
        <v>0</v>
      </c>
      <c r="H110" s="310">
        <f>F110+G110</f>
        <v>154525</v>
      </c>
      <c r="I110" s="311">
        <f>H110/$H$115</f>
        <v>0.71456977835735658</v>
      </c>
      <c r="J110" s="312">
        <v>168.66129999999998</v>
      </c>
      <c r="K110" s="316">
        <v>0</v>
      </c>
      <c r="L110" s="310">
        <f>J110+K110</f>
        <v>168.66129999999998</v>
      </c>
      <c r="M110" s="311">
        <f>L110/$L$115</f>
        <v>0.21592335821963357</v>
      </c>
      <c r="N110" s="615">
        <v>187.57161178916101</v>
      </c>
      <c r="O110" s="314">
        <v>40.996375999999998</v>
      </c>
      <c r="P110" s="314">
        <v>0</v>
      </c>
      <c r="Q110" s="313">
        <f>O110+P110</f>
        <v>40.996375999999998</v>
      </c>
      <c r="R110" s="311">
        <f>Q110/$Q$115</f>
        <v>0.23915218108619965</v>
      </c>
      <c r="S110" s="614">
        <f>N115-Q115</f>
        <v>16.147810367825343</v>
      </c>
      <c r="T110" s="609">
        <f>S110/N115*100</f>
        <v>8.608877544847358</v>
      </c>
      <c r="V110" s="582">
        <v>137.026577185061</v>
      </c>
      <c r="W110" s="585">
        <v>119.28419016996401</v>
      </c>
      <c r="X110" s="588">
        <f>MIN(1,+W110/V110)</f>
        <v>0.87051864405008783</v>
      </c>
      <c r="Y110" s="582">
        <f>+((N115-(O115+P115)*X110)/N110)*100</f>
        <v>20.442324002124973</v>
      </c>
    </row>
    <row r="111" spans="1:25" ht="15" customHeight="1">
      <c r="A111" s="596"/>
      <c r="B111" s="597"/>
      <c r="C111" s="599"/>
      <c r="D111" s="600"/>
      <c r="E111" s="308" t="s">
        <v>10926</v>
      </c>
      <c r="F111" s="309">
        <v>15</v>
      </c>
      <c r="G111" s="309">
        <v>39030</v>
      </c>
      <c r="H111" s="310">
        <f>F111+G111</f>
        <v>39045</v>
      </c>
      <c r="I111" s="311">
        <f>H111/$H$115</f>
        <v>0.18055574823467391</v>
      </c>
      <c r="J111" s="312">
        <v>247.03677999999996</v>
      </c>
      <c r="K111" s="312">
        <v>246.9023</v>
      </c>
      <c r="L111" s="310">
        <f>J111+K111</f>
        <v>493.93907999999999</v>
      </c>
      <c r="M111" s="311">
        <f>L111/$L$115</f>
        <v>0.6323500702859296</v>
      </c>
      <c r="N111" s="616"/>
      <c r="O111" s="314">
        <v>1.8689000000000001E-2</v>
      </c>
      <c r="P111" s="314">
        <v>79.174411397184414</v>
      </c>
      <c r="Q111" s="313">
        <f>O111+P111</f>
        <v>79.193100397184409</v>
      </c>
      <c r="R111" s="311">
        <f>Q111/$Q$115</f>
        <v>0.46197260672419038</v>
      </c>
      <c r="S111" s="583"/>
      <c r="T111" s="610"/>
      <c r="V111" s="583"/>
      <c r="W111" s="586"/>
      <c r="X111" s="589"/>
      <c r="Y111" s="583"/>
    </row>
    <row r="112" spans="1:25" ht="15" customHeight="1">
      <c r="A112" s="596"/>
      <c r="B112" s="597"/>
      <c r="C112" s="599"/>
      <c r="D112" s="600"/>
      <c r="E112" s="308" t="s">
        <v>2574</v>
      </c>
      <c r="F112" s="309">
        <v>16465</v>
      </c>
      <c r="G112" s="316">
        <v>0</v>
      </c>
      <c r="H112" s="310">
        <f>F112+G112</f>
        <v>16465</v>
      </c>
      <c r="I112" s="311">
        <f>H112/$H$115</f>
        <v>7.6139080411932542E-2</v>
      </c>
      <c r="J112" s="312">
        <v>51.044709999999995</v>
      </c>
      <c r="K112" s="316">
        <v>0</v>
      </c>
      <c r="L112" s="310">
        <f>J112+K112</f>
        <v>51.044709999999995</v>
      </c>
      <c r="M112" s="311">
        <f>L112/$L$115</f>
        <v>6.5348394697226406E-2</v>
      </c>
      <c r="N112" s="616"/>
      <c r="O112" s="314">
        <v>9.7888178641512926</v>
      </c>
      <c r="P112" s="314">
        <v>0</v>
      </c>
      <c r="Q112" s="313">
        <f>O112+P112</f>
        <v>9.7888178641512926</v>
      </c>
      <c r="R112" s="311">
        <f>Q112/$Q$115</f>
        <v>5.7103026435003333E-2</v>
      </c>
      <c r="S112" s="583"/>
      <c r="T112" s="610"/>
      <c r="V112" s="583"/>
      <c r="W112" s="586"/>
      <c r="X112" s="589"/>
      <c r="Y112" s="583"/>
    </row>
    <row r="113" spans="1:25" ht="15" customHeight="1">
      <c r="A113" s="596"/>
      <c r="B113" s="597"/>
      <c r="C113" s="599"/>
      <c r="D113" s="600"/>
      <c r="E113" s="308" t="s">
        <v>2576</v>
      </c>
      <c r="F113" s="309">
        <v>27</v>
      </c>
      <c r="G113" s="316">
        <v>0</v>
      </c>
      <c r="H113" s="310">
        <f>F113+G113</f>
        <v>27</v>
      </c>
      <c r="I113" s="311">
        <f>H113/$H$115</f>
        <v>1.2485606869858359E-4</v>
      </c>
      <c r="J113" s="312">
        <v>17.055</v>
      </c>
      <c r="K113" s="316">
        <v>0</v>
      </c>
      <c r="L113" s="310">
        <f>J113+K113</f>
        <v>17.055</v>
      </c>
      <c r="M113" s="311">
        <f>L113/$L$115</f>
        <v>2.183413073678343E-2</v>
      </c>
      <c r="N113" s="616"/>
      <c r="O113" s="314">
        <v>14.34225636</v>
      </c>
      <c r="P113" s="314">
        <v>0</v>
      </c>
      <c r="Q113" s="313">
        <f>O113+P113</f>
        <v>14.34225636</v>
      </c>
      <c r="R113" s="311">
        <f>Q113/$Q$115</f>
        <v>8.3665490095793327E-2</v>
      </c>
      <c r="S113" s="583"/>
      <c r="T113" s="610"/>
      <c r="V113" s="583"/>
      <c r="W113" s="586"/>
      <c r="X113" s="589"/>
      <c r="Y113" s="583"/>
    </row>
    <row r="114" spans="1:25" ht="15" customHeight="1" thickBot="1">
      <c r="A114" s="596"/>
      <c r="B114" s="597"/>
      <c r="C114" s="599"/>
      <c r="D114" s="601"/>
      <c r="E114" s="308" t="s">
        <v>373</v>
      </c>
      <c r="F114" s="309">
        <v>6187</v>
      </c>
      <c r="G114" s="316">
        <v>0</v>
      </c>
      <c r="H114" s="310">
        <f>F114+G114</f>
        <v>6187</v>
      </c>
      <c r="I114" s="311">
        <f>H114/$H$115</f>
        <v>2.8610536927338392E-2</v>
      </c>
      <c r="J114" s="309">
        <v>50.416420000000009</v>
      </c>
      <c r="K114" s="316">
        <v>0</v>
      </c>
      <c r="L114" s="310">
        <f>J114+K114</f>
        <v>50.416420000000009</v>
      </c>
      <c r="M114" s="311">
        <f>L114/$L$115</f>
        <v>6.4544046060427032E-2</v>
      </c>
      <c r="N114" s="617"/>
      <c r="O114" s="314">
        <v>27.103250799999998</v>
      </c>
      <c r="P114" s="314">
        <v>0</v>
      </c>
      <c r="Q114" s="313">
        <f>O114+P114</f>
        <v>27.103250799999998</v>
      </c>
      <c r="R114" s="311">
        <f>Q114/$Q$115</f>
        <v>0.1581066956588135</v>
      </c>
      <c r="S114" s="591"/>
      <c r="T114" s="611"/>
      <c r="V114" s="584"/>
      <c r="W114" s="587"/>
      <c r="X114" s="590"/>
      <c r="Y114" s="591"/>
    </row>
    <row r="115" spans="1:25" s="329" customFormat="1" ht="15" customHeight="1" thickBot="1">
      <c r="A115" s="592" t="s">
        <v>2577</v>
      </c>
      <c r="B115" s="593"/>
      <c r="C115" s="594"/>
      <c r="D115" s="592" t="s">
        <v>10927</v>
      </c>
      <c r="E115" s="595"/>
      <c r="F115" s="319">
        <f>SUM(F110:F114)</f>
        <v>177219</v>
      </c>
      <c r="G115" s="319">
        <f>SUM(G110:G114)</f>
        <v>39030</v>
      </c>
      <c r="H115" s="319">
        <f>SUM(H110:H114)</f>
        <v>216249</v>
      </c>
      <c r="I115" s="320">
        <v>1</v>
      </c>
      <c r="J115" s="339">
        <f>SUM(J110:J114)</f>
        <v>534.21420999999998</v>
      </c>
      <c r="K115" s="319">
        <f>SUM(K110:K114)</f>
        <v>246.9023</v>
      </c>
      <c r="L115" s="319">
        <f>SUM(L110:L114)</f>
        <v>781.11650999999995</v>
      </c>
      <c r="M115" s="320">
        <v>1</v>
      </c>
      <c r="N115" s="323">
        <f>N110</f>
        <v>187.57161178916101</v>
      </c>
      <c r="O115" s="337">
        <f>SUM(O110:O114)</f>
        <v>92.249390024151282</v>
      </c>
      <c r="P115" s="338">
        <f>SUM(P110:P114)</f>
        <v>79.174411397184414</v>
      </c>
      <c r="Q115" s="326">
        <f>SUM(Q110:Q114)</f>
        <v>171.42380142133567</v>
      </c>
      <c r="R115" s="327">
        <v>1</v>
      </c>
      <c r="S115" s="323">
        <f>S110</f>
        <v>16.147810367825343</v>
      </c>
      <c r="T115" s="328">
        <f>T110</f>
        <v>8.608877544847358</v>
      </c>
      <c r="V115" s="330">
        <f>SUM(V110:V114)</f>
        <v>137.026577185061</v>
      </c>
      <c r="W115" s="330">
        <f>SUM(W110:W114)</f>
        <v>119.28419016996401</v>
      </c>
      <c r="X115" s="323">
        <f>MIN(100,+W115/V115*100)</f>
        <v>87.051864405008786</v>
      </c>
      <c r="Y115" s="323">
        <f>Y110</f>
        <v>20.442324002124973</v>
      </c>
    </row>
    <row r="116" spans="1:25" ht="15" customHeight="1">
      <c r="A116" s="596">
        <f>A110+1</f>
        <v>17</v>
      </c>
      <c r="B116" s="597" t="s">
        <v>1571</v>
      </c>
      <c r="C116" s="598" t="s">
        <v>10933</v>
      </c>
      <c r="D116" s="605" t="s">
        <v>1790</v>
      </c>
      <c r="E116" s="308" t="s">
        <v>2571</v>
      </c>
      <c r="F116" s="309">
        <v>89546</v>
      </c>
      <c r="G116" s="316">
        <v>0</v>
      </c>
      <c r="H116" s="310">
        <f>F116+G116</f>
        <v>89546</v>
      </c>
      <c r="I116" s="311">
        <f>H116/$H$121</f>
        <v>0.66913759219267244</v>
      </c>
      <c r="J116" s="312">
        <v>99.175489999999996</v>
      </c>
      <c r="K116" s="316">
        <v>0</v>
      </c>
      <c r="L116" s="310">
        <f>J116+K116</f>
        <v>99.175489999999996</v>
      </c>
      <c r="M116" s="311">
        <f>L116/$L$121</f>
        <v>0.13660654355540552</v>
      </c>
      <c r="N116" s="615">
        <v>187.30700367268301</v>
      </c>
      <c r="O116" s="314">
        <v>19.074009999999998</v>
      </c>
      <c r="P116" s="314">
        <v>0</v>
      </c>
      <c r="Q116" s="313">
        <f>O116+P116</f>
        <v>19.074009999999998</v>
      </c>
      <c r="R116" s="311">
        <f>Q116/$Q$121</f>
        <v>0.11069264125765019</v>
      </c>
      <c r="S116" s="614">
        <f>N121-Q121</f>
        <v>14.991935721571537</v>
      </c>
      <c r="T116" s="609">
        <f>S116/N121*100</f>
        <v>8.0039376145110861</v>
      </c>
      <c r="V116" s="582">
        <v>141.602722595751</v>
      </c>
      <c r="W116" s="585">
        <v>113.23443784288899</v>
      </c>
      <c r="X116" s="588">
        <f>MIN(1,+W116/V116)</f>
        <v>0.79966285793919301</v>
      </c>
      <c r="Y116" s="582">
        <f>+((N121-(O121+P121)*X116)/N116)*100</f>
        <v>26.434165833667649</v>
      </c>
    </row>
    <row r="117" spans="1:25" ht="15" customHeight="1">
      <c r="A117" s="596"/>
      <c r="B117" s="597"/>
      <c r="C117" s="599"/>
      <c r="D117" s="600"/>
      <c r="E117" s="308" t="s">
        <v>10926</v>
      </c>
      <c r="F117" s="309">
        <v>29</v>
      </c>
      <c r="G117" s="309">
        <v>31701</v>
      </c>
      <c r="H117" s="310">
        <f>F117+G117</f>
        <v>31730</v>
      </c>
      <c r="I117" s="311">
        <f>H117/$H$121</f>
        <v>0.23710423469807132</v>
      </c>
      <c r="J117" s="312">
        <v>261.65526999999997</v>
      </c>
      <c r="K117" s="312">
        <v>261.07889999999998</v>
      </c>
      <c r="L117" s="310">
        <f>J117+K117</f>
        <v>522.73416999999995</v>
      </c>
      <c r="M117" s="311">
        <f>L117/$L$121</f>
        <v>0.7200257660638103</v>
      </c>
      <c r="N117" s="616"/>
      <c r="O117" s="314">
        <v>4.3914999999999996E-2</v>
      </c>
      <c r="P117" s="314">
        <v>94.36638041799003</v>
      </c>
      <c r="Q117" s="313">
        <f>O117+P117</f>
        <v>94.410295417990028</v>
      </c>
      <c r="R117" s="311">
        <f>Q117/$Q$121</f>
        <v>0.54789344043189381</v>
      </c>
      <c r="S117" s="583"/>
      <c r="T117" s="610"/>
      <c r="V117" s="583"/>
      <c r="W117" s="586"/>
      <c r="X117" s="589"/>
      <c r="Y117" s="583"/>
    </row>
    <row r="118" spans="1:25" ht="15" customHeight="1">
      <c r="A118" s="596"/>
      <c r="B118" s="597"/>
      <c r="C118" s="599"/>
      <c r="D118" s="600"/>
      <c r="E118" s="308" t="s">
        <v>2574</v>
      </c>
      <c r="F118" s="309">
        <v>8712</v>
      </c>
      <c r="G118" s="316">
        <v>0</v>
      </c>
      <c r="H118" s="310">
        <f>F118+G118</f>
        <v>8712</v>
      </c>
      <c r="I118" s="311">
        <f>H118/$H$121</f>
        <v>6.5100916882748106E-2</v>
      </c>
      <c r="J118" s="312">
        <v>30.043419999999998</v>
      </c>
      <c r="K118" s="316">
        <v>0</v>
      </c>
      <c r="L118" s="310">
        <f>J118+K118</f>
        <v>30.043419999999998</v>
      </c>
      <c r="M118" s="311">
        <f>L118/$L$121</f>
        <v>4.1382480316289251E-2</v>
      </c>
      <c r="N118" s="616"/>
      <c r="O118" s="314">
        <v>4.4414052031214588</v>
      </c>
      <c r="P118" s="314">
        <v>0</v>
      </c>
      <c r="Q118" s="313">
        <f>O118+P118</f>
        <v>4.4414052031214588</v>
      </c>
      <c r="R118" s="311">
        <f>Q118/$Q$121</f>
        <v>2.5774909042670349E-2</v>
      </c>
      <c r="S118" s="583"/>
      <c r="T118" s="610"/>
      <c r="V118" s="583"/>
      <c r="W118" s="586"/>
      <c r="X118" s="589"/>
      <c r="Y118" s="583"/>
    </row>
    <row r="119" spans="1:25" ht="15" customHeight="1">
      <c r="A119" s="596"/>
      <c r="B119" s="597"/>
      <c r="C119" s="599"/>
      <c r="D119" s="600"/>
      <c r="E119" s="308" t="s">
        <v>2576</v>
      </c>
      <c r="F119" s="309">
        <v>44</v>
      </c>
      <c r="G119" s="316">
        <v>0</v>
      </c>
      <c r="H119" s="310">
        <f>F119+G119</f>
        <v>44</v>
      </c>
      <c r="I119" s="311">
        <f>H119/$H$121</f>
        <v>3.2879250950882885E-4</v>
      </c>
      <c r="J119" s="312">
        <v>34.56962</v>
      </c>
      <c r="K119" s="316">
        <v>0</v>
      </c>
      <c r="L119" s="310">
        <f>J119+K119</f>
        <v>34.56962</v>
      </c>
      <c r="M119" s="311">
        <f>L119/$L$121</f>
        <v>4.7616969678937991E-2</v>
      </c>
      <c r="N119" s="616"/>
      <c r="O119" s="314">
        <v>42.151111280000002</v>
      </c>
      <c r="P119" s="314">
        <v>0</v>
      </c>
      <c r="Q119" s="313">
        <f>O119+P119</f>
        <v>42.151111280000002</v>
      </c>
      <c r="R119" s="311">
        <f>Q119/$Q$121</f>
        <v>0.24461651427929068</v>
      </c>
      <c r="S119" s="583"/>
      <c r="T119" s="610"/>
      <c r="V119" s="583"/>
      <c r="W119" s="586"/>
      <c r="X119" s="589"/>
      <c r="Y119" s="583"/>
    </row>
    <row r="120" spans="1:25" ht="15" customHeight="1" thickBot="1">
      <c r="A120" s="596"/>
      <c r="B120" s="597"/>
      <c r="C120" s="599"/>
      <c r="D120" s="601"/>
      <c r="E120" s="308" t="s">
        <v>373</v>
      </c>
      <c r="F120" s="309">
        <v>3791</v>
      </c>
      <c r="G120" s="316">
        <v>0</v>
      </c>
      <c r="H120" s="310">
        <f>F120+G120</f>
        <v>3791</v>
      </c>
      <c r="I120" s="311">
        <f>H120/$H$121</f>
        <v>2.8328463716999319E-2</v>
      </c>
      <c r="J120" s="309">
        <v>39.471000000000004</v>
      </c>
      <c r="K120" s="316">
        <v>0</v>
      </c>
      <c r="L120" s="310">
        <f>J120+K120</f>
        <v>39.471000000000004</v>
      </c>
      <c r="M120" s="311">
        <f>L120/$L$121</f>
        <v>5.4368240385557078E-2</v>
      </c>
      <c r="N120" s="617"/>
      <c r="O120" s="314">
        <v>12.238246050000001</v>
      </c>
      <c r="P120" s="314">
        <v>0</v>
      </c>
      <c r="Q120" s="313">
        <f>O120+P120</f>
        <v>12.238246050000001</v>
      </c>
      <c r="R120" s="311">
        <f>Q120/$Q$121</f>
        <v>7.1022494988495069E-2</v>
      </c>
      <c r="S120" s="591"/>
      <c r="T120" s="611"/>
      <c r="V120" s="584"/>
      <c r="W120" s="587"/>
      <c r="X120" s="590"/>
      <c r="Y120" s="591"/>
    </row>
    <row r="121" spans="1:25" s="329" customFormat="1" ht="15" customHeight="1" thickBot="1">
      <c r="A121" s="592" t="s">
        <v>2577</v>
      </c>
      <c r="B121" s="593"/>
      <c r="C121" s="594"/>
      <c r="D121" s="592" t="s">
        <v>10927</v>
      </c>
      <c r="E121" s="595"/>
      <c r="F121" s="319">
        <f>SUM(F116:F120)</f>
        <v>102122</v>
      </c>
      <c r="G121" s="319">
        <f>SUM(G116:G120)</f>
        <v>31701</v>
      </c>
      <c r="H121" s="319">
        <f>SUM(H116:H120)</f>
        <v>133823</v>
      </c>
      <c r="I121" s="320">
        <v>1</v>
      </c>
      <c r="J121" s="339">
        <f>SUM(J116:J120)</f>
        <v>464.9147999999999</v>
      </c>
      <c r="K121" s="319">
        <f>SUM(K116:K120)</f>
        <v>261.07889999999998</v>
      </c>
      <c r="L121" s="319">
        <f>SUM(L116:L120)</f>
        <v>725.99369999999988</v>
      </c>
      <c r="M121" s="320">
        <v>1</v>
      </c>
      <c r="N121" s="323">
        <f>N116</f>
        <v>187.30700367268301</v>
      </c>
      <c r="O121" s="337">
        <f>SUM(O116:O120)</f>
        <v>77.948687533121458</v>
      </c>
      <c r="P121" s="338">
        <f>SUM(P116:P120)</f>
        <v>94.36638041799003</v>
      </c>
      <c r="Q121" s="326">
        <f>SUM(Q116:Q120)</f>
        <v>172.31506795111147</v>
      </c>
      <c r="R121" s="327">
        <v>1</v>
      </c>
      <c r="S121" s="323">
        <f>S116</f>
        <v>14.991935721571537</v>
      </c>
      <c r="T121" s="328">
        <f>T116</f>
        <v>8.0039376145110861</v>
      </c>
      <c r="V121" s="330">
        <f>SUM(V116:V120)</f>
        <v>141.602722595751</v>
      </c>
      <c r="W121" s="330">
        <f>SUM(W116:W120)</f>
        <v>113.23443784288899</v>
      </c>
      <c r="X121" s="323">
        <f>MIN(100,+W121/V121*100)</f>
        <v>79.966285793919297</v>
      </c>
      <c r="Y121" s="323">
        <f>Y116</f>
        <v>26.434165833667649</v>
      </c>
    </row>
    <row r="122" spans="1:25" ht="15" customHeight="1">
      <c r="A122" s="596">
        <f>A116+1</f>
        <v>18</v>
      </c>
      <c r="B122" s="597" t="s">
        <v>1571</v>
      </c>
      <c r="C122" s="598" t="s">
        <v>10933</v>
      </c>
      <c r="D122" s="605" t="s">
        <v>1774</v>
      </c>
      <c r="E122" s="308" t="s">
        <v>2571</v>
      </c>
      <c r="F122" s="309">
        <v>228517</v>
      </c>
      <c r="G122" s="316">
        <v>0</v>
      </c>
      <c r="H122" s="310">
        <f>F122+G122</f>
        <v>228517</v>
      </c>
      <c r="I122" s="311">
        <f>H122/$H$127</f>
        <v>0.78430342905585126</v>
      </c>
      <c r="J122" s="312">
        <v>246.72969999999995</v>
      </c>
      <c r="K122" s="316">
        <v>0</v>
      </c>
      <c r="L122" s="310">
        <f>J122+K122</f>
        <v>246.72969999999995</v>
      </c>
      <c r="M122" s="311">
        <f>L122/$L$127</f>
        <v>0.27014180715771219</v>
      </c>
      <c r="N122" s="615">
        <v>358.50218243015303</v>
      </c>
      <c r="O122" s="314">
        <v>56.466549999999998</v>
      </c>
      <c r="P122" s="314">
        <v>0</v>
      </c>
      <c r="Q122" s="313">
        <f>O122+P122</f>
        <v>56.466549999999998</v>
      </c>
      <c r="R122" s="311">
        <f>Q122/$Q$127</f>
        <v>0.17190197365445664</v>
      </c>
      <c r="S122" s="614">
        <f>N127-Q127</f>
        <v>30.021078929244652</v>
      </c>
      <c r="T122" s="609">
        <f>S122/N127*100</f>
        <v>8.3740296155919935</v>
      </c>
      <c r="V122" s="582">
        <v>267.63240943276702</v>
      </c>
      <c r="W122" s="585">
        <v>225.10421213491699</v>
      </c>
      <c r="X122" s="588">
        <f>MIN(1,+W122/V122)</f>
        <v>0.84109474114892757</v>
      </c>
      <c r="Y122" s="582">
        <f>+((N127-(O127+P127)*X122)/N122)*100</f>
        <v>22.933878157007044</v>
      </c>
    </row>
    <row r="123" spans="1:25" ht="15" customHeight="1">
      <c r="A123" s="596"/>
      <c r="B123" s="597"/>
      <c r="C123" s="599"/>
      <c r="D123" s="600"/>
      <c r="E123" s="308" t="s">
        <v>10926</v>
      </c>
      <c r="F123" s="309">
        <v>59</v>
      </c>
      <c r="G123" s="309">
        <v>25160</v>
      </c>
      <c r="H123" s="310">
        <f>F123+G123</f>
        <v>25219</v>
      </c>
      <c r="I123" s="311">
        <f>H123/$H$127</f>
        <v>8.6555259247056079E-2</v>
      </c>
      <c r="J123" s="312">
        <v>131.19119999999998</v>
      </c>
      <c r="K123" s="312">
        <v>130.15969999999999</v>
      </c>
      <c r="L123" s="310">
        <f>J123+K123</f>
        <v>261.35089999999997</v>
      </c>
      <c r="M123" s="311">
        <f>L123/$L$127</f>
        <v>0.28615040843601125</v>
      </c>
      <c r="N123" s="616"/>
      <c r="O123" s="314">
        <v>0.169096</v>
      </c>
      <c r="P123" s="314">
        <v>45.384242133853682</v>
      </c>
      <c r="Q123" s="313">
        <f>O123+P123</f>
        <v>45.553338133853686</v>
      </c>
      <c r="R123" s="311">
        <f>Q123/$Q$127</f>
        <v>0.1386787174310857</v>
      </c>
      <c r="S123" s="583"/>
      <c r="T123" s="610"/>
      <c r="V123" s="583"/>
      <c r="W123" s="586"/>
      <c r="X123" s="589"/>
      <c r="Y123" s="583"/>
    </row>
    <row r="124" spans="1:25" ht="15" customHeight="1">
      <c r="A124" s="596"/>
      <c r="B124" s="597"/>
      <c r="C124" s="599"/>
      <c r="D124" s="600"/>
      <c r="E124" s="308" t="s">
        <v>2574</v>
      </c>
      <c r="F124" s="309">
        <v>31727</v>
      </c>
      <c r="G124" s="316">
        <v>0</v>
      </c>
      <c r="H124" s="310">
        <f>F124+G124</f>
        <v>31727</v>
      </c>
      <c r="I124" s="311">
        <f>H124/$H$127</f>
        <v>0.10889165748567937</v>
      </c>
      <c r="J124" s="312">
        <v>123.24436999999998</v>
      </c>
      <c r="K124" s="316">
        <v>0</v>
      </c>
      <c r="L124" s="310">
        <f>J124+K124</f>
        <v>123.24436999999998</v>
      </c>
      <c r="M124" s="311">
        <f>L124/$L$127</f>
        <v>0.13493899126782763</v>
      </c>
      <c r="N124" s="616"/>
      <c r="O124" s="314">
        <v>18.890070997054686</v>
      </c>
      <c r="P124" s="314">
        <v>0</v>
      </c>
      <c r="Q124" s="313">
        <f>O124+P124</f>
        <v>18.890070997054686</v>
      </c>
      <c r="R124" s="311">
        <f>Q124/$Q$127</f>
        <v>5.7507329328009421E-2</v>
      </c>
      <c r="S124" s="583"/>
      <c r="T124" s="610"/>
      <c r="V124" s="583"/>
      <c r="W124" s="586"/>
      <c r="X124" s="589"/>
      <c r="Y124" s="583"/>
    </row>
    <row r="125" spans="1:25" ht="15" customHeight="1">
      <c r="A125" s="596"/>
      <c r="B125" s="597"/>
      <c r="C125" s="599"/>
      <c r="D125" s="600"/>
      <c r="E125" s="308" t="s">
        <v>2576</v>
      </c>
      <c r="F125" s="309">
        <v>80</v>
      </c>
      <c r="G125" s="316">
        <v>0</v>
      </c>
      <c r="H125" s="310">
        <f>F125+G125</f>
        <v>80</v>
      </c>
      <c r="I125" s="311">
        <f>H125/$H$127</f>
        <v>2.7457158252763733E-4</v>
      </c>
      <c r="J125" s="312">
        <v>148.08626000000001</v>
      </c>
      <c r="K125" s="316">
        <v>0</v>
      </c>
      <c r="L125" s="310">
        <f>J125+K125</f>
        <v>148.08626000000001</v>
      </c>
      <c r="M125" s="311">
        <f>L125/$L$127</f>
        <v>0.16213812075168429</v>
      </c>
      <c r="N125" s="616"/>
      <c r="O125" s="314">
        <v>167.97657146</v>
      </c>
      <c r="P125" s="314">
        <v>0</v>
      </c>
      <c r="Q125" s="313">
        <f>O125+P125</f>
        <v>167.97657146</v>
      </c>
      <c r="R125" s="311">
        <f>Q125/$Q$127</f>
        <v>0.51137362140387321</v>
      </c>
      <c r="S125" s="583"/>
      <c r="T125" s="610"/>
      <c r="V125" s="583"/>
      <c r="W125" s="586"/>
      <c r="X125" s="589"/>
      <c r="Y125" s="583"/>
    </row>
    <row r="126" spans="1:25" ht="15" customHeight="1" thickBot="1">
      <c r="A126" s="596"/>
      <c r="B126" s="597"/>
      <c r="C126" s="599"/>
      <c r="D126" s="601"/>
      <c r="E126" s="308" t="s">
        <v>373</v>
      </c>
      <c r="F126" s="309">
        <v>5820</v>
      </c>
      <c r="G126" s="316">
        <v>0</v>
      </c>
      <c r="H126" s="310">
        <f>F126+G126</f>
        <v>5820</v>
      </c>
      <c r="I126" s="311">
        <f>H126/$H$127</f>
        <v>1.9975082628885615E-2</v>
      </c>
      <c r="J126" s="309">
        <v>133.92277999999999</v>
      </c>
      <c r="K126" s="316">
        <v>0</v>
      </c>
      <c r="L126" s="310">
        <f>J126+K126</f>
        <v>133.92277999999999</v>
      </c>
      <c r="M126" s="311">
        <f>L126/$L$127</f>
        <v>0.14663067238676461</v>
      </c>
      <c r="N126" s="617"/>
      <c r="O126" s="314">
        <v>39.594572909999997</v>
      </c>
      <c r="P126" s="314">
        <v>0</v>
      </c>
      <c r="Q126" s="313">
        <f>O126+P126</f>
        <v>39.594572909999997</v>
      </c>
      <c r="R126" s="311">
        <f>Q126/$Q$127</f>
        <v>0.12053835818257504</v>
      </c>
      <c r="S126" s="591"/>
      <c r="T126" s="611"/>
      <c r="V126" s="584"/>
      <c r="W126" s="587"/>
      <c r="X126" s="590"/>
      <c r="Y126" s="591"/>
    </row>
    <row r="127" spans="1:25" s="329" customFormat="1" ht="15" customHeight="1" thickBot="1">
      <c r="A127" s="592" t="s">
        <v>2577</v>
      </c>
      <c r="B127" s="593"/>
      <c r="C127" s="594"/>
      <c r="D127" s="592" t="s">
        <v>10927</v>
      </c>
      <c r="E127" s="595"/>
      <c r="F127" s="319">
        <f>SUM(F122:F126)</f>
        <v>266203</v>
      </c>
      <c r="G127" s="319">
        <f>SUM(G122:G126)</f>
        <v>25160</v>
      </c>
      <c r="H127" s="319">
        <f>SUM(H122:H126)</f>
        <v>291363</v>
      </c>
      <c r="I127" s="320">
        <v>1</v>
      </c>
      <c r="J127" s="339">
        <f>SUM(J122:J126)</f>
        <v>783.17430999999999</v>
      </c>
      <c r="K127" s="319">
        <f>SUM(K122:K126)</f>
        <v>130.15969999999999</v>
      </c>
      <c r="L127" s="319">
        <f>SUM(L122:L126)</f>
        <v>913.33400999999992</v>
      </c>
      <c r="M127" s="320">
        <v>1</v>
      </c>
      <c r="N127" s="323">
        <f>N122</f>
        <v>358.50218243015303</v>
      </c>
      <c r="O127" s="337">
        <f>SUM(O122:O126)</f>
        <v>283.09686136705471</v>
      </c>
      <c r="P127" s="338">
        <f>SUM(P122:P126)</f>
        <v>45.384242133853682</v>
      </c>
      <c r="Q127" s="326">
        <f>SUM(Q122:Q126)</f>
        <v>328.48110350090838</v>
      </c>
      <c r="R127" s="327">
        <v>1</v>
      </c>
      <c r="S127" s="323">
        <f>S122</f>
        <v>30.021078929244652</v>
      </c>
      <c r="T127" s="328">
        <f>T122</f>
        <v>8.3740296155919935</v>
      </c>
      <c r="V127" s="330">
        <f>SUM(V122:V126)</f>
        <v>267.63240943276702</v>
      </c>
      <c r="W127" s="330">
        <f>SUM(W122:W126)</f>
        <v>225.10421213491699</v>
      </c>
      <c r="X127" s="323">
        <f>MIN(100,+W127/V127*100)</f>
        <v>84.109474114892762</v>
      </c>
      <c r="Y127" s="323">
        <f>Y122</f>
        <v>22.933878157007044</v>
      </c>
    </row>
    <row r="128" spans="1:25" ht="15" customHeight="1">
      <c r="A128" s="596">
        <f>A122+1</f>
        <v>19</v>
      </c>
      <c r="B128" s="597" t="s">
        <v>1571</v>
      </c>
      <c r="C128" s="598" t="s">
        <v>10933</v>
      </c>
      <c r="D128" s="605" t="s">
        <v>3211</v>
      </c>
      <c r="E128" s="308" t="s">
        <v>2571</v>
      </c>
      <c r="F128" s="309">
        <v>155326</v>
      </c>
      <c r="G128" s="316">
        <v>0</v>
      </c>
      <c r="H128" s="310">
        <f>F128+G128</f>
        <v>155326</v>
      </c>
      <c r="I128" s="311">
        <f>H128/$H$133</f>
        <v>0.70572573536761563</v>
      </c>
      <c r="J128" s="312">
        <v>138.03354999999999</v>
      </c>
      <c r="K128" s="316">
        <v>0</v>
      </c>
      <c r="L128" s="310">
        <f>J128+K128</f>
        <v>138.03354999999999</v>
      </c>
      <c r="M128" s="311">
        <f>L128/$L$133</f>
        <v>0.18115739127623931</v>
      </c>
      <c r="N128" s="615">
        <v>147.33657627308301</v>
      </c>
      <c r="O128" s="314">
        <v>31.85303</v>
      </c>
      <c r="P128" s="314">
        <v>0</v>
      </c>
      <c r="Q128" s="313">
        <f>O128+P128</f>
        <v>31.85303</v>
      </c>
      <c r="R128" s="311">
        <f>Q128/$Q$133</f>
        <v>0.23680116080722788</v>
      </c>
      <c r="S128" s="614">
        <f>N133-Q133</f>
        <v>12.822750870299132</v>
      </c>
      <c r="T128" s="609">
        <f>S128/N133*100</f>
        <v>8.7030330109833862</v>
      </c>
      <c r="V128" s="582">
        <v>109.002134006245</v>
      </c>
      <c r="W128" s="585">
        <v>95.152400819199997</v>
      </c>
      <c r="X128" s="588">
        <f>MIN(1,+W128/V128)</f>
        <v>0.87294071521341488</v>
      </c>
      <c r="Y128" s="582">
        <f>+((N133-(O133+P133)*X128)/N128)*100</f>
        <v>20.303160339792313</v>
      </c>
    </row>
    <row r="129" spans="1:25" ht="15" customHeight="1">
      <c r="A129" s="596"/>
      <c r="B129" s="597"/>
      <c r="C129" s="599"/>
      <c r="D129" s="600"/>
      <c r="E129" s="308" t="s">
        <v>10926</v>
      </c>
      <c r="F129" s="309">
        <v>49</v>
      </c>
      <c r="G129" s="309">
        <v>45113</v>
      </c>
      <c r="H129" s="310">
        <f>F129+G129</f>
        <v>45162</v>
      </c>
      <c r="I129" s="311">
        <f>H129/$H$133</f>
        <v>0.20519414432015412</v>
      </c>
      <c r="J129" s="312">
        <v>278.23253999999991</v>
      </c>
      <c r="K129" s="312">
        <v>276.76330000000002</v>
      </c>
      <c r="L129" s="310">
        <f>J129+K129</f>
        <v>554.99583999999993</v>
      </c>
      <c r="M129" s="311">
        <f>L129/$L$133</f>
        <v>0.72838522622626967</v>
      </c>
      <c r="N129" s="616"/>
      <c r="O129" s="314">
        <v>0.50445600000000002</v>
      </c>
      <c r="P129" s="314">
        <v>82.042302428004902</v>
      </c>
      <c r="Q129" s="313">
        <f>O129+P129</f>
        <v>82.546758428004907</v>
      </c>
      <c r="R129" s="311">
        <f>Q129/$Q$133</f>
        <v>0.61366746637997649</v>
      </c>
      <c r="S129" s="583"/>
      <c r="T129" s="610"/>
      <c r="V129" s="583"/>
      <c r="W129" s="586"/>
      <c r="X129" s="589"/>
      <c r="Y129" s="583"/>
    </row>
    <row r="130" spans="1:25" ht="15" customHeight="1">
      <c r="A130" s="596"/>
      <c r="B130" s="597"/>
      <c r="C130" s="599"/>
      <c r="D130" s="600"/>
      <c r="E130" s="308" t="s">
        <v>2574</v>
      </c>
      <c r="F130" s="309">
        <v>13659</v>
      </c>
      <c r="G130" s="316">
        <v>0</v>
      </c>
      <c r="H130" s="310">
        <f>F130+G130</f>
        <v>13659</v>
      </c>
      <c r="I130" s="311">
        <f>H130/$H$133</f>
        <v>6.205984715621507E-2</v>
      </c>
      <c r="J130" s="312">
        <v>42.631019999999992</v>
      </c>
      <c r="K130" s="316">
        <v>0</v>
      </c>
      <c r="L130" s="310">
        <f>J130+K130</f>
        <v>42.631019999999992</v>
      </c>
      <c r="M130" s="311">
        <f>L130/$L$133</f>
        <v>5.5949617833093351E-2</v>
      </c>
      <c r="N130" s="616"/>
      <c r="O130" s="314">
        <v>7.6916189747789758</v>
      </c>
      <c r="P130" s="314">
        <v>0</v>
      </c>
      <c r="Q130" s="313">
        <f>O130+P130</f>
        <v>7.6916189747789758</v>
      </c>
      <c r="R130" s="311">
        <f>Q130/$Q$133</f>
        <v>5.718088049126132E-2</v>
      </c>
      <c r="S130" s="583"/>
      <c r="T130" s="610"/>
      <c r="V130" s="583"/>
      <c r="W130" s="586"/>
      <c r="X130" s="589"/>
      <c r="Y130" s="583"/>
    </row>
    <row r="131" spans="1:25" ht="15" customHeight="1">
      <c r="A131" s="596"/>
      <c r="B131" s="597"/>
      <c r="C131" s="599"/>
      <c r="D131" s="600"/>
      <c r="E131" s="308" t="s">
        <v>2576</v>
      </c>
      <c r="F131" s="309">
        <v>29</v>
      </c>
      <c r="G131" s="316">
        <v>0</v>
      </c>
      <c r="H131" s="310">
        <f>F131+G131</f>
        <v>29</v>
      </c>
      <c r="I131" s="311">
        <f>H131/$H$133</f>
        <v>1.3176188355884305E-4</v>
      </c>
      <c r="J131" s="312">
        <v>9.7571599999999989</v>
      </c>
      <c r="K131" s="316">
        <v>0</v>
      </c>
      <c r="L131" s="310">
        <f>J131+K131</f>
        <v>9.7571599999999989</v>
      </c>
      <c r="M131" s="311">
        <f>L131/$L$133</f>
        <v>1.2805449485758144E-2</v>
      </c>
      <c r="N131" s="616"/>
      <c r="O131" s="314">
        <v>5.760673950000001</v>
      </c>
      <c r="P131" s="314">
        <v>0</v>
      </c>
      <c r="Q131" s="313">
        <f>O131+P131</f>
        <v>5.760673950000001</v>
      </c>
      <c r="R131" s="311">
        <f>Q131/$Q$133</f>
        <v>4.2825887471049345E-2</v>
      </c>
      <c r="S131" s="583"/>
      <c r="T131" s="610"/>
      <c r="V131" s="583"/>
      <c r="W131" s="586"/>
      <c r="X131" s="589"/>
      <c r="Y131" s="583"/>
    </row>
    <row r="132" spans="1:25" ht="15" customHeight="1" thickBot="1">
      <c r="A132" s="596"/>
      <c r="B132" s="597"/>
      <c r="C132" s="599"/>
      <c r="D132" s="601"/>
      <c r="E132" s="308" t="s">
        <v>373</v>
      </c>
      <c r="F132" s="309">
        <v>5918</v>
      </c>
      <c r="G132" s="316">
        <v>0</v>
      </c>
      <c r="H132" s="310">
        <f>F132+G132</f>
        <v>5918</v>
      </c>
      <c r="I132" s="311">
        <f>H132/$H$133</f>
        <v>2.6888511272456315E-2</v>
      </c>
      <c r="J132" s="309">
        <v>16.536159999999999</v>
      </c>
      <c r="K132" s="316">
        <v>0</v>
      </c>
      <c r="L132" s="310">
        <f>J132+K132</f>
        <v>16.536159999999999</v>
      </c>
      <c r="M132" s="311">
        <f>L132/$L$133</f>
        <v>2.1702315178639523E-2</v>
      </c>
      <c r="N132" s="617"/>
      <c r="O132" s="314">
        <v>6.6617440500000003</v>
      </c>
      <c r="P132" s="314">
        <v>0</v>
      </c>
      <c r="Q132" s="313">
        <f>O132+P132</f>
        <v>6.6617440500000003</v>
      </c>
      <c r="R132" s="311">
        <f>Q132/$Q$133</f>
        <v>4.9524604850484981E-2</v>
      </c>
      <c r="S132" s="591"/>
      <c r="T132" s="611"/>
      <c r="V132" s="584"/>
      <c r="W132" s="587"/>
      <c r="X132" s="590"/>
      <c r="Y132" s="591"/>
    </row>
    <row r="133" spans="1:25" s="329" customFormat="1" ht="15" customHeight="1" thickBot="1">
      <c r="A133" s="592" t="s">
        <v>2577</v>
      </c>
      <c r="B133" s="593"/>
      <c r="C133" s="594"/>
      <c r="D133" s="592" t="s">
        <v>10927</v>
      </c>
      <c r="E133" s="595"/>
      <c r="F133" s="319">
        <f>SUM(F128:F132)</f>
        <v>174981</v>
      </c>
      <c r="G133" s="319">
        <f>SUM(G128:G132)</f>
        <v>45113</v>
      </c>
      <c r="H133" s="319">
        <f>SUM(H128:H132)</f>
        <v>220094</v>
      </c>
      <c r="I133" s="320">
        <v>1</v>
      </c>
      <c r="J133" s="339">
        <f>SUM(J128:J132)</f>
        <v>485.19042999999988</v>
      </c>
      <c r="K133" s="319">
        <f>SUM(K128:K132)</f>
        <v>276.76330000000002</v>
      </c>
      <c r="L133" s="319">
        <f>SUM(L128:L132)</f>
        <v>761.95372999999995</v>
      </c>
      <c r="M133" s="320">
        <v>1</v>
      </c>
      <c r="N133" s="323">
        <f>N128</f>
        <v>147.33657627308301</v>
      </c>
      <c r="O133" s="337">
        <f>SUM(O128:O132)</f>
        <v>52.471522974778985</v>
      </c>
      <c r="P133" s="338">
        <f>SUM(P128:P132)</f>
        <v>82.042302428004902</v>
      </c>
      <c r="Q133" s="326">
        <f>SUM(Q128:Q132)</f>
        <v>134.51382540278388</v>
      </c>
      <c r="R133" s="327">
        <v>1</v>
      </c>
      <c r="S133" s="323">
        <f>S128</f>
        <v>12.822750870299132</v>
      </c>
      <c r="T133" s="328">
        <f>T128</f>
        <v>8.7030330109833862</v>
      </c>
      <c r="V133" s="330">
        <f>SUM(V128:V132)</f>
        <v>109.002134006245</v>
      </c>
      <c r="W133" s="330">
        <f>SUM(W128:W132)</f>
        <v>95.152400819199997</v>
      </c>
      <c r="X133" s="323">
        <f>MIN(100,+W133/V133*100)</f>
        <v>87.294071521341493</v>
      </c>
      <c r="Y133" s="323">
        <f>Y128</f>
        <v>20.303160339792313</v>
      </c>
    </row>
    <row r="134" spans="1:25" ht="15" customHeight="1">
      <c r="A134" s="596">
        <f>A128+1</f>
        <v>20</v>
      </c>
      <c r="B134" s="597" t="s">
        <v>1571</v>
      </c>
      <c r="C134" s="598" t="s">
        <v>10933</v>
      </c>
      <c r="D134" s="605" t="s">
        <v>1795</v>
      </c>
      <c r="E134" s="308" t="s">
        <v>2571</v>
      </c>
      <c r="F134" s="309">
        <v>197140</v>
      </c>
      <c r="G134" s="316">
        <v>0</v>
      </c>
      <c r="H134" s="310">
        <f>F134+G134</f>
        <v>197140</v>
      </c>
      <c r="I134" s="311">
        <f>H134/$H$139</f>
        <v>0.80951012195622718</v>
      </c>
      <c r="J134" s="312">
        <v>329.90024000000011</v>
      </c>
      <c r="K134" s="316">
        <v>0</v>
      </c>
      <c r="L134" s="310">
        <f>J134+K134</f>
        <v>329.90024000000011</v>
      </c>
      <c r="M134" s="311">
        <f>L134/$L$139</f>
        <v>0.50434489215871159</v>
      </c>
      <c r="N134" s="615">
        <v>161.896898710047</v>
      </c>
      <c r="O134" s="314">
        <v>67.919809999999998</v>
      </c>
      <c r="P134" s="314">
        <v>0</v>
      </c>
      <c r="Q134" s="313">
        <f>O134+P134</f>
        <v>67.919809999999998</v>
      </c>
      <c r="R134" s="311">
        <f>Q134/$Q$139</f>
        <v>0.45077546540105545</v>
      </c>
      <c r="S134" s="614">
        <f>N139-Q139</f>
        <v>11.223636269794923</v>
      </c>
      <c r="T134" s="609">
        <f>S134/N139*100</f>
        <v>6.9325826246345548</v>
      </c>
      <c r="V134" s="582">
        <v>124.567211400706</v>
      </c>
      <c r="W134" s="585">
        <v>117.891563671051</v>
      </c>
      <c r="X134" s="588">
        <f>MIN(1,+W134/V134)</f>
        <v>0.94640927050874668</v>
      </c>
      <c r="Y134" s="582">
        <f>+((N139-(O139+P139)*X134)/N134)*100</f>
        <v>11.920133413647333</v>
      </c>
    </row>
    <row r="135" spans="1:25" ht="15" customHeight="1">
      <c r="A135" s="596"/>
      <c r="B135" s="597"/>
      <c r="C135" s="599"/>
      <c r="D135" s="600"/>
      <c r="E135" s="308" t="s">
        <v>10926</v>
      </c>
      <c r="F135" s="309">
        <v>46</v>
      </c>
      <c r="G135" s="309">
        <v>11228</v>
      </c>
      <c r="H135" s="310">
        <f>F135+G135</f>
        <v>11274</v>
      </c>
      <c r="I135" s="311">
        <f>H135/$H$139</f>
        <v>4.6294091077074696E-2</v>
      </c>
      <c r="J135" s="312">
        <v>77.307390000000026</v>
      </c>
      <c r="K135" s="312">
        <v>76.712800000000001</v>
      </c>
      <c r="L135" s="310">
        <f>J135+K135</f>
        <v>154.02019000000001</v>
      </c>
      <c r="M135" s="311">
        <f>L135/$L$139</f>
        <v>0.23546298758622985</v>
      </c>
      <c r="N135" s="616"/>
      <c r="O135" s="314">
        <v>7.9746999999999998E-2</v>
      </c>
      <c r="P135" s="314">
        <v>27.82050568508042</v>
      </c>
      <c r="Q135" s="313">
        <f>O135+P135</f>
        <v>27.900252685080421</v>
      </c>
      <c r="R135" s="311">
        <f>Q135/$Q$139</f>
        <v>0.18517056200428378</v>
      </c>
      <c r="S135" s="583"/>
      <c r="T135" s="610"/>
      <c r="V135" s="583"/>
      <c r="W135" s="586"/>
      <c r="X135" s="589"/>
      <c r="Y135" s="583"/>
    </row>
    <row r="136" spans="1:25" ht="15" customHeight="1">
      <c r="A136" s="596"/>
      <c r="B136" s="597"/>
      <c r="C136" s="599"/>
      <c r="D136" s="600"/>
      <c r="E136" s="308" t="s">
        <v>2574</v>
      </c>
      <c r="F136" s="309">
        <v>30553</v>
      </c>
      <c r="G136" s="316">
        <v>0</v>
      </c>
      <c r="H136" s="310">
        <f>F136+G136</f>
        <v>30553</v>
      </c>
      <c r="I136" s="311">
        <f>H136/$H$139</f>
        <v>0.12545887570319877</v>
      </c>
      <c r="J136" s="312">
        <v>100.92790000000001</v>
      </c>
      <c r="K136" s="316">
        <v>0</v>
      </c>
      <c r="L136" s="310">
        <f>J136+K136</f>
        <v>100.92790000000001</v>
      </c>
      <c r="M136" s="311">
        <f>L136/$L$139</f>
        <v>0.15429655595674988</v>
      </c>
      <c r="N136" s="616"/>
      <c r="O136" s="314">
        <v>19.143588365171638</v>
      </c>
      <c r="P136" s="314">
        <v>0</v>
      </c>
      <c r="Q136" s="313">
        <f>O136+P136</f>
        <v>19.143588365171638</v>
      </c>
      <c r="R136" s="311">
        <f>Q136/$Q$139</f>
        <v>0.12705365275251029</v>
      </c>
      <c r="S136" s="583"/>
      <c r="T136" s="610"/>
      <c r="V136" s="583"/>
      <c r="W136" s="586"/>
      <c r="X136" s="589"/>
      <c r="Y136" s="583"/>
    </row>
    <row r="137" spans="1:25" ht="15" customHeight="1">
      <c r="A137" s="596"/>
      <c r="B137" s="597"/>
      <c r="C137" s="599"/>
      <c r="D137" s="600"/>
      <c r="E137" s="308" t="s">
        <v>2576</v>
      </c>
      <c r="F137" s="309">
        <v>137</v>
      </c>
      <c r="G137" s="316">
        <v>0</v>
      </c>
      <c r="H137" s="310">
        <f>F137+G137</f>
        <v>137</v>
      </c>
      <c r="I137" s="311">
        <f>H137/$H$139</f>
        <v>5.6255902763519894E-4</v>
      </c>
      <c r="J137" s="312">
        <v>33.5914</v>
      </c>
      <c r="K137" s="316">
        <v>0</v>
      </c>
      <c r="L137" s="310">
        <f>J137+K137</f>
        <v>33.5914</v>
      </c>
      <c r="M137" s="311">
        <f>L137/$L$139</f>
        <v>5.1353860823078329E-2</v>
      </c>
      <c r="N137" s="616"/>
      <c r="O137" s="314">
        <v>16.617984760000002</v>
      </c>
      <c r="P137" s="314">
        <v>0</v>
      </c>
      <c r="Q137" s="313">
        <f>O137+P137</f>
        <v>16.617984760000002</v>
      </c>
      <c r="R137" s="311">
        <f>Q137/$Q$139</f>
        <v>0.11029153076571693</v>
      </c>
      <c r="S137" s="583"/>
      <c r="T137" s="610"/>
      <c r="V137" s="583"/>
      <c r="W137" s="586"/>
      <c r="X137" s="589"/>
      <c r="Y137" s="583"/>
    </row>
    <row r="138" spans="1:25" ht="15" customHeight="1" thickBot="1">
      <c r="A138" s="596"/>
      <c r="B138" s="597"/>
      <c r="C138" s="599"/>
      <c r="D138" s="601"/>
      <c r="E138" s="308" t="s">
        <v>373</v>
      </c>
      <c r="F138" s="309">
        <v>4426</v>
      </c>
      <c r="G138" s="316">
        <v>0</v>
      </c>
      <c r="H138" s="310">
        <f>F138+G138</f>
        <v>4426</v>
      </c>
      <c r="I138" s="311">
        <f>H138/$H$139</f>
        <v>1.8174352235864166E-2</v>
      </c>
      <c r="J138" s="309">
        <v>35.67662</v>
      </c>
      <c r="K138" s="316">
        <v>0</v>
      </c>
      <c r="L138" s="310">
        <f>J138+K138</f>
        <v>35.67662</v>
      </c>
      <c r="M138" s="311">
        <f>L138/$L$139</f>
        <v>5.4541703475230352E-2</v>
      </c>
      <c r="N138" s="617"/>
      <c r="O138" s="314">
        <v>19.09162663</v>
      </c>
      <c r="P138" s="314">
        <v>0</v>
      </c>
      <c r="Q138" s="313">
        <f>O138+P138</f>
        <v>19.09162663</v>
      </c>
      <c r="R138" s="311">
        <f>Q138/$Q$139</f>
        <v>0.12670878907643343</v>
      </c>
      <c r="S138" s="591"/>
      <c r="T138" s="611"/>
      <c r="V138" s="584"/>
      <c r="W138" s="587"/>
      <c r="X138" s="590"/>
      <c r="Y138" s="591"/>
    </row>
    <row r="139" spans="1:25" s="329" customFormat="1" ht="15" customHeight="1" thickBot="1">
      <c r="A139" s="592" t="s">
        <v>2577</v>
      </c>
      <c r="B139" s="593"/>
      <c r="C139" s="594"/>
      <c r="D139" s="592" t="s">
        <v>10927</v>
      </c>
      <c r="E139" s="595"/>
      <c r="F139" s="319">
        <f>SUM(F134:F138)</f>
        <v>232302</v>
      </c>
      <c r="G139" s="319">
        <f>SUM(G134:G138)</f>
        <v>11228</v>
      </c>
      <c r="H139" s="319">
        <f>SUM(H134:H138)</f>
        <v>243530</v>
      </c>
      <c r="I139" s="320">
        <v>1</v>
      </c>
      <c r="J139" s="339">
        <f>SUM(J134:J138)</f>
        <v>577.40355000000011</v>
      </c>
      <c r="K139" s="319">
        <f>SUM(K134:K138)</f>
        <v>76.712800000000001</v>
      </c>
      <c r="L139" s="319">
        <f>SUM(L134:L138)</f>
        <v>654.11635000000012</v>
      </c>
      <c r="M139" s="320">
        <v>1</v>
      </c>
      <c r="N139" s="323">
        <f>N134</f>
        <v>161.896898710047</v>
      </c>
      <c r="O139" s="337">
        <f>SUM(O134:O138)</f>
        <v>122.85275675517164</v>
      </c>
      <c r="P139" s="338">
        <f>SUM(P134:P138)</f>
        <v>27.82050568508042</v>
      </c>
      <c r="Q139" s="326">
        <f>SUM(Q134:Q138)</f>
        <v>150.67326244025207</v>
      </c>
      <c r="R139" s="327">
        <v>1</v>
      </c>
      <c r="S139" s="323">
        <f>S134</f>
        <v>11.223636269794923</v>
      </c>
      <c r="T139" s="328">
        <f>T134</f>
        <v>6.9325826246345548</v>
      </c>
      <c r="V139" s="330">
        <f>SUM(V134:V138)</f>
        <v>124.567211400706</v>
      </c>
      <c r="W139" s="330">
        <f>SUM(W134:W138)</f>
        <v>117.891563671051</v>
      </c>
      <c r="X139" s="323">
        <f>MIN(100,+W139/V139*100)</f>
        <v>94.640927050874666</v>
      </c>
      <c r="Y139" s="323">
        <f>Y134</f>
        <v>11.920133413647333</v>
      </c>
    </row>
    <row r="140" spans="1:25" s="350" customFormat="1" ht="15" customHeight="1">
      <c r="A140" s="629">
        <v>3</v>
      </c>
      <c r="B140" s="597" t="s">
        <v>1571</v>
      </c>
      <c r="C140" s="631" t="s">
        <v>10933</v>
      </c>
      <c r="D140" s="633" t="s">
        <v>10934</v>
      </c>
      <c r="E140" s="342" t="s">
        <v>2571</v>
      </c>
      <c r="F140" s="343">
        <f>+F104+F110+F116+F122+F128+F134</f>
        <v>955064</v>
      </c>
      <c r="G140" s="343">
        <f t="shared" ref="G140:L140" si="14">+G104+G110+G116+G122+G128+G134</f>
        <v>0</v>
      </c>
      <c r="H140" s="343">
        <f t="shared" si="14"/>
        <v>955064</v>
      </c>
      <c r="I140" s="344">
        <f t="shared" ref="I140:I145" si="15">+H140/$H$145</f>
        <v>0.74322774240441025</v>
      </c>
      <c r="J140" s="343">
        <f t="shared" si="14"/>
        <v>1119.46579</v>
      </c>
      <c r="K140" s="343">
        <f t="shared" si="14"/>
        <v>0</v>
      </c>
      <c r="L140" s="343">
        <f t="shared" si="14"/>
        <v>1119.46579</v>
      </c>
      <c r="M140" s="344">
        <f t="shared" ref="M140:M145" si="16">+L140/$L$145</f>
        <v>0.25786104016753336</v>
      </c>
      <c r="N140" s="637">
        <f>+N104+N110+N116+N122+N128+N134</f>
        <v>1159.2583924470011</v>
      </c>
      <c r="O140" s="359">
        <f t="shared" ref="O140:Q145" si="17">+O104+O110+O116+O122+O128+O134</f>
        <v>244.54297679999996</v>
      </c>
      <c r="P140" s="358">
        <f t="shared" si="17"/>
        <v>0</v>
      </c>
      <c r="Q140" s="343">
        <f t="shared" si="17"/>
        <v>244.54297679999996</v>
      </c>
      <c r="R140" s="344">
        <f t="shared" ref="R140:R145" si="18">+Q140/$Q$145</f>
        <v>0.22984323358295108</v>
      </c>
      <c r="S140" s="635">
        <f>+S104+S110+S116+S122+S128+S134</f>
        <v>95.302873774993955</v>
      </c>
      <c r="T140" s="621">
        <f>S140/N145*100</f>
        <v>8.2210208177855399</v>
      </c>
      <c r="U140" s="349"/>
      <c r="V140" s="635">
        <f>+V104+V110+V116+V122+V128+V134</f>
        <v>866.50954318888512</v>
      </c>
      <c r="W140" s="635">
        <f>+W104+W110+W116+W122+W128+W134</f>
        <v>747.79935489491868</v>
      </c>
      <c r="X140" s="635">
        <f>MIN(1,+W140/V140)</f>
        <v>0.86300186855750582</v>
      </c>
      <c r="Y140" s="625">
        <f>+((N145-(O145+P145)*X140)/N140)*100</f>
        <v>20.794569471448487</v>
      </c>
    </row>
    <row r="141" spans="1:25" s="350" customFormat="1" ht="15" customHeight="1">
      <c r="A141" s="629"/>
      <c r="B141" s="597"/>
      <c r="C141" s="632"/>
      <c r="D141" s="633"/>
      <c r="E141" s="342" t="s">
        <v>10926</v>
      </c>
      <c r="F141" s="343">
        <f t="shared" ref="F141:L145" si="19">+F105+F111+F117+F123+F129+F135</f>
        <v>209</v>
      </c>
      <c r="G141" s="343">
        <f t="shared" si="19"/>
        <v>184656</v>
      </c>
      <c r="H141" s="343">
        <f t="shared" si="19"/>
        <v>184865</v>
      </c>
      <c r="I141" s="344">
        <f t="shared" si="15"/>
        <v>0.14386135023369251</v>
      </c>
      <c r="J141" s="343">
        <f t="shared" si="19"/>
        <v>1149.0211599999998</v>
      </c>
      <c r="K141" s="343">
        <f t="shared" si="19"/>
        <v>1145.1114</v>
      </c>
      <c r="L141" s="343">
        <f t="shared" si="19"/>
        <v>2294.13256</v>
      </c>
      <c r="M141" s="344">
        <f t="shared" si="16"/>
        <v>0.52843723630340345</v>
      </c>
      <c r="N141" s="638"/>
      <c r="O141" s="359">
        <f>+O105+O111+O117+O123+O129+O135</f>
        <v>0.85077899999999995</v>
      </c>
      <c r="P141" s="358">
        <f t="shared" si="17"/>
        <v>392.92410063249832</v>
      </c>
      <c r="Q141" s="343">
        <f t="shared" si="17"/>
        <v>393.77487963249831</v>
      </c>
      <c r="R141" s="344">
        <f t="shared" si="18"/>
        <v>0.3701046450926771</v>
      </c>
      <c r="S141" s="635"/>
      <c r="T141" s="621"/>
      <c r="V141" s="635"/>
      <c r="W141" s="635"/>
      <c r="X141" s="635"/>
      <c r="Y141" s="623"/>
    </row>
    <row r="142" spans="1:25" s="350" customFormat="1" ht="15" customHeight="1">
      <c r="A142" s="629"/>
      <c r="B142" s="597"/>
      <c r="C142" s="632"/>
      <c r="D142" s="633"/>
      <c r="E142" s="342" t="s">
        <v>2574</v>
      </c>
      <c r="F142" s="343">
        <f t="shared" si="19"/>
        <v>113668</v>
      </c>
      <c r="G142" s="343">
        <f t="shared" si="19"/>
        <v>0</v>
      </c>
      <c r="H142" s="343">
        <f t="shared" si="19"/>
        <v>113668</v>
      </c>
      <c r="I142" s="344">
        <f t="shared" si="15"/>
        <v>8.8456073125596293E-2</v>
      </c>
      <c r="J142" s="343">
        <f t="shared" si="19"/>
        <v>388.19659999999999</v>
      </c>
      <c r="K142" s="343">
        <f t="shared" si="19"/>
        <v>0</v>
      </c>
      <c r="L142" s="343">
        <f t="shared" si="19"/>
        <v>388.19659999999999</v>
      </c>
      <c r="M142" s="344">
        <f t="shared" si="16"/>
        <v>8.9418345749984807E-2</v>
      </c>
      <c r="N142" s="638"/>
      <c r="O142" s="359">
        <f t="shared" si="17"/>
        <v>66.566043679508837</v>
      </c>
      <c r="P142" s="358">
        <f t="shared" si="17"/>
        <v>0</v>
      </c>
      <c r="Q142" s="343">
        <f t="shared" si="17"/>
        <v>66.566043679508837</v>
      </c>
      <c r="R142" s="344">
        <f t="shared" si="18"/>
        <v>6.2564686691596191E-2</v>
      </c>
      <c r="S142" s="635"/>
      <c r="T142" s="621"/>
      <c r="U142" s="352"/>
      <c r="V142" s="635"/>
      <c r="W142" s="635"/>
      <c r="X142" s="635"/>
      <c r="Y142" s="623"/>
    </row>
    <row r="143" spans="1:25" s="350" customFormat="1" ht="15" customHeight="1">
      <c r="A143" s="629"/>
      <c r="B143" s="597"/>
      <c r="C143" s="632"/>
      <c r="D143" s="633"/>
      <c r="E143" s="342" t="s">
        <v>2576</v>
      </c>
      <c r="F143" s="343">
        <f t="shared" si="19"/>
        <v>350</v>
      </c>
      <c r="G143" s="343">
        <f t="shared" si="19"/>
        <v>0</v>
      </c>
      <c r="H143" s="343">
        <f t="shared" si="19"/>
        <v>350</v>
      </c>
      <c r="I143" s="344">
        <f t="shared" si="15"/>
        <v>2.7236887773127622E-4</v>
      </c>
      <c r="J143" s="343">
        <f t="shared" si="19"/>
        <v>249.33108000000001</v>
      </c>
      <c r="K143" s="343">
        <f t="shared" si="19"/>
        <v>0</v>
      </c>
      <c r="L143" s="343">
        <f t="shared" si="19"/>
        <v>249.33108000000001</v>
      </c>
      <c r="M143" s="344">
        <f t="shared" si="16"/>
        <v>5.7431653748788947E-2</v>
      </c>
      <c r="N143" s="638"/>
      <c r="O143" s="359">
        <f t="shared" si="17"/>
        <v>249.00349702000003</v>
      </c>
      <c r="P143" s="358">
        <f t="shared" si="17"/>
        <v>0</v>
      </c>
      <c r="Q143" s="343">
        <f t="shared" si="17"/>
        <v>249.00349702000003</v>
      </c>
      <c r="R143" s="344">
        <f t="shared" si="18"/>
        <v>0.23403562710102552</v>
      </c>
      <c r="S143" s="635"/>
      <c r="T143" s="621"/>
      <c r="V143" s="635"/>
      <c r="W143" s="635"/>
      <c r="X143" s="635"/>
      <c r="Y143" s="623"/>
    </row>
    <row r="144" spans="1:25" s="350" customFormat="1" ht="15" customHeight="1" thickBot="1">
      <c r="A144" s="629"/>
      <c r="B144" s="597"/>
      <c r="C144" s="632"/>
      <c r="D144" s="633"/>
      <c r="E144" s="342" t="s">
        <v>373</v>
      </c>
      <c r="F144" s="343">
        <f t="shared" si="19"/>
        <v>31075</v>
      </c>
      <c r="G144" s="343">
        <f t="shared" si="19"/>
        <v>0</v>
      </c>
      <c r="H144" s="343">
        <f t="shared" si="19"/>
        <v>31075</v>
      </c>
      <c r="I144" s="344">
        <f t="shared" si="15"/>
        <v>2.4182465358569737E-2</v>
      </c>
      <c r="J144" s="343">
        <f t="shared" si="19"/>
        <v>290.22692999999998</v>
      </c>
      <c r="K144" s="343">
        <f t="shared" si="19"/>
        <v>0</v>
      </c>
      <c r="L144" s="343">
        <f t="shared" si="19"/>
        <v>290.22692999999998</v>
      </c>
      <c r="M144" s="344">
        <f t="shared" si="16"/>
        <v>6.6851724030289383E-2</v>
      </c>
      <c r="N144" s="639"/>
      <c r="O144" s="359">
        <f t="shared" si="17"/>
        <v>110.06812153999999</v>
      </c>
      <c r="P144" s="358">
        <f t="shared" si="17"/>
        <v>0</v>
      </c>
      <c r="Q144" s="343">
        <f t="shared" si="17"/>
        <v>110.06812153999999</v>
      </c>
      <c r="R144" s="344">
        <f t="shared" si="18"/>
        <v>0.10345180753175026</v>
      </c>
      <c r="S144" s="635"/>
      <c r="T144" s="621"/>
      <c r="V144" s="635"/>
      <c r="W144" s="635"/>
      <c r="X144" s="635"/>
      <c r="Y144" s="624"/>
    </row>
    <row r="145" spans="1:25" s="350" customFormat="1" ht="15" customHeight="1" thickBot="1">
      <c r="A145" s="626" t="s">
        <v>2577</v>
      </c>
      <c r="B145" s="627"/>
      <c r="C145" s="627"/>
      <c r="D145" s="628" t="s">
        <v>10935</v>
      </c>
      <c r="E145" s="628"/>
      <c r="F145" s="343">
        <f t="shared" si="19"/>
        <v>1100366</v>
      </c>
      <c r="G145" s="343">
        <f t="shared" si="19"/>
        <v>184656</v>
      </c>
      <c r="H145" s="343">
        <f t="shared" si="19"/>
        <v>1285022</v>
      </c>
      <c r="I145" s="344">
        <f t="shared" si="15"/>
        <v>1</v>
      </c>
      <c r="J145" s="343">
        <f t="shared" si="19"/>
        <v>3196.2415599999995</v>
      </c>
      <c r="K145" s="343">
        <f t="shared" si="19"/>
        <v>1145.1114</v>
      </c>
      <c r="L145" s="343">
        <f t="shared" si="19"/>
        <v>4341.3529600000002</v>
      </c>
      <c r="M145" s="344">
        <f t="shared" si="16"/>
        <v>1</v>
      </c>
      <c r="N145" s="345">
        <f>+N140</f>
        <v>1159.2583924470011</v>
      </c>
      <c r="O145" s="359">
        <f t="shared" si="17"/>
        <v>671.03141803950882</v>
      </c>
      <c r="P145" s="358">
        <f t="shared" si="17"/>
        <v>392.92410063249832</v>
      </c>
      <c r="Q145" s="343">
        <f t="shared" si="17"/>
        <v>1063.955518672007</v>
      </c>
      <c r="R145" s="344">
        <f t="shared" si="18"/>
        <v>1</v>
      </c>
      <c r="S145" s="355">
        <f>S140</f>
        <v>95.302873774993955</v>
      </c>
      <c r="T145" s="356">
        <f>T140</f>
        <v>8.2210208177855399</v>
      </c>
      <c r="V145" s="357">
        <f>V140</f>
        <v>866.50954318888512</v>
      </c>
      <c r="W145" s="357">
        <f>W140</f>
        <v>747.79935489491868</v>
      </c>
      <c r="X145" s="355">
        <f>MIN(100,+W145/V145*100)</f>
        <v>86.300186855750582</v>
      </c>
      <c r="Y145" s="355">
        <f>Y140</f>
        <v>20.794569471448487</v>
      </c>
    </row>
    <row r="146" spans="1:25" ht="15" customHeight="1">
      <c r="A146" s="596">
        <f>A134+1</f>
        <v>21</v>
      </c>
      <c r="B146" s="597" t="s">
        <v>1808</v>
      </c>
      <c r="C146" s="598" t="s">
        <v>10936</v>
      </c>
      <c r="D146" s="605" t="s">
        <v>1890</v>
      </c>
      <c r="E146" s="308" t="s">
        <v>2571</v>
      </c>
      <c r="F146" s="309">
        <v>203012</v>
      </c>
      <c r="G146" s="316"/>
      <c r="H146" s="310">
        <f>F146+G146</f>
        <v>203012</v>
      </c>
      <c r="I146" s="311">
        <f>H146/$H$151</f>
        <v>0.65120128307939051</v>
      </c>
      <c r="J146" s="312">
        <v>99.224749999999972</v>
      </c>
      <c r="K146" s="316">
        <v>0</v>
      </c>
      <c r="L146" s="310">
        <f>J146+K146</f>
        <v>99.224749999999972</v>
      </c>
      <c r="M146" s="311">
        <f>L146/$L$151</f>
        <v>9.6034872017011177E-2</v>
      </c>
      <c r="N146" s="615">
        <v>261.41699999999997</v>
      </c>
      <c r="O146" s="314">
        <v>22.187246999999999</v>
      </c>
      <c r="P146" s="314">
        <v>0</v>
      </c>
      <c r="Q146" s="313">
        <f>O146+P146</f>
        <v>22.187246999999999</v>
      </c>
      <c r="R146" s="311">
        <f>Q146/$Q$151</f>
        <v>9.3801840696592795E-2</v>
      </c>
      <c r="S146" s="614">
        <f>N151-Q151</f>
        <v>24.883827140782131</v>
      </c>
      <c r="T146" s="609">
        <f>S146/N151*100</f>
        <v>9.518825149390489</v>
      </c>
      <c r="V146" s="582">
        <v>206.07838547833299</v>
      </c>
      <c r="W146" s="585">
        <v>169.956654363577</v>
      </c>
      <c r="X146" s="588">
        <f>MIN(1,+W146/V146)</f>
        <v>0.82471848742936793</v>
      </c>
      <c r="Y146" s="582">
        <f>+((N151-(O151+P151)*X146)/N146)*100</f>
        <v>25.37850233637316</v>
      </c>
    </row>
    <row r="147" spans="1:25" ht="15" customHeight="1">
      <c r="A147" s="596"/>
      <c r="B147" s="597"/>
      <c r="C147" s="599"/>
      <c r="D147" s="600"/>
      <c r="E147" s="308" t="s">
        <v>10926</v>
      </c>
      <c r="F147" s="309">
        <v>18</v>
      </c>
      <c r="G147" s="309">
        <v>85296</v>
      </c>
      <c r="H147" s="310">
        <f>F147+G147</f>
        <v>85314</v>
      </c>
      <c r="I147" s="311">
        <f>H147/$H$151</f>
        <v>0.27366158781074579</v>
      </c>
      <c r="J147" s="312">
        <v>394.09941999999995</v>
      </c>
      <c r="K147" s="312">
        <v>394.91109999999998</v>
      </c>
      <c r="L147" s="310">
        <f>J147+K147</f>
        <v>789.01051999999993</v>
      </c>
      <c r="M147" s="311">
        <f>L147/$L$151</f>
        <v>0.7636454040778683</v>
      </c>
      <c r="N147" s="616"/>
      <c r="O147" s="314">
        <v>3.2153000000000001E-2</v>
      </c>
      <c r="P147" s="314">
        <v>179.1918065492178</v>
      </c>
      <c r="Q147" s="313">
        <f>O147+P147</f>
        <v>179.2239595492178</v>
      </c>
      <c r="R147" s="311">
        <f>Q147/$Q$151</f>
        <v>0.75771172974494405</v>
      </c>
      <c r="S147" s="583"/>
      <c r="T147" s="610"/>
      <c r="V147" s="583"/>
      <c r="W147" s="586"/>
      <c r="X147" s="589"/>
      <c r="Y147" s="583"/>
    </row>
    <row r="148" spans="1:25" ht="15" customHeight="1">
      <c r="A148" s="596"/>
      <c r="B148" s="597"/>
      <c r="C148" s="599"/>
      <c r="D148" s="600"/>
      <c r="E148" s="308" t="s">
        <v>2574</v>
      </c>
      <c r="F148" s="309">
        <v>18663</v>
      </c>
      <c r="G148" s="316">
        <v>0</v>
      </c>
      <c r="H148" s="310">
        <f>F148+G148</f>
        <v>18663</v>
      </c>
      <c r="I148" s="311">
        <f>H148/$H$151</f>
        <v>5.9865276663993584E-2</v>
      </c>
      <c r="J148" s="312">
        <v>46.071359999999999</v>
      </c>
      <c r="K148" s="316">
        <v>0</v>
      </c>
      <c r="L148" s="310">
        <f>J148+K148</f>
        <v>46.071359999999999</v>
      </c>
      <c r="M148" s="311">
        <f>L148/$L$151</f>
        <v>4.4590257584419708E-2</v>
      </c>
      <c r="N148" s="616"/>
      <c r="O148" s="314">
        <v>6.5651004100000012</v>
      </c>
      <c r="P148" s="314">
        <v>0</v>
      </c>
      <c r="Q148" s="313">
        <f>O148+P148</f>
        <v>6.5651004100000012</v>
      </c>
      <c r="R148" s="311">
        <f>Q148/$Q$151</f>
        <v>2.7755516617990333E-2</v>
      </c>
      <c r="S148" s="583"/>
      <c r="T148" s="610"/>
      <c r="V148" s="583"/>
      <c r="W148" s="586"/>
      <c r="X148" s="589"/>
      <c r="Y148" s="583"/>
    </row>
    <row r="149" spans="1:25" ht="15" customHeight="1">
      <c r="A149" s="596"/>
      <c r="B149" s="597"/>
      <c r="C149" s="599"/>
      <c r="D149" s="600"/>
      <c r="E149" s="308" t="s">
        <v>2576</v>
      </c>
      <c r="F149" s="309">
        <v>114</v>
      </c>
      <c r="G149" s="316">
        <v>0</v>
      </c>
      <c r="H149" s="310">
        <f>F149+G149</f>
        <v>114</v>
      </c>
      <c r="I149" s="311">
        <f>H149/$H$151</f>
        <v>3.6567762630312749E-4</v>
      </c>
      <c r="J149" s="312">
        <v>40.015349999999998</v>
      </c>
      <c r="K149" s="316">
        <v>0</v>
      </c>
      <c r="L149" s="310">
        <f>J149+K149</f>
        <v>40.015349999999998</v>
      </c>
      <c r="M149" s="311">
        <f>L149/$L$151</f>
        <v>3.8728936237842973E-2</v>
      </c>
      <c r="N149" s="616"/>
      <c r="O149" s="314">
        <v>11.33195785</v>
      </c>
      <c r="P149" s="314">
        <v>0</v>
      </c>
      <c r="Q149" s="313">
        <f>O149+P149</f>
        <v>11.33195785</v>
      </c>
      <c r="R149" s="311">
        <f>Q149/$Q$151</f>
        <v>4.7908535251183E-2</v>
      </c>
      <c r="S149" s="583"/>
      <c r="T149" s="610"/>
      <c r="V149" s="583"/>
      <c r="W149" s="586"/>
      <c r="X149" s="589"/>
      <c r="Y149" s="583"/>
    </row>
    <row r="150" spans="1:25" ht="15" customHeight="1" thickBot="1">
      <c r="A150" s="596"/>
      <c r="B150" s="597"/>
      <c r="C150" s="599"/>
      <c r="D150" s="601"/>
      <c r="E150" s="308" t="s">
        <v>373</v>
      </c>
      <c r="F150" s="309">
        <v>4647</v>
      </c>
      <c r="G150" s="316">
        <v>0</v>
      </c>
      <c r="H150" s="310">
        <f>F150+G150</f>
        <v>4647</v>
      </c>
      <c r="I150" s="311">
        <f>H150/$H$151</f>
        <v>1.4906174819566961E-2</v>
      </c>
      <c r="J150" s="309">
        <v>58.89385</v>
      </c>
      <c r="K150" s="316">
        <v>0</v>
      </c>
      <c r="L150" s="310">
        <f>J150+K150</f>
        <v>58.89385</v>
      </c>
      <c r="M150" s="311">
        <f>L150/$L$151</f>
        <v>5.7000530082857916E-2</v>
      </c>
      <c r="N150" s="617"/>
      <c r="O150" s="314">
        <v>17.224908050000003</v>
      </c>
      <c r="P150" s="314">
        <v>0</v>
      </c>
      <c r="Q150" s="313">
        <f>O150+P150</f>
        <v>17.224908050000003</v>
      </c>
      <c r="R150" s="311">
        <f>Q150/$Q$151</f>
        <v>7.2822377689289675E-2</v>
      </c>
      <c r="S150" s="591"/>
      <c r="T150" s="611"/>
      <c r="V150" s="584"/>
      <c r="W150" s="587"/>
      <c r="X150" s="590"/>
      <c r="Y150" s="591"/>
    </row>
    <row r="151" spans="1:25" s="329" customFormat="1" ht="15" customHeight="1" thickBot="1">
      <c r="A151" s="592" t="s">
        <v>2577</v>
      </c>
      <c r="B151" s="593"/>
      <c r="C151" s="594"/>
      <c r="D151" s="592" t="s">
        <v>10927</v>
      </c>
      <c r="E151" s="595"/>
      <c r="F151" s="319">
        <f>SUM(F146:F150)</f>
        <v>226454</v>
      </c>
      <c r="G151" s="319">
        <f>SUM(G146:G150)</f>
        <v>85296</v>
      </c>
      <c r="H151" s="319">
        <f>SUM(H146:H150)</f>
        <v>311750</v>
      </c>
      <c r="I151" s="320">
        <v>1</v>
      </c>
      <c r="J151" s="339">
        <f>SUM(J146:J150)</f>
        <v>638.30472999999995</v>
      </c>
      <c r="K151" s="319">
        <f>SUM(K146:K150)</f>
        <v>394.91109999999998</v>
      </c>
      <c r="L151" s="319">
        <f>SUM(L146:L150)</f>
        <v>1033.2158299999999</v>
      </c>
      <c r="M151" s="320">
        <v>1</v>
      </c>
      <c r="N151" s="323">
        <f>N146</f>
        <v>261.41699999999997</v>
      </c>
      <c r="O151" s="337">
        <f>SUM(O146:O150)</f>
        <v>57.341366310000005</v>
      </c>
      <c r="P151" s="338">
        <f>SUM(P146:P150)</f>
        <v>179.1918065492178</v>
      </c>
      <c r="Q151" s="326">
        <f>SUM(Q146:Q150)</f>
        <v>236.53317285921784</v>
      </c>
      <c r="R151" s="327">
        <v>1</v>
      </c>
      <c r="S151" s="323">
        <f>S146</f>
        <v>24.883827140782131</v>
      </c>
      <c r="T151" s="328">
        <f>T146</f>
        <v>9.518825149390489</v>
      </c>
      <c r="V151" s="330">
        <f>SUM(V146:V150)</f>
        <v>206.07838547833299</v>
      </c>
      <c r="W151" s="330">
        <f>SUM(W146:W150)</f>
        <v>169.956654363577</v>
      </c>
      <c r="X151" s="323">
        <f>MIN(100,+W151/V151*100)</f>
        <v>82.4718487429368</v>
      </c>
      <c r="Y151" s="323">
        <f>Y146</f>
        <v>25.37850233637316</v>
      </c>
    </row>
    <row r="152" spans="1:25" ht="15" customHeight="1">
      <c r="A152" s="596">
        <f>A146+1</f>
        <v>22</v>
      </c>
      <c r="B152" s="597" t="s">
        <v>1808</v>
      </c>
      <c r="C152" s="598" t="s">
        <v>10936</v>
      </c>
      <c r="D152" s="605" t="s">
        <v>1859</v>
      </c>
      <c r="E152" s="308" t="s">
        <v>2571</v>
      </c>
      <c r="F152" s="309">
        <v>225823</v>
      </c>
      <c r="G152" s="316">
        <v>0</v>
      </c>
      <c r="H152" s="310">
        <f>F152+G152</f>
        <v>225823</v>
      </c>
      <c r="I152" s="311">
        <f>H152/$H$157</f>
        <v>0.72280013315067793</v>
      </c>
      <c r="J152" s="312">
        <v>141.35085999999998</v>
      </c>
      <c r="K152" s="316">
        <v>0</v>
      </c>
      <c r="L152" s="310">
        <f>J152+K152</f>
        <v>141.35085999999998</v>
      </c>
      <c r="M152" s="311">
        <f>L152/$L$157</f>
        <v>0.15046885266329685</v>
      </c>
      <c r="N152" s="615">
        <v>207.28800000000001</v>
      </c>
      <c r="O152" s="314">
        <v>31.712916999999997</v>
      </c>
      <c r="P152" s="314">
        <v>0</v>
      </c>
      <c r="Q152" s="313">
        <f>O152+P152</f>
        <v>31.712916999999997</v>
      </c>
      <c r="R152" s="311">
        <f>Q152/$Q$157</f>
        <v>0.1691898708649939</v>
      </c>
      <c r="S152" s="614">
        <f>N157-Q157</f>
        <v>19.848191470885922</v>
      </c>
      <c r="T152" s="609">
        <f>S152/N157*100</f>
        <v>9.5751763106817176</v>
      </c>
      <c r="V152" s="582">
        <v>164.01089210314601</v>
      </c>
      <c r="W152" s="585">
        <v>132.03483235475201</v>
      </c>
      <c r="X152" s="588">
        <f>MIN(1,+W152/V152)</f>
        <v>0.80503697444506106</v>
      </c>
      <c r="Y152" s="582">
        <f>+((N157-(O157+P157)*X152)/N152)*100</f>
        <v>27.204673522423128</v>
      </c>
    </row>
    <row r="153" spans="1:25" ht="15" customHeight="1">
      <c r="A153" s="596"/>
      <c r="B153" s="597"/>
      <c r="C153" s="599"/>
      <c r="D153" s="600"/>
      <c r="E153" s="308" t="s">
        <v>10926</v>
      </c>
      <c r="F153" s="309">
        <v>50</v>
      </c>
      <c r="G153" s="309">
        <v>57941</v>
      </c>
      <c r="H153" s="310">
        <f>F153+G153</f>
        <v>57991</v>
      </c>
      <c r="I153" s="311">
        <f>H153/$H$157</f>
        <v>0.18561396545764144</v>
      </c>
      <c r="J153" s="312">
        <v>309.71651000000003</v>
      </c>
      <c r="K153" s="312">
        <v>310.01229999999998</v>
      </c>
      <c r="L153" s="310">
        <f>J153+K153</f>
        <v>619.72881000000007</v>
      </c>
      <c r="M153" s="311">
        <f>L153/$L$157</f>
        <v>0.65970509838490055</v>
      </c>
      <c r="N153" s="616"/>
      <c r="O153" s="314">
        <v>2.5593000000000001E-2</v>
      </c>
      <c r="P153" s="314">
        <v>119.57667688911408</v>
      </c>
      <c r="Q153" s="313">
        <f>O153+P153</f>
        <v>119.60226988911408</v>
      </c>
      <c r="R153" s="311">
        <f>Q153/$Q$157</f>
        <v>0.63808361109447498</v>
      </c>
      <c r="S153" s="583"/>
      <c r="T153" s="610"/>
      <c r="V153" s="583"/>
      <c r="W153" s="586"/>
      <c r="X153" s="589"/>
      <c r="Y153" s="583"/>
    </row>
    <row r="154" spans="1:25" ht="15" customHeight="1">
      <c r="A154" s="596"/>
      <c r="B154" s="597"/>
      <c r="C154" s="599"/>
      <c r="D154" s="600"/>
      <c r="E154" s="308" t="s">
        <v>2574</v>
      </c>
      <c r="F154" s="309">
        <v>22089</v>
      </c>
      <c r="G154" s="316">
        <v>0</v>
      </c>
      <c r="H154" s="310">
        <f>F154+G154</f>
        <v>22089</v>
      </c>
      <c r="I154" s="311">
        <f>H154/$H$157</f>
        <v>7.0701089531027952E-2</v>
      </c>
      <c r="J154" s="312">
        <v>56.074269999999991</v>
      </c>
      <c r="K154" s="316">
        <v>0</v>
      </c>
      <c r="L154" s="310">
        <f>J154+K154</f>
        <v>56.074269999999991</v>
      </c>
      <c r="M154" s="311">
        <f>L154/$L$157</f>
        <v>5.9691402449422143E-2</v>
      </c>
      <c r="N154" s="616"/>
      <c r="O154" s="314">
        <v>9.269736</v>
      </c>
      <c r="P154" s="314">
        <v>0</v>
      </c>
      <c r="Q154" s="313">
        <f>O154+P154</f>
        <v>9.269736</v>
      </c>
      <c r="R154" s="311">
        <f>Q154/$Q$157</f>
        <v>4.9454467931555626E-2</v>
      </c>
      <c r="S154" s="583"/>
      <c r="T154" s="610"/>
      <c r="V154" s="583"/>
      <c r="W154" s="586"/>
      <c r="X154" s="589"/>
      <c r="Y154" s="583"/>
    </row>
    <row r="155" spans="1:25" ht="15" customHeight="1">
      <c r="A155" s="596"/>
      <c r="B155" s="597"/>
      <c r="C155" s="599"/>
      <c r="D155" s="600"/>
      <c r="E155" s="308" t="s">
        <v>2576</v>
      </c>
      <c r="F155" s="309">
        <v>42</v>
      </c>
      <c r="G155" s="316">
        <v>0</v>
      </c>
      <c r="H155" s="310">
        <f>F155+G155</f>
        <v>42</v>
      </c>
      <c r="I155" s="311">
        <f>H155/$H$157</f>
        <v>1.3443097289615527E-4</v>
      </c>
      <c r="J155" s="312">
        <v>14.597</v>
      </c>
      <c r="K155" s="316">
        <v>0</v>
      </c>
      <c r="L155" s="310">
        <f>J155+K155</f>
        <v>14.597</v>
      </c>
      <c r="M155" s="311">
        <f>L155/$L$157</f>
        <v>1.5538595536851663E-2</v>
      </c>
      <c r="N155" s="616"/>
      <c r="O155" s="314">
        <v>4.8029610299999996</v>
      </c>
      <c r="P155" s="314">
        <v>0</v>
      </c>
      <c r="Q155" s="313">
        <f>O155+P155</f>
        <v>4.8029610299999996</v>
      </c>
      <c r="R155" s="311">
        <f>Q155/$Q$157</f>
        <v>2.562401801244894E-2</v>
      </c>
      <c r="S155" s="583"/>
      <c r="T155" s="610"/>
      <c r="V155" s="583"/>
      <c r="W155" s="586"/>
      <c r="X155" s="589"/>
      <c r="Y155" s="583"/>
    </row>
    <row r="156" spans="1:25" ht="15" customHeight="1" thickBot="1">
      <c r="A156" s="596"/>
      <c r="B156" s="597"/>
      <c r="C156" s="599"/>
      <c r="D156" s="601"/>
      <c r="E156" s="308" t="s">
        <v>373</v>
      </c>
      <c r="F156" s="309">
        <v>6483</v>
      </c>
      <c r="G156" s="316">
        <v>0</v>
      </c>
      <c r="H156" s="310">
        <f>F156+G156</f>
        <v>6483</v>
      </c>
      <c r="I156" s="311">
        <f>H156/$H$157</f>
        <v>2.0750380887756541E-2</v>
      </c>
      <c r="J156" s="309">
        <v>107.65185</v>
      </c>
      <c r="K156" s="316">
        <v>0</v>
      </c>
      <c r="L156" s="310">
        <f>J156+K156</f>
        <v>107.65185</v>
      </c>
      <c r="M156" s="311">
        <f>L156/$L$157</f>
        <v>0.11459605096552886</v>
      </c>
      <c r="N156" s="617"/>
      <c r="O156" s="314">
        <v>22.051924610000004</v>
      </c>
      <c r="P156" s="314">
        <v>0</v>
      </c>
      <c r="Q156" s="313">
        <f>O156+P156</f>
        <v>22.051924610000004</v>
      </c>
      <c r="R156" s="311">
        <f>Q156/$Q$157</f>
        <v>0.11764803209652654</v>
      </c>
      <c r="S156" s="591"/>
      <c r="T156" s="611"/>
      <c r="V156" s="584"/>
      <c r="W156" s="587"/>
      <c r="X156" s="590"/>
      <c r="Y156" s="591"/>
    </row>
    <row r="157" spans="1:25" s="329" customFormat="1" ht="15" customHeight="1" thickBot="1">
      <c r="A157" s="592" t="s">
        <v>2577</v>
      </c>
      <c r="B157" s="593"/>
      <c r="C157" s="594"/>
      <c r="D157" s="592" t="s">
        <v>10927</v>
      </c>
      <c r="E157" s="595"/>
      <c r="F157" s="319">
        <f>SUM(F152:F156)</f>
        <v>254487</v>
      </c>
      <c r="G157" s="319">
        <f>SUM(G152:G156)</f>
        <v>57941</v>
      </c>
      <c r="H157" s="319">
        <f>SUM(H152:H156)</f>
        <v>312428</v>
      </c>
      <c r="I157" s="320">
        <v>1</v>
      </c>
      <c r="J157" s="339">
        <f>SUM(J152:J156)</f>
        <v>629.39049</v>
      </c>
      <c r="K157" s="319">
        <f>SUM(K152:K156)</f>
        <v>310.01229999999998</v>
      </c>
      <c r="L157" s="319">
        <f>SUM(L152:L156)</f>
        <v>939.40278999999998</v>
      </c>
      <c r="M157" s="320">
        <v>1</v>
      </c>
      <c r="N157" s="323">
        <f>N152</f>
        <v>207.28800000000001</v>
      </c>
      <c r="O157" s="337">
        <f>SUM(O152:O156)</f>
        <v>67.863131640000006</v>
      </c>
      <c r="P157" s="338">
        <f>SUM(P152:P156)</f>
        <v>119.57667688911408</v>
      </c>
      <c r="Q157" s="326">
        <f>SUM(Q152:Q156)</f>
        <v>187.43980852911409</v>
      </c>
      <c r="R157" s="327">
        <v>1</v>
      </c>
      <c r="S157" s="323">
        <f>S152</f>
        <v>19.848191470885922</v>
      </c>
      <c r="T157" s="328">
        <f>T152</f>
        <v>9.5751763106817176</v>
      </c>
      <c r="V157" s="330">
        <f>SUM(V152:V156)</f>
        <v>164.01089210314601</v>
      </c>
      <c r="W157" s="330">
        <f>SUM(W152:W156)</f>
        <v>132.03483235475201</v>
      </c>
      <c r="X157" s="323">
        <f>MIN(100,+W157/V157*100)</f>
        <v>80.503697444506102</v>
      </c>
      <c r="Y157" s="323">
        <f>Y152</f>
        <v>27.204673522423128</v>
      </c>
    </row>
    <row r="158" spans="1:25" ht="15" customHeight="1">
      <c r="A158" s="596">
        <f>A152+1</f>
        <v>23</v>
      </c>
      <c r="B158" s="597" t="s">
        <v>1808</v>
      </c>
      <c r="C158" s="598" t="s">
        <v>10936</v>
      </c>
      <c r="D158" s="605" t="s">
        <v>1809</v>
      </c>
      <c r="E158" s="308" t="s">
        <v>2571</v>
      </c>
      <c r="F158" s="309">
        <v>223618</v>
      </c>
      <c r="G158" s="316">
        <v>0</v>
      </c>
      <c r="H158" s="310">
        <f>F158+G158</f>
        <v>223618</v>
      </c>
      <c r="I158" s="311">
        <f>H158/$H$163</f>
        <v>0.72607490048119694</v>
      </c>
      <c r="J158" s="312">
        <v>135.39287000000004</v>
      </c>
      <c r="K158" s="316">
        <v>0</v>
      </c>
      <c r="L158" s="310">
        <f>J158+K158</f>
        <v>135.39287000000004</v>
      </c>
      <c r="M158" s="311">
        <f>L158/$L$163</f>
        <v>0.11604060634049783</v>
      </c>
      <c r="N158" s="615">
        <v>619.90003200442504</v>
      </c>
      <c r="O158" s="314">
        <v>47.104349999999997</v>
      </c>
      <c r="P158" s="314">
        <v>0</v>
      </c>
      <c r="Q158" s="313">
        <f>O158+P158</f>
        <v>47.104349999999997</v>
      </c>
      <c r="R158" s="311">
        <f>Q158/$Q$163</f>
        <v>8.217831731343779E-2</v>
      </c>
      <c r="S158" s="614">
        <f>N163-Q163</f>
        <v>46.703213915068773</v>
      </c>
      <c r="T158" s="609">
        <f>S158/N163*100</f>
        <v>7.5339912088817877</v>
      </c>
      <c r="V158" s="582">
        <v>431.61062485205002</v>
      </c>
      <c r="W158" s="585">
        <v>391.95652649028398</v>
      </c>
      <c r="X158" s="588">
        <f>MIN(1,+W158/V158)</f>
        <v>0.90812529609214576</v>
      </c>
      <c r="Y158" s="582">
        <f>+((N163-(O163+P163)*X158)/N158)*100</f>
        <v>16.029278388106828</v>
      </c>
    </row>
    <row r="159" spans="1:25" ht="15" customHeight="1">
      <c r="A159" s="596"/>
      <c r="B159" s="597"/>
      <c r="C159" s="599"/>
      <c r="D159" s="600"/>
      <c r="E159" s="308" t="s">
        <v>10926</v>
      </c>
      <c r="F159" s="309">
        <v>207</v>
      </c>
      <c r="G159" s="309">
        <v>46738</v>
      </c>
      <c r="H159" s="310">
        <f>F159+G159</f>
        <v>46945</v>
      </c>
      <c r="I159" s="311">
        <f>H159/$H$163</f>
        <v>0.15242773928346462</v>
      </c>
      <c r="J159" s="312">
        <v>262.79732000000001</v>
      </c>
      <c r="K159" s="312">
        <v>261.25659999999999</v>
      </c>
      <c r="L159" s="310">
        <f>J159+K159</f>
        <v>524.05392000000006</v>
      </c>
      <c r="M159" s="311">
        <f>L159/$L$163</f>
        <v>0.44914872276446116</v>
      </c>
      <c r="N159" s="616"/>
      <c r="O159" s="314">
        <v>0.36733499999999997</v>
      </c>
      <c r="P159" s="314">
        <v>133.14476927935624</v>
      </c>
      <c r="Q159" s="313">
        <f>O159+P159</f>
        <v>133.51210427935624</v>
      </c>
      <c r="R159" s="311">
        <f>Q159/$Q$163</f>
        <v>0.23292541072435419</v>
      </c>
      <c r="S159" s="583"/>
      <c r="T159" s="610"/>
      <c r="V159" s="583"/>
      <c r="W159" s="586"/>
      <c r="X159" s="589"/>
      <c r="Y159" s="583"/>
    </row>
    <row r="160" spans="1:25" ht="15" customHeight="1">
      <c r="A160" s="596"/>
      <c r="B160" s="597"/>
      <c r="C160" s="599"/>
      <c r="D160" s="600"/>
      <c r="E160" s="308" t="s">
        <v>2574</v>
      </c>
      <c r="F160" s="309">
        <v>30856</v>
      </c>
      <c r="G160" s="316">
        <v>0</v>
      </c>
      <c r="H160" s="310">
        <f>F160+G160</f>
        <v>30856</v>
      </c>
      <c r="I160" s="311">
        <f>H160/$H$163</f>
        <v>0.1001876733055828</v>
      </c>
      <c r="J160" s="312">
        <v>94.609279999999956</v>
      </c>
      <c r="K160" s="316">
        <v>0</v>
      </c>
      <c r="L160" s="310">
        <f>J160+K160</f>
        <v>94.609279999999956</v>
      </c>
      <c r="M160" s="311">
        <f>L160/$L$163</f>
        <v>8.1086383770710563E-2</v>
      </c>
      <c r="N160" s="616"/>
      <c r="O160" s="314">
        <v>15.729808200000001</v>
      </c>
      <c r="P160" s="314">
        <v>0</v>
      </c>
      <c r="Q160" s="313">
        <f>O160+P160</f>
        <v>15.729808200000001</v>
      </c>
      <c r="R160" s="311">
        <f>Q160/$Q$163</f>
        <v>2.7442246194653273E-2</v>
      </c>
      <c r="S160" s="583"/>
      <c r="T160" s="610"/>
      <c r="V160" s="583"/>
      <c r="W160" s="586"/>
      <c r="X160" s="589"/>
      <c r="Y160" s="583"/>
    </row>
    <row r="161" spans="1:25" ht="15" customHeight="1">
      <c r="A161" s="596"/>
      <c r="B161" s="597"/>
      <c r="C161" s="599"/>
      <c r="D161" s="600"/>
      <c r="E161" s="308" t="s">
        <v>2576</v>
      </c>
      <c r="F161" s="309">
        <v>223</v>
      </c>
      <c r="G161" s="316">
        <v>0</v>
      </c>
      <c r="H161" s="310">
        <f>F161+G161</f>
        <v>223</v>
      </c>
      <c r="I161" s="311">
        <f>H161/$H$163</f>
        <v>7.2406828970524256E-4</v>
      </c>
      <c r="J161" s="312">
        <v>320.77312999999998</v>
      </c>
      <c r="K161" s="316">
        <v>0</v>
      </c>
      <c r="L161" s="310">
        <f>J161+K161</f>
        <v>320.77312999999998</v>
      </c>
      <c r="M161" s="311">
        <f>L161/$L$163</f>
        <v>0.27492369799782895</v>
      </c>
      <c r="N161" s="616"/>
      <c r="O161" s="314">
        <v>356.13098696000003</v>
      </c>
      <c r="P161" s="314">
        <v>0</v>
      </c>
      <c r="Q161" s="313">
        <f>O161+P161</f>
        <v>356.13098696000003</v>
      </c>
      <c r="R161" s="311">
        <f>Q161/$Q$163</f>
        <v>0.62130663625645322</v>
      </c>
      <c r="S161" s="583"/>
      <c r="T161" s="610"/>
      <c r="V161" s="583"/>
      <c r="W161" s="586"/>
      <c r="X161" s="589"/>
      <c r="Y161" s="583"/>
    </row>
    <row r="162" spans="1:25" ht="15" customHeight="1" thickBot="1">
      <c r="A162" s="596"/>
      <c r="B162" s="597"/>
      <c r="C162" s="599"/>
      <c r="D162" s="601"/>
      <c r="E162" s="308" t="s">
        <v>373</v>
      </c>
      <c r="F162" s="309">
        <v>6340</v>
      </c>
      <c r="G162" s="316">
        <v>0</v>
      </c>
      <c r="H162" s="310">
        <f>F162+G162</f>
        <v>6340</v>
      </c>
      <c r="I162" s="311">
        <f>H162/$H$163</f>
        <v>2.0585618640050391E-2</v>
      </c>
      <c r="J162" s="309">
        <v>91.942279999999997</v>
      </c>
      <c r="K162" s="316">
        <v>0</v>
      </c>
      <c r="L162" s="310">
        <f>J162+K162</f>
        <v>91.942279999999997</v>
      </c>
      <c r="M162" s="311">
        <f>L162/$L$163</f>
        <v>7.8800589126501439E-2</v>
      </c>
      <c r="N162" s="617"/>
      <c r="O162" s="314">
        <v>20.719568649999999</v>
      </c>
      <c r="P162" s="314">
        <v>0</v>
      </c>
      <c r="Q162" s="313">
        <f>O162+P162</f>
        <v>20.719568649999999</v>
      </c>
      <c r="R162" s="311">
        <f>Q162/$Q$163</f>
        <v>3.6147389511101587E-2</v>
      </c>
      <c r="S162" s="591"/>
      <c r="T162" s="611"/>
      <c r="V162" s="584"/>
      <c r="W162" s="587"/>
      <c r="X162" s="590"/>
      <c r="Y162" s="591"/>
    </row>
    <row r="163" spans="1:25" s="329" customFormat="1" ht="15" customHeight="1" thickBot="1">
      <c r="A163" s="592" t="s">
        <v>2577</v>
      </c>
      <c r="B163" s="593"/>
      <c r="C163" s="594"/>
      <c r="D163" s="592" t="s">
        <v>10927</v>
      </c>
      <c r="E163" s="595"/>
      <c r="F163" s="319">
        <f>SUM(F158:F162)</f>
        <v>261244</v>
      </c>
      <c r="G163" s="319">
        <f>SUM(G158:G162)</f>
        <v>46738</v>
      </c>
      <c r="H163" s="319">
        <f>SUM(H158:H162)</f>
        <v>307982</v>
      </c>
      <c r="I163" s="320">
        <v>1</v>
      </c>
      <c r="J163" s="339">
        <f>SUM(J158:J162)</f>
        <v>905.51487999999995</v>
      </c>
      <c r="K163" s="319">
        <f>SUM(K158:K162)</f>
        <v>261.25659999999999</v>
      </c>
      <c r="L163" s="319">
        <f>SUM(L158:L162)</f>
        <v>1166.7714800000001</v>
      </c>
      <c r="M163" s="320">
        <v>1</v>
      </c>
      <c r="N163" s="323">
        <f>N158</f>
        <v>619.90003200442504</v>
      </c>
      <c r="O163" s="337">
        <f>SUM(O158:O162)</f>
        <v>440.05204881000003</v>
      </c>
      <c r="P163" s="338">
        <f>SUM(P158:P162)</f>
        <v>133.14476927935624</v>
      </c>
      <c r="Q163" s="326">
        <f>SUM(Q158:Q162)</f>
        <v>573.19681808935627</v>
      </c>
      <c r="R163" s="327">
        <v>1</v>
      </c>
      <c r="S163" s="323">
        <f>S158</f>
        <v>46.703213915068773</v>
      </c>
      <c r="T163" s="328">
        <f>T158</f>
        <v>7.5339912088817877</v>
      </c>
      <c r="V163" s="330">
        <f>SUM(V158:V162)</f>
        <v>431.61062485205002</v>
      </c>
      <c r="W163" s="330">
        <f>SUM(W158:W162)</f>
        <v>391.95652649028398</v>
      </c>
      <c r="X163" s="323">
        <f>MIN(100,+W163/V163*100)</f>
        <v>90.812529609214579</v>
      </c>
      <c r="Y163" s="323">
        <f>Y158</f>
        <v>16.029278388106828</v>
      </c>
    </row>
    <row r="164" spans="1:25" ht="15" customHeight="1">
      <c r="A164" s="596">
        <f>A158+1</f>
        <v>24</v>
      </c>
      <c r="B164" s="597" t="s">
        <v>1808</v>
      </c>
      <c r="C164" s="598" t="s">
        <v>10936</v>
      </c>
      <c r="D164" s="605" t="s">
        <v>1073</v>
      </c>
      <c r="E164" s="308" t="s">
        <v>2571</v>
      </c>
      <c r="F164" s="309">
        <v>236847</v>
      </c>
      <c r="G164" s="316">
        <v>0</v>
      </c>
      <c r="H164" s="310">
        <f>F164+G164</f>
        <v>236847</v>
      </c>
      <c r="I164" s="311">
        <f>H164/$H$169</f>
        <v>0.71781606582715829</v>
      </c>
      <c r="J164" s="312">
        <v>170.23729</v>
      </c>
      <c r="K164" s="316">
        <v>0</v>
      </c>
      <c r="L164" s="310">
        <f>J164+K164</f>
        <v>170.23729</v>
      </c>
      <c r="M164" s="311">
        <f>L164/$L$169</f>
        <v>0.13593514391436207</v>
      </c>
      <c r="N164" s="615">
        <v>388.40899999999999</v>
      </c>
      <c r="O164" s="314">
        <v>47.315805269999998</v>
      </c>
      <c r="P164" s="314">
        <v>0</v>
      </c>
      <c r="Q164" s="313">
        <f>O164+P164</f>
        <v>47.315805269999998</v>
      </c>
      <c r="R164" s="311">
        <f>Q164/$Q$169</f>
        <v>0.13260251299277648</v>
      </c>
      <c r="S164" s="614">
        <f>N169-Q169</f>
        <v>31.584651787402208</v>
      </c>
      <c r="T164" s="609">
        <f>S164/N169*100</f>
        <v>8.1318022464469681</v>
      </c>
      <c r="V164" s="582">
        <v>287.15561430783799</v>
      </c>
      <c r="W164" s="585">
        <v>241.81479829438899</v>
      </c>
      <c r="X164" s="588">
        <f>MIN(1,+W164/V164)</f>
        <v>0.84210367565774802</v>
      </c>
      <c r="Y164" s="582">
        <f>+((N169-(O169+P169)*X164)/N164)*100</f>
        <v>22.637452995680103</v>
      </c>
    </row>
    <row r="165" spans="1:25" ht="15" customHeight="1">
      <c r="A165" s="596"/>
      <c r="B165" s="597"/>
      <c r="C165" s="599"/>
      <c r="D165" s="600"/>
      <c r="E165" s="308" t="s">
        <v>10926</v>
      </c>
      <c r="F165" s="309">
        <v>11</v>
      </c>
      <c r="G165" s="309">
        <v>57373</v>
      </c>
      <c r="H165" s="310">
        <f>F165+G165</f>
        <v>57384</v>
      </c>
      <c r="I165" s="311">
        <f>H165/$H$169</f>
        <v>0.17391462472155295</v>
      </c>
      <c r="J165" s="312">
        <v>318.78631999999988</v>
      </c>
      <c r="K165" s="312">
        <v>318.18669999999997</v>
      </c>
      <c r="L165" s="310">
        <f>J165+K165</f>
        <v>636.97301999999991</v>
      </c>
      <c r="M165" s="311">
        <f>L165/$L$169</f>
        <v>0.5086254553468621</v>
      </c>
      <c r="N165" s="616"/>
      <c r="O165" s="314">
        <v>2.0493999999999998E-2</v>
      </c>
      <c r="P165" s="314">
        <v>123.4776414825978</v>
      </c>
      <c r="Q165" s="313">
        <f>O165+P165</f>
        <v>123.4981354825978</v>
      </c>
      <c r="R165" s="311">
        <f>Q165/$Q$169</f>
        <v>0.34610344305601304</v>
      </c>
      <c r="S165" s="583"/>
      <c r="T165" s="610"/>
      <c r="V165" s="583"/>
      <c r="W165" s="586"/>
      <c r="X165" s="589"/>
      <c r="Y165" s="583"/>
    </row>
    <row r="166" spans="1:25" ht="15" customHeight="1">
      <c r="A166" s="596"/>
      <c r="B166" s="597"/>
      <c r="C166" s="599"/>
      <c r="D166" s="600"/>
      <c r="E166" s="308" t="s">
        <v>2574</v>
      </c>
      <c r="F166" s="309">
        <v>30468</v>
      </c>
      <c r="G166" s="316">
        <v>0</v>
      </c>
      <c r="H166" s="310">
        <f>F166+G166</f>
        <v>30468</v>
      </c>
      <c r="I166" s="311">
        <f>H166/$H$169</f>
        <v>9.2339864526980953E-2</v>
      </c>
      <c r="J166" s="312">
        <v>143.94094000000001</v>
      </c>
      <c r="K166" s="316">
        <v>0</v>
      </c>
      <c r="L166" s="310">
        <f>J166+K166</f>
        <v>143.94094000000001</v>
      </c>
      <c r="M166" s="311">
        <f>L166/$L$169</f>
        <v>0.11493740527747215</v>
      </c>
      <c r="N166" s="616"/>
      <c r="O166" s="314">
        <v>26.505575800000003</v>
      </c>
      <c r="P166" s="314">
        <v>0</v>
      </c>
      <c r="Q166" s="313">
        <f>O166+P166</f>
        <v>26.505575800000003</v>
      </c>
      <c r="R166" s="311">
        <f>Q166/$Q$169</f>
        <v>7.4281858658949595E-2</v>
      </c>
      <c r="S166" s="583"/>
      <c r="T166" s="610"/>
      <c r="V166" s="583"/>
      <c r="W166" s="586"/>
      <c r="X166" s="589"/>
      <c r="Y166" s="583"/>
    </row>
    <row r="167" spans="1:25" ht="15" customHeight="1">
      <c r="A167" s="596"/>
      <c r="B167" s="597"/>
      <c r="C167" s="599"/>
      <c r="D167" s="600"/>
      <c r="E167" s="308" t="s">
        <v>2576</v>
      </c>
      <c r="F167" s="309">
        <v>128</v>
      </c>
      <c r="G167" s="316">
        <v>0</v>
      </c>
      <c r="H167" s="310">
        <f>F167+G167</f>
        <v>128</v>
      </c>
      <c r="I167" s="311">
        <f>H167/$H$169</f>
        <v>3.8793168765437712E-4</v>
      </c>
      <c r="J167" s="312">
        <v>129.35750000000002</v>
      </c>
      <c r="K167" s="316">
        <v>0</v>
      </c>
      <c r="L167" s="310">
        <f>J167+K167</f>
        <v>129.35750000000002</v>
      </c>
      <c r="M167" s="311">
        <f>L167/$L$169</f>
        <v>0.10329247122591116</v>
      </c>
      <c r="N167" s="616"/>
      <c r="O167" s="314">
        <v>112.01885684000001</v>
      </c>
      <c r="P167" s="314">
        <v>0</v>
      </c>
      <c r="Q167" s="313">
        <f>O167+P167</f>
        <v>112.01885684000001</v>
      </c>
      <c r="R167" s="311">
        <f>Q167/$Q$169</f>
        <v>0.31393277224809391</v>
      </c>
      <c r="S167" s="583"/>
      <c r="T167" s="610"/>
      <c r="V167" s="583"/>
      <c r="W167" s="586"/>
      <c r="X167" s="589"/>
      <c r="Y167" s="583"/>
    </row>
    <row r="168" spans="1:25" ht="15" customHeight="1" thickBot="1">
      <c r="A168" s="596"/>
      <c r="B168" s="597"/>
      <c r="C168" s="599"/>
      <c r="D168" s="601"/>
      <c r="E168" s="308" t="s">
        <v>373</v>
      </c>
      <c r="F168" s="309">
        <v>5128</v>
      </c>
      <c r="G168" s="316">
        <v>0</v>
      </c>
      <c r="H168" s="310">
        <f>F168+G168</f>
        <v>5128</v>
      </c>
      <c r="I168" s="311">
        <f>H168/$H$169</f>
        <v>1.5541513236653483E-2</v>
      </c>
      <c r="J168" s="309">
        <v>171.83324999999999</v>
      </c>
      <c r="K168" s="316">
        <v>0</v>
      </c>
      <c r="L168" s="310">
        <f>J168+K168</f>
        <v>171.83324999999999</v>
      </c>
      <c r="M168" s="311">
        <f>L168/$L$169</f>
        <v>0.13720952423539257</v>
      </c>
      <c r="N168" s="617"/>
      <c r="O168" s="314">
        <v>47.485974819999996</v>
      </c>
      <c r="P168" s="314">
        <v>0</v>
      </c>
      <c r="Q168" s="313">
        <f>O168+P168</f>
        <v>47.485974819999996</v>
      </c>
      <c r="R168" s="311">
        <f>Q168/$Q$169</f>
        <v>0.13307941304416707</v>
      </c>
      <c r="S168" s="591"/>
      <c r="T168" s="611"/>
      <c r="V168" s="584"/>
      <c r="W168" s="587"/>
      <c r="X168" s="590"/>
      <c r="Y168" s="591"/>
    </row>
    <row r="169" spans="1:25" s="329" customFormat="1" ht="15" customHeight="1" thickBot="1">
      <c r="A169" s="592" t="s">
        <v>2577</v>
      </c>
      <c r="B169" s="593"/>
      <c r="C169" s="594"/>
      <c r="D169" s="592" t="s">
        <v>10927</v>
      </c>
      <c r="E169" s="595"/>
      <c r="F169" s="319">
        <f>SUM(F164:F168)</f>
        <v>272582</v>
      </c>
      <c r="G169" s="319">
        <f>SUM(G164:G168)</f>
        <v>57373</v>
      </c>
      <c r="H169" s="319">
        <f>SUM(H164:H168)</f>
        <v>329955</v>
      </c>
      <c r="I169" s="320">
        <v>1</v>
      </c>
      <c r="J169" s="339">
        <f>SUM(J164:J168)</f>
        <v>934.15530000000001</v>
      </c>
      <c r="K169" s="319">
        <f>SUM(K164:K168)</f>
        <v>318.18669999999997</v>
      </c>
      <c r="L169" s="319">
        <f>SUM(L164:L168)</f>
        <v>1252.3419999999999</v>
      </c>
      <c r="M169" s="320">
        <v>1</v>
      </c>
      <c r="N169" s="323">
        <f>N164</f>
        <v>388.40899999999999</v>
      </c>
      <c r="O169" s="337">
        <f>SUM(O164:O168)</f>
        <v>233.34670673000002</v>
      </c>
      <c r="P169" s="338">
        <f>SUM(P164:P168)</f>
        <v>123.4776414825978</v>
      </c>
      <c r="Q169" s="326">
        <f>SUM(Q164:Q168)</f>
        <v>356.82434821259778</v>
      </c>
      <c r="R169" s="327">
        <v>1</v>
      </c>
      <c r="S169" s="323">
        <f>S164</f>
        <v>31.584651787402208</v>
      </c>
      <c r="T169" s="328">
        <f>T164</f>
        <v>8.1318022464469681</v>
      </c>
      <c r="V169" s="330">
        <f>SUM(V164:V168)</f>
        <v>287.15561430783799</v>
      </c>
      <c r="W169" s="330">
        <f>SUM(W164:W168)</f>
        <v>241.81479829438899</v>
      </c>
      <c r="X169" s="323">
        <f>MIN(100,+W169/V169*100)</f>
        <v>84.210367565774803</v>
      </c>
      <c r="Y169" s="323">
        <f>Y164</f>
        <v>22.637452995680103</v>
      </c>
    </row>
    <row r="170" spans="1:25" ht="15" customHeight="1">
      <c r="A170" s="596">
        <f>A164+1</f>
        <v>25</v>
      </c>
      <c r="B170" s="597" t="s">
        <v>1808</v>
      </c>
      <c r="C170" s="598" t="s">
        <v>10936</v>
      </c>
      <c r="D170" s="605" t="s">
        <v>2189</v>
      </c>
      <c r="E170" s="308" t="s">
        <v>2571</v>
      </c>
      <c r="F170" s="309">
        <v>157952</v>
      </c>
      <c r="G170" s="316">
        <v>0</v>
      </c>
      <c r="H170" s="310">
        <f>F170+G170</f>
        <v>157952</v>
      </c>
      <c r="I170" s="311">
        <f>H170/$H$175</f>
        <v>0.64750083011875825</v>
      </c>
      <c r="J170" s="312">
        <v>92.137230000000002</v>
      </c>
      <c r="K170" s="316">
        <v>0</v>
      </c>
      <c r="L170" s="310">
        <f>J170+K170</f>
        <v>92.137230000000002</v>
      </c>
      <c r="M170" s="311">
        <f>L170/$L$175</f>
        <v>0.10893320130903952</v>
      </c>
      <c r="N170" s="615">
        <v>210.09</v>
      </c>
      <c r="O170" s="314">
        <v>25.661099999999998</v>
      </c>
      <c r="P170" s="314">
        <v>0</v>
      </c>
      <c r="Q170" s="313">
        <f>O170+P170</f>
        <v>25.661099999999998</v>
      </c>
      <c r="R170" s="311">
        <f>Q170/$Q$175</f>
        <v>0.13517391971533027</v>
      </c>
      <c r="S170" s="614">
        <f>N175-Q175</f>
        <v>20.252344525918659</v>
      </c>
      <c r="T170" s="609">
        <f>S170/N175*100</f>
        <v>9.6398422228181548</v>
      </c>
      <c r="V170" s="582">
        <v>170.03765536002399</v>
      </c>
      <c r="W170" s="585">
        <v>134.75983906427999</v>
      </c>
      <c r="X170" s="588">
        <f>MIN(1,+W170/V170)</f>
        <v>0.79252938873422119</v>
      </c>
      <c r="Y170" s="582">
        <f>+((N175-(O175+P175)*X170)/N170)*100</f>
        <v>28.386919390922284</v>
      </c>
    </row>
    <row r="171" spans="1:25" ht="15" customHeight="1">
      <c r="A171" s="596"/>
      <c r="B171" s="597"/>
      <c r="C171" s="599"/>
      <c r="D171" s="600"/>
      <c r="E171" s="308" t="s">
        <v>10926</v>
      </c>
      <c r="F171" s="309">
        <v>58</v>
      </c>
      <c r="G171" s="309">
        <v>65384</v>
      </c>
      <c r="H171" s="310">
        <f>F171+G171</f>
        <v>65442</v>
      </c>
      <c r="I171" s="311">
        <f>H171/$H$175</f>
        <v>0.26826978654674694</v>
      </c>
      <c r="J171" s="312">
        <v>325.91613000000012</v>
      </c>
      <c r="K171" s="312">
        <v>324.33240000000001</v>
      </c>
      <c r="L171" s="310">
        <f>J171+K171</f>
        <v>650.24853000000007</v>
      </c>
      <c r="M171" s="311">
        <f>L171/$L$175</f>
        <v>0.76878427992025622</v>
      </c>
      <c r="N171" s="616"/>
      <c r="O171" s="314">
        <v>2.2144999999999998E-2</v>
      </c>
      <c r="P171" s="314">
        <v>138.90579708408137</v>
      </c>
      <c r="Q171" s="313">
        <f>O171+P171</f>
        <v>138.92794208408137</v>
      </c>
      <c r="R171" s="311">
        <f>Q171/$Q$175</f>
        <v>0.73182499929814659</v>
      </c>
      <c r="S171" s="583"/>
      <c r="T171" s="610"/>
      <c r="V171" s="583"/>
      <c r="W171" s="586"/>
      <c r="X171" s="589"/>
      <c r="Y171" s="583"/>
    </row>
    <row r="172" spans="1:25" ht="15" customHeight="1">
      <c r="A172" s="596"/>
      <c r="B172" s="597"/>
      <c r="C172" s="599"/>
      <c r="D172" s="600"/>
      <c r="E172" s="308" t="s">
        <v>2574</v>
      </c>
      <c r="F172" s="309">
        <v>17073</v>
      </c>
      <c r="G172" s="316">
        <v>0</v>
      </c>
      <c r="H172" s="310">
        <f>F172+G172</f>
        <v>17073</v>
      </c>
      <c r="I172" s="311">
        <f>H172/$H$175</f>
        <v>6.9988234860068624E-2</v>
      </c>
      <c r="J172" s="312">
        <v>48.240520000000004</v>
      </c>
      <c r="K172" s="316">
        <v>0</v>
      </c>
      <c r="L172" s="310">
        <f>J172+K172</f>
        <v>48.240520000000004</v>
      </c>
      <c r="M172" s="311">
        <f>L172/$L$175</f>
        <v>5.7034428714784972E-2</v>
      </c>
      <c r="N172" s="616"/>
      <c r="O172" s="314">
        <v>7.7866140000000001</v>
      </c>
      <c r="P172" s="314">
        <v>0</v>
      </c>
      <c r="Q172" s="313">
        <f>O172+P172</f>
        <v>7.7866140000000001</v>
      </c>
      <c r="R172" s="311">
        <f>Q172/$Q$175</f>
        <v>4.1017225905758785E-2</v>
      </c>
      <c r="S172" s="583"/>
      <c r="T172" s="610"/>
      <c r="V172" s="583"/>
      <c r="W172" s="586"/>
      <c r="X172" s="589"/>
      <c r="Y172" s="583"/>
    </row>
    <row r="173" spans="1:25" ht="15" customHeight="1">
      <c r="A173" s="596"/>
      <c r="B173" s="597"/>
      <c r="C173" s="599"/>
      <c r="D173" s="600"/>
      <c r="E173" s="308" t="s">
        <v>2576</v>
      </c>
      <c r="F173" s="309">
        <v>67</v>
      </c>
      <c r="G173" s="316">
        <v>0</v>
      </c>
      <c r="H173" s="310">
        <f>F173+G173</f>
        <v>67</v>
      </c>
      <c r="I173" s="311">
        <f>H173/$H$175</f>
        <v>2.7465657679520868E-4</v>
      </c>
      <c r="J173" s="312">
        <v>14.016</v>
      </c>
      <c r="K173" s="316">
        <v>0</v>
      </c>
      <c r="L173" s="310">
        <f>J173+K173</f>
        <v>14.016</v>
      </c>
      <c r="M173" s="311">
        <f>L173/$L$175</f>
        <v>1.6571018572486908E-2</v>
      </c>
      <c r="N173" s="616"/>
      <c r="O173" s="314">
        <v>4.5226361300000004</v>
      </c>
      <c r="P173" s="314">
        <v>0</v>
      </c>
      <c r="Q173" s="313">
        <f>O173+P173</f>
        <v>4.5226361300000004</v>
      </c>
      <c r="R173" s="311">
        <f>Q173/$Q$175</f>
        <v>2.3823704094457061E-2</v>
      </c>
      <c r="S173" s="583"/>
      <c r="T173" s="610"/>
      <c r="V173" s="583"/>
      <c r="W173" s="586"/>
      <c r="X173" s="589"/>
      <c r="Y173" s="583"/>
    </row>
    <row r="174" spans="1:25" ht="15" customHeight="1" thickBot="1">
      <c r="A174" s="596"/>
      <c r="B174" s="597"/>
      <c r="C174" s="599"/>
      <c r="D174" s="601"/>
      <c r="E174" s="308" t="s">
        <v>373</v>
      </c>
      <c r="F174" s="309">
        <v>3407</v>
      </c>
      <c r="G174" s="316">
        <v>0</v>
      </c>
      <c r="H174" s="310">
        <f>F174+G174</f>
        <v>3407</v>
      </c>
      <c r="I174" s="311">
        <f>H174/$H$175</f>
        <v>1.3966491897630984E-2</v>
      </c>
      <c r="J174" s="309">
        <v>41.171750000000003</v>
      </c>
      <c r="K174" s="316">
        <v>0</v>
      </c>
      <c r="L174" s="310">
        <f>J174+K174</f>
        <v>41.171750000000003</v>
      </c>
      <c r="M174" s="311">
        <f>L174/$L$175</f>
        <v>4.8677071483432352E-2</v>
      </c>
      <c r="N174" s="617"/>
      <c r="O174" s="314">
        <v>12.93936326</v>
      </c>
      <c r="P174" s="314">
        <v>0</v>
      </c>
      <c r="Q174" s="313">
        <f>O174+P174</f>
        <v>12.93936326</v>
      </c>
      <c r="R174" s="311">
        <f>Q174/$Q$175</f>
        <v>6.8160150986307455E-2</v>
      </c>
      <c r="S174" s="591"/>
      <c r="T174" s="611"/>
      <c r="V174" s="584"/>
      <c r="W174" s="587"/>
      <c r="X174" s="590"/>
      <c r="Y174" s="591"/>
    </row>
    <row r="175" spans="1:25" s="329" customFormat="1" ht="15" customHeight="1" thickBot="1">
      <c r="A175" s="592" t="s">
        <v>2577</v>
      </c>
      <c r="B175" s="593"/>
      <c r="C175" s="594"/>
      <c r="D175" s="592" t="s">
        <v>10927</v>
      </c>
      <c r="E175" s="595"/>
      <c r="F175" s="319">
        <f>SUM(F170:F174)</f>
        <v>178557</v>
      </c>
      <c r="G175" s="319">
        <f>SUM(G170:G174)</f>
        <v>65384</v>
      </c>
      <c r="H175" s="319">
        <f>SUM(H170:H174)</f>
        <v>243941</v>
      </c>
      <c r="I175" s="320">
        <v>1</v>
      </c>
      <c r="J175" s="339">
        <f>SUM(J170:J174)</f>
        <v>521.48163000000011</v>
      </c>
      <c r="K175" s="319">
        <f>SUM(K170:K174)</f>
        <v>324.33240000000001</v>
      </c>
      <c r="L175" s="319">
        <f>SUM(L170:L174)</f>
        <v>845.81403000000012</v>
      </c>
      <c r="M175" s="320">
        <v>1</v>
      </c>
      <c r="N175" s="323">
        <f>N170</f>
        <v>210.09</v>
      </c>
      <c r="O175" s="337">
        <f>SUM(O170:O174)</f>
        <v>50.931858390000002</v>
      </c>
      <c r="P175" s="338">
        <f>SUM(P170:P174)</f>
        <v>138.90579708408137</v>
      </c>
      <c r="Q175" s="326">
        <f>SUM(Q170:Q174)</f>
        <v>189.83765547408134</v>
      </c>
      <c r="R175" s="327">
        <v>1</v>
      </c>
      <c r="S175" s="323">
        <f>S170</f>
        <v>20.252344525918659</v>
      </c>
      <c r="T175" s="328">
        <f>T170</f>
        <v>9.6398422228181548</v>
      </c>
      <c r="V175" s="330">
        <f>SUM(V170:V174)</f>
        <v>170.03765536002399</v>
      </c>
      <c r="W175" s="330">
        <f>SUM(W170:W174)</f>
        <v>134.75983906427999</v>
      </c>
      <c r="X175" s="323">
        <f>MIN(100,+W175/V175*100)</f>
        <v>79.252938873422124</v>
      </c>
      <c r="Y175" s="323">
        <f>Y170</f>
        <v>28.386919390922284</v>
      </c>
    </row>
    <row r="176" spans="1:25" ht="15" customHeight="1">
      <c r="A176" s="596">
        <f>A170+1</f>
        <v>26</v>
      </c>
      <c r="B176" s="597" t="s">
        <v>1808</v>
      </c>
      <c r="C176" s="598" t="s">
        <v>10936</v>
      </c>
      <c r="D176" s="605" t="s">
        <v>10937</v>
      </c>
      <c r="E176" s="308" t="s">
        <v>2571</v>
      </c>
      <c r="F176" s="309">
        <v>248325</v>
      </c>
      <c r="G176" s="316">
        <v>0</v>
      </c>
      <c r="H176" s="310">
        <f>F176+G176</f>
        <v>248325</v>
      </c>
      <c r="I176" s="311">
        <f>H176/$H$175</f>
        <v>1.0179715586965701</v>
      </c>
      <c r="J176" s="312">
        <v>288.32648000000006</v>
      </c>
      <c r="K176" s="316">
        <v>0</v>
      </c>
      <c r="L176" s="310">
        <f>J176+K176</f>
        <v>288.32648000000006</v>
      </c>
      <c r="M176" s="311">
        <f>L176/$L$175</f>
        <v>0.34088637664239269</v>
      </c>
      <c r="N176" s="615">
        <v>227.34</v>
      </c>
      <c r="O176" s="314">
        <v>64.118171000000004</v>
      </c>
      <c r="P176" s="314">
        <v>0</v>
      </c>
      <c r="Q176" s="313">
        <f>O176+P176</f>
        <v>64.118171000000004</v>
      </c>
      <c r="R176" s="311">
        <f>Q176/$Q$175</f>
        <v>0.33775264891403012</v>
      </c>
      <c r="S176" s="614">
        <f>N181-Q181</f>
        <v>17.076379223212257</v>
      </c>
      <c r="T176" s="609">
        <f>S176/N181*100</f>
        <v>7.5113834887007371</v>
      </c>
      <c r="V176" s="582">
        <v>172.386880345527</v>
      </c>
      <c r="W176" s="585">
        <v>157.81071599987101</v>
      </c>
      <c r="X176" s="588">
        <f>MIN(1,+W176/V176)</f>
        <v>0.91544504827490369</v>
      </c>
      <c r="Y176" s="582">
        <f>+((N181-(O181+P181)*X176)/N176)*100</f>
        <v>15.331753992934596</v>
      </c>
    </row>
    <row r="177" spans="1:25" ht="15" customHeight="1">
      <c r="A177" s="596"/>
      <c r="B177" s="597"/>
      <c r="C177" s="599"/>
      <c r="D177" s="600"/>
      <c r="E177" s="308" t="s">
        <v>10926</v>
      </c>
      <c r="F177" s="309">
        <v>42</v>
      </c>
      <c r="G177" s="309">
        <v>37129</v>
      </c>
      <c r="H177" s="310">
        <f>F177+G177</f>
        <v>37171</v>
      </c>
      <c r="I177" s="311">
        <f>H177/$H$175</f>
        <v>0.15237700919484629</v>
      </c>
      <c r="J177" s="312">
        <v>194.01092</v>
      </c>
      <c r="K177" s="312">
        <v>193.72819999999999</v>
      </c>
      <c r="L177" s="310">
        <f>J177+K177</f>
        <v>387.73911999999996</v>
      </c>
      <c r="M177" s="311">
        <f>L177/$L$175</f>
        <v>0.45842124420660169</v>
      </c>
      <c r="N177" s="616"/>
      <c r="O177" s="314">
        <v>6.1371000000000002E-2</v>
      </c>
      <c r="P177" s="314">
        <v>89.820712816787761</v>
      </c>
      <c r="Q177" s="313">
        <f>O177+P177</f>
        <v>89.882083816787755</v>
      </c>
      <c r="R177" s="311">
        <f>Q177/$Q$175</f>
        <v>0.47346815147039895</v>
      </c>
      <c r="S177" s="583"/>
      <c r="T177" s="610"/>
      <c r="V177" s="583"/>
      <c r="W177" s="586"/>
      <c r="X177" s="589"/>
      <c r="Y177" s="583"/>
    </row>
    <row r="178" spans="1:25" ht="15" customHeight="1">
      <c r="A178" s="596"/>
      <c r="B178" s="597"/>
      <c r="C178" s="599"/>
      <c r="D178" s="600"/>
      <c r="E178" s="308" t="s">
        <v>2574</v>
      </c>
      <c r="F178" s="309">
        <v>37921</v>
      </c>
      <c r="G178" s="316">
        <v>0</v>
      </c>
      <c r="H178" s="310">
        <f>F178+G178</f>
        <v>37921</v>
      </c>
      <c r="I178" s="311">
        <f>H178/$H$175</f>
        <v>0.15545152311419563</v>
      </c>
      <c r="J178" s="312">
        <v>123.18708000000002</v>
      </c>
      <c r="K178" s="316">
        <v>0</v>
      </c>
      <c r="L178" s="310">
        <f>J178+K178</f>
        <v>123.18708000000002</v>
      </c>
      <c r="M178" s="311">
        <f>L178/$L$175</f>
        <v>0.14564322135919169</v>
      </c>
      <c r="N178" s="616"/>
      <c r="O178" s="314">
        <v>24.415111</v>
      </c>
      <c r="P178" s="314">
        <v>0</v>
      </c>
      <c r="Q178" s="313">
        <f>O178+P178</f>
        <v>24.415111</v>
      </c>
      <c r="R178" s="311">
        <f>Q178/$Q$175</f>
        <v>0.12861047477134172</v>
      </c>
      <c r="S178" s="583"/>
      <c r="T178" s="610"/>
      <c r="V178" s="583"/>
      <c r="W178" s="586"/>
      <c r="X178" s="589"/>
      <c r="Y178" s="583"/>
    </row>
    <row r="179" spans="1:25" ht="15" customHeight="1">
      <c r="A179" s="596"/>
      <c r="B179" s="597"/>
      <c r="C179" s="599"/>
      <c r="D179" s="600"/>
      <c r="E179" s="308" t="s">
        <v>2576</v>
      </c>
      <c r="F179" s="309">
        <v>108</v>
      </c>
      <c r="G179" s="316">
        <v>0</v>
      </c>
      <c r="H179" s="310">
        <f>F179+G179</f>
        <v>108</v>
      </c>
      <c r="I179" s="311">
        <f>H179/$H$175</f>
        <v>4.4273000438630654E-4</v>
      </c>
      <c r="J179" s="312">
        <v>21.529629999999997</v>
      </c>
      <c r="K179" s="316">
        <v>0</v>
      </c>
      <c r="L179" s="310">
        <f>J179+K179</f>
        <v>21.529629999999997</v>
      </c>
      <c r="M179" s="311">
        <f>L179/$L$175</f>
        <v>2.5454330664153198E-2</v>
      </c>
      <c r="N179" s="616"/>
      <c r="O179" s="314">
        <v>10.88533288</v>
      </c>
      <c r="P179" s="314">
        <v>0</v>
      </c>
      <c r="Q179" s="313">
        <f>O179+P179</f>
        <v>10.88533288</v>
      </c>
      <c r="R179" s="311">
        <f>Q179/$Q$175</f>
        <v>5.73402197409996E-2</v>
      </c>
      <c r="S179" s="583"/>
      <c r="T179" s="610"/>
      <c r="V179" s="583"/>
      <c r="W179" s="586"/>
      <c r="X179" s="589"/>
      <c r="Y179" s="583"/>
    </row>
    <row r="180" spans="1:25" ht="15" customHeight="1" thickBot="1">
      <c r="A180" s="596"/>
      <c r="B180" s="597"/>
      <c r="C180" s="599"/>
      <c r="D180" s="601"/>
      <c r="E180" s="308" t="s">
        <v>373</v>
      </c>
      <c r="F180" s="309">
        <v>4325</v>
      </c>
      <c r="G180" s="316">
        <v>0</v>
      </c>
      <c r="H180" s="310">
        <f>F180+G180</f>
        <v>4325</v>
      </c>
      <c r="I180" s="311">
        <f>H180/$H$175</f>
        <v>1.772969693491459E-2</v>
      </c>
      <c r="J180" s="309">
        <v>36.370139999999992</v>
      </c>
      <c r="K180" s="316">
        <v>0</v>
      </c>
      <c r="L180" s="310">
        <f>J180+K180</f>
        <v>36.370139999999992</v>
      </c>
      <c r="M180" s="311">
        <f>L180/$L$175</f>
        <v>4.3000161631274889E-2</v>
      </c>
      <c r="N180" s="617"/>
      <c r="O180" s="314">
        <v>20.962922079999998</v>
      </c>
      <c r="P180" s="314">
        <v>0</v>
      </c>
      <c r="Q180" s="313">
        <f>O180+P180</f>
        <v>20.962922079999998</v>
      </c>
      <c r="R180" s="311">
        <f>Q180/$Q$175</f>
        <v>0.11042552136271025</v>
      </c>
      <c r="S180" s="591"/>
      <c r="T180" s="611"/>
      <c r="V180" s="584"/>
      <c r="W180" s="587"/>
      <c r="X180" s="590"/>
      <c r="Y180" s="591"/>
    </row>
    <row r="181" spans="1:25" s="329" customFormat="1" ht="15" customHeight="1" thickBot="1">
      <c r="A181" s="592" t="s">
        <v>2577</v>
      </c>
      <c r="B181" s="593"/>
      <c r="C181" s="594"/>
      <c r="D181" s="592" t="s">
        <v>10927</v>
      </c>
      <c r="E181" s="595"/>
      <c r="F181" s="319">
        <f>SUM(F176:F180)</f>
        <v>290721</v>
      </c>
      <c r="G181" s="319">
        <f>SUM(G176:G180)</f>
        <v>37129</v>
      </c>
      <c r="H181" s="319">
        <f>SUM(H176:H180)</f>
        <v>327850</v>
      </c>
      <c r="I181" s="320">
        <v>1</v>
      </c>
      <c r="J181" s="339">
        <f>SUM(J176:J180)</f>
        <v>663.42425000000003</v>
      </c>
      <c r="K181" s="319">
        <f>SUM(K176:K180)</f>
        <v>193.72819999999999</v>
      </c>
      <c r="L181" s="319">
        <f>SUM(L176:L180)</f>
        <v>857.15245000000004</v>
      </c>
      <c r="M181" s="320">
        <v>1</v>
      </c>
      <c r="N181" s="323">
        <f>N176</f>
        <v>227.34</v>
      </c>
      <c r="O181" s="337">
        <f>SUM(O176:O180)</f>
        <v>120.44290795999999</v>
      </c>
      <c r="P181" s="338">
        <f>SUM(P176:P180)</f>
        <v>89.820712816787761</v>
      </c>
      <c r="Q181" s="326">
        <f>SUM(Q176:Q180)</f>
        <v>210.26362077678775</v>
      </c>
      <c r="R181" s="327">
        <v>1</v>
      </c>
      <c r="S181" s="323">
        <f>S176</f>
        <v>17.076379223212257</v>
      </c>
      <c r="T181" s="328">
        <f>T176</f>
        <v>7.5113834887007371</v>
      </c>
      <c r="V181" s="330">
        <f>SUM(V176:V180)</f>
        <v>172.386880345527</v>
      </c>
      <c r="W181" s="330">
        <f>SUM(W176:W180)</f>
        <v>157.81071599987101</v>
      </c>
      <c r="X181" s="323">
        <f>MIN(100,+W181/V181*100)</f>
        <v>91.544504827490371</v>
      </c>
      <c r="Y181" s="323">
        <f>Y176</f>
        <v>15.331753992934596</v>
      </c>
    </row>
    <row r="182" spans="1:25" s="350" customFormat="1" ht="15" customHeight="1">
      <c r="A182" s="629">
        <v>4</v>
      </c>
      <c r="B182" s="630" t="s">
        <v>1808</v>
      </c>
      <c r="C182" s="631" t="s">
        <v>10936</v>
      </c>
      <c r="D182" s="633" t="s">
        <v>10938</v>
      </c>
      <c r="E182" s="342" t="s">
        <v>2571</v>
      </c>
      <c r="F182" s="343">
        <f t="shared" ref="F182:H186" si="20">+F146+F152+F158+F164+F170+F176</f>
        <v>1295577</v>
      </c>
      <c r="G182" s="343">
        <f t="shared" si="20"/>
        <v>0</v>
      </c>
      <c r="H182" s="343">
        <f t="shared" si="20"/>
        <v>1295577</v>
      </c>
      <c r="I182" s="344">
        <f>+H182/H187</f>
        <v>0.7064576919427713</v>
      </c>
      <c r="J182" s="343">
        <f t="shared" ref="J182:L186" si="21">+J146+J152+J158+J164+J170+J176</f>
        <v>926.66948000000014</v>
      </c>
      <c r="K182" s="343">
        <f t="shared" si="21"/>
        <v>0</v>
      </c>
      <c r="L182" s="343">
        <f t="shared" si="21"/>
        <v>926.66948000000014</v>
      </c>
      <c r="M182" s="344">
        <f>+L182/$L$187</f>
        <v>0.15204516972191268</v>
      </c>
      <c r="N182" s="637">
        <f>+N146+N152+N158+N164+N170+N176</f>
        <v>1914.444032004425</v>
      </c>
      <c r="O182" s="359">
        <f>+O146+O152+O158+O164+O170+O176</f>
        <v>238.09959027000002</v>
      </c>
      <c r="P182" s="358">
        <f>+P146+P152+P158+P164+P170+P176</f>
        <v>0</v>
      </c>
      <c r="Q182" s="351">
        <f>+Q146+Q152+Q158+Q164+Q170+Q176</f>
        <v>238.09959027000002</v>
      </c>
      <c r="R182" s="344">
        <f>+Q182/Q187</f>
        <v>0.1357392460069422</v>
      </c>
      <c r="S182" s="637">
        <f>+S146+S152+S158+S164+S170+S176</f>
        <v>160.34860806326995</v>
      </c>
      <c r="T182" s="621">
        <f>S182/N187*100</f>
        <v>8.3757271240457616</v>
      </c>
      <c r="U182" s="349"/>
      <c r="V182" s="637">
        <f>+V146+V152+V158+V164+V170+V176</f>
        <v>1431.280052446918</v>
      </c>
      <c r="W182" s="637">
        <f>+W146+W152+W158+W164+W170+W176</f>
        <v>1228.333366567153</v>
      </c>
      <c r="X182" s="637">
        <f>MIN(1,+W182/V182)</f>
        <v>0.85820616619870649</v>
      </c>
      <c r="Y182" s="625">
        <f>+((N187-(O187+P187)*X182)/N182)*100</f>
        <v>21.367484044383176</v>
      </c>
    </row>
    <row r="183" spans="1:25" s="350" customFormat="1" ht="15" customHeight="1">
      <c r="A183" s="629"/>
      <c r="B183" s="630"/>
      <c r="C183" s="632"/>
      <c r="D183" s="633"/>
      <c r="E183" s="342" t="s">
        <v>10926</v>
      </c>
      <c r="F183" s="343">
        <f t="shared" si="20"/>
        <v>386</v>
      </c>
      <c r="G183" s="343">
        <f t="shared" si="20"/>
        <v>349861</v>
      </c>
      <c r="H183" s="343">
        <f t="shared" si="20"/>
        <v>350247</v>
      </c>
      <c r="I183" s="344">
        <f>+H183/H187</f>
        <v>0.19098416167458965</v>
      </c>
      <c r="J183" s="343">
        <f t="shared" si="21"/>
        <v>1805.3266199999998</v>
      </c>
      <c r="K183" s="343">
        <f t="shared" si="21"/>
        <v>1802.4272999999998</v>
      </c>
      <c r="L183" s="343">
        <f t="shared" si="21"/>
        <v>3607.7539200000001</v>
      </c>
      <c r="M183" s="344">
        <f>+L183/$L$187</f>
        <v>0.59194952344960761</v>
      </c>
      <c r="N183" s="638"/>
      <c r="O183" s="359">
        <f>+O147+O153+O159+O165+O171+O177</f>
        <v>0.52909099999999998</v>
      </c>
      <c r="P183" s="358">
        <f t="shared" ref="O183:Q186" si="22">+P147+P153+P159+P165+P171+P177</f>
        <v>784.11740410115522</v>
      </c>
      <c r="Q183" s="351">
        <f>+Q147+Q153+Q159+Q165+Q171+Q177</f>
        <v>784.64649510115498</v>
      </c>
      <c r="R183" s="344">
        <f>+Q183/Q187</f>
        <v>0.44732258256405877</v>
      </c>
      <c r="S183" s="640"/>
      <c r="T183" s="621"/>
      <c r="U183" s="360"/>
      <c r="V183" s="640"/>
      <c r="W183" s="640"/>
      <c r="X183" s="638"/>
      <c r="Y183" s="623"/>
    </row>
    <row r="184" spans="1:25" s="350" customFormat="1" ht="15" customHeight="1">
      <c r="A184" s="629"/>
      <c r="B184" s="630"/>
      <c r="C184" s="632"/>
      <c r="D184" s="633"/>
      <c r="E184" s="342" t="s">
        <v>2574</v>
      </c>
      <c r="F184" s="343">
        <f t="shared" si="20"/>
        <v>157070</v>
      </c>
      <c r="G184" s="343">
        <f t="shared" si="20"/>
        <v>0</v>
      </c>
      <c r="H184" s="343">
        <f t="shared" si="20"/>
        <v>157070</v>
      </c>
      <c r="I184" s="344">
        <f>+H184/H187</f>
        <v>8.5647792198727743E-2</v>
      </c>
      <c r="J184" s="343">
        <f t="shared" si="21"/>
        <v>512.12344999999993</v>
      </c>
      <c r="K184" s="343">
        <f t="shared" si="21"/>
        <v>0</v>
      </c>
      <c r="L184" s="343">
        <f t="shared" si="21"/>
        <v>512.12344999999993</v>
      </c>
      <c r="M184" s="344">
        <f>+L184/$L$187</f>
        <v>8.4027691161061471E-2</v>
      </c>
      <c r="N184" s="638"/>
      <c r="O184" s="359">
        <f t="shared" si="22"/>
        <v>90.271945410000001</v>
      </c>
      <c r="P184" s="358">
        <f t="shared" si="22"/>
        <v>0</v>
      </c>
      <c r="Q184" s="343">
        <f t="shared" si="22"/>
        <v>90.271945410000001</v>
      </c>
      <c r="R184" s="344">
        <f>+Q184/Q187</f>
        <v>5.1463531674448039E-2</v>
      </c>
      <c r="S184" s="640"/>
      <c r="T184" s="621"/>
      <c r="U184" s="361"/>
      <c r="V184" s="640"/>
      <c r="W184" s="640"/>
      <c r="X184" s="638"/>
      <c r="Y184" s="623"/>
    </row>
    <row r="185" spans="1:25" s="350" customFormat="1" ht="15" customHeight="1">
      <c r="A185" s="629"/>
      <c r="B185" s="630"/>
      <c r="C185" s="632"/>
      <c r="D185" s="633"/>
      <c r="E185" s="342" t="s">
        <v>2576</v>
      </c>
      <c r="F185" s="343">
        <f t="shared" si="20"/>
        <v>682</v>
      </c>
      <c r="G185" s="343">
        <f t="shared" si="20"/>
        <v>0</v>
      </c>
      <c r="H185" s="343">
        <f t="shared" si="20"/>
        <v>682</v>
      </c>
      <c r="I185" s="344">
        <f>+H185/H187</f>
        <v>3.7188383701236593E-4</v>
      </c>
      <c r="J185" s="343">
        <f t="shared" si="21"/>
        <v>540.28860999999995</v>
      </c>
      <c r="K185" s="343">
        <f t="shared" si="21"/>
        <v>0</v>
      </c>
      <c r="L185" s="343">
        <f t="shared" si="21"/>
        <v>540.28860999999995</v>
      </c>
      <c r="M185" s="344">
        <f>+L185/$L$187</f>
        <v>8.8648946770391382E-2</v>
      </c>
      <c r="N185" s="638"/>
      <c r="O185" s="359">
        <f t="shared" si="22"/>
        <v>499.69273169000007</v>
      </c>
      <c r="P185" s="358">
        <f t="shared" si="22"/>
        <v>0</v>
      </c>
      <c r="Q185" s="343">
        <f t="shared" si="22"/>
        <v>499.69273169000007</v>
      </c>
      <c r="R185" s="344">
        <f>+Q185/Q187</f>
        <v>0.28487203425186253</v>
      </c>
      <c r="S185" s="640"/>
      <c r="T185" s="621"/>
      <c r="U185" s="360"/>
      <c r="V185" s="640"/>
      <c r="W185" s="640"/>
      <c r="X185" s="638"/>
      <c r="Y185" s="623"/>
    </row>
    <row r="186" spans="1:25" s="350" customFormat="1" ht="15" customHeight="1" thickBot="1">
      <c r="A186" s="629"/>
      <c r="B186" s="630"/>
      <c r="C186" s="632"/>
      <c r="D186" s="633"/>
      <c r="E186" s="342" t="s">
        <v>373</v>
      </c>
      <c r="F186" s="343">
        <f t="shared" si="20"/>
        <v>30330</v>
      </c>
      <c r="G186" s="343">
        <f t="shared" si="20"/>
        <v>0</v>
      </c>
      <c r="H186" s="343">
        <f t="shared" si="20"/>
        <v>30330</v>
      </c>
      <c r="I186" s="344">
        <f>+H186/H187</f>
        <v>1.6538470346898915E-2</v>
      </c>
      <c r="J186" s="343">
        <f t="shared" si="21"/>
        <v>507.86311999999998</v>
      </c>
      <c r="K186" s="343">
        <f t="shared" si="21"/>
        <v>0</v>
      </c>
      <c r="L186" s="343">
        <f t="shared" si="21"/>
        <v>507.86311999999998</v>
      </c>
      <c r="M186" s="344">
        <f>+L186/$L$187</f>
        <v>8.3328668897026892E-2</v>
      </c>
      <c r="N186" s="639"/>
      <c r="O186" s="359">
        <f t="shared" si="22"/>
        <v>141.38466147</v>
      </c>
      <c r="P186" s="358">
        <f t="shared" si="22"/>
        <v>0</v>
      </c>
      <c r="Q186" s="343">
        <f t="shared" si="22"/>
        <v>141.38466147</v>
      </c>
      <c r="R186" s="344">
        <f>+Q186/Q187</f>
        <v>8.0602605502688468E-2</v>
      </c>
      <c r="S186" s="641"/>
      <c r="T186" s="621"/>
      <c r="U186" s="360"/>
      <c r="V186" s="641"/>
      <c r="W186" s="641"/>
      <c r="X186" s="639"/>
      <c r="Y186" s="624"/>
    </row>
    <row r="187" spans="1:25" s="350" customFormat="1" ht="15" customHeight="1" thickBot="1">
      <c r="A187" s="626" t="s">
        <v>2577</v>
      </c>
      <c r="B187" s="627"/>
      <c r="C187" s="627"/>
      <c r="D187" s="628" t="s">
        <v>10939</v>
      </c>
      <c r="E187" s="628"/>
      <c r="F187" s="343">
        <f>SUM(F182:F186)</f>
        <v>1484045</v>
      </c>
      <c r="G187" s="343">
        <f>G183</f>
        <v>349861</v>
      </c>
      <c r="H187" s="343">
        <f>SUM(H182:H186)</f>
        <v>1833906</v>
      </c>
      <c r="I187" s="344">
        <v>1</v>
      </c>
      <c r="J187" s="343">
        <f>SUM(J182:J186)</f>
        <v>4292.2712799999999</v>
      </c>
      <c r="K187" s="343">
        <f>K183</f>
        <v>1802.4272999999998</v>
      </c>
      <c r="L187" s="343">
        <f>SUM(L182:L186)</f>
        <v>6094.6985800000002</v>
      </c>
      <c r="M187" s="344">
        <v>1</v>
      </c>
      <c r="N187" s="345">
        <f>+N182</f>
        <v>1914.444032004425</v>
      </c>
      <c r="O187" s="359">
        <f>SUM(O182:O186)</f>
        <v>969.97801984</v>
      </c>
      <c r="P187" s="359">
        <f>SUM(P182:P186)</f>
        <v>784.11740410115522</v>
      </c>
      <c r="Q187" s="351">
        <f>SUM(Q182:Q186)</f>
        <v>1754.0954239411551</v>
      </c>
      <c r="R187" s="344">
        <v>1</v>
      </c>
      <c r="S187" s="355">
        <f>S182</f>
        <v>160.34860806326995</v>
      </c>
      <c r="T187" s="356">
        <f>T182</f>
        <v>8.3757271240457616</v>
      </c>
      <c r="V187" s="357">
        <f>V182</f>
        <v>1431.280052446918</v>
      </c>
      <c r="W187" s="357">
        <f>W182</f>
        <v>1228.333366567153</v>
      </c>
      <c r="X187" s="355">
        <f>MIN(100,+W187/V187*100)</f>
        <v>85.820616619870648</v>
      </c>
      <c r="Y187" s="355">
        <f>Y182</f>
        <v>21.367484044383176</v>
      </c>
    </row>
    <row r="188" spans="1:25" ht="15" customHeight="1">
      <c r="A188" s="596">
        <v>27</v>
      </c>
      <c r="B188" s="597" t="s">
        <v>2233</v>
      </c>
      <c r="C188" s="598" t="s">
        <v>10940</v>
      </c>
      <c r="D188" s="605" t="s">
        <v>2482</v>
      </c>
      <c r="E188" s="308" t="s">
        <v>2571</v>
      </c>
      <c r="F188" s="309">
        <v>328967</v>
      </c>
      <c r="G188" s="316">
        <v>0</v>
      </c>
      <c r="H188" s="310">
        <f>F188+G188</f>
        <v>328967</v>
      </c>
      <c r="I188" s="311">
        <f>H188/$H$193</f>
        <v>0.74568975287765382</v>
      </c>
      <c r="J188" s="312">
        <v>235.91874999999993</v>
      </c>
      <c r="K188" s="316">
        <v>0</v>
      </c>
      <c r="L188" s="310">
        <f>J188+K188</f>
        <v>235.91874999999993</v>
      </c>
      <c r="M188" s="311">
        <f>L188/$L$193</f>
        <v>0.20311712044725669</v>
      </c>
      <c r="N188" s="642">
        <v>331.400389794837</v>
      </c>
      <c r="O188" s="314">
        <v>93.725431163411201</v>
      </c>
      <c r="P188" s="314">
        <v>0</v>
      </c>
      <c r="Q188" s="313">
        <f>O188+P188</f>
        <v>93.725431163411201</v>
      </c>
      <c r="R188" s="311">
        <f>Q188/$Q$193</f>
        <v>0.30903090276553236</v>
      </c>
      <c r="S188" s="614">
        <f>N193-Q193</f>
        <v>28.112173876435861</v>
      </c>
      <c r="T188" s="609">
        <f>S188/N193*100</f>
        <v>8.482842731066043</v>
      </c>
      <c r="V188" s="582">
        <v>219.446080151335</v>
      </c>
      <c r="W188" s="585">
        <v>199.05914906043299</v>
      </c>
      <c r="X188" s="588">
        <f>MIN(1,+W188/V188)</f>
        <v>0.90709822168232523</v>
      </c>
      <c r="Y188" s="582">
        <f>+((N193-(O193+P193)*X188)/N188)*100</f>
        <v>16.984949387928324</v>
      </c>
    </row>
    <row r="189" spans="1:25" ht="15" customHeight="1">
      <c r="A189" s="596"/>
      <c r="B189" s="597"/>
      <c r="C189" s="599"/>
      <c r="D189" s="600"/>
      <c r="E189" s="308" t="s">
        <v>10926</v>
      </c>
      <c r="F189" s="309">
        <v>47</v>
      </c>
      <c r="G189" s="309">
        <v>65085</v>
      </c>
      <c r="H189" s="310">
        <f>F189+G189</f>
        <v>65132</v>
      </c>
      <c r="I189" s="311">
        <f>H189/$H$193</f>
        <v>0.14763871447417931</v>
      </c>
      <c r="J189" s="312">
        <v>319.82821000000001</v>
      </c>
      <c r="K189" s="312">
        <v>319.89210000000003</v>
      </c>
      <c r="L189" s="310">
        <f>J189+K189</f>
        <v>639.72031000000004</v>
      </c>
      <c r="M189" s="311">
        <f>L189/$L$193</f>
        <v>0.55077499036777033</v>
      </c>
      <c r="N189" s="643"/>
      <c r="O189" s="314">
        <v>8.417961655655927E-2</v>
      </c>
      <c r="P189" s="314">
        <v>103.70511471321699</v>
      </c>
      <c r="Q189" s="313">
        <f>O189+P189</f>
        <v>103.78929432977354</v>
      </c>
      <c r="R189" s="311">
        <f>Q189/$Q$193</f>
        <v>0.34221340916752852</v>
      </c>
      <c r="S189" s="583"/>
      <c r="T189" s="610"/>
      <c r="V189" s="583"/>
      <c r="W189" s="586"/>
      <c r="X189" s="589"/>
      <c r="Y189" s="583"/>
    </row>
    <row r="190" spans="1:25" ht="15" customHeight="1">
      <c r="A190" s="596"/>
      <c r="B190" s="597"/>
      <c r="C190" s="599"/>
      <c r="D190" s="600"/>
      <c r="E190" s="308" t="s">
        <v>2574</v>
      </c>
      <c r="F190" s="309">
        <v>39576</v>
      </c>
      <c r="G190" s="316">
        <v>0</v>
      </c>
      <c r="H190" s="310">
        <f>F190+G190</f>
        <v>39576</v>
      </c>
      <c r="I190" s="311">
        <f>H190/$H$193</f>
        <v>8.9709355831697493E-2</v>
      </c>
      <c r="J190" s="312">
        <v>157.17686999999995</v>
      </c>
      <c r="K190" s="316">
        <v>0</v>
      </c>
      <c r="L190" s="310">
        <f>J190+K190</f>
        <v>157.17686999999995</v>
      </c>
      <c r="M190" s="311">
        <f>L190/$L$193</f>
        <v>0.13532334007073538</v>
      </c>
      <c r="N190" s="643"/>
      <c r="O190" s="314">
        <v>24.510691285216417</v>
      </c>
      <c r="P190" s="314">
        <v>0</v>
      </c>
      <c r="Q190" s="313">
        <f>O190+P190</f>
        <v>24.510691285216417</v>
      </c>
      <c r="R190" s="311">
        <f>Q190/$Q$193</f>
        <v>8.0816497307666421E-2</v>
      </c>
      <c r="S190" s="583"/>
      <c r="T190" s="610"/>
      <c r="V190" s="583"/>
      <c r="W190" s="586"/>
      <c r="X190" s="589"/>
      <c r="Y190" s="583"/>
    </row>
    <row r="191" spans="1:25" ht="15" customHeight="1">
      <c r="A191" s="596"/>
      <c r="B191" s="597"/>
      <c r="C191" s="599"/>
      <c r="D191" s="600"/>
      <c r="E191" s="308" t="s">
        <v>2576</v>
      </c>
      <c r="F191" s="309">
        <v>151</v>
      </c>
      <c r="G191" s="316">
        <v>0</v>
      </c>
      <c r="H191" s="310">
        <f>F191+G191</f>
        <v>151</v>
      </c>
      <c r="I191" s="311">
        <f>H191/$H$193</f>
        <v>3.4228099683106733E-4</v>
      </c>
      <c r="J191" s="312">
        <v>81.932509999999994</v>
      </c>
      <c r="K191" s="316">
        <v>0</v>
      </c>
      <c r="L191" s="310">
        <f>J191+K191</f>
        <v>81.932509999999994</v>
      </c>
      <c r="M191" s="311">
        <f>L191/$L$193</f>
        <v>7.054079212532309E-2</v>
      </c>
      <c r="N191" s="643"/>
      <c r="O191" s="314">
        <v>64.735532159999991</v>
      </c>
      <c r="P191" s="314">
        <v>0</v>
      </c>
      <c r="Q191" s="313">
        <f>O191+P191</f>
        <v>64.735532159999991</v>
      </c>
      <c r="R191" s="311">
        <f>Q191/$Q$193</f>
        <v>0.21344558991179832</v>
      </c>
      <c r="S191" s="583"/>
      <c r="T191" s="610"/>
      <c r="V191" s="583"/>
      <c r="W191" s="586"/>
      <c r="X191" s="589"/>
      <c r="Y191" s="583"/>
    </row>
    <row r="192" spans="1:25" ht="15" customHeight="1" thickBot="1">
      <c r="A192" s="596"/>
      <c r="B192" s="597"/>
      <c r="C192" s="599"/>
      <c r="D192" s="601"/>
      <c r="E192" s="308" t="s">
        <v>373</v>
      </c>
      <c r="F192" s="309">
        <v>7332</v>
      </c>
      <c r="G192" s="316">
        <v>0</v>
      </c>
      <c r="H192" s="310">
        <f>F192+G192</f>
        <v>7332</v>
      </c>
      <c r="I192" s="311">
        <f>H192/$H$193</f>
        <v>1.6619895819638315E-2</v>
      </c>
      <c r="J192" s="309">
        <v>46.742770000000007</v>
      </c>
      <c r="K192" s="316">
        <v>0</v>
      </c>
      <c r="L192" s="310">
        <f>J192+K192</f>
        <v>46.742770000000007</v>
      </c>
      <c r="M192" s="311">
        <f>L192/$L$193</f>
        <v>4.0243756988914275E-2</v>
      </c>
      <c r="N192" s="644"/>
      <c r="O192" s="314">
        <v>16.52726698</v>
      </c>
      <c r="P192" s="314">
        <v>0</v>
      </c>
      <c r="Q192" s="313">
        <f>O192+P192</f>
        <v>16.52726698</v>
      </c>
      <c r="R192" s="311">
        <f>Q192/$Q$193</f>
        <v>5.4493600847474455E-2</v>
      </c>
      <c r="S192" s="591"/>
      <c r="T192" s="611"/>
      <c r="V192" s="584"/>
      <c r="W192" s="587"/>
      <c r="X192" s="590"/>
      <c r="Y192" s="591"/>
    </row>
    <row r="193" spans="1:25" s="329" customFormat="1" ht="15" customHeight="1" thickBot="1">
      <c r="A193" s="592" t="s">
        <v>2577</v>
      </c>
      <c r="B193" s="593"/>
      <c r="C193" s="594"/>
      <c r="D193" s="592" t="s">
        <v>10927</v>
      </c>
      <c r="E193" s="595"/>
      <c r="F193" s="319">
        <f>SUM(F188:F192)</f>
        <v>376073</v>
      </c>
      <c r="G193" s="319">
        <f>SUM(G188:G192)</f>
        <v>65085</v>
      </c>
      <c r="H193" s="319">
        <f>SUM(H188:H192)</f>
        <v>441158</v>
      </c>
      <c r="I193" s="320">
        <v>1</v>
      </c>
      <c r="J193" s="339">
        <f>SUM(J188:J192)</f>
        <v>841.59910999999988</v>
      </c>
      <c r="K193" s="319">
        <f>SUM(K188:K192)</f>
        <v>319.89210000000003</v>
      </c>
      <c r="L193" s="319">
        <f>SUM(L188:L192)</f>
        <v>1161.4912100000001</v>
      </c>
      <c r="M193" s="320">
        <v>1</v>
      </c>
      <c r="N193" s="362">
        <f>N188</f>
        <v>331.400389794837</v>
      </c>
      <c r="O193" s="337">
        <f>SUM(O188:O192)</f>
        <v>199.58310120518416</v>
      </c>
      <c r="P193" s="338">
        <f>SUM(P188:P192)</f>
        <v>103.70511471321699</v>
      </c>
      <c r="Q193" s="326">
        <f>SUM(Q188:Q192)</f>
        <v>303.28821591840114</v>
      </c>
      <c r="R193" s="327">
        <v>1</v>
      </c>
      <c r="S193" s="323">
        <f>S188</f>
        <v>28.112173876435861</v>
      </c>
      <c r="T193" s="328">
        <f>T188</f>
        <v>8.482842731066043</v>
      </c>
      <c r="V193" s="330">
        <f>SUM(V188:V192)</f>
        <v>219.446080151335</v>
      </c>
      <c r="W193" s="330">
        <f>SUM(W188:W192)</f>
        <v>199.05914906043299</v>
      </c>
      <c r="X193" s="323">
        <f>MIN(100,+W193/V193*100)</f>
        <v>90.70982216823252</v>
      </c>
      <c r="Y193" s="323">
        <f>Y188</f>
        <v>16.984949387928324</v>
      </c>
    </row>
    <row r="194" spans="1:25" ht="15" customHeight="1">
      <c r="A194" s="596">
        <f>A188+1</f>
        <v>28</v>
      </c>
      <c r="B194" s="597" t="s">
        <v>2233</v>
      </c>
      <c r="C194" s="598" t="s">
        <v>10940</v>
      </c>
      <c r="D194" s="605" t="s">
        <v>10941</v>
      </c>
      <c r="E194" s="308" t="s">
        <v>2571</v>
      </c>
      <c r="F194" s="309">
        <v>251105</v>
      </c>
      <c r="G194" s="316">
        <v>0</v>
      </c>
      <c r="H194" s="310">
        <f>F194+G194</f>
        <v>251105</v>
      </c>
      <c r="I194" s="311">
        <f>H194/$H$199</f>
        <v>0.8143162441667775</v>
      </c>
      <c r="J194" s="312">
        <v>300.45436999999998</v>
      </c>
      <c r="K194" s="316">
        <v>0</v>
      </c>
      <c r="L194" s="310">
        <f>J194+K194</f>
        <v>300.45436999999998</v>
      </c>
      <c r="M194" s="311">
        <f>L194/$L$199</f>
        <v>0.41030544744424868</v>
      </c>
      <c r="N194" s="642">
        <v>279.12032830276098</v>
      </c>
      <c r="O194" s="314">
        <v>75.656312299218001</v>
      </c>
      <c r="P194" s="314">
        <v>0</v>
      </c>
      <c r="Q194" s="313">
        <f>O194+P194</f>
        <v>75.656312299218001</v>
      </c>
      <c r="R194" s="311">
        <f>Q194/$Q$199</f>
        <v>0.29362610973152942</v>
      </c>
      <c r="S194" s="614">
        <f>N199-Q199</f>
        <v>21.458254693596302</v>
      </c>
      <c r="T194" s="609">
        <f>S194/N199*100</f>
        <v>7.687815081071629</v>
      </c>
      <c r="V194" s="582">
        <v>151.34570004601801</v>
      </c>
      <c r="W194" s="585">
        <v>144.42762830313399</v>
      </c>
      <c r="X194" s="588">
        <f>MIN(1,+W194/V194)</f>
        <v>0.95428960491919812</v>
      </c>
      <c r="Y194" s="582">
        <f>+((N199-(O199+P199)*X194)/N194)*100</f>
        <v>11.907441524487867</v>
      </c>
    </row>
    <row r="195" spans="1:25" ht="15" customHeight="1">
      <c r="A195" s="596"/>
      <c r="B195" s="597"/>
      <c r="C195" s="599"/>
      <c r="D195" s="600"/>
      <c r="E195" s="308" t="s">
        <v>10926</v>
      </c>
      <c r="F195" s="309">
        <v>94</v>
      </c>
      <c r="G195" s="309">
        <v>11415</v>
      </c>
      <c r="H195" s="310">
        <f>F195+G195</f>
        <v>11509</v>
      </c>
      <c r="I195" s="311">
        <f>H195/$H$199</f>
        <v>3.7322895418711068E-2</v>
      </c>
      <c r="J195" s="312">
        <v>50.985490000000013</v>
      </c>
      <c r="K195" s="312">
        <v>50.468690000000002</v>
      </c>
      <c r="L195" s="310">
        <f>J195+K195</f>
        <v>101.45418000000001</v>
      </c>
      <c r="M195" s="311">
        <f>L195/$L$199</f>
        <v>0.13854750297021592</v>
      </c>
      <c r="N195" s="643"/>
      <c r="O195" s="314">
        <v>4.5356706754752597E-2</v>
      </c>
      <c r="P195" s="314">
        <v>13.012065032300654</v>
      </c>
      <c r="Q195" s="313">
        <f>O195+P195</f>
        <v>13.057421739055407</v>
      </c>
      <c r="R195" s="311">
        <f>Q195/$Q$199</f>
        <v>5.067653751347817E-2</v>
      </c>
      <c r="S195" s="583"/>
      <c r="T195" s="610"/>
      <c r="V195" s="583"/>
      <c r="W195" s="586"/>
      <c r="X195" s="589"/>
      <c r="Y195" s="583"/>
    </row>
    <row r="196" spans="1:25" ht="15" customHeight="1">
      <c r="A196" s="596"/>
      <c r="B196" s="597"/>
      <c r="C196" s="599"/>
      <c r="D196" s="600"/>
      <c r="E196" s="308" t="s">
        <v>2574</v>
      </c>
      <c r="F196" s="309">
        <v>41686</v>
      </c>
      <c r="G196" s="316">
        <v>0</v>
      </c>
      <c r="H196" s="310">
        <f>F196+G196</f>
        <v>41686</v>
      </c>
      <c r="I196" s="311">
        <f>H196/$H$199</f>
        <v>0.1351848308649222</v>
      </c>
      <c r="J196" s="312">
        <v>196.15905999999998</v>
      </c>
      <c r="K196" s="316">
        <v>0</v>
      </c>
      <c r="L196" s="310">
        <f>J196+K196</f>
        <v>196.15905999999998</v>
      </c>
      <c r="M196" s="311">
        <f>L196/$L$199</f>
        <v>0.26787805044587376</v>
      </c>
      <c r="N196" s="643"/>
      <c r="O196" s="314">
        <v>24.04475426089131</v>
      </c>
      <c r="P196" s="314">
        <v>0</v>
      </c>
      <c r="Q196" s="313">
        <f>O196+P196</f>
        <v>24.04475426089131</v>
      </c>
      <c r="R196" s="311">
        <f>Q196/$Q$199</f>
        <v>9.331895037592397E-2</v>
      </c>
      <c r="S196" s="583"/>
      <c r="T196" s="610"/>
      <c r="V196" s="583"/>
      <c r="W196" s="586"/>
      <c r="X196" s="589"/>
      <c r="Y196" s="583"/>
    </row>
    <row r="197" spans="1:25" ht="15" customHeight="1">
      <c r="A197" s="596"/>
      <c r="B197" s="597"/>
      <c r="C197" s="599"/>
      <c r="D197" s="600"/>
      <c r="E197" s="308" t="s">
        <v>2576</v>
      </c>
      <c r="F197" s="309">
        <v>167</v>
      </c>
      <c r="G197" s="316">
        <v>0</v>
      </c>
      <c r="H197" s="310">
        <f>F197+G197</f>
        <v>167</v>
      </c>
      <c r="I197" s="311">
        <f>H197/$H$199</f>
        <v>5.4156951385218074E-4</v>
      </c>
      <c r="J197" s="312">
        <v>113.18038999999999</v>
      </c>
      <c r="K197" s="316">
        <v>0</v>
      </c>
      <c r="L197" s="310">
        <f>J197+K197</f>
        <v>113.18038999999999</v>
      </c>
      <c r="M197" s="311">
        <f>L197/$L$199</f>
        <v>0.15456100891747579</v>
      </c>
      <c r="N197" s="643"/>
      <c r="O197" s="314">
        <v>134.80452842999998</v>
      </c>
      <c r="P197" s="314">
        <v>0</v>
      </c>
      <c r="Q197" s="313">
        <f>O197+P197</f>
        <v>134.80452842999998</v>
      </c>
      <c r="R197" s="311">
        <f>Q197/$Q$199</f>
        <v>0.52318343379661902</v>
      </c>
      <c r="S197" s="583"/>
      <c r="T197" s="610"/>
      <c r="V197" s="583"/>
      <c r="W197" s="586"/>
      <c r="X197" s="589"/>
      <c r="Y197" s="583"/>
    </row>
    <row r="198" spans="1:25" ht="15" customHeight="1" thickBot="1">
      <c r="A198" s="596"/>
      <c r="B198" s="597"/>
      <c r="C198" s="599"/>
      <c r="D198" s="601"/>
      <c r="E198" s="308" t="s">
        <v>373</v>
      </c>
      <c r="F198" s="309">
        <v>3896</v>
      </c>
      <c r="G198" s="316">
        <v>0</v>
      </c>
      <c r="H198" s="310">
        <f>F198+G198</f>
        <v>3896</v>
      </c>
      <c r="I198" s="311">
        <f>H198/$H$199</f>
        <v>1.2634460035737103E-2</v>
      </c>
      <c r="J198" s="309">
        <v>21.022000000000002</v>
      </c>
      <c r="K198" s="316">
        <v>0</v>
      </c>
      <c r="L198" s="310">
        <f>J198+K198</f>
        <v>21.022000000000002</v>
      </c>
      <c r="M198" s="311">
        <f>L198/$L$199</f>
        <v>2.8707990222185811E-2</v>
      </c>
      <c r="N198" s="644"/>
      <c r="O198" s="314">
        <v>10.099056880000001</v>
      </c>
      <c r="P198" s="314">
        <v>0</v>
      </c>
      <c r="Q198" s="313">
        <f>O198+P198</f>
        <v>10.099056880000001</v>
      </c>
      <c r="R198" s="311">
        <f>Q198/$Q$199</f>
        <v>3.9194968582449502E-2</v>
      </c>
      <c r="S198" s="591"/>
      <c r="T198" s="611"/>
      <c r="V198" s="584"/>
      <c r="W198" s="587"/>
      <c r="X198" s="590"/>
      <c r="Y198" s="591"/>
    </row>
    <row r="199" spans="1:25" s="329" customFormat="1" ht="15" customHeight="1" thickBot="1">
      <c r="A199" s="592" t="s">
        <v>2577</v>
      </c>
      <c r="B199" s="593"/>
      <c r="C199" s="594"/>
      <c r="D199" s="592" t="s">
        <v>10927</v>
      </c>
      <c r="E199" s="595"/>
      <c r="F199" s="319">
        <f>SUM(F194:F198)</f>
        <v>296948</v>
      </c>
      <c r="G199" s="319">
        <f>SUM(G194:G198)</f>
        <v>11415</v>
      </c>
      <c r="H199" s="319">
        <f>SUM(H194:H198)</f>
        <v>308363</v>
      </c>
      <c r="I199" s="320">
        <v>1</v>
      </c>
      <c r="J199" s="339">
        <f>SUM(J194:J198)</f>
        <v>681.80131000000006</v>
      </c>
      <c r="K199" s="319">
        <f>SUM(K194:K198)</f>
        <v>50.468690000000002</v>
      </c>
      <c r="L199" s="319">
        <f>SUM(L194:L198)</f>
        <v>732.27</v>
      </c>
      <c r="M199" s="320">
        <v>1</v>
      </c>
      <c r="N199" s="362">
        <f>N194</f>
        <v>279.12032830276098</v>
      </c>
      <c r="O199" s="337">
        <f>SUM(O194:O198)</f>
        <v>244.65000857686405</v>
      </c>
      <c r="P199" s="338">
        <f>SUM(P194:P198)</f>
        <v>13.012065032300654</v>
      </c>
      <c r="Q199" s="326">
        <f>SUM(Q194:Q198)</f>
        <v>257.66207360916468</v>
      </c>
      <c r="R199" s="327">
        <v>1</v>
      </c>
      <c r="S199" s="323">
        <f>S194</f>
        <v>21.458254693596302</v>
      </c>
      <c r="T199" s="328">
        <f>T194</f>
        <v>7.687815081071629</v>
      </c>
      <c r="V199" s="330">
        <f>SUM(V194:V198)</f>
        <v>151.34570004601801</v>
      </c>
      <c r="W199" s="330">
        <f>SUM(W194:W198)</f>
        <v>144.42762830313399</v>
      </c>
      <c r="X199" s="323">
        <f>MIN(100,+W199/V199*100)</f>
        <v>95.42896049191981</v>
      </c>
      <c r="Y199" s="323">
        <f>Y194</f>
        <v>11.907441524487867</v>
      </c>
    </row>
    <row r="200" spans="1:25" ht="15" customHeight="1">
      <c r="A200" s="596">
        <f>A194+1</f>
        <v>29</v>
      </c>
      <c r="B200" s="597" t="s">
        <v>2233</v>
      </c>
      <c r="C200" s="598" t="s">
        <v>10940</v>
      </c>
      <c r="D200" s="605" t="s">
        <v>2473</v>
      </c>
      <c r="E200" s="308" t="s">
        <v>2571</v>
      </c>
      <c r="F200" s="309">
        <v>151244</v>
      </c>
      <c r="G200" s="316">
        <v>0</v>
      </c>
      <c r="H200" s="310">
        <f>F200+G200</f>
        <v>151244</v>
      </c>
      <c r="I200" s="311">
        <f>H200/$H$205</f>
        <v>0.7213602651849379</v>
      </c>
      <c r="J200" s="312">
        <v>80.799909999999997</v>
      </c>
      <c r="K200" s="316">
        <v>0</v>
      </c>
      <c r="L200" s="310">
        <f>J200+K200</f>
        <v>80.799909999999997</v>
      </c>
      <c r="M200" s="311">
        <f>L200/$L$205</f>
        <v>9.5453375805722468E-2</v>
      </c>
      <c r="N200" s="642">
        <v>272.68032072799099</v>
      </c>
      <c r="O200" s="314">
        <v>22.377648266727899</v>
      </c>
      <c r="P200" s="314">
        <v>0</v>
      </c>
      <c r="Q200" s="313">
        <f>O200+P200</f>
        <v>22.377648266727899</v>
      </c>
      <c r="R200" s="311">
        <v>0</v>
      </c>
      <c r="S200" s="614">
        <f>N205-Q205</f>
        <v>21.658185081963211</v>
      </c>
      <c r="T200" s="609">
        <f>S200/N205*100</f>
        <v>7.9427019244150285</v>
      </c>
      <c r="V200" s="582">
        <v>183.171996910811</v>
      </c>
      <c r="W200" s="585">
        <v>69.727621300816296</v>
      </c>
      <c r="X200" s="588">
        <f>MIN(1,+W200/V200)</f>
        <v>0.38066747361370767</v>
      </c>
      <c r="Y200" s="582">
        <f>+((N205-(O205+P205)*X200)/N200)*100</f>
        <v>64.956780913863028</v>
      </c>
    </row>
    <row r="201" spans="1:25" ht="15" customHeight="1">
      <c r="A201" s="596"/>
      <c r="B201" s="597"/>
      <c r="C201" s="599"/>
      <c r="D201" s="600"/>
      <c r="E201" s="308" t="s">
        <v>10926</v>
      </c>
      <c r="F201" s="309">
        <v>38</v>
      </c>
      <c r="G201" s="309">
        <v>37138</v>
      </c>
      <c r="H201" s="310">
        <f>F201+G201</f>
        <v>37176</v>
      </c>
      <c r="I201" s="311">
        <f>H201/$H$205</f>
        <v>0.1773114253690411</v>
      </c>
      <c r="J201" s="312">
        <v>175.58941000000004</v>
      </c>
      <c r="K201" s="312">
        <v>175.36359999999999</v>
      </c>
      <c r="L201" s="310">
        <f>J201+K201</f>
        <v>350.95301000000006</v>
      </c>
      <c r="M201" s="311">
        <f>L201/$L$205</f>
        <v>0.41460008499612788</v>
      </c>
      <c r="N201" s="643"/>
      <c r="O201" s="314">
        <v>2.0175197384387219E-2</v>
      </c>
      <c r="P201" s="314">
        <v>57.776779121834579</v>
      </c>
      <c r="Q201" s="313">
        <f>O201+P201</f>
        <v>57.796954319218969</v>
      </c>
      <c r="R201" s="311">
        <v>84.200000000000017</v>
      </c>
      <c r="S201" s="583"/>
      <c r="T201" s="610"/>
      <c r="V201" s="583"/>
      <c r="W201" s="586"/>
      <c r="X201" s="589"/>
      <c r="Y201" s="583"/>
    </row>
    <row r="202" spans="1:25" ht="15" customHeight="1">
      <c r="A202" s="596"/>
      <c r="B202" s="597"/>
      <c r="C202" s="599"/>
      <c r="D202" s="600"/>
      <c r="E202" s="308" t="s">
        <v>2574</v>
      </c>
      <c r="F202" s="309">
        <v>17619</v>
      </c>
      <c r="G202" s="316">
        <v>0</v>
      </c>
      <c r="H202" s="310">
        <f>F202+G202</f>
        <v>17619</v>
      </c>
      <c r="I202" s="311">
        <f>H202/$H$205</f>
        <v>8.4034054324756163E-2</v>
      </c>
      <c r="J202" s="312">
        <v>98.03428000000001</v>
      </c>
      <c r="K202" s="316">
        <v>0</v>
      </c>
      <c r="L202" s="310">
        <f>J202+K202</f>
        <v>98.03428000000001</v>
      </c>
      <c r="M202" s="311">
        <f>L202/$L$205</f>
        <v>0.11581328457771083</v>
      </c>
      <c r="N202" s="643"/>
      <c r="O202" s="314">
        <v>16.542159250080925</v>
      </c>
      <c r="P202" s="314">
        <v>0</v>
      </c>
      <c r="Q202" s="313">
        <f>O202+P202</f>
        <v>16.542159250080925</v>
      </c>
      <c r="R202" s="311">
        <v>0</v>
      </c>
      <c r="S202" s="583"/>
      <c r="T202" s="610"/>
      <c r="V202" s="583"/>
      <c r="W202" s="586"/>
      <c r="X202" s="589"/>
      <c r="Y202" s="583"/>
    </row>
    <row r="203" spans="1:25" ht="15" customHeight="1">
      <c r="A203" s="596"/>
      <c r="B203" s="597"/>
      <c r="C203" s="599"/>
      <c r="D203" s="600"/>
      <c r="E203" s="308" t="s">
        <v>2576</v>
      </c>
      <c r="F203" s="309">
        <v>46</v>
      </c>
      <c r="G203" s="316">
        <v>0</v>
      </c>
      <c r="H203" s="310">
        <f>F203+G203</f>
        <v>46</v>
      </c>
      <c r="I203" s="311">
        <f>H203/$H$205</f>
        <v>2.1939761047385113E-4</v>
      </c>
      <c r="J203" s="312">
        <v>69.36891</v>
      </c>
      <c r="K203" s="316">
        <v>0</v>
      </c>
      <c r="L203" s="310">
        <f>J203+K203</f>
        <v>69.36891</v>
      </c>
      <c r="M203" s="311">
        <f>L203/$L$205</f>
        <v>8.1949307065606131E-2</v>
      </c>
      <c r="N203" s="643"/>
      <c r="O203" s="314">
        <v>47.268782899999998</v>
      </c>
      <c r="P203" s="314">
        <v>0</v>
      </c>
      <c r="Q203" s="313">
        <f>O203+P203</f>
        <v>47.268782899999998</v>
      </c>
      <c r="R203" s="311">
        <v>0</v>
      </c>
      <c r="S203" s="583"/>
      <c r="T203" s="610"/>
      <c r="V203" s="583"/>
      <c r="W203" s="586"/>
      <c r="X203" s="589"/>
      <c r="Y203" s="583"/>
    </row>
    <row r="204" spans="1:25" ht="15" customHeight="1" thickBot="1">
      <c r="A204" s="596"/>
      <c r="B204" s="597"/>
      <c r="C204" s="599"/>
      <c r="D204" s="601"/>
      <c r="E204" s="308" t="s">
        <v>373</v>
      </c>
      <c r="F204" s="309">
        <v>3580</v>
      </c>
      <c r="G204" s="316">
        <v>0</v>
      </c>
      <c r="H204" s="310">
        <f>F204+G204</f>
        <v>3580</v>
      </c>
      <c r="I204" s="311">
        <f>H204/$H$205</f>
        <v>1.7074857510791023E-2</v>
      </c>
      <c r="J204" s="309">
        <v>247.32951</v>
      </c>
      <c r="K204" s="316">
        <v>0</v>
      </c>
      <c r="L204" s="310">
        <f>J204+K204</f>
        <v>247.32951</v>
      </c>
      <c r="M204" s="311">
        <f>L204/$L$205</f>
        <v>0.29218394755483262</v>
      </c>
      <c r="N204" s="644"/>
      <c r="O204" s="314">
        <v>107.03659090999999</v>
      </c>
      <c r="P204" s="314">
        <v>0</v>
      </c>
      <c r="Q204" s="313">
        <f>O204+P204</f>
        <v>107.03659090999999</v>
      </c>
      <c r="R204" s="311">
        <v>0</v>
      </c>
      <c r="S204" s="591"/>
      <c r="T204" s="611"/>
      <c r="V204" s="584"/>
      <c r="W204" s="587"/>
      <c r="X204" s="590"/>
      <c r="Y204" s="591"/>
    </row>
    <row r="205" spans="1:25" s="329" customFormat="1" ht="15" customHeight="1" thickBot="1">
      <c r="A205" s="592" t="s">
        <v>2577</v>
      </c>
      <c r="B205" s="593"/>
      <c r="C205" s="594"/>
      <c r="D205" s="592" t="s">
        <v>10927</v>
      </c>
      <c r="E205" s="595"/>
      <c r="F205" s="319">
        <f>SUM(F200:F204)</f>
        <v>172527</v>
      </c>
      <c r="G205" s="319">
        <f>SUM(G200:G204)</f>
        <v>37138</v>
      </c>
      <c r="H205" s="319">
        <f>SUM(H200:H204)</f>
        <v>209665</v>
      </c>
      <c r="I205" s="320">
        <v>1</v>
      </c>
      <c r="J205" s="339">
        <f>SUM(J200:J204)</f>
        <v>671.12202000000013</v>
      </c>
      <c r="K205" s="319">
        <f>SUM(K200:K204)</f>
        <v>175.36359999999999</v>
      </c>
      <c r="L205" s="319">
        <f>SUM(L200:L204)</f>
        <v>846.48562000000015</v>
      </c>
      <c r="M205" s="320">
        <v>1</v>
      </c>
      <c r="N205" s="362">
        <f>N200</f>
        <v>272.68032072799099</v>
      </c>
      <c r="O205" s="337">
        <f>SUM(O200:O204)</f>
        <v>193.2453565241932</v>
      </c>
      <c r="P205" s="338">
        <f>SUM(P200:P204)</f>
        <v>57.776779121834579</v>
      </c>
      <c r="Q205" s="326">
        <f>SUM(Q200:Q204)</f>
        <v>251.02213564602778</v>
      </c>
      <c r="R205" s="327">
        <v>1</v>
      </c>
      <c r="S205" s="323">
        <f>S200</f>
        <v>21.658185081963211</v>
      </c>
      <c r="T205" s="328">
        <f>T200</f>
        <v>7.9427019244150285</v>
      </c>
      <c r="V205" s="330">
        <f>SUM(V200:V204)</f>
        <v>183.171996910811</v>
      </c>
      <c r="W205" s="330">
        <f>SUM(W200:W204)</f>
        <v>69.727621300816296</v>
      </c>
      <c r="X205" s="323">
        <f>MIN(100,+W205/V205*100)</f>
        <v>38.066747361370766</v>
      </c>
      <c r="Y205" s="323">
        <f>Y200</f>
        <v>64.956780913863028</v>
      </c>
    </row>
    <row r="206" spans="1:25" ht="15" customHeight="1">
      <c r="A206" s="596">
        <f>A200+1</f>
        <v>30</v>
      </c>
      <c r="B206" s="597" t="s">
        <v>2233</v>
      </c>
      <c r="C206" s="598" t="s">
        <v>10940</v>
      </c>
      <c r="D206" s="605" t="s">
        <v>2477</v>
      </c>
      <c r="E206" s="308" t="s">
        <v>2571</v>
      </c>
      <c r="F206" s="309">
        <v>354325</v>
      </c>
      <c r="G206" s="316">
        <v>0</v>
      </c>
      <c r="H206" s="310">
        <f>F206+G206</f>
        <v>354325</v>
      </c>
      <c r="I206" s="311">
        <f>H206/$H$211</f>
        <v>0.73911791885087064</v>
      </c>
      <c r="J206" s="312">
        <v>180.73420999999999</v>
      </c>
      <c r="K206" s="316">
        <v>0</v>
      </c>
      <c r="L206" s="310">
        <f>J206+K206</f>
        <v>180.73420999999999</v>
      </c>
      <c r="M206" s="311">
        <f>L206/$L$211</f>
        <v>0.16906483124639679</v>
      </c>
      <c r="N206" s="642">
        <v>292.39034391102098</v>
      </c>
      <c r="O206" s="314">
        <v>59.714806752541101</v>
      </c>
      <c r="P206" s="314">
        <v>0</v>
      </c>
      <c r="Q206" s="313">
        <f>O206+P206</f>
        <v>59.714806752541101</v>
      </c>
      <c r="R206" s="311">
        <f>Q206/$Q$211</f>
        <v>0.22222446740645194</v>
      </c>
      <c r="S206" s="614">
        <f>N211-Q211</f>
        <v>23.676428429690077</v>
      </c>
      <c r="T206" s="609">
        <f>S206/N211*100</f>
        <v>8.0975411544011831</v>
      </c>
      <c r="V206" s="582">
        <v>198.769249319956</v>
      </c>
      <c r="W206" s="585">
        <v>178.058519956308</v>
      </c>
      <c r="X206" s="588">
        <f>MIN(1,+W206/V206)</f>
        <v>0.89580516385454456</v>
      </c>
      <c r="Y206" s="582">
        <f>+((N211-(O211+P211)*X206)/N206)*100</f>
        <v>17.67330279518281</v>
      </c>
    </row>
    <row r="207" spans="1:25" ht="15" customHeight="1">
      <c r="A207" s="596"/>
      <c r="B207" s="597"/>
      <c r="C207" s="599"/>
      <c r="D207" s="600"/>
      <c r="E207" s="308" t="s">
        <v>10926</v>
      </c>
      <c r="F207" s="309">
        <v>20</v>
      </c>
      <c r="G207" s="309">
        <v>77415</v>
      </c>
      <c r="H207" s="310">
        <f>F207+G207</f>
        <v>77435</v>
      </c>
      <c r="I207" s="311">
        <f>H207/$H$211</f>
        <v>0.1615285290234027</v>
      </c>
      <c r="J207" s="312">
        <v>302.53514000000007</v>
      </c>
      <c r="K207" s="312">
        <v>299.53039999999999</v>
      </c>
      <c r="L207" s="310">
        <f>J207+K207</f>
        <v>602.06554000000006</v>
      </c>
      <c r="M207" s="311">
        <f>L207/$L$211</f>
        <v>0.56319226403994449</v>
      </c>
      <c r="N207" s="643"/>
      <c r="O207" s="314">
        <v>1.3325267024403398</v>
      </c>
      <c r="P207" s="314">
        <v>116.86780690922922</v>
      </c>
      <c r="Q207" s="313">
        <f>O207+P207</f>
        <v>118.20033361166955</v>
      </c>
      <c r="R207" s="311">
        <f>Q207/$Q$211</f>
        <v>0.43987425586034307</v>
      </c>
      <c r="S207" s="583"/>
      <c r="T207" s="610"/>
      <c r="V207" s="583"/>
      <c r="W207" s="586"/>
      <c r="X207" s="589"/>
      <c r="Y207" s="583"/>
    </row>
    <row r="208" spans="1:25" ht="15" customHeight="1">
      <c r="A208" s="596"/>
      <c r="B208" s="597"/>
      <c r="C208" s="599"/>
      <c r="D208" s="600"/>
      <c r="E208" s="308" t="s">
        <v>2574</v>
      </c>
      <c r="F208" s="309">
        <v>40374</v>
      </c>
      <c r="G208" s="316">
        <v>0</v>
      </c>
      <c r="H208" s="310">
        <f>F208+G208</f>
        <v>40374</v>
      </c>
      <c r="I208" s="311">
        <f>H208/$H$211</f>
        <v>8.4219704665730755E-2</v>
      </c>
      <c r="J208" s="312">
        <v>95.633629999999997</v>
      </c>
      <c r="K208" s="316">
        <v>0</v>
      </c>
      <c r="L208" s="310">
        <f>J208+K208</f>
        <v>95.633629999999997</v>
      </c>
      <c r="M208" s="311">
        <f>L208/$L$211</f>
        <v>8.9458899438187994E-2</v>
      </c>
      <c r="N208" s="643"/>
      <c r="O208" s="314">
        <v>13.893865637120268</v>
      </c>
      <c r="P208" s="314">
        <v>0</v>
      </c>
      <c r="Q208" s="313">
        <f>O208+P208</f>
        <v>13.893865637120268</v>
      </c>
      <c r="R208" s="311">
        <f>Q208/$Q$211</f>
        <v>5.1705047028297847E-2</v>
      </c>
      <c r="S208" s="583"/>
      <c r="T208" s="610"/>
      <c r="V208" s="583"/>
      <c r="W208" s="586"/>
      <c r="X208" s="589"/>
      <c r="Y208" s="583"/>
    </row>
    <row r="209" spans="1:25" ht="15" customHeight="1">
      <c r="A209" s="596"/>
      <c r="B209" s="597"/>
      <c r="C209" s="599"/>
      <c r="D209" s="600"/>
      <c r="E209" s="308" t="s">
        <v>2576</v>
      </c>
      <c r="F209" s="309">
        <v>124</v>
      </c>
      <c r="G209" s="316">
        <v>0</v>
      </c>
      <c r="H209" s="310">
        <f>F209+G209</f>
        <v>124</v>
      </c>
      <c r="I209" s="311">
        <f>H209/$H$211</f>
        <v>2.5866258925423823E-4</v>
      </c>
      <c r="J209" s="312">
        <v>42.917810000000003</v>
      </c>
      <c r="K209" s="316">
        <v>0</v>
      </c>
      <c r="L209" s="310">
        <f>J209+K209</f>
        <v>42.917810000000003</v>
      </c>
      <c r="M209" s="311">
        <f>L209/$L$211</f>
        <v>4.0146756417143839E-2</v>
      </c>
      <c r="N209" s="643"/>
      <c r="O209" s="314">
        <v>26.26525607</v>
      </c>
      <c r="P209" s="314">
        <v>0</v>
      </c>
      <c r="Q209" s="313">
        <f>O209+P209</f>
        <v>26.26525607</v>
      </c>
      <c r="R209" s="311">
        <f>Q209/$Q$211</f>
        <v>9.7744309307363719E-2</v>
      </c>
      <c r="S209" s="583"/>
      <c r="T209" s="610"/>
      <c r="V209" s="583"/>
      <c r="W209" s="586"/>
      <c r="X209" s="589"/>
      <c r="Y209" s="583"/>
    </row>
    <row r="210" spans="1:25" ht="15" customHeight="1" thickBot="1">
      <c r="A210" s="596"/>
      <c r="B210" s="597"/>
      <c r="C210" s="599"/>
      <c r="D210" s="601"/>
      <c r="E210" s="308" t="s">
        <v>373</v>
      </c>
      <c r="F210" s="309">
        <v>7131</v>
      </c>
      <c r="G210" s="316">
        <v>0</v>
      </c>
      <c r="H210" s="310">
        <f>F210+G210</f>
        <v>7131</v>
      </c>
      <c r="I210" s="311">
        <f>H210/$H$211</f>
        <v>1.4875184870741714E-2</v>
      </c>
      <c r="J210" s="309">
        <v>147.67191</v>
      </c>
      <c r="K210" s="316">
        <v>0</v>
      </c>
      <c r="L210" s="310">
        <f>J210+K210</f>
        <v>147.67191</v>
      </c>
      <c r="M210" s="311">
        <f>L210/$L$211</f>
        <v>0.13813724885832682</v>
      </c>
      <c r="N210" s="644"/>
      <c r="O210" s="314">
        <v>50.639653410000001</v>
      </c>
      <c r="P210" s="314">
        <v>0</v>
      </c>
      <c r="Q210" s="313">
        <f>O210+P210</f>
        <v>50.639653410000001</v>
      </c>
      <c r="R210" s="311">
        <f>Q210/$Q$211</f>
        <v>0.18845192039754349</v>
      </c>
      <c r="S210" s="591"/>
      <c r="T210" s="611"/>
      <c r="V210" s="584"/>
      <c r="W210" s="587"/>
      <c r="X210" s="590"/>
      <c r="Y210" s="591"/>
    </row>
    <row r="211" spans="1:25" s="329" customFormat="1" ht="15" customHeight="1" thickBot="1">
      <c r="A211" s="592" t="s">
        <v>2577</v>
      </c>
      <c r="B211" s="593"/>
      <c r="C211" s="594"/>
      <c r="D211" s="592" t="s">
        <v>10927</v>
      </c>
      <c r="E211" s="595"/>
      <c r="F211" s="319">
        <f>SUM(F206:F210)</f>
        <v>401974</v>
      </c>
      <c r="G211" s="319">
        <f>SUM(G206:G210)</f>
        <v>77415</v>
      </c>
      <c r="H211" s="319">
        <f>SUM(H206:H210)</f>
        <v>479389</v>
      </c>
      <c r="I211" s="320">
        <v>1</v>
      </c>
      <c r="J211" s="339">
        <f>SUM(J206:J210)</f>
        <v>769.49270000000013</v>
      </c>
      <c r="K211" s="319">
        <f>SUM(K206:K210)</f>
        <v>299.53039999999999</v>
      </c>
      <c r="L211" s="319">
        <f>SUM(L206:L210)</f>
        <v>1069.0231000000001</v>
      </c>
      <c r="M211" s="320">
        <v>1</v>
      </c>
      <c r="N211" s="362">
        <f>N206</f>
        <v>292.39034391102098</v>
      </c>
      <c r="O211" s="324">
        <f>SUM(O206:O210)</f>
        <v>151.84610857210171</v>
      </c>
      <c r="P211" s="325">
        <f>SUM(P206:P210)</f>
        <v>116.86780690922922</v>
      </c>
      <c r="Q211" s="363">
        <f>SUM(Q206:Q210)</f>
        <v>268.7139154813309</v>
      </c>
      <c r="R211" s="364">
        <v>1</v>
      </c>
      <c r="S211" s="323">
        <f>S206</f>
        <v>23.676428429690077</v>
      </c>
      <c r="T211" s="328">
        <f>T206</f>
        <v>8.0975411544011831</v>
      </c>
      <c r="V211" s="330">
        <f>SUM(V206:V210)</f>
        <v>198.769249319956</v>
      </c>
      <c r="W211" s="330">
        <f>SUM(W206:W210)</f>
        <v>178.058519956308</v>
      </c>
      <c r="X211" s="323">
        <f>MIN(100,+W211/V211*100)</f>
        <v>89.580516385454459</v>
      </c>
      <c r="Y211" s="323">
        <f>Y206</f>
        <v>17.67330279518281</v>
      </c>
    </row>
    <row r="212" spans="1:25" s="329" customFormat="1" ht="15" customHeight="1">
      <c r="A212" s="596">
        <f>A206+1</f>
        <v>31</v>
      </c>
      <c r="B212" s="597" t="s">
        <v>2233</v>
      </c>
      <c r="C212" s="598" t="s">
        <v>10940</v>
      </c>
      <c r="D212" s="605" t="s">
        <v>10942</v>
      </c>
      <c r="E212" s="308" t="s">
        <v>2571</v>
      </c>
      <c r="F212" s="365">
        <v>157227</v>
      </c>
      <c r="G212" s="365">
        <v>0</v>
      </c>
      <c r="H212" s="319">
        <f>F212+G212</f>
        <v>157227</v>
      </c>
      <c r="I212" s="311">
        <f>H212/$H$211</f>
        <v>0.32797373323125895</v>
      </c>
      <c r="J212" s="366">
        <v>78.589309999999983</v>
      </c>
      <c r="K212" s="366">
        <v>0</v>
      </c>
      <c r="L212" s="332">
        <f>J212+K212</f>
        <v>78.589309999999983</v>
      </c>
      <c r="M212" s="311">
        <f>L212/$L$217</f>
        <v>0.14793956069037983</v>
      </c>
      <c r="N212" s="642">
        <v>160.91018926338899</v>
      </c>
      <c r="O212" s="314">
        <v>30.253662988117398</v>
      </c>
      <c r="P212" s="367">
        <v>0</v>
      </c>
      <c r="Q212" s="313">
        <f>O212+P212</f>
        <v>30.253662988117398</v>
      </c>
      <c r="R212" s="311">
        <f>Q212/$Q$211</f>
        <v>0.1125868860714781</v>
      </c>
      <c r="S212" s="614">
        <f>N217-Q217</f>
        <v>13.643877274377473</v>
      </c>
      <c r="T212" s="609">
        <f>S212/N217*100</f>
        <v>8.4791878853888036</v>
      </c>
      <c r="V212" s="645">
        <v>137.212642479457</v>
      </c>
      <c r="W212" s="645">
        <v>50.890898058225503</v>
      </c>
      <c r="X212" s="588">
        <f>MIN(1,+W212/V212)</f>
        <v>0.37089073673254785</v>
      </c>
      <c r="Y212" s="582">
        <f>+((N217-(O217+P217)*X212)/N212)*100</f>
        <v>66.055778568450762</v>
      </c>
    </row>
    <row r="213" spans="1:25" s="329" customFormat="1" ht="15" customHeight="1">
      <c r="A213" s="596"/>
      <c r="B213" s="597"/>
      <c r="C213" s="599"/>
      <c r="D213" s="600"/>
      <c r="E213" s="308" t="s">
        <v>10926</v>
      </c>
      <c r="F213" s="365">
        <v>40</v>
      </c>
      <c r="G213" s="365">
        <v>29164</v>
      </c>
      <c r="H213" s="319">
        <f>F213+G213</f>
        <v>29204</v>
      </c>
      <c r="I213" s="311">
        <f>H213/$H$211</f>
        <v>6.0919211746619135E-2</v>
      </c>
      <c r="J213" s="366">
        <v>115.14112000000002</v>
      </c>
      <c r="K213" s="366">
        <v>115.161</v>
      </c>
      <c r="L213" s="332">
        <f>J213+K213</f>
        <v>230.30212</v>
      </c>
      <c r="M213" s="311">
        <f>L213/$L$217</f>
        <v>0.43352962965145192</v>
      </c>
      <c r="N213" s="643"/>
      <c r="O213" s="314">
        <v>6.637761898341647E-4</v>
      </c>
      <c r="P213" s="367">
        <v>38.524488778054867</v>
      </c>
      <c r="Q213" s="313">
        <f>O213+P213</f>
        <v>38.525152554244698</v>
      </c>
      <c r="R213" s="311">
        <f>Q213/$Q$211</f>
        <v>0.14336865467215174</v>
      </c>
      <c r="S213" s="583"/>
      <c r="T213" s="610"/>
      <c r="V213" s="646"/>
      <c r="W213" s="646"/>
      <c r="X213" s="589"/>
      <c r="Y213" s="583"/>
    </row>
    <row r="214" spans="1:25" s="329" customFormat="1" ht="15" customHeight="1">
      <c r="A214" s="596"/>
      <c r="B214" s="597"/>
      <c r="C214" s="599"/>
      <c r="D214" s="600"/>
      <c r="E214" s="308" t="s">
        <v>2574</v>
      </c>
      <c r="F214" s="365">
        <v>18085</v>
      </c>
      <c r="G214" s="365">
        <v>0</v>
      </c>
      <c r="H214" s="319">
        <f>F214+G214</f>
        <v>18085</v>
      </c>
      <c r="I214" s="311">
        <f>H214/$H$211</f>
        <v>3.7725104247281434E-2</v>
      </c>
      <c r="J214" s="366">
        <v>39.812289999999997</v>
      </c>
      <c r="K214" s="366">
        <v>0</v>
      </c>
      <c r="L214" s="332">
        <f>J214+K214</f>
        <v>39.812289999999997</v>
      </c>
      <c r="M214" s="311">
        <f>L214/$L$217</f>
        <v>7.4944196515760259E-2</v>
      </c>
      <c r="N214" s="643"/>
      <c r="O214" s="314">
        <v>6.5934459666494316</v>
      </c>
      <c r="P214" s="367">
        <v>0</v>
      </c>
      <c r="Q214" s="313">
        <f>O214+P214</f>
        <v>6.5934459666494316</v>
      </c>
      <c r="R214" s="311">
        <f>Q214/$Q$211</f>
        <v>2.4537046973689445E-2</v>
      </c>
      <c r="S214" s="583"/>
      <c r="T214" s="610"/>
      <c r="V214" s="646"/>
      <c r="W214" s="646"/>
      <c r="X214" s="589"/>
      <c r="Y214" s="583"/>
    </row>
    <row r="215" spans="1:25" s="329" customFormat="1" ht="15" customHeight="1">
      <c r="A215" s="596"/>
      <c r="B215" s="597"/>
      <c r="C215" s="599"/>
      <c r="D215" s="600"/>
      <c r="E215" s="308" t="s">
        <v>2576</v>
      </c>
      <c r="F215" s="365">
        <v>27</v>
      </c>
      <c r="G215" s="365">
        <v>0</v>
      </c>
      <c r="H215" s="319">
        <f>F215+G215</f>
        <v>27</v>
      </c>
      <c r="I215" s="311">
        <f>H215/$H$211</f>
        <v>5.6321692821487353E-5</v>
      </c>
      <c r="J215" s="366">
        <v>4.1769999999999996</v>
      </c>
      <c r="K215" s="366">
        <v>0</v>
      </c>
      <c r="L215" s="332">
        <f>J215+K215</f>
        <v>4.1769999999999996</v>
      </c>
      <c r="M215" s="311">
        <f>L215/$L$217</f>
        <v>7.8629465636448088E-3</v>
      </c>
      <c r="N215" s="643"/>
      <c r="O215" s="314">
        <v>2.0312369000000001</v>
      </c>
      <c r="P215" s="367">
        <v>0</v>
      </c>
      <c r="Q215" s="313">
        <f>O215+P215</f>
        <v>2.0312369000000001</v>
      </c>
      <c r="R215" s="311">
        <f>Q215/$Q$211</f>
        <v>7.5591057365286384E-3</v>
      </c>
      <c r="S215" s="583"/>
      <c r="T215" s="610"/>
      <c r="V215" s="646"/>
      <c r="W215" s="646"/>
      <c r="X215" s="589"/>
      <c r="Y215" s="583"/>
    </row>
    <row r="216" spans="1:25" s="329" customFormat="1" ht="15" customHeight="1" thickBot="1">
      <c r="A216" s="596"/>
      <c r="B216" s="597"/>
      <c r="C216" s="599"/>
      <c r="D216" s="601"/>
      <c r="E216" s="308" t="s">
        <v>373</v>
      </c>
      <c r="F216" s="365">
        <v>4164</v>
      </c>
      <c r="G216" s="365">
        <v>0</v>
      </c>
      <c r="H216" s="319">
        <f>F216+G216</f>
        <v>4164</v>
      </c>
      <c r="I216" s="311">
        <f>H216/$H$211</f>
        <v>8.6860566262471611E-3</v>
      </c>
      <c r="J216" s="366">
        <v>178.34507000000002</v>
      </c>
      <c r="K216" s="366">
        <v>0</v>
      </c>
      <c r="L216" s="332">
        <f>J216+K216</f>
        <v>178.34507000000002</v>
      </c>
      <c r="M216" s="311">
        <f>L216/$L$217</f>
        <v>0.33572366657876307</v>
      </c>
      <c r="N216" s="644"/>
      <c r="O216" s="314">
        <v>69.862813579999994</v>
      </c>
      <c r="P216" s="367">
        <v>0</v>
      </c>
      <c r="Q216" s="313">
        <f>O216+P216</f>
        <v>69.862813579999994</v>
      </c>
      <c r="R216" s="311">
        <f>Q216/$Q$211</f>
        <v>0.25998956345397661</v>
      </c>
      <c r="S216" s="591"/>
      <c r="T216" s="611"/>
      <c r="V216" s="647"/>
      <c r="W216" s="647"/>
      <c r="X216" s="590"/>
      <c r="Y216" s="591"/>
    </row>
    <row r="217" spans="1:25" s="329" customFormat="1" ht="15" customHeight="1" thickBot="1">
      <c r="A217" s="592" t="s">
        <v>2577</v>
      </c>
      <c r="B217" s="593"/>
      <c r="C217" s="594"/>
      <c r="D217" s="592" t="s">
        <v>10927</v>
      </c>
      <c r="E217" s="595"/>
      <c r="F217" s="319">
        <f>SUM(F212:F216)</f>
        <v>179543</v>
      </c>
      <c r="G217" s="319">
        <f>SUM(G212:G216)</f>
        <v>29164</v>
      </c>
      <c r="H217" s="319">
        <f>SUM(H212:H216)</f>
        <v>208707</v>
      </c>
      <c r="I217" s="320">
        <v>1</v>
      </c>
      <c r="J217" s="336">
        <f>SUM(J212:J216)</f>
        <v>416.06479000000002</v>
      </c>
      <c r="K217" s="332">
        <f>K213</f>
        <v>115.161</v>
      </c>
      <c r="L217" s="319">
        <f>SUM(L212:L216)</f>
        <v>531.22579000000007</v>
      </c>
      <c r="M217" s="320">
        <v>1</v>
      </c>
      <c r="N217" s="368">
        <f>N212</f>
        <v>160.91018926338899</v>
      </c>
      <c r="O217" s="369">
        <f>SUM(O212:O216)</f>
        <v>108.74182321095665</v>
      </c>
      <c r="P217" s="370">
        <f>SUM(P212:P216)</f>
        <v>38.524488778054867</v>
      </c>
      <c r="Q217" s="322">
        <f>SUM(Q212:Q216)</f>
        <v>147.26631198901151</v>
      </c>
      <c r="R217" s="311">
        <v>1</v>
      </c>
      <c r="S217" s="341">
        <f>S212</f>
        <v>13.643877274377473</v>
      </c>
      <c r="T217" s="371">
        <f>T212</f>
        <v>8.4791878853888036</v>
      </c>
      <c r="V217" s="330">
        <f>SUM(V212:V216)</f>
        <v>137.212642479457</v>
      </c>
      <c r="W217" s="330">
        <f>SUM(W212:W216)</f>
        <v>50.890898058225503</v>
      </c>
      <c r="X217" s="323">
        <f>MIN(100,+W217/V217*100)</f>
        <v>37.089073673254788</v>
      </c>
      <c r="Y217" s="341">
        <f>Y212</f>
        <v>66.055778568450762</v>
      </c>
    </row>
    <row r="218" spans="1:25" s="350" customFormat="1" ht="15" customHeight="1">
      <c r="A218" s="629">
        <v>5</v>
      </c>
      <c r="B218" s="630" t="s">
        <v>2233</v>
      </c>
      <c r="C218" s="631" t="s">
        <v>10940</v>
      </c>
      <c r="D218" s="633" t="s">
        <v>10943</v>
      </c>
      <c r="E218" s="342" t="s">
        <v>2571</v>
      </c>
      <c r="F218" s="343">
        <f>+F188+F194+F200+F206+F212</f>
        <v>1242868</v>
      </c>
      <c r="G218" s="343">
        <f>+G188+G194+G200+G206</f>
        <v>0</v>
      </c>
      <c r="H218" s="343">
        <f>F218+G218</f>
        <v>1242868</v>
      </c>
      <c r="I218" s="344">
        <f>+H218/H223</f>
        <v>0.75449619433709592</v>
      </c>
      <c r="J218" s="351">
        <f t="shared" ref="J218:J223" si="23">J188+J194+J200+J206+J212</f>
        <v>876.49654999999984</v>
      </c>
      <c r="K218" s="343">
        <f>+K188+K194+K200+K206</f>
        <v>0</v>
      </c>
      <c r="L218" s="345">
        <f t="shared" ref="L218:L223" si="24">J218+K218</f>
        <v>876.49654999999984</v>
      </c>
      <c r="M218" s="344">
        <f>+L218/$L$223</f>
        <v>0.20193466519533848</v>
      </c>
      <c r="N218" s="637">
        <f>+N188+N194+N200+N206+N212</f>
        <v>1336.5015719999988</v>
      </c>
      <c r="O218" s="372">
        <f>+O188+O194+O200+O206+O212</f>
        <v>281.72786147001563</v>
      </c>
      <c r="P218" s="358">
        <f>+P188+P194+P200+P206</f>
        <v>0</v>
      </c>
      <c r="Q218" s="351">
        <f t="shared" ref="Q218:Q222" si="25">+Q188+Q194+Q200+Q206+Q212</f>
        <v>281.72786147001563</v>
      </c>
      <c r="R218" s="344">
        <f t="shared" ref="R218:R223" si="26">+Q218/$Q$223</f>
        <v>0.22942892860194586</v>
      </c>
      <c r="S218" s="637">
        <f>+S188+S194+S200+S206+S212</f>
        <v>108.54891935606292</v>
      </c>
      <c r="T218" s="621">
        <f>S218/N223*100</f>
        <v>8.1218699349246268</v>
      </c>
      <c r="U218" s="349"/>
      <c r="V218" s="637">
        <f>+V188+V194+V200+V206+V212</f>
        <v>889.94566890757699</v>
      </c>
      <c r="W218" s="637">
        <f>+W188+W194+W200+W206+W212</f>
        <v>642.16381667891676</v>
      </c>
      <c r="X218" s="637">
        <f>MIN(1,+W218/V218)</f>
        <v>0.7215764277691058</v>
      </c>
      <c r="Y218" s="625">
        <f>+((N223-(O223+P223)*X218)/N218)*100</f>
        <v>33.70290711753762</v>
      </c>
    </row>
    <row r="219" spans="1:25" s="350" customFormat="1" ht="15" customHeight="1">
      <c r="A219" s="629"/>
      <c r="B219" s="630"/>
      <c r="C219" s="632"/>
      <c r="D219" s="633"/>
      <c r="E219" s="342" t="s">
        <v>10926</v>
      </c>
      <c r="F219" s="343">
        <f>+F189+F195+F201+F207+F213</f>
        <v>239</v>
      </c>
      <c r="G219" s="343">
        <f>+G189+G195+G201+G207+G213</f>
        <v>220217</v>
      </c>
      <c r="H219" s="343">
        <f>F219+G219</f>
        <v>220456</v>
      </c>
      <c r="I219" s="344">
        <f>+H219/H223</f>
        <v>0.13383015172872648</v>
      </c>
      <c r="J219" s="351">
        <f t="shared" si="23"/>
        <v>964.07937000000015</v>
      </c>
      <c r="K219" s="345">
        <f>K195+K189+K201+K207+K213</f>
        <v>960.41579000000002</v>
      </c>
      <c r="L219" s="345">
        <f t="shared" si="24"/>
        <v>1924.4951600000002</v>
      </c>
      <c r="M219" s="344">
        <f>+L219/$L$223</f>
        <v>0.44338142095898664</v>
      </c>
      <c r="N219" s="640"/>
      <c r="O219" s="372">
        <f>+O189+O195+O201+O207+O213</f>
        <v>1.4829019993258732</v>
      </c>
      <c r="P219" s="359">
        <f>+P189+P195+P201+P207+P213</f>
        <v>329.88625455463631</v>
      </c>
      <c r="Q219" s="351">
        <f>+Q189+Q195+Q201+Q207+Q213</f>
        <v>331.36915655396217</v>
      </c>
      <c r="R219" s="344">
        <f t="shared" si="26"/>
        <v>0.26985499468605961</v>
      </c>
      <c r="S219" s="640"/>
      <c r="T219" s="621"/>
      <c r="U219" s="360"/>
      <c r="V219" s="640"/>
      <c r="W219" s="640"/>
      <c r="X219" s="640"/>
      <c r="Y219" s="623"/>
    </row>
    <row r="220" spans="1:25" s="350" customFormat="1" ht="15" customHeight="1">
      <c r="A220" s="629"/>
      <c r="B220" s="630"/>
      <c r="C220" s="632"/>
      <c r="D220" s="633"/>
      <c r="E220" s="342" t="s">
        <v>2574</v>
      </c>
      <c r="F220" s="343">
        <f>+F190+F196+F202+F208+F214</f>
        <v>157340</v>
      </c>
      <c r="G220" s="343">
        <f>+G190+G196+G202+G208</f>
        <v>0</v>
      </c>
      <c r="H220" s="343">
        <f>F220+G220</f>
        <v>157340</v>
      </c>
      <c r="I220" s="344">
        <f>+H220/H223</f>
        <v>9.5514914871891995E-2</v>
      </c>
      <c r="J220" s="351">
        <f t="shared" si="23"/>
        <v>586.81612999999993</v>
      </c>
      <c r="K220" s="343">
        <f>+K190+K196+K202+K208</f>
        <v>0</v>
      </c>
      <c r="L220" s="345">
        <f t="shared" si="24"/>
        <v>586.81612999999993</v>
      </c>
      <c r="M220" s="344">
        <f>+L220/$L$223</f>
        <v>0.13519564765289063</v>
      </c>
      <c r="N220" s="640"/>
      <c r="O220" s="372">
        <f>+O190+O196+O202+O208+O214</f>
        <v>85.584916399958345</v>
      </c>
      <c r="P220" s="358">
        <f>+P190+P196+P202+P208</f>
        <v>0</v>
      </c>
      <c r="Q220" s="351">
        <f t="shared" si="25"/>
        <v>85.584916399958345</v>
      </c>
      <c r="R220" s="344">
        <f t="shared" si="26"/>
        <v>6.9697244609296036E-2</v>
      </c>
      <c r="S220" s="640"/>
      <c r="T220" s="621"/>
      <c r="U220" s="361"/>
      <c r="V220" s="640"/>
      <c r="W220" s="640"/>
      <c r="X220" s="640"/>
      <c r="Y220" s="623"/>
    </row>
    <row r="221" spans="1:25" s="350" customFormat="1" ht="15" customHeight="1">
      <c r="A221" s="629"/>
      <c r="B221" s="630"/>
      <c r="C221" s="632"/>
      <c r="D221" s="633"/>
      <c r="E221" s="342" t="s">
        <v>2576</v>
      </c>
      <c r="F221" s="343">
        <f>+F191+F197+F203+F209+F215</f>
        <v>515</v>
      </c>
      <c r="G221" s="343">
        <f>+G191+G197+G203+G209</f>
        <v>0</v>
      </c>
      <c r="H221" s="343">
        <f>F221+G221</f>
        <v>515</v>
      </c>
      <c r="I221" s="344">
        <f>+H221/H223</f>
        <v>3.1263620922222183E-4</v>
      </c>
      <c r="J221" s="351">
        <f t="shared" si="23"/>
        <v>311.57662000000005</v>
      </c>
      <c r="K221" s="343">
        <f>+K191+K197+K203+K209</f>
        <v>0</v>
      </c>
      <c r="L221" s="345">
        <f t="shared" si="24"/>
        <v>311.57662000000005</v>
      </c>
      <c r="M221" s="344">
        <f>+L221/$L$223</f>
        <v>7.1783648711903347E-2</v>
      </c>
      <c r="N221" s="640"/>
      <c r="O221" s="372">
        <f>+O191+O197+O203+O209+O215</f>
        <v>275.10533645999999</v>
      </c>
      <c r="P221" s="358">
        <f>+P191+P197+P203+P209</f>
        <v>0</v>
      </c>
      <c r="Q221" s="351">
        <f t="shared" si="25"/>
        <v>275.10533645999999</v>
      </c>
      <c r="R221" s="344">
        <f t="shared" si="26"/>
        <v>0.22403578498540941</v>
      </c>
      <c r="S221" s="640"/>
      <c r="T221" s="621"/>
      <c r="U221" s="360"/>
      <c r="V221" s="640"/>
      <c r="W221" s="640"/>
      <c r="X221" s="640"/>
      <c r="Y221" s="623"/>
    </row>
    <row r="222" spans="1:25" s="350" customFormat="1" ht="15" customHeight="1" thickBot="1">
      <c r="A222" s="629"/>
      <c r="B222" s="630"/>
      <c r="C222" s="632"/>
      <c r="D222" s="633"/>
      <c r="E222" s="342" t="s">
        <v>373</v>
      </c>
      <c r="F222" s="343">
        <f>+F192+F198+F204+F210+F216</f>
        <v>26103</v>
      </c>
      <c r="G222" s="343">
        <f>+G192+G198+G204+G210</f>
        <v>0</v>
      </c>
      <c r="H222" s="343">
        <f>F222+G222</f>
        <v>26103</v>
      </c>
      <c r="I222" s="344">
        <f>+H222/H223</f>
        <v>1.5846102853063409E-2</v>
      </c>
      <c r="J222" s="351">
        <f t="shared" si="23"/>
        <v>641.11126000000013</v>
      </c>
      <c r="K222" s="343">
        <f>+K192+K198+K204+K210</f>
        <v>0</v>
      </c>
      <c r="L222" s="345">
        <f t="shared" si="24"/>
        <v>641.11126000000013</v>
      </c>
      <c r="M222" s="344">
        <f>+L222/$L$223</f>
        <v>0.14770461748088073</v>
      </c>
      <c r="N222" s="641"/>
      <c r="O222" s="372">
        <f>+O192+O198+O204+O210+O216</f>
        <v>254.16538175999997</v>
      </c>
      <c r="P222" s="358">
        <f>+P192+P198+P204+P210</f>
        <v>0</v>
      </c>
      <c r="Q222" s="351">
        <f t="shared" si="25"/>
        <v>254.16538175999997</v>
      </c>
      <c r="R222" s="344">
        <f t="shared" si="26"/>
        <v>0.20698304711728913</v>
      </c>
      <c r="S222" s="641"/>
      <c r="T222" s="621"/>
      <c r="U222" s="360"/>
      <c r="V222" s="641"/>
      <c r="W222" s="641"/>
      <c r="X222" s="641"/>
      <c r="Y222" s="624"/>
    </row>
    <row r="223" spans="1:25" s="350" customFormat="1" ht="15" customHeight="1" thickBot="1">
      <c r="A223" s="626" t="s">
        <v>2577</v>
      </c>
      <c r="B223" s="627"/>
      <c r="C223" s="627"/>
      <c r="D223" s="628" t="s">
        <v>10944</v>
      </c>
      <c r="E223" s="628"/>
      <c r="F223" s="343">
        <f>SUM(F218:F222)</f>
        <v>1427065</v>
      </c>
      <c r="G223" s="343">
        <f>SUM(G218:G222)</f>
        <v>220217</v>
      </c>
      <c r="H223" s="343">
        <f>+H193+H199+H205+H211+H217</f>
        <v>1647282</v>
      </c>
      <c r="I223" s="344">
        <v>1</v>
      </c>
      <c r="J223" s="351">
        <f t="shared" si="23"/>
        <v>3380.0799300000003</v>
      </c>
      <c r="K223" s="345">
        <f>K219</f>
        <v>960.41579000000002</v>
      </c>
      <c r="L223" s="345">
        <f t="shared" si="24"/>
        <v>4340.4957200000008</v>
      </c>
      <c r="M223" s="344">
        <v>1</v>
      </c>
      <c r="N223" s="343">
        <f>+N218</f>
        <v>1336.5015719999988</v>
      </c>
      <c r="O223" s="372">
        <f>+O193+O199+O205+O211+O217</f>
        <v>898.06639808929981</v>
      </c>
      <c r="P223" s="359">
        <f>P219</f>
        <v>329.88625455463631</v>
      </c>
      <c r="Q223" s="351">
        <f>+Q193+Q199+Q205+Q211+Q217</f>
        <v>1227.9526526439361</v>
      </c>
      <c r="R223" s="344">
        <f t="shared" si="26"/>
        <v>1</v>
      </c>
      <c r="S223" s="355">
        <f>S218</f>
        <v>108.54891935606292</v>
      </c>
      <c r="T223" s="356">
        <f>T218</f>
        <v>8.1218699349246268</v>
      </c>
      <c r="U223" s="360"/>
      <c r="V223" s="355">
        <f>V218</f>
        <v>889.94566890757699</v>
      </c>
      <c r="W223" s="355">
        <f>W218</f>
        <v>642.16381667891676</v>
      </c>
      <c r="X223" s="355">
        <f>MIN(100,+W223/V223*100)</f>
        <v>72.157642776910578</v>
      </c>
      <c r="Y223" s="355">
        <f>Y218</f>
        <v>33.70290711753762</v>
      </c>
    </row>
    <row r="224" spans="1:25" s="350" customFormat="1" ht="15" customHeight="1">
      <c r="A224" s="629">
        <v>1</v>
      </c>
      <c r="B224" s="630" t="s">
        <v>10945</v>
      </c>
      <c r="C224" s="631"/>
      <c r="D224" s="633"/>
      <c r="E224" s="342" t="s">
        <v>2571</v>
      </c>
      <c r="F224" s="343">
        <f t="shared" ref="F224:H228" si="27">+F44+F98+F140+F182+F218</f>
        <v>6073062</v>
      </c>
      <c r="G224" s="343">
        <f t="shared" si="27"/>
        <v>0</v>
      </c>
      <c r="H224" s="343">
        <f t="shared" si="27"/>
        <v>6073062</v>
      </c>
      <c r="I224" s="344">
        <f t="shared" ref="I224:I229" si="28">+H224/$H$229</f>
        <v>0.73280967680201403</v>
      </c>
      <c r="J224" s="351">
        <f t="shared" ref="J224:L229" si="29">+J44+J98+J140+J182+J218</f>
        <v>6090.1785600000003</v>
      </c>
      <c r="K224" s="343">
        <f t="shared" si="29"/>
        <v>0</v>
      </c>
      <c r="L224" s="343">
        <f t="shared" si="29"/>
        <v>6090.1785600000003</v>
      </c>
      <c r="M224" s="344">
        <f t="shared" ref="M224:M229" si="30">+L224/$L$229</f>
        <v>0.23461313443261392</v>
      </c>
      <c r="N224" s="637">
        <f>+N44+N98+N140+N182+N218</f>
        <v>7766.0517360016329</v>
      </c>
      <c r="O224" s="372">
        <f>+O44+O98+O140+O182+O218</f>
        <v>1456.1121833696945</v>
      </c>
      <c r="P224" s="372">
        <f>+P44+P98+P140+P182+P218</f>
        <v>0</v>
      </c>
      <c r="Q224" s="345">
        <f>+Q44+Q98+Q140+Q182+Q218</f>
        <v>1456.1121833696945</v>
      </c>
      <c r="R224" s="344">
        <f>+Q224/$Q$229</f>
        <v>0.20425804898814376</v>
      </c>
      <c r="S224" s="637">
        <f>+S44+S98+S140+S182+S218</f>
        <v>637.26444667324392</v>
      </c>
      <c r="T224" s="621">
        <f>S224/N229*100</f>
        <v>8.2057713280357412</v>
      </c>
      <c r="U224" s="349"/>
      <c r="V224" s="637">
        <f>+V44+V98+V140+V182+V218</f>
        <v>5633.7026884221714</v>
      </c>
      <c r="W224" s="637">
        <f>+W44+W98+W140+W182+W218</f>
        <v>4803.2871328653828</v>
      </c>
      <c r="X224" s="637">
        <f>MIN(1,+W224/V224)</f>
        <v>0.852598619152662</v>
      </c>
      <c r="Y224" s="625">
        <f>+((N229-(O229+P229)*X224)/N224)*100</f>
        <v>21.736367388099573</v>
      </c>
    </row>
    <row r="225" spans="1:25" s="350" customFormat="1" ht="15" customHeight="1">
      <c r="A225" s="629"/>
      <c r="B225" s="630"/>
      <c r="C225" s="632"/>
      <c r="D225" s="633"/>
      <c r="E225" s="342" t="s">
        <v>10926</v>
      </c>
      <c r="F225" s="343">
        <f t="shared" si="27"/>
        <v>5633</v>
      </c>
      <c r="G225" s="343">
        <f t="shared" si="27"/>
        <v>1285426</v>
      </c>
      <c r="H225" s="343">
        <f t="shared" si="27"/>
        <v>1291059</v>
      </c>
      <c r="I225" s="344">
        <f t="shared" si="28"/>
        <v>0.15578641030213944</v>
      </c>
      <c r="J225" s="351">
        <f t="shared" si="29"/>
        <v>6717.6420099999996</v>
      </c>
      <c r="K225" s="345">
        <f t="shared" si="29"/>
        <v>6246.6624399999992</v>
      </c>
      <c r="L225" s="343">
        <f t="shared" si="29"/>
        <v>12964.304450000001</v>
      </c>
      <c r="M225" s="344">
        <f t="shared" si="30"/>
        <v>0.49942642449438873</v>
      </c>
      <c r="N225" s="638"/>
      <c r="O225" s="372">
        <f t="shared" ref="O225:Q229" si="31">+O45+O99+O141+O183+O219</f>
        <v>140.51676428919359</v>
      </c>
      <c r="P225" s="372">
        <f t="shared" si="31"/>
        <v>2185.5988129610232</v>
      </c>
      <c r="Q225" s="345">
        <f t="shared" si="31"/>
        <v>2326.1155772502166</v>
      </c>
      <c r="R225" s="344">
        <f>+Q225/$Q$229</f>
        <v>0.32629891773210179</v>
      </c>
      <c r="S225" s="640"/>
      <c r="T225" s="621"/>
      <c r="U225" s="360"/>
      <c r="V225" s="640"/>
      <c r="W225" s="640"/>
      <c r="X225" s="640"/>
      <c r="Y225" s="623"/>
    </row>
    <row r="226" spans="1:25" s="350" customFormat="1" ht="15" customHeight="1">
      <c r="A226" s="629"/>
      <c r="B226" s="630"/>
      <c r="C226" s="632"/>
      <c r="D226" s="633"/>
      <c r="E226" s="342" t="s">
        <v>2574</v>
      </c>
      <c r="F226" s="343">
        <f t="shared" si="27"/>
        <v>754659</v>
      </c>
      <c r="G226" s="343">
        <f t="shared" si="27"/>
        <v>0</v>
      </c>
      <c r="H226" s="343">
        <f t="shared" si="27"/>
        <v>754659</v>
      </c>
      <c r="I226" s="344">
        <f t="shared" si="28"/>
        <v>9.1061381867290528E-2</v>
      </c>
      <c r="J226" s="351">
        <f t="shared" si="29"/>
        <v>2644.7226799999999</v>
      </c>
      <c r="K226" s="343">
        <f t="shared" si="29"/>
        <v>0</v>
      </c>
      <c r="L226" s="343">
        <f t="shared" si="29"/>
        <v>2644.7226799999999</v>
      </c>
      <c r="M226" s="344">
        <f t="shared" si="30"/>
        <v>0.1018831667326061</v>
      </c>
      <c r="N226" s="638"/>
      <c r="O226" s="372">
        <f t="shared" si="31"/>
        <v>443.49727914942036</v>
      </c>
      <c r="P226" s="372">
        <f t="shared" si="31"/>
        <v>0</v>
      </c>
      <c r="Q226" s="345">
        <f t="shared" si="31"/>
        <v>443.49727914942036</v>
      </c>
      <c r="R226" s="344">
        <f>+Q226/$Q$229</f>
        <v>6.2212163324514451E-2</v>
      </c>
      <c r="S226" s="640"/>
      <c r="T226" s="621"/>
      <c r="U226" s="361"/>
      <c r="V226" s="640"/>
      <c r="W226" s="640"/>
      <c r="X226" s="640"/>
      <c r="Y226" s="623"/>
    </row>
    <row r="227" spans="1:25" s="350" customFormat="1" ht="15" customHeight="1">
      <c r="A227" s="629"/>
      <c r="B227" s="630"/>
      <c r="C227" s="632"/>
      <c r="D227" s="633"/>
      <c r="E227" s="342" t="s">
        <v>2576</v>
      </c>
      <c r="F227" s="343">
        <f t="shared" si="27"/>
        <v>3518</v>
      </c>
      <c r="G227" s="343">
        <f t="shared" si="27"/>
        <v>0</v>
      </c>
      <c r="H227" s="343">
        <f t="shared" si="27"/>
        <v>3518</v>
      </c>
      <c r="I227" s="344">
        <f t="shared" si="28"/>
        <v>4.2450158470133935E-4</v>
      </c>
      <c r="J227" s="351">
        <f t="shared" si="29"/>
        <v>2320.96353</v>
      </c>
      <c r="K227" s="343">
        <f t="shared" si="29"/>
        <v>0</v>
      </c>
      <c r="L227" s="343">
        <f t="shared" si="29"/>
        <v>2320.96353</v>
      </c>
      <c r="M227" s="344">
        <f t="shared" si="30"/>
        <v>8.9410929960825988E-2</v>
      </c>
      <c r="N227" s="638"/>
      <c r="O227" s="372">
        <f t="shared" si="31"/>
        <v>2043.3705996000001</v>
      </c>
      <c r="P227" s="372">
        <f t="shared" si="31"/>
        <v>0</v>
      </c>
      <c r="Q227" s="345">
        <f t="shared" si="31"/>
        <v>2043.3705996000001</v>
      </c>
      <c r="R227" s="344">
        <f>+Q227/$Q$229</f>
        <v>0.28663649463336821</v>
      </c>
      <c r="S227" s="640"/>
      <c r="T227" s="621"/>
      <c r="U227" s="360"/>
      <c r="V227" s="640"/>
      <c r="W227" s="640"/>
      <c r="X227" s="640"/>
      <c r="Y227" s="623"/>
    </row>
    <row r="228" spans="1:25" s="350" customFormat="1" ht="15" customHeight="1" thickBot="1">
      <c r="A228" s="629"/>
      <c r="B228" s="630"/>
      <c r="C228" s="632"/>
      <c r="D228" s="633"/>
      <c r="E228" s="342" t="s">
        <v>373</v>
      </c>
      <c r="F228" s="343">
        <f t="shared" si="27"/>
        <v>165068</v>
      </c>
      <c r="G228" s="343">
        <f t="shared" si="27"/>
        <v>0</v>
      </c>
      <c r="H228" s="343">
        <f t="shared" si="27"/>
        <v>165068</v>
      </c>
      <c r="I228" s="344">
        <f t="shared" si="28"/>
        <v>1.9918029443854658E-2</v>
      </c>
      <c r="J228" s="351">
        <f t="shared" si="29"/>
        <v>1938.2178699999999</v>
      </c>
      <c r="K228" s="343">
        <f t="shared" si="29"/>
        <v>0</v>
      </c>
      <c r="L228" s="343">
        <f t="shared" si="29"/>
        <v>1938.2178699999999</v>
      </c>
      <c r="M228" s="344">
        <f t="shared" si="30"/>
        <v>7.4666344379565208E-2</v>
      </c>
      <c r="N228" s="639"/>
      <c r="O228" s="372">
        <f t="shared" si="31"/>
        <v>859.69164995905692</v>
      </c>
      <c r="P228" s="372">
        <f t="shared" si="31"/>
        <v>0</v>
      </c>
      <c r="Q228" s="345">
        <f t="shared" si="31"/>
        <v>859.69164995905692</v>
      </c>
      <c r="R228" s="344">
        <f>+Q228/$Q$229</f>
        <v>0.12059437532187182</v>
      </c>
      <c r="S228" s="641"/>
      <c r="T228" s="621"/>
      <c r="U228" s="360"/>
      <c r="V228" s="641"/>
      <c r="W228" s="641"/>
      <c r="X228" s="641"/>
      <c r="Y228" s="624"/>
    </row>
    <row r="229" spans="1:25" s="350" customFormat="1" ht="15" customHeight="1" thickBot="1">
      <c r="A229" s="626" t="s">
        <v>2577</v>
      </c>
      <c r="B229" s="627"/>
      <c r="C229" s="627"/>
      <c r="D229" s="628" t="s">
        <v>10946</v>
      </c>
      <c r="E229" s="628"/>
      <c r="F229" s="343">
        <f>+F49+F103+F145+F187+F223</f>
        <v>7001940</v>
      </c>
      <c r="G229" s="343">
        <f>G225</f>
        <v>1285426</v>
      </c>
      <c r="H229" s="343">
        <f>+H49+H103+H145+H187+H223</f>
        <v>8287366</v>
      </c>
      <c r="I229" s="344">
        <f t="shared" si="28"/>
        <v>1</v>
      </c>
      <c r="J229" s="351">
        <f t="shared" si="29"/>
        <v>19711.72465</v>
      </c>
      <c r="K229" s="345">
        <f t="shared" si="29"/>
        <v>6246.6624399999992</v>
      </c>
      <c r="L229" s="343">
        <f t="shared" si="29"/>
        <v>25958.387090000004</v>
      </c>
      <c r="M229" s="344">
        <f t="shared" si="30"/>
        <v>1</v>
      </c>
      <c r="N229" s="345">
        <f>+N224</f>
        <v>7766.0517360016329</v>
      </c>
      <c r="O229" s="372">
        <f t="shared" si="31"/>
        <v>4943.1884763673661</v>
      </c>
      <c r="P229" s="372">
        <f t="shared" si="31"/>
        <v>2185.5988129610232</v>
      </c>
      <c r="Q229" s="345">
        <f>+Q49+Q103+Q145+Q187+Q223</f>
        <v>7128.7872893283884</v>
      </c>
      <c r="R229" s="344">
        <v>1</v>
      </c>
      <c r="S229" s="355">
        <f>S224</f>
        <v>637.26444667324392</v>
      </c>
      <c r="T229" s="356">
        <f>T224</f>
        <v>8.2057713280357412</v>
      </c>
      <c r="U229" s="360"/>
      <c r="V229" s="355">
        <f>V224</f>
        <v>5633.7026884221714</v>
      </c>
      <c r="W229" s="355">
        <f>W224</f>
        <v>4803.2871328653828</v>
      </c>
      <c r="X229" s="355">
        <f>MIN(100,+W229/V229*100)</f>
        <v>85.2598619152662</v>
      </c>
      <c r="Y229" s="353">
        <f>Y224</f>
        <v>21.736367388099573</v>
      </c>
    </row>
    <row r="231" spans="1:25" ht="12.75" customHeight="1">
      <c r="B231" s="462" t="s">
        <v>784</v>
      </c>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row>
    <row r="232" spans="1:25" ht="12.75" customHeight="1">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row>
    <row r="233" spans="1:25" ht="12.75" customHeight="1">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row>
    <row r="234" spans="1:25" ht="12.75" customHeight="1">
      <c r="B234" s="256"/>
      <c r="C234" s="256"/>
      <c r="D234" s="256"/>
      <c r="E234" s="256"/>
      <c r="F234" s="256"/>
      <c r="G234" s="256"/>
      <c r="H234" s="256"/>
      <c r="I234" s="256"/>
      <c r="J234" s="256"/>
      <c r="K234" s="256"/>
      <c r="L234" s="256"/>
      <c r="M234" s="256"/>
      <c r="N234" s="256"/>
      <c r="O234" s="373"/>
      <c r="P234" s="373"/>
      <c r="Q234" s="256"/>
      <c r="R234" s="256"/>
      <c r="S234" s="256"/>
      <c r="T234" s="256"/>
      <c r="U234" s="256"/>
      <c r="V234" s="256"/>
      <c r="W234" s="256"/>
      <c r="X234" s="256"/>
      <c r="Y234" s="256"/>
    </row>
    <row r="235" spans="1:25" ht="15">
      <c r="B235" s="163" t="s">
        <v>785</v>
      </c>
      <c r="C235" s="164"/>
      <c r="D235" s="164"/>
      <c r="E235" s="165"/>
    </row>
    <row r="236" spans="1:25" ht="16.5">
      <c r="B236" s="166"/>
      <c r="C236" s="167"/>
      <c r="E236" s="169"/>
    </row>
    <row r="237" spans="1:25" ht="43.5" customHeight="1">
      <c r="B237" s="166"/>
      <c r="C237" s="167"/>
      <c r="E237" s="171"/>
      <c r="K237" s="168" t="s">
        <v>786</v>
      </c>
    </row>
    <row r="238" spans="1:25" ht="16.5">
      <c r="B238" s="168" t="s">
        <v>788</v>
      </c>
      <c r="C238" s="138"/>
      <c r="E238" s="171"/>
      <c r="K238" s="163" t="s">
        <v>787</v>
      </c>
    </row>
    <row r="239" spans="1:25" ht="15">
      <c r="B239" s="163" t="s">
        <v>790</v>
      </c>
      <c r="C239" s="138"/>
      <c r="D239" s="172"/>
      <c r="E239" s="167"/>
      <c r="K239" s="163" t="s">
        <v>789</v>
      </c>
    </row>
    <row r="240" spans="1:25" ht="15">
      <c r="B240" s="163" t="s">
        <v>791</v>
      </c>
      <c r="C240" s="138"/>
      <c r="D240" s="167"/>
      <c r="E240" s="167"/>
    </row>
  </sheetData>
  <mergeCells count="511">
    <mergeCell ref="B231:Y233"/>
    <mergeCell ref="T224:T228"/>
    <mergeCell ref="V224:V228"/>
    <mergeCell ref="W224:W228"/>
    <mergeCell ref="X224:X228"/>
    <mergeCell ref="Y224:Y228"/>
    <mergeCell ref="A229:C229"/>
    <mergeCell ref="D229:E229"/>
    <mergeCell ref="A224:A228"/>
    <mergeCell ref="B224:B228"/>
    <mergeCell ref="C224:C228"/>
    <mergeCell ref="D224:D228"/>
    <mergeCell ref="N224:N228"/>
    <mergeCell ref="S224:S228"/>
    <mergeCell ref="T218:T222"/>
    <mergeCell ref="V218:V222"/>
    <mergeCell ref="W218:W222"/>
    <mergeCell ref="X218:X222"/>
    <mergeCell ref="Y218:Y222"/>
    <mergeCell ref="A223:C223"/>
    <mergeCell ref="D223:E223"/>
    <mergeCell ref="A218:A222"/>
    <mergeCell ref="B218:B222"/>
    <mergeCell ref="C218:C222"/>
    <mergeCell ref="D218:D222"/>
    <mergeCell ref="N218:N222"/>
    <mergeCell ref="S218:S222"/>
    <mergeCell ref="T212:T216"/>
    <mergeCell ref="V212:V216"/>
    <mergeCell ref="W212:W216"/>
    <mergeCell ref="X212:X216"/>
    <mergeCell ref="Y212:Y216"/>
    <mergeCell ref="A217:C217"/>
    <mergeCell ref="D217:E217"/>
    <mergeCell ref="A212:A216"/>
    <mergeCell ref="B212:B216"/>
    <mergeCell ref="C212:C216"/>
    <mergeCell ref="D212:D216"/>
    <mergeCell ref="N212:N216"/>
    <mergeCell ref="S212:S216"/>
    <mergeCell ref="T206:T210"/>
    <mergeCell ref="V206:V210"/>
    <mergeCell ref="W206:W210"/>
    <mergeCell ref="X206:X210"/>
    <mergeCell ref="Y206:Y210"/>
    <mergeCell ref="A211:C211"/>
    <mergeCell ref="D211:E211"/>
    <mergeCell ref="A206:A210"/>
    <mergeCell ref="B206:B210"/>
    <mergeCell ref="C206:C210"/>
    <mergeCell ref="D206:D210"/>
    <mergeCell ref="N206:N210"/>
    <mergeCell ref="S206:S210"/>
    <mergeCell ref="T200:T204"/>
    <mergeCell ref="V200:V204"/>
    <mergeCell ref="W200:W204"/>
    <mergeCell ref="X200:X204"/>
    <mergeCell ref="Y200:Y204"/>
    <mergeCell ref="A205:C205"/>
    <mergeCell ref="D205:E205"/>
    <mergeCell ref="A200:A204"/>
    <mergeCell ref="B200:B204"/>
    <mergeCell ref="C200:C204"/>
    <mergeCell ref="D200:D204"/>
    <mergeCell ref="N200:N204"/>
    <mergeCell ref="S200:S204"/>
    <mergeCell ref="T194:T198"/>
    <mergeCell ref="V194:V198"/>
    <mergeCell ref="W194:W198"/>
    <mergeCell ref="X194:X198"/>
    <mergeCell ref="Y194:Y198"/>
    <mergeCell ref="A199:C199"/>
    <mergeCell ref="D199:E199"/>
    <mergeCell ref="A194:A198"/>
    <mergeCell ref="B194:B198"/>
    <mergeCell ref="C194:C198"/>
    <mergeCell ref="D194:D198"/>
    <mergeCell ref="N194:N198"/>
    <mergeCell ref="S194:S198"/>
    <mergeCell ref="T188:T192"/>
    <mergeCell ref="V188:V192"/>
    <mergeCell ref="W188:W192"/>
    <mergeCell ref="X188:X192"/>
    <mergeCell ref="Y188:Y192"/>
    <mergeCell ref="A193:C193"/>
    <mergeCell ref="D193:E193"/>
    <mergeCell ref="A188:A192"/>
    <mergeCell ref="B188:B192"/>
    <mergeCell ref="C188:C192"/>
    <mergeCell ref="D188:D192"/>
    <mergeCell ref="N188:N192"/>
    <mergeCell ref="S188:S192"/>
    <mergeCell ref="T182:T186"/>
    <mergeCell ref="V182:V186"/>
    <mergeCell ref="W182:W186"/>
    <mergeCell ref="X182:X186"/>
    <mergeCell ref="Y182:Y186"/>
    <mergeCell ref="A187:C187"/>
    <mergeCell ref="D187:E187"/>
    <mergeCell ref="A182:A186"/>
    <mergeCell ref="B182:B186"/>
    <mergeCell ref="C182:C186"/>
    <mergeCell ref="D182:D186"/>
    <mergeCell ref="N182:N186"/>
    <mergeCell ref="S182:S186"/>
    <mergeCell ref="T176:T180"/>
    <mergeCell ref="V176:V180"/>
    <mergeCell ref="W176:W180"/>
    <mergeCell ref="X176:X180"/>
    <mergeCell ref="Y176:Y180"/>
    <mergeCell ref="A181:C181"/>
    <mergeCell ref="D181:E181"/>
    <mergeCell ref="A176:A180"/>
    <mergeCell ref="B176:B180"/>
    <mergeCell ref="C176:C180"/>
    <mergeCell ref="D176:D180"/>
    <mergeCell ref="N176:N180"/>
    <mergeCell ref="S176:S180"/>
    <mergeCell ref="T170:T174"/>
    <mergeCell ref="V170:V174"/>
    <mergeCell ref="W170:W174"/>
    <mergeCell ref="X170:X174"/>
    <mergeCell ref="Y170:Y174"/>
    <mergeCell ref="A175:C175"/>
    <mergeCell ref="D175:E175"/>
    <mergeCell ref="A170:A174"/>
    <mergeCell ref="B170:B174"/>
    <mergeCell ref="C170:C174"/>
    <mergeCell ref="D170:D174"/>
    <mergeCell ref="N170:N174"/>
    <mergeCell ref="S170:S174"/>
    <mergeCell ref="T164:T168"/>
    <mergeCell ref="V164:V168"/>
    <mergeCell ref="W164:W168"/>
    <mergeCell ref="X164:X168"/>
    <mergeCell ref="Y164:Y168"/>
    <mergeCell ref="A169:C169"/>
    <mergeCell ref="D169:E169"/>
    <mergeCell ref="A164:A168"/>
    <mergeCell ref="B164:B168"/>
    <mergeCell ref="C164:C168"/>
    <mergeCell ref="D164:D168"/>
    <mergeCell ref="N164:N168"/>
    <mergeCell ref="S164:S168"/>
    <mergeCell ref="T158:T162"/>
    <mergeCell ref="V158:V162"/>
    <mergeCell ref="W158:W162"/>
    <mergeCell ref="X158:X162"/>
    <mergeCell ref="Y158:Y162"/>
    <mergeCell ref="A163:C163"/>
    <mergeCell ref="D163:E163"/>
    <mergeCell ref="A158:A162"/>
    <mergeCell ref="B158:B162"/>
    <mergeCell ref="C158:C162"/>
    <mergeCell ref="D158:D162"/>
    <mergeCell ref="N158:N162"/>
    <mergeCell ref="S158:S162"/>
    <mergeCell ref="T152:T156"/>
    <mergeCell ref="V152:V156"/>
    <mergeCell ref="W152:W156"/>
    <mergeCell ref="X152:X156"/>
    <mergeCell ref="Y152:Y156"/>
    <mergeCell ref="A157:C157"/>
    <mergeCell ref="D157:E157"/>
    <mergeCell ref="A152:A156"/>
    <mergeCell ref="B152:B156"/>
    <mergeCell ref="C152:C156"/>
    <mergeCell ref="D152:D156"/>
    <mergeCell ref="N152:N156"/>
    <mergeCell ref="S152:S156"/>
    <mergeCell ref="T146:T150"/>
    <mergeCell ref="V146:V150"/>
    <mergeCell ref="W146:W150"/>
    <mergeCell ref="X146:X150"/>
    <mergeCell ref="Y146:Y150"/>
    <mergeCell ref="A151:C151"/>
    <mergeCell ref="D151:E151"/>
    <mergeCell ref="A146:A150"/>
    <mergeCell ref="B146:B150"/>
    <mergeCell ref="C146:C150"/>
    <mergeCell ref="D146:D150"/>
    <mergeCell ref="N146:N150"/>
    <mergeCell ref="S146:S150"/>
    <mergeCell ref="T140:T144"/>
    <mergeCell ref="V140:V144"/>
    <mergeCell ref="W140:W144"/>
    <mergeCell ref="X140:X144"/>
    <mergeCell ref="Y140:Y144"/>
    <mergeCell ref="A145:C145"/>
    <mergeCell ref="D145:E145"/>
    <mergeCell ref="A140:A144"/>
    <mergeCell ref="B140:B144"/>
    <mergeCell ref="C140:C144"/>
    <mergeCell ref="D140:D144"/>
    <mergeCell ref="N140:N144"/>
    <mergeCell ref="S140:S144"/>
    <mergeCell ref="T134:T138"/>
    <mergeCell ref="V134:V138"/>
    <mergeCell ref="W134:W138"/>
    <mergeCell ref="X134:X138"/>
    <mergeCell ref="Y134:Y138"/>
    <mergeCell ref="A139:C139"/>
    <mergeCell ref="D139:E139"/>
    <mergeCell ref="A134:A138"/>
    <mergeCell ref="B134:B138"/>
    <mergeCell ref="C134:C138"/>
    <mergeCell ref="D134:D138"/>
    <mergeCell ref="N134:N138"/>
    <mergeCell ref="S134:S138"/>
    <mergeCell ref="T128:T132"/>
    <mergeCell ref="V128:V132"/>
    <mergeCell ref="W128:W132"/>
    <mergeCell ref="X128:X132"/>
    <mergeCell ref="Y128:Y132"/>
    <mergeCell ref="A133:C133"/>
    <mergeCell ref="D133:E133"/>
    <mergeCell ref="A128:A132"/>
    <mergeCell ref="B128:B132"/>
    <mergeCell ref="C128:C132"/>
    <mergeCell ref="D128:D132"/>
    <mergeCell ref="N128:N132"/>
    <mergeCell ref="S128:S132"/>
    <mergeCell ref="T122:T126"/>
    <mergeCell ref="V122:V126"/>
    <mergeCell ref="W122:W126"/>
    <mergeCell ref="X122:X126"/>
    <mergeCell ref="Y122:Y126"/>
    <mergeCell ref="A127:C127"/>
    <mergeCell ref="D127:E127"/>
    <mergeCell ref="A122:A126"/>
    <mergeCell ref="B122:B126"/>
    <mergeCell ref="C122:C126"/>
    <mergeCell ref="D122:D126"/>
    <mergeCell ref="N122:N126"/>
    <mergeCell ref="S122:S126"/>
    <mergeCell ref="T116:T120"/>
    <mergeCell ref="V116:V120"/>
    <mergeCell ref="W116:W120"/>
    <mergeCell ref="X116:X120"/>
    <mergeCell ref="Y116:Y120"/>
    <mergeCell ref="A121:C121"/>
    <mergeCell ref="D121:E121"/>
    <mergeCell ref="A116:A120"/>
    <mergeCell ref="B116:B120"/>
    <mergeCell ref="C116:C120"/>
    <mergeCell ref="D116:D120"/>
    <mergeCell ref="N116:N120"/>
    <mergeCell ref="S116:S120"/>
    <mergeCell ref="T110:T114"/>
    <mergeCell ref="V110:V114"/>
    <mergeCell ref="W110:W114"/>
    <mergeCell ref="X110:X114"/>
    <mergeCell ref="Y110:Y114"/>
    <mergeCell ref="A115:C115"/>
    <mergeCell ref="D115:E115"/>
    <mergeCell ref="A110:A114"/>
    <mergeCell ref="B110:B114"/>
    <mergeCell ref="C110:C114"/>
    <mergeCell ref="D110:D114"/>
    <mergeCell ref="N110:N114"/>
    <mergeCell ref="S110:S114"/>
    <mergeCell ref="T104:T108"/>
    <mergeCell ref="V104:V108"/>
    <mergeCell ref="W104:W108"/>
    <mergeCell ref="X104:X108"/>
    <mergeCell ref="Y104:Y108"/>
    <mergeCell ref="A109:C109"/>
    <mergeCell ref="D109:E109"/>
    <mergeCell ref="A104:A108"/>
    <mergeCell ref="B104:B108"/>
    <mergeCell ref="C104:C108"/>
    <mergeCell ref="D104:D108"/>
    <mergeCell ref="N104:N108"/>
    <mergeCell ref="S104:S108"/>
    <mergeCell ref="T98:T102"/>
    <mergeCell ref="V98:V102"/>
    <mergeCell ref="W98:W102"/>
    <mergeCell ref="X98:X102"/>
    <mergeCell ref="Y98:Y102"/>
    <mergeCell ref="A103:C103"/>
    <mergeCell ref="D103:E103"/>
    <mergeCell ref="A98:A102"/>
    <mergeCell ref="B98:B102"/>
    <mergeCell ref="C98:C102"/>
    <mergeCell ref="D98:D102"/>
    <mergeCell ref="N98:N102"/>
    <mergeCell ref="S98:S102"/>
    <mergeCell ref="T92:T96"/>
    <mergeCell ref="V92:V96"/>
    <mergeCell ref="W92:W96"/>
    <mergeCell ref="X92:X96"/>
    <mergeCell ref="Y92:Y96"/>
    <mergeCell ref="A97:C97"/>
    <mergeCell ref="D97:E97"/>
    <mergeCell ref="A92:A96"/>
    <mergeCell ref="B92:B96"/>
    <mergeCell ref="C92:C96"/>
    <mergeCell ref="D92:D96"/>
    <mergeCell ref="N92:N96"/>
    <mergeCell ref="S92:S96"/>
    <mergeCell ref="T86:T90"/>
    <mergeCell ref="V86:V90"/>
    <mergeCell ref="W86:W90"/>
    <mergeCell ref="X86:X90"/>
    <mergeCell ref="Y86:Y90"/>
    <mergeCell ref="A91:C91"/>
    <mergeCell ref="D91:E91"/>
    <mergeCell ref="A86:A90"/>
    <mergeCell ref="B86:B90"/>
    <mergeCell ref="C86:C90"/>
    <mergeCell ref="D86:D90"/>
    <mergeCell ref="N86:N90"/>
    <mergeCell ref="S86:S90"/>
    <mergeCell ref="T80:T84"/>
    <mergeCell ref="V80:V84"/>
    <mergeCell ref="W80:W84"/>
    <mergeCell ref="X80:X84"/>
    <mergeCell ref="Y80:Y84"/>
    <mergeCell ref="A85:C85"/>
    <mergeCell ref="D85:E85"/>
    <mergeCell ref="A80:A84"/>
    <mergeCell ref="B80:B84"/>
    <mergeCell ref="C80:C84"/>
    <mergeCell ref="D80:D84"/>
    <mergeCell ref="N80:N84"/>
    <mergeCell ref="S80:S84"/>
    <mergeCell ref="T74:T78"/>
    <mergeCell ref="V74:V78"/>
    <mergeCell ref="W74:W78"/>
    <mergeCell ref="X74:X78"/>
    <mergeCell ref="Y74:Y78"/>
    <mergeCell ref="A79:C79"/>
    <mergeCell ref="D79:E79"/>
    <mergeCell ref="A74:A78"/>
    <mergeCell ref="B74:B78"/>
    <mergeCell ref="C74:C78"/>
    <mergeCell ref="D74:D78"/>
    <mergeCell ref="N74:N78"/>
    <mergeCell ref="S74:S78"/>
    <mergeCell ref="T68:T72"/>
    <mergeCell ref="V68:V72"/>
    <mergeCell ref="W68:W72"/>
    <mergeCell ref="X68:X72"/>
    <mergeCell ref="Y68:Y72"/>
    <mergeCell ref="A73:C73"/>
    <mergeCell ref="D73:E73"/>
    <mergeCell ref="A68:A72"/>
    <mergeCell ref="B68:B72"/>
    <mergeCell ref="C68:C72"/>
    <mergeCell ref="D68:D72"/>
    <mergeCell ref="N68:N72"/>
    <mergeCell ref="S68:S72"/>
    <mergeCell ref="T62:T66"/>
    <mergeCell ref="V62:V66"/>
    <mergeCell ref="W62:W66"/>
    <mergeCell ref="X62:X66"/>
    <mergeCell ref="Y62:Y66"/>
    <mergeCell ref="A67:C67"/>
    <mergeCell ref="D67:E67"/>
    <mergeCell ref="A62:A66"/>
    <mergeCell ref="B62:B66"/>
    <mergeCell ref="C62:C66"/>
    <mergeCell ref="D62:D66"/>
    <mergeCell ref="N62:N66"/>
    <mergeCell ref="S62:S66"/>
    <mergeCell ref="T56:T60"/>
    <mergeCell ref="V56:V60"/>
    <mergeCell ref="W56:W60"/>
    <mergeCell ref="X56:X60"/>
    <mergeCell ref="Y56:Y60"/>
    <mergeCell ref="A61:C61"/>
    <mergeCell ref="D61:E61"/>
    <mergeCell ref="A56:A60"/>
    <mergeCell ref="B56:B60"/>
    <mergeCell ref="C56:C60"/>
    <mergeCell ref="D56:D60"/>
    <mergeCell ref="N56:N60"/>
    <mergeCell ref="S56:S60"/>
    <mergeCell ref="T50:T54"/>
    <mergeCell ref="V50:V54"/>
    <mergeCell ref="W50:W54"/>
    <mergeCell ref="X50:X54"/>
    <mergeCell ref="Y50:Y54"/>
    <mergeCell ref="A55:C55"/>
    <mergeCell ref="D55:E55"/>
    <mergeCell ref="A50:A54"/>
    <mergeCell ref="B50:B54"/>
    <mergeCell ref="C50:C54"/>
    <mergeCell ref="D50:D54"/>
    <mergeCell ref="N50:N54"/>
    <mergeCell ref="S50:S54"/>
    <mergeCell ref="T44:T48"/>
    <mergeCell ref="V44:V48"/>
    <mergeCell ref="W44:W48"/>
    <mergeCell ref="X44:X48"/>
    <mergeCell ref="Y44:Y48"/>
    <mergeCell ref="A49:C49"/>
    <mergeCell ref="D49:E49"/>
    <mergeCell ref="A44:A48"/>
    <mergeCell ref="B44:B48"/>
    <mergeCell ref="C44:C48"/>
    <mergeCell ref="D44:D48"/>
    <mergeCell ref="N44:N48"/>
    <mergeCell ref="S44:S48"/>
    <mergeCell ref="T38:T42"/>
    <mergeCell ref="V38:V42"/>
    <mergeCell ref="W38:W42"/>
    <mergeCell ref="X38:X42"/>
    <mergeCell ref="Y38:Y42"/>
    <mergeCell ref="A43:C43"/>
    <mergeCell ref="D43:E43"/>
    <mergeCell ref="A38:A42"/>
    <mergeCell ref="B38:B42"/>
    <mergeCell ref="C38:C42"/>
    <mergeCell ref="D38:D42"/>
    <mergeCell ref="N38:N42"/>
    <mergeCell ref="S38:S42"/>
    <mergeCell ref="T32:T36"/>
    <mergeCell ref="V32:V36"/>
    <mergeCell ref="W32:W36"/>
    <mergeCell ref="X32:X36"/>
    <mergeCell ref="Y32:Y36"/>
    <mergeCell ref="A37:C37"/>
    <mergeCell ref="D37:E37"/>
    <mergeCell ref="A32:A36"/>
    <mergeCell ref="B32:B36"/>
    <mergeCell ref="C32:C36"/>
    <mergeCell ref="D32:D36"/>
    <mergeCell ref="N32:N36"/>
    <mergeCell ref="S32:S36"/>
    <mergeCell ref="T26:T30"/>
    <mergeCell ref="V26:V30"/>
    <mergeCell ref="W26:W30"/>
    <mergeCell ref="X26:X30"/>
    <mergeCell ref="Y26:Y30"/>
    <mergeCell ref="A31:C31"/>
    <mergeCell ref="D31:E31"/>
    <mergeCell ref="A26:A30"/>
    <mergeCell ref="B26:B30"/>
    <mergeCell ref="C26:C30"/>
    <mergeCell ref="D26:D30"/>
    <mergeCell ref="N26:N30"/>
    <mergeCell ref="S26:S30"/>
    <mergeCell ref="T20:T24"/>
    <mergeCell ref="V20:V24"/>
    <mergeCell ref="W20:W24"/>
    <mergeCell ref="X20:X24"/>
    <mergeCell ref="Y20:Y24"/>
    <mergeCell ref="A25:C25"/>
    <mergeCell ref="A20:A24"/>
    <mergeCell ref="B20:B24"/>
    <mergeCell ref="C20:C24"/>
    <mergeCell ref="D20:D24"/>
    <mergeCell ref="N20:N24"/>
    <mergeCell ref="S20:S24"/>
    <mergeCell ref="T14:T18"/>
    <mergeCell ref="V14:V18"/>
    <mergeCell ref="W14:W18"/>
    <mergeCell ref="X14:X18"/>
    <mergeCell ref="Y14:Y18"/>
    <mergeCell ref="A19:C19"/>
    <mergeCell ref="D19:E19"/>
    <mergeCell ref="A14:A18"/>
    <mergeCell ref="B14:B18"/>
    <mergeCell ref="C14:C18"/>
    <mergeCell ref="D14:D18"/>
    <mergeCell ref="N14:N18"/>
    <mergeCell ref="S14:S18"/>
    <mergeCell ref="T8:T12"/>
    <mergeCell ref="V8:V12"/>
    <mergeCell ref="W8:W12"/>
    <mergeCell ref="X8:X12"/>
    <mergeCell ref="Y8:Y12"/>
    <mergeCell ref="A13:C13"/>
    <mergeCell ref="D13:E13"/>
    <mergeCell ref="O6:Q6"/>
    <mergeCell ref="R6:R7"/>
    <mergeCell ref="S6:S7"/>
    <mergeCell ref="T6:T7"/>
    <mergeCell ref="A8:A12"/>
    <mergeCell ref="B8:B12"/>
    <mergeCell ref="C8:C12"/>
    <mergeCell ref="D8:D12"/>
    <mergeCell ref="N8:N12"/>
    <mergeCell ref="S8:S12"/>
    <mergeCell ref="H6:H7"/>
    <mergeCell ref="I6:I7"/>
    <mergeCell ref="J6:J7"/>
    <mergeCell ref="K6:K7"/>
    <mergeCell ref="L6:L7"/>
    <mergeCell ref="M6:M7"/>
    <mergeCell ref="V4:V7"/>
    <mergeCell ref="A1:Y1"/>
    <mergeCell ref="A2:Y2"/>
    <mergeCell ref="A3:T3"/>
    <mergeCell ref="U3:Y3"/>
    <mergeCell ref="A4:A7"/>
    <mergeCell ref="B4:B7"/>
    <mergeCell ref="C4:C7"/>
    <mergeCell ref="D4:D7"/>
    <mergeCell ref="E4:T4"/>
    <mergeCell ref="U4:U7"/>
    <mergeCell ref="W4:W7"/>
    <mergeCell ref="X4:X7"/>
    <mergeCell ref="Y4:Y7"/>
    <mergeCell ref="E5:M5"/>
    <mergeCell ref="N5:R5"/>
    <mergeCell ref="S5:T5"/>
    <mergeCell ref="E6:E7"/>
    <mergeCell ref="F6:F7"/>
    <mergeCell ref="G6:G7"/>
  </mergeCells>
  <printOptions horizontalCentered="1"/>
  <pageMargins left="1.5" right="0.2" top="0.511811023622047" bottom="0.511811023622047" header="0.31496062992126" footer="0.31496062992126"/>
  <pageSetup paperSize="5" scale="59" fitToHeight="3" orientation="landscape" r:id="rId1"/>
  <rowBreaks count="4" manualBreakCount="4">
    <brk id="49" max="24" man="1"/>
    <brk id="103" max="24" man="1"/>
    <brk id="145" max="24" man="1"/>
    <brk id="199"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1"/>
  <sheetViews>
    <sheetView workbookViewId="0">
      <selection activeCell="M5" sqref="M5"/>
    </sheetView>
  </sheetViews>
  <sheetFormatPr defaultColWidth="9.140625" defaultRowHeight="15"/>
  <cols>
    <col min="2" max="2" width="6.42578125" bestFit="1" customWidth="1"/>
    <col min="3" max="3" width="25.42578125" customWidth="1"/>
    <col min="4" max="6" width="9.140625" customWidth="1"/>
    <col min="7" max="7" width="11.5703125" bestFit="1" customWidth="1"/>
    <col min="8" max="9" width="9.140625" customWidth="1"/>
    <col min="10" max="10" width="13" customWidth="1"/>
    <col min="11" max="14" width="9.140625" customWidth="1"/>
    <col min="15" max="15" width="12.140625" customWidth="1"/>
    <col min="16" max="17" width="9.140625" customWidth="1"/>
  </cols>
  <sheetData>
    <row r="2" spans="1:17">
      <c r="A2" s="651" t="s">
        <v>10951</v>
      </c>
      <c r="B2" s="651"/>
      <c r="C2" s="651"/>
      <c r="D2" s="651"/>
      <c r="E2" s="651"/>
      <c r="F2" s="651"/>
      <c r="G2" s="651"/>
      <c r="H2" s="651"/>
      <c r="I2" s="651"/>
      <c r="J2" s="651"/>
      <c r="K2" s="651"/>
      <c r="L2" s="651"/>
      <c r="M2" s="651"/>
      <c r="N2" s="651"/>
      <c r="O2" s="652" t="s">
        <v>2545</v>
      </c>
      <c r="P2" s="652"/>
      <c r="Q2" s="652"/>
    </row>
    <row r="3" spans="1:17" ht="59.25" customHeight="1">
      <c r="A3" s="653"/>
      <c r="B3" s="653"/>
      <c r="C3" s="653" t="s">
        <v>2546</v>
      </c>
      <c r="D3" s="650" t="s">
        <v>2547</v>
      </c>
      <c r="E3" s="650"/>
      <c r="F3" s="650"/>
      <c r="G3" s="650" t="s">
        <v>2548</v>
      </c>
      <c r="H3" s="650"/>
      <c r="I3" s="650"/>
      <c r="J3" s="653" t="s">
        <v>2549</v>
      </c>
      <c r="K3" s="653"/>
      <c r="L3" s="653" t="s">
        <v>2550</v>
      </c>
      <c r="M3" s="653"/>
      <c r="N3" s="653"/>
      <c r="O3" s="653" t="s">
        <v>2551</v>
      </c>
      <c r="P3" s="653" t="s">
        <v>2552</v>
      </c>
      <c r="Q3" s="653" t="s">
        <v>2553</v>
      </c>
    </row>
    <row r="4" spans="1:17" ht="83.25" customHeight="1">
      <c r="A4" s="653"/>
      <c r="B4" s="653"/>
      <c r="C4" s="653"/>
      <c r="D4" s="257" t="s">
        <v>2554</v>
      </c>
      <c r="E4" s="257" t="s">
        <v>2555</v>
      </c>
      <c r="F4" s="257" t="s">
        <v>2556</v>
      </c>
      <c r="G4" s="258" t="s">
        <v>2557</v>
      </c>
      <c r="H4" s="257" t="s">
        <v>2558</v>
      </c>
      <c r="I4" s="257" t="s">
        <v>2556</v>
      </c>
      <c r="J4" s="258" t="s">
        <v>2559</v>
      </c>
      <c r="K4" s="257" t="s">
        <v>2560</v>
      </c>
      <c r="L4" s="257" t="s">
        <v>2561</v>
      </c>
      <c r="M4" s="257" t="s">
        <v>2562</v>
      </c>
      <c r="N4" s="257" t="s">
        <v>305</v>
      </c>
      <c r="O4" s="653"/>
      <c r="P4" s="653"/>
      <c r="Q4" s="653"/>
    </row>
    <row r="5" spans="1:17">
      <c r="A5" s="257"/>
      <c r="B5" s="257"/>
      <c r="C5" s="257">
        <v>1</v>
      </c>
      <c r="D5" s="257">
        <v>2</v>
      </c>
      <c r="E5" s="257">
        <v>3</v>
      </c>
      <c r="F5" s="257" t="s">
        <v>2563</v>
      </c>
      <c r="G5" s="257">
        <v>5</v>
      </c>
      <c r="H5" s="257">
        <v>6</v>
      </c>
      <c r="I5" s="257" t="s">
        <v>2564</v>
      </c>
      <c r="J5" s="257">
        <v>8</v>
      </c>
      <c r="K5" s="257">
        <v>9</v>
      </c>
      <c r="L5" s="257" t="s">
        <v>2565</v>
      </c>
      <c r="M5" s="257" t="s">
        <v>2566</v>
      </c>
      <c r="N5" s="257" t="s">
        <v>2567</v>
      </c>
      <c r="O5" s="257">
        <v>13</v>
      </c>
      <c r="P5" s="257">
        <v>14</v>
      </c>
      <c r="Q5" s="257" t="s">
        <v>2568</v>
      </c>
    </row>
    <row r="6" spans="1:17" ht="30">
      <c r="A6" s="648" t="s">
        <v>2569</v>
      </c>
      <c r="B6" s="649" t="s">
        <v>2570</v>
      </c>
      <c r="C6" s="259" t="s">
        <v>2571</v>
      </c>
      <c r="D6" s="260">
        <v>1456.1121833696945</v>
      </c>
      <c r="E6" s="260">
        <v>0</v>
      </c>
      <c r="F6" s="260">
        <f>D6+E6</f>
        <v>1456.1121833696945</v>
      </c>
      <c r="G6" s="261">
        <v>1.3211921912733332E-3</v>
      </c>
      <c r="H6" s="262">
        <v>0</v>
      </c>
      <c r="I6" s="262">
        <f>G6+H6</f>
        <v>1.3211921912733332E-3</v>
      </c>
      <c r="J6" s="263" t="s">
        <v>2572</v>
      </c>
      <c r="K6" s="262">
        <v>0</v>
      </c>
      <c r="L6" s="262">
        <v>125.30656868320665</v>
      </c>
      <c r="M6" s="262">
        <v>0</v>
      </c>
      <c r="N6" s="262">
        <f>L6+M6</f>
        <v>125.30656868320665</v>
      </c>
      <c r="O6" s="262">
        <v>125.30656868320665</v>
      </c>
      <c r="P6" s="262">
        <v>0</v>
      </c>
      <c r="Q6" s="262">
        <f>O6-P6</f>
        <v>125.30656868320665</v>
      </c>
    </row>
    <row r="7" spans="1:17">
      <c r="A7" s="649"/>
      <c r="B7" s="649"/>
      <c r="C7" s="259" t="s">
        <v>2573</v>
      </c>
      <c r="D7" s="260">
        <v>140.51676428919359</v>
      </c>
      <c r="E7" s="260">
        <v>2185.5988129610232</v>
      </c>
      <c r="F7" s="260">
        <f t="shared" ref="F7:F10" si="0">D7+E7</f>
        <v>2326.115577250217</v>
      </c>
      <c r="G7" s="261">
        <v>2.2112959678731205E-3</v>
      </c>
      <c r="H7" s="262">
        <v>2185.5988129610232</v>
      </c>
      <c r="I7" s="262">
        <f>G7+H7</f>
        <v>2185.601024256991</v>
      </c>
      <c r="J7" s="263">
        <v>2.35</v>
      </c>
      <c r="K7" s="262">
        <v>7.72</v>
      </c>
      <c r="L7" s="262">
        <v>1696.74</v>
      </c>
      <c r="M7" s="262">
        <f>K7*H7/10</f>
        <v>1687.2822836059099</v>
      </c>
      <c r="N7" s="262">
        <f>L7+M7</f>
        <v>3384.0222836059102</v>
      </c>
      <c r="O7" s="262">
        <v>1696.74</v>
      </c>
      <c r="P7" s="377">
        <v>1785.8</v>
      </c>
      <c r="Q7" s="262">
        <f>O7-P7</f>
        <v>-89.059999999999945</v>
      </c>
    </row>
    <row r="8" spans="1:17" ht="45">
      <c r="A8" s="649"/>
      <c r="B8" s="649"/>
      <c r="C8" s="259" t="s">
        <v>2574</v>
      </c>
      <c r="D8" s="260">
        <v>443.49727914942036</v>
      </c>
      <c r="E8" s="260">
        <v>0</v>
      </c>
      <c r="F8" s="260">
        <f t="shared" si="0"/>
        <v>443.49727914942036</v>
      </c>
      <c r="G8" s="261">
        <v>1.3286270306E-4</v>
      </c>
      <c r="H8" s="262">
        <v>0</v>
      </c>
      <c r="I8" s="262">
        <f>G8+H8</f>
        <v>1.3286270306E-4</v>
      </c>
      <c r="J8" s="263" t="s">
        <v>2575</v>
      </c>
      <c r="K8" s="262">
        <v>0</v>
      </c>
      <c r="L8" s="262">
        <v>31.392313299999998</v>
      </c>
      <c r="M8" s="262">
        <v>0</v>
      </c>
      <c r="N8" s="262">
        <f>L8+M8</f>
        <v>31.392313299999998</v>
      </c>
      <c r="O8" s="262">
        <v>31.392313299999998</v>
      </c>
      <c r="P8" s="377">
        <v>64.05</v>
      </c>
      <c r="Q8" s="262">
        <f>O8-P8</f>
        <v>-32.657686699999999</v>
      </c>
    </row>
    <row r="9" spans="1:17">
      <c r="A9" s="649"/>
      <c r="B9" s="649"/>
      <c r="C9" s="259" t="s">
        <v>2576</v>
      </c>
      <c r="D9" s="260">
        <v>2043.3705996000001</v>
      </c>
      <c r="E9" s="260">
        <v>0</v>
      </c>
      <c r="F9" s="260">
        <f t="shared" si="0"/>
        <v>2043.3705996000001</v>
      </c>
      <c r="G9" s="262">
        <v>0</v>
      </c>
      <c r="H9" s="262">
        <v>0</v>
      </c>
      <c r="I9" s="262">
        <f>G9+H9</f>
        <v>0</v>
      </c>
      <c r="J9" s="263">
        <v>0</v>
      </c>
      <c r="K9" s="262">
        <v>0</v>
      </c>
      <c r="L9" s="262">
        <v>0</v>
      </c>
      <c r="M9" s="262">
        <v>0</v>
      </c>
      <c r="N9" s="262">
        <f>L9+M9</f>
        <v>0</v>
      </c>
      <c r="O9" s="262">
        <v>0</v>
      </c>
      <c r="P9" s="262">
        <v>0</v>
      </c>
      <c r="Q9" s="262">
        <f>O9-P9</f>
        <v>0</v>
      </c>
    </row>
    <row r="10" spans="1:17">
      <c r="A10" s="649"/>
      <c r="B10" s="649"/>
      <c r="C10" s="259" t="s">
        <v>373</v>
      </c>
      <c r="D10" s="260">
        <v>859.69164995905692</v>
      </c>
      <c r="E10" s="260">
        <v>0</v>
      </c>
      <c r="F10" s="260">
        <f t="shared" si="0"/>
        <v>859.69164995905692</v>
      </c>
      <c r="G10" s="262">
        <v>0</v>
      </c>
      <c r="H10" s="262">
        <v>0</v>
      </c>
      <c r="I10" s="262">
        <f>G10+H10</f>
        <v>0</v>
      </c>
      <c r="J10" s="263">
        <v>0</v>
      </c>
      <c r="K10" s="262">
        <v>0</v>
      </c>
      <c r="L10" s="262">
        <v>0</v>
      </c>
      <c r="M10" s="262">
        <v>0</v>
      </c>
      <c r="N10" s="262">
        <f>L10+M10</f>
        <v>0</v>
      </c>
      <c r="O10" s="262">
        <f>N10</f>
        <v>0</v>
      </c>
      <c r="P10" s="262">
        <v>0</v>
      </c>
      <c r="Q10" s="262">
        <f>O10-P10</f>
        <v>0</v>
      </c>
    </row>
    <row r="11" spans="1:17">
      <c r="A11" s="650" t="s">
        <v>2577</v>
      </c>
      <c r="B11" s="650"/>
      <c r="C11" s="264"/>
      <c r="D11" s="265">
        <v>4943.1884763673661</v>
      </c>
      <c r="E11" s="265">
        <v>2185.5988129610232</v>
      </c>
      <c r="F11" s="265">
        <f>SUM(F6:F10)</f>
        <v>7128.7872893283884</v>
      </c>
      <c r="G11" s="266">
        <f t="shared" ref="G11:H11" si="1">SUM(G6:G10)</f>
        <v>3.6653508622064537E-3</v>
      </c>
      <c r="H11" s="265">
        <f t="shared" si="1"/>
        <v>2185.5988129610232</v>
      </c>
      <c r="I11" s="265">
        <f>SUM(I6:I10)</f>
        <v>2185.6024783118855</v>
      </c>
      <c r="J11" s="267">
        <v>2.35</v>
      </c>
      <c r="K11" s="265"/>
      <c r="L11" s="265">
        <f t="shared" ref="L11:Q11" si="2">SUM(L6:L10)</f>
        <v>1853.4388819832068</v>
      </c>
      <c r="M11" s="265">
        <f t="shared" si="2"/>
        <v>1687.2822836059099</v>
      </c>
      <c r="N11" s="265">
        <f t="shared" si="2"/>
        <v>3540.7211655891165</v>
      </c>
      <c r="O11" s="265">
        <f t="shared" si="2"/>
        <v>1853.4388819832068</v>
      </c>
      <c r="P11" s="265">
        <f t="shared" si="2"/>
        <v>1849.85</v>
      </c>
      <c r="Q11" s="265">
        <f t="shared" si="2"/>
        <v>3.5888819832067043</v>
      </c>
    </row>
  </sheetData>
  <mergeCells count="15">
    <mergeCell ref="A6:A10"/>
    <mergeCell ref="B6:B10"/>
    <mergeCell ref="A11:B11"/>
    <mergeCell ref="A2:N2"/>
    <mergeCell ref="O2:Q2"/>
    <mergeCell ref="A3:A4"/>
    <mergeCell ref="B3:B4"/>
    <mergeCell ref="C3:C4"/>
    <mergeCell ref="D3:F3"/>
    <mergeCell ref="G3:I3"/>
    <mergeCell ref="J3:K3"/>
    <mergeCell ref="L3:N3"/>
    <mergeCell ref="O3:O4"/>
    <mergeCell ref="P3:P4"/>
    <mergeCell ref="Q3:Q4"/>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43" workbookViewId="0">
      <selection activeCell="D55" sqref="D55"/>
    </sheetView>
  </sheetViews>
  <sheetFormatPr defaultRowHeight="15"/>
  <cols>
    <col min="1" max="1" width="34.85546875" customWidth="1"/>
    <col min="2" max="2" width="15.42578125" bestFit="1" customWidth="1"/>
    <col min="3" max="3" width="17.85546875" bestFit="1" customWidth="1"/>
    <col min="4" max="4" width="12" bestFit="1" customWidth="1"/>
    <col min="5" max="5" width="52.42578125" bestFit="1" customWidth="1"/>
    <col min="6" max="6" width="12" bestFit="1" customWidth="1"/>
    <col min="7" max="7" width="20.5703125" bestFit="1" customWidth="1"/>
    <col min="8" max="8" width="13.140625" customWidth="1"/>
    <col min="10" max="10" width="38.5703125" customWidth="1"/>
  </cols>
  <sheetData>
    <row r="1" spans="1:10">
      <c r="B1" s="54"/>
    </row>
    <row r="2" spans="1:10" ht="21">
      <c r="B2" s="56" t="s">
        <v>560</v>
      </c>
      <c r="C2" s="56" t="s">
        <v>590</v>
      </c>
    </row>
    <row r="3" spans="1:10" ht="21">
      <c r="B3" s="56"/>
    </row>
    <row r="4" spans="1:10" ht="15.75">
      <c r="A4" s="53" t="s">
        <v>561</v>
      </c>
      <c r="B4" s="57"/>
      <c r="E4" s="58" t="s">
        <v>562</v>
      </c>
      <c r="F4">
        <f>B16+B8+B10+B11+B12+B13+B14</f>
        <v>1548.0667522765602</v>
      </c>
      <c r="J4" s="71" t="s">
        <v>642</v>
      </c>
    </row>
    <row r="5" spans="1:10" ht="15.75">
      <c r="A5" s="53" t="s">
        <v>563</v>
      </c>
      <c r="B5" s="57"/>
      <c r="E5" t="s">
        <v>564</v>
      </c>
      <c r="F5">
        <f>B18</f>
        <v>2.3070699792404228</v>
      </c>
      <c r="G5">
        <f>F4+F5</f>
        <v>1550.3738222558006</v>
      </c>
      <c r="J5" s="71" t="s">
        <v>564</v>
      </c>
    </row>
    <row r="6" spans="1:10" ht="15.75">
      <c r="A6" s="59" t="s">
        <v>565</v>
      </c>
      <c r="B6" s="52">
        <v>162.60226072500001</v>
      </c>
      <c r="E6" t="s">
        <v>566</v>
      </c>
      <c r="F6">
        <f>B9+B7+B6+B5+B4+B19+B21+B20+B22</f>
        <v>1192.1772711779001</v>
      </c>
      <c r="J6" s="71" t="s">
        <v>643</v>
      </c>
    </row>
    <row r="7" spans="1:10" ht="15.75">
      <c r="A7" s="59" t="s">
        <v>567</v>
      </c>
      <c r="B7" s="52">
        <v>117.22744133099999</v>
      </c>
      <c r="E7" s="53" t="s">
        <v>568</v>
      </c>
      <c r="F7" s="63">
        <f>D57</f>
        <v>197.59135042202979</v>
      </c>
      <c r="J7" s="71" t="s">
        <v>644</v>
      </c>
    </row>
    <row r="8" spans="1:10" ht="15.75">
      <c r="A8" s="60" t="s">
        <v>569</v>
      </c>
      <c r="B8" s="52">
        <v>186.40131484710002</v>
      </c>
      <c r="C8" s="654" t="s">
        <v>570</v>
      </c>
      <c r="E8" s="53"/>
      <c r="F8" s="61">
        <f>F4+F5+F6</f>
        <v>2742.5510934337008</v>
      </c>
      <c r="J8" s="71" t="s">
        <v>645</v>
      </c>
    </row>
    <row r="9" spans="1:10" ht="15.75">
      <c r="A9" s="60" t="s">
        <v>57</v>
      </c>
      <c r="B9" s="52">
        <v>798.71701632350005</v>
      </c>
      <c r="C9" s="654"/>
      <c r="E9" s="53"/>
      <c r="J9" s="71" t="s">
        <v>646</v>
      </c>
    </row>
    <row r="10" spans="1:10" ht="15.75">
      <c r="A10" t="s">
        <v>571</v>
      </c>
      <c r="B10" s="54"/>
      <c r="C10" s="654"/>
      <c r="E10" s="53"/>
      <c r="J10" s="71" t="s">
        <v>647</v>
      </c>
    </row>
    <row r="11" spans="1:10" ht="15.75">
      <c r="A11" s="60" t="s">
        <v>572</v>
      </c>
      <c r="B11" s="52">
        <v>2.7822968318999912</v>
      </c>
      <c r="C11" s="654"/>
      <c r="E11" t="s">
        <v>573</v>
      </c>
      <c r="F11">
        <f>B25+B26+B27+B28+B44+B29</f>
        <v>3569.1962067554005</v>
      </c>
      <c r="J11" s="71" t="s">
        <v>648</v>
      </c>
    </row>
    <row r="12" spans="1:10" ht="31.5">
      <c r="A12" s="60" t="s">
        <v>574</v>
      </c>
      <c r="B12" s="52">
        <v>23.049651066459997</v>
      </c>
      <c r="C12" s="654"/>
      <c r="J12" s="71" t="s">
        <v>649</v>
      </c>
    </row>
    <row r="13" spans="1:10" ht="31.5">
      <c r="A13" s="53" t="s">
        <v>575</v>
      </c>
      <c r="B13" s="54"/>
      <c r="C13" s="654"/>
      <c r="E13" t="s">
        <v>576</v>
      </c>
      <c r="F13">
        <f>B32</f>
        <v>226.88759646760002</v>
      </c>
      <c r="J13" s="72" t="s">
        <v>650</v>
      </c>
    </row>
    <row r="14" spans="1:10" ht="31.5">
      <c r="A14" s="59" t="s">
        <v>353</v>
      </c>
      <c r="B14" s="52">
        <v>236.76765000060001</v>
      </c>
      <c r="C14" s="654"/>
      <c r="J14" s="71" t="s">
        <v>652</v>
      </c>
    </row>
    <row r="15" spans="1:10" ht="94.5">
      <c r="A15" s="59" t="s">
        <v>552</v>
      </c>
      <c r="C15" s="654"/>
      <c r="E15" t="s">
        <v>577</v>
      </c>
      <c r="F15">
        <f>B33+B34+B36</f>
        <v>1891.524615015328</v>
      </c>
      <c r="J15" s="72" t="s">
        <v>653</v>
      </c>
    </row>
    <row r="16" spans="1:10">
      <c r="A16" s="60" t="s">
        <v>313</v>
      </c>
      <c r="B16" s="52">
        <v>1099.0658395305002</v>
      </c>
      <c r="C16" s="654"/>
      <c r="E16" t="s">
        <v>578</v>
      </c>
      <c r="F16">
        <f>B40+B41+B42+B43</f>
        <v>27.5156288467</v>
      </c>
    </row>
    <row r="17" spans="1:6">
      <c r="A17" s="53" t="s">
        <v>579</v>
      </c>
      <c r="B17" s="54"/>
      <c r="C17" s="654"/>
      <c r="F17" s="61">
        <f>F16+F15+F13+F11</f>
        <v>5715.124047085028</v>
      </c>
    </row>
    <row r="18" spans="1:6">
      <c r="A18" s="59" t="s">
        <v>580</v>
      </c>
      <c r="B18" s="52">
        <v>2.3070699792404228</v>
      </c>
      <c r="C18" s="654"/>
    </row>
    <row r="19" spans="1:6">
      <c r="A19" s="53" t="s">
        <v>581</v>
      </c>
      <c r="B19" s="54"/>
      <c r="C19" s="654"/>
    </row>
    <row r="20" spans="1:6">
      <c r="A20" s="59" t="s">
        <v>402</v>
      </c>
      <c r="B20" s="52">
        <v>16.0873772592</v>
      </c>
      <c r="C20" s="654"/>
    </row>
    <row r="21" spans="1:6">
      <c r="A21" s="59" t="s">
        <v>324</v>
      </c>
      <c r="B21" s="52">
        <v>79.963747651200009</v>
      </c>
      <c r="C21" s="654"/>
    </row>
    <row r="22" spans="1:6">
      <c r="A22" s="59" t="s">
        <v>325</v>
      </c>
      <c r="B22" s="52">
        <v>17.579427888000001</v>
      </c>
      <c r="C22" s="654"/>
    </row>
    <row r="23" spans="1:6" ht="18.75">
      <c r="B23" s="62">
        <f>SUM(B4:B22)</f>
        <v>2742.5510934337003</v>
      </c>
      <c r="C23" s="654"/>
      <c r="D23" s="63"/>
    </row>
    <row r="24" spans="1:6">
      <c r="A24" s="53"/>
      <c r="B24" s="54"/>
    </row>
    <row r="25" spans="1:6">
      <c r="A25" s="60" t="s">
        <v>542</v>
      </c>
      <c r="B25" s="52">
        <v>1859.9879926700003</v>
      </c>
      <c r="C25" s="654" t="s">
        <v>543</v>
      </c>
    </row>
    <row r="26" spans="1:6">
      <c r="A26" s="60" t="s">
        <v>370</v>
      </c>
      <c r="B26" s="52">
        <v>-0.43999715860000005</v>
      </c>
      <c r="C26" s="654"/>
      <c r="F26" s="64">
        <f>F17+F8</f>
        <v>8457.6751405187279</v>
      </c>
    </row>
    <row r="27" spans="1:6">
      <c r="A27" s="60" t="s">
        <v>544</v>
      </c>
      <c r="B27" s="52">
        <v>740.18577214400011</v>
      </c>
      <c r="C27" s="654"/>
    </row>
    <row r="28" spans="1:6" ht="15.75">
      <c r="A28" s="65" t="s">
        <v>545</v>
      </c>
      <c r="B28" s="52">
        <v>554.25631910000004</v>
      </c>
      <c r="C28" s="654"/>
    </row>
    <row r="29" spans="1:6" ht="15.75">
      <c r="A29" s="65" t="s">
        <v>546</v>
      </c>
      <c r="B29" s="61">
        <v>415.20611999999994</v>
      </c>
      <c r="C29" s="654"/>
    </row>
    <row r="30" spans="1:6">
      <c r="A30" s="53"/>
      <c r="B30" s="54"/>
      <c r="C30" s="654"/>
    </row>
    <row r="31" spans="1:6">
      <c r="A31" t="s">
        <v>547</v>
      </c>
      <c r="B31" s="54"/>
      <c r="C31" s="654"/>
    </row>
    <row r="32" spans="1:6">
      <c r="A32" s="60" t="s">
        <v>548</v>
      </c>
      <c r="B32" s="52">
        <v>226.88759646760002</v>
      </c>
      <c r="C32" s="654"/>
    </row>
    <row r="33" spans="1:6">
      <c r="A33" s="59" t="s">
        <v>549</v>
      </c>
      <c r="B33">
        <v>250.73301946186081</v>
      </c>
      <c r="C33" s="654"/>
    </row>
    <row r="34" spans="1:6">
      <c r="A34" s="59" t="s">
        <v>550</v>
      </c>
      <c r="B34">
        <v>1430.5002933363673</v>
      </c>
      <c r="C34" s="654"/>
    </row>
    <row r="35" spans="1:6">
      <c r="A35" t="s">
        <v>551</v>
      </c>
      <c r="B35" s="54"/>
      <c r="C35" s="654"/>
    </row>
    <row r="36" spans="1:6">
      <c r="A36" s="60" t="s">
        <v>552</v>
      </c>
      <c r="B36">
        <v>210.2913022171</v>
      </c>
      <c r="C36" s="654"/>
    </row>
    <row r="37" spans="1:6">
      <c r="A37" t="s">
        <v>553</v>
      </c>
      <c r="B37" s="54"/>
      <c r="C37" s="654"/>
    </row>
    <row r="38" spans="1:6">
      <c r="A38" t="s">
        <v>554</v>
      </c>
      <c r="B38" s="54"/>
      <c r="C38" s="654"/>
    </row>
    <row r="39" spans="1:6">
      <c r="A39" t="s">
        <v>555</v>
      </c>
      <c r="B39" s="54"/>
      <c r="C39" s="654"/>
    </row>
    <row r="40" spans="1:6">
      <c r="A40" s="59" t="s">
        <v>556</v>
      </c>
      <c r="B40">
        <v>23.096123315</v>
      </c>
      <c r="C40" s="654"/>
    </row>
    <row r="41" spans="1:6">
      <c r="A41" t="s">
        <v>440</v>
      </c>
      <c r="B41" s="54"/>
      <c r="C41" s="654"/>
    </row>
    <row r="42" spans="1:6">
      <c r="A42" s="60" t="s">
        <v>557</v>
      </c>
      <c r="B42" s="52"/>
      <c r="C42" s="654"/>
    </row>
    <row r="43" spans="1:6">
      <c r="A43" t="s">
        <v>330</v>
      </c>
      <c r="B43">
        <v>4.4195055317000005</v>
      </c>
      <c r="C43" s="654"/>
    </row>
    <row r="44" spans="1:6">
      <c r="A44" t="s">
        <v>558</v>
      </c>
      <c r="B44" s="54"/>
      <c r="C44" s="654"/>
    </row>
    <row r="45" spans="1:6" ht="18.75">
      <c r="B45" s="55">
        <f>SUM(B25:B44)</f>
        <v>5715.1240470850289</v>
      </c>
      <c r="C45" s="654"/>
      <c r="E45" s="63"/>
      <c r="F45" s="63"/>
    </row>
    <row r="46" spans="1:6">
      <c r="B46" s="54"/>
      <c r="C46" s="66"/>
      <c r="D46" s="63"/>
    </row>
    <row r="47" spans="1:6">
      <c r="B47" s="67">
        <f>B45+B23</f>
        <v>8457.6751405187297</v>
      </c>
      <c r="C47" s="73">
        <f>B47-SP!H441</f>
        <v>0</v>
      </c>
      <c r="E47" s="63"/>
    </row>
    <row r="48" spans="1:6" ht="18.75">
      <c r="B48" s="62"/>
      <c r="C48" s="61"/>
      <c r="D48" s="63"/>
      <c r="E48" s="63"/>
    </row>
    <row r="49" spans="1:6">
      <c r="B49" s="68"/>
      <c r="D49" s="63"/>
      <c r="E49" s="63"/>
      <c r="F49" s="61"/>
    </row>
    <row r="50" spans="1:6">
      <c r="A50" s="61" t="s">
        <v>582</v>
      </c>
      <c r="B50" s="67"/>
      <c r="D50" s="64">
        <f>B47</f>
        <v>8457.6751405187297</v>
      </c>
      <c r="F50" s="61"/>
    </row>
    <row r="51" spans="1:6">
      <c r="A51" s="53" t="s">
        <v>583</v>
      </c>
      <c r="B51" s="67"/>
      <c r="D51" s="63">
        <v>0</v>
      </c>
      <c r="F51" s="61"/>
    </row>
    <row r="52" spans="1:6">
      <c r="A52" s="53" t="s">
        <v>584</v>
      </c>
      <c r="B52" s="69"/>
      <c r="D52">
        <f>SP!H444</f>
        <v>-146.20128409670002</v>
      </c>
      <c r="E52" s="63"/>
      <c r="F52" s="61"/>
    </row>
    <row r="53" spans="1:6">
      <c r="A53" s="53" t="s">
        <v>585</v>
      </c>
      <c r="B53" s="69"/>
      <c r="D53" s="53">
        <f>SP!H442</f>
        <v>-347.83050600000001</v>
      </c>
      <c r="F53" s="61"/>
    </row>
    <row r="54" spans="1:6">
      <c r="A54" s="53" t="s">
        <v>586</v>
      </c>
      <c r="B54" s="69"/>
      <c r="D54" s="53">
        <f>SP!H448</f>
        <v>0</v>
      </c>
      <c r="F54" s="61"/>
    </row>
    <row r="55" spans="1:6">
      <c r="A55" s="53" t="s">
        <v>587</v>
      </c>
      <c r="B55" s="69"/>
      <c r="D55" s="53">
        <f>D52+D53+D54</f>
        <v>-494.03179009670004</v>
      </c>
      <c r="F55" s="61"/>
    </row>
    <row r="56" spans="1:6">
      <c r="A56" s="53" t="s">
        <v>588</v>
      </c>
      <c r="B56" s="67"/>
      <c r="D56" s="64">
        <v>7766.0519999999997</v>
      </c>
      <c r="F56" s="61"/>
    </row>
    <row r="57" spans="1:6">
      <c r="A57" s="61" t="s">
        <v>589</v>
      </c>
      <c r="B57" s="67"/>
      <c r="D57" s="64">
        <f>D50+D55-D56</f>
        <v>197.59135042202979</v>
      </c>
      <c r="F57" s="61"/>
    </row>
  </sheetData>
  <autoFilter ref="A5:F45"/>
  <mergeCells count="2">
    <mergeCell ref="C8:C23"/>
    <mergeCell ref="C25:C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2"/>
  <sheetViews>
    <sheetView topLeftCell="A28" workbookViewId="0">
      <selection activeCell="J3" sqref="J3:K25"/>
    </sheetView>
  </sheetViews>
  <sheetFormatPr defaultRowHeight="15"/>
  <cols>
    <col min="10" max="10" width="52.42578125" bestFit="1" customWidth="1"/>
    <col min="11" max="11" width="12.7109375" bestFit="1" customWidth="1"/>
  </cols>
  <sheetData>
    <row r="1" spans="1:11">
      <c r="A1" t="s">
        <v>704</v>
      </c>
      <c r="B1" t="s">
        <v>705</v>
      </c>
      <c r="J1" s="74" t="s">
        <v>706</v>
      </c>
      <c r="K1" t="s">
        <v>707</v>
      </c>
    </row>
    <row r="2" spans="1:11">
      <c r="A2" t="s">
        <v>559</v>
      </c>
      <c r="B2">
        <v>665.42957055000011</v>
      </c>
      <c r="J2" s="75">
        <v>0</v>
      </c>
      <c r="K2">
        <v>12158.535418677868</v>
      </c>
    </row>
    <row r="3" spans="1:11">
      <c r="A3" t="s">
        <v>559</v>
      </c>
      <c r="B3">
        <v>311.28560085000004</v>
      </c>
      <c r="J3" s="75" t="s">
        <v>548</v>
      </c>
      <c r="K3">
        <v>226.88759646760002</v>
      </c>
    </row>
    <row r="4" spans="1:11">
      <c r="A4" t="s">
        <v>559</v>
      </c>
      <c r="B4">
        <v>237.48813742000002</v>
      </c>
      <c r="J4" s="75" t="s">
        <v>544</v>
      </c>
      <c r="K4">
        <v>740.18577214400011</v>
      </c>
    </row>
    <row r="5" spans="1:11">
      <c r="A5" t="s">
        <v>559</v>
      </c>
      <c r="B5">
        <v>241.00105239999996</v>
      </c>
      <c r="J5" s="75" t="s">
        <v>313</v>
      </c>
      <c r="K5">
        <v>1099.0658395305002</v>
      </c>
    </row>
    <row r="6" spans="1:11">
      <c r="A6" t="s">
        <v>559</v>
      </c>
      <c r="B6">
        <v>79.94724045000001</v>
      </c>
      <c r="J6" s="75" t="s">
        <v>591</v>
      </c>
      <c r="K6">
        <v>-0.43999715860000005</v>
      </c>
    </row>
    <row r="7" spans="1:11">
      <c r="A7" t="s">
        <v>559</v>
      </c>
      <c r="B7">
        <v>324.83639099999999</v>
      </c>
      <c r="J7" s="75" t="s">
        <v>402</v>
      </c>
      <c r="K7">
        <v>16.0873772592</v>
      </c>
    </row>
    <row r="8" spans="1:11">
      <c r="A8">
        <v>0</v>
      </c>
      <c r="B8">
        <v>1859.9879926700003</v>
      </c>
      <c r="J8" s="75" t="s">
        <v>545</v>
      </c>
      <c r="K8">
        <v>554.25631910000004</v>
      </c>
    </row>
    <row r="9" spans="1:11">
      <c r="A9" t="s">
        <v>548</v>
      </c>
      <c r="B9">
        <v>-5.1969000000000001E-2</v>
      </c>
      <c r="J9" s="75" t="s">
        <v>565</v>
      </c>
      <c r="K9">
        <v>162.60226072500001</v>
      </c>
    </row>
    <row r="10" spans="1:11">
      <c r="A10" t="s">
        <v>548</v>
      </c>
      <c r="B10">
        <v>-3.62889926E-2</v>
      </c>
      <c r="J10" s="75" t="s">
        <v>57</v>
      </c>
      <c r="K10">
        <v>798.71701632350005</v>
      </c>
    </row>
    <row r="11" spans="1:11">
      <c r="A11" t="s">
        <v>548</v>
      </c>
      <c r="B11">
        <v>-1.2549569999999999E-2</v>
      </c>
      <c r="J11" s="75" t="s">
        <v>556</v>
      </c>
      <c r="K11">
        <v>23.096123315</v>
      </c>
    </row>
    <row r="12" spans="1:11">
      <c r="A12" t="s">
        <v>548</v>
      </c>
      <c r="B12">
        <v>41.8951595387</v>
      </c>
      <c r="J12" s="75" t="s">
        <v>325</v>
      </c>
      <c r="K12">
        <v>17.579427888000001</v>
      </c>
    </row>
    <row r="13" spans="1:11">
      <c r="A13" t="s">
        <v>548</v>
      </c>
      <c r="B13">
        <v>111.34448822130001</v>
      </c>
      <c r="J13" s="75" t="s">
        <v>330</v>
      </c>
      <c r="K13">
        <v>4.4195055317000005</v>
      </c>
    </row>
    <row r="14" spans="1:11">
      <c r="A14" t="s">
        <v>548</v>
      </c>
      <c r="B14">
        <v>8.4803536051999995</v>
      </c>
      <c r="J14" s="75" t="s">
        <v>549</v>
      </c>
      <c r="K14">
        <v>250.73301946186081</v>
      </c>
    </row>
    <row r="15" spans="1:11">
      <c r="A15" t="s">
        <v>548</v>
      </c>
      <c r="B15">
        <v>-2.8567810000000003E-2</v>
      </c>
      <c r="J15" s="75" t="s">
        <v>550</v>
      </c>
      <c r="K15">
        <v>1430.5002933363673</v>
      </c>
    </row>
    <row r="16" spans="1:11">
      <c r="A16" t="s">
        <v>548</v>
      </c>
      <c r="B16">
        <v>0.46948468500000001</v>
      </c>
      <c r="J16" s="75" t="s">
        <v>552</v>
      </c>
      <c r="K16">
        <v>210.2913022171</v>
      </c>
    </row>
    <row r="17" spans="1:11">
      <c r="A17" t="s">
        <v>548</v>
      </c>
      <c r="B17">
        <v>50.882150159999995</v>
      </c>
      <c r="J17" s="75" t="s">
        <v>353</v>
      </c>
      <c r="K17">
        <v>236.76765000060001</v>
      </c>
    </row>
    <row r="18" spans="1:11">
      <c r="A18" t="s">
        <v>548</v>
      </c>
      <c r="B18">
        <v>13.945335630000001</v>
      </c>
      <c r="J18" s="75" t="s">
        <v>593</v>
      </c>
      <c r="K18">
        <v>23.049651066459997</v>
      </c>
    </row>
    <row r="19" spans="1:11">
      <c r="A19">
        <v>0</v>
      </c>
      <c r="B19">
        <v>226.88759646759999</v>
      </c>
      <c r="J19" s="75" t="s">
        <v>572</v>
      </c>
      <c r="K19">
        <v>2.7822968318999912</v>
      </c>
    </row>
    <row r="20" spans="1:11">
      <c r="A20">
        <v>0</v>
      </c>
      <c r="B20">
        <v>2086.8755891376004</v>
      </c>
      <c r="J20" s="75" t="s">
        <v>567</v>
      </c>
      <c r="K20">
        <v>117.22744133099999</v>
      </c>
    </row>
    <row r="21" spans="1:11">
      <c r="A21" t="s">
        <v>544</v>
      </c>
      <c r="B21">
        <v>629.60553060000007</v>
      </c>
      <c r="J21" s="75" t="s">
        <v>324</v>
      </c>
      <c r="K21">
        <v>79.963747651200009</v>
      </c>
    </row>
    <row r="22" spans="1:11">
      <c r="A22" t="s">
        <v>544</v>
      </c>
      <c r="B22">
        <v>110.580241544</v>
      </c>
      <c r="J22" s="75" t="s">
        <v>546</v>
      </c>
      <c r="K22">
        <v>415.20611999999994</v>
      </c>
    </row>
    <row r="23" spans="1:11">
      <c r="A23" t="s">
        <v>591</v>
      </c>
      <c r="B23">
        <v>-0.43999715860000005</v>
      </c>
      <c r="J23" s="75" t="s">
        <v>559</v>
      </c>
      <c r="K23">
        <v>1859.98799267</v>
      </c>
    </row>
    <row r="24" spans="1:11">
      <c r="A24" t="s">
        <v>580</v>
      </c>
      <c r="B24">
        <v>2.3070699792404228</v>
      </c>
      <c r="J24" s="75" t="s">
        <v>569</v>
      </c>
      <c r="K24">
        <v>186.40131484710002</v>
      </c>
    </row>
    <row r="25" spans="1:11">
      <c r="A25">
        <v>0</v>
      </c>
      <c r="B25">
        <v>2828.9284341022412</v>
      </c>
      <c r="J25" s="75" t="s">
        <v>580</v>
      </c>
      <c r="K25">
        <v>2.3070699792404228</v>
      </c>
    </row>
    <row r="26" spans="1:11">
      <c r="A26" t="s">
        <v>313</v>
      </c>
      <c r="B26">
        <v>180.6360467108</v>
      </c>
      <c r="J26" s="75" t="s">
        <v>355</v>
      </c>
      <c r="K26">
        <v>20616.210559196596</v>
      </c>
    </row>
    <row r="27" spans="1:11">
      <c r="A27" t="s">
        <v>313</v>
      </c>
      <c r="B27">
        <v>318.07665088890002</v>
      </c>
    </row>
    <row r="28" spans="1:11">
      <c r="A28" t="s">
        <v>313</v>
      </c>
      <c r="B28">
        <v>93.416615642100012</v>
      </c>
    </row>
    <row r="29" spans="1:11">
      <c r="A29" t="s">
        <v>313</v>
      </c>
      <c r="B29">
        <v>94.979283923700009</v>
      </c>
    </row>
    <row r="30" spans="1:11">
      <c r="A30" t="s">
        <v>313</v>
      </c>
      <c r="B30">
        <v>53.333155557300003</v>
      </c>
    </row>
    <row r="31" spans="1:11">
      <c r="A31" t="s">
        <v>313</v>
      </c>
      <c r="B31">
        <v>96.802926860800014</v>
      </c>
    </row>
    <row r="32" spans="1:11">
      <c r="A32" t="s">
        <v>313</v>
      </c>
      <c r="B32">
        <v>3.3751452000000008E-2</v>
      </c>
    </row>
    <row r="33" spans="1:2">
      <c r="A33" t="s">
        <v>313</v>
      </c>
      <c r="B33">
        <v>52.1884752988</v>
      </c>
    </row>
    <row r="34" spans="1:2">
      <c r="A34" t="s">
        <v>313</v>
      </c>
      <c r="B34">
        <v>14.400363976100001</v>
      </c>
    </row>
    <row r="35" spans="1:2">
      <c r="A35" t="s">
        <v>313</v>
      </c>
      <c r="B35">
        <v>23.234650266000003</v>
      </c>
    </row>
    <row r="36" spans="1:2">
      <c r="A36" t="s">
        <v>313</v>
      </c>
      <c r="B36">
        <v>1.6987560156999999</v>
      </c>
    </row>
    <row r="37" spans="1:2">
      <c r="A37" t="s">
        <v>313</v>
      </c>
      <c r="B37">
        <v>1.0827884361</v>
      </c>
    </row>
    <row r="38" spans="1:2">
      <c r="A38" t="s">
        <v>313</v>
      </c>
      <c r="B38">
        <v>57.378934605100007</v>
      </c>
    </row>
    <row r="39" spans="1:2">
      <c r="A39" t="s">
        <v>313</v>
      </c>
      <c r="B39">
        <v>29.200958803999999</v>
      </c>
    </row>
    <row r="40" spans="1:2">
      <c r="A40" t="s">
        <v>313</v>
      </c>
      <c r="B40">
        <v>1.7380789632000002</v>
      </c>
    </row>
    <row r="41" spans="1:2">
      <c r="A41" t="s">
        <v>313</v>
      </c>
      <c r="B41">
        <v>91.890412202500002</v>
      </c>
    </row>
    <row r="42" spans="1:2">
      <c r="A42" t="s">
        <v>313</v>
      </c>
      <c r="B42">
        <v>1.1871306496</v>
      </c>
    </row>
    <row r="43" spans="1:2">
      <c r="A43" t="s">
        <v>313</v>
      </c>
      <c r="B43">
        <v>-12.213140722200002</v>
      </c>
    </row>
    <row r="44" spans="1:2">
      <c r="A44">
        <v>0</v>
      </c>
      <c r="B44">
        <v>1099.0658395305002</v>
      </c>
    </row>
    <row r="45" spans="1:2">
      <c r="A45" t="s">
        <v>569</v>
      </c>
      <c r="B45">
        <v>186.40131484710002</v>
      </c>
    </row>
    <row r="46" spans="1:2">
      <c r="A46" t="s">
        <v>546</v>
      </c>
      <c r="B46">
        <v>312.04991999999999</v>
      </c>
    </row>
    <row r="47" spans="1:2">
      <c r="A47" t="s">
        <v>546</v>
      </c>
      <c r="B47">
        <v>44.603999999999999</v>
      </c>
    </row>
    <row r="48" spans="1:2">
      <c r="A48" t="s">
        <v>546</v>
      </c>
      <c r="B48">
        <v>58.552199999999999</v>
      </c>
    </row>
    <row r="49" spans="1:2">
      <c r="A49" t="s">
        <v>545</v>
      </c>
      <c r="B49">
        <v>554.25631910000004</v>
      </c>
    </row>
    <row r="50" spans="1:2">
      <c r="A50">
        <v>0</v>
      </c>
      <c r="B50">
        <v>1155.8637539471001</v>
      </c>
    </row>
    <row r="51" spans="1:2">
      <c r="A51" t="s">
        <v>57</v>
      </c>
      <c r="B51">
        <v>798.71701632350005</v>
      </c>
    </row>
    <row r="52" spans="1:2">
      <c r="A52" t="s">
        <v>567</v>
      </c>
      <c r="B52">
        <v>117.22744133099999</v>
      </c>
    </row>
    <row r="53" spans="1:2">
      <c r="A53" t="s">
        <v>565</v>
      </c>
      <c r="B53">
        <v>162.60226072500001</v>
      </c>
    </row>
    <row r="54" spans="1:2">
      <c r="A54" t="s">
        <v>324</v>
      </c>
      <c r="B54">
        <v>79.963747651200009</v>
      </c>
    </row>
    <row r="55" spans="1:2">
      <c r="A55" t="s">
        <v>325</v>
      </c>
      <c r="B55">
        <v>17.579427888000001</v>
      </c>
    </row>
    <row r="56" spans="1:2">
      <c r="A56" t="s">
        <v>402</v>
      </c>
      <c r="B56">
        <v>16.0873772592</v>
      </c>
    </row>
    <row r="57" spans="1:2">
      <c r="A57">
        <v>0</v>
      </c>
      <c r="B57">
        <v>1192.1772711779001</v>
      </c>
    </row>
    <row r="58" spans="1:2">
      <c r="A58" t="s">
        <v>556</v>
      </c>
      <c r="B58">
        <v>0.75560457000000003</v>
      </c>
    </row>
    <row r="59" spans="1:2">
      <c r="A59" t="s">
        <v>556</v>
      </c>
      <c r="B59">
        <v>11.897334624999999</v>
      </c>
    </row>
    <row r="60" spans="1:2">
      <c r="A60" t="s">
        <v>556</v>
      </c>
      <c r="B60">
        <v>10.443184120000002</v>
      </c>
    </row>
    <row r="61" spans="1:2">
      <c r="A61">
        <v>0</v>
      </c>
      <c r="B61">
        <v>23.096123315</v>
      </c>
    </row>
    <row r="62" spans="1:2">
      <c r="A62" t="s">
        <v>330</v>
      </c>
      <c r="B62">
        <v>0.46473744</v>
      </c>
    </row>
    <row r="63" spans="1:2">
      <c r="A63" t="s">
        <v>330</v>
      </c>
      <c r="B63">
        <v>6.4880250000000006E-3</v>
      </c>
    </row>
    <row r="64" spans="1:2">
      <c r="A64" t="s">
        <v>330</v>
      </c>
      <c r="B64">
        <v>0.8249733600000001</v>
      </c>
    </row>
    <row r="65" spans="1:2">
      <c r="A65" t="s">
        <v>330</v>
      </c>
      <c r="B65">
        <v>0.3467505501</v>
      </c>
    </row>
    <row r="66" spans="1:2">
      <c r="A66" t="s">
        <v>330</v>
      </c>
      <c r="B66">
        <v>2.1521838720000006</v>
      </c>
    </row>
    <row r="67" spans="1:2">
      <c r="A67" t="s">
        <v>330</v>
      </c>
      <c r="B67">
        <v>0.62437228459999994</v>
      </c>
    </row>
    <row r="68" spans="1:2">
      <c r="A68">
        <v>0</v>
      </c>
      <c r="B68">
        <v>4.4195055317000005</v>
      </c>
    </row>
    <row r="69" spans="1:2">
      <c r="A69" t="s">
        <v>550</v>
      </c>
      <c r="B69">
        <v>0.37967557010000003</v>
      </c>
    </row>
    <row r="70" spans="1:2">
      <c r="A70" t="s">
        <v>550</v>
      </c>
      <c r="B70">
        <v>0.25439810897500004</v>
      </c>
    </row>
    <row r="71" spans="1:2">
      <c r="A71" t="s">
        <v>550</v>
      </c>
      <c r="B71">
        <v>0.27080492680000001</v>
      </c>
    </row>
    <row r="72" spans="1:2">
      <c r="A72" t="s">
        <v>550</v>
      </c>
      <c r="B72">
        <v>0.26710361190000004</v>
      </c>
    </row>
    <row r="73" spans="1:2">
      <c r="A73" t="s">
        <v>550</v>
      </c>
      <c r="B73">
        <v>0.17004151750000002</v>
      </c>
    </row>
    <row r="74" spans="1:2">
      <c r="A74" t="s">
        <v>550</v>
      </c>
      <c r="B74">
        <v>0.19051927770000002</v>
      </c>
    </row>
    <row r="75" spans="1:2">
      <c r="A75" t="s">
        <v>550</v>
      </c>
      <c r="B75">
        <v>0.17285846030000004</v>
      </c>
    </row>
    <row r="76" spans="1:2">
      <c r="A76" t="s">
        <v>550</v>
      </c>
      <c r="B76">
        <v>0.19623326829999999</v>
      </c>
    </row>
    <row r="77" spans="1:2">
      <c r="A77" t="s">
        <v>550</v>
      </c>
      <c r="B77">
        <v>0.14283353045000002</v>
      </c>
    </row>
    <row r="78" spans="1:2">
      <c r="A78" t="s">
        <v>550</v>
      </c>
      <c r="B78">
        <v>0.23902215000000002</v>
      </c>
    </row>
    <row r="79" spans="1:2">
      <c r="A79" t="s">
        <v>550</v>
      </c>
      <c r="B79">
        <v>1.1447643130209502</v>
      </c>
    </row>
    <row r="80" spans="1:2">
      <c r="A80" t="s">
        <v>550</v>
      </c>
      <c r="B80">
        <v>0.38639770530000001</v>
      </c>
    </row>
    <row r="81" spans="1:2">
      <c r="A81" t="s">
        <v>550</v>
      </c>
      <c r="B81">
        <v>0.43520709076262043</v>
      </c>
    </row>
    <row r="82" spans="1:2">
      <c r="A82" t="s">
        <v>550</v>
      </c>
      <c r="B82">
        <v>0.19693537404187408</v>
      </c>
    </row>
    <row r="83" spans="1:2">
      <c r="A83" t="s">
        <v>550</v>
      </c>
      <c r="B83">
        <v>0.19896603687648573</v>
      </c>
    </row>
    <row r="84" spans="1:2">
      <c r="A84" t="s">
        <v>550</v>
      </c>
      <c r="B84">
        <v>0.1688629935</v>
      </c>
    </row>
    <row r="85" spans="1:2">
      <c r="A85" t="s">
        <v>550</v>
      </c>
      <c r="B85">
        <v>0.39382948083082003</v>
      </c>
    </row>
    <row r="86" spans="1:2">
      <c r="A86" t="s">
        <v>550</v>
      </c>
      <c r="B86">
        <v>2.6089212113999998</v>
      </c>
    </row>
    <row r="87" spans="1:2">
      <c r="A87" t="s">
        <v>550</v>
      </c>
      <c r="B87">
        <v>4.8607326668999988</v>
      </c>
    </row>
    <row r="88" spans="1:2">
      <c r="A88" t="s">
        <v>550</v>
      </c>
      <c r="B88">
        <v>6.0237665630000006</v>
      </c>
    </row>
    <row r="89" spans="1:2">
      <c r="A89" t="s">
        <v>550</v>
      </c>
      <c r="B89">
        <v>3.4215845276999999</v>
      </c>
    </row>
    <row r="90" spans="1:2">
      <c r="A90" t="s">
        <v>550</v>
      </c>
      <c r="B90">
        <v>13.9074914919</v>
      </c>
    </row>
    <row r="91" spans="1:2">
      <c r="A91" t="s">
        <v>550</v>
      </c>
      <c r="B91">
        <v>0.5879772043</v>
      </c>
    </row>
    <row r="92" spans="1:2">
      <c r="A92" t="s">
        <v>550</v>
      </c>
      <c r="B92">
        <v>0.57684213529999995</v>
      </c>
    </row>
    <row r="93" spans="1:2">
      <c r="A93" t="s">
        <v>550</v>
      </c>
      <c r="B93">
        <v>1.2460224681000003</v>
      </c>
    </row>
    <row r="94" spans="1:2">
      <c r="A94" t="s">
        <v>550</v>
      </c>
      <c r="B94">
        <v>0.55910976210000007</v>
      </c>
    </row>
    <row r="95" spans="1:2">
      <c r="A95" t="s">
        <v>550</v>
      </c>
      <c r="B95">
        <v>42.634664632499998</v>
      </c>
    </row>
    <row r="96" spans="1:2">
      <c r="A96" t="s">
        <v>550</v>
      </c>
      <c r="B96">
        <v>45.361858935900003</v>
      </c>
    </row>
    <row r="97" spans="1:2">
      <c r="A97" t="s">
        <v>550</v>
      </c>
      <c r="B97">
        <v>7.5955705097999999</v>
      </c>
    </row>
    <row r="98" spans="1:2">
      <c r="A98" t="s">
        <v>550</v>
      </c>
      <c r="B98">
        <v>0.51310831509999999</v>
      </c>
    </row>
    <row r="99" spans="1:2">
      <c r="A99" t="s">
        <v>550</v>
      </c>
      <c r="B99">
        <v>3.8057878256000004</v>
      </c>
    </row>
    <row r="100" spans="1:2">
      <c r="A100" t="s">
        <v>550</v>
      </c>
      <c r="B100">
        <v>49.545955363800005</v>
      </c>
    </row>
    <row r="101" spans="1:2">
      <c r="A101" t="s">
        <v>550</v>
      </c>
      <c r="B101">
        <v>49.692474213399997</v>
      </c>
    </row>
    <row r="102" spans="1:2">
      <c r="A102" t="s">
        <v>550</v>
      </c>
      <c r="B102">
        <v>0.23819598400000003</v>
      </c>
    </row>
    <row r="103" spans="1:2">
      <c r="A103" t="s">
        <v>550</v>
      </c>
      <c r="B103">
        <v>0.2319717187</v>
      </c>
    </row>
    <row r="104" spans="1:2">
      <c r="A104" t="s">
        <v>550</v>
      </c>
      <c r="B104">
        <v>0.48903531850000004</v>
      </c>
    </row>
    <row r="105" spans="1:2">
      <c r="A105" t="s">
        <v>550</v>
      </c>
      <c r="B105">
        <v>0.23182993044630573</v>
      </c>
    </row>
    <row r="106" spans="1:2">
      <c r="A106" t="s">
        <v>550</v>
      </c>
      <c r="B106">
        <v>0.43131241776219076</v>
      </c>
    </row>
    <row r="107" spans="1:2">
      <c r="A107" t="s">
        <v>550</v>
      </c>
      <c r="B107">
        <v>0.22291927180000004</v>
      </c>
    </row>
    <row r="108" spans="1:2">
      <c r="A108" t="s">
        <v>550</v>
      </c>
      <c r="B108">
        <v>0.18814088437110912</v>
      </c>
    </row>
    <row r="109" spans="1:2">
      <c r="A109" t="s">
        <v>550</v>
      </c>
      <c r="B109">
        <v>0.46416245140000001</v>
      </c>
    </row>
    <row r="110" spans="1:2">
      <c r="A110" t="s">
        <v>550</v>
      </c>
      <c r="B110">
        <v>0.71084984758976022</v>
      </c>
    </row>
    <row r="111" spans="1:2">
      <c r="A111" t="s">
        <v>550</v>
      </c>
      <c r="B111">
        <v>1.541202929437482</v>
      </c>
    </row>
    <row r="112" spans="1:2">
      <c r="A112" t="s">
        <v>550</v>
      </c>
      <c r="B112">
        <v>1.2203257460376586</v>
      </c>
    </row>
    <row r="113" spans="1:2">
      <c r="A113" t="s">
        <v>550</v>
      </c>
      <c r="B113">
        <v>1.2617985939990068</v>
      </c>
    </row>
    <row r="114" spans="1:2">
      <c r="A114" t="s">
        <v>550</v>
      </c>
      <c r="B114">
        <v>3.459188070129767</v>
      </c>
    </row>
    <row r="115" spans="1:2">
      <c r="A115" t="s">
        <v>550</v>
      </c>
      <c r="B115">
        <v>1.6966059963187301</v>
      </c>
    </row>
    <row r="116" spans="1:2">
      <c r="A116" t="s">
        <v>550</v>
      </c>
      <c r="B116">
        <v>3.0489424402294727</v>
      </c>
    </row>
    <row r="117" spans="1:2">
      <c r="A117" t="s">
        <v>550</v>
      </c>
      <c r="B117">
        <v>2.4371171934392137</v>
      </c>
    </row>
    <row r="118" spans="1:2">
      <c r="A118" t="s">
        <v>550</v>
      </c>
      <c r="B118">
        <v>0.2080027954</v>
      </c>
    </row>
    <row r="119" spans="1:2">
      <c r="A119" t="s">
        <v>550</v>
      </c>
      <c r="B119">
        <v>0.40524081620000002</v>
      </c>
    </row>
    <row r="120" spans="1:2">
      <c r="A120" t="s">
        <v>550</v>
      </c>
      <c r="B120">
        <v>0.212017973</v>
      </c>
    </row>
    <row r="121" spans="1:2">
      <c r="A121" t="s">
        <v>550</v>
      </c>
      <c r="B121">
        <v>0.24184532149999999</v>
      </c>
    </row>
    <row r="122" spans="1:2">
      <c r="A122" t="s">
        <v>550</v>
      </c>
      <c r="B122">
        <v>4.4834897711000004</v>
      </c>
    </row>
    <row r="123" spans="1:2">
      <c r="A123" t="s">
        <v>550</v>
      </c>
      <c r="B123">
        <v>1.4591190713</v>
      </c>
    </row>
    <row r="124" spans="1:2">
      <c r="A124" t="s">
        <v>550</v>
      </c>
      <c r="B124">
        <v>0.34270541920000003</v>
      </c>
    </row>
    <row r="125" spans="1:2">
      <c r="A125" t="s">
        <v>550</v>
      </c>
      <c r="B125">
        <v>3.6585367708000001</v>
      </c>
    </row>
    <row r="126" spans="1:2">
      <c r="A126" t="s">
        <v>550</v>
      </c>
      <c r="B126">
        <v>2.4032761517000001</v>
      </c>
    </row>
    <row r="127" spans="1:2">
      <c r="A127" t="s">
        <v>550</v>
      </c>
      <c r="B127">
        <v>8.5628613997000009</v>
      </c>
    </row>
    <row r="128" spans="1:2">
      <c r="A128" t="s">
        <v>550</v>
      </c>
      <c r="B128">
        <v>20.1100677678</v>
      </c>
    </row>
    <row r="129" spans="1:2">
      <c r="A129" t="s">
        <v>550</v>
      </c>
      <c r="B129">
        <v>5.9922038184000002</v>
      </c>
    </row>
    <row r="130" spans="1:2">
      <c r="A130" t="s">
        <v>550</v>
      </c>
      <c r="B130">
        <v>3.9957505198999996</v>
      </c>
    </row>
    <row r="131" spans="1:2">
      <c r="A131" t="s">
        <v>550</v>
      </c>
      <c r="B131">
        <v>20.842396194100001</v>
      </c>
    </row>
    <row r="132" spans="1:2">
      <c r="A132" t="s">
        <v>550</v>
      </c>
      <c r="B132">
        <v>0.81905278980000018</v>
      </c>
    </row>
    <row r="133" spans="1:2">
      <c r="A133" t="s">
        <v>550</v>
      </c>
      <c r="B133">
        <v>0.76856856019999997</v>
      </c>
    </row>
    <row r="134" spans="1:2">
      <c r="A134" t="s">
        <v>550</v>
      </c>
      <c r="B134">
        <v>17.200688218200003</v>
      </c>
    </row>
    <row r="135" spans="1:2">
      <c r="A135" t="s">
        <v>550</v>
      </c>
      <c r="B135">
        <v>11.884196871</v>
      </c>
    </row>
    <row r="136" spans="1:2">
      <c r="A136" t="s">
        <v>550</v>
      </c>
      <c r="B136">
        <v>23.334624145600003</v>
      </c>
    </row>
    <row r="137" spans="1:2">
      <c r="A137" t="s">
        <v>550</v>
      </c>
      <c r="B137">
        <v>10.4583503723</v>
      </c>
    </row>
    <row r="138" spans="1:2">
      <c r="A138" t="s">
        <v>550</v>
      </c>
      <c r="B138">
        <v>17.4076715996</v>
      </c>
    </row>
    <row r="139" spans="1:2">
      <c r="A139" t="s">
        <v>550</v>
      </c>
      <c r="B139">
        <v>18.798621375100002</v>
      </c>
    </row>
    <row r="140" spans="1:2">
      <c r="A140" t="s">
        <v>550</v>
      </c>
      <c r="B140">
        <v>12.212934859999999</v>
      </c>
    </row>
    <row r="141" spans="1:2">
      <c r="A141" t="s">
        <v>550</v>
      </c>
      <c r="B141">
        <v>1.5044355226000001</v>
      </c>
    </row>
    <row r="142" spans="1:2">
      <c r="A142" t="s">
        <v>550</v>
      </c>
      <c r="B142">
        <v>16.457660213300002</v>
      </c>
    </row>
    <row r="143" spans="1:2">
      <c r="A143" t="s">
        <v>550</v>
      </c>
      <c r="B143">
        <v>10.601032919400001</v>
      </c>
    </row>
    <row r="144" spans="1:2">
      <c r="A144" t="s">
        <v>550</v>
      </c>
      <c r="B144">
        <v>18.581127020699999</v>
      </c>
    </row>
    <row r="145" spans="1:2">
      <c r="A145" t="s">
        <v>550</v>
      </c>
      <c r="B145">
        <v>5.1398210383</v>
      </c>
    </row>
    <row r="146" spans="1:2">
      <c r="A146" t="s">
        <v>550</v>
      </c>
      <c r="B146">
        <v>1.5401447308</v>
      </c>
    </row>
    <row r="147" spans="1:2">
      <c r="A147" t="s">
        <v>550</v>
      </c>
      <c r="B147">
        <v>0.75041579560000005</v>
      </c>
    </row>
    <row r="148" spans="1:2">
      <c r="A148" t="s">
        <v>550</v>
      </c>
      <c r="B148">
        <v>0.71061470920000003</v>
      </c>
    </row>
    <row r="149" spans="1:2">
      <c r="A149" t="s">
        <v>550</v>
      </c>
      <c r="B149">
        <v>38.018910822500004</v>
      </c>
    </row>
    <row r="150" spans="1:2">
      <c r="A150" t="s">
        <v>550</v>
      </c>
      <c r="B150">
        <v>35.936931911499997</v>
      </c>
    </row>
    <row r="151" spans="1:2">
      <c r="A151" t="s">
        <v>550</v>
      </c>
      <c r="B151">
        <v>37.699231606100007</v>
      </c>
    </row>
    <row r="152" spans="1:2">
      <c r="A152" t="s">
        <v>550</v>
      </c>
      <c r="B152">
        <v>8.495420211099999</v>
      </c>
    </row>
    <row r="153" spans="1:2">
      <c r="A153" t="s">
        <v>550</v>
      </c>
      <c r="B153">
        <v>8.4593616876999995</v>
      </c>
    </row>
    <row r="154" spans="1:2">
      <c r="A154" t="s">
        <v>550</v>
      </c>
      <c r="B154">
        <v>24.384441763899996</v>
      </c>
    </row>
    <row r="155" spans="1:2">
      <c r="A155" t="s">
        <v>550</v>
      </c>
      <c r="B155">
        <v>0.19937101339999999</v>
      </c>
    </row>
    <row r="156" spans="1:2">
      <c r="A156" t="s">
        <v>550</v>
      </c>
      <c r="B156">
        <v>0.67592726450000007</v>
      </c>
    </row>
    <row r="157" spans="1:2">
      <c r="A157" t="s">
        <v>550</v>
      </c>
      <c r="B157">
        <v>0.30195127520000004</v>
      </c>
    </row>
    <row r="158" spans="1:2">
      <c r="A158" t="s">
        <v>550</v>
      </c>
      <c r="B158">
        <v>0.56503219190000009</v>
      </c>
    </row>
    <row r="159" spans="1:2">
      <c r="A159" t="s">
        <v>550</v>
      </c>
      <c r="B159">
        <v>0.70930034360000005</v>
      </c>
    </row>
    <row r="160" spans="1:2">
      <c r="A160" t="s">
        <v>550</v>
      </c>
      <c r="B160">
        <v>0.61621697500000006</v>
      </c>
    </row>
    <row r="161" spans="1:2">
      <c r="A161" t="s">
        <v>550</v>
      </c>
      <c r="B161">
        <v>0.59380765710000005</v>
      </c>
    </row>
    <row r="162" spans="1:2">
      <c r="A162" t="s">
        <v>550</v>
      </c>
      <c r="B162">
        <v>0.53171117989999994</v>
      </c>
    </row>
    <row r="163" spans="1:2">
      <c r="A163" t="s">
        <v>550</v>
      </c>
      <c r="B163">
        <v>3.1804756052000003</v>
      </c>
    </row>
    <row r="164" spans="1:2">
      <c r="A164" t="s">
        <v>550</v>
      </c>
      <c r="B164">
        <v>1.1579071488000001</v>
      </c>
    </row>
    <row r="165" spans="1:2">
      <c r="A165" t="s">
        <v>550</v>
      </c>
      <c r="B165">
        <v>0.78364672970000004</v>
      </c>
    </row>
    <row r="166" spans="1:2">
      <c r="A166" t="s">
        <v>550</v>
      </c>
      <c r="B166">
        <v>1.4918497877999999</v>
      </c>
    </row>
    <row r="167" spans="1:2">
      <c r="A167" t="s">
        <v>550</v>
      </c>
      <c r="B167">
        <v>19.086701072400004</v>
      </c>
    </row>
    <row r="168" spans="1:2">
      <c r="A168" t="s">
        <v>550</v>
      </c>
      <c r="B168">
        <v>0.16564043469091888</v>
      </c>
    </row>
    <row r="169" spans="1:2">
      <c r="A169" t="s">
        <v>550</v>
      </c>
      <c r="B169">
        <v>0.41792838739200006</v>
      </c>
    </row>
    <row r="170" spans="1:2">
      <c r="A170" t="s">
        <v>550</v>
      </c>
      <c r="B170">
        <v>0.15869532426983879</v>
      </c>
    </row>
    <row r="171" spans="1:2">
      <c r="A171" t="s">
        <v>550</v>
      </c>
      <c r="B171">
        <v>0.15243173419999995</v>
      </c>
    </row>
    <row r="172" spans="1:2">
      <c r="A172" t="s">
        <v>550</v>
      </c>
      <c r="B172">
        <v>1.0604683472000003</v>
      </c>
    </row>
    <row r="173" spans="1:2">
      <c r="A173" t="s">
        <v>550</v>
      </c>
      <c r="B173">
        <v>2.9649331633200005</v>
      </c>
    </row>
    <row r="174" spans="1:2">
      <c r="A174" t="s">
        <v>550</v>
      </c>
      <c r="B174">
        <v>1.4425934975481602</v>
      </c>
    </row>
    <row r="175" spans="1:2">
      <c r="A175" t="s">
        <v>550</v>
      </c>
      <c r="B175">
        <v>1.05895245870016</v>
      </c>
    </row>
    <row r="176" spans="1:2">
      <c r="A176" t="s">
        <v>550</v>
      </c>
      <c r="B176">
        <v>7.5053514737494407</v>
      </c>
    </row>
    <row r="177" spans="1:2">
      <c r="A177" t="s">
        <v>550</v>
      </c>
      <c r="B177">
        <v>0.19424486327238019</v>
      </c>
    </row>
    <row r="178" spans="1:2">
      <c r="A178" t="s">
        <v>550</v>
      </c>
      <c r="B178">
        <v>0.3136316958</v>
      </c>
    </row>
    <row r="179" spans="1:2">
      <c r="A179" t="s">
        <v>550</v>
      </c>
      <c r="B179">
        <v>0.33459303804472029</v>
      </c>
    </row>
    <row r="180" spans="1:2">
      <c r="A180" t="s">
        <v>550</v>
      </c>
      <c r="B180">
        <v>0.44541654505681999</v>
      </c>
    </row>
    <row r="181" spans="1:2">
      <c r="A181" t="s">
        <v>550</v>
      </c>
      <c r="B181">
        <v>0.67495922313991008</v>
      </c>
    </row>
    <row r="182" spans="1:2">
      <c r="A182" t="s">
        <v>550</v>
      </c>
      <c r="B182">
        <v>102.42994673999999</v>
      </c>
    </row>
    <row r="183" spans="1:2">
      <c r="A183" t="s">
        <v>550</v>
      </c>
      <c r="B183">
        <v>4.9733674800000003</v>
      </c>
    </row>
    <row r="184" spans="1:2">
      <c r="A184" t="s">
        <v>550</v>
      </c>
      <c r="B184">
        <v>10.0343751641</v>
      </c>
    </row>
    <row r="185" spans="1:2">
      <c r="A185" t="s">
        <v>550</v>
      </c>
      <c r="B185">
        <v>0.59420685420000008</v>
      </c>
    </row>
    <row r="186" spans="1:2">
      <c r="A186" t="s">
        <v>550</v>
      </c>
      <c r="B186">
        <v>1.1279787633</v>
      </c>
    </row>
    <row r="187" spans="1:2">
      <c r="A187" t="s">
        <v>550</v>
      </c>
      <c r="B187">
        <v>0.59088208460000002</v>
      </c>
    </row>
    <row r="188" spans="1:2">
      <c r="A188" t="s">
        <v>550</v>
      </c>
      <c r="B188">
        <v>0.51551356859999997</v>
      </c>
    </row>
    <row r="189" spans="1:2">
      <c r="A189" t="s">
        <v>550</v>
      </c>
      <c r="B189">
        <v>0.44147977150000001</v>
      </c>
    </row>
    <row r="190" spans="1:2">
      <c r="A190" t="s">
        <v>550</v>
      </c>
      <c r="B190">
        <v>0.50581794889999998</v>
      </c>
    </row>
    <row r="191" spans="1:2">
      <c r="A191" t="s">
        <v>550</v>
      </c>
      <c r="B191">
        <v>0.3577588162</v>
      </c>
    </row>
    <row r="192" spans="1:2">
      <c r="A192" t="s">
        <v>550</v>
      </c>
      <c r="B192">
        <v>0.54407970610000012</v>
      </c>
    </row>
    <row r="193" spans="1:2">
      <c r="A193" t="s">
        <v>550</v>
      </c>
      <c r="B193">
        <v>0.52316539370000004</v>
      </c>
    </row>
    <row r="194" spans="1:2">
      <c r="A194" t="s">
        <v>550</v>
      </c>
      <c r="B194">
        <v>0.55006799750000002</v>
      </c>
    </row>
    <row r="195" spans="1:2">
      <c r="A195" t="s">
        <v>550</v>
      </c>
      <c r="B195">
        <v>0.50938170490000012</v>
      </c>
    </row>
    <row r="196" spans="1:2">
      <c r="A196" t="s">
        <v>550</v>
      </c>
      <c r="B196">
        <v>0.39323734789999998</v>
      </c>
    </row>
    <row r="197" spans="1:2">
      <c r="A197" t="s">
        <v>550</v>
      </c>
      <c r="B197">
        <v>1.0177845808999999</v>
      </c>
    </row>
    <row r="198" spans="1:2">
      <c r="A198" t="s">
        <v>550</v>
      </c>
      <c r="B198">
        <v>0.56648829860000005</v>
      </c>
    </row>
    <row r="199" spans="1:2">
      <c r="A199" t="s">
        <v>550</v>
      </c>
      <c r="B199">
        <v>0.98330118780000009</v>
      </c>
    </row>
    <row r="200" spans="1:2">
      <c r="A200" t="s">
        <v>550</v>
      </c>
      <c r="B200">
        <v>0.5436995644</v>
      </c>
    </row>
    <row r="201" spans="1:2">
      <c r="A201" t="s">
        <v>550</v>
      </c>
      <c r="B201">
        <v>2.2526529638000001</v>
      </c>
    </row>
    <row r="202" spans="1:2">
      <c r="A202" t="s">
        <v>550</v>
      </c>
      <c r="B202">
        <v>0.52255966139999999</v>
      </c>
    </row>
    <row r="203" spans="1:2">
      <c r="A203" t="s">
        <v>550</v>
      </c>
      <c r="B203">
        <v>41.1541521113</v>
      </c>
    </row>
    <row r="204" spans="1:2">
      <c r="A204" t="s">
        <v>550</v>
      </c>
      <c r="B204">
        <v>39.427400603600006</v>
      </c>
    </row>
    <row r="205" spans="1:2">
      <c r="A205" t="s">
        <v>550</v>
      </c>
      <c r="B205">
        <v>5.5833753424000001</v>
      </c>
    </row>
    <row r="206" spans="1:2">
      <c r="A206" t="s">
        <v>550</v>
      </c>
      <c r="B206">
        <v>1.5355437366000002</v>
      </c>
    </row>
    <row r="207" spans="1:2">
      <c r="A207" t="s">
        <v>550</v>
      </c>
      <c r="B207">
        <v>0.67784562120000003</v>
      </c>
    </row>
    <row r="208" spans="1:2">
      <c r="A208" t="s">
        <v>550</v>
      </c>
      <c r="B208">
        <v>0.91859149680000007</v>
      </c>
    </row>
    <row r="209" spans="1:2">
      <c r="A209" t="s">
        <v>550</v>
      </c>
      <c r="B209">
        <v>2.9799991622999999</v>
      </c>
    </row>
    <row r="210" spans="1:2">
      <c r="A210" t="s">
        <v>550</v>
      </c>
      <c r="B210">
        <v>1.5583382226000002</v>
      </c>
    </row>
    <row r="211" spans="1:2">
      <c r="A211" t="s">
        <v>550</v>
      </c>
      <c r="B211">
        <v>2.1403022157000002</v>
      </c>
    </row>
    <row r="212" spans="1:2">
      <c r="A212" t="s">
        <v>550</v>
      </c>
      <c r="B212">
        <v>1.6916108148000002</v>
      </c>
    </row>
    <row r="213" spans="1:2">
      <c r="A213" t="s">
        <v>550</v>
      </c>
      <c r="B213">
        <v>1.5225815969000001</v>
      </c>
    </row>
    <row r="214" spans="1:2">
      <c r="A214" t="s">
        <v>550</v>
      </c>
      <c r="B214">
        <v>1.4385052031000001</v>
      </c>
    </row>
    <row r="215" spans="1:2">
      <c r="A215" t="s">
        <v>550</v>
      </c>
      <c r="B215">
        <v>2.4844652444999999</v>
      </c>
    </row>
    <row r="216" spans="1:2">
      <c r="A216" t="s">
        <v>550</v>
      </c>
      <c r="B216">
        <v>1.5623507904</v>
      </c>
    </row>
    <row r="217" spans="1:2">
      <c r="A217" t="s">
        <v>550</v>
      </c>
      <c r="B217">
        <v>2.6215225525000001</v>
      </c>
    </row>
    <row r="218" spans="1:2">
      <c r="A218" t="s">
        <v>550</v>
      </c>
      <c r="B218">
        <v>0.84214970690000002</v>
      </c>
    </row>
    <row r="219" spans="1:2">
      <c r="A219" t="s">
        <v>550</v>
      </c>
      <c r="B219">
        <v>7.2094796087000006</v>
      </c>
    </row>
    <row r="220" spans="1:2">
      <c r="A220" t="s">
        <v>550</v>
      </c>
      <c r="B220">
        <v>22.029674442200001</v>
      </c>
    </row>
    <row r="221" spans="1:2">
      <c r="A221" t="s">
        <v>550</v>
      </c>
      <c r="B221">
        <v>0.74492558730000014</v>
      </c>
    </row>
    <row r="222" spans="1:2">
      <c r="A222" t="s">
        <v>550</v>
      </c>
      <c r="B222">
        <v>23.356933436100011</v>
      </c>
    </row>
    <row r="223" spans="1:2">
      <c r="A223" t="s">
        <v>550</v>
      </c>
      <c r="B223">
        <v>0.87196228690000011</v>
      </c>
    </row>
    <row r="224" spans="1:2">
      <c r="A224" t="s">
        <v>550</v>
      </c>
      <c r="B224">
        <v>0.74965859430000015</v>
      </c>
    </row>
    <row r="225" spans="1:2">
      <c r="A225" t="s">
        <v>550</v>
      </c>
      <c r="B225">
        <v>1.4582924610000001</v>
      </c>
    </row>
    <row r="226" spans="1:2">
      <c r="A226" t="s">
        <v>550</v>
      </c>
      <c r="B226">
        <v>1.8792117874000003</v>
      </c>
    </row>
    <row r="227" spans="1:2">
      <c r="A227" t="s">
        <v>550</v>
      </c>
      <c r="B227">
        <v>4.3589226732999995</v>
      </c>
    </row>
    <row r="228" spans="1:2">
      <c r="A228" t="s">
        <v>550</v>
      </c>
      <c r="B228">
        <v>0.87307207680000021</v>
      </c>
    </row>
    <row r="229" spans="1:2">
      <c r="A229" t="s">
        <v>550</v>
      </c>
      <c r="B229">
        <v>0.90971840840000007</v>
      </c>
    </row>
    <row r="230" spans="1:2">
      <c r="A230" t="s">
        <v>550</v>
      </c>
      <c r="B230">
        <v>3.7111317861000002</v>
      </c>
    </row>
    <row r="231" spans="1:2">
      <c r="A231" t="s">
        <v>550</v>
      </c>
      <c r="B231">
        <v>4.049558499999999</v>
      </c>
    </row>
    <row r="232" spans="1:2">
      <c r="A232" t="s">
        <v>550</v>
      </c>
      <c r="B232">
        <v>50.349084990000073</v>
      </c>
    </row>
    <row r="233" spans="1:2">
      <c r="A233" t="s">
        <v>550</v>
      </c>
      <c r="B233">
        <v>8.3903696000000014</v>
      </c>
    </row>
    <row r="234" spans="1:2">
      <c r="A234" t="s">
        <v>550</v>
      </c>
      <c r="B234">
        <v>40.760015880000005</v>
      </c>
    </row>
    <row r="235" spans="1:2">
      <c r="A235" t="s">
        <v>550</v>
      </c>
      <c r="B235">
        <v>41.317775810000001</v>
      </c>
    </row>
    <row r="236" spans="1:2">
      <c r="A236" t="s">
        <v>550</v>
      </c>
      <c r="B236">
        <v>1.2450166800000007</v>
      </c>
    </row>
    <row r="237" spans="1:2">
      <c r="A237" t="s">
        <v>550</v>
      </c>
      <c r="B237">
        <v>12.01217341500001</v>
      </c>
    </row>
    <row r="238" spans="1:2">
      <c r="A238" t="s">
        <v>550</v>
      </c>
      <c r="B238">
        <v>8.3937340060000007</v>
      </c>
    </row>
    <row r="239" spans="1:2">
      <c r="A239" t="s">
        <v>550</v>
      </c>
      <c r="B239">
        <v>9.0845514260000098</v>
      </c>
    </row>
    <row r="240" spans="1:2">
      <c r="A240" t="s">
        <v>550</v>
      </c>
      <c r="B240">
        <v>7.8566404800000003</v>
      </c>
    </row>
    <row r="241" spans="1:2">
      <c r="A241" t="s">
        <v>550</v>
      </c>
      <c r="B241">
        <v>8.8859115400000004</v>
      </c>
    </row>
    <row r="242" spans="1:2">
      <c r="A242" t="s">
        <v>550</v>
      </c>
      <c r="B242">
        <v>8.6506892799999999</v>
      </c>
    </row>
    <row r="243" spans="1:2">
      <c r="A243" t="s">
        <v>550</v>
      </c>
      <c r="B243">
        <v>12.199503738000008</v>
      </c>
    </row>
    <row r="244" spans="1:2">
      <c r="A244" t="s">
        <v>550</v>
      </c>
      <c r="B244">
        <v>0.7732651626763225</v>
      </c>
    </row>
    <row r="245" spans="1:2">
      <c r="A245" t="s">
        <v>550</v>
      </c>
      <c r="B245">
        <v>4.3963362239999979</v>
      </c>
    </row>
    <row r="246" spans="1:2">
      <c r="A246" t="s">
        <v>550</v>
      </c>
      <c r="B246">
        <v>12.573961154877329</v>
      </c>
    </row>
    <row r="247" spans="1:2">
      <c r="A247" t="s">
        <v>550</v>
      </c>
      <c r="B247">
        <v>20.288976430000002</v>
      </c>
    </row>
    <row r="248" spans="1:2">
      <c r="A248" t="s">
        <v>550</v>
      </c>
      <c r="B248">
        <v>44.356502674400005</v>
      </c>
    </row>
    <row r="249" spans="1:2">
      <c r="A249" t="s">
        <v>550</v>
      </c>
      <c r="B249">
        <v>0.40202281106000015</v>
      </c>
    </row>
    <row r="250" spans="1:2">
      <c r="A250" t="s">
        <v>550</v>
      </c>
      <c r="B250">
        <v>0.351248</v>
      </c>
    </row>
    <row r="251" spans="1:2">
      <c r="A251" t="s">
        <v>550</v>
      </c>
      <c r="B251">
        <v>1.21445939</v>
      </c>
    </row>
    <row r="252" spans="1:2">
      <c r="A252" t="s">
        <v>550</v>
      </c>
      <c r="B252">
        <v>0.36695999000000001</v>
      </c>
    </row>
    <row r="253" spans="1:2">
      <c r="A253" t="s">
        <v>550</v>
      </c>
      <c r="B253">
        <v>39.133766408077804</v>
      </c>
    </row>
    <row r="254" spans="1:2">
      <c r="A254" t="s">
        <v>550</v>
      </c>
      <c r="B254">
        <v>19.098714958372831</v>
      </c>
    </row>
    <row r="255" spans="1:2">
      <c r="A255" t="s">
        <v>550</v>
      </c>
      <c r="B255">
        <v>3.2152060486000003</v>
      </c>
    </row>
    <row r="256" spans="1:2">
      <c r="A256" t="s">
        <v>550</v>
      </c>
      <c r="B256">
        <v>3.4363397500000068</v>
      </c>
    </row>
    <row r="257" spans="1:2">
      <c r="A257" t="s">
        <v>550</v>
      </c>
      <c r="B257">
        <v>59.859990230000001</v>
      </c>
    </row>
    <row r="258" spans="1:2">
      <c r="A258" t="s">
        <v>550</v>
      </c>
      <c r="B258">
        <v>1.6533477679999971</v>
      </c>
    </row>
    <row r="259" spans="1:2">
      <c r="A259" t="s">
        <v>550</v>
      </c>
      <c r="B259">
        <v>3.0252768200000002</v>
      </c>
    </row>
    <row r="260" spans="1:2">
      <c r="A260">
        <v>0</v>
      </c>
      <c r="B260">
        <v>1430.5002933363673</v>
      </c>
    </row>
    <row r="261" spans="1:2">
      <c r="A261" t="s">
        <v>549</v>
      </c>
      <c r="B261">
        <v>0.35387770880909097</v>
      </c>
    </row>
    <row r="262" spans="1:2">
      <c r="A262" t="s">
        <v>549</v>
      </c>
      <c r="B262">
        <v>0.31090566570173411</v>
      </c>
    </row>
    <row r="263" spans="1:2">
      <c r="A263" t="s">
        <v>549</v>
      </c>
      <c r="B263">
        <v>7.4843840000000002E-3</v>
      </c>
    </row>
    <row r="264" spans="1:2">
      <c r="A264" t="s">
        <v>549</v>
      </c>
      <c r="B264">
        <v>0.64274602599999753</v>
      </c>
    </row>
    <row r="265" spans="1:2">
      <c r="A265" t="s">
        <v>549</v>
      </c>
      <c r="B265">
        <v>0.11634955600000001</v>
      </c>
    </row>
    <row r="266" spans="1:2">
      <c r="A266" t="s">
        <v>549</v>
      </c>
      <c r="B266">
        <v>0.26167258000000004</v>
      </c>
    </row>
    <row r="267" spans="1:2">
      <c r="A267" t="s">
        <v>549</v>
      </c>
      <c r="B267">
        <v>68.692535079999999</v>
      </c>
    </row>
    <row r="268" spans="1:2">
      <c r="A268" t="s">
        <v>549</v>
      </c>
      <c r="B268">
        <v>8.1456855999999883E-2</v>
      </c>
    </row>
    <row r="269" spans="1:2">
      <c r="A269" t="s">
        <v>549</v>
      </c>
      <c r="B269">
        <v>0.11169035999999993</v>
      </c>
    </row>
    <row r="270" spans="1:2">
      <c r="A270" t="s">
        <v>549</v>
      </c>
      <c r="B270">
        <v>0.10168458100000001</v>
      </c>
    </row>
    <row r="271" spans="1:2">
      <c r="A271" t="s">
        <v>549</v>
      </c>
      <c r="B271">
        <v>6.7549222699999995E-2</v>
      </c>
    </row>
    <row r="272" spans="1:2">
      <c r="A272" t="s">
        <v>549</v>
      </c>
      <c r="B272">
        <v>5.1903880000000041E-2</v>
      </c>
    </row>
    <row r="273" spans="1:2">
      <c r="A273" t="s">
        <v>549</v>
      </c>
      <c r="B273">
        <v>1.5851545</v>
      </c>
    </row>
    <row r="274" spans="1:2">
      <c r="A274" t="s">
        <v>549</v>
      </c>
      <c r="B274">
        <v>0.85900207000000006</v>
      </c>
    </row>
    <row r="275" spans="1:2">
      <c r="A275" t="s">
        <v>549</v>
      </c>
      <c r="B275">
        <v>0.63679944430000013</v>
      </c>
    </row>
    <row r="276" spans="1:2">
      <c r="A276" t="s">
        <v>549</v>
      </c>
      <c r="B276">
        <v>0.66004547000000158</v>
      </c>
    </row>
    <row r="277" spans="1:2">
      <c r="A277" t="s">
        <v>549</v>
      </c>
      <c r="B277">
        <v>1.7533315900000004</v>
      </c>
    </row>
    <row r="278" spans="1:2">
      <c r="A278" t="s">
        <v>549</v>
      </c>
      <c r="B278">
        <v>4.8772414900000003</v>
      </c>
    </row>
    <row r="279" spans="1:2">
      <c r="A279" t="s">
        <v>549</v>
      </c>
      <c r="B279">
        <v>9.1027590600000021</v>
      </c>
    </row>
    <row r="280" spans="1:2">
      <c r="A280" t="s">
        <v>549</v>
      </c>
      <c r="B280">
        <v>2.9539704635999997</v>
      </c>
    </row>
    <row r="281" spans="1:2">
      <c r="A281" t="s">
        <v>549</v>
      </c>
      <c r="B281">
        <v>1.4964516800000001</v>
      </c>
    </row>
    <row r="282" spans="1:2">
      <c r="A282" t="s">
        <v>549</v>
      </c>
      <c r="B282">
        <v>6.7259238491000009</v>
      </c>
    </row>
    <row r="283" spans="1:2">
      <c r="A283" t="s">
        <v>549</v>
      </c>
      <c r="B283">
        <v>5.3701689246000006</v>
      </c>
    </row>
    <row r="284" spans="1:2">
      <c r="A284" t="s">
        <v>549</v>
      </c>
      <c r="B284">
        <v>0.83883897929999995</v>
      </c>
    </row>
    <row r="285" spans="1:2">
      <c r="A285" t="s">
        <v>549</v>
      </c>
      <c r="B285">
        <v>7.0522183201999997</v>
      </c>
    </row>
    <row r="286" spans="1:2">
      <c r="A286" t="s">
        <v>549</v>
      </c>
      <c r="B286">
        <v>2.6255754479999998</v>
      </c>
    </row>
    <row r="287" spans="1:2">
      <c r="A287" t="s">
        <v>549</v>
      </c>
      <c r="B287">
        <v>6.7410627800000009</v>
      </c>
    </row>
    <row r="288" spans="1:2">
      <c r="A288" t="s">
        <v>549</v>
      </c>
      <c r="B288">
        <v>0.22856919900000003</v>
      </c>
    </row>
    <row r="289" spans="1:2">
      <c r="A289" t="s">
        <v>549</v>
      </c>
      <c r="B289">
        <v>2.8365562232000006</v>
      </c>
    </row>
    <row r="290" spans="1:2">
      <c r="A290" t="s">
        <v>549</v>
      </c>
      <c r="B290">
        <v>5.9964906610000002</v>
      </c>
    </row>
    <row r="291" spans="1:2">
      <c r="A291" t="s">
        <v>549</v>
      </c>
      <c r="B291">
        <v>4.2200846739999998</v>
      </c>
    </row>
    <row r="292" spans="1:2">
      <c r="A292" t="s">
        <v>549</v>
      </c>
      <c r="B292">
        <v>0.84143817999999992</v>
      </c>
    </row>
    <row r="293" spans="1:2">
      <c r="A293" t="s">
        <v>549</v>
      </c>
      <c r="B293">
        <v>0.27228455999999995</v>
      </c>
    </row>
    <row r="294" spans="1:2">
      <c r="A294" t="s">
        <v>549</v>
      </c>
      <c r="B294">
        <v>0.12163003099999961</v>
      </c>
    </row>
    <row r="295" spans="1:2">
      <c r="A295" t="s">
        <v>549</v>
      </c>
      <c r="B295">
        <v>7.3336356500000006</v>
      </c>
    </row>
    <row r="296" spans="1:2">
      <c r="A296" t="s">
        <v>549</v>
      </c>
      <c r="B296">
        <v>3.5823580274999998</v>
      </c>
    </row>
    <row r="297" spans="1:2">
      <c r="A297" t="s">
        <v>549</v>
      </c>
      <c r="B297">
        <v>32.960239839250001</v>
      </c>
    </row>
    <row r="298" spans="1:2">
      <c r="A298" t="s">
        <v>549</v>
      </c>
      <c r="B298">
        <v>11.239539855500002</v>
      </c>
    </row>
    <row r="299" spans="1:2">
      <c r="A299" t="s">
        <v>549</v>
      </c>
      <c r="B299">
        <v>9.2604054652500007</v>
      </c>
    </row>
    <row r="300" spans="1:2">
      <c r="A300" t="s">
        <v>549</v>
      </c>
      <c r="B300">
        <v>19.686229707000003</v>
      </c>
    </row>
    <row r="301" spans="1:2">
      <c r="A301" t="s">
        <v>549</v>
      </c>
      <c r="B301">
        <v>11.392349095249999</v>
      </c>
    </row>
    <row r="302" spans="1:2">
      <c r="A302" t="s">
        <v>549</v>
      </c>
      <c r="B302">
        <v>3.2844843639000003</v>
      </c>
    </row>
    <row r="303" spans="1:2">
      <c r="A303" t="s">
        <v>549</v>
      </c>
      <c r="B303">
        <v>2.3811875993</v>
      </c>
    </row>
    <row r="304" spans="1:2">
      <c r="A304" t="s">
        <v>549</v>
      </c>
      <c r="B304">
        <v>6.514827040000001</v>
      </c>
    </row>
    <row r="305" spans="1:2">
      <c r="A305" t="s">
        <v>549</v>
      </c>
      <c r="B305">
        <v>4.1105462114</v>
      </c>
    </row>
    <row r="306" spans="1:2">
      <c r="A306" t="s">
        <v>549</v>
      </c>
      <c r="B306">
        <v>0.39176310999999997</v>
      </c>
    </row>
    <row r="307" spans="1:2">
      <c r="A307">
        <v>0</v>
      </c>
      <c r="B307">
        <v>250.73301946186086</v>
      </c>
    </row>
    <row r="308" spans="1:2">
      <c r="A308" t="s">
        <v>572</v>
      </c>
      <c r="B308">
        <v>2.7822968318999912</v>
      </c>
    </row>
    <row r="309" spans="1:2">
      <c r="A309" t="s">
        <v>593</v>
      </c>
      <c r="B309">
        <v>23.049651066459997</v>
      </c>
    </row>
    <row r="310" spans="1:2">
      <c r="A310" t="s">
        <v>353</v>
      </c>
      <c r="B310">
        <v>236.76765000060001</v>
      </c>
    </row>
    <row r="311" spans="1:2">
      <c r="A311" t="s">
        <v>552</v>
      </c>
      <c r="B311">
        <v>37.205190680000001</v>
      </c>
    </row>
    <row r="312" spans="1:2">
      <c r="A312" t="s">
        <v>552</v>
      </c>
      <c r="B312">
        <v>173.08611153710001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topLeftCell="A10" workbookViewId="0">
      <selection activeCell="B22" sqref="B22"/>
    </sheetView>
  </sheetViews>
  <sheetFormatPr defaultColWidth="0" defaultRowHeight="14.25" zeroHeight="1"/>
  <cols>
    <col min="1" max="1" width="9.140625" style="149" customWidth="1"/>
    <col min="2" max="2" width="60.42578125" style="149" customWidth="1"/>
    <col min="3" max="3" width="18.7109375" style="149" bestFit="1" customWidth="1"/>
    <col min="4" max="4" width="23.5703125" style="149" customWidth="1"/>
    <col min="5" max="16384" width="9.140625" style="149" hidden="1"/>
  </cols>
  <sheetData>
    <row r="1" spans="1:4" ht="32.25" customHeight="1">
      <c r="A1" s="464" t="s">
        <v>766</v>
      </c>
      <c r="B1" s="464"/>
      <c r="C1" s="464"/>
      <c r="D1" s="464"/>
    </row>
    <row r="2" spans="1:4" ht="39.950000000000003" customHeight="1">
      <c r="A2" s="150">
        <v>1</v>
      </c>
      <c r="B2" s="151" t="s">
        <v>767</v>
      </c>
      <c r="C2" s="465" t="str">
        <f>'General information'!C33:F33</f>
        <v>1st  July '23  - 30th  September  '23</v>
      </c>
      <c r="D2" s="465"/>
    </row>
    <row r="3" spans="1:4" s="153" customFormat="1" ht="27.75" customHeight="1">
      <c r="A3" s="152">
        <v>2</v>
      </c>
      <c r="B3" s="466" t="s">
        <v>768</v>
      </c>
      <c r="C3" s="466"/>
      <c r="D3" s="466"/>
    </row>
    <row r="4" spans="1:4" s="153" customFormat="1" ht="27.75" customHeight="1">
      <c r="A4" s="152" t="s">
        <v>769</v>
      </c>
      <c r="B4" s="152" t="s">
        <v>770</v>
      </c>
      <c r="C4" s="154"/>
      <c r="D4" s="154"/>
    </row>
    <row r="5" spans="1:4" ht="39.950000000000003" customHeight="1">
      <c r="A5" s="155" t="s">
        <v>771</v>
      </c>
      <c r="B5" s="156" t="s">
        <v>772</v>
      </c>
      <c r="C5" s="156" t="s">
        <v>773</v>
      </c>
      <c r="D5" s="390">
        <f>'Form-Input energy Q2 23-24 '!R4</f>
        <v>8457.6751405187297</v>
      </c>
    </row>
    <row r="6" spans="1:4" ht="39.950000000000003" customHeight="1">
      <c r="A6" s="155" t="s">
        <v>774</v>
      </c>
      <c r="B6" s="156" t="s">
        <v>775</v>
      </c>
      <c r="C6" s="156" t="s">
        <v>773</v>
      </c>
      <c r="D6" s="390">
        <f>'Form-Input energy Q2 23-24 '!R10</f>
        <v>7766.049996322482</v>
      </c>
    </row>
    <row r="7" spans="1:4" ht="39.950000000000003" customHeight="1">
      <c r="A7" s="155" t="s">
        <v>776</v>
      </c>
      <c r="B7" s="156" t="s">
        <v>777</v>
      </c>
      <c r="C7" s="156" t="s">
        <v>773</v>
      </c>
      <c r="D7" s="390">
        <f>'Division wise losses  '!Q229</f>
        <v>7128.7872893283884</v>
      </c>
    </row>
    <row r="8" spans="1:4" ht="27.75" customHeight="1">
      <c r="A8" s="467" t="s">
        <v>778</v>
      </c>
      <c r="B8" s="469" t="s">
        <v>779</v>
      </c>
      <c r="C8" s="156" t="s">
        <v>773</v>
      </c>
      <c r="D8" s="390">
        <f>'Division wise losses  '!S229</f>
        <v>637.26444667324392</v>
      </c>
    </row>
    <row r="9" spans="1:4" ht="26.25" customHeight="1">
      <c r="A9" s="468"/>
      <c r="B9" s="470"/>
      <c r="C9" s="157" t="s">
        <v>780</v>
      </c>
      <c r="D9" s="391">
        <f>'Division wise losses  '!T229</f>
        <v>8.2057713280357412</v>
      </c>
    </row>
    <row r="10" spans="1:4" ht="26.25" customHeight="1">
      <c r="A10" s="150"/>
      <c r="B10" s="156" t="s">
        <v>781</v>
      </c>
      <c r="C10" s="157" t="s">
        <v>780</v>
      </c>
      <c r="D10" s="391">
        <f>'Division wise losses  '!X229</f>
        <v>85.2598619152662</v>
      </c>
    </row>
    <row r="11" spans="1:4" ht="30.75" customHeight="1">
      <c r="A11" s="150" t="s">
        <v>782</v>
      </c>
      <c r="B11" s="156" t="s">
        <v>783</v>
      </c>
      <c r="C11" s="157" t="s">
        <v>780</v>
      </c>
      <c r="D11" s="391">
        <f>'Division wise losses  '!Y229</f>
        <v>21.736367388099573</v>
      </c>
    </row>
    <row r="12" spans="1:4" ht="15" customHeight="1">
      <c r="A12" s="158"/>
      <c r="B12" s="159"/>
      <c r="C12" s="160"/>
      <c r="D12" s="161"/>
    </row>
    <row r="13" spans="1:4" ht="15.75" customHeight="1">
      <c r="A13" s="462" t="s">
        <v>784</v>
      </c>
      <c r="B13" s="462"/>
      <c r="C13" s="462"/>
      <c r="D13" s="462"/>
    </row>
    <row r="14" spans="1:4" ht="19.5" customHeight="1">
      <c r="A14" s="463"/>
      <c r="B14" s="463"/>
      <c r="C14" s="463"/>
      <c r="D14" s="463"/>
    </row>
    <row r="15" spans="1:4" s="162" customFormat="1" ht="24" customHeight="1">
      <c r="A15" s="462"/>
      <c r="B15" s="462"/>
      <c r="C15" s="462"/>
      <c r="D15" s="462"/>
    </row>
    <row r="16" spans="1:4" s="162" customFormat="1" ht="27" customHeight="1">
      <c r="A16" s="163" t="s">
        <v>785</v>
      </c>
      <c r="B16" s="164"/>
      <c r="C16" s="164"/>
      <c r="D16" s="165"/>
    </row>
    <row r="17" spans="1:7" s="162" customFormat="1" ht="27.75" customHeight="1">
      <c r="A17" s="166"/>
      <c r="B17" s="167"/>
      <c r="C17" s="168" t="s">
        <v>786</v>
      </c>
      <c r="D17" s="169"/>
      <c r="E17" s="170"/>
      <c r="F17" s="170"/>
    </row>
    <row r="18" spans="1:7" s="162" customFormat="1" ht="16.5">
      <c r="A18" s="166"/>
      <c r="B18" s="167"/>
      <c r="C18" s="163" t="s">
        <v>787</v>
      </c>
      <c r="D18" s="171"/>
      <c r="F18" s="170"/>
      <c r="G18" s="170"/>
    </row>
    <row r="19" spans="1:7" s="162" customFormat="1" ht="16.5">
      <c r="A19" s="168" t="s">
        <v>788</v>
      </c>
      <c r="B19" s="138"/>
      <c r="C19" s="163" t="s">
        <v>789</v>
      </c>
      <c r="D19" s="171"/>
      <c r="E19" s="170"/>
      <c r="G19" s="170"/>
    </row>
    <row r="20" spans="1:7" s="162" customFormat="1" ht="16.5">
      <c r="A20" s="163" t="s">
        <v>790</v>
      </c>
      <c r="B20" s="138"/>
      <c r="C20" s="172"/>
      <c r="D20" s="167"/>
      <c r="F20" s="170"/>
      <c r="G20" s="170"/>
    </row>
    <row r="21" spans="1:7" s="162" customFormat="1" ht="16.5">
      <c r="A21" s="163" t="s">
        <v>791</v>
      </c>
      <c r="B21" s="138"/>
      <c r="C21" s="167"/>
      <c r="D21" s="167"/>
      <c r="E21" s="170"/>
      <c r="F21" s="170"/>
      <c r="G21" s="170"/>
    </row>
    <row r="22" spans="1:7" s="162" customFormat="1" ht="35.1" customHeight="1">
      <c r="A22" s="163"/>
      <c r="B22" s="167"/>
      <c r="C22" s="167"/>
      <c r="D22" s="167"/>
      <c r="E22" s="170"/>
      <c r="F22" s="170"/>
      <c r="G22" s="170"/>
    </row>
    <row r="23" spans="1:7" s="162" customFormat="1" ht="35.1" customHeight="1">
      <c r="A23" s="173"/>
      <c r="B23" s="174"/>
      <c r="C23" s="174"/>
      <c r="D23" s="167"/>
      <c r="E23" s="170"/>
      <c r="F23" s="170"/>
      <c r="G23" s="170"/>
    </row>
    <row r="24" spans="1:7" s="162" customFormat="1" ht="16.5">
      <c r="A24" s="163" t="s">
        <v>792</v>
      </c>
      <c r="B24" s="174"/>
      <c r="C24" s="174"/>
      <c r="D24" s="174"/>
      <c r="E24" s="170"/>
      <c r="F24" s="170"/>
      <c r="G24" s="170"/>
    </row>
    <row r="25" spans="1:7"/>
    <row r="161"/>
    <row r="174"/>
  </sheetData>
  <mergeCells count="6">
    <mergeCell ref="A13:D15"/>
    <mergeCell ref="A1:D1"/>
    <mergeCell ref="C2:D2"/>
    <mergeCell ref="B3:D3"/>
    <mergeCell ref="A8:A9"/>
    <mergeCell ref="B8:B9"/>
  </mergeCells>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7"/>
  <sheetViews>
    <sheetView topLeftCell="A79" workbookViewId="0">
      <selection activeCell="D85" sqref="D85"/>
    </sheetView>
  </sheetViews>
  <sheetFormatPr defaultColWidth="0" defaultRowHeight="15.75" zeroHeight="1"/>
  <cols>
    <col min="1" max="1" width="9.140625" style="76" customWidth="1"/>
    <col min="2" max="2" width="44.28515625" style="76" customWidth="1"/>
    <col min="3" max="3" width="40.28515625" style="76" customWidth="1"/>
    <col min="4" max="4" width="24.28515625" style="76" customWidth="1"/>
    <col min="5" max="5" width="33" style="76" customWidth="1"/>
    <col min="6" max="6" width="21.5703125" style="76" customWidth="1"/>
    <col min="7" max="7" width="9.140625" style="76" hidden="1" customWidth="1"/>
    <col min="8" max="24" width="0" style="76" hidden="1" customWidth="1"/>
    <col min="25" max="16384" width="9.140625" style="76" hidden="1"/>
  </cols>
  <sheetData>
    <row r="1" spans="1:6" ht="21">
      <c r="A1" s="489" t="s">
        <v>718</v>
      </c>
      <c r="B1" s="489"/>
      <c r="C1" s="489"/>
      <c r="D1" s="489"/>
      <c r="E1" s="489"/>
      <c r="F1" s="489"/>
    </row>
    <row r="2" spans="1:6" ht="31.5">
      <c r="A2" s="77">
        <v>1</v>
      </c>
      <c r="B2" s="78" t="s">
        <v>594</v>
      </c>
      <c r="C2" s="78" t="s">
        <v>305</v>
      </c>
      <c r="D2" s="78" t="s">
        <v>595</v>
      </c>
      <c r="E2" s="78" t="s">
        <v>596</v>
      </c>
      <c r="F2" s="78" t="s">
        <v>16</v>
      </c>
    </row>
    <row r="3" spans="1:6" ht="15" customHeight="1">
      <c r="A3" s="79" t="s">
        <v>597</v>
      </c>
      <c r="B3" s="80" t="s">
        <v>598</v>
      </c>
      <c r="C3" s="81">
        <v>5</v>
      </c>
      <c r="D3" s="82">
        <v>5</v>
      </c>
      <c r="E3" s="83"/>
      <c r="F3" s="84"/>
    </row>
    <row r="4" spans="1:6">
      <c r="A4" s="85" t="s">
        <v>599</v>
      </c>
      <c r="B4" s="80" t="s">
        <v>600</v>
      </c>
      <c r="C4" s="81">
        <v>31</v>
      </c>
      <c r="D4" s="86">
        <v>31</v>
      </c>
      <c r="E4" s="87"/>
      <c r="F4" s="87"/>
    </row>
    <row r="5" spans="1:6">
      <c r="A5" s="85" t="s">
        <v>601</v>
      </c>
      <c r="B5" s="80" t="s">
        <v>602</v>
      </c>
      <c r="C5" s="81">
        <v>106</v>
      </c>
      <c r="D5" s="86">
        <v>106</v>
      </c>
      <c r="E5" s="87"/>
      <c r="F5" s="87"/>
    </row>
    <row r="6" spans="1:6">
      <c r="A6" s="85" t="s">
        <v>603</v>
      </c>
      <c r="B6" s="80" t="s">
        <v>605</v>
      </c>
      <c r="C6" s="88">
        <v>6759</v>
      </c>
      <c r="D6" s="89">
        <v>6759</v>
      </c>
      <c r="E6" s="87"/>
      <c r="F6" s="87"/>
    </row>
    <row r="7" spans="1:6">
      <c r="A7" s="85" t="s">
        <v>604</v>
      </c>
      <c r="B7" s="80" t="s">
        <v>607</v>
      </c>
      <c r="C7" s="88">
        <v>697092</v>
      </c>
      <c r="D7" s="88">
        <v>697092</v>
      </c>
      <c r="E7" s="87"/>
      <c r="F7" s="87"/>
    </row>
    <row r="8" spans="1:6">
      <c r="A8" s="85" t="s">
        <v>606</v>
      </c>
      <c r="B8" s="80" t="s">
        <v>609</v>
      </c>
      <c r="C8" s="88">
        <f>C16+D16+E16+F16</f>
        <v>8287366</v>
      </c>
      <c r="D8" s="88">
        <v>8287366</v>
      </c>
      <c r="E8" s="87"/>
      <c r="F8" s="87"/>
    </row>
    <row r="9" spans="1:6">
      <c r="A9" s="77">
        <v>2</v>
      </c>
      <c r="B9" s="78" t="s">
        <v>594</v>
      </c>
      <c r="C9" s="78" t="s">
        <v>610</v>
      </c>
      <c r="D9" s="78" t="s">
        <v>611</v>
      </c>
      <c r="E9" s="78" t="s">
        <v>612</v>
      </c>
      <c r="F9" s="78" t="s">
        <v>613</v>
      </c>
    </row>
    <row r="10" spans="1:6" ht="39.75" customHeight="1">
      <c r="A10" s="79" t="s">
        <v>614</v>
      </c>
      <c r="B10" s="80" t="s">
        <v>615</v>
      </c>
      <c r="C10" s="90">
        <v>0</v>
      </c>
      <c r="D10" s="90">
        <v>0</v>
      </c>
      <c r="E10" s="90">
        <v>0</v>
      </c>
      <c r="F10" s="91">
        <f>F16-F15</f>
        <v>6997815</v>
      </c>
    </row>
    <row r="11" spans="1:6" ht="36" customHeight="1">
      <c r="A11" s="79" t="s">
        <v>599</v>
      </c>
      <c r="B11" s="80" t="s">
        <v>616</v>
      </c>
      <c r="C11" s="91">
        <v>0</v>
      </c>
      <c r="D11" s="91">
        <v>0</v>
      </c>
      <c r="E11" s="91">
        <v>0</v>
      </c>
      <c r="F11" s="91">
        <v>0</v>
      </c>
    </row>
    <row r="12" spans="1:6" ht="36.75" customHeight="1">
      <c r="A12" s="79" t="s">
        <v>601</v>
      </c>
      <c r="B12" s="80" t="s">
        <v>617</v>
      </c>
      <c r="C12" s="91">
        <v>0</v>
      </c>
      <c r="D12" s="91">
        <v>0</v>
      </c>
      <c r="E12" s="91">
        <v>0</v>
      </c>
      <c r="F12" s="91">
        <v>0</v>
      </c>
    </row>
    <row r="13" spans="1:6" ht="26.25" customHeight="1">
      <c r="A13" s="79" t="s">
        <v>603</v>
      </c>
      <c r="B13" s="80" t="s">
        <v>618</v>
      </c>
      <c r="C13" s="91">
        <v>125</v>
      </c>
      <c r="D13" s="91">
        <v>730</v>
      </c>
      <c r="E13" s="91">
        <v>3270</v>
      </c>
      <c r="F13" s="91">
        <v>0</v>
      </c>
    </row>
    <row r="14" spans="1:6" ht="33.75" customHeight="1">
      <c r="A14" s="79" t="s">
        <v>604</v>
      </c>
      <c r="B14" s="80" t="s">
        <v>619</v>
      </c>
      <c r="C14" s="91">
        <v>0</v>
      </c>
      <c r="D14" s="91">
        <v>0</v>
      </c>
      <c r="E14" s="91">
        <v>0</v>
      </c>
      <c r="F14" s="91">
        <v>0</v>
      </c>
    </row>
    <row r="15" spans="1:6" ht="21" customHeight="1">
      <c r="A15" s="79" t="s">
        <v>606</v>
      </c>
      <c r="B15" s="80" t="s">
        <v>620</v>
      </c>
      <c r="C15" s="91">
        <v>0</v>
      </c>
      <c r="D15" s="91">
        <v>0</v>
      </c>
      <c r="E15" s="91">
        <v>0</v>
      </c>
      <c r="F15" s="91">
        <v>1285426</v>
      </c>
    </row>
    <row r="16" spans="1:6">
      <c r="A16" s="79" t="s">
        <v>608</v>
      </c>
      <c r="B16" s="92" t="s">
        <v>621</v>
      </c>
      <c r="C16" s="91">
        <f>SUM(C10:C15)</f>
        <v>125</v>
      </c>
      <c r="D16" s="91">
        <f>SUM(D10:D15)</f>
        <v>730</v>
      </c>
      <c r="E16" s="91">
        <f>SUM(E10:E15)</f>
        <v>3270</v>
      </c>
      <c r="F16" s="91">
        <f>8283241</f>
        <v>8283241</v>
      </c>
    </row>
    <row r="17" spans="1:6" ht="30" customHeight="1">
      <c r="A17" s="79" t="s">
        <v>622</v>
      </c>
      <c r="B17" s="382" t="s">
        <v>623</v>
      </c>
      <c r="C17" s="90">
        <v>0</v>
      </c>
      <c r="D17" s="90">
        <v>0</v>
      </c>
      <c r="E17" s="93">
        <v>0</v>
      </c>
      <c r="F17" s="90">
        <v>0</v>
      </c>
    </row>
    <row r="18" spans="1:6">
      <c r="A18" s="79" t="s">
        <v>599</v>
      </c>
      <c r="B18" s="383" t="s">
        <v>624</v>
      </c>
      <c r="C18" s="90">
        <v>0</v>
      </c>
      <c r="D18" s="90">
        <v>0</v>
      </c>
      <c r="E18" s="93">
        <v>0</v>
      </c>
      <c r="F18" s="90">
        <v>0</v>
      </c>
    </row>
    <row r="19" spans="1:6">
      <c r="A19" s="79" t="s">
        <v>601</v>
      </c>
      <c r="B19" s="382" t="s">
        <v>625</v>
      </c>
      <c r="C19" s="90">
        <v>0</v>
      </c>
      <c r="D19" s="90">
        <v>0</v>
      </c>
      <c r="E19" s="94">
        <v>697092</v>
      </c>
      <c r="F19" s="90">
        <v>0</v>
      </c>
    </row>
    <row r="20" spans="1:6">
      <c r="A20" s="79" t="s">
        <v>603</v>
      </c>
      <c r="B20" s="384" t="s">
        <v>626</v>
      </c>
      <c r="C20" s="90">
        <v>0</v>
      </c>
      <c r="D20" s="90">
        <v>0</v>
      </c>
      <c r="E20" s="95">
        <f>D7</f>
        <v>697092</v>
      </c>
      <c r="F20" s="90">
        <v>0</v>
      </c>
    </row>
    <row r="21" spans="1:6">
      <c r="A21" s="79" t="s">
        <v>627</v>
      </c>
      <c r="B21" s="382" t="s">
        <v>628</v>
      </c>
      <c r="C21" s="90"/>
      <c r="D21" s="90">
        <v>741</v>
      </c>
      <c r="E21" s="90">
        <v>6018</v>
      </c>
      <c r="F21" s="90"/>
    </row>
    <row r="22" spans="1:6" ht="31.5">
      <c r="A22" s="79" t="s">
        <v>599</v>
      </c>
      <c r="B22" s="382" t="s">
        <v>629</v>
      </c>
      <c r="C22" s="90"/>
      <c r="D22" s="90">
        <v>0</v>
      </c>
      <c r="E22" s="90">
        <v>0</v>
      </c>
      <c r="F22" s="90"/>
    </row>
    <row r="23" spans="1:6">
      <c r="A23" s="79" t="s">
        <v>601</v>
      </c>
      <c r="B23" s="96" t="s">
        <v>630</v>
      </c>
      <c r="C23" s="90"/>
      <c r="D23" s="90">
        <v>0</v>
      </c>
      <c r="E23" s="90">
        <v>0</v>
      </c>
      <c r="F23" s="90"/>
    </row>
    <row r="24" spans="1:6">
      <c r="A24" s="79" t="s">
        <v>603</v>
      </c>
      <c r="B24" s="92" t="s">
        <v>631</v>
      </c>
      <c r="C24" s="90"/>
      <c r="D24" s="90">
        <v>741</v>
      </c>
      <c r="E24" s="90">
        <v>6018</v>
      </c>
      <c r="F24" s="90"/>
    </row>
    <row r="25" spans="1:6">
      <c r="A25" s="79" t="s">
        <v>632</v>
      </c>
      <c r="B25" s="80" t="s">
        <v>633</v>
      </c>
      <c r="C25" s="490">
        <v>311213.49</v>
      </c>
      <c r="D25" s="491"/>
      <c r="E25" s="491"/>
      <c r="F25" s="492"/>
    </row>
    <row r="26" spans="1:6">
      <c r="A26" s="79" t="s">
        <v>634</v>
      </c>
      <c r="B26" s="80" t="s">
        <v>635</v>
      </c>
      <c r="C26" s="493">
        <v>86944.69</v>
      </c>
      <c r="D26" s="494"/>
      <c r="E26" s="494"/>
      <c r="F26" s="495"/>
    </row>
    <row r="27" spans="1:6">
      <c r="A27" s="79" t="s">
        <v>636</v>
      </c>
      <c r="B27" s="80" t="s">
        <v>637</v>
      </c>
      <c r="C27" s="493">
        <v>706.91</v>
      </c>
      <c r="D27" s="494"/>
      <c r="E27" s="494"/>
      <c r="F27" s="495"/>
    </row>
    <row r="28" spans="1:6" ht="31.5">
      <c r="A28" s="77">
        <v>3</v>
      </c>
      <c r="B28" s="77" t="s">
        <v>638</v>
      </c>
      <c r="C28" s="77" t="s">
        <v>639</v>
      </c>
      <c r="D28" s="77" t="s">
        <v>640</v>
      </c>
      <c r="E28" s="77" t="s">
        <v>641</v>
      </c>
      <c r="F28" s="77" t="s">
        <v>16</v>
      </c>
    </row>
    <row r="29" spans="1:6" ht="31.5">
      <c r="A29" s="478" t="s">
        <v>597</v>
      </c>
      <c r="B29" s="479" t="s">
        <v>610</v>
      </c>
      <c r="C29" s="97" t="s">
        <v>642</v>
      </c>
      <c r="D29" s="98">
        <v>1550.3738222558006</v>
      </c>
      <c r="E29" s="99" t="s">
        <v>562</v>
      </c>
      <c r="F29" s="87" t="s">
        <v>719</v>
      </c>
    </row>
    <row r="30" spans="1:6">
      <c r="A30" s="478"/>
      <c r="B30" s="479"/>
      <c r="C30" s="97" t="s">
        <v>564</v>
      </c>
      <c r="D30" s="98"/>
      <c r="E30" s="100"/>
      <c r="F30" s="87"/>
    </row>
    <row r="31" spans="1:6">
      <c r="A31" s="478"/>
      <c r="B31" s="479"/>
      <c r="C31" s="97" t="s">
        <v>643</v>
      </c>
      <c r="D31" s="98">
        <v>1192.1772711779001</v>
      </c>
      <c r="E31" s="100" t="s">
        <v>566</v>
      </c>
      <c r="F31" s="87" t="s">
        <v>719</v>
      </c>
    </row>
    <row r="32" spans="1:6">
      <c r="A32" s="478"/>
      <c r="B32" s="479"/>
      <c r="C32" s="97" t="s">
        <v>644</v>
      </c>
      <c r="D32" s="101"/>
      <c r="E32" s="100"/>
      <c r="F32" s="87"/>
    </row>
    <row r="33" spans="1:6">
      <c r="A33" s="478"/>
      <c r="B33" s="479"/>
      <c r="C33" s="97" t="s">
        <v>645</v>
      </c>
      <c r="D33" s="101"/>
      <c r="E33" s="100"/>
      <c r="F33" s="87"/>
    </row>
    <row r="34" spans="1:6">
      <c r="A34" s="478"/>
      <c r="B34" s="479"/>
      <c r="C34" s="97" t="s">
        <v>646</v>
      </c>
      <c r="D34" s="101"/>
      <c r="E34" s="99"/>
      <c r="F34" s="87"/>
    </row>
    <row r="35" spans="1:6">
      <c r="A35" s="478"/>
      <c r="B35" s="479"/>
      <c r="C35" s="97" t="s">
        <v>647</v>
      </c>
      <c r="D35" s="98"/>
      <c r="E35" s="99"/>
      <c r="F35" s="87"/>
    </row>
    <row r="36" spans="1:6">
      <c r="A36" s="478"/>
      <c r="B36" s="479"/>
      <c r="C36" s="97" t="s">
        <v>648</v>
      </c>
      <c r="D36" s="98">
        <v>-494.03179009670004</v>
      </c>
      <c r="E36" s="100"/>
      <c r="F36" s="87" t="s">
        <v>719</v>
      </c>
    </row>
    <row r="37" spans="1:6" ht="31.5">
      <c r="A37" s="478"/>
      <c r="B37" s="479"/>
      <c r="C37" s="97" t="s">
        <v>649</v>
      </c>
      <c r="D37" s="98">
        <v>197.59</v>
      </c>
      <c r="E37" s="99" t="s">
        <v>708</v>
      </c>
      <c r="F37" s="87" t="s">
        <v>719</v>
      </c>
    </row>
    <row r="38" spans="1:6">
      <c r="A38" s="478"/>
      <c r="B38" s="479"/>
      <c r="C38" s="102" t="s">
        <v>650</v>
      </c>
      <c r="D38" s="103">
        <f>D29+D30+D31+D32+D33+D34+D35+D36</f>
        <v>2248.5193033370006</v>
      </c>
      <c r="E38" s="99" t="s">
        <v>651</v>
      </c>
      <c r="F38" s="87" t="s">
        <v>719</v>
      </c>
    </row>
    <row r="39" spans="1:6">
      <c r="A39" s="478"/>
      <c r="B39" s="479"/>
      <c r="C39" s="102" t="s">
        <v>709</v>
      </c>
      <c r="D39" s="104">
        <f>D38-D37</f>
        <v>2050.9293033370004</v>
      </c>
      <c r="E39" s="105"/>
      <c r="F39" s="87" t="s">
        <v>719</v>
      </c>
    </row>
    <row r="40" spans="1:6" ht="47.25">
      <c r="A40" s="478" t="s">
        <v>599</v>
      </c>
      <c r="B40" s="479" t="s">
        <v>654</v>
      </c>
      <c r="C40" s="97" t="s">
        <v>642</v>
      </c>
      <c r="D40" s="106">
        <v>3569.1962067554005</v>
      </c>
      <c r="E40" s="105" t="s">
        <v>573</v>
      </c>
      <c r="F40" s="87" t="s">
        <v>719</v>
      </c>
    </row>
    <row r="41" spans="1:6">
      <c r="A41" s="478"/>
      <c r="B41" s="479"/>
      <c r="C41" s="97" t="s">
        <v>564</v>
      </c>
      <c r="D41" s="106"/>
      <c r="E41" s="105"/>
      <c r="F41" s="87"/>
    </row>
    <row r="42" spans="1:6">
      <c r="A42" s="478"/>
      <c r="B42" s="479"/>
      <c r="C42" s="97" t="s">
        <v>643</v>
      </c>
      <c r="D42" s="106"/>
      <c r="E42" s="105" t="s">
        <v>710</v>
      </c>
      <c r="F42" s="87" t="s">
        <v>719</v>
      </c>
    </row>
    <row r="43" spans="1:6">
      <c r="A43" s="478"/>
      <c r="B43" s="479"/>
      <c r="C43" s="97" t="s">
        <v>644</v>
      </c>
      <c r="D43" s="106"/>
      <c r="E43" s="105"/>
      <c r="F43" s="87"/>
    </row>
    <row r="44" spans="1:6">
      <c r="A44" s="478"/>
      <c r="B44" s="479"/>
      <c r="C44" s="97" t="s">
        <v>645</v>
      </c>
      <c r="D44" s="106">
        <v>226.88759646760002</v>
      </c>
      <c r="E44" s="105" t="s">
        <v>576</v>
      </c>
      <c r="F44" s="87" t="s">
        <v>719</v>
      </c>
    </row>
    <row r="45" spans="1:6">
      <c r="A45" s="478"/>
      <c r="B45" s="479"/>
      <c r="C45" s="97" t="s">
        <v>646</v>
      </c>
      <c r="D45" s="106"/>
      <c r="E45" s="105"/>
      <c r="F45" s="87"/>
    </row>
    <row r="46" spans="1:6">
      <c r="A46" s="478"/>
      <c r="B46" s="479"/>
      <c r="C46" s="97" t="s">
        <v>647</v>
      </c>
      <c r="D46" s="106"/>
      <c r="E46" s="105"/>
      <c r="F46" s="87"/>
    </row>
    <row r="47" spans="1:6">
      <c r="A47" s="478"/>
      <c r="B47" s="479"/>
      <c r="C47" s="97" t="s">
        <v>648</v>
      </c>
      <c r="D47" s="106"/>
      <c r="E47" s="105"/>
      <c r="F47" s="87"/>
    </row>
    <row r="48" spans="1:6">
      <c r="A48" s="478"/>
      <c r="B48" s="479"/>
      <c r="C48" s="97" t="s">
        <v>652</v>
      </c>
      <c r="D48" s="104"/>
      <c r="E48" s="105"/>
      <c r="F48" s="87"/>
    </row>
    <row r="49" spans="1:6">
      <c r="A49" s="478"/>
      <c r="B49" s="479"/>
      <c r="C49" s="102" t="s">
        <v>655</v>
      </c>
      <c r="D49" s="107">
        <f>SUM(D40:D47)-D48</f>
        <v>3796.0838032230004</v>
      </c>
      <c r="E49" s="105"/>
      <c r="F49" s="87" t="s">
        <v>719</v>
      </c>
    </row>
    <row r="50" spans="1:6">
      <c r="A50" s="85" t="s">
        <v>601</v>
      </c>
      <c r="B50" s="108"/>
      <c r="C50" s="102" t="s">
        <v>656</v>
      </c>
      <c r="D50" s="104">
        <f>D39+D49-D48</f>
        <v>5847.0131065600008</v>
      </c>
      <c r="E50" s="109"/>
      <c r="F50" s="87" t="s">
        <v>719</v>
      </c>
    </row>
    <row r="51" spans="1:6">
      <c r="A51" s="85" t="s">
        <v>603</v>
      </c>
      <c r="B51" s="108" t="s">
        <v>657</v>
      </c>
      <c r="C51" s="97" t="s">
        <v>658</v>
      </c>
      <c r="D51" s="106">
        <v>1891.524615015328</v>
      </c>
      <c r="E51" s="105" t="s">
        <v>577</v>
      </c>
      <c r="F51" s="87" t="s">
        <v>719</v>
      </c>
    </row>
    <row r="52" spans="1:6" ht="31.5">
      <c r="A52" s="85"/>
      <c r="B52" s="108"/>
      <c r="C52" s="110" t="s">
        <v>659</v>
      </c>
      <c r="D52" s="106">
        <v>27.5156288467</v>
      </c>
      <c r="E52" s="105" t="s">
        <v>578</v>
      </c>
      <c r="F52" s="87" t="s">
        <v>719</v>
      </c>
    </row>
    <row r="53" spans="1:6">
      <c r="A53" s="85"/>
      <c r="B53" s="108"/>
      <c r="C53" s="97" t="s">
        <v>647</v>
      </c>
      <c r="D53" s="106"/>
      <c r="E53" s="105"/>
      <c r="F53" s="87"/>
    </row>
    <row r="54" spans="1:6">
      <c r="A54" s="85" t="s">
        <v>604</v>
      </c>
      <c r="B54" s="108" t="s">
        <v>660</v>
      </c>
      <c r="C54" s="97" t="s">
        <v>658</v>
      </c>
      <c r="D54" s="106"/>
      <c r="E54" s="105"/>
      <c r="F54" s="87"/>
    </row>
    <row r="55" spans="1:6" ht="31.5">
      <c r="A55" s="85"/>
      <c r="B55" s="108"/>
      <c r="C55" s="110" t="s">
        <v>659</v>
      </c>
      <c r="D55" s="106"/>
      <c r="E55" s="105"/>
      <c r="F55" s="87"/>
    </row>
    <row r="56" spans="1:6">
      <c r="A56" s="85"/>
      <c r="B56" s="108"/>
      <c r="C56" s="97" t="s">
        <v>661</v>
      </c>
      <c r="D56" s="106"/>
      <c r="E56" s="105"/>
      <c r="F56" s="87"/>
    </row>
    <row r="57" spans="1:6">
      <c r="A57" s="85" t="s">
        <v>606</v>
      </c>
      <c r="B57" s="108" t="s">
        <v>613</v>
      </c>
      <c r="C57" s="97" t="s">
        <v>658</v>
      </c>
      <c r="D57" s="106" t="s">
        <v>720</v>
      </c>
      <c r="E57" s="105"/>
      <c r="F57" s="87"/>
    </row>
    <row r="58" spans="1:6">
      <c r="A58" s="85"/>
      <c r="B58" s="108"/>
      <c r="C58" s="97" t="s">
        <v>661</v>
      </c>
      <c r="D58" s="106"/>
      <c r="E58" s="105"/>
      <c r="F58" s="87"/>
    </row>
    <row r="59" spans="1:6" ht="41.25" customHeight="1">
      <c r="A59" s="85" t="s">
        <v>608</v>
      </c>
      <c r="B59" s="108"/>
      <c r="C59" s="111" t="s">
        <v>662</v>
      </c>
      <c r="D59" s="104">
        <f>SUM(D51:D58)</f>
        <v>1919.0402438620281</v>
      </c>
      <c r="E59" s="91"/>
      <c r="F59" s="87" t="s">
        <v>719</v>
      </c>
    </row>
    <row r="60" spans="1:6">
      <c r="A60" s="85" t="s">
        <v>663</v>
      </c>
      <c r="B60" s="108"/>
      <c r="C60" s="102" t="s">
        <v>711</v>
      </c>
      <c r="D60" s="104">
        <f>D50+D59</f>
        <v>7766.0533504220293</v>
      </c>
      <c r="E60" s="112"/>
      <c r="F60" s="87" t="s">
        <v>719</v>
      </c>
    </row>
    <row r="61" spans="1:6">
      <c r="A61" s="77">
        <v>4</v>
      </c>
      <c r="B61" s="77" t="s">
        <v>638</v>
      </c>
      <c r="C61" s="77" t="s">
        <v>664</v>
      </c>
      <c r="D61" s="113" t="s">
        <v>640</v>
      </c>
      <c r="E61" s="77" t="s">
        <v>641</v>
      </c>
      <c r="F61" s="87"/>
    </row>
    <row r="62" spans="1:6" ht="47.25">
      <c r="A62" s="478" t="s">
        <v>597</v>
      </c>
      <c r="B62" s="479" t="s">
        <v>665</v>
      </c>
      <c r="C62" s="97" t="s">
        <v>666</v>
      </c>
      <c r="D62" s="106">
        <v>4418.1346000000003</v>
      </c>
      <c r="E62" s="110" t="s">
        <v>667</v>
      </c>
      <c r="F62" s="87"/>
    </row>
    <row r="63" spans="1:6">
      <c r="A63" s="478"/>
      <c r="B63" s="479"/>
      <c r="C63" s="97" t="s">
        <v>668</v>
      </c>
      <c r="D63" s="106">
        <v>0</v>
      </c>
      <c r="E63" s="110" t="s">
        <v>669</v>
      </c>
      <c r="F63" s="87"/>
    </row>
    <row r="64" spans="1:6" ht="31.5">
      <c r="A64" s="478"/>
      <c r="B64" s="479"/>
      <c r="C64" s="97" t="s">
        <v>670</v>
      </c>
      <c r="D64" s="106"/>
      <c r="E64" s="110" t="s">
        <v>671</v>
      </c>
      <c r="F64" s="87"/>
    </row>
    <row r="65" spans="1:6">
      <c r="A65" s="478"/>
      <c r="B65" s="479"/>
      <c r="C65" s="102" t="s">
        <v>672</v>
      </c>
      <c r="D65" s="104">
        <f>D62+D63</f>
        <v>4418.1346000000003</v>
      </c>
      <c r="E65" s="110"/>
      <c r="F65" s="87"/>
    </row>
    <row r="66" spans="1:6">
      <c r="A66" s="478"/>
      <c r="B66" s="479"/>
      <c r="C66" s="97" t="s">
        <v>673</v>
      </c>
      <c r="D66" s="104"/>
      <c r="E66" s="80"/>
      <c r="F66" s="87"/>
    </row>
    <row r="67" spans="1:6">
      <c r="A67" s="478"/>
      <c r="B67" s="479"/>
      <c r="C67" s="97" t="s">
        <v>674</v>
      </c>
      <c r="D67" s="106"/>
      <c r="E67" s="80"/>
      <c r="F67" s="87"/>
    </row>
    <row r="68" spans="1:6" ht="47.25">
      <c r="A68" s="478" t="s">
        <v>599</v>
      </c>
      <c r="B68" s="479" t="s">
        <v>675</v>
      </c>
      <c r="C68" s="97" t="s">
        <v>666</v>
      </c>
      <c r="D68" s="106">
        <v>535.52880000000005</v>
      </c>
      <c r="E68" s="110" t="s">
        <v>667</v>
      </c>
      <c r="F68" s="87"/>
    </row>
    <row r="69" spans="1:6">
      <c r="A69" s="478"/>
      <c r="B69" s="479"/>
      <c r="C69" s="97" t="s">
        <v>668</v>
      </c>
      <c r="D69" s="106">
        <v>4.0549999999999997</v>
      </c>
      <c r="E69" s="110" t="s">
        <v>669</v>
      </c>
      <c r="F69" s="87"/>
    </row>
    <row r="70" spans="1:6" ht="31.5">
      <c r="A70" s="478"/>
      <c r="B70" s="479"/>
      <c r="C70" s="97" t="s">
        <v>676</v>
      </c>
      <c r="D70" s="106"/>
      <c r="E70" s="110" t="s">
        <v>677</v>
      </c>
      <c r="F70" s="87"/>
    </row>
    <row r="71" spans="1:6">
      <c r="A71" s="478"/>
      <c r="B71" s="479"/>
      <c r="C71" s="102" t="s">
        <v>678</v>
      </c>
      <c r="D71" s="104">
        <f>D68+D69</f>
        <v>539.5838</v>
      </c>
      <c r="E71" s="110"/>
      <c r="F71" s="87"/>
    </row>
    <row r="72" spans="1:6">
      <c r="A72" s="478"/>
      <c r="B72" s="479"/>
      <c r="C72" s="108" t="s">
        <v>679</v>
      </c>
      <c r="D72" s="104">
        <f>215.3855+202.1179</f>
        <v>417.5034</v>
      </c>
      <c r="E72" s="80"/>
      <c r="F72" s="87"/>
    </row>
    <row r="73" spans="1:6">
      <c r="A73" s="478"/>
      <c r="B73" s="479"/>
      <c r="C73" s="97" t="s">
        <v>712</v>
      </c>
      <c r="D73" s="106">
        <v>5375.22</v>
      </c>
      <c r="E73" s="114"/>
      <c r="F73" s="87"/>
    </row>
    <row r="74" spans="1:6" ht="47.25">
      <c r="A74" s="478" t="s">
        <v>601</v>
      </c>
      <c r="B74" s="479" t="s">
        <v>680</v>
      </c>
      <c r="C74" s="97" t="s">
        <v>666</v>
      </c>
      <c r="D74" s="106">
        <v>677.12800000000004</v>
      </c>
      <c r="E74" s="110" t="s">
        <v>667</v>
      </c>
      <c r="F74" s="87"/>
    </row>
    <row r="75" spans="1:6">
      <c r="A75" s="478"/>
      <c r="B75" s="479"/>
      <c r="C75" s="97" t="s">
        <v>668</v>
      </c>
      <c r="D75" s="106">
        <v>81.167000000000002</v>
      </c>
      <c r="E75" s="110" t="s">
        <v>669</v>
      </c>
      <c r="F75" s="87"/>
    </row>
    <row r="76" spans="1:6" ht="47.25">
      <c r="A76" s="478"/>
      <c r="B76" s="479"/>
      <c r="C76" s="110" t="s">
        <v>681</v>
      </c>
      <c r="D76" s="106"/>
      <c r="E76" s="110" t="s">
        <v>682</v>
      </c>
      <c r="F76" s="87"/>
    </row>
    <row r="77" spans="1:6">
      <c r="A77" s="478"/>
      <c r="B77" s="479"/>
      <c r="C77" s="102" t="s">
        <v>683</v>
      </c>
      <c r="D77" s="104">
        <f>D74+D75</f>
        <v>758.29500000000007</v>
      </c>
      <c r="E77" s="110"/>
      <c r="F77" s="87"/>
    </row>
    <row r="78" spans="1:6">
      <c r="A78" s="478"/>
      <c r="B78" s="479"/>
      <c r="C78" s="108" t="s">
        <v>684</v>
      </c>
      <c r="D78" s="104">
        <v>219.75800000000001</v>
      </c>
      <c r="E78" s="80"/>
      <c r="F78" s="87"/>
    </row>
    <row r="79" spans="1:6">
      <c r="A79" s="478"/>
      <c r="B79" s="479"/>
      <c r="C79" s="97" t="s">
        <v>685</v>
      </c>
      <c r="D79" s="106">
        <v>6353.27</v>
      </c>
      <c r="E79" s="80"/>
      <c r="F79" s="87"/>
    </row>
    <row r="80" spans="1:6" ht="47.25">
      <c r="A80" s="480" t="s">
        <v>603</v>
      </c>
      <c r="B80" s="483" t="s">
        <v>686</v>
      </c>
      <c r="C80" s="97" t="s">
        <v>666</v>
      </c>
      <c r="D80" s="106">
        <v>1498.0037</v>
      </c>
      <c r="E80" s="110" t="s">
        <v>667</v>
      </c>
      <c r="F80" s="87"/>
    </row>
    <row r="81" spans="1:6">
      <c r="A81" s="481"/>
      <c r="B81" s="484"/>
      <c r="C81" s="97" t="s">
        <v>668</v>
      </c>
      <c r="D81" s="106">
        <v>144.51679999999999</v>
      </c>
      <c r="E81" s="110" t="s">
        <v>669</v>
      </c>
      <c r="F81" s="87"/>
    </row>
    <row r="82" spans="1:6">
      <c r="A82" s="481"/>
      <c r="B82" s="484"/>
      <c r="C82" s="97" t="s">
        <v>687</v>
      </c>
      <c r="D82" s="106"/>
      <c r="E82" s="110"/>
      <c r="F82" s="87"/>
    </row>
    <row r="83" spans="1:6">
      <c r="A83" s="481"/>
      <c r="B83" s="484"/>
      <c r="C83" s="97" t="s">
        <v>688</v>
      </c>
      <c r="D83" s="106"/>
      <c r="E83" s="110"/>
      <c r="F83" s="87"/>
    </row>
    <row r="84" spans="1:6">
      <c r="A84" s="481"/>
      <c r="B84" s="484"/>
      <c r="C84" s="97" t="s">
        <v>644</v>
      </c>
      <c r="D84" s="106"/>
      <c r="E84" s="110"/>
      <c r="F84" s="87"/>
    </row>
    <row r="85" spans="1:6">
      <c r="A85" s="482"/>
      <c r="B85" s="485"/>
      <c r="C85" s="102" t="s">
        <v>689</v>
      </c>
      <c r="D85" s="104">
        <f>D80+D81</f>
        <v>1642.5205000000001</v>
      </c>
      <c r="E85" s="115"/>
      <c r="F85" s="87"/>
    </row>
    <row r="86" spans="1:6">
      <c r="A86" s="486" t="s">
        <v>713</v>
      </c>
      <c r="B86" s="487"/>
      <c r="C86" s="488"/>
      <c r="D86" s="116">
        <f>D79+D85</f>
        <v>7995.790500000001</v>
      </c>
      <c r="E86" s="117"/>
      <c r="F86" s="118"/>
    </row>
    <row r="87" spans="1:6">
      <c r="A87" s="486" t="s">
        <v>714</v>
      </c>
      <c r="B87" s="487"/>
      <c r="C87" s="488"/>
      <c r="D87" s="116">
        <f>D65+D71+D77+D85</f>
        <v>7358.5339000000004</v>
      </c>
      <c r="E87" s="117"/>
      <c r="F87" s="119"/>
    </row>
    <row r="88" spans="1:6">
      <c r="A88" s="471"/>
      <c r="B88" s="472"/>
      <c r="C88" s="472"/>
      <c r="D88" s="472"/>
      <c r="E88" s="472"/>
      <c r="F88" s="473"/>
    </row>
    <row r="89" spans="1:6">
      <c r="A89" s="474" t="s">
        <v>690</v>
      </c>
      <c r="B89" s="475"/>
      <c r="C89" s="475"/>
      <c r="D89" s="475"/>
      <c r="E89" s="475"/>
      <c r="F89" s="476"/>
    </row>
    <row r="90" spans="1:6" ht="44.25" customHeight="1">
      <c r="A90" s="77">
        <v>5</v>
      </c>
      <c r="B90" s="77" t="s">
        <v>691</v>
      </c>
      <c r="C90" s="77" t="s">
        <v>692</v>
      </c>
      <c r="D90" s="77" t="s">
        <v>693</v>
      </c>
      <c r="E90" s="77" t="s">
        <v>694</v>
      </c>
      <c r="F90" s="77" t="s">
        <v>695</v>
      </c>
    </row>
    <row r="91" spans="1:6">
      <c r="A91" s="85" t="s">
        <v>597</v>
      </c>
      <c r="B91" s="97" t="s">
        <v>613</v>
      </c>
      <c r="C91" s="120">
        <f>D67</f>
        <v>0</v>
      </c>
      <c r="D91" s="120">
        <f>D65</f>
        <v>4418.1346000000003</v>
      </c>
      <c r="E91" s="120"/>
      <c r="F91" s="121"/>
    </row>
    <row r="92" spans="1:6">
      <c r="A92" s="85" t="s">
        <v>599</v>
      </c>
      <c r="B92" s="97" t="s">
        <v>696</v>
      </c>
      <c r="C92" s="120">
        <f>D73</f>
        <v>5375.22</v>
      </c>
      <c r="D92" s="120">
        <f>D71</f>
        <v>539.5838</v>
      </c>
      <c r="E92" s="120">
        <f>C92-D91-D92</f>
        <v>417.50159999999994</v>
      </c>
      <c r="F92" s="121">
        <f>E92/(C92+C91)*100</f>
        <v>7.7671537164990436</v>
      </c>
    </row>
    <row r="93" spans="1:6">
      <c r="A93" s="85" t="s">
        <v>601</v>
      </c>
      <c r="B93" s="97" t="s">
        <v>697</v>
      </c>
      <c r="C93" s="120">
        <f>D79-D73</f>
        <v>978.05000000000018</v>
      </c>
      <c r="D93" s="120">
        <f>D77</f>
        <v>758.29500000000007</v>
      </c>
      <c r="E93" s="120">
        <f>C93-D93</f>
        <v>219.75500000000011</v>
      </c>
      <c r="F93" s="121">
        <f>E93/(C93+C92+C91)*100</f>
        <v>3.4589274499588414</v>
      </c>
    </row>
    <row r="94" spans="1:6">
      <c r="A94" s="85" t="s">
        <v>603</v>
      </c>
      <c r="B94" s="97" t="s">
        <v>698</v>
      </c>
      <c r="C94" s="120">
        <f>D85</f>
        <v>1642.5205000000001</v>
      </c>
      <c r="D94" s="120">
        <f>D85</f>
        <v>1642.5205000000001</v>
      </c>
      <c r="E94" s="122">
        <f>C94-D94</f>
        <v>0</v>
      </c>
      <c r="F94" s="87"/>
    </row>
    <row r="95" spans="1:6" ht="31.5">
      <c r="A95" s="77">
        <v>6</v>
      </c>
      <c r="B95" s="77" t="s">
        <v>699</v>
      </c>
      <c r="C95" s="123" t="s">
        <v>692</v>
      </c>
      <c r="D95" s="123" t="s">
        <v>693</v>
      </c>
      <c r="E95" s="123" t="s">
        <v>694</v>
      </c>
      <c r="F95" s="87"/>
    </row>
    <row r="96" spans="1:6">
      <c r="A96" s="85" t="s">
        <v>597</v>
      </c>
      <c r="B96" s="97" t="s">
        <v>613</v>
      </c>
      <c r="C96" s="122">
        <v>0</v>
      </c>
      <c r="D96" s="122">
        <v>0</v>
      </c>
      <c r="E96" s="122">
        <f>C96-D96</f>
        <v>0</v>
      </c>
      <c r="F96" s="87"/>
    </row>
    <row r="97" spans="1:6">
      <c r="A97" s="85" t="s">
        <v>599</v>
      </c>
      <c r="B97" s="97" t="s">
        <v>696</v>
      </c>
      <c r="C97" s="124">
        <v>4.0599999999999996</v>
      </c>
      <c r="D97" s="125">
        <f>D69</f>
        <v>4.0549999999999997</v>
      </c>
      <c r="E97" s="124">
        <v>0</v>
      </c>
      <c r="F97" s="87"/>
    </row>
    <row r="98" spans="1:6">
      <c r="A98" s="85" t="s">
        <v>601</v>
      </c>
      <c r="B98" s="97" t="s">
        <v>697</v>
      </c>
      <c r="C98" s="124">
        <v>81.17</v>
      </c>
      <c r="D98" s="125">
        <f>D75</f>
        <v>81.167000000000002</v>
      </c>
      <c r="E98" s="124">
        <v>0</v>
      </c>
      <c r="F98" s="87"/>
    </row>
    <row r="99" spans="1:6">
      <c r="A99" s="85" t="s">
        <v>603</v>
      </c>
      <c r="B99" s="97" t="s">
        <v>698</v>
      </c>
      <c r="C99" s="124">
        <v>144.52000000000001</v>
      </c>
      <c r="D99" s="125">
        <f>132.77+11.75</f>
        <v>144.52000000000001</v>
      </c>
      <c r="E99" s="124">
        <v>0</v>
      </c>
      <c r="F99" s="87"/>
    </row>
    <row r="100" spans="1:6"/>
    <row r="101" spans="1:6">
      <c r="D101" s="126"/>
    </row>
    <row r="102" spans="1:6">
      <c r="B102" s="477" t="s">
        <v>700</v>
      </c>
      <c r="C102" s="477"/>
    </row>
    <row r="103" spans="1:6">
      <c r="B103" s="97" t="s">
        <v>701</v>
      </c>
      <c r="C103" s="127">
        <f>C104+D48+D37</f>
        <v>834.84660000000065</v>
      </c>
      <c r="D103" s="128"/>
    </row>
    <row r="104" spans="1:6">
      <c r="B104" s="97" t="s">
        <v>702</v>
      </c>
      <c r="C104" s="127">
        <f>D86-D87</f>
        <v>637.25660000000062</v>
      </c>
      <c r="D104" s="128"/>
    </row>
    <row r="105" spans="1:6">
      <c r="B105" s="97" t="s">
        <v>703</v>
      </c>
      <c r="C105" s="127">
        <f>C103/(D60+D48+D37)%</f>
        <v>10.483224364332669</v>
      </c>
    </row>
    <row r="106" spans="1:6">
      <c r="B106" s="97" t="s">
        <v>715</v>
      </c>
      <c r="C106" s="127">
        <f>C104/D60%</f>
        <v>8.2056685840996728</v>
      </c>
    </row>
    <row r="107" spans="1:6"/>
  </sheetData>
  <mergeCells count="21">
    <mergeCell ref="A1:F1"/>
    <mergeCell ref="C25:F25"/>
    <mergeCell ref="C26:F26"/>
    <mergeCell ref="C27:F27"/>
    <mergeCell ref="A29:A39"/>
    <mergeCell ref="B29:B39"/>
    <mergeCell ref="A40:A49"/>
    <mergeCell ref="B40:B49"/>
    <mergeCell ref="A62:A67"/>
    <mergeCell ref="B62:B67"/>
    <mergeCell ref="A68:A73"/>
    <mergeCell ref="B68:B73"/>
    <mergeCell ref="A88:F88"/>
    <mergeCell ref="A89:F89"/>
    <mergeCell ref="B102:C102"/>
    <mergeCell ref="A74:A79"/>
    <mergeCell ref="B74:B79"/>
    <mergeCell ref="A80:A85"/>
    <mergeCell ref="B80:B85"/>
    <mergeCell ref="A86:C86"/>
    <mergeCell ref="A87:C87"/>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6"/>
  <sheetViews>
    <sheetView view="pageBreakPreview" zoomScaleSheetLayoutView="100" workbookViewId="0">
      <pane xSplit="2" ySplit="4" topLeftCell="C41" activePane="bottomRight" state="frozen"/>
      <selection pane="topRight" activeCell="C1" sqref="C1"/>
      <selection pane="bottomLeft" activeCell="A5" sqref="A5"/>
      <selection pane="bottomRight" activeCell="G31" sqref="G31"/>
    </sheetView>
  </sheetViews>
  <sheetFormatPr defaultColWidth="0" defaultRowHeight="15" customHeight="1" zeroHeight="1"/>
  <cols>
    <col min="1" max="1" width="9.140625" customWidth="1"/>
    <col min="2" max="2" width="44.85546875" bestFit="1" customWidth="1"/>
    <col min="3" max="3" width="18.28515625" customWidth="1"/>
    <col min="4" max="4" width="11.140625" customWidth="1"/>
    <col min="5" max="5" width="11.42578125" customWidth="1"/>
    <col min="6" max="6" width="17.140625" customWidth="1"/>
    <col min="7" max="7" width="24.5703125" customWidth="1"/>
    <col min="8" max="16384" width="5" hidden="1"/>
  </cols>
  <sheetData>
    <row r="1" spans="1:7" s="229" customFormat="1" ht="15.75">
      <c r="A1" s="477" t="s">
        <v>2502</v>
      </c>
      <c r="B1" s="477"/>
      <c r="C1" s="477"/>
      <c r="D1" s="477"/>
      <c r="E1" s="477"/>
      <c r="F1" s="477"/>
      <c r="G1" s="477"/>
    </row>
    <row r="2" spans="1:7" s="229" customFormat="1" ht="15" customHeight="1">
      <c r="A2" s="496" t="s">
        <v>2503</v>
      </c>
      <c r="B2" s="496"/>
      <c r="C2" s="496"/>
      <c r="D2" s="496"/>
      <c r="E2" s="496"/>
      <c r="F2" s="496"/>
      <c r="G2" s="496"/>
    </row>
    <row r="3" spans="1:7" s="229" customFormat="1" ht="15" customHeight="1">
      <c r="A3" s="497" t="s">
        <v>2544</v>
      </c>
      <c r="B3" s="497"/>
      <c r="C3" s="497"/>
      <c r="D3" s="497"/>
      <c r="E3" s="497"/>
      <c r="F3" s="497"/>
      <c r="G3" s="497"/>
    </row>
    <row r="4" spans="1:7" s="229" customFormat="1" ht="54" customHeight="1">
      <c r="A4" s="230" t="s">
        <v>1</v>
      </c>
      <c r="B4" s="230" t="s">
        <v>2504</v>
      </c>
      <c r="C4" s="230" t="s">
        <v>2505</v>
      </c>
      <c r="D4" s="230" t="s">
        <v>2506</v>
      </c>
      <c r="E4" s="230" t="s">
        <v>2507</v>
      </c>
      <c r="F4" s="230" t="s">
        <v>2508</v>
      </c>
      <c r="G4" s="230" t="s">
        <v>16</v>
      </c>
    </row>
    <row r="5" spans="1:7">
      <c r="A5" s="231">
        <v>1</v>
      </c>
      <c r="B5" s="11" t="s">
        <v>2509</v>
      </c>
      <c r="C5" s="233" t="s">
        <v>613</v>
      </c>
      <c r="D5" s="233"/>
      <c r="E5" s="240">
        <v>6073062</v>
      </c>
      <c r="F5" s="385">
        <v>1456.0971113699998</v>
      </c>
      <c r="G5" s="388"/>
    </row>
    <row r="6" spans="1:7">
      <c r="A6" s="231">
        <v>2</v>
      </c>
      <c r="B6" s="11" t="s">
        <v>2510</v>
      </c>
      <c r="C6" s="233" t="s">
        <v>613</v>
      </c>
      <c r="D6" s="233"/>
      <c r="E6" s="240">
        <v>690356</v>
      </c>
      <c r="F6" s="385">
        <v>310.95102809000002</v>
      </c>
      <c r="G6" s="388"/>
    </row>
    <row r="7" spans="1:7">
      <c r="A7" s="231">
        <v>3</v>
      </c>
      <c r="B7" s="11" t="s">
        <v>2511</v>
      </c>
      <c r="C7" s="233" t="s">
        <v>613</v>
      </c>
      <c r="D7" s="233"/>
      <c r="E7" s="241">
        <v>1291059</v>
      </c>
      <c r="F7" s="385">
        <v>2326.12</v>
      </c>
      <c r="G7" s="388" t="s">
        <v>2512</v>
      </c>
    </row>
    <row r="8" spans="1:7">
      <c r="A8" s="231">
        <v>4</v>
      </c>
      <c r="B8" s="11" t="s">
        <v>2513</v>
      </c>
      <c r="C8" s="233"/>
      <c r="D8" s="233"/>
      <c r="E8" s="240"/>
      <c r="F8" s="386"/>
      <c r="G8" s="388"/>
    </row>
    <row r="9" spans="1:7">
      <c r="A9" s="231">
        <v>5</v>
      </c>
      <c r="B9" s="11" t="s">
        <v>2514</v>
      </c>
      <c r="C9" s="233"/>
      <c r="D9" s="233"/>
      <c r="E9" s="240"/>
      <c r="F9" s="386"/>
      <c r="G9" s="388"/>
    </row>
    <row r="10" spans="1:7">
      <c r="A10" s="231">
        <v>6</v>
      </c>
      <c r="B10" s="11" t="s">
        <v>2515</v>
      </c>
      <c r="C10" s="233"/>
      <c r="D10" s="233"/>
      <c r="E10" s="240"/>
      <c r="F10" s="386"/>
      <c r="G10" s="388"/>
    </row>
    <row r="11" spans="1:7">
      <c r="A11" s="231">
        <v>7</v>
      </c>
      <c r="B11" s="11" t="s">
        <v>2516</v>
      </c>
      <c r="C11" s="233"/>
      <c r="D11" s="233"/>
      <c r="E11" s="240"/>
      <c r="F11" s="385"/>
      <c r="G11" s="388"/>
    </row>
    <row r="12" spans="1:7">
      <c r="A12" s="231">
        <v>8</v>
      </c>
      <c r="B12" s="11" t="s">
        <v>2517</v>
      </c>
      <c r="C12" s="233"/>
      <c r="D12" s="233"/>
      <c r="E12" s="240"/>
      <c r="F12" s="387"/>
      <c r="G12" s="388"/>
    </row>
    <row r="13" spans="1:7">
      <c r="A13" s="231">
        <v>9</v>
      </c>
      <c r="B13" s="11" t="s">
        <v>2518</v>
      </c>
      <c r="C13" s="233"/>
      <c r="D13" s="233"/>
      <c r="E13" s="240"/>
      <c r="F13" s="386"/>
      <c r="G13" s="388"/>
    </row>
    <row r="14" spans="1:7">
      <c r="A14" s="231">
        <v>10</v>
      </c>
      <c r="B14" s="11" t="s">
        <v>2519</v>
      </c>
      <c r="C14" s="233"/>
      <c r="D14" s="233"/>
      <c r="E14" s="240"/>
      <c r="F14" s="386"/>
      <c r="G14" s="388"/>
    </row>
    <row r="15" spans="1:7">
      <c r="A15" s="231">
        <v>11</v>
      </c>
      <c r="B15" s="11" t="s">
        <v>2520</v>
      </c>
      <c r="C15" s="233" t="s">
        <v>613</v>
      </c>
      <c r="D15" s="233"/>
      <c r="E15" s="240">
        <v>64303</v>
      </c>
      <c r="F15" s="385">
        <v>132.53980106</v>
      </c>
      <c r="G15" s="388"/>
    </row>
    <row r="16" spans="1:7">
      <c r="A16" s="231">
        <v>12</v>
      </c>
      <c r="B16" s="11" t="s">
        <v>2521</v>
      </c>
      <c r="C16" s="233"/>
      <c r="D16" s="233"/>
      <c r="E16" s="240"/>
      <c r="F16" s="386"/>
      <c r="G16" s="388"/>
    </row>
    <row r="17" spans="1:7">
      <c r="A17" s="231">
        <v>13</v>
      </c>
      <c r="B17" s="11" t="s">
        <v>2522</v>
      </c>
      <c r="C17" s="233"/>
      <c r="D17" s="233"/>
      <c r="E17" s="240"/>
      <c r="F17" s="386"/>
      <c r="G17" s="388"/>
    </row>
    <row r="18" spans="1:7">
      <c r="A18" s="231">
        <v>14</v>
      </c>
      <c r="B18" s="11" t="s">
        <v>2523</v>
      </c>
      <c r="C18" s="233"/>
      <c r="D18" s="233"/>
      <c r="E18" s="240"/>
      <c r="F18" s="386"/>
      <c r="G18" s="388"/>
    </row>
    <row r="19" spans="1:7">
      <c r="A19" s="231">
        <v>15</v>
      </c>
      <c r="B19" s="11" t="s">
        <v>2524</v>
      </c>
      <c r="C19" s="233"/>
      <c r="D19" s="233"/>
      <c r="E19" s="240"/>
      <c r="F19" s="386"/>
      <c r="G19" s="388"/>
    </row>
    <row r="20" spans="1:7">
      <c r="A20" s="231">
        <v>16</v>
      </c>
      <c r="B20" s="11" t="s">
        <v>2525</v>
      </c>
      <c r="C20" s="233"/>
      <c r="D20" s="233"/>
      <c r="E20" s="240"/>
      <c r="F20" s="386"/>
      <c r="G20" s="388"/>
    </row>
    <row r="21" spans="1:7">
      <c r="A21" s="231">
        <v>17</v>
      </c>
      <c r="B21" s="11" t="s">
        <v>2526</v>
      </c>
      <c r="C21" s="233"/>
      <c r="D21" s="233"/>
      <c r="E21" s="240"/>
      <c r="F21" s="386"/>
      <c r="G21" s="388"/>
    </row>
    <row r="22" spans="1:7">
      <c r="A22" s="231">
        <v>18</v>
      </c>
      <c r="B22" s="242" t="s">
        <v>2527</v>
      </c>
      <c r="C22" s="233" t="s">
        <v>613</v>
      </c>
      <c r="D22" s="233"/>
      <c r="E22" s="241">
        <v>164461</v>
      </c>
      <c r="F22" s="385">
        <v>192.42998985000003</v>
      </c>
      <c r="G22" s="388"/>
    </row>
    <row r="23" spans="1:7">
      <c r="A23" s="231">
        <v>19</v>
      </c>
      <c r="B23" s="233" t="s">
        <v>2528</v>
      </c>
      <c r="C23" s="233" t="s">
        <v>2529</v>
      </c>
      <c r="D23" s="233" t="s">
        <v>1115</v>
      </c>
      <c r="E23" s="241">
        <v>36</v>
      </c>
      <c r="F23" s="389">
        <v>3.80955618</v>
      </c>
      <c r="G23" t="s">
        <v>2530</v>
      </c>
    </row>
    <row r="24" spans="1:7">
      <c r="A24" s="231">
        <v>20</v>
      </c>
      <c r="B24" s="233" t="s">
        <v>2531</v>
      </c>
      <c r="C24" s="233" t="s">
        <v>2532</v>
      </c>
      <c r="D24" s="233" t="s">
        <v>1115</v>
      </c>
      <c r="E24" s="241">
        <v>1102</v>
      </c>
      <c r="F24" s="389">
        <v>109.37733184000004</v>
      </c>
      <c r="G24" s="388" t="s">
        <v>2533</v>
      </c>
    </row>
    <row r="25" spans="1:7">
      <c r="A25" s="231">
        <v>21</v>
      </c>
      <c r="B25" s="233" t="s">
        <v>2534</v>
      </c>
      <c r="C25" s="233" t="s">
        <v>2535</v>
      </c>
      <c r="D25" s="233" t="s">
        <v>1115</v>
      </c>
      <c r="E25" s="241">
        <v>1697</v>
      </c>
      <c r="F25" s="389">
        <v>249.47084817999996</v>
      </c>
      <c r="G25" s="388" t="s">
        <v>2536</v>
      </c>
    </row>
    <row r="26" spans="1:7">
      <c r="A26" s="231">
        <v>22</v>
      </c>
      <c r="B26" s="233" t="s">
        <v>2537</v>
      </c>
      <c r="C26" s="233" t="s">
        <v>2538</v>
      </c>
      <c r="D26" s="233" t="s">
        <v>1115</v>
      </c>
      <c r="E26" s="241">
        <v>295</v>
      </c>
      <c r="F26" s="389">
        <v>43.81990528</v>
      </c>
      <c r="G26" s="388" t="s">
        <v>2539</v>
      </c>
    </row>
    <row r="27" spans="1:7">
      <c r="A27" s="231">
        <v>23</v>
      </c>
      <c r="B27" s="233" t="s">
        <v>2540</v>
      </c>
      <c r="C27" s="233" t="s">
        <v>2541</v>
      </c>
      <c r="D27" s="233" t="s">
        <v>1115</v>
      </c>
      <c r="E27" s="241">
        <v>139</v>
      </c>
      <c r="F27" s="389">
        <v>8.818579810000001</v>
      </c>
      <c r="G27" s="388" t="s">
        <v>2542</v>
      </c>
    </row>
    <row r="28" spans="1:7">
      <c r="A28" s="231">
        <v>24</v>
      </c>
      <c r="B28" s="233" t="s">
        <v>2540</v>
      </c>
      <c r="C28" s="233" t="s">
        <v>2543</v>
      </c>
      <c r="D28" s="233" t="s">
        <v>1115</v>
      </c>
      <c r="E28" s="241">
        <v>1</v>
      </c>
      <c r="F28" s="389">
        <v>120.23261344810541</v>
      </c>
      <c r="G28" s="388"/>
    </row>
    <row r="29" spans="1:7">
      <c r="A29" s="231">
        <v>25</v>
      </c>
      <c r="B29" s="233" t="s">
        <v>2540</v>
      </c>
      <c r="C29" s="233" t="s">
        <v>2529</v>
      </c>
      <c r="D29" s="233" t="s">
        <v>864</v>
      </c>
      <c r="E29" s="241">
        <v>5</v>
      </c>
      <c r="F29" s="389">
        <v>0.56695863000000002</v>
      </c>
      <c r="G29" s="388"/>
    </row>
    <row r="30" spans="1:7">
      <c r="A30" s="231">
        <v>26</v>
      </c>
      <c r="B30" s="233" t="s">
        <v>2540</v>
      </c>
      <c r="C30" s="233" t="s">
        <v>2532</v>
      </c>
      <c r="D30" s="233" t="s">
        <v>864</v>
      </c>
      <c r="E30" s="241">
        <v>375</v>
      </c>
      <c r="F30" s="389">
        <v>14.948566550000001</v>
      </c>
      <c r="G30" s="388"/>
    </row>
    <row r="31" spans="1:7">
      <c r="A31" s="231">
        <v>27</v>
      </c>
      <c r="B31" s="233" t="s">
        <v>2540</v>
      </c>
      <c r="C31" s="233" t="s">
        <v>2535</v>
      </c>
      <c r="D31" s="233" t="s">
        <v>864</v>
      </c>
      <c r="E31" s="241">
        <v>277</v>
      </c>
      <c r="F31" s="389">
        <v>626.80373078000014</v>
      </c>
      <c r="G31" s="388"/>
    </row>
    <row r="32" spans="1:7">
      <c r="A32" s="234">
        <v>28</v>
      </c>
      <c r="B32" s="233" t="s">
        <v>2540</v>
      </c>
      <c r="C32" s="233" t="s">
        <v>2538</v>
      </c>
      <c r="D32" s="233" t="s">
        <v>864</v>
      </c>
      <c r="E32" s="241">
        <v>29</v>
      </c>
      <c r="F32" s="389">
        <v>24.689786599999998</v>
      </c>
      <c r="G32" s="388"/>
    </row>
    <row r="33" spans="1:7">
      <c r="A33" s="234">
        <v>29</v>
      </c>
      <c r="B33" s="233" t="s">
        <v>2540</v>
      </c>
      <c r="C33" s="233" t="s">
        <v>2541</v>
      </c>
      <c r="D33" s="233" t="s">
        <v>864</v>
      </c>
      <c r="E33" s="241">
        <v>44</v>
      </c>
      <c r="F33" s="389">
        <v>10.124740280000001</v>
      </c>
      <c r="G33" s="388"/>
    </row>
    <row r="34" spans="1:7">
      <c r="A34" s="234">
        <v>30</v>
      </c>
      <c r="B34" s="233" t="s">
        <v>2540</v>
      </c>
      <c r="C34" s="233" t="s">
        <v>2529</v>
      </c>
      <c r="D34" s="233" t="s">
        <v>873</v>
      </c>
      <c r="E34" s="241">
        <v>0</v>
      </c>
      <c r="F34" s="386">
        <v>0</v>
      </c>
      <c r="G34" s="388"/>
    </row>
    <row r="35" spans="1:7">
      <c r="A35" s="234">
        <v>31</v>
      </c>
      <c r="B35" s="233" t="s">
        <v>2540</v>
      </c>
      <c r="C35" s="233" t="s">
        <v>2532</v>
      </c>
      <c r="D35" s="233" t="s">
        <v>873</v>
      </c>
      <c r="E35" s="241">
        <v>18</v>
      </c>
      <c r="F35" s="389">
        <v>16.654959999999999</v>
      </c>
      <c r="G35" s="388"/>
    </row>
    <row r="36" spans="1:7">
      <c r="A36" s="234">
        <v>32</v>
      </c>
      <c r="B36" s="233" t="s">
        <v>2540</v>
      </c>
      <c r="C36" s="233" t="s">
        <v>2535</v>
      </c>
      <c r="D36" s="233" t="s">
        <v>873</v>
      </c>
      <c r="E36" s="241">
        <v>42</v>
      </c>
      <c r="F36" s="389">
        <v>955.57152814000005</v>
      </c>
      <c r="G36" s="388"/>
    </row>
    <row r="37" spans="1:7">
      <c r="A37" s="234">
        <v>33</v>
      </c>
      <c r="B37" s="233" t="s">
        <v>2540</v>
      </c>
      <c r="C37" s="233" t="s">
        <v>2538</v>
      </c>
      <c r="D37" s="233" t="s">
        <v>873</v>
      </c>
      <c r="E37" s="241">
        <v>24</v>
      </c>
      <c r="F37" s="389">
        <v>191.20937999999998</v>
      </c>
      <c r="G37" s="388"/>
    </row>
    <row r="38" spans="1:7">
      <c r="A38" s="234">
        <v>34</v>
      </c>
      <c r="B38" s="233" t="s">
        <v>2540</v>
      </c>
      <c r="C38" s="233" t="s">
        <v>2541</v>
      </c>
      <c r="D38" s="233" t="s">
        <v>873</v>
      </c>
      <c r="E38" s="241">
        <v>15</v>
      </c>
      <c r="F38" s="389">
        <v>25.704916000000001</v>
      </c>
      <c r="G38" s="388"/>
    </row>
    <row r="39" spans="1:7">
      <c r="A39" s="234">
        <v>35</v>
      </c>
      <c r="B39" s="233" t="s">
        <v>2540</v>
      </c>
      <c r="C39" s="233" t="s">
        <v>2529</v>
      </c>
      <c r="D39" s="233" t="s">
        <v>987</v>
      </c>
      <c r="E39" s="241">
        <v>0</v>
      </c>
      <c r="F39" s="386">
        <v>0</v>
      </c>
      <c r="G39" s="388"/>
    </row>
    <row r="40" spans="1:7">
      <c r="A40" s="234">
        <v>36</v>
      </c>
      <c r="B40" s="233" t="s">
        <v>2540</v>
      </c>
      <c r="C40" s="233" t="s">
        <v>2532</v>
      </c>
      <c r="D40" s="233" t="s">
        <v>987</v>
      </c>
      <c r="E40" s="241">
        <v>3</v>
      </c>
      <c r="F40" s="389">
        <v>6.6799999999999998E-2</v>
      </c>
      <c r="G40" s="388"/>
    </row>
    <row r="41" spans="1:7">
      <c r="A41" s="234">
        <v>37</v>
      </c>
      <c r="B41" s="233" t="s">
        <v>2540</v>
      </c>
      <c r="C41" s="233" t="s">
        <v>2535</v>
      </c>
      <c r="D41" s="233" t="s">
        <v>987</v>
      </c>
      <c r="E41" s="241">
        <v>4</v>
      </c>
      <c r="F41" s="389">
        <v>113.23060799999999</v>
      </c>
      <c r="G41" s="388"/>
    </row>
    <row r="42" spans="1:7">
      <c r="A42" s="234">
        <v>39</v>
      </c>
      <c r="B42" s="233" t="s">
        <v>2540</v>
      </c>
      <c r="C42" s="233" t="s">
        <v>2538</v>
      </c>
      <c r="D42" s="233" t="s">
        <v>987</v>
      </c>
      <c r="E42" s="241">
        <v>5</v>
      </c>
      <c r="F42" s="389">
        <v>34.285700000000006</v>
      </c>
      <c r="G42" s="388"/>
    </row>
    <row r="43" spans="1:7">
      <c r="A43" s="234">
        <v>40</v>
      </c>
      <c r="B43" s="233" t="s">
        <v>2540</v>
      </c>
      <c r="C43" s="233" t="s">
        <v>2541</v>
      </c>
      <c r="D43" s="233" t="s">
        <v>987</v>
      </c>
      <c r="E43" s="241">
        <v>14</v>
      </c>
      <c r="F43" s="389">
        <v>161.27000000000001</v>
      </c>
      <c r="G43" s="388"/>
    </row>
    <row r="44" spans="1:7">
      <c r="A44" s="234">
        <v>41</v>
      </c>
      <c r="B44" s="233" t="s">
        <v>2540</v>
      </c>
      <c r="C44" s="233"/>
      <c r="D44" s="233"/>
      <c r="E44" s="233"/>
      <c r="F44" s="235"/>
      <c r="G44" s="233"/>
    </row>
    <row r="45" spans="1:7">
      <c r="A45" s="234">
        <v>42</v>
      </c>
      <c r="B45" s="233" t="s">
        <v>2540</v>
      </c>
      <c r="C45" s="233"/>
      <c r="D45" s="233"/>
      <c r="E45" s="233"/>
      <c r="F45" s="235"/>
      <c r="G45" s="233"/>
    </row>
    <row r="46" spans="1:7">
      <c r="A46" s="234">
        <v>43</v>
      </c>
      <c r="B46" s="233" t="s">
        <v>2540</v>
      </c>
      <c r="C46" s="233"/>
      <c r="D46" s="233"/>
      <c r="E46" s="233"/>
      <c r="F46" s="235"/>
      <c r="G46" s="233"/>
    </row>
    <row r="47" spans="1:7">
      <c r="A47" s="234">
        <v>44</v>
      </c>
      <c r="B47" s="233" t="s">
        <v>2540</v>
      </c>
      <c r="C47" s="233"/>
      <c r="D47" s="233"/>
      <c r="E47" s="233"/>
      <c r="F47" s="235"/>
      <c r="G47" s="235"/>
    </row>
    <row r="48" spans="1:7">
      <c r="A48" s="234">
        <v>45</v>
      </c>
      <c r="B48" s="233" t="s">
        <v>2540</v>
      </c>
      <c r="C48" s="233"/>
      <c r="D48" s="233"/>
      <c r="E48" s="233"/>
      <c r="F48" s="235"/>
      <c r="G48" s="235"/>
    </row>
    <row r="49" spans="1:7">
      <c r="A49" s="234">
        <v>46</v>
      </c>
      <c r="B49" s="233" t="s">
        <v>2540</v>
      </c>
      <c r="C49" s="233"/>
      <c r="D49" s="233"/>
      <c r="E49" s="233"/>
      <c r="F49" s="235"/>
      <c r="G49" s="235"/>
    </row>
    <row r="50" spans="1:7">
      <c r="A50" s="236">
        <v>47</v>
      </c>
      <c r="B50" s="233" t="s">
        <v>2540</v>
      </c>
      <c r="C50" s="233"/>
      <c r="D50" s="233"/>
      <c r="E50" s="233"/>
      <c r="F50" s="235"/>
      <c r="G50" s="237"/>
    </row>
    <row r="51" spans="1:7">
      <c r="A51" s="233"/>
      <c r="B51" s="233"/>
      <c r="C51" s="233"/>
      <c r="D51" s="233"/>
      <c r="E51" s="233"/>
      <c r="F51" s="233"/>
      <c r="G51" s="235"/>
    </row>
    <row r="52" spans="1:7" ht="15.75">
      <c r="A52" s="11"/>
      <c r="B52" s="498" t="s">
        <v>305</v>
      </c>
      <c r="C52" s="499"/>
      <c r="D52" s="500"/>
      <c r="E52" s="28">
        <f>SUM(E5:E50)</f>
        <v>8287366</v>
      </c>
      <c r="F52" s="30">
        <f>SUM(F5:F50)</f>
        <v>7128.7944400881051</v>
      </c>
      <c r="G52" s="239"/>
    </row>
    <row r="53" spans="1:7">
      <c r="A53" s="233"/>
      <c r="B53" s="233"/>
      <c r="C53" s="233"/>
      <c r="D53" s="233"/>
      <c r="E53" s="233"/>
      <c r="F53" s="233"/>
      <c r="G53" s="235"/>
    </row>
    <row r="54" spans="1:7" hidden="1">
      <c r="A54" s="233"/>
      <c r="B54" s="232"/>
      <c r="C54" s="232"/>
      <c r="D54" s="232"/>
      <c r="E54" s="232"/>
      <c r="F54" s="238"/>
      <c r="G54" s="233"/>
    </row>
    <row r="55" spans="1:7" hidden="1">
      <c r="A55" s="233"/>
      <c r="B55" s="232"/>
      <c r="C55" s="232"/>
      <c r="D55" s="232"/>
      <c r="E55" s="232"/>
      <c r="F55" s="238"/>
      <c r="G55" s="233"/>
    </row>
    <row r="56" spans="1:7" hidden="1">
      <c r="A56" s="233"/>
      <c r="B56" s="232"/>
      <c r="C56" s="232"/>
      <c r="D56" s="232"/>
      <c r="E56" s="232"/>
      <c r="F56" s="238"/>
      <c r="G56" s="233"/>
    </row>
    <row r="57" spans="1:7" hidden="1">
      <c r="A57" s="233"/>
      <c r="B57" s="232"/>
      <c r="C57" s="232"/>
      <c r="D57" s="232"/>
      <c r="E57" s="232"/>
      <c r="F57" s="238"/>
      <c r="G57" s="233"/>
    </row>
    <row r="58" spans="1:7" hidden="1">
      <c r="A58" s="233"/>
      <c r="B58" s="232"/>
      <c r="C58" s="232"/>
      <c r="D58" s="232"/>
      <c r="E58" s="232"/>
      <c r="F58" s="238"/>
      <c r="G58" s="233"/>
    </row>
    <row r="59" spans="1:7" hidden="1">
      <c r="A59" s="233"/>
      <c r="B59" s="232"/>
      <c r="C59" s="232"/>
      <c r="D59" s="232"/>
      <c r="E59" s="232"/>
      <c r="F59" s="238"/>
      <c r="G59" s="233"/>
    </row>
    <row r="60" spans="1:7" hidden="1">
      <c r="A60" s="233"/>
      <c r="B60" s="232"/>
      <c r="C60" s="232"/>
      <c r="D60" s="232"/>
      <c r="E60" s="232"/>
      <c r="F60" s="238"/>
      <c r="G60" s="233"/>
    </row>
    <row r="61" spans="1:7" hidden="1">
      <c r="A61" s="233"/>
      <c r="B61" s="232"/>
      <c r="C61" s="232"/>
      <c r="D61" s="232"/>
      <c r="E61" s="232"/>
      <c r="F61" s="238"/>
      <c r="G61" s="233"/>
    </row>
    <row r="62" spans="1:7" hidden="1">
      <c r="A62" s="233"/>
      <c r="B62" s="232"/>
      <c r="C62" s="232"/>
      <c r="D62" s="232"/>
      <c r="E62" s="232"/>
      <c r="F62" s="238"/>
      <c r="G62" s="233"/>
    </row>
    <row r="63" spans="1:7" hidden="1">
      <c r="A63" s="233"/>
      <c r="B63" s="232"/>
      <c r="C63" s="232"/>
      <c r="D63" s="232"/>
      <c r="E63" s="232"/>
      <c r="F63" s="238"/>
      <c r="G63" s="233"/>
    </row>
    <row r="64" spans="1:7" hidden="1">
      <c r="A64" s="233"/>
      <c r="B64" s="232"/>
      <c r="C64" s="232"/>
      <c r="D64" s="232"/>
      <c r="E64" s="232"/>
      <c r="F64" s="238"/>
      <c r="G64" s="233"/>
    </row>
    <row r="65" spans="1:7" hidden="1">
      <c r="A65" s="233"/>
      <c r="B65" s="232"/>
      <c r="C65" s="232"/>
      <c r="D65" s="232"/>
      <c r="E65" s="232"/>
      <c r="F65" s="238"/>
      <c r="G65" s="233"/>
    </row>
    <row r="66" spans="1:7" hidden="1">
      <c r="A66" s="233"/>
      <c r="B66" s="232"/>
      <c r="C66" s="232"/>
      <c r="D66" s="232"/>
      <c r="E66" s="232"/>
      <c r="F66" s="238"/>
      <c r="G66" s="233"/>
    </row>
    <row r="67" spans="1:7" hidden="1">
      <c r="A67" s="233"/>
      <c r="B67" s="232"/>
      <c r="C67" s="232"/>
      <c r="D67" s="232"/>
      <c r="E67" s="232"/>
      <c r="F67" s="238"/>
      <c r="G67" s="233"/>
    </row>
    <row r="68" spans="1:7" hidden="1">
      <c r="A68" s="233"/>
      <c r="B68" s="232"/>
      <c r="C68" s="232"/>
      <c r="D68" s="232"/>
      <c r="E68" s="232"/>
      <c r="F68" s="238"/>
      <c r="G68" s="233"/>
    </row>
    <row r="69" spans="1:7" hidden="1">
      <c r="A69" s="233"/>
      <c r="B69" s="232"/>
      <c r="C69" s="232"/>
      <c r="D69" s="232"/>
      <c r="E69" s="232"/>
      <c r="F69" s="238"/>
      <c r="G69" s="233"/>
    </row>
    <row r="70" spans="1:7" hidden="1">
      <c r="A70" s="233"/>
      <c r="B70" s="232"/>
      <c r="C70" s="232"/>
      <c r="D70" s="232"/>
      <c r="E70" s="232"/>
      <c r="F70" s="238"/>
      <c r="G70" s="233"/>
    </row>
    <row r="71" spans="1:7" hidden="1">
      <c r="A71" s="233"/>
      <c r="B71" s="232"/>
      <c r="C71" s="232"/>
      <c r="D71" s="232"/>
      <c r="E71" s="232"/>
      <c r="F71" s="238"/>
      <c r="G71" s="233"/>
    </row>
    <row r="72" spans="1:7" hidden="1">
      <c r="A72" s="233"/>
      <c r="B72" s="232"/>
      <c r="C72" s="232"/>
      <c r="D72" s="232"/>
      <c r="E72" s="232"/>
      <c r="F72" s="238"/>
      <c r="G72" s="233"/>
    </row>
    <row r="73" spans="1:7" hidden="1">
      <c r="A73" s="233"/>
      <c r="B73" s="232"/>
      <c r="C73" s="232"/>
      <c r="D73" s="232"/>
      <c r="E73" s="232"/>
      <c r="F73" s="238"/>
      <c r="G73" s="233"/>
    </row>
    <row r="74" spans="1:7" hidden="1">
      <c r="A74" s="233"/>
      <c r="B74" s="232"/>
      <c r="C74" s="232"/>
      <c r="D74" s="232"/>
      <c r="E74" s="232"/>
      <c r="F74" s="238"/>
      <c r="G74" s="233"/>
    </row>
    <row r="75" spans="1:7" hidden="1">
      <c r="A75" s="233"/>
      <c r="B75" s="232"/>
      <c r="C75" s="232"/>
      <c r="D75" s="232"/>
      <c r="E75" s="232"/>
      <c r="F75" s="238"/>
      <c r="G75" s="233"/>
    </row>
    <row r="76" spans="1:7" hidden="1">
      <c r="A76" s="233"/>
      <c r="B76" s="232"/>
      <c r="C76" s="232"/>
      <c r="D76" s="232"/>
      <c r="E76" s="232"/>
      <c r="F76" s="238"/>
      <c r="G76" s="233"/>
    </row>
    <row r="77" spans="1:7" hidden="1">
      <c r="A77" s="233"/>
      <c r="B77" s="232"/>
      <c r="C77" s="232"/>
      <c r="D77" s="232"/>
      <c r="E77" s="232"/>
      <c r="F77" s="238"/>
      <c r="G77" s="233"/>
    </row>
    <row r="78" spans="1:7" hidden="1">
      <c r="A78" s="233"/>
      <c r="B78" s="232"/>
      <c r="C78" s="232"/>
      <c r="D78" s="232"/>
      <c r="E78" s="232"/>
      <c r="F78" s="238"/>
      <c r="G78" s="233"/>
    </row>
    <row r="79" spans="1:7" hidden="1">
      <c r="A79" s="233"/>
      <c r="B79" s="232"/>
      <c r="C79" s="232"/>
      <c r="D79" s="232"/>
      <c r="E79" s="232"/>
      <c r="F79" s="238"/>
      <c r="G79" s="233"/>
    </row>
    <row r="80" spans="1:7" hidden="1">
      <c r="A80" s="233"/>
      <c r="B80" s="232"/>
      <c r="C80" s="232"/>
      <c r="D80" s="232"/>
      <c r="E80" s="232"/>
      <c r="F80" s="238"/>
      <c r="G80" s="233"/>
    </row>
    <row r="81" spans="1:7" hidden="1">
      <c r="A81" s="233"/>
      <c r="B81" s="232"/>
      <c r="C81" s="232"/>
      <c r="D81" s="232"/>
      <c r="E81" s="232"/>
      <c r="F81" s="238"/>
      <c r="G81" s="233"/>
    </row>
    <row r="82" spans="1:7" hidden="1">
      <c r="A82" s="233"/>
      <c r="B82" s="232"/>
      <c r="C82" s="232"/>
      <c r="D82" s="232"/>
      <c r="E82" s="232"/>
      <c r="F82" s="238"/>
      <c r="G82" s="233"/>
    </row>
    <row r="83" spans="1:7" hidden="1">
      <c r="A83" s="233"/>
      <c r="B83" s="232"/>
      <c r="C83" s="232"/>
      <c r="D83" s="232"/>
      <c r="E83" s="232"/>
      <c r="F83" s="238"/>
      <c r="G83" s="233"/>
    </row>
    <row r="84" spans="1:7" hidden="1">
      <c r="A84" s="233"/>
      <c r="B84" s="232"/>
      <c r="C84" s="232"/>
      <c r="D84" s="232"/>
      <c r="E84" s="232"/>
      <c r="F84" s="238"/>
      <c r="G84" s="233"/>
    </row>
    <row r="85" spans="1:7" hidden="1">
      <c r="A85" s="233"/>
      <c r="B85" s="232"/>
      <c r="C85" s="232"/>
      <c r="D85" s="232"/>
      <c r="E85" s="232"/>
      <c r="F85" s="238"/>
      <c r="G85" s="233"/>
    </row>
    <row r="86" spans="1:7" hidden="1">
      <c r="A86" s="233"/>
      <c r="B86" s="232"/>
      <c r="C86" s="232"/>
      <c r="D86" s="232"/>
      <c r="E86" s="232"/>
      <c r="F86" s="238"/>
      <c r="G86" s="233"/>
    </row>
    <row r="87" spans="1:7" hidden="1">
      <c r="A87" s="233"/>
      <c r="B87" s="232"/>
      <c r="C87" s="232"/>
      <c r="D87" s="232"/>
      <c r="E87" s="232"/>
      <c r="F87" s="238"/>
      <c r="G87" s="233"/>
    </row>
    <row r="88" spans="1:7" hidden="1">
      <c r="A88" s="233"/>
      <c r="B88" s="232"/>
      <c r="C88" s="232"/>
      <c r="D88" s="232"/>
      <c r="E88" s="232"/>
      <c r="F88" s="238"/>
      <c r="G88" s="233"/>
    </row>
    <row r="89" spans="1:7" hidden="1">
      <c r="A89" s="233"/>
      <c r="B89" s="232"/>
      <c r="C89" s="232"/>
      <c r="D89" s="232"/>
      <c r="E89" s="232"/>
      <c r="F89" s="238"/>
      <c r="G89" s="233"/>
    </row>
    <row r="90" spans="1:7" hidden="1">
      <c r="A90" s="233"/>
      <c r="B90" s="232"/>
      <c r="C90" s="232"/>
      <c r="D90" s="232"/>
      <c r="E90" s="232"/>
      <c r="F90" s="238"/>
      <c r="G90" s="233"/>
    </row>
    <row r="91" spans="1:7" hidden="1">
      <c r="A91" s="233"/>
      <c r="B91" s="232"/>
      <c r="C91" s="232"/>
      <c r="D91" s="232"/>
      <c r="E91" s="232"/>
      <c r="F91" s="238"/>
      <c r="G91" s="233"/>
    </row>
    <row r="92" spans="1:7" hidden="1">
      <c r="A92" s="233"/>
      <c r="B92" s="232"/>
      <c r="C92" s="232"/>
      <c r="D92" s="232"/>
      <c r="E92" s="232"/>
      <c r="F92" s="238"/>
      <c r="G92" s="233"/>
    </row>
    <row r="93" spans="1:7" hidden="1">
      <c r="A93" s="233"/>
      <c r="B93" s="232"/>
      <c r="C93" s="232"/>
      <c r="D93" s="232"/>
      <c r="E93" s="232"/>
      <c r="F93" s="238"/>
      <c r="G93" s="233"/>
    </row>
    <row r="94" spans="1:7" hidden="1">
      <c r="A94" s="233"/>
      <c r="B94" s="232"/>
      <c r="C94" s="232"/>
      <c r="D94" s="232"/>
      <c r="E94" s="232"/>
      <c r="F94" s="238"/>
      <c r="G94" s="233"/>
    </row>
    <row r="95" spans="1:7" hidden="1">
      <c r="A95" s="233"/>
      <c r="B95" s="232"/>
      <c r="C95" s="232"/>
      <c r="D95" s="232"/>
      <c r="E95" s="232"/>
      <c r="F95" s="238"/>
      <c r="G95" s="233"/>
    </row>
    <row r="96" spans="1:7" hidden="1">
      <c r="A96" s="233"/>
      <c r="B96" s="232"/>
      <c r="C96" s="232"/>
      <c r="D96" s="232"/>
      <c r="E96" s="232"/>
      <c r="F96" s="238"/>
      <c r="G96" s="233"/>
    </row>
    <row r="97" spans="1:7" hidden="1">
      <c r="A97" s="233"/>
      <c r="B97" s="232"/>
      <c r="C97" s="232"/>
      <c r="D97" s="232"/>
      <c r="E97" s="232"/>
      <c r="F97" s="238"/>
      <c r="G97" s="233"/>
    </row>
    <row r="98" spans="1:7" hidden="1">
      <c r="A98" s="233"/>
      <c r="B98" s="232"/>
      <c r="C98" s="232"/>
      <c r="D98" s="232"/>
      <c r="E98" s="232"/>
      <c r="F98" s="238"/>
      <c r="G98" s="233"/>
    </row>
    <row r="99" spans="1:7" hidden="1">
      <c r="A99" s="233"/>
      <c r="B99" s="232"/>
      <c r="C99" s="232"/>
      <c r="D99" s="232"/>
      <c r="E99" s="232"/>
      <c r="F99" s="238"/>
      <c r="G99" s="233"/>
    </row>
    <row r="100" spans="1:7" hidden="1">
      <c r="A100" s="233"/>
      <c r="B100" s="232"/>
      <c r="C100" s="232"/>
      <c r="D100" s="232"/>
      <c r="E100" s="232"/>
      <c r="F100" s="238"/>
      <c r="G100" s="233"/>
    </row>
    <row r="101" spans="1:7" hidden="1">
      <c r="A101" s="233"/>
      <c r="B101" s="232"/>
      <c r="C101" s="232"/>
      <c r="D101" s="232"/>
      <c r="E101" s="232"/>
      <c r="F101" s="238"/>
      <c r="G101" s="233"/>
    </row>
    <row r="102" spans="1:7" hidden="1">
      <c r="A102" s="233"/>
      <c r="B102" s="232"/>
      <c r="C102" s="232"/>
      <c r="D102" s="232"/>
      <c r="E102" s="232"/>
      <c r="F102" s="238"/>
      <c r="G102" s="233"/>
    </row>
    <row r="103" spans="1:7" hidden="1">
      <c r="A103" s="233"/>
      <c r="B103" s="232"/>
      <c r="C103" s="232"/>
      <c r="D103" s="232"/>
      <c r="E103" s="232"/>
      <c r="F103" s="238"/>
      <c r="G103" s="233"/>
    </row>
    <row r="104" spans="1:7" hidden="1">
      <c r="A104" s="233"/>
      <c r="B104" s="232"/>
      <c r="C104" s="232"/>
      <c r="D104" s="232"/>
      <c r="E104" s="232"/>
      <c r="F104" s="238"/>
      <c r="G104" s="233"/>
    </row>
    <row r="105" spans="1:7" hidden="1">
      <c r="A105" s="233"/>
      <c r="B105" s="232"/>
      <c r="C105" s="232"/>
      <c r="D105" s="232"/>
      <c r="E105" s="232"/>
      <c r="F105" s="238"/>
      <c r="G105" s="233"/>
    </row>
    <row r="106" spans="1:7" hidden="1">
      <c r="A106" s="233"/>
      <c r="B106" s="232"/>
      <c r="C106" s="232"/>
      <c r="D106" s="232"/>
      <c r="E106" s="232"/>
      <c r="F106" s="238"/>
      <c r="G106" s="233"/>
    </row>
    <row r="107" spans="1:7" hidden="1">
      <c r="A107" s="233"/>
      <c r="B107" s="232"/>
      <c r="C107" s="232"/>
      <c r="D107" s="232"/>
      <c r="E107" s="232"/>
      <c r="F107" s="238"/>
      <c r="G107" s="233"/>
    </row>
    <row r="108" spans="1:7" hidden="1">
      <c r="A108" s="233"/>
      <c r="B108" s="232"/>
      <c r="C108" s="232"/>
      <c r="D108" s="232"/>
      <c r="E108" s="232"/>
      <c r="F108" s="238"/>
      <c r="G108" s="233"/>
    </row>
    <row r="109" spans="1:7" hidden="1">
      <c r="A109" s="233"/>
      <c r="B109" s="232"/>
      <c r="C109" s="232"/>
      <c r="D109" s="232"/>
      <c r="E109" s="232"/>
      <c r="F109" s="238"/>
      <c r="G109" s="233"/>
    </row>
    <row r="110" spans="1:7" hidden="1">
      <c r="A110" s="233"/>
      <c r="B110" s="232"/>
      <c r="C110" s="232"/>
      <c r="D110" s="232"/>
      <c r="E110" s="232"/>
      <c r="F110" s="238"/>
      <c r="G110" s="233"/>
    </row>
    <row r="111" spans="1:7" hidden="1">
      <c r="A111" s="233"/>
      <c r="B111" s="232"/>
      <c r="C111" s="232"/>
      <c r="D111" s="232"/>
      <c r="E111" s="232"/>
      <c r="F111" s="238"/>
      <c r="G111" s="233"/>
    </row>
    <row r="112" spans="1:7" hidden="1">
      <c r="A112" s="233"/>
      <c r="B112" s="232"/>
      <c r="C112" s="232"/>
      <c r="D112" s="232"/>
      <c r="E112" s="232"/>
      <c r="F112" s="238"/>
      <c r="G112" s="233"/>
    </row>
    <row r="113" spans="1:7" hidden="1">
      <c r="A113" s="233"/>
      <c r="B113" s="232"/>
      <c r="C113" s="232"/>
      <c r="D113" s="232"/>
      <c r="E113" s="232"/>
      <c r="F113" s="238"/>
      <c r="G113" s="233"/>
    </row>
    <row r="114" spans="1:7" hidden="1">
      <c r="A114" s="233"/>
      <c r="B114" s="232"/>
      <c r="C114" s="232"/>
      <c r="D114" s="232"/>
      <c r="E114" s="232"/>
      <c r="F114" s="238"/>
      <c r="G114" s="233"/>
    </row>
    <row r="115" spans="1:7" hidden="1">
      <c r="A115" s="233"/>
      <c r="B115" s="232"/>
      <c r="C115" s="232"/>
      <c r="D115" s="232"/>
      <c r="E115" s="232"/>
      <c r="F115" s="238"/>
      <c r="G115" s="233"/>
    </row>
    <row r="116" spans="1:7" hidden="1">
      <c r="A116" s="233"/>
      <c r="B116" s="232"/>
      <c r="C116" s="232"/>
      <c r="D116" s="232"/>
      <c r="E116" s="232"/>
      <c r="F116" s="238"/>
      <c r="G116" s="233"/>
    </row>
    <row r="117" spans="1:7" hidden="1">
      <c r="A117" s="233"/>
      <c r="B117" s="232"/>
      <c r="C117" s="232"/>
      <c r="D117" s="232"/>
      <c r="E117" s="232"/>
      <c r="F117" s="238"/>
      <c r="G117" s="233"/>
    </row>
    <row r="118" spans="1:7" hidden="1">
      <c r="A118" s="233"/>
      <c r="B118" s="232"/>
      <c r="C118" s="232"/>
      <c r="D118" s="232"/>
      <c r="E118" s="232"/>
      <c r="F118" s="238"/>
      <c r="G118" s="233"/>
    </row>
    <row r="119" spans="1:7" hidden="1">
      <c r="A119" s="233"/>
      <c r="B119" s="232"/>
      <c r="C119" s="232"/>
      <c r="D119" s="232"/>
      <c r="E119" s="232"/>
      <c r="F119" s="238"/>
      <c r="G119" s="233"/>
    </row>
    <row r="120" spans="1:7" hidden="1">
      <c r="A120" s="233"/>
      <c r="B120" s="232"/>
      <c r="C120" s="232"/>
      <c r="D120" s="232"/>
      <c r="E120" s="232"/>
      <c r="F120" s="238"/>
      <c r="G120" s="233"/>
    </row>
    <row r="121" spans="1:7" hidden="1">
      <c r="A121" s="233"/>
      <c r="B121" s="232"/>
      <c r="C121" s="232"/>
      <c r="D121" s="232"/>
      <c r="E121" s="232"/>
      <c r="F121" s="238"/>
      <c r="G121" s="233"/>
    </row>
    <row r="122" spans="1:7" hidden="1">
      <c r="A122" s="233"/>
      <c r="B122" s="232"/>
      <c r="C122" s="232"/>
      <c r="D122" s="232"/>
      <c r="E122" s="232"/>
      <c r="F122" s="238"/>
      <c r="G122" s="233"/>
    </row>
    <row r="123" spans="1:7" hidden="1">
      <c r="A123" s="233"/>
      <c r="B123" s="232"/>
      <c r="C123" s="232"/>
      <c r="D123" s="232"/>
      <c r="E123" s="232"/>
      <c r="F123" s="238"/>
      <c r="G123" s="233"/>
    </row>
    <row r="124" spans="1:7" hidden="1">
      <c r="A124" s="233"/>
      <c r="B124" s="232"/>
      <c r="C124" s="232"/>
      <c r="D124" s="232"/>
      <c r="E124" s="232"/>
      <c r="F124" s="238"/>
      <c r="G124" s="233"/>
    </row>
    <row r="125" spans="1:7" hidden="1">
      <c r="A125" s="233"/>
      <c r="B125" s="232"/>
      <c r="C125" s="232"/>
      <c r="D125" s="232"/>
      <c r="E125" s="232"/>
      <c r="F125" s="238"/>
      <c r="G125" s="233"/>
    </row>
    <row r="126" spans="1:7" hidden="1">
      <c r="A126" s="233"/>
      <c r="B126" s="232"/>
      <c r="C126" s="232"/>
      <c r="D126" s="232"/>
      <c r="E126" s="232"/>
      <c r="F126" s="238"/>
      <c r="G126" s="233"/>
    </row>
    <row r="127" spans="1:7" hidden="1">
      <c r="A127" s="233"/>
      <c r="B127" s="232"/>
      <c r="C127" s="232"/>
      <c r="D127" s="232"/>
      <c r="E127" s="232"/>
      <c r="F127" s="238"/>
      <c r="G127" s="233"/>
    </row>
    <row r="128" spans="1:7" hidden="1">
      <c r="A128" s="233"/>
      <c r="B128" s="232"/>
      <c r="C128" s="232"/>
      <c r="D128" s="232"/>
      <c r="E128" s="232"/>
      <c r="F128" s="238"/>
      <c r="G128" s="233"/>
    </row>
    <row r="129" spans="1:7" hidden="1">
      <c r="A129" s="233"/>
      <c r="B129" s="232"/>
      <c r="C129" s="232"/>
      <c r="D129" s="232"/>
      <c r="E129" s="232"/>
      <c r="F129" s="238"/>
      <c r="G129" s="233"/>
    </row>
    <row r="130" spans="1:7" hidden="1">
      <c r="A130" s="233"/>
      <c r="B130" s="232"/>
      <c r="C130" s="232"/>
      <c r="D130" s="232"/>
      <c r="E130" s="232"/>
      <c r="F130" s="238"/>
      <c r="G130" s="233"/>
    </row>
    <row r="131" spans="1:7" hidden="1">
      <c r="A131" s="233"/>
      <c r="B131" s="232"/>
      <c r="C131" s="232"/>
      <c r="D131" s="232"/>
      <c r="E131" s="232"/>
      <c r="F131" s="238"/>
      <c r="G131" s="233"/>
    </row>
    <row r="132" spans="1:7" hidden="1">
      <c r="A132" s="233"/>
      <c r="B132" s="232"/>
      <c r="C132" s="232"/>
      <c r="D132" s="232"/>
      <c r="E132" s="232"/>
      <c r="F132" s="238"/>
      <c r="G132" s="233"/>
    </row>
    <row r="133" spans="1:7" hidden="1">
      <c r="A133" s="233"/>
      <c r="B133" s="232"/>
      <c r="C133" s="232"/>
      <c r="D133" s="232"/>
      <c r="E133" s="232"/>
      <c r="F133" s="238"/>
      <c r="G133" s="233"/>
    </row>
    <row r="134" spans="1:7" hidden="1">
      <c r="A134" s="233"/>
      <c r="B134" s="232"/>
      <c r="C134" s="232"/>
      <c r="D134" s="232"/>
      <c r="E134" s="232"/>
      <c r="F134" s="238"/>
      <c r="G134" s="233"/>
    </row>
    <row r="135" spans="1:7" hidden="1">
      <c r="A135" s="233"/>
      <c r="B135" s="232"/>
      <c r="C135" s="232"/>
      <c r="D135" s="232"/>
      <c r="E135" s="232"/>
      <c r="F135" s="238"/>
      <c r="G135" s="233"/>
    </row>
    <row r="136" spans="1:7" hidden="1">
      <c r="A136" s="233"/>
      <c r="B136" s="232"/>
      <c r="C136" s="232"/>
      <c r="D136" s="232"/>
      <c r="E136" s="232"/>
      <c r="F136" s="238"/>
      <c r="G136" s="233"/>
    </row>
    <row r="137" spans="1:7" hidden="1">
      <c r="A137" s="233"/>
      <c r="B137" s="232"/>
      <c r="C137" s="232"/>
      <c r="D137" s="232"/>
      <c r="E137" s="232"/>
      <c r="F137" s="238"/>
      <c r="G137" s="233"/>
    </row>
    <row r="138" spans="1:7" hidden="1">
      <c r="A138" s="233"/>
      <c r="B138" s="232"/>
      <c r="C138" s="232"/>
      <c r="D138" s="232"/>
      <c r="E138" s="232"/>
      <c r="F138" s="238"/>
      <c r="G138" s="233"/>
    </row>
    <row r="139" spans="1:7" hidden="1">
      <c r="A139" s="233"/>
      <c r="B139" s="232"/>
      <c r="C139" s="232"/>
      <c r="D139" s="232"/>
      <c r="E139" s="232"/>
      <c r="F139" s="238"/>
      <c r="G139" s="233"/>
    </row>
    <row r="140" spans="1:7" hidden="1">
      <c r="A140" s="233"/>
      <c r="B140" s="232"/>
      <c r="C140" s="232"/>
      <c r="D140" s="232"/>
      <c r="E140" s="232"/>
      <c r="F140" s="238"/>
      <c r="G140" s="233"/>
    </row>
    <row r="141" spans="1:7" hidden="1">
      <c r="A141" s="233"/>
      <c r="B141" s="232"/>
      <c r="C141" s="232"/>
      <c r="D141" s="232"/>
      <c r="E141" s="232"/>
      <c r="F141" s="238"/>
      <c r="G141" s="233"/>
    </row>
    <row r="142" spans="1:7" hidden="1">
      <c r="A142" s="233"/>
      <c r="B142" s="232"/>
      <c r="C142" s="232"/>
      <c r="D142" s="232"/>
      <c r="E142" s="232"/>
      <c r="F142" s="238"/>
      <c r="G142" s="233"/>
    </row>
    <row r="143" spans="1:7" hidden="1">
      <c r="A143" s="233"/>
      <c r="B143" s="232"/>
      <c r="C143" s="232"/>
      <c r="D143" s="232"/>
      <c r="E143" s="232"/>
      <c r="F143" s="238"/>
      <c r="G143" s="233"/>
    </row>
    <row r="144" spans="1:7" hidden="1">
      <c r="A144" s="233"/>
      <c r="B144" s="232"/>
      <c r="C144" s="232"/>
      <c r="D144" s="232"/>
      <c r="E144" s="232"/>
      <c r="F144" s="238"/>
      <c r="G144" s="233"/>
    </row>
    <row r="145" spans="1:7" hidden="1">
      <c r="A145" s="233"/>
      <c r="B145" s="232"/>
      <c r="C145" s="232"/>
      <c r="D145" s="232"/>
      <c r="E145" s="232"/>
      <c r="F145" s="238"/>
      <c r="G145" s="233"/>
    </row>
    <row r="146" spans="1:7" hidden="1">
      <c r="A146" s="233"/>
      <c r="B146" s="232"/>
      <c r="C146" s="232"/>
      <c r="D146" s="232"/>
      <c r="E146" s="232"/>
      <c r="F146" s="238"/>
      <c r="G146" s="233"/>
    </row>
    <row r="147" spans="1:7" hidden="1">
      <c r="A147" s="233"/>
      <c r="B147" s="232"/>
      <c r="C147" s="232"/>
      <c r="D147" s="232"/>
      <c r="E147" s="232"/>
      <c r="F147" s="238"/>
      <c r="G147" s="233"/>
    </row>
    <row r="148" spans="1:7" hidden="1">
      <c r="A148" s="233"/>
      <c r="B148" s="232"/>
      <c r="C148" s="232"/>
      <c r="D148" s="232"/>
      <c r="E148" s="232"/>
      <c r="F148" s="238"/>
      <c r="G148" s="233"/>
    </row>
    <row r="149" spans="1:7" hidden="1">
      <c r="A149" s="233"/>
      <c r="B149" s="232"/>
      <c r="C149" s="232"/>
      <c r="D149" s="232"/>
      <c r="E149" s="232"/>
      <c r="F149" s="238"/>
      <c r="G149" s="233"/>
    </row>
    <row r="150" spans="1:7" hidden="1">
      <c r="A150" s="233"/>
      <c r="B150" s="232"/>
      <c r="C150" s="232"/>
      <c r="D150" s="232"/>
      <c r="E150" s="232"/>
      <c r="F150" s="238"/>
      <c r="G150" s="233"/>
    </row>
    <row r="151" spans="1:7" hidden="1">
      <c r="A151" s="233"/>
      <c r="B151" s="232"/>
      <c r="C151" s="232"/>
      <c r="D151" s="232"/>
      <c r="E151" s="232"/>
      <c r="F151" s="238"/>
      <c r="G151" s="233"/>
    </row>
    <row r="152" spans="1:7" hidden="1">
      <c r="A152" s="233"/>
      <c r="B152" s="232"/>
      <c r="C152" s="232"/>
      <c r="D152" s="232"/>
      <c r="E152" s="232"/>
      <c r="F152" s="238"/>
      <c r="G152" s="233"/>
    </row>
    <row r="153" spans="1:7" hidden="1">
      <c r="A153" s="233"/>
      <c r="B153" s="232"/>
      <c r="C153" s="232"/>
      <c r="D153" s="232"/>
      <c r="E153" s="232"/>
      <c r="F153" s="238"/>
      <c r="G153" s="233"/>
    </row>
    <row r="154" spans="1:7" hidden="1">
      <c r="A154" s="233"/>
      <c r="B154" s="232"/>
      <c r="C154" s="232"/>
      <c r="D154" s="232"/>
      <c r="E154" s="232"/>
      <c r="F154" s="238"/>
      <c r="G154" s="233"/>
    </row>
    <row r="155" spans="1:7" hidden="1">
      <c r="A155" s="233"/>
      <c r="B155" s="232"/>
      <c r="C155" s="232"/>
      <c r="D155" s="232"/>
      <c r="E155" s="232"/>
      <c r="F155" s="238"/>
      <c r="G155" s="233"/>
    </row>
    <row r="156" spans="1:7" hidden="1">
      <c r="A156" s="233"/>
      <c r="B156" s="232"/>
      <c r="C156" s="232"/>
      <c r="D156" s="232"/>
      <c r="E156" s="232"/>
      <c r="F156" s="238"/>
      <c r="G156" s="233"/>
    </row>
    <row r="157" spans="1:7" hidden="1">
      <c r="A157" s="233"/>
      <c r="B157" s="232"/>
      <c r="C157" s="232"/>
      <c r="D157" s="232"/>
      <c r="E157" s="232"/>
      <c r="F157" s="238"/>
      <c r="G157" s="233"/>
    </row>
    <row r="158" spans="1:7" hidden="1">
      <c r="A158" s="233"/>
      <c r="B158" s="232"/>
      <c r="C158" s="232"/>
      <c r="D158" s="232"/>
      <c r="E158" s="232"/>
      <c r="F158" s="238"/>
      <c r="G158" s="233"/>
    </row>
    <row r="159" spans="1:7" hidden="1">
      <c r="A159" s="233"/>
      <c r="B159" s="232"/>
      <c r="C159" s="232"/>
      <c r="D159" s="232"/>
      <c r="E159" s="232"/>
      <c r="F159" s="238"/>
      <c r="G159" s="233"/>
    </row>
    <row r="160" spans="1:7" hidden="1">
      <c r="A160" s="233"/>
      <c r="B160" s="232"/>
      <c r="C160" s="232"/>
      <c r="D160" s="232"/>
      <c r="E160" s="232"/>
      <c r="F160" s="238"/>
      <c r="G160" s="233"/>
    </row>
    <row r="161" spans="1:7" hidden="1">
      <c r="A161" s="233"/>
      <c r="B161" s="232"/>
      <c r="C161" s="232"/>
      <c r="D161" s="232"/>
      <c r="E161" s="232"/>
      <c r="F161" s="238"/>
      <c r="G161" s="233"/>
    </row>
    <row r="162" spans="1:7" hidden="1">
      <c r="A162" s="233"/>
      <c r="B162" s="232"/>
      <c r="C162" s="232"/>
      <c r="D162" s="232"/>
      <c r="E162" s="232"/>
      <c r="F162" s="238"/>
      <c r="G162" s="233"/>
    </row>
    <row r="163" spans="1:7" hidden="1">
      <c r="A163" s="233"/>
      <c r="B163" s="232"/>
      <c r="C163" s="232"/>
      <c r="D163" s="232"/>
      <c r="E163" s="232"/>
      <c r="F163" s="238"/>
      <c r="G163" s="233"/>
    </row>
    <row r="164" spans="1:7" hidden="1">
      <c r="A164" s="233"/>
      <c r="B164" s="232"/>
      <c r="C164" s="232"/>
      <c r="D164" s="232"/>
      <c r="E164" s="232"/>
      <c r="F164" s="238"/>
      <c r="G164" s="233"/>
    </row>
    <row r="165" spans="1:7" hidden="1">
      <c r="A165" s="233"/>
      <c r="B165" s="232"/>
      <c r="C165" s="232"/>
      <c r="D165" s="232"/>
      <c r="E165" s="232"/>
      <c r="F165" s="238"/>
      <c r="G165" s="233"/>
    </row>
    <row r="166" spans="1:7" hidden="1">
      <c r="A166" s="233"/>
      <c r="B166" s="232"/>
      <c r="C166" s="232"/>
      <c r="D166" s="232"/>
      <c r="E166" s="232"/>
      <c r="F166" s="238"/>
      <c r="G166" s="233"/>
    </row>
    <row r="167" spans="1:7" hidden="1">
      <c r="A167" s="233"/>
      <c r="B167" s="232"/>
      <c r="C167" s="232"/>
      <c r="D167" s="232"/>
      <c r="E167" s="232"/>
      <c r="F167" s="238"/>
      <c r="G167" s="233"/>
    </row>
    <row r="168" spans="1:7" hidden="1">
      <c r="A168" s="233"/>
      <c r="B168" s="232"/>
      <c r="C168" s="232"/>
      <c r="D168" s="232"/>
      <c r="E168" s="232"/>
      <c r="F168" s="238"/>
      <c r="G168" s="233"/>
    </row>
    <row r="169" spans="1:7" hidden="1">
      <c r="A169" s="233"/>
      <c r="B169" s="232"/>
      <c r="C169" s="232"/>
      <c r="D169" s="232"/>
      <c r="E169" s="232"/>
      <c r="F169" s="238"/>
      <c r="G169" s="233"/>
    </row>
    <row r="170" spans="1:7" hidden="1">
      <c r="A170" s="233"/>
      <c r="B170" s="232"/>
      <c r="C170" s="232"/>
      <c r="D170" s="232"/>
      <c r="E170" s="232"/>
      <c r="F170" s="238"/>
      <c r="G170" s="233"/>
    </row>
    <row r="171" spans="1:7" hidden="1">
      <c r="A171" s="233"/>
      <c r="B171" s="232"/>
      <c r="C171" s="232"/>
      <c r="D171" s="232"/>
      <c r="E171" s="232"/>
      <c r="F171" s="238"/>
      <c r="G171" s="233"/>
    </row>
    <row r="172" spans="1:7" hidden="1">
      <c r="A172" s="233"/>
      <c r="B172" s="232"/>
      <c r="C172" s="232"/>
      <c r="D172" s="232"/>
      <c r="E172" s="232"/>
      <c r="F172" s="238"/>
      <c r="G172" s="233"/>
    </row>
    <row r="173" spans="1:7" hidden="1">
      <c r="A173" s="233"/>
      <c r="B173" s="232"/>
      <c r="C173" s="232"/>
      <c r="D173" s="232"/>
      <c r="E173" s="232"/>
      <c r="F173" s="238"/>
      <c r="G173" s="233"/>
    </row>
    <row r="174" spans="1:7" hidden="1">
      <c r="A174" s="233"/>
      <c r="B174" s="232"/>
      <c r="C174" s="232"/>
      <c r="D174" s="232"/>
      <c r="E174" s="232"/>
      <c r="F174" s="238"/>
      <c r="G174" s="233"/>
    </row>
    <row r="175" spans="1:7" hidden="1">
      <c r="A175" s="233"/>
      <c r="B175" s="232"/>
      <c r="C175" s="232"/>
      <c r="D175" s="232"/>
      <c r="E175" s="232"/>
      <c r="F175" s="238"/>
      <c r="G175" s="233"/>
    </row>
    <row r="176" spans="1:7" hidden="1">
      <c r="A176" s="233"/>
      <c r="B176" s="232"/>
      <c r="C176" s="232"/>
      <c r="D176" s="232"/>
      <c r="E176" s="232"/>
      <c r="F176" s="238"/>
      <c r="G176" s="233"/>
    </row>
    <row r="177" spans="1:7" hidden="1">
      <c r="A177" s="233"/>
      <c r="B177" s="232"/>
      <c r="C177" s="232"/>
      <c r="D177" s="232"/>
      <c r="E177" s="232"/>
      <c r="F177" s="238"/>
      <c r="G177" s="233"/>
    </row>
    <row r="178" spans="1:7" hidden="1">
      <c r="A178" s="233"/>
      <c r="B178" s="232"/>
      <c r="C178" s="232"/>
      <c r="D178" s="232"/>
      <c r="E178" s="232"/>
      <c r="F178" s="238"/>
      <c r="G178" s="233"/>
    </row>
    <row r="179" spans="1:7" hidden="1">
      <c r="A179" s="233"/>
      <c r="B179" s="232"/>
      <c r="C179" s="232"/>
      <c r="D179" s="232"/>
      <c r="E179" s="232"/>
      <c r="F179" s="238"/>
      <c r="G179" s="233"/>
    </row>
    <row r="180" spans="1:7" hidden="1">
      <c r="A180" s="233"/>
      <c r="B180" s="232"/>
      <c r="C180" s="232"/>
      <c r="D180" s="232"/>
      <c r="E180" s="232"/>
      <c r="F180" s="238"/>
      <c r="G180" s="233"/>
    </row>
    <row r="181" spans="1:7" hidden="1">
      <c r="A181" s="233"/>
      <c r="B181" s="232"/>
      <c r="C181" s="232"/>
      <c r="D181" s="232"/>
      <c r="E181" s="232"/>
      <c r="F181" s="238"/>
      <c r="G181" s="233"/>
    </row>
    <row r="182" spans="1:7" hidden="1">
      <c r="A182" s="233"/>
      <c r="B182" s="232"/>
      <c r="C182" s="232"/>
      <c r="D182" s="232"/>
      <c r="E182" s="232"/>
      <c r="F182" s="238"/>
      <c r="G182" s="233"/>
    </row>
    <row r="183" spans="1:7" hidden="1">
      <c r="A183" s="233"/>
      <c r="B183" s="232"/>
      <c r="C183" s="232"/>
      <c r="D183" s="232"/>
      <c r="E183" s="232"/>
      <c r="F183" s="238"/>
      <c r="G183" s="233"/>
    </row>
    <row r="184" spans="1:7" hidden="1">
      <c r="A184" s="233"/>
      <c r="B184" s="232"/>
      <c r="C184" s="232"/>
      <c r="D184" s="232"/>
      <c r="E184" s="232"/>
      <c r="F184" s="238"/>
      <c r="G184" s="233"/>
    </row>
    <row r="185" spans="1:7" hidden="1">
      <c r="A185" s="233"/>
      <c r="B185" s="232"/>
      <c r="C185" s="232"/>
      <c r="D185" s="232"/>
      <c r="E185" s="232"/>
      <c r="F185" s="238"/>
      <c r="G185" s="233"/>
    </row>
    <row r="186" spans="1:7" hidden="1">
      <c r="A186" s="233"/>
      <c r="B186" s="232"/>
      <c r="C186" s="232"/>
      <c r="D186" s="232"/>
      <c r="E186" s="232"/>
      <c r="F186" s="238"/>
      <c r="G186" s="233"/>
    </row>
    <row r="187" spans="1:7" hidden="1">
      <c r="A187" s="233"/>
      <c r="B187" s="232"/>
      <c r="C187" s="232"/>
      <c r="D187" s="232"/>
      <c r="E187" s="232"/>
      <c r="F187" s="238"/>
      <c r="G187" s="233"/>
    </row>
    <row r="188" spans="1:7" hidden="1">
      <c r="A188" s="233"/>
      <c r="B188" s="232"/>
      <c r="C188" s="232"/>
      <c r="D188" s="232"/>
      <c r="E188" s="232"/>
      <c r="F188" s="238"/>
      <c r="G188" s="233"/>
    </row>
    <row r="189" spans="1:7" hidden="1">
      <c r="A189" s="233"/>
      <c r="B189" s="232"/>
      <c r="C189" s="232"/>
      <c r="D189" s="232"/>
      <c r="E189" s="232"/>
      <c r="F189" s="238"/>
      <c r="G189" s="233"/>
    </row>
    <row r="190" spans="1:7" hidden="1">
      <c r="A190" s="233"/>
      <c r="B190" s="232"/>
      <c r="C190" s="232"/>
      <c r="D190" s="232"/>
      <c r="E190" s="232"/>
      <c r="F190" s="238"/>
      <c r="G190" s="233"/>
    </row>
    <row r="191" spans="1:7" hidden="1">
      <c r="A191" s="233"/>
      <c r="B191" s="232"/>
      <c r="C191" s="232"/>
      <c r="D191" s="232"/>
      <c r="E191" s="232"/>
      <c r="F191" s="238"/>
      <c r="G191" s="233"/>
    </row>
    <row r="192" spans="1:7" hidden="1">
      <c r="A192" s="233"/>
      <c r="B192" s="232"/>
      <c r="C192" s="232"/>
      <c r="D192" s="232"/>
      <c r="E192" s="232"/>
      <c r="F192" s="238"/>
      <c r="G192" s="233"/>
    </row>
    <row r="193" spans="1:7" hidden="1">
      <c r="A193" s="233"/>
      <c r="B193" s="232"/>
      <c r="C193" s="232"/>
      <c r="D193" s="232"/>
      <c r="E193" s="232"/>
      <c r="F193" s="238"/>
      <c r="G193" s="233"/>
    </row>
    <row r="194" spans="1:7" hidden="1">
      <c r="A194" s="233"/>
      <c r="B194" s="232"/>
      <c r="C194" s="232"/>
      <c r="D194" s="232"/>
      <c r="E194" s="232"/>
      <c r="F194" s="238"/>
      <c r="G194" s="233"/>
    </row>
    <row r="195" spans="1:7" hidden="1">
      <c r="A195" s="233"/>
      <c r="B195" s="232"/>
      <c r="C195" s="232"/>
      <c r="D195" s="232"/>
      <c r="E195" s="232"/>
      <c r="F195" s="238"/>
      <c r="G195" s="233"/>
    </row>
    <row r="196" spans="1:7" hidden="1">
      <c r="A196" s="233"/>
      <c r="B196" s="232"/>
      <c r="C196" s="232"/>
      <c r="D196" s="232"/>
      <c r="E196" s="232"/>
      <c r="F196" s="238"/>
      <c r="G196" s="233"/>
    </row>
    <row r="197" spans="1:7" hidden="1">
      <c r="A197" s="233"/>
      <c r="B197" s="232"/>
      <c r="C197" s="232"/>
      <c r="D197" s="232"/>
      <c r="E197" s="232"/>
      <c r="F197" s="238"/>
      <c r="G197" s="233"/>
    </row>
    <row r="198" spans="1:7" hidden="1">
      <c r="A198" s="233"/>
      <c r="B198" s="232"/>
      <c r="C198" s="232"/>
      <c r="D198" s="232"/>
      <c r="E198" s="232"/>
      <c r="F198" s="238"/>
      <c r="G198" s="233"/>
    </row>
    <row r="199" spans="1:7" hidden="1">
      <c r="A199" s="233"/>
      <c r="B199" s="232"/>
      <c r="C199" s="232"/>
      <c r="D199" s="232"/>
      <c r="E199" s="232"/>
      <c r="F199" s="238"/>
      <c r="G199" s="233"/>
    </row>
    <row r="200" spans="1:7" hidden="1">
      <c r="A200" s="233"/>
      <c r="B200" s="232"/>
      <c r="C200" s="232"/>
      <c r="D200" s="232"/>
      <c r="E200" s="232"/>
      <c r="F200" s="238"/>
      <c r="G200" s="233"/>
    </row>
    <row r="201" spans="1:7" hidden="1">
      <c r="A201" s="233"/>
      <c r="B201" s="232"/>
      <c r="C201" s="232"/>
      <c r="D201" s="232"/>
      <c r="E201" s="232"/>
      <c r="F201" s="238"/>
      <c r="G201" s="233"/>
    </row>
    <row r="202" spans="1:7" hidden="1">
      <c r="A202" s="233"/>
      <c r="B202" s="232"/>
      <c r="C202" s="232"/>
      <c r="D202" s="232"/>
      <c r="E202" s="232"/>
      <c r="F202" s="238"/>
      <c r="G202" s="233"/>
    </row>
    <row r="203" spans="1:7" hidden="1">
      <c r="A203" s="233"/>
      <c r="B203" s="232"/>
      <c r="C203" s="232"/>
      <c r="D203" s="232"/>
      <c r="E203" s="232"/>
      <c r="F203" s="238"/>
      <c r="G203" s="233"/>
    </row>
    <row r="204" spans="1:7" hidden="1">
      <c r="A204" s="233"/>
      <c r="B204" s="232"/>
      <c r="C204" s="232"/>
      <c r="D204" s="232"/>
      <c r="E204" s="232"/>
      <c r="F204" s="238"/>
      <c r="G204" s="233"/>
    </row>
    <row r="205" spans="1:7" hidden="1">
      <c r="A205" s="233"/>
      <c r="B205" s="232"/>
      <c r="C205" s="232"/>
      <c r="D205" s="232"/>
      <c r="E205" s="232"/>
      <c r="F205" s="238"/>
      <c r="G205" s="233"/>
    </row>
    <row r="206" spans="1:7" hidden="1">
      <c r="A206" s="233"/>
      <c r="B206" s="232"/>
      <c r="C206" s="232"/>
      <c r="D206" s="232"/>
      <c r="E206" s="232"/>
      <c r="F206" s="238"/>
      <c r="G206" s="233"/>
    </row>
    <row r="207" spans="1:7" hidden="1">
      <c r="A207" s="233"/>
      <c r="B207" s="232"/>
      <c r="C207" s="232"/>
      <c r="D207" s="232"/>
      <c r="E207" s="232"/>
      <c r="F207" s="238"/>
      <c r="G207" s="233"/>
    </row>
    <row r="208" spans="1:7" hidden="1">
      <c r="A208" s="233"/>
      <c r="B208" s="232"/>
      <c r="C208" s="232"/>
      <c r="D208" s="232"/>
      <c r="E208" s="232"/>
      <c r="F208" s="238"/>
      <c r="G208" s="233"/>
    </row>
    <row r="209" spans="1:7" hidden="1">
      <c r="A209" s="233"/>
      <c r="B209" s="232"/>
      <c r="C209" s="232"/>
      <c r="D209" s="232"/>
      <c r="E209" s="232"/>
      <c r="F209" s="238"/>
      <c r="G209" s="233"/>
    </row>
    <row r="210" spans="1:7" hidden="1">
      <c r="A210" s="233"/>
      <c r="B210" s="232"/>
      <c r="C210" s="232"/>
      <c r="D210" s="232"/>
      <c r="E210" s="232"/>
      <c r="F210" s="238"/>
      <c r="G210" s="233"/>
    </row>
    <row r="211" spans="1:7" hidden="1">
      <c r="A211" s="233"/>
      <c r="B211" s="232"/>
      <c r="C211" s="232"/>
      <c r="D211" s="232"/>
      <c r="E211" s="232"/>
      <c r="F211" s="238"/>
      <c r="G211" s="233"/>
    </row>
    <row r="212" spans="1:7" hidden="1">
      <c r="A212" s="233"/>
      <c r="B212" s="232"/>
      <c r="C212" s="232"/>
      <c r="D212" s="232"/>
      <c r="E212" s="232"/>
      <c r="F212" s="238"/>
      <c r="G212" s="233"/>
    </row>
    <row r="213" spans="1:7" hidden="1">
      <c r="A213" s="233"/>
      <c r="B213" s="232"/>
      <c r="C213" s="232"/>
      <c r="D213" s="232"/>
      <c r="E213" s="232"/>
      <c r="F213" s="238"/>
      <c r="G213" s="233"/>
    </row>
    <row r="214" spans="1:7" hidden="1">
      <c r="A214" s="233"/>
      <c r="B214" s="232"/>
      <c r="C214" s="232"/>
      <c r="D214" s="232"/>
      <c r="E214" s="232"/>
      <c r="F214" s="238"/>
      <c r="G214" s="233"/>
    </row>
    <row r="215" spans="1:7" hidden="1">
      <c r="A215" s="233"/>
      <c r="B215" s="232"/>
      <c r="C215" s="232"/>
      <c r="D215" s="232"/>
      <c r="E215" s="232"/>
      <c r="F215" s="238"/>
      <c r="G215" s="233"/>
    </row>
    <row r="216" spans="1:7" hidden="1">
      <c r="A216" s="233"/>
      <c r="B216" s="232"/>
      <c r="C216" s="232"/>
      <c r="D216" s="232"/>
      <c r="E216" s="232"/>
      <c r="F216" s="238"/>
      <c r="G216" s="233"/>
    </row>
    <row r="217" spans="1:7" hidden="1">
      <c r="A217" s="233"/>
      <c r="B217" s="232"/>
      <c r="C217" s="232"/>
      <c r="D217" s="232"/>
      <c r="E217" s="232"/>
      <c r="F217" s="238"/>
      <c r="G217" s="233"/>
    </row>
    <row r="218" spans="1:7" hidden="1">
      <c r="A218" s="233"/>
      <c r="B218" s="232"/>
      <c r="C218" s="232"/>
      <c r="D218" s="232"/>
      <c r="E218" s="232"/>
      <c r="F218" s="238"/>
      <c r="G218" s="233"/>
    </row>
    <row r="219" spans="1:7" hidden="1">
      <c r="A219" s="233"/>
      <c r="B219" s="232"/>
      <c r="C219" s="232"/>
      <c r="D219" s="232"/>
      <c r="E219" s="232"/>
      <c r="F219" s="238"/>
      <c r="G219" s="233"/>
    </row>
    <row r="220" spans="1:7" hidden="1">
      <c r="A220" s="233"/>
      <c r="B220" s="232"/>
      <c r="C220" s="232"/>
      <c r="D220" s="232"/>
      <c r="E220" s="232"/>
      <c r="F220" s="238"/>
      <c r="G220" s="233"/>
    </row>
    <row r="221" spans="1:7" hidden="1">
      <c r="A221" s="233"/>
      <c r="B221" s="232"/>
      <c r="C221" s="232"/>
      <c r="D221" s="232"/>
      <c r="E221" s="232"/>
      <c r="F221" s="238"/>
      <c r="G221" s="233"/>
    </row>
    <row r="222" spans="1:7" hidden="1">
      <c r="A222" s="233"/>
      <c r="B222" s="232"/>
      <c r="C222" s="232"/>
      <c r="D222" s="232"/>
      <c r="E222" s="232"/>
      <c r="F222" s="238"/>
      <c r="G222" s="233"/>
    </row>
    <row r="223" spans="1:7" hidden="1">
      <c r="A223" s="233"/>
      <c r="B223" s="232"/>
      <c r="C223" s="232"/>
      <c r="D223" s="232"/>
      <c r="E223" s="232"/>
      <c r="F223" s="238"/>
      <c r="G223" s="233"/>
    </row>
    <row r="224" spans="1:7" hidden="1">
      <c r="A224" s="233"/>
      <c r="B224" s="232"/>
      <c r="C224" s="232"/>
      <c r="D224" s="232"/>
      <c r="E224" s="232"/>
      <c r="F224" s="238"/>
      <c r="G224" s="233"/>
    </row>
    <row r="225" spans="1:7" hidden="1">
      <c r="A225" s="233"/>
      <c r="B225" s="232"/>
      <c r="C225" s="232"/>
      <c r="D225" s="232"/>
      <c r="E225" s="232"/>
      <c r="F225" s="238"/>
      <c r="G225" s="233"/>
    </row>
    <row r="226" spans="1:7" hidden="1">
      <c r="A226" s="233"/>
      <c r="B226" s="232"/>
      <c r="C226" s="232"/>
      <c r="D226" s="232"/>
      <c r="E226" s="232"/>
      <c r="F226" s="238"/>
      <c r="G226" s="233"/>
    </row>
    <row r="227" spans="1:7" hidden="1">
      <c r="A227" s="233"/>
      <c r="B227" s="232"/>
      <c r="C227" s="232"/>
      <c r="D227" s="232"/>
      <c r="E227" s="232"/>
      <c r="F227" s="238"/>
      <c r="G227" s="233"/>
    </row>
    <row r="228" spans="1:7" hidden="1">
      <c r="A228" s="233"/>
      <c r="B228" s="232"/>
      <c r="C228" s="232"/>
      <c r="D228" s="232"/>
      <c r="E228" s="232"/>
      <c r="F228" s="238"/>
      <c r="G228" s="233"/>
    </row>
    <row r="229" spans="1:7" hidden="1">
      <c r="A229" s="233"/>
      <c r="B229" s="232"/>
      <c r="C229" s="232"/>
      <c r="D229" s="232"/>
      <c r="E229" s="232"/>
      <c r="F229" s="238"/>
      <c r="G229" s="233"/>
    </row>
    <row r="230" spans="1:7" hidden="1">
      <c r="A230" s="233"/>
      <c r="B230" s="232"/>
      <c r="C230" s="232"/>
      <c r="D230" s="232"/>
      <c r="E230" s="232"/>
      <c r="F230" s="238"/>
      <c r="G230" s="233"/>
    </row>
    <row r="231" spans="1:7" hidden="1">
      <c r="A231" s="233"/>
      <c r="B231" s="232"/>
      <c r="C231" s="232"/>
      <c r="D231" s="232"/>
      <c r="E231" s="232"/>
      <c r="F231" s="238"/>
      <c r="G231" s="233"/>
    </row>
    <row r="232" spans="1:7" hidden="1">
      <c r="A232" s="233"/>
      <c r="B232" s="232"/>
      <c r="C232" s="232"/>
      <c r="D232" s="232"/>
      <c r="E232" s="232"/>
      <c r="F232" s="238"/>
      <c r="G232" s="233"/>
    </row>
    <row r="233" spans="1:7" hidden="1">
      <c r="A233" s="233"/>
      <c r="B233" s="232"/>
      <c r="C233" s="232"/>
      <c r="D233" s="232"/>
      <c r="E233" s="232"/>
      <c r="F233" s="238"/>
      <c r="G233" s="233"/>
    </row>
    <row r="234" spans="1:7" hidden="1">
      <c r="A234" s="233"/>
      <c r="B234" s="232"/>
      <c r="C234" s="232"/>
      <c r="D234" s="232"/>
      <c r="E234" s="232"/>
      <c r="F234" s="238"/>
      <c r="G234" s="233"/>
    </row>
    <row r="235" spans="1:7" hidden="1">
      <c r="A235" s="233"/>
      <c r="B235" s="232"/>
      <c r="C235" s="232"/>
      <c r="D235" s="232"/>
      <c r="E235" s="232"/>
      <c r="F235" s="238"/>
      <c r="G235" s="233"/>
    </row>
    <row r="236" spans="1:7" hidden="1">
      <c r="A236" s="233"/>
      <c r="B236" s="232"/>
      <c r="C236" s="232"/>
      <c r="D236" s="232"/>
      <c r="E236" s="232"/>
      <c r="F236" s="238"/>
      <c r="G236" s="233"/>
    </row>
    <row r="237" spans="1:7" hidden="1">
      <c r="A237" s="233"/>
      <c r="B237" s="232"/>
      <c r="C237" s="232"/>
      <c r="D237" s="232"/>
      <c r="E237" s="232"/>
      <c r="F237" s="238"/>
      <c r="G237" s="233"/>
    </row>
    <row r="238" spans="1:7" hidden="1">
      <c r="A238" s="233"/>
      <c r="B238" s="232"/>
      <c r="C238" s="232"/>
      <c r="D238" s="232"/>
      <c r="E238" s="232"/>
      <c r="F238" s="238"/>
      <c r="G238" s="233"/>
    </row>
    <row r="239" spans="1:7" hidden="1">
      <c r="A239" s="233"/>
      <c r="B239" s="232"/>
      <c r="C239" s="232"/>
      <c r="D239" s="232"/>
      <c r="E239" s="232"/>
      <c r="F239" s="238"/>
      <c r="G239" s="233"/>
    </row>
    <row r="240" spans="1:7" hidden="1">
      <c r="A240" s="233"/>
      <c r="B240" s="232"/>
      <c r="C240" s="232"/>
      <c r="D240" s="232"/>
      <c r="E240" s="232"/>
      <c r="F240" s="238"/>
      <c r="G240" s="233"/>
    </row>
    <row r="241" spans="1:7" hidden="1">
      <c r="A241" s="233"/>
      <c r="B241" s="232"/>
      <c r="C241" s="232"/>
      <c r="D241" s="232"/>
      <c r="E241" s="232"/>
      <c r="F241" s="238"/>
      <c r="G241" s="233"/>
    </row>
    <row r="242" spans="1:7" hidden="1">
      <c r="A242" s="233"/>
      <c r="B242" s="232"/>
      <c r="C242" s="232"/>
      <c r="D242" s="232"/>
      <c r="E242" s="232"/>
      <c r="F242" s="238"/>
      <c r="G242" s="233"/>
    </row>
    <row r="243" spans="1:7" hidden="1">
      <c r="A243" s="233"/>
      <c r="B243" s="232"/>
      <c r="C243" s="232"/>
      <c r="D243" s="232"/>
      <c r="E243" s="232"/>
      <c r="F243" s="238"/>
      <c r="G243" s="233"/>
    </row>
    <row r="244" spans="1:7" hidden="1">
      <c r="A244" s="233"/>
      <c r="B244" s="232"/>
      <c r="C244" s="232"/>
      <c r="D244" s="232"/>
      <c r="E244" s="232"/>
      <c r="F244" s="238"/>
      <c r="G244" s="233"/>
    </row>
    <row r="245" spans="1:7" hidden="1">
      <c r="A245" s="233"/>
      <c r="B245" s="232"/>
      <c r="C245" s="232"/>
      <c r="D245" s="232"/>
      <c r="E245" s="232"/>
      <c r="F245" s="238"/>
      <c r="G245" s="233"/>
    </row>
    <row r="246" spans="1:7" hidden="1">
      <c r="A246" s="233"/>
      <c r="B246" s="232"/>
      <c r="C246" s="232"/>
      <c r="D246" s="232"/>
      <c r="E246" s="232"/>
      <c r="F246" s="238"/>
      <c r="G246" s="233"/>
    </row>
    <row r="247" spans="1:7" hidden="1">
      <c r="A247" s="233"/>
      <c r="B247" s="232"/>
      <c r="C247" s="232"/>
      <c r="D247" s="232"/>
      <c r="E247" s="232"/>
      <c r="F247" s="238"/>
      <c r="G247" s="233"/>
    </row>
    <row r="248" spans="1:7" hidden="1">
      <c r="A248" s="233"/>
      <c r="B248" s="232"/>
      <c r="C248" s="232"/>
      <c r="D248" s="232"/>
      <c r="E248" s="232"/>
      <c r="F248" s="238"/>
      <c r="G248" s="233"/>
    </row>
    <row r="249" spans="1:7" hidden="1">
      <c r="A249" s="233"/>
      <c r="B249" s="232"/>
      <c r="C249" s="232"/>
      <c r="D249" s="232"/>
      <c r="E249" s="232"/>
      <c r="F249" s="238"/>
      <c r="G249" s="233"/>
    </row>
    <row r="250" spans="1:7" hidden="1">
      <c r="A250" s="233"/>
      <c r="B250" s="232"/>
      <c r="C250" s="232"/>
      <c r="D250" s="232"/>
      <c r="E250" s="232"/>
      <c r="F250" s="238"/>
      <c r="G250" s="233"/>
    </row>
    <row r="251" spans="1:7" hidden="1">
      <c r="A251" s="233"/>
      <c r="B251" s="232"/>
      <c r="C251" s="232"/>
      <c r="D251" s="232"/>
      <c r="E251" s="232"/>
      <c r="F251" s="238"/>
      <c r="G251" s="233"/>
    </row>
    <row r="252" spans="1:7" hidden="1">
      <c r="A252" s="233"/>
      <c r="B252" s="232"/>
      <c r="C252" s="232"/>
      <c r="D252" s="232"/>
      <c r="E252" s="232"/>
      <c r="F252" s="238"/>
      <c r="G252" s="233"/>
    </row>
    <row r="253" spans="1:7" hidden="1">
      <c r="A253" s="233"/>
      <c r="B253" s="232"/>
      <c r="C253" s="232"/>
      <c r="D253" s="232"/>
      <c r="E253" s="232"/>
      <c r="F253" s="238"/>
      <c r="G253" s="233"/>
    </row>
    <row r="254" spans="1:7" hidden="1">
      <c r="A254" s="233"/>
      <c r="B254" s="232"/>
      <c r="C254" s="232"/>
      <c r="D254" s="232"/>
      <c r="E254" s="232"/>
      <c r="F254" s="238"/>
      <c r="G254" s="233"/>
    </row>
    <row r="255" spans="1:7" hidden="1">
      <c r="A255" s="233"/>
      <c r="B255" s="232"/>
      <c r="C255" s="232"/>
      <c r="D255" s="232"/>
      <c r="E255" s="232"/>
      <c r="F255" s="238"/>
      <c r="G255" s="233"/>
    </row>
    <row r="256" spans="1:7" hidden="1">
      <c r="A256" s="233"/>
      <c r="B256" s="232"/>
      <c r="C256" s="232"/>
      <c r="D256" s="232"/>
      <c r="E256" s="232"/>
      <c r="F256" s="238"/>
      <c r="G256" s="233"/>
    </row>
    <row r="257" spans="1:7" hidden="1">
      <c r="A257" s="233"/>
      <c r="B257" s="232"/>
      <c r="C257" s="232"/>
      <c r="D257" s="232"/>
      <c r="E257" s="232"/>
      <c r="F257" s="238"/>
      <c r="G257" s="233"/>
    </row>
    <row r="258" spans="1:7" hidden="1">
      <c r="A258" s="233"/>
      <c r="B258" s="232"/>
      <c r="C258" s="232"/>
      <c r="D258" s="232"/>
      <c r="E258" s="232"/>
      <c r="F258" s="238"/>
      <c r="G258" s="233"/>
    </row>
    <row r="259" spans="1:7" hidden="1">
      <c r="A259" s="233"/>
      <c r="B259" s="232"/>
      <c r="C259" s="232"/>
      <c r="D259" s="232"/>
      <c r="E259" s="232"/>
      <c r="F259" s="238"/>
      <c r="G259" s="233"/>
    </row>
    <row r="260" spans="1:7" hidden="1">
      <c r="A260" s="233"/>
      <c r="B260" s="232"/>
      <c r="C260" s="232"/>
      <c r="D260" s="232"/>
      <c r="E260" s="232"/>
      <c r="F260" s="238"/>
      <c r="G260" s="233"/>
    </row>
    <row r="261" spans="1:7" hidden="1">
      <c r="A261" s="233"/>
      <c r="B261" s="232"/>
      <c r="C261" s="232"/>
      <c r="D261" s="232"/>
      <c r="E261" s="232"/>
      <c r="F261" s="238"/>
      <c r="G261" s="233"/>
    </row>
    <row r="262" spans="1:7" hidden="1">
      <c r="A262" s="233"/>
      <c r="B262" s="232"/>
      <c r="C262" s="232"/>
      <c r="D262" s="232"/>
      <c r="E262" s="232"/>
      <c r="F262" s="238"/>
      <c r="G262" s="233"/>
    </row>
    <row r="263" spans="1:7" hidden="1">
      <c r="A263" s="233"/>
      <c r="B263" s="232"/>
      <c r="C263" s="232"/>
      <c r="D263" s="232"/>
      <c r="E263" s="232"/>
      <c r="F263" s="238"/>
      <c r="G263" s="233"/>
    </row>
    <row r="264" spans="1:7" hidden="1">
      <c r="A264" s="233"/>
      <c r="B264" s="232"/>
      <c r="C264" s="232"/>
      <c r="D264" s="232"/>
      <c r="E264" s="232"/>
      <c r="F264" s="238"/>
      <c r="G264" s="233"/>
    </row>
    <row r="265" spans="1:7" hidden="1">
      <c r="A265" s="233"/>
      <c r="B265" s="232"/>
      <c r="C265" s="232"/>
      <c r="D265" s="232"/>
      <c r="E265" s="232"/>
      <c r="F265" s="238"/>
      <c r="G265" s="233"/>
    </row>
    <row r="266" spans="1:7" hidden="1">
      <c r="A266" s="233"/>
      <c r="B266" s="232"/>
      <c r="C266" s="232"/>
      <c r="D266" s="232"/>
      <c r="E266" s="232"/>
      <c r="F266" s="238"/>
      <c r="G266" s="233"/>
    </row>
    <row r="267" spans="1:7" hidden="1">
      <c r="A267" s="233"/>
      <c r="B267" s="232"/>
      <c r="C267" s="232"/>
      <c r="D267" s="232"/>
      <c r="E267" s="232"/>
      <c r="F267" s="238"/>
      <c r="G267" s="233"/>
    </row>
    <row r="268" spans="1:7" hidden="1">
      <c r="A268" s="233"/>
      <c r="B268" s="232"/>
      <c r="C268" s="232"/>
      <c r="D268" s="232"/>
      <c r="E268" s="232"/>
      <c r="F268" s="238"/>
      <c r="G268" s="233"/>
    </row>
    <row r="269" spans="1:7" hidden="1">
      <c r="A269" s="233"/>
      <c r="B269" s="232"/>
      <c r="C269" s="232"/>
      <c r="D269" s="232"/>
      <c r="E269" s="232"/>
      <c r="F269" s="238"/>
      <c r="G269" s="233"/>
    </row>
    <row r="270" spans="1:7" hidden="1">
      <c r="A270" s="233"/>
      <c r="B270" s="232"/>
      <c r="C270" s="232"/>
      <c r="D270" s="232"/>
      <c r="E270" s="232"/>
      <c r="F270" s="238"/>
      <c r="G270" s="233"/>
    </row>
    <row r="271" spans="1:7" hidden="1">
      <c r="A271" s="233"/>
      <c r="B271" s="232"/>
      <c r="C271" s="232"/>
      <c r="D271" s="232"/>
      <c r="E271" s="232"/>
      <c r="F271" s="238"/>
      <c r="G271" s="233"/>
    </row>
    <row r="272" spans="1:7" hidden="1">
      <c r="A272" s="233"/>
      <c r="B272" s="232"/>
      <c r="C272" s="232"/>
      <c r="D272" s="232"/>
      <c r="E272" s="232"/>
      <c r="F272" s="238"/>
      <c r="G272" s="233"/>
    </row>
    <row r="273" spans="1:7" hidden="1">
      <c r="A273" s="233"/>
      <c r="B273" s="232"/>
      <c r="C273" s="232"/>
      <c r="D273" s="232"/>
      <c r="E273" s="232"/>
      <c r="F273" s="238"/>
      <c r="G273" s="233"/>
    </row>
    <row r="274" spans="1:7" hidden="1">
      <c r="A274" s="233"/>
      <c r="B274" s="232"/>
      <c r="C274" s="232"/>
      <c r="D274" s="232"/>
      <c r="E274" s="232"/>
      <c r="F274" s="238"/>
      <c r="G274" s="233"/>
    </row>
    <row r="275" spans="1:7" hidden="1">
      <c r="A275" s="233"/>
      <c r="B275" s="232"/>
      <c r="C275" s="232"/>
      <c r="D275" s="232"/>
      <c r="E275" s="232"/>
      <c r="F275" s="238"/>
      <c r="G275" s="233"/>
    </row>
    <row r="276" spans="1:7" hidden="1">
      <c r="A276" s="233"/>
      <c r="B276" s="232"/>
      <c r="C276" s="232"/>
      <c r="D276" s="232"/>
      <c r="E276" s="232"/>
      <c r="F276" s="238"/>
      <c r="G276" s="233"/>
    </row>
    <row r="277" spans="1:7" hidden="1">
      <c r="A277" s="233"/>
      <c r="B277" s="232"/>
      <c r="C277" s="232"/>
      <c r="D277" s="232"/>
      <c r="E277" s="232"/>
      <c r="F277" s="238"/>
      <c r="G277" s="233"/>
    </row>
    <row r="278" spans="1:7" hidden="1">
      <c r="A278" s="233"/>
      <c r="B278" s="232"/>
      <c r="C278" s="232"/>
      <c r="D278" s="232"/>
      <c r="E278" s="232"/>
      <c r="F278" s="238"/>
      <c r="G278" s="233"/>
    </row>
    <row r="279" spans="1:7" hidden="1">
      <c r="A279" s="233"/>
      <c r="B279" s="232"/>
      <c r="C279" s="232"/>
      <c r="D279" s="232"/>
      <c r="E279" s="232"/>
      <c r="F279" s="238"/>
      <c r="G279" s="233"/>
    </row>
    <row r="280" spans="1:7" hidden="1">
      <c r="A280" s="233"/>
      <c r="B280" s="232"/>
      <c r="C280" s="232"/>
      <c r="D280" s="232"/>
      <c r="E280" s="232"/>
      <c r="F280" s="238"/>
      <c r="G280" s="233"/>
    </row>
    <row r="281" spans="1:7" hidden="1">
      <c r="A281" s="233"/>
      <c r="B281" s="232"/>
      <c r="C281" s="232"/>
      <c r="D281" s="232"/>
      <c r="E281" s="232"/>
      <c r="F281" s="238"/>
      <c r="G281" s="233"/>
    </row>
    <row r="282" spans="1:7" hidden="1">
      <c r="A282" s="233"/>
      <c r="B282" s="232"/>
      <c r="C282" s="232"/>
      <c r="D282" s="232"/>
      <c r="E282" s="232"/>
      <c r="F282" s="238"/>
      <c r="G282" s="233"/>
    </row>
    <row r="283" spans="1:7" hidden="1">
      <c r="A283" s="233"/>
      <c r="B283" s="232"/>
      <c r="C283" s="232"/>
      <c r="D283" s="232"/>
      <c r="E283" s="232"/>
      <c r="F283" s="238"/>
      <c r="G283" s="233"/>
    </row>
    <row r="284" spans="1:7" hidden="1">
      <c r="A284" s="233"/>
      <c r="B284" s="232"/>
      <c r="C284" s="232"/>
      <c r="D284" s="232"/>
      <c r="E284" s="232"/>
      <c r="F284" s="238"/>
      <c r="G284" s="233"/>
    </row>
    <row r="285" spans="1:7" hidden="1">
      <c r="A285" s="233"/>
      <c r="B285" s="232"/>
      <c r="C285" s="232"/>
      <c r="D285" s="232"/>
      <c r="E285" s="232"/>
      <c r="F285" s="238"/>
      <c r="G285" s="233"/>
    </row>
    <row r="286" spans="1:7" hidden="1">
      <c r="A286" s="233"/>
      <c r="B286" s="232"/>
      <c r="C286" s="232"/>
      <c r="D286" s="232"/>
      <c r="E286" s="232"/>
      <c r="F286" s="238"/>
      <c r="G286" s="233"/>
    </row>
    <row r="287" spans="1:7" hidden="1">
      <c r="A287" s="233"/>
      <c r="B287" s="232"/>
      <c r="C287" s="232"/>
      <c r="D287" s="232"/>
      <c r="E287" s="232"/>
      <c r="F287" s="238"/>
      <c r="G287" s="233"/>
    </row>
    <row r="288" spans="1:7" hidden="1">
      <c r="A288" s="233"/>
      <c r="B288" s="232"/>
      <c r="C288" s="232"/>
      <c r="D288" s="232"/>
      <c r="E288" s="232"/>
      <c r="F288" s="238"/>
      <c r="G288" s="233"/>
    </row>
    <row r="289" spans="1:7" hidden="1">
      <c r="A289" s="233"/>
      <c r="B289" s="232"/>
      <c r="C289" s="232"/>
      <c r="D289" s="232"/>
      <c r="E289" s="232"/>
      <c r="F289" s="238"/>
      <c r="G289" s="233"/>
    </row>
    <row r="290" spans="1:7" hidden="1">
      <c r="A290" s="233"/>
      <c r="B290" s="232"/>
      <c r="C290" s="232"/>
      <c r="D290" s="232"/>
      <c r="E290" s="232"/>
      <c r="F290" s="238"/>
      <c r="G290" s="233"/>
    </row>
    <row r="291" spans="1:7" hidden="1">
      <c r="A291" s="233"/>
      <c r="B291" s="232"/>
      <c r="C291" s="232"/>
      <c r="D291" s="232"/>
      <c r="E291" s="232"/>
      <c r="F291" s="238"/>
      <c r="G291" s="233"/>
    </row>
    <row r="292" spans="1:7" hidden="1">
      <c r="A292" s="233"/>
      <c r="B292" s="232"/>
      <c r="C292" s="232"/>
      <c r="D292" s="232"/>
      <c r="E292" s="232"/>
      <c r="F292" s="238"/>
      <c r="G292" s="233"/>
    </row>
    <row r="293" spans="1:7" hidden="1">
      <c r="A293" s="233"/>
      <c r="B293" s="232"/>
      <c r="C293" s="232"/>
      <c r="D293" s="232"/>
      <c r="E293" s="232"/>
      <c r="F293" s="238"/>
      <c r="G293" s="233"/>
    </row>
    <row r="294" spans="1:7" hidden="1">
      <c r="A294" s="233"/>
      <c r="B294" s="232"/>
      <c r="C294" s="232"/>
      <c r="D294" s="232"/>
      <c r="E294" s="232"/>
      <c r="F294" s="238"/>
      <c r="G294" s="233"/>
    </row>
    <row r="295" spans="1:7" hidden="1">
      <c r="A295" s="233"/>
      <c r="B295" s="232"/>
      <c r="C295" s="232"/>
      <c r="D295" s="232"/>
      <c r="E295" s="232"/>
      <c r="F295" s="238"/>
      <c r="G295" s="233"/>
    </row>
    <row r="296" spans="1:7" hidden="1">
      <c r="A296" s="233"/>
      <c r="B296" s="232"/>
      <c r="C296" s="232"/>
      <c r="D296" s="232"/>
      <c r="E296" s="232"/>
      <c r="F296" s="238"/>
      <c r="G296" s="233"/>
    </row>
    <row r="297" spans="1:7" hidden="1">
      <c r="A297" s="233"/>
      <c r="B297" s="232"/>
      <c r="C297" s="232"/>
      <c r="D297" s="232"/>
      <c r="E297" s="232"/>
      <c r="F297" s="238"/>
      <c r="G297" s="233"/>
    </row>
    <row r="298" spans="1:7" hidden="1">
      <c r="A298" s="233"/>
      <c r="B298" s="232"/>
      <c r="C298" s="232"/>
      <c r="D298" s="232"/>
      <c r="E298" s="232"/>
      <c r="F298" s="238"/>
      <c r="G298" s="233"/>
    </row>
    <row r="299" spans="1:7" hidden="1">
      <c r="A299" s="233"/>
      <c r="B299" s="232"/>
      <c r="C299" s="232"/>
      <c r="D299" s="232"/>
      <c r="E299" s="232"/>
      <c r="F299" s="238"/>
      <c r="G299" s="233"/>
    </row>
    <row r="300" spans="1:7" hidden="1">
      <c r="A300" s="233"/>
      <c r="B300" s="232"/>
      <c r="C300" s="232"/>
      <c r="D300" s="232"/>
      <c r="E300" s="232"/>
      <c r="F300" s="238"/>
      <c r="G300" s="233"/>
    </row>
    <row r="301" spans="1:7" hidden="1">
      <c r="A301" s="233"/>
      <c r="B301" s="232"/>
      <c r="C301" s="232"/>
      <c r="D301" s="232"/>
      <c r="E301" s="232"/>
      <c r="F301" s="238"/>
      <c r="G301" s="233"/>
    </row>
    <row r="302" spans="1:7" hidden="1">
      <c r="A302" s="233"/>
      <c r="B302" s="232"/>
      <c r="C302" s="232"/>
      <c r="D302" s="232"/>
      <c r="E302" s="232"/>
      <c r="F302" s="238"/>
      <c r="G302" s="233"/>
    </row>
    <row r="303" spans="1:7" hidden="1">
      <c r="A303" s="233"/>
      <c r="B303" s="232"/>
      <c r="C303" s="232"/>
      <c r="D303" s="232"/>
      <c r="E303" s="232"/>
      <c r="F303" s="238"/>
      <c r="G303" s="233"/>
    </row>
    <row r="304" spans="1:7" hidden="1">
      <c r="A304" s="233"/>
      <c r="B304" s="232"/>
      <c r="C304" s="232"/>
      <c r="D304" s="232"/>
      <c r="E304" s="232"/>
      <c r="F304" s="238"/>
      <c r="G304" s="233"/>
    </row>
    <row r="305" spans="1:7" hidden="1">
      <c r="A305" s="233"/>
      <c r="B305" s="232"/>
      <c r="C305" s="232"/>
      <c r="D305" s="232"/>
      <c r="E305" s="232"/>
      <c r="F305" s="238"/>
      <c r="G305" s="233"/>
    </row>
    <row r="306" spans="1:7" hidden="1">
      <c r="A306" s="233"/>
      <c r="B306" s="232"/>
      <c r="C306" s="232"/>
      <c r="D306" s="232"/>
      <c r="E306" s="232"/>
      <c r="F306" s="238"/>
      <c r="G306" s="233"/>
    </row>
    <row r="307" spans="1:7" hidden="1">
      <c r="A307" s="233"/>
      <c r="B307" s="232"/>
      <c r="C307" s="232"/>
      <c r="D307" s="232"/>
      <c r="E307" s="232"/>
      <c r="F307" s="238"/>
      <c r="G307" s="233"/>
    </row>
    <row r="308" spans="1:7" hidden="1">
      <c r="A308" s="233"/>
      <c r="B308" s="232"/>
      <c r="C308" s="232"/>
      <c r="D308" s="232"/>
      <c r="E308" s="232"/>
      <c r="F308" s="238"/>
      <c r="G308" s="233"/>
    </row>
    <row r="309" spans="1:7" hidden="1">
      <c r="A309" s="233"/>
      <c r="B309" s="232"/>
      <c r="C309" s="232"/>
      <c r="D309" s="232"/>
      <c r="E309" s="232"/>
      <c r="F309" s="238"/>
      <c r="G309" s="233"/>
    </row>
    <row r="310" spans="1:7" hidden="1">
      <c r="A310" s="233"/>
      <c r="B310" s="232"/>
      <c r="C310" s="232"/>
      <c r="D310" s="232"/>
      <c r="E310" s="232"/>
      <c r="F310" s="238"/>
      <c r="G310" s="233"/>
    </row>
    <row r="311" spans="1:7" hidden="1">
      <c r="A311" s="233"/>
      <c r="B311" s="232"/>
      <c r="C311" s="232"/>
      <c r="D311" s="232"/>
      <c r="E311" s="232"/>
      <c r="F311" s="238"/>
      <c r="G311" s="233"/>
    </row>
    <row r="312" spans="1:7" hidden="1">
      <c r="A312" s="233"/>
      <c r="B312" s="232"/>
      <c r="C312" s="232"/>
      <c r="D312" s="232"/>
      <c r="E312" s="232"/>
      <c r="F312" s="238"/>
      <c r="G312" s="233"/>
    </row>
    <row r="313" spans="1:7" hidden="1">
      <c r="A313" s="233"/>
      <c r="B313" s="232"/>
      <c r="C313" s="232"/>
      <c r="D313" s="232"/>
      <c r="E313" s="232"/>
      <c r="F313" s="238"/>
      <c r="G313" s="233"/>
    </row>
    <row r="314" spans="1:7" hidden="1">
      <c r="A314" s="233"/>
      <c r="B314" s="232"/>
      <c r="C314" s="232"/>
      <c r="D314" s="232"/>
      <c r="E314" s="232"/>
      <c r="F314" s="238"/>
      <c r="G314" s="233"/>
    </row>
    <row r="315" spans="1:7" hidden="1">
      <c r="A315" s="233"/>
      <c r="B315" s="232"/>
      <c r="C315" s="232"/>
      <c r="D315" s="232"/>
      <c r="E315" s="232"/>
      <c r="F315" s="238"/>
      <c r="G315" s="233"/>
    </row>
    <row r="316" spans="1:7" hidden="1">
      <c r="A316" s="233"/>
      <c r="B316" s="232"/>
      <c r="C316" s="232"/>
      <c r="D316" s="232"/>
      <c r="E316" s="232"/>
      <c r="F316" s="238"/>
      <c r="G316" s="233"/>
    </row>
    <row r="317" spans="1:7" hidden="1">
      <c r="A317" s="233"/>
      <c r="B317" s="232"/>
      <c r="C317" s="232"/>
      <c r="D317" s="232"/>
      <c r="E317" s="232"/>
      <c r="F317" s="238"/>
      <c r="G317" s="233"/>
    </row>
    <row r="318" spans="1:7" hidden="1">
      <c r="A318" s="233"/>
      <c r="B318" s="232"/>
      <c r="C318" s="232"/>
      <c r="D318" s="232"/>
      <c r="E318" s="232"/>
      <c r="F318" s="238"/>
      <c r="G318" s="233"/>
    </row>
    <row r="319" spans="1:7" hidden="1">
      <c r="A319" s="233"/>
      <c r="B319" s="232"/>
      <c r="C319" s="232"/>
      <c r="D319" s="232"/>
      <c r="E319" s="232"/>
      <c r="F319" s="238"/>
      <c r="G319" s="233"/>
    </row>
    <row r="320" spans="1:7" hidden="1">
      <c r="A320" s="233"/>
      <c r="B320" s="232"/>
      <c r="C320" s="232"/>
      <c r="D320" s="232"/>
      <c r="E320" s="232"/>
      <c r="F320" s="238"/>
      <c r="G320" s="233"/>
    </row>
    <row r="321" spans="1:7" hidden="1">
      <c r="A321" s="233"/>
      <c r="B321" s="232"/>
      <c r="C321" s="232"/>
      <c r="D321" s="232"/>
      <c r="E321" s="232"/>
      <c r="F321" s="238"/>
      <c r="G321" s="233"/>
    </row>
    <row r="322" spans="1:7" hidden="1">
      <c r="A322" s="233"/>
      <c r="B322" s="232"/>
      <c r="C322" s="232"/>
      <c r="D322" s="232"/>
      <c r="E322" s="232"/>
      <c r="F322" s="238"/>
      <c r="G322" s="233"/>
    </row>
    <row r="323" spans="1:7" hidden="1">
      <c r="A323" s="233"/>
      <c r="B323" s="232"/>
      <c r="C323" s="232"/>
      <c r="D323" s="232"/>
      <c r="E323" s="232"/>
      <c r="F323" s="238"/>
      <c r="G323" s="233"/>
    </row>
    <row r="324" spans="1:7" hidden="1">
      <c r="A324" s="233"/>
      <c r="B324" s="232"/>
      <c r="C324" s="232"/>
      <c r="D324" s="232"/>
      <c r="E324" s="232"/>
      <c r="F324" s="238"/>
      <c r="G324" s="233"/>
    </row>
    <row r="325" spans="1:7" hidden="1">
      <c r="A325" s="233"/>
      <c r="B325" s="232"/>
      <c r="C325" s="232"/>
      <c r="D325" s="232"/>
      <c r="E325" s="232"/>
      <c r="F325" s="238"/>
      <c r="G325" s="233"/>
    </row>
    <row r="326" spans="1:7" hidden="1">
      <c r="A326" s="233"/>
      <c r="B326" s="232"/>
      <c r="C326" s="232"/>
      <c r="D326" s="232"/>
      <c r="E326" s="232"/>
      <c r="F326" s="238"/>
      <c r="G326" s="233"/>
    </row>
    <row r="327" spans="1:7" hidden="1">
      <c r="A327" s="233"/>
      <c r="B327" s="232"/>
      <c r="C327" s="232"/>
      <c r="D327" s="232"/>
      <c r="E327" s="232"/>
      <c r="F327" s="238"/>
      <c r="G327" s="233"/>
    </row>
    <row r="328" spans="1:7" hidden="1">
      <c r="A328" s="233"/>
      <c r="B328" s="232"/>
      <c r="C328" s="232"/>
      <c r="D328" s="232"/>
      <c r="E328" s="232"/>
      <c r="F328" s="238"/>
      <c r="G328" s="233"/>
    </row>
    <row r="329" spans="1:7" hidden="1">
      <c r="A329" s="233"/>
      <c r="B329" s="232"/>
      <c r="C329" s="232"/>
      <c r="D329" s="232"/>
      <c r="E329" s="232"/>
      <c r="F329" s="238"/>
      <c r="G329" s="233"/>
    </row>
    <row r="330" spans="1:7" hidden="1">
      <c r="A330" s="233"/>
      <c r="B330" s="232"/>
      <c r="C330" s="232"/>
      <c r="D330" s="232"/>
      <c r="E330" s="232"/>
      <c r="F330" s="238"/>
      <c r="G330" s="233"/>
    </row>
    <row r="331" spans="1:7" hidden="1">
      <c r="A331" s="233"/>
      <c r="B331" s="232"/>
      <c r="C331" s="232"/>
      <c r="D331" s="232"/>
      <c r="E331" s="232"/>
      <c r="F331" s="238"/>
      <c r="G331" s="233"/>
    </row>
    <row r="332" spans="1:7" hidden="1">
      <c r="A332" s="233"/>
      <c r="B332" s="232"/>
      <c r="C332" s="232"/>
      <c r="D332" s="232"/>
      <c r="E332" s="232"/>
      <c r="F332" s="238"/>
      <c r="G332" s="233"/>
    </row>
    <row r="333" spans="1:7" hidden="1">
      <c r="A333" s="233"/>
      <c r="B333" s="232"/>
      <c r="C333" s="232"/>
      <c r="D333" s="232"/>
      <c r="E333" s="232"/>
      <c r="F333" s="238"/>
      <c r="G333" s="233"/>
    </row>
    <row r="334" spans="1:7" hidden="1">
      <c r="A334" s="233"/>
      <c r="B334" s="232"/>
      <c r="C334" s="232"/>
      <c r="D334" s="232"/>
      <c r="E334" s="232"/>
      <c r="F334" s="238"/>
      <c r="G334" s="233"/>
    </row>
    <row r="335" spans="1:7" hidden="1">
      <c r="A335" s="233"/>
      <c r="B335" s="232"/>
      <c r="C335" s="232"/>
      <c r="D335" s="232"/>
      <c r="E335" s="232"/>
      <c r="F335" s="238"/>
      <c r="G335" s="233"/>
    </row>
    <row r="336" spans="1:7" hidden="1">
      <c r="A336" s="233"/>
      <c r="B336" s="232"/>
      <c r="C336" s="232"/>
      <c r="D336" s="232"/>
      <c r="E336" s="232"/>
      <c r="F336" s="238"/>
      <c r="G336" s="233"/>
    </row>
    <row r="337" spans="1:7" hidden="1">
      <c r="A337" s="233"/>
      <c r="B337" s="232"/>
      <c r="C337" s="232"/>
      <c r="D337" s="232"/>
      <c r="E337" s="232"/>
      <c r="F337" s="238"/>
      <c r="G337" s="233"/>
    </row>
    <row r="338" spans="1:7" hidden="1">
      <c r="A338" s="233"/>
      <c r="B338" s="232"/>
      <c r="C338" s="232"/>
      <c r="D338" s="232"/>
      <c r="E338" s="232"/>
      <c r="F338" s="238"/>
      <c r="G338" s="233"/>
    </row>
    <row r="339" spans="1:7" hidden="1">
      <c r="A339" s="233"/>
      <c r="B339" s="232"/>
      <c r="C339" s="232"/>
      <c r="D339" s="232"/>
      <c r="E339" s="232"/>
      <c r="F339" s="238"/>
      <c r="G339" s="233"/>
    </row>
    <row r="340" spans="1:7" hidden="1">
      <c r="A340" s="233"/>
      <c r="B340" s="232"/>
      <c r="C340" s="232"/>
      <c r="D340" s="232"/>
      <c r="E340" s="232"/>
      <c r="F340" s="238"/>
      <c r="G340" s="233"/>
    </row>
    <row r="341" spans="1:7" hidden="1">
      <c r="A341" s="233"/>
      <c r="B341" s="232"/>
      <c r="C341" s="232"/>
      <c r="D341" s="232"/>
      <c r="E341" s="232"/>
      <c r="F341" s="238"/>
      <c r="G341" s="233"/>
    </row>
    <row r="342" spans="1:7" hidden="1">
      <c r="A342" s="233"/>
      <c r="B342" s="232"/>
      <c r="C342" s="232"/>
      <c r="D342" s="232"/>
      <c r="E342" s="232"/>
      <c r="F342" s="238"/>
      <c r="G342" s="233"/>
    </row>
    <row r="343" spans="1:7" hidden="1">
      <c r="A343" s="233"/>
      <c r="B343" s="232"/>
      <c r="C343" s="232"/>
      <c r="D343" s="232"/>
      <c r="E343" s="232"/>
      <c r="F343" s="238"/>
      <c r="G343" s="233"/>
    </row>
    <row r="344" spans="1:7" hidden="1">
      <c r="A344" s="233"/>
      <c r="B344" s="232"/>
      <c r="C344" s="232"/>
      <c r="D344" s="232"/>
      <c r="E344" s="232"/>
      <c r="F344" s="238"/>
      <c r="G344" s="233"/>
    </row>
    <row r="345" spans="1:7" hidden="1">
      <c r="A345" s="233"/>
      <c r="B345" s="232"/>
      <c r="C345" s="232"/>
      <c r="D345" s="232"/>
      <c r="E345" s="232"/>
      <c r="F345" s="238"/>
      <c r="G345" s="233"/>
    </row>
    <row r="346" spans="1:7" hidden="1">
      <c r="A346" s="233"/>
      <c r="B346" s="232"/>
      <c r="C346" s="232"/>
      <c r="D346" s="232"/>
      <c r="E346" s="232"/>
      <c r="F346" s="238"/>
      <c r="G346" s="233"/>
    </row>
    <row r="347" spans="1:7" hidden="1">
      <c r="A347" s="233"/>
      <c r="B347" s="232"/>
      <c r="C347" s="232"/>
      <c r="D347" s="232"/>
      <c r="E347" s="232"/>
      <c r="F347" s="238"/>
      <c r="G347" s="233"/>
    </row>
    <row r="348" spans="1:7" hidden="1">
      <c r="A348" s="233"/>
      <c r="B348" s="232"/>
      <c r="C348" s="232"/>
      <c r="D348" s="232"/>
      <c r="E348" s="232"/>
      <c r="F348" s="238"/>
      <c r="G348" s="233"/>
    </row>
    <row r="349" spans="1:7" hidden="1">
      <c r="A349" s="233"/>
      <c r="B349" s="232"/>
      <c r="C349" s="232"/>
      <c r="D349" s="232"/>
      <c r="E349" s="232"/>
      <c r="F349" s="238"/>
      <c r="G349" s="233"/>
    </row>
    <row r="350" spans="1:7" hidden="1">
      <c r="A350" s="233"/>
      <c r="B350" s="232"/>
      <c r="C350" s="232"/>
      <c r="D350" s="232"/>
      <c r="E350" s="232"/>
      <c r="F350" s="238"/>
      <c r="G350" s="233"/>
    </row>
    <row r="351" spans="1:7" hidden="1">
      <c r="A351" s="233"/>
      <c r="B351" s="232"/>
      <c r="C351" s="232"/>
      <c r="D351" s="232"/>
      <c r="E351" s="232"/>
      <c r="F351" s="238"/>
      <c r="G351" s="233"/>
    </row>
    <row r="352" spans="1:7" hidden="1">
      <c r="A352" s="233"/>
      <c r="B352" s="232"/>
      <c r="C352" s="232"/>
      <c r="D352" s="232"/>
      <c r="E352" s="232"/>
      <c r="F352" s="238"/>
      <c r="G352" s="233"/>
    </row>
    <row r="353" spans="1:7" hidden="1">
      <c r="A353" s="233"/>
      <c r="B353" s="232"/>
      <c r="C353" s="232"/>
      <c r="D353" s="232"/>
      <c r="E353" s="232"/>
      <c r="F353" s="238"/>
      <c r="G353" s="233"/>
    </row>
    <row r="354" spans="1:7" hidden="1">
      <c r="A354" s="233"/>
      <c r="B354" s="232"/>
      <c r="C354" s="232"/>
      <c r="D354" s="232"/>
      <c r="E354" s="232"/>
      <c r="F354" s="238"/>
      <c r="G354" s="233"/>
    </row>
    <row r="355" spans="1:7" hidden="1">
      <c r="A355" s="233"/>
      <c r="B355" s="232"/>
      <c r="C355" s="232"/>
      <c r="D355" s="232"/>
      <c r="E355" s="232"/>
      <c r="F355" s="238"/>
      <c r="G355" s="233"/>
    </row>
    <row r="356" spans="1:7" hidden="1">
      <c r="A356" s="233"/>
      <c r="B356" s="232"/>
      <c r="C356" s="232"/>
      <c r="D356" s="232"/>
      <c r="E356" s="232"/>
      <c r="F356" s="238"/>
      <c r="G356" s="233"/>
    </row>
    <row r="357" spans="1:7" hidden="1">
      <c r="A357" s="233"/>
      <c r="B357" s="232"/>
      <c r="C357" s="232"/>
      <c r="D357" s="232"/>
      <c r="E357" s="232"/>
      <c r="F357" s="238"/>
      <c r="G357" s="233"/>
    </row>
    <row r="358" spans="1:7" hidden="1">
      <c r="A358" s="233"/>
      <c r="B358" s="232"/>
      <c r="C358" s="232"/>
      <c r="D358" s="232"/>
      <c r="E358" s="232"/>
      <c r="F358" s="238"/>
      <c r="G358" s="233"/>
    </row>
    <row r="359" spans="1:7" hidden="1">
      <c r="A359" s="233"/>
      <c r="B359" s="232"/>
      <c r="C359" s="232"/>
      <c r="D359" s="232"/>
      <c r="E359" s="232"/>
      <c r="F359" s="238"/>
      <c r="G359" s="233"/>
    </row>
    <row r="360" spans="1:7" hidden="1">
      <c r="A360" s="233"/>
      <c r="B360" s="232"/>
      <c r="C360" s="232"/>
      <c r="D360" s="232"/>
      <c r="E360" s="232"/>
      <c r="F360" s="238"/>
      <c r="G360" s="233"/>
    </row>
    <row r="361" spans="1:7" hidden="1">
      <c r="A361" s="233"/>
      <c r="B361" s="232"/>
      <c r="C361" s="232"/>
      <c r="D361" s="232"/>
      <c r="E361" s="232"/>
      <c r="F361" s="238"/>
      <c r="G361" s="233"/>
    </row>
    <row r="362" spans="1:7" hidden="1">
      <c r="A362" s="233"/>
      <c r="B362" s="232"/>
      <c r="C362" s="232"/>
      <c r="D362" s="232"/>
      <c r="E362" s="232"/>
      <c r="F362" s="238"/>
      <c r="G362" s="233"/>
    </row>
    <row r="363" spans="1:7" hidden="1">
      <c r="A363" s="233"/>
      <c r="B363" s="232"/>
      <c r="C363" s="232"/>
      <c r="D363" s="232"/>
      <c r="E363" s="232"/>
      <c r="F363" s="238"/>
      <c r="G363" s="233"/>
    </row>
    <row r="364" spans="1:7" hidden="1">
      <c r="A364" s="233"/>
      <c r="B364" s="232"/>
      <c r="C364" s="232"/>
      <c r="D364" s="232"/>
      <c r="E364" s="232"/>
      <c r="F364" s="238"/>
      <c r="G364" s="233"/>
    </row>
    <row r="365" spans="1:7" hidden="1">
      <c r="A365" s="233"/>
      <c r="B365" s="232"/>
      <c r="C365" s="232"/>
      <c r="D365" s="232"/>
      <c r="E365" s="232"/>
      <c r="F365" s="238"/>
      <c r="G365" s="233"/>
    </row>
    <row r="366" spans="1:7" hidden="1">
      <c r="A366" s="233"/>
      <c r="B366" s="232"/>
      <c r="C366" s="232"/>
      <c r="D366" s="232"/>
      <c r="E366" s="232"/>
      <c r="F366" s="238"/>
      <c r="G366" s="233"/>
    </row>
    <row r="367" spans="1:7" hidden="1">
      <c r="A367" s="233"/>
      <c r="B367" s="232"/>
      <c r="C367" s="232"/>
      <c r="D367" s="232"/>
      <c r="E367" s="232"/>
      <c r="F367" s="238"/>
      <c r="G367" s="233"/>
    </row>
    <row r="368" spans="1:7" hidden="1">
      <c r="A368" s="233"/>
      <c r="B368" s="232"/>
      <c r="C368" s="232"/>
      <c r="D368" s="232"/>
      <c r="E368" s="232"/>
      <c r="F368" s="238"/>
      <c r="G368" s="233"/>
    </row>
    <row r="369" spans="1:7" hidden="1">
      <c r="A369" s="233"/>
      <c r="B369" s="232"/>
      <c r="C369" s="232"/>
      <c r="D369" s="232"/>
      <c r="E369" s="232"/>
      <c r="F369" s="238"/>
      <c r="G369" s="233"/>
    </row>
    <row r="370" spans="1:7" hidden="1">
      <c r="A370" s="233"/>
      <c r="B370" s="232"/>
      <c r="C370" s="232"/>
      <c r="D370" s="232"/>
      <c r="E370" s="232"/>
      <c r="F370" s="238"/>
      <c r="G370" s="233"/>
    </row>
    <row r="371" spans="1:7" hidden="1">
      <c r="A371" s="233"/>
      <c r="B371" s="232"/>
      <c r="C371" s="232"/>
      <c r="D371" s="232"/>
      <c r="E371" s="232"/>
      <c r="F371" s="238"/>
      <c r="G371" s="233"/>
    </row>
    <row r="372" spans="1:7" hidden="1">
      <c r="A372" s="233"/>
      <c r="B372" s="232"/>
      <c r="C372" s="232"/>
      <c r="D372" s="232"/>
      <c r="E372" s="232"/>
      <c r="F372" s="238"/>
      <c r="G372" s="233"/>
    </row>
    <row r="373" spans="1:7" hidden="1">
      <c r="A373" s="233"/>
      <c r="B373" s="232"/>
      <c r="C373" s="232"/>
      <c r="D373" s="232"/>
      <c r="E373" s="232"/>
      <c r="F373" s="238"/>
      <c r="G373" s="233"/>
    </row>
    <row r="374" spans="1:7" hidden="1">
      <c r="A374" s="233"/>
      <c r="B374" s="232"/>
      <c r="C374" s="232"/>
      <c r="D374" s="232"/>
      <c r="E374" s="232"/>
      <c r="F374" s="238"/>
      <c r="G374" s="233"/>
    </row>
    <row r="375" spans="1:7" hidden="1">
      <c r="A375" s="233"/>
      <c r="B375" s="232"/>
      <c r="C375" s="232"/>
      <c r="D375" s="232"/>
      <c r="E375" s="232"/>
      <c r="F375" s="238"/>
      <c r="G375" s="233"/>
    </row>
    <row r="376" spans="1:7" hidden="1">
      <c r="A376" s="233"/>
      <c r="B376" s="232"/>
      <c r="C376" s="232"/>
      <c r="D376" s="232"/>
      <c r="E376" s="232"/>
      <c r="F376" s="238"/>
      <c r="G376" s="233"/>
    </row>
    <row r="377" spans="1:7" hidden="1">
      <c r="A377" s="233"/>
      <c r="B377" s="232"/>
      <c r="C377" s="232"/>
      <c r="D377" s="232"/>
      <c r="E377" s="232"/>
      <c r="F377" s="238"/>
      <c r="G377" s="233"/>
    </row>
    <row r="378" spans="1:7" hidden="1">
      <c r="A378" s="233"/>
      <c r="B378" s="232"/>
      <c r="C378" s="232"/>
      <c r="D378" s="232"/>
      <c r="E378" s="232"/>
      <c r="F378" s="238"/>
      <c r="G378" s="233"/>
    </row>
    <row r="379" spans="1:7" hidden="1">
      <c r="A379" s="233"/>
      <c r="B379" s="232"/>
      <c r="C379" s="232"/>
      <c r="D379" s="232"/>
      <c r="E379" s="232"/>
      <c r="F379" s="238"/>
      <c r="G379" s="233"/>
    </row>
    <row r="380" spans="1:7" hidden="1">
      <c r="A380" s="233"/>
      <c r="B380" s="232"/>
      <c r="C380" s="232"/>
      <c r="D380" s="232"/>
      <c r="E380" s="232"/>
      <c r="F380" s="238"/>
      <c r="G380" s="233"/>
    </row>
    <row r="381" spans="1:7" hidden="1">
      <c r="A381" s="233"/>
      <c r="B381" s="232"/>
      <c r="C381" s="232"/>
      <c r="D381" s="232"/>
      <c r="E381" s="232"/>
      <c r="F381" s="238"/>
      <c r="G381" s="233"/>
    </row>
    <row r="382" spans="1:7" hidden="1">
      <c r="A382" s="233"/>
      <c r="B382" s="232"/>
      <c r="C382" s="232"/>
      <c r="D382" s="232"/>
      <c r="E382" s="232"/>
      <c r="F382" s="238"/>
      <c r="G382" s="233"/>
    </row>
    <row r="383" spans="1:7" hidden="1">
      <c r="A383" s="233"/>
      <c r="B383" s="232"/>
      <c r="C383" s="232"/>
      <c r="D383" s="232"/>
      <c r="E383" s="232"/>
      <c r="F383" s="238"/>
      <c r="G383" s="233"/>
    </row>
    <row r="384" spans="1:7" hidden="1">
      <c r="A384" s="233"/>
      <c r="B384" s="232"/>
      <c r="C384" s="232"/>
      <c r="D384" s="232"/>
      <c r="E384" s="232"/>
      <c r="F384" s="238"/>
      <c r="G384" s="233"/>
    </row>
    <row r="385" spans="1:7" hidden="1">
      <c r="A385" s="233"/>
      <c r="B385" s="232"/>
      <c r="C385" s="232"/>
      <c r="D385" s="232"/>
      <c r="E385" s="232"/>
      <c r="F385" s="238"/>
      <c r="G385" s="233"/>
    </row>
    <row r="386" spans="1:7" hidden="1">
      <c r="A386" s="233"/>
      <c r="B386" s="232"/>
      <c r="C386" s="232"/>
      <c r="D386" s="232"/>
      <c r="E386" s="232"/>
      <c r="F386" s="238"/>
      <c r="G386" s="233"/>
    </row>
    <row r="387" spans="1:7" hidden="1">
      <c r="A387" s="233"/>
      <c r="B387" s="232"/>
      <c r="C387" s="232"/>
      <c r="D387" s="232"/>
      <c r="E387" s="232"/>
      <c r="F387" s="238"/>
      <c r="G387" s="233"/>
    </row>
    <row r="388" spans="1:7" hidden="1">
      <c r="A388" s="233"/>
      <c r="B388" s="232"/>
      <c r="C388" s="232"/>
      <c r="D388" s="232"/>
      <c r="E388" s="232"/>
      <c r="F388" s="238"/>
      <c r="G388" s="233"/>
    </row>
    <row r="389" spans="1:7" hidden="1">
      <c r="A389" s="233"/>
      <c r="B389" s="232"/>
      <c r="C389" s="232"/>
      <c r="D389" s="232"/>
      <c r="E389" s="232"/>
      <c r="F389" s="238"/>
      <c r="G389" s="233"/>
    </row>
    <row r="390" spans="1:7" hidden="1">
      <c r="A390" s="233"/>
      <c r="B390" s="232"/>
      <c r="C390" s="232"/>
      <c r="D390" s="232"/>
      <c r="E390" s="232"/>
      <c r="F390" s="238"/>
      <c r="G390" s="233"/>
    </row>
    <row r="391" spans="1:7" hidden="1">
      <c r="A391" s="233"/>
      <c r="B391" s="232"/>
      <c r="C391" s="232"/>
      <c r="D391" s="232"/>
      <c r="E391" s="232"/>
      <c r="F391" s="238"/>
      <c r="G391" s="233"/>
    </row>
    <row r="392" spans="1:7" hidden="1">
      <c r="A392" s="233"/>
      <c r="B392" s="232"/>
      <c r="C392" s="232"/>
      <c r="D392" s="232"/>
      <c r="E392" s="232"/>
      <c r="F392" s="238"/>
      <c r="G392" s="233"/>
    </row>
    <row r="393" spans="1:7" hidden="1">
      <c r="A393" s="233"/>
      <c r="B393" s="232"/>
      <c r="C393" s="232"/>
      <c r="D393" s="232"/>
      <c r="E393" s="232"/>
      <c r="F393" s="238"/>
      <c r="G393" s="233"/>
    </row>
    <row r="394" spans="1:7" hidden="1">
      <c r="A394" s="233"/>
      <c r="B394" s="232"/>
      <c r="C394" s="232"/>
      <c r="D394" s="232"/>
      <c r="E394" s="232"/>
      <c r="F394" s="238"/>
      <c r="G394" s="233"/>
    </row>
    <row r="395" spans="1:7" hidden="1">
      <c r="A395" s="233"/>
      <c r="B395" s="232"/>
      <c r="C395" s="232"/>
      <c r="D395" s="232"/>
      <c r="E395" s="232"/>
      <c r="F395" s="238"/>
      <c r="G395" s="233"/>
    </row>
    <row r="396" spans="1:7" hidden="1">
      <c r="A396" s="233"/>
      <c r="B396" s="232"/>
      <c r="C396" s="232"/>
      <c r="D396" s="232"/>
      <c r="E396" s="232"/>
      <c r="F396" s="238"/>
      <c r="G396" s="233"/>
    </row>
    <row r="397" spans="1:7" hidden="1">
      <c r="A397" s="233"/>
      <c r="B397" s="232"/>
      <c r="C397" s="232"/>
      <c r="D397" s="232"/>
      <c r="E397" s="232"/>
      <c r="F397" s="238"/>
      <c r="G397" s="233"/>
    </row>
    <row r="398" spans="1:7" hidden="1">
      <c r="A398" s="233"/>
      <c r="B398" s="232"/>
      <c r="C398" s="232"/>
      <c r="D398" s="232"/>
      <c r="E398" s="232"/>
      <c r="F398" s="238"/>
      <c r="G398" s="233"/>
    </row>
    <row r="399" spans="1:7" hidden="1">
      <c r="A399" s="233"/>
      <c r="B399" s="232"/>
      <c r="C399" s="232"/>
      <c r="D399" s="232"/>
      <c r="E399" s="232"/>
      <c r="F399" s="238"/>
      <c r="G399" s="233"/>
    </row>
    <row r="400" spans="1:7" hidden="1">
      <c r="A400" s="233"/>
      <c r="B400" s="232"/>
      <c r="C400" s="232"/>
      <c r="D400" s="232"/>
      <c r="E400" s="232"/>
      <c r="F400" s="238"/>
      <c r="G400" s="233"/>
    </row>
    <row r="401" spans="1:7" hidden="1">
      <c r="A401" s="233"/>
      <c r="B401" s="232"/>
      <c r="C401" s="232"/>
      <c r="D401" s="232"/>
      <c r="E401" s="232"/>
      <c r="F401" s="238"/>
      <c r="G401" s="233"/>
    </row>
    <row r="402" spans="1:7" hidden="1">
      <c r="A402" s="233"/>
      <c r="B402" s="232"/>
      <c r="C402" s="232"/>
      <c r="D402" s="232"/>
      <c r="E402" s="232"/>
      <c r="F402" s="238"/>
      <c r="G402" s="233"/>
    </row>
    <row r="403" spans="1:7" hidden="1">
      <c r="A403" s="233"/>
      <c r="B403" s="232"/>
      <c r="C403" s="232"/>
      <c r="D403" s="232"/>
      <c r="E403" s="232"/>
      <c r="F403" s="238"/>
      <c r="G403" s="233"/>
    </row>
    <row r="404" spans="1:7" hidden="1">
      <c r="A404" s="233"/>
      <c r="B404" s="232"/>
      <c r="C404" s="232"/>
      <c r="D404" s="232"/>
      <c r="E404" s="232"/>
      <c r="F404" s="238"/>
      <c r="G404" s="233"/>
    </row>
    <row r="405" spans="1:7" hidden="1">
      <c r="A405" s="233"/>
      <c r="B405" s="232"/>
      <c r="C405" s="232"/>
      <c r="D405" s="232"/>
      <c r="E405" s="232"/>
      <c r="F405" s="238"/>
      <c r="G405" s="233"/>
    </row>
    <row r="406" spans="1:7" hidden="1">
      <c r="A406" s="233"/>
      <c r="B406" s="232"/>
      <c r="C406" s="232"/>
      <c r="D406" s="232"/>
      <c r="E406" s="232"/>
      <c r="F406" s="238"/>
      <c r="G406" s="233"/>
    </row>
    <row r="407" spans="1:7" hidden="1">
      <c r="A407" s="233"/>
      <c r="B407" s="232"/>
      <c r="C407" s="232"/>
      <c r="D407" s="232"/>
      <c r="E407" s="232"/>
      <c r="F407" s="238"/>
      <c r="G407" s="233"/>
    </row>
    <row r="408" spans="1:7" hidden="1">
      <c r="A408" s="233"/>
      <c r="B408" s="232"/>
      <c r="C408" s="232"/>
      <c r="D408" s="232"/>
      <c r="E408" s="232"/>
      <c r="F408" s="238"/>
      <c r="G408" s="233"/>
    </row>
    <row r="409" spans="1:7" hidden="1">
      <c r="A409" s="233"/>
      <c r="B409" s="232"/>
      <c r="C409" s="232"/>
      <c r="D409" s="232"/>
      <c r="E409" s="232"/>
      <c r="F409" s="238"/>
      <c r="G409" s="233"/>
    </row>
    <row r="410" spans="1:7" hidden="1">
      <c r="A410" s="233"/>
      <c r="B410" s="232"/>
      <c r="C410" s="232"/>
      <c r="D410" s="232"/>
      <c r="E410" s="232"/>
      <c r="F410" s="238"/>
      <c r="G410" s="233"/>
    </row>
    <row r="411" spans="1:7" hidden="1">
      <c r="A411" s="233"/>
      <c r="B411" s="232"/>
      <c r="C411" s="232"/>
      <c r="D411" s="232"/>
      <c r="E411" s="232"/>
      <c r="F411" s="238"/>
      <c r="G411" s="233"/>
    </row>
    <row r="412" spans="1:7" hidden="1">
      <c r="A412" s="233"/>
      <c r="B412" s="232"/>
      <c r="C412" s="232"/>
      <c r="D412" s="232"/>
      <c r="E412" s="232"/>
      <c r="F412" s="238"/>
      <c r="G412" s="233"/>
    </row>
    <row r="413" spans="1:7" hidden="1">
      <c r="A413" s="233"/>
      <c r="B413" s="232"/>
      <c r="C413" s="232"/>
      <c r="D413" s="232"/>
      <c r="E413" s="232"/>
      <c r="F413" s="238"/>
      <c r="G413" s="233"/>
    </row>
    <row r="414" spans="1:7" hidden="1">
      <c r="A414" s="233"/>
      <c r="B414" s="232"/>
      <c r="C414" s="232"/>
      <c r="D414" s="232"/>
      <c r="E414" s="232"/>
      <c r="F414" s="238"/>
      <c r="G414" s="233"/>
    </row>
    <row r="415" spans="1:7" hidden="1">
      <c r="A415" s="233"/>
      <c r="B415" s="232"/>
      <c r="C415" s="232"/>
      <c r="D415" s="232"/>
      <c r="E415" s="232"/>
      <c r="F415" s="238"/>
      <c r="G415" s="233"/>
    </row>
    <row r="416" spans="1:7" hidden="1">
      <c r="A416" s="233"/>
      <c r="B416" s="232"/>
      <c r="C416" s="232"/>
      <c r="D416" s="232"/>
      <c r="E416" s="232"/>
      <c r="F416" s="238"/>
      <c r="G416" s="233"/>
    </row>
    <row r="417" spans="1:7" hidden="1">
      <c r="A417" s="233"/>
      <c r="B417" s="232"/>
      <c r="C417" s="232"/>
      <c r="D417" s="232"/>
      <c r="E417" s="232"/>
      <c r="F417" s="238"/>
      <c r="G417" s="233"/>
    </row>
    <row r="418" spans="1:7" hidden="1">
      <c r="A418" s="233"/>
      <c r="B418" s="232"/>
      <c r="C418" s="232"/>
      <c r="D418" s="232"/>
      <c r="E418" s="232"/>
      <c r="F418" s="238"/>
      <c r="G418" s="233"/>
    </row>
    <row r="419" spans="1:7" hidden="1">
      <c r="A419" s="233"/>
      <c r="B419" s="232"/>
      <c r="C419" s="232"/>
      <c r="D419" s="232"/>
      <c r="E419" s="232"/>
      <c r="F419" s="238"/>
      <c r="G419" s="233"/>
    </row>
    <row r="420" spans="1:7" hidden="1">
      <c r="A420" s="233"/>
      <c r="B420" s="232"/>
      <c r="C420" s="232"/>
      <c r="D420" s="232"/>
      <c r="E420" s="232"/>
      <c r="F420" s="238"/>
      <c r="G420" s="233"/>
    </row>
    <row r="421" spans="1:7" hidden="1">
      <c r="A421" s="233"/>
      <c r="B421" s="232"/>
      <c r="C421" s="232"/>
      <c r="D421" s="232"/>
      <c r="E421" s="232"/>
      <c r="F421" s="238"/>
      <c r="G421" s="233"/>
    </row>
    <row r="422" spans="1:7" hidden="1">
      <c r="A422" s="233"/>
      <c r="B422" s="232"/>
      <c r="C422" s="232"/>
      <c r="D422" s="232"/>
      <c r="E422" s="232"/>
      <c r="F422" s="238"/>
      <c r="G422" s="233"/>
    </row>
    <row r="423" spans="1:7" hidden="1">
      <c r="A423" s="233"/>
      <c r="B423" s="232"/>
      <c r="C423" s="232"/>
      <c r="D423" s="232"/>
      <c r="E423" s="232"/>
      <c r="F423" s="238"/>
      <c r="G423" s="233"/>
    </row>
    <row r="424" spans="1:7" hidden="1">
      <c r="A424" s="233"/>
      <c r="B424" s="232"/>
      <c r="C424" s="232"/>
      <c r="D424" s="232"/>
      <c r="E424" s="232"/>
      <c r="F424" s="238"/>
      <c r="G424" s="233"/>
    </row>
    <row r="425" spans="1:7" hidden="1">
      <c r="A425" s="233"/>
      <c r="B425" s="232"/>
      <c r="C425" s="232"/>
      <c r="D425" s="232"/>
      <c r="E425" s="232"/>
      <c r="F425" s="238"/>
      <c r="G425" s="233"/>
    </row>
    <row r="426" spans="1:7" hidden="1">
      <c r="A426" s="233"/>
      <c r="B426" s="232"/>
      <c r="C426" s="232"/>
      <c r="D426" s="232"/>
      <c r="E426" s="232"/>
      <c r="F426" s="238"/>
      <c r="G426" s="233"/>
    </row>
    <row r="427" spans="1:7" hidden="1">
      <c r="A427" s="233"/>
      <c r="B427" s="232"/>
      <c r="C427" s="232"/>
      <c r="D427" s="232"/>
      <c r="E427" s="232"/>
      <c r="F427" s="238"/>
      <c r="G427" s="233"/>
    </row>
    <row r="428" spans="1:7" hidden="1">
      <c r="A428" s="233"/>
      <c r="B428" s="232"/>
      <c r="C428" s="232"/>
      <c r="D428" s="232"/>
      <c r="E428" s="232"/>
      <c r="F428" s="238"/>
      <c r="G428" s="233"/>
    </row>
    <row r="429" spans="1:7" hidden="1">
      <c r="A429" s="233"/>
      <c r="B429" s="232"/>
      <c r="C429" s="232"/>
      <c r="D429" s="232"/>
      <c r="E429" s="232"/>
      <c r="F429" s="238"/>
      <c r="G429" s="233"/>
    </row>
    <row r="430" spans="1:7" hidden="1">
      <c r="A430" s="233"/>
      <c r="B430" s="232"/>
      <c r="C430" s="232"/>
      <c r="D430" s="232"/>
      <c r="E430" s="232"/>
      <c r="F430" s="238"/>
      <c r="G430" s="233"/>
    </row>
    <row r="431" spans="1:7" hidden="1">
      <c r="A431" s="233"/>
      <c r="B431" s="232"/>
      <c r="C431" s="232"/>
      <c r="D431" s="232"/>
      <c r="E431" s="232"/>
      <c r="F431" s="238"/>
      <c r="G431" s="233"/>
    </row>
    <row r="432" spans="1:7" hidden="1">
      <c r="A432" s="233"/>
      <c r="B432" s="232"/>
      <c r="C432" s="232"/>
      <c r="D432" s="232"/>
      <c r="E432" s="232"/>
      <c r="F432" s="238"/>
      <c r="G432" s="233"/>
    </row>
    <row r="433" spans="1:7" hidden="1">
      <c r="A433" s="233"/>
      <c r="B433" s="232"/>
      <c r="C433" s="232"/>
      <c r="D433" s="232"/>
      <c r="E433" s="232"/>
      <c r="F433" s="238"/>
      <c r="G433" s="233"/>
    </row>
    <row r="434" spans="1:7" hidden="1">
      <c r="A434" s="233"/>
      <c r="B434" s="232"/>
      <c r="C434" s="232"/>
      <c r="D434" s="232"/>
      <c r="E434" s="232"/>
      <c r="F434" s="238"/>
      <c r="G434" s="233"/>
    </row>
    <row r="435" spans="1:7" hidden="1">
      <c r="A435" s="233"/>
      <c r="B435" s="232"/>
      <c r="C435" s="232"/>
      <c r="D435" s="232"/>
      <c r="E435" s="232"/>
      <c r="F435" s="238"/>
      <c r="G435" s="233"/>
    </row>
    <row r="436" spans="1:7" hidden="1">
      <c r="A436" s="233"/>
      <c r="B436" s="232"/>
      <c r="C436" s="232"/>
      <c r="D436" s="232"/>
      <c r="E436" s="232"/>
      <c r="F436" s="238"/>
      <c r="G436" s="233"/>
    </row>
    <row r="437" spans="1:7" hidden="1">
      <c r="A437" s="233"/>
      <c r="B437" s="232"/>
      <c r="C437" s="232"/>
      <c r="D437" s="232"/>
      <c r="E437" s="232"/>
      <c r="F437" s="238"/>
      <c r="G437" s="233"/>
    </row>
    <row r="438" spans="1:7" hidden="1">
      <c r="A438" s="233"/>
      <c r="B438" s="232"/>
      <c r="C438" s="232"/>
      <c r="D438" s="232"/>
      <c r="E438" s="232"/>
      <c r="F438" s="238"/>
      <c r="G438" s="233"/>
    </row>
    <row r="439" spans="1:7" hidden="1">
      <c r="A439" s="233"/>
      <c r="B439" s="232"/>
      <c r="C439" s="232"/>
      <c r="D439" s="232"/>
      <c r="E439" s="232"/>
      <c r="F439" s="238"/>
      <c r="G439" s="233"/>
    </row>
    <row r="440" spans="1:7" hidden="1">
      <c r="A440" s="233"/>
      <c r="B440" s="232"/>
      <c r="C440" s="232"/>
      <c r="D440" s="232"/>
      <c r="E440" s="232"/>
      <c r="F440" s="238"/>
      <c r="G440" s="233"/>
    </row>
    <row r="441" spans="1:7" hidden="1">
      <c r="A441" s="233"/>
      <c r="B441" s="232"/>
      <c r="C441" s="232"/>
      <c r="D441" s="232"/>
      <c r="E441" s="232"/>
      <c r="F441" s="238"/>
      <c r="G441" s="233"/>
    </row>
    <row r="442" spans="1:7" hidden="1">
      <c r="A442" s="233"/>
      <c r="B442" s="232"/>
      <c r="C442" s="232"/>
      <c r="D442" s="232"/>
      <c r="E442" s="232"/>
      <c r="F442" s="238"/>
      <c r="G442" s="233"/>
    </row>
    <row r="443" spans="1:7" hidden="1">
      <c r="A443" s="233"/>
      <c r="B443" s="232"/>
      <c r="C443" s="232"/>
      <c r="D443" s="232"/>
      <c r="E443" s="232"/>
      <c r="F443" s="238"/>
      <c r="G443" s="233"/>
    </row>
    <row r="444" spans="1:7" hidden="1">
      <c r="A444" s="233"/>
      <c r="B444" s="232"/>
      <c r="C444" s="232"/>
      <c r="D444" s="232"/>
      <c r="E444" s="232"/>
      <c r="F444" s="238"/>
      <c r="G444" s="233"/>
    </row>
    <row r="445" spans="1:7" hidden="1">
      <c r="A445" s="233"/>
      <c r="B445" s="232"/>
      <c r="C445" s="232"/>
      <c r="D445" s="232"/>
      <c r="E445" s="232"/>
      <c r="F445" s="238"/>
      <c r="G445" s="233"/>
    </row>
    <row r="446" spans="1:7" hidden="1">
      <c r="A446" s="233"/>
      <c r="B446" s="232"/>
      <c r="C446" s="232"/>
      <c r="D446" s="232"/>
      <c r="E446" s="232"/>
      <c r="F446" s="238"/>
      <c r="G446" s="233"/>
    </row>
    <row r="447" spans="1:7" hidden="1">
      <c r="A447" s="233"/>
      <c r="B447" s="232"/>
      <c r="C447" s="232"/>
      <c r="D447" s="232"/>
      <c r="E447" s="232"/>
      <c r="F447" s="238"/>
      <c r="G447" s="233"/>
    </row>
    <row r="448" spans="1:7" hidden="1">
      <c r="A448" s="233"/>
      <c r="B448" s="232"/>
      <c r="C448" s="232"/>
      <c r="D448" s="232"/>
      <c r="E448" s="232"/>
      <c r="F448" s="238"/>
      <c r="G448" s="233"/>
    </row>
    <row r="449" spans="1:7" hidden="1">
      <c r="A449" s="233"/>
      <c r="B449" s="232"/>
      <c r="C449" s="232"/>
      <c r="D449" s="232"/>
      <c r="E449" s="232"/>
      <c r="F449" s="238"/>
      <c r="G449" s="233"/>
    </row>
    <row r="450" spans="1:7" hidden="1">
      <c r="A450" s="233"/>
      <c r="B450" s="232"/>
      <c r="C450" s="232"/>
      <c r="D450" s="232"/>
      <c r="E450" s="232"/>
      <c r="F450" s="238"/>
      <c r="G450" s="233"/>
    </row>
    <row r="451" spans="1:7" hidden="1">
      <c r="A451" s="233"/>
      <c r="B451" s="232"/>
      <c r="C451" s="232"/>
      <c r="D451" s="232"/>
      <c r="E451" s="232"/>
      <c r="F451" s="238"/>
      <c r="G451" s="233"/>
    </row>
    <row r="452" spans="1:7" hidden="1">
      <c r="A452" s="233"/>
      <c r="B452" s="232"/>
      <c r="C452" s="232"/>
      <c r="D452" s="232"/>
      <c r="E452" s="232"/>
      <c r="F452" s="238"/>
      <c r="G452" s="233"/>
    </row>
    <row r="453" spans="1:7" hidden="1">
      <c r="A453" s="233"/>
      <c r="B453" s="232"/>
      <c r="C453" s="232"/>
      <c r="D453" s="232"/>
      <c r="E453" s="232"/>
      <c r="F453" s="238"/>
      <c r="G453" s="233"/>
    </row>
    <row r="454" spans="1:7" hidden="1">
      <c r="A454" s="233"/>
      <c r="B454" s="232"/>
      <c r="C454" s="232"/>
      <c r="D454" s="232"/>
      <c r="E454" s="232"/>
      <c r="F454" s="238"/>
      <c r="G454" s="233"/>
    </row>
    <row r="455" spans="1:7" hidden="1">
      <c r="A455" s="233"/>
      <c r="B455" s="232"/>
      <c r="C455" s="232"/>
      <c r="D455" s="232"/>
      <c r="E455" s="232"/>
      <c r="F455" s="238"/>
      <c r="G455" s="233"/>
    </row>
    <row r="456" spans="1:7" hidden="1">
      <c r="A456" s="233"/>
      <c r="B456" s="232"/>
      <c r="C456" s="232"/>
      <c r="D456" s="232"/>
      <c r="E456" s="232"/>
      <c r="F456" s="238"/>
      <c r="G456" s="233"/>
    </row>
    <row r="457" spans="1:7" hidden="1">
      <c r="A457" s="233"/>
      <c r="B457" s="232"/>
      <c r="C457" s="232"/>
      <c r="D457" s="232"/>
      <c r="E457" s="232"/>
      <c r="F457" s="238"/>
      <c r="G457" s="233"/>
    </row>
    <row r="458" spans="1:7" hidden="1">
      <c r="A458" s="233"/>
      <c r="B458" s="232"/>
      <c r="C458" s="232"/>
      <c r="D458" s="232"/>
      <c r="E458" s="232"/>
      <c r="F458" s="238"/>
      <c r="G458" s="233"/>
    </row>
    <row r="459" spans="1:7" hidden="1">
      <c r="A459" s="233"/>
      <c r="B459" s="232"/>
      <c r="C459" s="232"/>
      <c r="D459" s="232"/>
      <c r="E459" s="232"/>
      <c r="F459" s="238"/>
      <c r="G459" s="233"/>
    </row>
    <row r="460" spans="1:7" hidden="1">
      <c r="A460" s="233"/>
      <c r="B460" s="232"/>
      <c r="C460" s="232"/>
      <c r="D460" s="232"/>
      <c r="E460" s="232"/>
      <c r="F460" s="238"/>
      <c r="G460" s="233"/>
    </row>
    <row r="461" spans="1:7" hidden="1">
      <c r="A461" s="233"/>
      <c r="B461" s="232"/>
      <c r="C461" s="232"/>
      <c r="D461" s="232"/>
      <c r="E461" s="232"/>
      <c r="F461" s="238"/>
      <c r="G461" s="233"/>
    </row>
    <row r="462" spans="1:7" hidden="1">
      <c r="A462" s="233"/>
      <c r="B462" s="232"/>
      <c r="C462" s="232"/>
      <c r="D462" s="232"/>
      <c r="E462" s="232"/>
      <c r="F462" s="238"/>
      <c r="G462" s="233"/>
    </row>
    <row r="463" spans="1:7" hidden="1">
      <c r="A463" s="233"/>
      <c r="B463" s="232"/>
      <c r="C463" s="232"/>
      <c r="D463" s="232"/>
      <c r="E463" s="232"/>
      <c r="F463" s="238"/>
      <c r="G463" s="233"/>
    </row>
    <row r="464" spans="1:7" hidden="1">
      <c r="A464" s="233"/>
      <c r="B464" s="232"/>
      <c r="C464" s="232"/>
      <c r="D464" s="232"/>
      <c r="E464" s="232"/>
      <c r="F464" s="238"/>
      <c r="G464" s="233"/>
    </row>
    <row r="465" spans="1:7" hidden="1">
      <c r="A465" s="233"/>
      <c r="B465" s="232"/>
      <c r="C465" s="232"/>
      <c r="D465" s="232"/>
      <c r="E465" s="232"/>
      <c r="F465" s="238"/>
      <c r="G465" s="233"/>
    </row>
    <row r="466" spans="1:7" hidden="1">
      <c r="A466" s="233"/>
      <c r="B466" s="232"/>
      <c r="C466" s="232"/>
      <c r="D466" s="232"/>
      <c r="E466" s="232"/>
      <c r="F466" s="238"/>
      <c r="G466" s="233"/>
    </row>
    <row r="467" spans="1:7" hidden="1">
      <c r="A467" s="233"/>
      <c r="B467" s="232"/>
      <c r="C467" s="232"/>
      <c r="D467" s="232"/>
      <c r="E467" s="232"/>
      <c r="F467" s="238"/>
      <c r="G467" s="233"/>
    </row>
    <row r="468" spans="1:7" hidden="1">
      <c r="A468" s="233"/>
      <c r="B468" s="232"/>
      <c r="C468" s="232"/>
      <c r="D468" s="232"/>
      <c r="E468" s="232"/>
      <c r="F468" s="238"/>
      <c r="G468" s="233"/>
    </row>
    <row r="469" spans="1:7" hidden="1">
      <c r="A469" s="233"/>
      <c r="B469" s="232"/>
      <c r="C469" s="232"/>
      <c r="D469" s="232"/>
      <c r="E469" s="232"/>
      <c r="F469" s="238"/>
      <c r="G469" s="233"/>
    </row>
    <row r="470" spans="1:7" hidden="1">
      <c r="A470" s="233"/>
      <c r="B470" s="232"/>
      <c r="C470" s="232"/>
      <c r="D470" s="232"/>
      <c r="E470" s="232"/>
      <c r="F470" s="238"/>
      <c r="G470" s="233"/>
    </row>
    <row r="471" spans="1:7" hidden="1">
      <c r="A471" s="233"/>
      <c r="B471" s="232"/>
      <c r="C471" s="232"/>
      <c r="D471" s="232"/>
      <c r="E471" s="232"/>
      <c r="F471" s="238"/>
      <c r="G471" s="233"/>
    </row>
    <row r="472" spans="1:7" hidden="1">
      <c r="A472" s="233"/>
      <c r="B472" s="232"/>
      <c r="C472" s="232"/>
      <c r="D472" s="232"/>
      <c r="E472" s="232"/>
      <c r="F472" s="238"/>
      <c r="G472" s="233"/>
    </row>
    <row r="473" spans="1:7" hidden="1">
      <c r="A473" s="233"/>
      <c r="B473" s="232"/>
      <c r="C473" s="232"/>
      <c r="D473" s="232"/>
      <c r="E473" s="232"/>
      <c r="F473" s="238"/>
      <c r="G473" s="233"/>
    </row>
    <row r="474" spans="1:7" hidden="1">
      <c r="A474" s="233"/>
      <c r="B474" s="232"/>
      <c r="C474" s="232"/>
      <c r="D474" s="232"/>
      <c r="E474" s="232"/>
      <c r="F474" s="238"/>
      <c r="G474" s="233"/>
    </row>
    <row r="475" spans="1:7" hidden="1">
      <c r="A475" s="233"/>
      <c r="B475" s="232"/>
      <c r="C475" s="232"/>
      <c r="D475" s="232"/>
      <c r="E475" s="232"/>
      <c r="F475" s="238"/>
      <c r="G475" s="233"/>
    </row>
    <row r="476" spans="1:7" hidden="1">
      <c r="A476" s="233"/>
      <c r="B476" s="232"/>
      <c r="C476" s="232"/>
      <c r="D476" s="232"/>
      <c r="E476" s="232"/>
      <c r="F476" s="238"/>
      <c r="G476" s="233"/>
    </row>
    <row r="477" spans="1:7" hidden="1">
      <c r="A477" s="233"/>
      <c r="B477" s="232"/>
      <c r="C477" s="232"/>
      <c r="D477" s="232"/>
      <c r="E477" s="232"/>
      <c r="F477" s="238"/>
      <c r="G477" s="233"/>
    </row>
    <row r="478" spans="1:7" hidden="1">
      <c r="A478" s="233"/>
      <c r="B478" s="232"/>
      <c r="C478" s="232"/>
      <c r="D478" s="232"/>
      <c r="E478" s="232"/>
      <c r="F478" s="238"/>
      <c r="G478" s="233"/>
    </row>
    <row r="479" spans="1:7" hidden="1">
      <c r="A479" s="233"/>
      <c r="B479" s="232"/>
      <c r="C479" s="232"/>
      <c r="D479" s="232"/>
      <c r="E479" s="232"/>
      <c r="F479" s="238"/>
      <c r="G479" s="233"/>
    </row>
    <row r="480" spans="1:7" hidden="1">
      <c r="A480" s="233"/>
      <c r="B480" s="232"/>
      <c r="C480" s="232"/>
      <c r="D480" s="232"/>
      <c r="E480" s="232"/>
      <c r="F480" s="238"/>
      <c r="G480" s="233"/>
    </row>
    <row r="481" spans="1:7" hidden="1">
      <c r="A481" s="233"/>
      <c r="B481" s="232"/>
      <c r="C481" s="232"/>
      <c r="D481" s="232"/>
      <c r="E481" s="232"/>
      <c r="F481" s="238"/>
      <c r="G481" s="233"/>
    </row>
    <row r="482" spans="1:7" hidden="1">
      <c r="A482" s="233"/>
      <c r="B482" s="232"/>
      <c r="C482" s="232"/>
      <c r="D482" s="232"/>
      <c r="E482" s="232"/>
      <c r="F482" s="238"/>
      <c r="G482" s="233"/>
    </row>
    <row r="483" spans="1:7" hidden="1">
      <c r="A483" s="233"/>
      <c r="B483" s="232"/>
      <c r="C483" s="232"/>
      <c r="D483" s="232"/>
      <c r="E483" s="232"/>
      <c r="F483" s="238"/>
      <c r="G483" s="233"/>
    </row>
    <row r="484" spans="1:7" hidden="1">
      <c r="A484" s="233"/>
      <c r="B484" s="232"/>
      <c r="C484" s="232"/>
      <c r="D484" s="232"/>
      <c r="E484" s="232"/>
      <c r="F484" s="238"/>
      <c r="G484" s="233"/>
    </row>
    <row r="485" spans="1:7" hidden="1">
      <c r="A485" s="233"/>
      <c r="B485" s="232"/>
      <c r="C485" s="232"/>
      <c r="D485" s="232"/>
      <c r="E485" s="232"/>
      <c r="F485" s="238"/>
      <c r="G485" s="233"/>
    </row>
    <row r="486" spans="1:7" hidden="1">
      <c r="A486" s="233"/>
      <c r="B486" s="232"/>
      <c r="C486" s="232"/>
      <c r="D486" s="232"/>
      <c r="E486" s="232"/>
      <c r="F486" s="238"/>
      <c r="G486" s="233"/>
    </row>
    <row r="487" spans="1:7" hidden="1">
      <c r="A487" s="233"/>
      <c r="B487" s="232"/>
      <c r="C487" s="232"/>
      <c r="D487" s="232"/>
      <c r="E487" s="232"/>
      <c r="F487" s="238"/>
      <c r="G487" s="233"/>
    </row>
    <row r="488" spans="1:7" hidden="1">
      <c r="A488" s="233"/>
      <c r="B488" s="232"/>
      <c r="C488" s="232"/>
      <c r="D488" s="232"/>
      <c r="E488" s="232"/>
      <c r="F488" s="238"/>
      <c r="G488" s="233"/>
    </row>
    <row r="489" spans="1:7" hidden="1">
      <c r="A489" s="233"/>
      <c r="B489" s="232"/>
      <c r="C489" s="232"/>
      <c r="D489" s="232"/>
      <c r="E489" s="232"/>
      <c r="F489" s="238"/>
      <c r="G489" s="233"/>
    </row>
    <row r="490" spans="1:7" hidden="1">
      <c r="A490" s="233"/>
      <c r="B490" s="232"/>
      <c r="C490" s="232"/>
      <c r="D490" s="232"/>
      <c r="E490" s="232"/>
      <c r="F490" s="238"/>
      <c r="G490" s="233"/>
    </row>
    <row r="491" spans="1:7" hidden="1">
      <c r="A491" s="233"/>
      <c r="B491" s="232"/>
      <c r="C491" s="232"/>
      <c r="D491" s="232"/>
      <c r="E491" s="232"/>
      <c r="F491" s="238"/>
      <c r="G491" s="233"/>
    </row>
    <row r="492" spans="1:7" hidden="1">
      <c r="A492" s="233"/>
      <c r="B492" s="232"/>
      <c r="C492" s="232"/>
      <c r="D492" s="232"/>
      <c r="E492" s="232"/>
      <c r="F492" s="238"/>
      <c r="G492" s="233"/>
    </row>
    <row r="493" spans="1:7" hidden="1">
      <c r="A493" s="233"/>
      <c r="B493" s="232"/>
      <c r="C493" s="232"/>
      <c r="D493" s="232"/>
      <c r="E493" s="232"/>
      <c r="F493" s="238"/>
      <c r="G493" s="233"/>
    </row>
    <row r="494" spans="1:7" hidden="1">
      <c r="A494" s="233"/>
      <c r="B494" s="232"/>
      <c r="C494" s="232"/>
      <c r="D494" s="232"/>
      <c r="E494" s="232"/>
      <c r="F494" s="238"/>
      <c r="G494" s="233"/>
    </row>
    <row r="495" spans="1:7" hidden="1">
      <c r="A495" s="233"/>
      <c r="B495" s="232"/>
      <c r="C495" s="232"/>
      <c r="D495" s="232"/>
      <c r="E495" s="232"/>
      <c r="F495" s="238"/>
      <c r="G495" s="233"/>
    </row>
    <row r="496" spans="1:7" hidden="1">
      <c r="A496" s="233"/>
      <c r="B496" s="232"/>
      <c r="C496" s="232"/>
      <c r="D496" s="232"/>
      <c r="E496" s="232"/>
      <c r="F496" s="238"/>
      <c r="G496" s="233"/>
    </row>
    <row r="497" spans="1:7" hidden="1">
      <c r="A497" s="233"/>
      <c r="B497" s="232"/>
      <c r="C497" s="232"/>
      <c r="D497" s="232"/>
      <c r="E497" s="232"/>
      <c r="F497" s="238"/>
      <c r="G497" s="233"/>
    </row>
    <row r="498" spans="1:7" hidden="1">
      <c r="A498" s="233"/>
      <c r="B498" s="232"/>
      <c r="C498" s="232"/>
      <c r="D498" s="232"/>
      <c r="E498" s="232"/>
      <c r="F498" s="238"/>
      <c r="G498" s="233"/>
    </row>
    <row r="499" spans="1:7" hidden="1">
      <c r="A499" s="233"/>
      <c r="B499" s="232"/>
      <c r="C499" s="232"/>
      <c r="D499" s="232"/>
      <c r="E499" s="232"/>
      <c r="F499" s="238"/>
      <c r="G499" s="233"/>
    </row>
    <row r="500" spans="1:7" hidden="1">
      <c r="A500" s="233"/>
      <c r="B500" s="232"/>
      <c r="C500" s="232"/>
      <c r="D500" s="232"/>
      <c r="E500" s="232"/>
      <c r="F500" s="238"/>
      <c r="G500" s="233"/>
    </row>
    <row r="501" spans="1:7" hidden="1">
      <c r="A501" s="233"/>
      <c r="B501" s="232"/>
      <c r="C501" s="232"/>
      <c r="D501" s="232"/>
      <c r="E501" s="232"/>
      <c r="F501" s="238"/>
      <c r="G501" s="233"/>
    </row>
    <row r="502" spans="1:7" hidden="1">
      <c r="A502" s="233"/>
      <c r="B502" s="232"/>
      <c r="C502" s="232"/>
      <c r="D502" s="232"/>
      <c r="E502" s="232"/>
      <c r="F502" s="238"/>
      <c r="G502" s="233"/>
    </row>
    <row r="503" spans="1:7" hidden="1">
      <c r="A503" s="233"/>
      <c r="B503" s="232"/>
      <c r="C503" s="232"/>
      <c r="D503" s="232"/>
      <c r="E503" s="232"/>
      <c r="F503" s="238"/>
      <c r="G503" s="233"/>
    </row>
    <row r="504" spans="1:7" hidden="1">
      <c r="A504" s="233"/>
      <c r="B504" s="232"/>
      <c r="C504" s="232"/>
      <c r="D504" s="232"/>
      <c r="E504" s="232"/>
      <c r="F504" s="238"/>
      <c r="G504" s="233"/>
    </row>
    <row r="505" spans="1:7" hidden="1">
      <c r="A505" s="233"/>
      <c r="B505" s="232"/>
      <c r="C505" s="232"/>
      <c r="D505" s="232"/>
      <c r="E505" s="232"/>
      <c r="F505" s="238"/>
      <c r="G505" s="233"/>
    </row>
    <row r="506" spans="1:7" hidden="1">
      <c r="A506" s="233"/>
      <c r="B506" s="232"/>
      <c r="C506" s="232"/>
      <c r="D506" s="232"/>
      <c r="E506" s="232"/>
      <c r="F506" s="238"/>
      <c r="G506" s="233"/>
    </row>
    <row r="507" spans="1:7" hidden="1">
      <c r="A507" s="233"/>
      <c r="B507" s="232"/>
      <c r="C507" s="232"/>
      <c r="D507" s="232"/>
      <c r="E507" s="232"/>
      <c r="F507" s="238"/>
      <c r="G507" s="233"/>
    </row>
    <row r="508" spans="1:7" hidden="1">
      <c r="A508" s="233"/>
      <c r="B508" s="232"/>
      <c r="C508" s="232"/>
      <c r="D508" s="232"/>
      <c r="E508" s="232"/>
      <c r="F508" s="238"/>
      <c r="G508" s="233"/>
    </row>
    <row r="509" spans="1:7" hidden="1">
      <c r="A509" s="233"/>
      <c r="B509" s="232"/>
      <c r="C509" s="232"/>
      <c r="D509" s="232"/>
      <c r="E509" s="232"/>
      <c r="F509" s="238"/>
      <c r="G509" s="233"/>
    </row>
    <row r="510" spans="1:7" hidden="1">
      <c r="A510" s="233"/>
      <c r="B510" s="232"/>
      <c r="C510" s="232"/>
      <c r="D510" s="232"/>
      <c r="E510" s="232"/>
      <c r="F510" s="238"/>
      <c r="G510" s="233"/>
    </row>
    <row r="511" spans="1:7" hidden="1">
      <c r="A511" s="233"/>
      <c r="B511" s="232"/>
      <c r="C511" s="232"/>
      <c r="D511" s="232"/>
      <c r="E511" s="232"/>
      <c r="F511" s="238"/>
      <c r="G511" s="233"/>
    </row>
    <row r="512" spans="1:7" hidden="1">
      <c r="A512" s="233"/>
      <c r="B512" s="232"/>
      <c r="C512" s="232"/>
      <c r="D512" s="232"/>
      <c r="E512" s="232"/>
      <c r="F512" s="238"/>
      <c r="G512" s="233"/>
    </row>
    <row r="513" spans="1:7" hidden="1">
      <c r="A513" s="233"/>
      <c r="B513" s="232"/>
      <c r="C513" s="232"/>
      <c r="D513" s="232"/>
      <c r="E513" s="232"/>
      <c r="F513" s="238"/>
      <c r="G513" s="233"/>
    </row>
    <row r="514" spans="1:7" hidden="1">
      <c r="A514" s="233"/>
      <c r="B514" s="232"/>
      <c r="C514" s="232"/>
      <c r="D514" s="232"/>
      <c r="E514" s="232"/>
      <c r="F514" s="238"/>
      <c r="G514" s="233"/>
    </row>
    <row r="515" spans="1:7" hidden="1">
      <c r="A515" s="233"/>
      <c r="B515" s="232"/>
      <c r="C515" s="232"/>
      <c r="D515" s="232"/>
      <c r="E515" s="232"/>
      <c r="F515" s="238"/>
      <c r="G515" s="233"/>
    </row>
    <row r="516" spans="1:7" hidden="1">
      <c r="A516" s="233"/>
      <c r="B516" s="232"/>
      <c r="C516" s="232"/>
      <c r="D516" s="232"/>
      <c r="E516" s="232"/>
      <c r="F516" s="238"/>
      <c r="G516" s="233"/>
    </row>
    <row r="517" spans="1:7" hidden="1">
      <c r="A517" s="233"/>
      <c r="B517" s="232"/>
      <c r="C517" s="232"/>
      <c r="D517" s="232"/>
      <c r="E517" s="232"/>
      <c r="F517" s="238"/>
      <c r="G517" s="233"/>
    </row>
    <row r="518" spans="1:7" hidden="1">
      <c r="A518" s="233"/>
      <c r="B518" s="232"/>
      <c r="C518" s="232"/>
      <c r="D518" s="232"/>
      <c r="E518" s="232"/>
      <c r="F518" s="238"/>
      <c r="G518" s="233"/>
    </row>
    <row r="519" spans="1:7" hidden="1">
      <c r="A519" s="233"/>
      <c r="B519" s="232"/>
      <c r="C519" s="232"/>
      <c r="D519" s="232"/>
      <c r="E519" s="232"/>
      <c r="F519" s="238"/>
      <c r="G519" s="233"/>
    </row>
    <row r="520" spans="1:7"/>
    <row r="521" spans="1:7"/>
    <row r="522" spans="1:7"/>
    <row r="523" spans="1:7" ht="15" customHeight="1"/>
    <row r="524" spans="1:7" ht="15" customHeight="1"/>
    <row r="525" spans="1:7" ht="15" customHeight="1"/>
    <row r="526" spans="1:7" ht="15" customHeight="1"/>
    <row r="527" spans="1:7" ht="15" customHeight="1"/>
    <row r="528" spans="1:7" ht="15" customHeight="1"/>
    <row r="529" ht="15" customHeight="1"/>
    <row r="530" ht="15" customHeight="1"/>
    <row r="531" ht="15" customHeight="1"/>
    <row r="532" ht="15" customHeight="1"/>
    <row r="533" ht="15" customHeight="1"/>
    <row r="534" ht="15" customHeight="1"/>
    <row r="535" ht="15" customHeight="1"/>
    <row r="536" ht="15" customHeight="1"/>
  </sheetData>
  <mergeCells count="4">
    <mergeCell ref="A1:G1"/>
    <mergeCell ref="A2:G2"/>
    <mergeCell ref="A3:G3"/>
    <mergeCell ref="B52:D52"/>
  </mergeCells>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68"/>
  <sheetViews>
    <sheetView view="pageBreakPreview" topLeftCell="A725" zoomScale="60" workbookViewId="0">
      <selection activeCell="G734" sqref="G734"/>
    </sheetView>
  </sheetViews>
  <sheetFormatPr defaultColWidth="0" defaultRowHeight="0" customHeight="1" zeroHeight="1"/>
  <cols>
    <col min="1" max="1" width="7.5703125" style="204" customWidth="1"/>
    <col min="2" max="2" width="6.7109375" style="204" customWidth="1"/>
    <col min="3" max="3" width="12.28515625" style="182" bestFit="1" customWidth="1"/>
    <col min="4" max="4" width="9" style="182" bestFit="1" customWidth="1"/>
    <col min="5" max="5" width="20.140625" style="182" bestFit="1" customWidth="1"/>
    <col min="6" max="6" width="32.7109375" style="182" customWidth="1"/>
    <col min="7" max="7" width="9.28515625" style="204" bestFit="1" customWidth="1"/>
    <col min="8" max="8" width="40.28515625" style="182" customWidth="1"/>
    <col min="9" max="12" width="13.7109375" style="177" customWidth="1"/>
    <col min="13" max="15" width="11.140625" style="177" customWidth="1"/>
    <col min="16" max="16" width="13.7109375" style="182" bestFit="1" customWidth="1"/>
    <col min="17" max="17" width="9.7109375" style="182" customWidth="1"/>
    <col min="18" max="18" width="15.28515625" style="200" customWidth="1"/>
    <col min="19" max="19" width="8.5703125" style="200" bestFit="1" customWidth="1"/>
    <col min="20" max="20" width="7.7109375" style="177" bestFit="1" customWidth="1"/>
    <col min="21" max="21" width="10.140625" style="177" customWidth="1"/>
    <col min="22" max="22" width="0.7109375" style="177" hidden="1" customWidth="1"/>
    <col min="23" max="27" width="0" style="175" hidden="1" customWidth="1"/>
    <col min="28" max="16384" width="9.140625" style="175" hidden="1"/>
  </cols>
  <sheetData>
    <row r="1" spans="1:33" ht="19.5" thickBot="1">
      <c r="A1" s="509" t="s">
        <v>793</v>
      </c>
      <c r="B1" s="510"/>
      <c r="C1" s="510"/>
      <c r="D1" s="511"/>
      <c r="E1" s="511"/>
      <c r="F1" s="511"/>
      <c r="G1" s="511"/>
      <c r="H1" s="511"/>
      <c r="I1" s="511"/>
      <c r="J1" s="511"/>
      <c r="K1" s="511"/>
      <c r="L1" s="511"/>
      <c r="M1" s="511"/>
      <c r="N1" s="511"/>
      <c r="O1" s="511"/>
      <c r="P1" s="511"/>
      <c r="Q1" s="511"/>
      <c r="R1" s="511"/>
      <c r="S1" s="511"/>
      <c r="T1" s="511"/>
      <c r="U1" s="511"/>
      <c r="V1" s="511"/>
    </row>
    <row r="2" spans="1:33" ht="15">
      <c r="A2" s="512" t="s">
        <v>794</v>
      </c>
      <c r="B2" s="513"/>
      <c r="C2" s="513"/>
      <c r="D2" s="514"/>
      <c r="E2" s="514"/>
      <c r="F2" s="514"/>
      <c r="G2" s="514"/>
      <c r="H2" s="514"/>
      <c r="I2" s="514"/>
      <c r="J2" s="514"/>
      <c r="K2" s="514"/>
      <c r="L2" s="514"/>
      <c r="M2" s="514"/>
      <c r="N2" s="514"/>
      <c r="O2" s="514"/>
      <c r="P2" s="514"/>
      <c r="Q2" s="514"/>
      <c r="R2" s="514"/>
      <c r="S2" s="514"/>
      <c r="T2" s="514"/>
      <c r="U2" s="514"/>
      <c r="V2" s="514"/>
    </row>
    <row r="3" spans="1:33" ht="54.75" customHeight="1">
      <c r="A3" s="228" t="s">
        <v>1</v>
      </c>
      <c r="B3" s="515" t="s">
        <v>594</v>
      </c>
      <c r="C3" s="516"/>
      <c r="D3" s="516"/>
      <c r="E3" s="516"/>
      <c r="F3" s="516"/>
      <c r="G3" s="516"/>
      <c r="H3" s="516"/>
      <c r="I3" s="516"/>
      <c r="J3" s="516"/>
      <c r="K3" s="516"/>
      <c r="L3" s="516"/>
      <c r="M3" s="516"/>
      <c r="N3" s="516"/>
      <c r="O3" s="516"/>
      <c r="P3" s="516"/>
      <c r="Q3" s="517"/>
      <c r="R3" s="392" t="s">
        <v>795</v>
      </c>
      <c r="S3" s="518" t="s">
        <v>16</v>
      </c>
      <c r="T3" s="519"/>
      <c r="U3" s="519"/>
      <c r="V3" s="520"/>
      <c r="W3" s="226"/>
      <c r="X3" s="226"/>
      <c r="Y3" s="226"/>
      <c r="Z3" s="226"/>
      <c r="AA3" s="226"/>
      <c r="AB3" s="226"/>
      <c r="AC3" s="226"/>
      <c r="AD3" s="226"/>
      <c r="AE3" s="226"/>
      <c r="AF3" s="226"/>
      <c r="AG3" s="226"/>
    </row>
    <row r="4" spans="1:33" ht="15">
      <c r="A4" s="210" t="s">
        <v>796</v>
      </c>
      <c r="B4" s="501" t="s">
        <v>797</v>
      </c>
      <c r="C4" s="502"/>
      <c r="D4" s="502"/>
      <c r="E4" s="502"/>
      <c r="F4" s="502"/>
      <c r="G4" s="502"/>
      <c r="H4" s="502"/>
      <c r="I4" s="502"/>
      <c r="J4" s="502"/>
      <c r="K4" s="502"/>
      <c r="L4" s="502"/>
      <c r="M4" s="502"/>
      <c r="N4" s="502"/>
      <c r="O4" s="502"/>
      <c r="P4" s="502"/>
      <c r="Q4" s="503"/>
      <c r="R4" s="211">
        <f>SP!H441</f>
        <v>8457.6751405187297</v>
      </c>
      <c r="S4" s="504"/>
      <c r="T4" s="505"/>
      <c r="U4" s="505"/>
      <c r="V4" s="505"/>
    </row>
    <row r="5" spans="1:33" ht="15">
      <c r="A5" s="210" t="s">
        <v>798</v>
      </c>
      <c r="B5" s="501" t="s">
        <v>799</v>
      </c>
      <c r="C5" s="502"/>
      <c r="D5" s="502"/>
      <c r="E5" s="502"/>
      <c r="F5" s="502"/>
      <c r="G5" s="502"/>
      <c r="H5" s="502"/>
      <c r="I5" s="502"/>
      <c r="J5" s="502"/>
      <c r="K5" s="502"/>
      <c r="L5" s="502"/>
      <c r="M5" s="502"/>
      <c r="N5" s="502"/>
      <c r="O5" s="502"/>
      <c r="P5" s="502"/>
      <c r="Q5" s="503"/>
      <c r="R5" s="212">
        <f>R6/R4</f>
        <v>2.3362212040208646E-2</v>
      </c>
      <c r="S5" s="504"/>
      <c r="T5" s="505"/>
      <c r="U5" s="505"/>
      <c r="V5" s="505"/>
    </row>
    <row r="6" spans="1:33" ht="15">
      <c r="A6" s="210" t="s">
        <v>800</v>
      </c>
      <c r="B6" s="506" t="s">
        <v>801</v>
      </c>
      <c r="C6" s="507"/>
      <c r="D6" s="507"/>
      <c r="E6" s="507"/>
      <c r="F6" s="507"/>
      <c r="G6" s="507"/>
      <c r="H6" s="507"/>
      <c r="I6" s="507"/>
      <c r="J6" s="507"/>
      <c r="K6" s="507"/>
      <c r="L6" s="507"/>
      <c r="M6" s="507"/>
      <c r="N6" s="507"/>
      <c r="O6" s="507"/>
      <c r="P6" s="507"/>
      <c r="Q6" s="508"/>
      <c r="R6" s="213">
        <f>'INRASTRUCTURE DETAILS'!D37</f>
        <v>197.59</v>
      </c>
      <c r="S6" s="504"/>
      <c r="T6" s="505"/>
      <c r="U6" s="505"/>
      <c r="V6" s="505"/>
    </row>
    <row r="7" spans="1:33" ht="15">
      <c r="A7" s="210" t="s">
        <v>802</v>
      </c>
      <c r="B7" s="501" t="s">
        <v>803</v>
      </c>
      <c r="C7" s="502"/>
      <c r="D7" s="502"/>
      <c r="E7" s="502"/>
      <c r="F7" s="502"/>
      <c r="G7" s="502"/>
      <c r="H7" s="502"/>
      <c r="I7" s="502"/>
      <c r="J7" s="502"/>
      <c r="K7" s="502"/>
      <c r="L7" s="502"/>
      <c r="M7" s="502"/>
      <c r="N7" s="502"/>
      <c r="O7" s="502"/>
      <c r="P7" s="502"/>
      <c r="Q7" s="503"/>
      <c r="R7" s="379"/>
      <c r="S7" s="504"/>
      <c r="T7" s="505"/>
      <c r="U7" s="505"/>
      <c r="V7" s="505"/>
    </row>
    <row r="8" spans="1:33" ht="15">
      <c r="A8" s="210" t="s">
        <v>804</v>
      </c>
      <c r="B8" s="501" t="s">
        <v>805</v>
      </c>
      <c r="C8" s="502"/>
      <c r="D8" s="502"/>
      <c r="E8" s="502"/>
      <c r="F8" s="502"/>
      <c r="G8" s="502"/>
      <c r="H8" s="502"/>
      <c r="I8" s="502"/>
      <c r="J8" s="502"/>
      <c r="K8" s="502"/>
      <c r="L8" s="502"/>
      <c r="M8" s="502"/>
      <c r="N8" s="502"/>
      <c r="O8" s="502"/>
      <c r="P8" s="502"/>
      <c r="Q8" s="503"/>
      <c r="R8" s="380">
        <f>'INRASTRUCTURE DETAILS'!D69+'INRASTRUCTURE DETAILS'!D75+'INRASTRUCTURE DETAILS'!D81</f>
        <v>229.7388</v>
      </c>
      <c r="S8" s="504"/>
      <c r="T8" s="505"/>
      <c r="U8" s="505"/>
      <c r="V8" s="505"/>
    </row>
    <row r="9" spans="1:33" s="176" customFormat="1" ht="15">
      <c r="A9" s="378" t="s">
        <v>806</v>
      </c>
      <c r="B9" s="521" t="s">
        <v>807</v>
      </c>
      <c r="C9" s="522"/>
      <c r="D9" s="522"/>
      <c r="E9" s="522"/>
      <c r="F9" s="522"/>
      <c r="G9" s="522"/>
      <c r="H9" s="522"/>
      <c r="I9" s="522"/>
      <c r="J9" s="522"/>
      <c r="K9" s="522"/>
      <c r="L9" s="522"/>
      <c r="M9" s="522"/>
      <c r="N9" s="522"/>
      <c r="O9" s="522"/>
      <c r="P9" s="522"/>
      <c r="Q9" s="523"/>
      <c r="R9" s="381">
        <v>1642.52</v>
      </c>
      <c r="S9" s="504"/>
      <c r="T9" s="505"/>
      <c r="U9" s="505"/>
      <c r="V9" s="505"/>
    </row>
    <row r="10" spans="1:33" ht="15">
      <c r="A10" s="210" t="s">
        <v>808</v>
      </c>
      <c r="B10" s="506" t="s">
        <v>809</v>
      </c>
      <c r="C10" s="507"/>
      <c r="D10" s="507"/>
      <c r="E10" s="507"/>
      <c r="F10" s="507"/>
      <c r="G10" s="507"/>
      <c r="H10" s="507"/>
      <c r="I10" s="507"/>
      <c r="J10" s="507"/>
      <c r="K10" s="507"/>
      <c r="L10" s="507"/>
      <c r="M10" s="507"/>
      <c r="N10" s="507"/>
      <c r="O10" s="507"/>
      <c r="P10" s="507"/>
      <c r="Q10" s="508"/>
      <c r="R10" s="213">
        <f>R723</f>
        <v>7766.049996322482</v>
      </c>
      <c r="S10" s="504"/>
      <c r="T10" s="505"/>
      <c r="U10" s="505"/>
      <c r="V10" s="505"/>
    </row>
    <row r="11" spans="1:33" ht="15">
      <c r="A11" s="210" t="s">
        <v>810</v>
      </c>
      <c r="B11" s="501" t="s">
        <v>811</v>
      </c>
      <c r="C11" s="502"/>
      <c r="D11" s="502"/>
      <c r="E11" s="502"/>
      <c r="F11" s="502"/>
      <c r="G11" s="502"/>
      <c r="H11" s="502"/>
      <c r="I11" s="502"/>
      <c r="J11" s="502"/>
      <c r="K11" s="502"/>
      <c r="L11" s="502"/>
      <c r="M11" s="502"/>
      <c r="N11" s="502"/>
      <c r="O11" s="502"/>
      <c r="P11" s="502"/>
      <c r="Q11" s="503"/>
      <c r="R11" s="214" t="s">
        <v>2496</v>
      </c>
      <c r="S11" s="504"/>
      <c r="T11" s="505"/>
      <c r="U11" s="505"/>
      <c r="V11" s="505"/>
    </row>
    <row r="12" spans="1:33" ht="15">
      <c r="A12" s="210" t="s">
        <v>812</v>
      </c>
      <c r="B12" s="501" t="s">
        <v>813</v>
      </c>
      <c r="C12" s="502"/>
      <c r="D12" s="502"/>
      <c r="E12" s="502"/>
      <c r="F12" s="502"/>
      <c r="G12" s="502"/>
      <c r="H12" s="502"/>
      <c r="I12" s="502"/>
      <c r="J12" s="502"/>
      <c r="K12" s="502"/>
      <c r="L12" s="502"/>
      <c r="M12" s="502"/>
      <c r="N12" s="502"/>
      <c r="O12" s="502"/>
      <c r="P12" s="502"/>
      <c r="Q12" s="503"/>
      <c r="R12" s="214" t="s">
        <v>2496</v>
      </c>
      <c r="S12" s="504"/>
      <c r="T12" s="505"/>
      <c r="U12" s="505"/>
      <c r="V12" s="505"/>
    </row>
    <row r="13" spans="1:33" ht="15">
      <c r="A13" s="210" t="s">
        <v>814</v>
      </c>
      <c r="B13" s="501" t="s">
        <v>815</v>
      </c>
      <c r="C13" s="502"/>
      <c r="D13" s="502"/>
      <c r="E13" s="502"/>
      <c r="F13" s="502"/>
      <c r="G13" s="502"/>
      <c r="H13" s="502"/>
      <c r="I13" s="502"/>
      <c r="J13" s="502"/>
      <c r="K13" s="502"/>
      <c r="L13" s="502"/>
      <c r="M13" s="502"/>
      <c r="N13" s="502"/>
      <c r="O13" s="502"/>
      <c r="P13" s="502"/>
      <c r="Q13" s="503"/>
      <c r="R13" s="215">
        <v>0</v>
      </c>
      <c r="S13" s="504"/>
      <c r="T13" s="505"/>
      <c r="U13" s="505"/>
      <c r="V13" s="505"/>
    </row>
    <row r="14" spans="1:33" ht="15">
      <c r="A14" s="210" t="s">
        <v>816</v>
      </c>
      <c r="B14" s="501" t="s">
        <v>817</v>
      </c>
      <c r="C14" s="502"/>
      <c r="D14" s="502"/>
      <c r="E14" s="502"/>
      <c r="F14" s="502"/>
      <c r="G14" s="502"/>
      <c r="H14" s="502"/>
      <c r="I14" s="502"/>
      <c r="J14" s="502"/>
      <c r="K14" s="502"/>
      <c r="L14" s="502"/>
      <c r="M14" s="502"/>
      <c r="N14" s="502"/>
      <c r="O14" s="502"/>
      <c r="P14" s="502"/>
      <c r="Q14" s="503"/>
      <c r="R14" s="215">
        <v>1</v>
      </c>
      <c r="S14" s="504"/>
      <c r="T14" s="505"/>
      <c r="U14" s="505"/>
      <c r="V14" s="505"/>
    </row>
    <row r="15" spans="1:33" ht="15">
      <c r="A15" s="210" t="s">
        <v>818</v>
      </c>
      <c r="B15" s="501" t="s">
        <v>819</v>
      </c>
      <c r="C15" s="502"/>
      <c r="D15" s="502"/>
      <c r="E15" s="502"/>
      <c r="F15" s="502"/>
      <c r="G15" s="502"/>
      <c r="H15" s="502"/>
      <c r="I15" s="502"/>
      <c r="J15" s="502"/>
      <c r="K15" s="502"/>
      <c r="L15" s="502"/>
      <c r="M15" s="502"/>
      <c r="N15" s="502"/>
      <c r="O15" s="502"/>
      <c r="P15" s="502"/>
      <c r="Q15" s="503"/>
      <c r="R15" s="214">
        <v>0</v>
      </c>
      <c r="S15" s="504"/>
      <c r="T15" s="505"/>
      <c r="U15" s="505"/>
      <c r="V15" s="505"/>
    </row>
    <row r="16" spans="1:33" ht="15">
      <c r="A16" s="210" t="s">
        <v>820</v>
      </c>
      <c r="B16" s="501" t="s">
        <v>821</v>
      </c>
      <c r="C16" s="502"/>
      <c r="D16" s="502"/>
      <c r="E16" s="502"/>
      <c r="F16" s="502"/>
      <c r="G16" s="502"/>
      <c r="H16" s="502"/>
      <c r="I16" s="502"/>
      <c r="J16" s="502"/>
      <c r="K16" s="502"/>
      <c r="L16" s="502"/>
      <c r="M16" s="502"/>
      <c r="N16" s="502"/>
      <c r="O16" s="502"/>
      <c r="P16" s="502"/>
      <c r="Q16" s="503"/>
      <c r="R16" s="214">
        <v>741</v>
      </c>
      <c r="S16" s="504"/>
      <c r="T16" s="505"/>
      <c r="U16" s="505"/>
      <c r="V16" s="505"/>
    </row>
    <row r="17" spans="1:22" ht="15">
      <c r="A17" s="210" t="s">
        <v>822</v>
      </c>
      <c r="B17" s="501" t="s">
        <v>823</v>
      </c>
      <c r="C17" s="502"/>
      <c r="D17" s="502"/>
      <c r="E17" s="502"/>
      <c r="F17" s="502"/>
      <c r="G17" s="502"/>
      <c r="H17" s="502"/>
      <c r="I17" s="502"/>
      <c r="J17" s="502"/>
      <c r="K17" s="502"/>
      <c r="L17" s="502"/>
      <c r="M17" s="502"/>
      <c r="N17" s="502"/>
      <c r="O17" s="502"/>
      <c r="P17" s="502"/>
      <c r="Q17" s="503"/>
      <c r="R17" s="214">
        <v>6018</v>
      </c>
      <c r="S17" s="504"/>
      <c r="T17" s="505"/>
      <c r="U17" s="505"/>
      <c r="V17" s="505"/>
    </row>
    <row r="18" spans="1:22" ht="15">
      <c r="A18" s="210" t="s">
        <v>824</v>
      </c>
      <c r="B18" s="501" t="s">
        <v>825</v>
      </c>
      <c r="C18" s="502"/>
      <c r="D18" s="502"/>
      <c r="E18" s="502"/>
      <c r="F18" s="502"/>
      <c r="G18" s="502"/>
      <c r="H18" s="502"/>
      <c r="I18" s="502"/>
      <c r="J18" s="502"/>
      <c r="K18" s="502"/>
      <c r="L18" s="502"/>
      <c r="M18" s="502"/>
      <c r="N18" s="502"/>
      <c r="O18" s="502"/>
      <c r="P18" s="502"/>
      <c r="Q18" s="503"/>
      <c r="R18" s="214">
        <v>0</v>
      </c>
      <c r="S18" s="504"/>
      <c r="T18" s="505"/>
      <c r="U18" s="505"/>
      <c r="V18" s="505"/>
    </row>
    <row r="19" spans="1:22" ht="15">
      <c r="A19" s="210" t="s">
        <v>826</v>
      </c>
      <c r="B19" s="501" t="s">
        <v>827</v>
      </c>
      <c r="C19" s="502"/>
      <c r="D19" s="502"/>
      <c r="E19" s="502"/>
      <c r="F19" s="502"/>
      <c r="G19" s="502"/>
      <c r="H19" s="502"/>
      <c r="I19" s="502"/>
      <c r="J19" s="502"/>
      <c r="K19" s="502"/>
      <c r="L19" s="502"/>
      <c r="M19" s="502"/>
      <c r="N19" s="502"/>
      <c r="O19" s="502"/>
      <c r="P19" s="502"/>
      <c r="Q19" s="503"/>
      <c r="R19" s="214">
        <v>0</v>
      </c>
      <c r="S19" s="504"/>
      <c r="T19" s="505"/>
      <c r="U19" s="505"/>
      <c r="V19" s="505"/>
    </row>
    <row r="20" spans="1:22" ht="15">
      <c r="A20" s="210" t="s">
        <v>828</v>
      </c>
      <c r="B20" s="501" t="s">
        <v>829</v>
      </c>
      <c r="C20" s="502"/>
      <c r="D20" s="502"/>
      <c r="E20" s="502"/>
      <c r="F20" s="502"/>
      <c r="G20" s="502"/>
      <c r="H20" s="502"/>
      <c r="I20" s="502"/>
      <c r="J20" s="502"/>
      <c r="K20" s="502"/>
      <c r="L20" s="502"/>
      <c r="M20" s="502"/>
      <c r="N20" s="502"/>
      <c r="O20" s="502"/>
      <c r="P20" s="502"/>
      <c r="Q20" s="503"/>
      <c r="R20" s="214">
        <v>13231.5</v>
      </c>
      <c r="S20" s="504"/>
      <c r="T20" s="505"/>
      <c r="U20" s="505"/>
      <c r="V20" s="505"/>
    </row>
    <row r="21" spans="1:22" ht="15">
      <c r="A21" s="210" t="s">
        <v>830</v>
      </c>
      <c r="B21" s="501" t="s">
        <v>831</v>
      </c>
      <c r="C21" s="502"/>
      <c r="D21" s="502"/>
      <c r="E21" s="502"/>
      <c r="F21" s="502"/>
      <c r="G21" s="502"/>
      <c r="H21" s="502"/>
      <c r="I21" s="502"/>
      <c r="J21" s="502"/>
      <c r="K21" s="502"/>
      <c r="L21" s="502"/>
      <c r="M21" s="502"/>
      <c r="N21" s="502"/>
      <c r="O21" s="502"/>
      <c r="P21" s="502"/>
      <c r="Q21" s="503"/>
      <c r="R21" s="214">
        <v>147863.78</v>
      </c>
      <c r="S21" s="504"/>
      <c r="T21" s="505"/>
      <c r="U21" s="505"/>
      <c r="V21" s="505"/>
    </row>
    <row r="22" spans="1:22" ht="15">
      <c r="A22" s="210" t="s">
        <v>832</v>
      </c>
      <c r="B22" s="501" t="s">
        <v>833</v>
      </c>
      <c r="C22" s="502"/>
      <c r="D22" s="502"/>
      <c r="E22" s="502"/>
      <c r="F22" s="502"/>
      <c r="G22" s="502"/>
      <c r="H22" s="502"/>
      <c r="I22" s="502"/>
      <c r="J22" s="502"/>
      <c r="K22" s="502"/>
      <c r="L22" s="502"/>
      <c r="M22" s="502"/>
      <c r="N22" s="502"/>
      <c r="O22" s="502"/>
      <c r="P22" s="502"/>
      <c r="Q22" s="503"/>
      <c r="R22" s="214">
        <v>150118.21</v>
      </c>
      <c r="S22" s="504"/>
      <c r="T22" s="505"/>
      <c r="U22" s="505"/>
      <c r="V22" s="505"/>
    </row>
    <row r="23" spans="1:22" ht="15">
      <c r="A23" s="210" t="s">
        <v>834</v>
      </c>
      <c r="B23" s="501" t="s">
        <v>635</v>
      </c>
      <c r="C23" s="502"/>
      <c r="D23" s="502"/>
      <c r="E23" s="502"/>
      <c r="F23" s="502"/>
      <c r="G23" s="502"/>
      <c r="H23" s="502"/>
      <c r="I23" s="502"/>
      <c r="J23" s="502"/>
      <c r="K23" s="502"/>
      <c r="L23" s="502"/>
      <c r="M23" s="502"/>
      <c r="N23" s="502"/>
      <c r="O23" s="502"/>
      <c r="P23" s="502"/>
      <c r="Q23" s="503"/>
      <c r="R23" s="198">
        <f>86944.69</f>
        <v>86944.69</v>
      </c>
      <c r="S23" s="504"/>
      <c r="T23" s="505"/>
      <c r="U23" s="505"/>
      <c r="V23" s="505"/>
    </row>
    <row r="24" spans="1:22" ht="15">
      <c r="A24" s="210" t="s">
        <v>835</v>
      </c>
      <c r="B24" s="501" t="s">
        <v>637</v>
      </c>
      <c r="C24" s="502"/>
      <c r="D24" s="502"/>
      <c r="E24" s="502"/>
      <c r="F24" s="502"/>
      <c r="G24" s="502"/>
      <c r="H24" s="502"/>
      <c r="I24" s="502"/>
      <c r="J24" s="502"/>
      <c r="K24" s="502"/>
      <c r="L24" s="502"/>
      <c r="M24" s="502"/>
      <c r="N24" s="502"/>
      <c r="O24" s="502"/>
      <c r="P24" s="502"/>
      <c r="Q24" s="503"/>
      <c r="R24" s="214">
        <v>706.91</v>
      </c>
      <c r="S24" s="504"/>
      <c r="T24" s="505"/>
      <c r="U24" s="505"/>
      <c r="V24" s="505"/>
    </row>
    <row r="25" spans="1:22" ht="15">
      <c r="A25" s="210" t="s">
        <v>836</v>
      </c>
      <c r="B25" s="501" t="s">
        <v>837</v>
      </c>
      <c r="C25" s="502"/>
      <c r="D25" s="502"/>
      <c r="E25" s="502"/>
      <c r="F25" s="502"/>
      <c r="G25" s="502"/>
      <c r="H25" s="502"/>
      <c r="I25" s="502"/>
      <c r="J25" s="502"/>
      <c r="K25" s="502"/>
      <c r="L25" s="502"/>
      <c r="M25" s="502"/>
      <c r="N25" s="502"/>
      <c r="O25" s="502"/>
      <c r="P25" s="502"/>
      <c r="Q25" s="503"/>
      <c r="R25" s="198">
        <f>(R20+R21)/R22</f>
        <v>1.0731228409931082</v>
      </c>
      <c r="S25" s="504"/>
      <c r="T25" s="505"/>
      <c r="U25" s="505"/>
      <c r="V25" s="505"/>
    </row>
    <row r="26" spans="1:22" ht="15">
      <c r="A26" s="526"/>
      <c r="B26" s="527"/>
      <c r="C26" s="527"/>
      <c r="D26" s="527"/>
      <c r="E26" s="527"/>
      <c r="F26" s="527"/>
      <c r="G26" s="527"/>
      <c r="H26" s="527"/>
      <c r="I26" s="527"/>
      <c r="J26" s="527"/>
      <c r="K26" s="527"/>
      <c r="L26" s="527"/>
      <c r="M26" s="527"/>
      <c r="N26" s="527"/>
      <c r="O26" s="527"/>
      <c r="P26" s="527"/>
      <c r="Q26" s="527"/>
      <c r="R26" s="527"/>
      <c r="S26" s="527"/>
      <c r="T26" s="527"/>
      <c r="U26" s="527"/>
      <c r="V26" s="527"/>
    </row>
    <row r="27" spans="1:22" ht="15">
      <c r="A27" s="528" t="s">
        <v>838</v>
      </c>
      <c r="B27" s="528"/>
      <c r="C27" s="528"/>
      <c r="D27" s="528"/>
      <c r="E27" s="528"/>
      <c r="F27" s="528"/>
      <c r="G27" s="528"/>
      <c r="H27" s="528"/>
      <c r="I27" s="528"/>
      <c r="J27" s="528"/>
      <c r="K27" s="528"/>
      <c r="L27" s="528"/>
      <c r="M27" s="528"/>
      <c r="N27" s="528"/>
      <c r="O27" s="528"/>
      <c r="P27" s="528"/>
      <c r="Q27" s="528"/>
      <c r="R27" s="528"/>
      <c r="S27" s="528"/>
      <c r="T27" s="528"/>
      <c r="U27" s="528"/>
      <c r="V27" s="528"/>
    </row>
    <row r="28" spans="1:22" ht="27.75" customHeight="1">
      <c r="A28" s="524" t="s">
        <v>1</v>
      </c>
      <c r="B28" s="524" t="s">
        <v>839</v>
      </c>
      <c r="C28" s="524" t="s">
        <v>840</v>
      </c>
      <c r="D28" s="524" t="s">
        <v>841</v>
      </c>
      <c r="E28" s="524" t="s">
        <v>842</v>
      </c>
      <c r="F28" s="524" t="s">
        <v>843</v>
      </c>
      <c r="G28" s="524" t="s">
        <v>844</v>
      </c>
      <c r="H28" s="524" t="s">
        <v>845</v>
      </c>
      <c r="I28" s="524" t="s">
        <v>846</v>
      </c>
      <c r="J28" s="524" t="s">
        <v>847</v>
      </c>
      <c r="K28" s="227" t="s">
        <v>848</v>
      </c>
      <c r="L28" s="524" t="s">
        <v>849</v>
      </c>
      <c r="M28" s="524" t="s">
        <v>850</v>
      </c>
      <c r="N28" s="524"/>
      <c r="O28" s="524"/>
      <c r="P28" s="525" t="s">
        <v>851</v>
      </c>
      <c r="Q28" s="525"/>
      <c r="R28" s="525"/>
      <c r="S28" s="525"/>
      <c r="T28" s="524" t="s">
        <v>852</v>
      </c>
      <c r="U28" s="530" t="s">
        <v>853</v>
      </c>
      <c r="V28" s="530"/>
    </row>
    <row r="29" spans="1:22" ht="94.5" customHeight="1">
      <c r="A29" s="524"/>
      <c r="B29" s="524"/>
      <c r="C29" s="524"/>
      <c r="D29" s="524"/>
      <c r="E29" s="524"/>
      <c r="F29" s="524"/>
      <c r="G29" s="524"/>
      <c r="H29" s="524"/>
      <c r="I29" s="524"/>
      <c r="J29" s="524"/>
      <c r="K29" s="227" t="s">
        <v>854</v>
      </c>
      <c r="L29" s="524"/>
      <c r="M29" s="227" t="s">
        <v>855</v>
      </c>
      <c r="N29" s="227" t="s">
        <v>856</v>
      </c>
      <c r="O29" s="227" t="s">
        <v>857</v>
      </c>
      <c r="P29" s="227" t="s">
        <v>858</v>
      </c>
      <c r="Q29" s="227" t="s">
        <v>859</v>
      </c>
      <c r="R29" s="227" t="s">
        <v>860</v>
      </c>
      <c r="S29" s="227" t="s">
        <v>861</v>
      </c>
      <c r="T29" s="524"/>
      <c r="U29" s="530"/>
      <c r="V29" s="530"/>
    </row>
    <row r="30" spans="1:22" ht="15.75">
      <c r="A30" s="409" t="s">
        <v>862</v>
      </c>
      <c r="B30" s="409"/>
      <c r="C30" s="410" t="s">
        <v>863</v>
      </c>
      <c r="D30" s="411" t="s">
        <v>864</v>
      </c>
      <c r="E30" s="411" t="s">
        <v>865</v>
      </c>
      <c r="F30" s="410" t="s">
        <v>863</v>
      </c>
      <c r="G30" s="410"/>
      <c r="H30" s="410" t="s">
        <v>866</v>
      </c>
      <c r="I30" s="412" t="s">
        <v>1296</v>
      </c>
      <c r="J30" s="413" t="s">
        <v>1297</v>
      </c>
      <c r="K30" s="412" t="s">
        <v>2498</v>
      </c>
      <c r="L30" s="412" t="s">
        <v>2499</v>
      </c>
      <c r="M30" s="412"/>
      <c r="N30" s="412"/>
      <c r="O30" s="412"/>
      <c r="P30" s="410">
        <v>15462076</v>
      </c>
      <c r="Q30" s="414">
        <v>3000</v>
      </c>
      <c r="R30" s="415">
        <v>41.058031049999997</v>
      </c>
      <c r="S30" s="415"/>
      <c r="T30" s="416"/>
      <c r="U30" s="529"/>
      <c r="V30" s="529"/>
    </row>
    <row r="31" spans="1:22" ht="15.75">
      <c r="A31" s="409" t="s">
        <v>867</v>
      </c>
      <c r="B31" s="409"/>
      <c r="C31" s="410" t="s">
        <v>863</v>
      </c>
      <c r="D31" s="411" t="s">
        <v>864</v>
      </c>
      <c r="E31" s="411" t="s">
        <v>865</v>
      </c>
      <c r="F31" s="410" t="s">
        <v>863</v>
      </c>
      <c r="G31" s="410"/>
      <c r="H31" s="410" t="s">
        <v>868</v>
      </c>
      <c r="I31" s="412" t="s">
        <v>1296</v>
      </c>
      <c r="J31" s="413" t="s">
        <v>1297</v>
      </c>
      <c r="K31" s="412" t="s">
        <v>2498</v>
      </c>
      <c r="L31" s="412" t="s">
        <v>2499</v>
      </c>
      <c r="M31" s="412"/>
      <c r="N31" s="412"/>
      <c r="O31" s="412"/>
      <c r="P31" s="410">
        <v>15462062</v>
      </c>
      <c r="Q31" s="414">
        <v>3000</v>
      </c>
      <c r="R31" s="415">
        <v>43.591883699999997</v>
      </c>
      <c r="S31" s="415"/>
      <c r="T31" s="416"/>
      <c r="U31" s="529"/>
      <c r="V31" s="529"/>
    </row>
    <row r="32" spans="1:22" ht="15.75">
      <c r="A32" s="409" t="s">
        <v>869</v>
      </c>
      <c r="B32" s="409"/>
      <c r="C32" s="410" t="s">
        <v>863</v>
      </c>
      <c r="D32" s="411" t="s">
        <v>864</v>
      </c>
      <c r="E32" s="411" t="s">
        <v>865</v>
      </c>
      <c r="F32" s="410" t="s">
        <v>863</v>
      </c>
      <c r="G32" s="410"/>
      <c r="H32" s="410" t="s">
        <v>870</v>
      </c>
      <c r="I32" s="412" t="s">
        <v>1296</v>
      </c>
      <c r="J32" s="413" t="s">
        <v>1297</v>
      </c>
      <c r="K32" s="412" t="s">
        <v>2498</v>
      </c>
      <c r="L32" s="412" t="s">
        <v>2499</v>
      </c>
      <c r="M32" s="412"/>
      <c r="N32" s="412"/>
      <c r="O32" s="412"/>
      <c r="P32" s="410" t="s">
        <v>871</v>
      </c>
      <c r="Q32" s="414">
        <v>3000</v>
      </c>
      <c r="R32" s="415">
        <v>48.334530812500006</v>
      </c>
      <c r="S32" s="415"/>
      <c r="T32" s="416"/>
      <c r="U32" s="529"/>
      <c r="V32" s="529"/>
    </row>
    <row r="33" spans="1:22" ht="15.75">
      <c r="A33" s="409" t="s">
        <v>872</v>
      </c>
      <c r="B33" s="409"/>
      <c r="C33" s="410" t="s">
        <v>863</v>
      </c>
      <c r="D33" s="410" t="s">
        <v>873</v>
      </c>
      <c r="E33" s="411" t="s">
        <v>865</v>
      </c>
      <c r="F33" s="410" t="s">
        <v>874</v>
      </c>
      <c r="G33" s="417"/>
      <c r="H33" s="410" t="s">
        <v>875</v>
      </c>
      <c r="I33" s="412" t="s">
        <v>1296</v>
      </c>
      <c r="J33" s="413" t="s">
        <v>1297</v>
      </c>
      <c r="K33" s="412" t="s">
        <v>2498</v>
      </c>
      <c r="L33" s="412" t="s">
        <v>1298</v>
      </c>
      <c r="M33" s="412"/>
      <c r="N33" s="412"/>
      <c r="O33" s="412"/>
      <c r="P33" s="410">
        <v>11075701</v>
      </c>
      <c r="Q33" s="414">
        <v>500</v>
      </c>
      <c r="R33" s="415">
        <v>3.586776</v>
      </c>
      <c r="S33" s="415"/>
      <c r="T33" s="416"/>
      <c r="U33" s="529"/>
      <c r="V33" s="529"/>
    </row>
    <row r="34" spans="1:22" ht="15.75">
      <c r="A34" s="409" t="s">
        <v>876</v>
      </c>
      <c r="B34" s="409"/>
      <c r="C34" s="410" t="s">
        <v>863</v>
      </c>
      <c r="D34" s="410" t="s">
        <v>873</v>
      </c>
      <c r="E34" s="411" t="s">
        <v>865</v>
      </c>
      <c r="F34" s="410" t="s">
        <v>874</v>
      </c>
      <c r="G34" s="417"/>
      <c r="H34" s="410" t="s">
        <v>877</v>
      </c>
      <c r="I34" s="412" t="s">
        <v>1296</v>
      </c>
      <c r="J34" s="413" t="s">
        <v>1297</v>
      </c>
      <c r="K34" s="412" t="s">
        <v>2498</v>
      </c>
      <c r="L34" s="412" t="s">
        <v>1298</v>
      </c>
      <c r="M34" s="412"/>
      <c r="N34" s="412"/>
      <c r="O34" s="412"/>
      <c r="P34" s="410">
        <v>12287792</v>
      </c>
      <c r="Q34" s="414">
        <v>1000</v>
      </c>
      <c r="R34" s="415">
        <v>5.6621581254000004</v>
      </c>
      <c r="S34" s="415"/>
      <c r="T34" s="416"/>
      <c r="U34" s="529"/>
      <c r="V34" s="529"/>
    </row>
    <row r="35" spans="1:22" ht="15.75">
      <c r="A35" s="409" t="s">
        <v>878</v>
      </c>
      <c r="B35" s="409"/>
      <c r="C35" s="410" t="s">
        <v>863</v>
      </c>
      <c r="D35" s="411" t="s">
        <v>864</v>
      </c>
      <c r="E35" s="411" t="s">
        <v>865</v>
      </c>
      <c r="F35" s="410" t="s">
        <v>874</v>
      </c>
      <c r="G35" s="417"/>
      <c r="H35" s="410" t="s">
        <v>866</v>
      </c>
      <c r="I35" s="412" t="s">
        <v>1296</v>
      </c>
      <c r="J35" s="413" t="s">
        <v>1297</v>
      </c>
      <c r="K35" s="412" t="s">
        <v>2498</v>
      </c>
      <c r="L35" s="412" t="s">
        <v>2499</v>
      </c>
      <c r="M35" s="412"/>
      <c r="N35" s="412"/>
      <c r="O35" s="412"/>
      <c r="P35" s="410">
        <v>15462418</v>
      </c>
      <c r="Q35" s="414">
        <v>3000</v>
      </c>
      <c r="R35" s="415">
        <v>38.209018999999998</v>
      </c>
      <c r="S35" s="415"/>
      <c r="T35" s="416"/>
      <c r="U35" s="529"/>
      <c r="V35" s="529"/>
    </row>
    <row r="36" spans="1:22" ht="15.75">
      <c r="A36" s="409" t="s">
        <v>879</v>
      </c>
      <c r="B36" s="409"/>
      <c r="C36" s="410" t="s">
        <v>863</v>
      </c>
      <c r="D36" s="411" t="s">
        <v>864</v>
      </c>
      <c r="E36" s="411" t="s">
        <v>865</v>
      </c>
      <c r="F36" s="410" t="s">
        <v>874</v>
      </c>
      <c r="G36" s="417"/>
      <c r="H36" s="410" t="s">
        <v>868</v>
      </c>
      <c r="I36" s="412" t="s">
        <v>1296</v>
      </c>
      <c r="J36" s="413" t="s">
        <v>1297</v>
      </c>
      <c r="K36" s="412" t="s">
        <v>2498</v>
      </c>
      <c r="L36" s="412" t="s">
        <v>2499</v>
      </c>
      <c r="M36" s="412"/>
      <c r="N36" s="412"/>
      <c r="O36" s="412"/>
      <c r="P36" s="410">
        <v>15462041</v>
      </c>
      <c r="Q36" s="414">
        <v>3000</v>
      </c>
      <c r="R36" s="415">
        <v>38.542876499999899</v>
      </c>
      <c r="S36" s="415"/>
      <c r="T36" s="416"/>
      <c r="U36" s="529"/>
      <c r="V36" s="529"/>
    </row>
    <row r="37" spans="1:22" ht="15.75">
      <c r="A37" s="409" t="s">
        <v>880</v>
      </c>
      <c r="B37" s="409"/>
      <c r="C37" s="410" t="s">
        <v>863</v>
      </c>
      <c r="D37" s="411" t="s">
        <v>864</v>
      </c>
      <c r="E37" s="411" t="s">
        <v>865</v>
      </c>
      <c r="F37" s="410" t="s">
        <v>881</v>
      </c>
      <c r="G37" s="417"/>
      <c r="H37" s="410" t="s">
        <v>882</v>
      </c>
      <c r="I37" s="412" t="s">
        <v>1296</v>
      </c>
      <c r="J37" s="413" t="s">
        <v>1297</v>
      </c>
      <c r="K37" s="412" t="s">
        <v>2498</v>
      </c>
      <c r="L37" s="412" t="s">
        <v>2499</v>
      </c>
      <c r="M37" s="412"/>
      <c r="N37" s="412"/>
      <c r="O37" s="412"/>
      <c r="P37" s="410" t="s">
        <v>883</v>
      </c>
      <c r="Q37" s="414">
        <v>1600</v>
      </c>
      <c r="R37" s="415">
        <v>33.676481250000002</v>
      </c>
      <c r="S37" s="415"/>
      <c r="T37" s="416"/>
      <c r="U37" s="529"/>
      <c r="V37" s="529"/>
    </row>
    <row r="38" spans="1:22" ht="15.75">
      <c r="A38" s="409" t="s">
        <v>884</v>
      </c>
      <c r="B38" s="409"/>
      <c r="C38" s="410" t="s">
        <v>863</v>
      </c>
      <c r="D38" s="411" t="s">
        <v>864</v>
      </c>
      <c r="E38" s="411" t="s">
        <v>865</v>
      </c>
      <c r="F38" s="410" t="s">
        <v>881</v>
      </c>
      <c r="G38" s="417"/>
      <c r="H38" s="410" t="s">
        <v>885</v>
      </c>
      <c r="I38" s="412" t="s">
        <v>1296</v>
      </c>
      <c r="J38" s="413" t="s">
        <v>1297</v>
      </c>
      <c r="K38" s="412" t="s">
        <v>2498</v>
      </c>
      <c r="L38" s="412" t="s">
        <v>2499</v>
      </c>
      <c r="M38" s="412"/>
      <c r="N38" s="412"/>
      <c r="O38" s="412"/>
      <c r="P38" s="410" t="s">
        <v>886</v>
      </c>
      <c r="Q38" s="414">
        <v>2000</v>
      </c>
      <c r="R38" s="415">
        <v>31.530865625000001</v>
      </c>
      <c r="S38" s="415"/>
      <c r="T38" s="416"/>
      <c r="U38" s="529"/>
      <c r="V38" s="529"/>
    </row>
    <row r="39" spans="1:22" ht="15.75">
      <c r="A39" s="409" t="s">
        <v>887</v>
      </c>
      <c r="B39" s="409"/>
      <c r="C39" s="410" t="s">
        <v>863</v>
      </c>
      <c r="D39" s="411" t="s">
        <v>864</v>
      </c>
      <c r="E39" s="411" t="s">
        <v>865</v>
      </c>
      <c r="F39" s="410" t="s">
        <v>881</v>
      </c>
      <c r="G39" s="417"/>
      <c r="H39" s="410" t="s">
        <v>870</v>
      </c>
      <c r="I39" s="412" t="s">
        <v>1296</v>
      </c>
      <c r="J39" s="413" t="s">
        <v>1297</v>
      </c>
      <c r="K39" s="412" t="s">
        <v>2498</v>
      </c>
      <c r="L39" s="412" t="s">
        <v>2499</v>
      </c>
      <c r="M39" s="412"/>
      <c r="N39" s="412"/>
      <c r="O39" s="412"/>
      <c r="P39" s="410">
        <v>15462068</v>
      </c>
      <c r="Q39" s="414">
        <v>3000</v>
      </c>
      <c r="R39" s="415">
        <v>48.700562400000003</v>
      </c>
      <c r="S39" s="415"/>
      <c r="T39" s="416"/>
      <c r="U39" s="529"/>
      <c r="V39" s="529"/>
    </row>
    <row r="40" spans="1:22" ht="15.75">
      <c r="A40" s="409" t="s">
        <v>888</v>
      </c>
      <c r="B40" s="409"/>
      <c r="C40" s="410" t="s">
        <v>863</v>
      </c>
      <c r="D40" s="411" t="s">
        <v>864</v>
      </c>
      <c r="E40" s="411" t="s">
        <v>865</v>
      </c>
      <c r="F40" s="410" t="s">
        <v>881</v>
      </c>
      <c r="G40" s="417"/>
      <c r="H40" s="410" t="s">
        <v>889</v>
      </c>
      <c r="I40" s="412" t="s">
        <v>1296</v>
      </c>
      <c r="J40" s="413" t="s">
        <v>1297</v>
      </c>
      <c r="K40" s="412" t="s">
        <v>2498</v>
      </c>
      <c r="L40" s="412" t="s">
        <v>2499</v>
      </c>
      <c r="M40" s="412"/>
      <c r="N40" s="412"/>
      <c r="O40" s="412"/>
      <c r="P40" s="410">
        <v>11075695</v>
      </c>
      <c r="Q40" s="414">
        <v>1000</v>
      </c>
      <c r="R40" s="415">
        <v>36.078240000000001</v>
      </c>
      <c r="S40" s="415"/>
      <c r="T40" s="416"/>
      <c r="U40" s="529"/>
      <c r="V40" s="529"/>
    </row>
    <row r="41" spans="1:22" ht="15.75">
      <c r="A41" s="409" t="s">
        <v>890</v>
      </c>
      <c r="B41" s="409"/>
      <c r="C41" s="410" t="s">
        <v>863</v>
      </c>
      <c r="D41" s="410" t="s">
        <v>873</v>
      </c>
      <c r="E41" s="411" t="s">
        <v>865</v>
      </c>
      <c r="F41" s="410" t="s">
        <v>891</v>
      </c>
      <c r="G41" s="417"/>
      <c r="H41" s="410" t="s">
        <v>892</v>
      </c>
      <c r="I41" s="412" t="s">
        <v>1296</v>
      </c>
      <c r="J41" s="413" t="s">
        <v>1297</v>
      </c>
      <c r="K41" s="412" t="s">
        <v>2498</v>
      </c>
      <c r="L41" s="412" t="s">
        <v>1298</v>
      </c>
      <c r="M41" s="412"/>
      <c r="N41" s="412"/>
      <c r="O41" s="412"/>
      <c r="P41" s="410" t="s">
        <v>893</v>
      </c>
      <c r="Q41" s="414">
        <v>1000</v>
      </c>
      <c r="R41" s="415">
        <v>9.7075615000000006</v>
      </c>
      <c r="S41" s="415"/>
      <c r="T41" s="416"/>
      <c r="U41" s="529"/>
      <c r="V41" s="529"/>
    </row>
    <row r="42" spans="1:22" ht="15.75">
      <c r="A42" s="409" t="s">
        <v>894</v>
      </c>
      <c r="B42" s="409"/>
      <c r="C42" s="410" t="s">
        <v>863</v>
      </c>
      <c r="D42" s="411" t="s">
        <v>864</v>
      </c>
      <c r="E42" s="411" t="s">
        <v>865</v>
      </c>
      <c r="F42" s="410" t="s">
        <v>891</v>
      </c>
      <c r="G42" s="417"/>
      <c r="H42" s="410" t="s">
        <v>866</v>
      </c>
      <c r="I42" s="412" t="s">
        <v>1296</v>
      </c>
      <c r="J42" s="413" t="s">
        <v>1297</v>
      </c>
      <c r="K42" s="412" t="s">
        <v>2498</v>
      </c>
      <c r="L42" s="412" t="s">
        <v>2499</v>
      </c>
      <c r="M42" s="412"/>
      <c r="N42" s="412"/>
      <c r="O42" s="412"/>
      <c r="P42" s="410">
        <v>15462334</v>
      </c>
      <c r="Q42" s="414">
        <v>3000</v>
      </c>
      <c r="R42" s="415">
        <v>29.877551699999902</v>
      </c>
      <c r="S42" s="415"/>
      <c r="T42" s="416"/>
      <c r="U42" s="529"/>
      <c r="V42" s="529"/>
    </row>
    <row r="43" spans="1:22" ht="15.75">
      <c r="A43" s="409" t="s">
        <v>895</v>
      </c>
      <c r="B43" s="409"/>
      <c r="C43" s="410" t="s">
        <v>863</v>
      </c>
      <c r="D43" s="411" t="s">
        <v>864</v>
      </c>
      <c r="E43" s="411" t="s">
        <v>865</v>
      </c>
      <c r="F43" s="410" t="s">
        <v>891</v>
      </c>
      <c r="G43" s="417"/>
      <c r="H43" s="410" t="s">
        <v>885</v>
      </c>
      <c r="I43" s="412" t="s">
        <v>1296</v>
      </c>
      <c r="J43" s="413" t="s">
        <v>1297</v>
      </c>
      <c r="K43" s="412" t="s">
        <v>2498</v>
      </c>
      <c r="L43" s="412" t="s">
        <v>2499</v>
      </c>
      <c r="M43" s="412"/>
      <c r="N43" s="412"/>
      <c r="O43" s="412"/>
      <c r="P43" s="410">
        <v>11075704</v>
      </c>
      <c r="Q43" s="414">
        <v>2000</v>
      </c>
      <c r="R43" s="415">
        <v>19.544087999999999</v>
      </c>
      <c r="S43" s="415"/>
      <c r="T43" s="416"/>
      <c r="U43" s="418"/>
      <c r="V43" s="418"/>
    </row>
    <row r="44" spans="1:22" ht="15.75">
      <c r="A44" s="409" t="s">
        <v>896</v>
      </c>
      <c r="B44" s="409"/>
      <c r="C44" s="410" t="s">
        <v>863</v>
      </c>
      <c r="D44" s="411" t="s">
        <v>864</v>
      </c>
      <c r="E44" s="411" t="s">
        <v>865</v>
      </c>
      <c r="F44" s="410" t="s">
        <v>897</v>
      </c>
      <c r="G44" s="417"/>
      <c r="H44" s="410" t="s">
        <v>898</v>
      </c>
      <c r="I44" s="412" t="s">
        <v>1296</v>
      </c>
      <c r="J44" s="413" t="s">
        <v>1297</v>
      </c>
      <c r="K44" s="412" t="s">
        <v>2498</v>
      </c>
      <c r="L44" s="412" t="s">
        <v>2499</v>
      </c>
      <c r="M44" s="412"/>
      <c r="N44" s="412"/>
      <c r="O44" s="412"/>
      <c r="P44" s="410">
        <v>15462332</v>
      </c>
      <c r="Q44" s="414">
        <v>1000</v>
      </c>
      <c r="R44" s="415">
        <v>5.8248053999999998</v>
      </c>
      <c r="S44" s="415"/>
      <c r="T44" s="416"/>
      <c r="U44" s="529"/>
      <c r="V44" s="529"/>
    </row>
    <row r="45" spans="1:22" ht="15.75">
      <c r="A45" s="409" t="s">
        <v>899</v>
      </c>
      <c r="B45" s="409"/>
      <c r="C45" s="410" t="s">
        <v>863</v>
      </c>
      <c r="D45" s="411" t="s">
        <v>864</v>
      </c>
      <c r="E45" s="411" t="s">
        <v>865</v>
      </c>
      <c r="F45" s="410" t="s">
        <v>897</v>
      </c>
      <c r="G45" s="417"/>
      <c r="H45" s="410" t="s">
        <v>900</v>
      </c>
      <c r="I45" s="412" t="s">
        <v>1296</v>
      </c>
      <c r="J45" s="413" t="s">
        <v>1297</v>
      </c>
      <c r="K45" s="412" t="s">
        <v>2498</v>
      </c>
      <c r="L45" s="412" t="s">
        <v>2499</v>
      </c>
      <c r="M45" s="412"/>
      <c r="N45" s="412"/>
      <c r="O45" s="412"/>
      <c r="P45" s="410">
        <v>15462333</v>
      </c>
      <c r="Q45" s="414">
        <v>1000</v>
      </c>
      <c r="R45" s="415">
        <v>5.05267</v>
      </c>
      <c r="S45" s="415"/>
      <c r="T45" s="416"/>
      <c r="U45" s="529"/>
      <c r="V45" s="529"/>
    </row>
    <row r="46" spans="1:22" ht="15.75">
      <c r="A46" s="409" t="s">
        <v>901</v>
      </c>
      <c r="B46" s="409"/>
      <c r="C46" s="410" t="s">
        <v>863</v>
      </c>
      <c r="D46" s="411" t="s">
        <v>864</v>
      </c>
      <c r="E46" s="411" t="s">
        <v>902</v>
      </c>
      <c r="F46" s="410" t="s">
        <v>903</v>
      </c>
      <c r="G46" s="417"/>
      <c r="H46" s="410" t="s">
        <v>904</v>
      </c>
      <c r="I46" s="412" t="s">
        <v>1296</v>
      </c>
      <c r="J46" s="413" t="s">
        <v>1297</v>
      </c>
      <c r="K46" s="412" t="s">
        <v>2498</v>
      </c>
      <c r="L46" s="412" t="s">
        <v>2499</v>
      </c>
      <c r="M46" s="412"/>
      <c r="N46" s="412"/>
      <c r="O46" s="412"/>
      <c r="P46" s="410">
        <v>15462042</v>
      </c>
      <c r="Q46" s="414">
        <v>333.33</v>
      </c>
      <c r="R46" s="415">
        <v>13.091827649999999</v>
      </c>
      <c r="S46" s="415"/>
      <c r="T46" s="416"/>
      <c r="U46" s="529"/>
      <c r="V46" s="529"/>
    </row>
    <row r="47" spans="1:22" ht="15.75">
      <c r="A47" s="409" t="s">
        <v>905</v>
      </c>
      <c r="B47" s="409"/>
      <c r="C47" s="410" t="s">
        <v>863</v>
      </c>
      <c r="D47" s="410" t="s">
        <v>873</v>
      </c>
      <c r="E47" s="411" t="s">
        <v>906</v>
      </c>
      <c r="F47" s="410" t="s">
        <v>903</v>
      </c>
      <c r="G47" s="417"/>
      <c r="H47" s="410" t="s">
        <v>907</v>
      </c>
      <c r="I47" s="412" t="s">
        <v>1296</v>
      </c>
      <c r="J47" s="413" t="s">
        <v>1297</v>
      </c>
      <c r="K47" s="412" t="s">
        <v>2498</v>
      </c>
      <c r="L47" s="412" t="s">
        <v>1298</v>
      </c>
      <c r="M47" s="412"/>
      <c r="N47" s="412"/>
      <c r="O47" s="412"/>
      <c r="P47" s="410">
        <v>12287794</v>
      </c>
      <c r="Q47" s="414">
        <v>166.67</v>
      </c>
      <c r="R47" s="415">
        <v>7.6070326700999988</v>
      </c>
      <c r="S47" s="415"/>
      <c r="T47" s="416"/>
      <c r="U47" s="529"/>
      <c r="V47" s="529"/>
    </row>
    <row r="48" spans="1:22" ht="15.75">
      <c r="A48" s="409" t="s">
        <v>908</v>
      </c>
      <c r="B48" s="409"/>
      <c r="C48" s="410" t="s">
        <v>863</v>
      </c>
      <c r="D48" s="410" t="s">
        <v>873</v>
      </c>
      <c r="E48" s="411" t="s">
        <v>906</v>
      </c>
      <c r="F48" s="410" t="s">
        <v>903</v>
      </c>
      <c r="G48" s="417"/>
      <c r="H48" s="410" t="s">
        <v>909</v>
      </c>
      <c r="I48" s="412" t="s">
        <v>1296</v>
      </c>
      <c r="J48" s="413" t="s">
        <v>1297</v>
      </c>
      <c r="K48" s="412" t="s">
        <v>2498</v>
      </c>
      <c r="L48" s="412" t="s">
        <v>1298</v>
      </c>
      <c r="M48" s="412"/>
      <c r="N48" s="412"/>
      <c r="O48" s="412"/>
      <c r="P48" s="410">
        <v>11075734</v>
      </c>
      <c r="Q48" s="414">
        <v>166.67</v>
      </c>
      <c r="R48" s="415">
        <v>2.4602279999999999</v>
      </c>
      <c r="S48" s="415"/>
      <c r="T48" s="416"/>
      <c r="U48" s="529"/>
      <c r="V48" s="529"/>
    </row>
    <row r="49" spans="1:22" ht="15.75">
      <c r="A49" s="409" t="s">
        <v>910</v>
      </c>
      <c r="B49" s="409"/>
      <c r="C49" s="410" t="s">
        <v>863</v>
      </c>
      <c r="D49" s="411" t="s">
        <v>864</v>
      </c>
      <c r="E49" s="411" t="s">
        <v>906</v>
      </c>
      <c r="F49" s="410" t="s">
        <v>903</v>
      </c>
      <c r="G49" s="417"/>
      <c r="H49" s="410" t="s">
        <v>911</v>
      </c>
      <c r="I49" s="412" t="s">
        <v>1296</v>
      </c>
      <c r="J49" s="413" t="s">
        <v>1297</v>
      </c>
      <c r="K49" s="412" t="s">
        <v>2498</v>
      </c>
      <c r="L49" s="412" t="s">
        <v>2499</v>
      </c>
      <c r="M49" s="412"/>
      <c r="N49" s="412"/>
      <c r="O49" s="412"/>
      <c r="P49" s="410">
        <v>15462039</v>
      </c>
      <c r="Q49" s="414">
        <v>2000</v>
      </c>
      <c r="R49" s="415">
        <v>19.362281400000001</v>
      </c>
      <c r="S49" s="415"/>
      <c r="T49" s="416"/>
      <c r="U49" s="529"/>
      <c r="V49" s="529"/>
    </row>
    <row r="50" spans="1:22" ht="15.75">
      <c r="A50" s="409" t="s">
        <v>912</v>
      </c>
      <c r="B50" s="409"/>
      <c r="C50" s="410" t="s">
        <v>863</v>
      </c>
      <c r="D50" s="410" t="s">
        <v>873</v>
      </c>
      <c r="E50" s="411" t="s">
        <v>906</v>
      </c>
      <c r="F50" s="410" t="s">
        <v>903</v>
      </c>
      <c r="G50" s="417"/>
      <c r="H50" s="410" t="s">
        <v>913</v>
      </c>
      <c r="I50" s="412" t="s">
        <v>1296</v>
      </c>
      <c r="J50" s="413" t="s">
        <v>1297</v>
      </c>
      <c r="K50" s="412" t="s">
        <v>2498</v>
      </c>
      <c r="L50" s="412" t="s">
        <v>1298</v>
      </c>
      <c r="M50" s="412"/>
      <c r="N50" s="412"/>
      <c r="O50" s="412"/>
      <c r="P50" s="410" t="s">
        <v>914</v>
      </c>
      <c r="Q50" s="414">
        <v>1000</v>
      </c>
      <c r="R50" s="415">
        <v>19.035684500000002</v>
      </c>
      <c r="S50" s="415"/>
      <c r="T50" s="416"/>
      <c r="U50" s="529"/>
      <c r="V50" s="529"/>
    </row>
    <row r="51" spans="1:22" ht="15.75">
      <c r="A51" s="409" t="s">
        <v>915</v>
      </c>
      <c r="B51" s="409"/>
      <c r="C51" s="410" t="s">
        <v>863</v>
      </c>
      <c r="D51" s="411" t="s">
        <v>864</v>
      </c>
      <c r="E51" s="411" t="s">
        <v>906</v>
      </c>
      <c r="F51" s="410" t="s">
        <v>903</v>
      </c>
      <c r="G51" s="417"/>
      <c r="H51" s="410" t="s">
        <v>889</v>
      </c>
      <c r="I51" s="412" t="s">
        <v>1296</v>
      </c>
      <c r="J51" s="413" t="s">
        <v>1297</v>
      </c>
      <c r="K51" s="412" t="s">
        <v>2498</v>
      </c>
      <c r="L51" s="412" t="s">
        <v>2499</v>
      </c>
      <c r="M51" s="412"/>
      <c r="N51" s="412"/>
      <c r="O51" s="412"/>
      <c r="P51" s="410" t="s">
        <v>916</v>
      </c>
      <c r="Q51" s="414">
        <v>1000</v>
      </c>
      <c r="R51" s="415">
        <v>21.60277</v>
      </c>
      <c r="S51" s="415"/>
      <c r="T51" s="416"/>
      <c r="U51" s="529"/>
      <c r="V51" s="529"/>
    </row>
    <row r="52" spans="1:22" ht="15.75">
      <c r="A52" s="409" t="s">
        <v>917</v>
      </c>
      <c r="B52" s="409"/>
      <c r="C52" s="410" t="s">
        <v>863</v>
      </c>
      <c r="D52" s="411" t="s">
        <v>864</v>
      </c>
      <c r="E52" s="411" t="s">
        <v>906</v>
      </c>
      <c r="F52" s="410" t="s">
        <v>903</v>
      </c>
      <c r="G52" s="417"/>
      <c r="H52" s="410" t="s">
        <v>882</v>
      </c>
      <c r="I52" s="412" t="s">
        <v>1296</v>
      </c>
      <c r="J52" s="413" t="s">
        <v>1297</v>
      </c>
      <c r="K52" s="412" t="s">
        <v>2498</v>
      </c>
      <c r="L52" s="412" t="s">
        <v>2499</v>
      </c>
      <c r="M52" s="412"/>
      <c r="N52" s="412"/>
      <c r="O52" s="412"/>
      <c r="P52" s="410">
        <v>15462038</v>
      </c>
      <c r="Q52" s="414">
        <v>1600</v>
      </c>
      <c r="R52" s="415">
        <v>23.0956349</v>
      </c>
      <c r="S52" s="415"/>
      <c r="T52" s="416"/>
      <c r="U52" s="529"/>
      <c r="V52" s="529"/>
    </row>
    <row r="53" spans="1:22" ht="15.75">
      <c r="A53" s="409" t="s">
        <v>918</v>
      </c>
      <c r="B53" s="409"/>
      <c r="C53" s="410" t="s">
        <v>863</v>
      </c>
      <c r="D53" s="411" t="s">
        <v>864</v>
      </c>
      <c r="E53" s="411" t="s">
        <v>906</v>
      </c>
      <c r="F53" s="410" t="s">
        <v>919</v>
      </c>
      <c r="G53" s="417"/>
      <c r="H53" s="410" t="s">
        <v>868</v>
      </c>
      <c r="I53" s="412" t="s">
        <v>1296</v>
      </c>
      <c r="J53" s="413" t="s">
        <v>1297</v>
      </c>
      <c r="K53" s="412" t="s">
        <v>2498</v>
      </c>
      <c r="L53" s="412" t="s">
        <v>2499</v>
      </c>
      <c r="M53" s="412"/>
      <c r="N53" s="412"/>
      <c r="O53" s="412"/>
      <c r="P53" s="410">
        <v>15462071</v>
      </c>
      <c r="Q53" s="414">
        <v>3000</v>
      </c>
      <c r="R53" s="415">
        <v>14.5685796</v>
      </c>
      <c r="S53" s="415"/>
      <c r="T53" s="416"/>
      <c r="U53" s="529"/>
      <c r="V53" s="529"/>
    </row>
    <row r="54" spans="1:22" ht="15.75">
      <c r="A54" s="409" t="s">
        <v>920</v>
      </c>
      <c r="B54" s="409"/>
      <c r="C54" s="410" t="s">
        <v>863</v>
      </c>
      <c r="D54" s="411" t="s">
        <v>864</v>
      </c>
      <c r="E54" s="411" t="s">
        <v>906</v>
      </c>
      <c r="F54" s="410" t="s">
        <v>919</v>
      </c>
      <c r="G54" s="417"/>
      <c r="H54" s="410" t="s">
        <v>866</v>
      </c>
      <c r="I54" s="412" t="s">
        <v>1296</v>
      </c>
      <c r="J54" s="413" t="s">
        <v>1297</v>
      </c>
      <c r="K54" s="412" t="s">
        <v>2498</v>
      </c>
      <c r="L54" s="412" t="s">
        <v>2499</v>
      </c>
      <c r="M54" s="412"/>
      <c r="N54" s="412"/>
      <c r="O54" s="412"/>
      <c r="P54" s="410">
        <v>15462070</v>
      </c>
      <c r="Q54" s="414">
        <v>3000</v>
      </c>
      <c r="R54" s="415">
        <v>14.412670649999999</v>
      </c>
      <c r="S54" s="415"/>
      <c r="T54" s="416"/>
      <c r="U54" s="529"/>
      <c r="V54" s="529"/>
    </row>
    <row r="55" spans="1:22" ht="15.75">
      <c r="A55" s="409" t="s">
        <v>921</v>
      </c>
      <c r="B55" s="409"/>
      <c r="C55" s="410" t="s">
        <v>863</v>
      </c>
      <c r="D55" s="411" t="s">
        <v>864</v>
      </c>
      <c r="E55" s="411" t="s">
        <v>902</v>
      </c>
      <c r="F55" s="410" t="s">
        <v>922</v>
      </c>
      <c r="G55" s="417"/>
      <c r="H55" s="410" t="s">
        <v>866</v>
      </c>
      <c r="I55" s="412" t="s">
        <v>1296</v>
      </c>
      <c r="J55" s="413" t="s">
        <v>1297</v>
      </c>
      <c r="K55" s="412" t="s">
        <v>2498</v>
      </c>
      <c r="L55" s="412" t="s">
        <v>2499</v>
      </c>
      <c r="M55" s="412"/>
      <c r="N55" s="412"/>
      <c r="O55" s="412"/>
      <c r="P55" s="410">
        <v>15462368</v>
      </c>
      <c r="Q55" s="414">
        <v>3000</v>
      </c>
      <c r="R55" s="415">
        <v>29.292676499999999</v>
      </c>
      <c r="S55" s="415"/>
      <c r="T55" s="416"/>
      <c r="U55" s="529"/>
      <c r="V55" s="529"/>
    </row>
    <row r="56" spans="1:22" ht="15.75">
      <c r="A56" s="409" t="s">
        <v>923</v>
      </c>
      <c r="B56" s="409"/>
      <c r="C56" s="410" t="s">
        <v>863</v>
      </c>
      <c r="D56" s="411" t="s">
        <v>864</v>
      </c>
      <c r="E56" s="411" t="s">
        <v>902</v>
      </c>
      <c r="F56" s="410" t="s">
        <v>922</v>
      </c>
      <c r="G56" s="417"/>
      <c r="H56" s="410" t="s">
        <v>868</v>
      </c>
      <c r="I56" s="412" t="s">
        <v>1296</v>
      </c>
      <c r="J56" s="413" t="s">
        <v>1297</v>
      </c>
      <c r="K56" s="412" t="s">
        <v>2498</v>
      </c>
      <c r="L56" s="412" t="s">
        <v>2499</v>
      </c>
      <c r="M56" s="412"/>
      <c r="N56" s="412"/>
      <c r="O56" s="412"/>
      <c r="P56" s="410">
        <v>15462369</v>
      </c>
      <c r="Q56" s="414">
        <v>3000</v>
      </c>
      <c r="R56" s="415">
        <v>32.984901899999883</v>
      </c>
      <c r="S56" s="415"/>
      <c r="T56" s="416"/>
      <c r="U56" s="529"/>
      <c r="V56" s="529"/>
    </row>
    <row r="57" spans="1:22" ht="15.75">
      <c r="A57" s="409" t="s">
        <v>924</v>
      </c>
      <c r="B57" s="409"/>
      <c r="C57" s="410" t="s">
        <v>863</v>
      </c>
      <c r="D57" s="410" t="s">
        <v>873</v>
      </c>
      <c r="E57" s="411" t="s">
        <v>906</v>
      </c>
      <c r="F57" s="410" t="s">
        <v>925</v>
      </c>
      <c r="G57" s="417"/>
      <c r="H57" s="410" t="s">
        <v>926</v>
      </c>
      <c r="I57" s="412" t="s">
        <v>1296</v>
      </c>
      <c r="J57" s="413" t="s">
        <v>1297</v>
      </c>
      <c r="K57" s="412" t="s">
        <v>2498</v>
      </c>
      <c r="L57" s="412" t="s">
        <v>1298</v>
      </c>
      <c r="M57" s="412"/>
      <c r="N57" s="412"/>
      <c r="O57" s="412"/>
      <c r="P57" s="410">
        <v>12287772</v>
      </c>
      <c r="Q57" s="414">
        <v>333.33</v>
      </c>
      <c r="R57" s="415">
        <v>7.5531089348220002</v>
      </c>
      <c r="S57" s="415"/>
      <c r="T57" s="416"/>
      <c r="U57" s="529"/>
      <c r="V57" s="529"/>
    </row>
    <row r="58" spans="1:22" ht="15.75">
      <c r="A58" s="409" t="s">
        <v>927</v>
      </c>
      <c r="B58" s="409"/>
      <c r="C58" s="410" t="s">
        <v>863</v>
      </c>
      <c r="D58" s="410" t="s">
        <v>873</v>
      </c>
      <c r="E58" s="411" t="s">
        <v>925</v>
      </c>
      <c r="F58" s="410" t="s">
        <v>925</v>
      </c>
      <c r="G58" s="417"/>
      <c r="H58" s="410" t="s">
        <v>928</v>
      </c>
      <c r="I58" s="412" t="s">
        <v>1296</v>
      </c>
      <c r="J58" s="413" t="s">
        <v>1297</v>
      </c>
      <c r="K58" s="412" t="s">
        <v>2498</v>
      </c>
      <c r="L58" s="412" t="s">
        <v>1298</v>
      </c>
      <c r="M58" s="412"/>
      <c r="N58" s="412"/>
      <c r="O58" s="412"/>
      <c r="P58" s="410">
        <v>12287791</v>
      </c>
      <c r="Q58" s="414">
        <v>333.33</v>
      </c>
      <c r="R58" s="415">
        <v>10.349092541372999</v>
      </c>
      <c r="S58" s="415"/>
      <c r="T58" s="416"/>
      <c r="U58" s="529"/>
      <c r="V58" s="529"/>
    </row>
    <row r="59" spans="1:22" ht="15.75">
      <c r="A59" s="409" t="s">
        <v>929</v>
      </c>
      <c r="B59" s="409"/>
      <c r="C59" s="410" t="s">
        <v>863</v>
      </c>
      <c r="D59" s="411" t="s">
        <v>864</v>
      </c>
      <c r="E59" s="411" t="s">
        <v>925</v>
      </c>
      <c r="F59" s="410" t="s">
        <v>925</v>
      </c>
      <c r="G59" s="417"/>
      <c r="H59" s="410" t="s">
        <v>882</v>
      </c>
      <c r="I59" s="412" t="s">
        <v>1296</v>
      </c>
      <c r="J59" s="413" t="s">
        <v>1297</v>
      </c>
      <c r="K59" s="412" t="s">
        <v>2498</v>
      </c>
      <c r="L59" s="412" t="s">
        <v>2499</v>
      </c>
      <c r="M59" s="412"/>
      <c r="N59" s="412"/>
      <c r="O59" s="412"/>
      <c r="P59" s="410">
        <v>15462380</v>
      </c>
      <c r="Q59" s="414">
        <v>1600</v>
      </c>
      <c r="R59" s="415">
        <v>15.9265206</v>
      </c>
      <c r="S59" s="415"/>
      <c r="T59" s="416"/>
      <c r="U59" s="529"/>
      <c r="V59" s="529"/>
    </row>
    <row r="60" spans="1:22" ht="15.75">
      <c r="A60" s="409" t="s">
        <v>930</v>
      </c>
      <c r="B60" s="409"/>
      <c r="C60" s="410" t="s">
        <v>863</v>
      </c>
      <c r="D60" s="411" t="s">
        <v>864</v>
      </c>
      <c r="E60" s="411" t="s">
        <v>925</v>
      </c>
      <c r="F60" s="410" t="s">
        <v>925</v>
      </c>
      <c r="G60" s="417"/>
      <c r="H60" s="410" t="s">
        <v>868</v>
      </c>
      <c r="I60" s="412" t="s">
        <v>1296</v>
      </c>
      <c r="J60" s="413" t="s">
        <v>1297</v>
      </c>
      <c r="K60" s="412" t="s">
        <v>2498</v>
      </c>
      <c r="L60" s="412" t="s">
        <v>2499</v>
      </c>
      <c r="M60" s="412"/>
      <c r="N60" s="412"/>
      <c r="O60" s="412"/>
      <c r="P60" s="410" t="s">
        <v>931</v>
      </c>
      <c r="Q60" s="414">
        <v>3000</v>
      </c>
      <c r="R60" s="415">
        <v>25.689014999999998</v>
      </c>
      <c r="S60" s="415"/>
      <c r="T60" s="416"/>
      <c r="U60" s="529"/>
      <c r="V60" s="529"/>
    </row>
    <row r="61" spans="1:22" ht="15.75">
      <c r="A61" s="409" t="s">
        <v>932</v>
      </c>
      <c r="B61" s="409"/>
      <c r="C61" s="410" t="s">
        <v>863</v>
      </c>
      <c r="D61" s="411" t="s">
        <v>864</v>
      </c>
      <c r="E61" s="411" t="s">
        <v>925</v>
      </c>
      <c r="F61" s="410" t="s">
        <v>925</v>
      </c>
      <c r="G61" s="417"/>
      <c r="H61" s="410" t="s">
        <v>870</v>
      </c>
      <c r="I61" s="412" t="s">
        <v>1296</v>
      </c>
      <c r="J61" s="413" t="s">
        <v>1297</v>
      </c>
      <c r="K61" s="412" t="s">
        <v>2498</v>
      </c>
      <c r="L61" s="412" t="s">
        <v>2499</v>
      </c>
      <c r="M61" s="412"/>
      <c r="N61" s="412"/>
      <c r="O61" s="412"/>
      <c r="P61" s="410" t="s">
        <v>933</v>
      </c>
      <c r="Q61" s="414">
        <v>3000</v>
      </c>
      <c r="R61" s="415">
        <v>24.5888193125</v>
      </c>
      <c r="S61" s="415"/>
      <c r="T61" s="416"/>
      <c r="U61" s="529"/>
      <c r="V61" s="529"/>
    </row>
    <row r="62" spans="1:22" ht="15.75">
      <c r="A62" s="409" t="s">
        <v>934</v>
      </c>
      <c r="B62" s="409"/>
      <c r="C62" s="410" t="s">
        <v>863</v>
      </c>
      <c r="D62" s="411" t="s">
        <v>864</v>
      </c>
      <c r="E62" s="411" t="s">
        <v>865</v>
      </c>
      <c r="F62" s="410" t="s">
        <v>935</v>
      </c>
      <c r="G62" s="417"/>
      <c r="H62" s="410" t="s">
        <v>936</v>
      </c>
      <c r="I62" s="412" t="s">
        <v>1296</v>
      </c>
      <c r="J62" s="413" t="s">
        <v>1297</v>
      </c>
      <c r="K62" s="412" t="s">
        <v>2498</v>
      </c>
      <c r="L62" s="412" t="s">
        <v>2499</v>
      </c>
      <c r="M62" s="412"/>
      <c r="N62" s="412"/>
      <c r="O62" s="412"/>
      <c r="P62" s="410">
        <v>15462069</v>
      </c>
      <c r="Q62" s="414">
        <v>1000</v>
      </c>
      <c r="R62" s="415">
        <v>4.8718693499999999</v>
      </c>
      <c r="S62" s="415"/>
      <c r="T62" s="416"/>
      <c r="U62" s="529"/>
      <c r="V62" s="529"/>
    </row>
    <row r="63" spans="1:22" ht="15.75">
      <c r="A63" s="409" t="s">
        <v>937</v>
      </c>
      <c r="B63" s="409"/>
      <c r="C63" s="410" t="s">
        <v>863</v>
      </c>
      <c r="D63" s="411" t="s">
        <v>864</v>
      </c>
      <c r="E63" s="411" t="s">
        <v>865</v>
      </c>
      <c r="F63" s="410" t="s">
        <v>935</v>
      </c>
      <c r="G63" s="417"/>
      <c r="H63" s="410" t="s">
        <v>938</v>
      </c>
      <c r="I63" s="412" t="s">
        <v>1296</v>
      </c>
      <c r="J63" s="413" t="s">
        <v>1297</v>
      </c>
      <c r="K63" s="412" t="s">
        <v>2498</v>
      </c>
      <c r="L63" s="412" t="s">
        <v>2499</v>
      </c>
      <c r="M63" s="412"/>
      <c r="N63" s="412"/>
      <c r="O63" s="412"/>
      <c r="P63" s="410" t="s">
        <v>939</v>
      </c>
      <c r="Q63" s="414">
        <v>1000</v>
      </c>
      <c r="R63" s="415">
        <v>4.7333468750000005</v>
      </c>
      <c r="S63" s="415"/>
      <c r="T63" s="416"/>
      <c r="U63" s="529"/>
      <c r="V63" s="529"/>
    </row>
    <row r="64" spans="1:22" ht="15.75">
      <c r="A64" s="409" t="s">
        <v>940</v>
      </c>
      <c r="B64" s="409"/>
      <c r="C64" s="410" t="s">
        <v>863</v>
      </c>
      <c r="D64" s="411" t="s">
        <v>864</v>
      </c>
      <c r="E64" s="411" t="s">
        <v>865</v>
      </c>
      <c r="F64" s="410" t="s">
        <v>935</v>
      </c>
      <c r="G64" s="417"/>
      <c r="H64" s="410" t="s">
        <v>870</v>
      </c>
      <c r="I64" s="412" t="s">
        <v>1296</v>
      </c>
      <c r="J64" s="413" t="s">
        <v>1297</v>
      </c>
      <c r="K64" s="412" t="s">
        <v>2498</v>
      </c>
      <c r="L64" s="412" t="s">
        <v>2499</v>
      </c>
      <c r="M64" s="412"/>
      <c r="N64" s="412"/>
      <c r="O64" s="412"/>
      <c r="P64" s="410" t="s">
        <v>941</v>
      </c>
      <c r="Q64" s="414">
        <v>3000</v>
      </c>
      <c r="R64" s="415">
        <v>12.304940625</v>
      </c>
      <c r="S64" s="415"/>
      <c r="T64" s="416"/>
      <c r="U64" s="529"/>
      <c r="V64" s="529"/>
    </row>
    <row r="65" spans="1:22" ht="15.75">
      <c r="A65" s="409" t="s">
        <v>942</v>
      </c>
      <c r="B65" s="409"/>
      <c r="C65" s="410" t="s">
        <v>863</v>
      </c>
      <c r="D65" s="411" t="s">
        <v>864</v>
      </c>
      <c r="E65" s="411" t="s">
        <v>906</v>
      </c>
      <c r="F65" s="410" t="s">
        <v>943</v>
      </c>
      <c r="G65" s="417"/>
      <c r="H65" s="410" t="s">
        <v>882</v>
      </c>
      <c r="I65" s="412" t="s">
        <v>1296</v>
      </c>
      <c r="J65" s="413" t="s">
        <v>1297</v>
      </c>
      <c r="K65" s="412" t="s">
        <v>2498</v>
      </c>
      <c r="L65" s="412" t="s">
        <v>2499</v>
      </c>
      <c r="M65" s="412"/>
      <c r="N65" s="412"/>
      <c r="O65" s="412"/>
      <c r="P65" s="410" t="s">
        <v>944</v>
      </c>
      <c r="Q65" s="414">
        <v>1600</v>
      </c>
      <c r="R65" s="415">
        <v>19.57488</v>
      </c>
      <c r="S65" s="415"/>
      <c r="T65" s="416"/>
      <c r="U65" s="529"/>
      <c r="V65" s="529"/>
    </row>
    <row r="66" spans="1:22" ht="15.75">
      <c r="A66" s="409" t="s">
        <v>945</v>
      </c>
      <c r="B66" s="409"/>
      <c r="C66" s="410" t="s">
        <v>863</v>
      </c>
      <c r="D66" s="410" t="s">
        <v>873</v>
      </c>
      <c r="E66" s="411" t="s">
        <v>902</v>
      </c>
      <c r="F66" s="410" t="s">
        <v>943</v>
      </c>
      <c r="G66" s="417"/>
      <c r="H66" s="410" t="s">
        <v>946</v>
      </c>
      <c r="I66" s="412" t="s">
        <v>1296</v>
      </c>
      <c r="J66" s="413" t="s">
        <v>1297</v>
      </c>
      <c r="K66" s="412" t="s">
        <v>2498</v>
      </c>
      <c r="L66" s="412" t="s">
        <v>1298</v>
      </c>
      <c r="M66" s="412"/>
      <c r="N66" s="412"/>
      <c r="O66" s="412"/>
      <c r="P66" s="410">
        <v>12287773</v>
      </c>
      <c r="Q66" s="414">
        <v>166.67</v>
      </c>
      <c r="R66" s="415">
        <v>2.4287302402999998E-2</v>
      </c>
      <c r="S66" s="415"/>
      <c r="T66" s="416"/>
      <c r="U66" s="529"/>
      <c r="V66" s="529"/>
    </row>
    <row r="67" spans="1:22" ht="15.75">
      <c r="A67" s="409" t="s">
        <v>947</v>
      </c>
      <c r="B67" s="409"/>
      <c r="C67" s="410" t="s">
        <v>863</v>
      </c>
      <c r="D67" s="410" t="s">
        <v>873</v>
      </c>
      <c r="E67" s="411" t="s">
        <v>902</v>
      </c>
      <c r="F67" s="410" t="s">
        <v>943</v>
      </c>
      <c r="G67" s="417"/>
      <c r="H67" s="410" t="s">
        <v>948</v>
      </c>
      <c r="I67" s="412" t="s">
        <v>1296</v>
      </c>
      <c r="J67" s="413" t="s">
        <v>1297</v>
      </c>
      <c r="K67" s="412" t="s">
        <v>2498</v>
      </c>
      <c r="L67" s="412" t="s">
        <v>1298</v>
      </c>
      <c r="M67" s="412"/>
      <c r="N67" s="412"/>
      <c r="O67" s="412"/>
      <c r="P67" s="410">
        <v>12287776</v>
      </c>
      <c r="Q67" s="414">
        <v>166.67</v>
      </c>
      <c r="R67" s="415">
        <v>0.24733722997899998</v>
      </c>
      <c r="S67" s="415"/>
      <c r="T67" s="416"/>
      <c r="U67" s="529"/>
      <c r="V67" s="529"/>
    </row>
    <row r="68" spans="1:22" ht="15.75">
      <c r="A68" s="409" t="s">
        <v>949</v>
      </c>
      <c r="B68" s="409"/>
      <c r="C68" s="410" t="s">
        <v>863</v>
      </c>
      <c r="D68" s="411" t="s">
        <v>864</v>
      </c>
      <c r="E68" s="411" t="s">
        <v>925</v>
      </c>
      <c r="F68" s="410" t="s">
        <v>943</v>
      </c>
      <c r="G68" s="417"/>
      <c r="H68" s="410" t="s">
        <v>885</v>
      </c>
      <c r="I68" s="412" t="s">
        <v>1296</v>
      </c>
      <c r="J68" s="413" t="s">
        <v>1297</v>
      </c>
      <c r="K68" s="412" t="s">
        <v>2498</v>
      </c>
      <c r="L68" s="412" t="s">
        <v>2499</v>
      </c>
      <c r="M68" s="412"/>
      <c r="N68" s="412"/>
      <c r="O68" s="412"/>
      <c r="P68" s="410" t="s">
        <v>950</v>
      </c>
      <c r="Q68" s="414">
        <v>2000</v>
      </c>
      <c r="R68" s="415">
        <v>21.639273875000001</v>
      </c>
      <c r="S68" s="415"/>
      <c r="T68" s="416"/>
      <c r="U68" s="529"/>
      <c r="V68" s="529"/>
    </row>
    <row r="69" spans="1:22" ht="15.75">
      <c r="A69" s="409" t="s">
        <v>951</v>
      </c>
      <c r="B69" s="409"/>
      <c r="C69" s="410" t="s">
        <v>863</v>
      </c>
      <c r="D69" s="411" t="s">
        <v>864</v>
      </c>
      <c r="E69" s="411" t="s">
        <v>925</v>
      </c>
      <c r="F69" s="410" t="s">
        <v>943</v>
      </c>
      <c r="G69" s="417"/>
      <c r="H69" s="410" t="s">
        <v>952</v>
      </c>
      <c r="I69" s="412" t="s">
        <v>1296</v>
      </c>
      <c r="J69" s="413" t="s">
        <v>1297</v>
      </c>
      <c r="K69" s="412" t="s">
        <v>2498</v>
      </c>
      <c r="L69" s="412" t="s">
        <v>2499</v>
      </c>
      <c r="M69" s="412"/>
      <c r="N69" s="412"/>
      <c r="O69" s="412"/>
      <c r="P69" s="410" t="s">
        <v>953</v>
      </c>
      <c r="Q69" s="414">
        <v>1000</v>
      </c>
      <c r="R69" s="415">
        <v>21.409874375000001</v>
      </c>
      <c r="S69" s="415"/>
      <c r="T69" s="416"/>
      <c r="U69" s="529"/>
      <c r="V69" s="529"/>
    </row>
    <row r="70" spans="1:22" ht="15.75">
      <c r="A70" s="409" t="s">
        <v>954</v>
      </c>
      <c r="B70" s="409"/>
      <c r="C70" s="410" t="s">
        <v>863</v>
      </c>
      <c r="D70" s="411" t="s">
        <v>864</v>
      </c>
      <c r="E70" s="411" t="s">
        <v>865</v>
      </c>
      <c r="F70" s="410" t="s">
        <v>955</v>
      </c>
      <c r="G70" s="417"/>
      <c r="H70" s="410" t="s">
        <v>885</v>
      </c>
      <c r="I70" s="412" t="s">
        <v>1296</v>
      </c>
      <c r="J70" s="413" t="s">
        <v>1297</v>
      </c>
      <c r="K70" s="412" t="s">
        <v>2498</v>
      </c>
      <c r="L70" s="412" t="s">
        <v>2499</v>
      </c>
      <c r="M70" s="412"/>
      <c r="N70" s="412"/>
      <c r="O70" s="412"/>
      <c r="P70" s="410" t="s">
        <v>956</v>
      </c>
      <c r="Q70" s="414">
        <v>2000</v>
      </c>
      <c r="R70" s="415">
        <v>25.122684374999999</v>
      </c>
      <c r="S70" s="415"/>
      <c r="T70" s="416"/>
      <c r="U70" s="529"/>
      <c r="V70" s="529"/>
    </row>
    <row r="71" spans="1:22" ht="15.75">
      <c r="A71" s="409" t="s">
        <v>957</v>
      </c>
      <c r="B71" s="409"/>
      <c r="C71" s="410" t="s">
        <v>863</v>
      </c>
      <c r="D71" s="411" t="s">
        <v>864</v>
      </c>
      <c r="E71" s="411" t="s">
        <v>865</v>
      </c>
      <c r="F71" s="410" t="s">
        <v>955</v>
      </c>
      <c r="G71" s="417"/>
      <c r="H71" s="410" t="s">
        <v>866</v>
      </c>
      <c r="I71" s="412" t="s">
        <v>1296</v>
      </c>
      <c r="J71" s="413" t="s">
        <v>1297</v>
      </c>
      <c r="K71" s="412" t="s">
        <v>2498</v>
      </c>
      <c r="L71" s="412" t="s">
        <v>2499</v>
      </c>
      <c r="M71" s="412"/>
      <c r="N71" s="412"/>
      <c r="O71" s="412"/>
      <c r="P71" s="410" t="s">
        <v>958</v>
      </c>
      <c r="Q71" s="414">
        <v>3000</v>
      </c>
      <c r="R71" s="415">
        <v>37.520670000000003</v>
      </c>
      <c r="S71" s="415"/>
      <c r="T71" s="416"/>
      <c r="U71" s="529"/>
      <c r="V71" s="529"/>
    </row>
    <row r="72" spans="1:22" ht="15.75">
      <c r="A72" s="409" t="s">
        <v>959</v>
      </c>
      <c r="B72" s="409"/>
      <c r="C72" s="410" t="s">
        <v>863</v>
      </c>
      <c r="D72" s="410" t="s">
        <v>873</v>
      </c>
      <c r="E72" s="411" t="s">
        <v>906</v>
      </c>
      <c r="F72" s="410" t="s">
        <v>960</v>
      </c>
      <c r="G72" s="417"/>
      <c r="H72" s="410" t="s">
        <v>961</v>
      </c>
      <c r="I72" s="412" t="s">
        <v>1296</v>
      </c>
      <c r="J72" s="413" t="s">
        <v>1297</v>
      </c>
      <c r="K72" s="412" t="s">
        <v>2498</v>
      </c>
      <c r="L72" s="412" t="s">
        <v>1298</v>
      </c>
      <c r="M72" s="412"/>
      <c r="N72" s="412"/>
      <c r="O72" s="412"/>
      <c r="P72" s="410" t="s">
        <v>962</v>
      </c>
      <c r="Q72" s="414">
        <v>1000</v>
      </c>
      <c r="R72" s="415">
        <v>5.2947028999999901</v>
      </c>
      <c r="S72" s="415"/>
      <c r="T72" s="416"/>
      <c r="U72" s="529"/>
      <c r="V72" s="529"/>
    </row>
    <row r="73" spans="1:22" ht="15.75">
      <c r="A73" s="409" t="s">
        <v>963</v>
      </c>
      <c r="B73" s="409"/>
      <c r="C73" s="410" t="s">
        <v>863</v>
      </c>
      <c r="D73" s="411" t="s">
        <v>864</v>
      </c>
      <c r="E73" s="411" t="s">
        <v>902</v>
      </c>
      <c r="F73" s="410" t="s">
        <v>960</v>
      </c>
      <c r="G73" s="417"/>
      <c r="H73" s="410" t="s">
        <v>882</v>
      </c>
      <c r="I73" s="412" t="s">
        <v>1296</v>
      </c>
      <c r="J73" s="413" t="s">
        <v>1297</v>
      </c>
      <c r="K73" s="412" t="s">
        <v>2498</v>
      </c>
      <c r="L73" s="412" t="s">
        <v>2499</v>
      </c>
      <c r="M73" s="412"/>
      <c r="N73" s="412"/>
      <c r="O73" s="412"/>
      <c r="P73" s="411" t="s">
        <v>964</v>
      </c>
      <c r="Q73" s="414">
        <v>1600</v>
      </c>
      <c r="R73" s="415">
        <v>36.741216000000001</v>
      </c>
      <c r="S73" s="415"/>
      <c r="T73" s="416"/>
      <c r="U73" s="529"/>
      <c r="V73" s="529"/>
    </row>
    <row r="74" spans="1:22" ht="15.75">
      <c r="A74" s="409" t="s">
        <v>965</v>
      </c>
      <c r="B74" s="409"/>
      <c r="C74" s="410" t="s">
        <v>863</v>
      </c>
      <c r="D74" s="411" t="s">
        <v>864</v>
      </c>
      <c r="E74" s="411" t="s">
        <v>902</v>
      </c>
      <c r="F74" s="410" t="s">
        <v>960</v>
      </c>
      <c r="G74" s="417"/>
      <c r="H74" s="410" t="s">
        <v>870</v>
      </c>
      <c r="I74" s="412" t="s">
        <v>1296</v>
      </c>
      <c r="J74" s="413" t="s">
        <v>1297</v>
      </c>
      <c r="K74" s="412" t="s">
        <v>2498</v>
      </c>
      <c r="L74" s="412" t="s">
        <v>2499</v>
      </c>
      <c r="M74" s="412"/>
      <c r="N74" s="412"/>
      <c r="O74" s="412"/>
      <c r="P74" s="410" t="s">
        <v>966</v>
      </c>
      <c r="Q74" s="414">
        <v>3000</v>
      </c>
      <c r="R74" s="415">
        <v>56.989934999999996</v>
      </c>
      <c r="S74" s="415"/>
      <c r="T74" s="416"/>
      <c r="U74" s="418"/>
      <c r="V74" s="418"/>
    </row>
    <row r="75" spans="1:22" ht="15.75">
      <c r="A75" s="409" t="s">
        <v>967</v>
      </c>
      <c r="B75" s="409"/>
      <c r="C75" s="410" t="s">
        <v>863</v>
      </c>
      <c r="D75" s="410" t="s">
        <v>873</v>
      </c>
      <c r="E75" s="411" t="s">
        <v>865</v>
      </c>
      <c r="F75" s="410" t="s">
        <v>865</v>
      </c>
      <c r="G75" s="417"/>
      <c r="H75" s="410" t="s">
        <v>968</v>
      </c>
      <c r="I75" s="412" t="s">
        <v>1296</v>
      </c>
      <c r="J75" s="413" t="s">
        <v>1297</v>
      </c>
      <c r="K75" s="412" t="s">
        <v>2498</v>
      </c>
      <c r="L75" s="412" t="s">
        <v>1298</v>
      </c>
      <c r="M75" s="412"/>
      <c r="N75" s="412"/>
      <c r="O75" s="412"/>
      <c r="P75" s="410" t="s">
        <v>969</v>
      </c>
      <c r="Q75" s="414">
        <v>1000</v>
      </c>
      <c r="R75" s="415">
        <v>20.294277000000001</v>
      </c>
      <c r="S75" s="415"/>
      <c r="T75" s="416"/>
      <c r="U75" s="529"/>
      <c r="V75" s="529"/>
    </row>
    <row r="76" spans="1:22" ht="15.75">
      <c r="A76" s="409" t="s">
        <v>970</v>
      </c>
      <c r="B76" s="409"/>
      <c r="C76" s="410" t="s">
        <v>863</v>
      </c>
      <c r="D76" s="410" t="s">
        <v>864</v>
      </c>
      <c r="E76" s="411" t="s">
        <v>865</v>
      </c>
      <c r="F76" s="410" t="s">
        <v>865</v>
      </c>
      <c r="G76" s="417"/>
      <c r="H76" s="410" t="s">
        <v>882</v>
      </c>
      <c r="I76" s="412" t="s">
        <v>1296</v>
      </c>
      <c r="J76" s="413" t="s">
        <v>1297</v>
      </c>
      <c r="K76" s="412" t="s">
        <v>2498</v>
      </c>
      <c r="L76" s="412" t="s">
        <v>2499</v>
      </c>
      <c r="M76" s="412"/>
      <c r="N76" s="412"/>
      <c r="O76" s="412"/>
      <c r="P76" s="410">
        <v>15462059</v>
      </c>
      <c r="Q76" s="414">
        <v>1600</v>
      </c>
      <c r="R76" s="415">
        <v>9.4837975999999902</v>
      </c>
      <c r="S76" s="415"/>
      <c r="T76" s="416"/>
      <c r="U76" s="529"/>
      <c r="V76" s="529"/>
    </row>
    <row r="77" spans="1:22" ht="15.75">
      <c r="A77" s="409" t="s">
        <v>971</v>
      </c>
      <c r="B77" s="409"/>
      <c r="C77" s="410" t="s">
        <v>863</v>
      </c>
      <c r="D77" s="410" t="s">
        <v>873</v>
      </c>
      <c r="E77" s="411" t="s">
        <v>865</v>
      </c>
      <c r="F77" s="410" t="s">
        <v>865</v>
      </c>
      <c r="G77" s="417"/>
      <c r="H77" s="410" t="s">
        <v>972</v>
      </c>
      <c r="I77" s="412" t="s">
        <v>1296</v>
      </c>
      <c r="J77" s="413" t="s">
        <v>1297</v>
      </c>
      <c r="K77" s="412" t="s">
        <v>2498</v>
      </c>
      <c r="L77" s="412" t="s">
        <v>1298</v>
      </c>
      <c r="M77" s="412"/>
      <c r="N77" s="412"/>
      <c r="O77" s="412"/>
      <c r="P77" s="410" t="s">
        <v>973</v>
      </c>
      <c r="Q77" s="414">
        <v>1000</v>
      </c>
      <c r="R77" s="415">
        <v>18.152740000000001</v>
      </c>
      <c r="S77" s="415"/>
      <c r="T77" s="416"/>
      <c r="U77" s="529"/>
      <c r="V77" s="529"/>
    </row>
    <row r="78" spans="1:22" ht="15.75">
      <c r="A78" s="409" t="s">
        <v>974</v>
      </c>
      <c r="B78" s="409"/>
      <c r="C78" s="410" t="s">
        <v>863</v>
      </c>
      <c r="D78" s="410" t="s">
        <v>864</v>
      </c>
      <c r="E78" s="411" t="s">
        <v>865</v>
      </c>
      <c r="F78" s="410" t="s">
        <v>865</v>
      </c>
      <c r="G78" s="417"/>
      <c r="H78" s="410" t="s">
        <v>868</v>
      </c>
      <c r="I78" s="412" t="s">
        <v>1296</v>
      </c>
      <c r="J78" s="413" t="s">
        <v>1297</v>
      </c>
      <c r="K78" s="412" t="s">
        <v>2498</v>
      </c>
      <c r="L78" s="412" t="s">
        <v>2499</v>
      </c>
      <c r="M78" s="412"/>
      <c r="N78" s="412"/>
      <c r="O78" s="412"/>
      <c r="P78" s="410">
        <v>15462060</v>
      </c>
      <c r="Q78" s="414">
        <v>3000</v>
      </c>
      <c r="R78" s="415">
        <v>15.218020799999991</v>
      </c>
      <c r="S78" s="415"/>
      <c r="T78" s="416"/>
      <c r="U78" s="529"/>
      <c r="V78" s="529"/>
    </row>
    <row r="79" spans="1:22" ht="15.75">
      <c r="A79" s="409" t="s">
        <v>975</v>
      </c>
      <c r="B79" s="409"/>
      <c r="C79" s="410" t="s">
        <v>863</v>
      </c>
      <c r="D79" s="410" t="s">
        <v>873</v>
      </c>
      <c r="E79" s="411" t="s">
        <v>865</v>
      </c>
      <c r="F79" s="410" t="s">
        <v>865</v>
      </c>
      <c r="G79" s="417"/>
      <c r="H79" s="410" t="s">
        <v>976</v>
      </c>
      <c r="I79" s="412" t="s">
        <v>1296</v>
      </c>
      <c r="J79" s="413" t="s">
        <v>1297</v>
      </c>
      <c r="K79" s="412" t="s">
        <v>2498</v>
      </c>
      <c r="L79" s="412" t="s">
        <v>1298</v>
      </c>
      <c r="M79" s="412"/>
      <c r="N79" s="412"/>
      <c r="O79" s="412"/>
      <c r="P79" s="410" t="s">
        <v>977</v>
      </c>
      <c r="Q79" s="414">
        <v>500</v>
      </c>
      <c r="R79" s="415">
        <v>36.265219999999999</v>
      </c>
      <c r="S79" s="415"/>
      <c r="T79" s="416"/>
      <c r="U79" s="529"/>
      <c r="V79" s="529"/>
    </row>
    <row r="80" spans="1:22" ht="15.75">
      <c r="A80" s="409" t="s">
        <v>978</v>
      </c>
      <c r="B80" s="409"/>
      <c r="C80" s="410" t="s">
        <v>863</v>
      </c>
      <c r="D80" s="410" t="s">
        <v>864</v>
      </c>
      <c r="E80" s="411" t="s">
        <v>865</v>
      </c>
      <c r="F80" s="410" t="s">
        <v>979</v>
      </c>
      <c r="G80" s="417"/>
      <c r="H80" s="410" t="s">
        <v>936</v>
      </c>
      <c r="I80" s="412" t="s">
        <v>1296</v>
      </c>
      <c r="J80" s="413" t="s">
        <v>1297</v>
      </c>
      <c r="K80" s="412" t="s">
        <v>2498</v>
      </c>
      <c r="L80" s="412" t="s">
        <v>2499</v>
      </c>
      <c r="M80" s="412"/>
      <c r="N80" s="412"/>
      <c r="O80" s="412"/>
      <c r="P80" s="410" t="s">
        <v>980</v>
      </c>
      <c r="Q80" s="414">
        <v>1000</v>
      </c>
      <c r="R80" s="415">
        <v>11.518645312499999</v>
      </c>
      <c r="S80" s="415"/>
      <c r="T80" s="416"/>
      <c r="U80" s="529"/>
      <c r="V80" s="529"/>
    </row>
    <row r="81" spans="1:22" ht="15.75">
      <c r="A81" s="409" t="s">
        <v>981</v>
      </c>
      <c r="B81" s="409"/>
      <c r="C81" s="410" t="s">
        <v>863</v>
      </c>
      <c r="D81" s="410" t="s">
        <v>864</v>
      </c>
      <c r="E81" s="411" t="s">
        <v>865</v>
      </c>
      <c r="F81" s="410" t="s">
        <v>979</v>
      </c>
      <c r="G81" s="417"/>
      <c r="H81" s="410" t="s">
        <v>938</v>
      </c>
      <c r="I81" s="412" t="s">
        <v>1296</v>
      </c>
      <c r="J81" s="413" t="s">
        <v>1297</v>
      </c>
      <c r="K81" s="412" t="s">
        <v>2498</v>
      </c>
      <c r="L81" s="412" t="s">
        <v>2499</v>
      </c>
      <c r="M81" s="412"/>
      <c r="N81" s="412"/>
      <c r="O81" s="412"/>
      <c r="P81" s="410" t="s">
        <v>982</v>
      </c>
      <c r="Q81" s="414">
        <v>1000</v>
      </c>
      <c r="R81" s="415">
        <v>10.875259374999999</v>
      </c>
      <c r="S81" s="415"/>
      <c r="T81" s="416"/>
      <c r="U81" s="529"/>
      <c r="V81" s="529"/>
    </row>
    <row r="82" spans="1:22" ht="15.75">
      <c r="A82" s="409" t="s">
        <v>983</v>
      </c>
      <c r="B82" s="409"/>
      <c r="C82" s="410" t="s">
        <v>863</v>
      </c>
      <c r="D82" s="410" t="s">
        <v>864</v>
      </c>
      <c r="E82" s="411" t="s">
        <v>865</v>
      </c>
      <c r="F82" s="410" t="s">
        <v>979</v>
      </c>
      <c r="G82" s="417"/>
      <c r="H82" s="410" t="s">
        <v>904</v>
      </c>
      <c r="I82" s="412" t="s">
        <v>1296</v>
      </c>
      <c r="J82" s="413" t="s">
        <v>1297</v>
      </c>
      <c r="K82" s="412" t="s">
        <v>2498</v>
      </c>
      <c r="L82" s="412" t="s">
        <v>2499</v>
      </c>
      <c r="M82" s="412"/>
      <c r="N82" s="412"/>
      <c r="O82" s="412"/>
      <c r="P82" s="410" t="s">
        <v>984</v>
      </c>
      <c r="Q82" s="414">
        <v>333.33</v>
      </c>
      <c r="R82" s="415">
        <v>10.772615625</v>
      </c>
      <c r="S82" s="415"/>
      <c r="T82" s="416"/>
      <c r="U82" s="529"/>
      <c r="V82" s="529"/>
    </row>
    <row r="83" spans="1:22" ht="15.75">
      <c r="A83" s="409" t="s">
        <v>985</v>
      </c>
      <c r="B83" s="409"/>
      <c r="C83" s="410" t="s">
        <v>863</v>
      </c>
      <c r="D83" s="410" t="s">
        <v>873</v>
      </c>
      <c r="E83" s="411" t="s">
        <v>865</v>
      </c>
      <c r="F83" s="410" t="s">
        <v>979</v>
      </c>
      <c r="G83" s="417"/>
      <c r="H83" s="410" t="s">
        <v>961</v>
      </c>
      <c r="I83" s="412" t="s">
        <v>1296</v>
      </c>
      <c r="J83" s="413" t="s">
        <v>1297</v>
      </c>
      <c r="K83" s="412" t="s">
        <v>2498</v>
      </c>
      <c r="L83" s="412" t="s">
        <v>1298</v>
      </c>
      <c r="M83" s="412"/>
      <c r="N83" s="412"/>
      <c r="O83" s="412"/>
      <c r="P83" s="410" t="s">
        <v>986</v>
      </c>
      <c r="Q83" s="414">
        <v>1000</v>
      </c>
      <c r="R83" s="415">
        <v>3.5886226200000002</v>
      </c>
      <c r="S83" s="415"/>
      <c r="T83" s="416"/>
      <c r="U83" s="529"/>
      <c r="V83" s="529"/>
    </row>
    <row r="84" spans="1:22" ht="15.75">
      <c r="A84" s="409" t="s">
        <v>988</v>
      </c>
      <c r="B84" s="409"/>
      <c r="C84" s="410" t="s">
        <v>863</v>
      </c>
      <c r="D84" s="410" t="s">
        <v>864</v>
      </c>
      <c r="E84" s="411" t="s">
        <v>906</v>
      </c>
      <c r="F84" s="410" t="s">
        <v>989</v>
      </c>
      <c r="G84" s="417"/>
      <c r="H84" s="410" t="s">
        <v>866</v>
      </c>
      <c r="I84" s="412" t="s">
        <v>1296</v>
      </c>
      <c r="J84" s="413" t="s">
        <v>1297</v>
      </c>
      <c r="K84" s="412" t="s">
        <v>2498</v>
      </c>
      <c r="L84" s="412" t="s">
        <v>2499</v>
      </c>
      <c r="M84" s="412"/>
      <c r="N84" s="412"/>
      <c r="O84" s="412"/>
      <c r="P84" s="410" t="s">
        <v>990</v>
      </c>
      <c r="Q84" s="414">
        <v>3000</v>
      </c>
      <c r="R84" s="415">
        <v>24.452535124999997</v>
      </c>
      <c r="S84" s="415"/>
      <c r="T84" s="416"/>
      <c r="U84" s="529"/>
      <c r="V84" s="529"/>
    </row>
    <row r="85" spans="1:22" ht="15.75">
      <c r="A85" s="409" t="s">
        <v>991</v>
      </c>
      <c r="B85" s="409"/>
      <c r="C85" s="410" t="s">
        <v>863</v>
      </c>
      <c r="D85" s="410" t="s">
        <v>864</v>
      </c>
      <c r="E85" s="411" t="s">
        <v>906</v>
      </c>
      <c r="F85" s="410" t="s">
        <v>989</v>
      </c>
      <c r="G85" s="417"/>
      <c r="H85" s="410" t="s">
        <v>885</v>
      </c>
      <c r="I85" s="412" t="s">
        <v>1296</v>
      </c>
      <c r="J85" s="413" t="s">
        <v>1297</v>
      </c>
      <c r="K85" s="412" t="s">
        <v>2498</v>
      </c>
      <c r="L85" s="412" t="s">
        <v>2499</v>
      </c>
      <c r="M85" s="412"/>
      <c r="N85" s="412"/>
      <c r="O85" s="412"/>
      <c r="P85" s="410" t="s">
        <v>992</v>
      </c>
      <c r="Q85" s="414">
        <v>2000</v>
      </c>
      <c r="R85" s="415">
        <v>15.002132</v>
      </c>
      <c r="S85" s="415"/>
      <c r="T85" s="416"/>
      <c r="U85" s="529"/>
      <c r="V85" s="529"/>
    </row>
    <row r="86" spans="1:22" ht="15.75">
      <c r="A86" s="409" t="s">
        <v>993</v>
      </c>
      <c r="B86" s="409"/>
      <c r="C86" s="410" t="s">
        <v>863</v>
      </c>
      <c r="D86" s="410" t="s">
        <v>873</v>
      </c>
      <c r="E86" s="411" t="s">
        <v>906</v>
      </c>
      <c r="F86" s="410" t="s">
        <v>989</v>
      </c>
      <c r="G86" s="417"/>
      <c r="H86" s="410" t="s">
        <v>994</v>
      </c>
      <c r="I86" s="412" t="s">
        <v>1296</v>
      </c>
      <c r="J86" s="413" t="s">
        <v>1297</v>
      </c>
      <c r="K86" s="412" t="s">
        <v>2498</v>
      </c>
      <c r="L86" s="412" t="s">
        <v>1298</v>
      </c>
      <c r="M86" s="412"/>
      <c r="N86" s="412"/>
      <c r="O86" s="412"/>
      <c r="P86" s="410" t="s">
        <v>995</v>
      </c>
      <c r="Q86" s="414">
        <v>1000</v>
      </c>
      <c r="R86" s="415">
        <v>18.318840625</v>
      </c>
      <c r="S86" s="415"/>
      <c r="T86" s="416"/>
      <c r="U86" s="529"/>
      <c r="V86" s="529"/>
    </row>
    <row r="87" spans="1:22" ht="15.75">
      <c r="A87" s="409" t="s">
        <v>996</v>
      </c>
      <c r="B87" s="409"/>
      <c r="C87" s="410" t="s">
        <v>863</v>
      </c>
      <c r="D87" s="410" t="s">
        <v>873</v>
      </c>
      <c r="E87" s="411" t="s">
        <v>906</v>
      </c>
      <c r="F87" s="410" t="s">
        <v>989</v>
      </c>
      <c r="G87" s="417"/>
      <c r="H87" s="410" t="s">
        <v>997</v>
      </c>
      <c r="I87" s="412" t="s">
        <v>1296</v>
      </c>
      <c r="J87" s="413" t="s">
        <v>1297</v>
      </c>
      <c r="K87" s="412" t="s">
        <v>2498</v>
      </c>
      <c r="L87" s="412" t="s">
        <v>1298</v>
      </c>
      <c r="M87" s="412"/>
      <c r="N87" s="412"/>
      <c r="O87" s="412"/>
      <c r="P87" s="410" t="s">
        <v>998</v>
      </c>
      <c r="Q87" s="414">
        <v>250</v>
      </c>
      <c r="R87" s="415">
        <v>28.697320000000001</v>
      </c>
      <c r="S87" s="415"/>
      <c r="T87" s="416"/>
      <c r="U87" s="529"/>
      <c r="V87" s="529"/>
    </row>
    <row r="88" spans="1:22" ht="15.75">
      <c r="A88" s="409" t="s">
        <v>999</v>
      </c>
      <c r="B88" s="409"/>
      <c r="C88" s="410" t="s">
        <v>863</v>
      </c>
      <c r="D88" s="410" t="s">
        <v>873</v>
      </c>
      <c r="E88" s="411" t="s">
        <v>906</v>
      </c>
      <c r="F88" s="410" t="s">
        <v>989</v>
      </c>
      <c r="G88" s="417"/>
      <c r="H88" s="410" t="s">
        <v>1000</v>
      </c>
      <c r="I88" s="412" t="s">
        <v>1296</v>
      </c>
      <c r="J88" s="413" t="s">
        <v>1297</v>
      </c>
      <c r="K88" s="412" t="s">
        <v>2498</v>
      </c>
      <c r="L88" s="412" t="s">
        <v>1298</v>
      </c>
      <c r="M88" s="412"/>
      <c r="N88" s="412"/>
      <c r="O88" s="412"/>
      <c r="P88" s="410" t="s">
        <v>1001</v>
      </c>
      <c r="Q88" s="414">
        <v>1000</v>
      </c>
      <c r="R88" s="415">
        <v>20.212630000000001</v>
      </c>
      <c r="S88" s="415"/>
      <c r="T88" s="416"/>
      <c r="U88" s="529"/>
      <c r="V88" s="529"/>
    </row>
    <row r="89" spans="1:22" ht="15.75">
      <c r="A89" s="409" t="s">
        <v>1002</v>
      </c>
      <c r="B89" s="409"/>
      <c r="C89" s="410" t="s">
        <v>863</v>
      </c>
      <c r="D89" s="410" t="s">
        <v>864</v>
      </c>
      <c r="E89" s="411" t="s">
        <v>925</v>
      </c>
      <c r="F89" s="410" t="s">
        <v>1003</v>
      </c>
      <c r="G89" s="417"/>
      <c r="H89" s="410" t="s">
        <v>936</v>
      </c>
      <c r="I89" s="412" t="s">
        <v>1296</v>
      </c>
      <c r="J89" s="413" t="s">
        <v>1297</v>
      </c>
      <c r="K89" s="412" t="s">
        <v>2498</v>
      </c>
      <c r="L89" s="412" t="s">
        <v>2499</v>
      </c>
      <c r="M89" s="412"/>
      <c r="N89" s="412"/>
      <c r="O89" s="412"/>
      <c r="P89" s="410" t="s">
        <v>1004</v>
      </c>
      <c r="Q89" s="414">
        <v>1000</v>
      </c>
      <c r="R89" s="415">
        <v>5.9909599999999994</v>
      </c>
      <c r="S89" s="415"/>
      <c r="T89" s="416"/>
      <c r="U89" s="529"/>
      <c r="V89" s="529"/>
    </row>
    <row r="90" spans="1:22" ht="15.75">
      <c r="A90" s="409" t="s">
        <v>1005</v>
      </c>
      <c r="B90" s="409"/>
      <c r="C90" s="410" t="s">
        <v>863</v>
      </c>
      <c r="D90" s="410" t="s">
        <v>864</v>
      </c>
      <c r="E90" s="411" t="s">
        <v>925</v>
      </c>
      <c r="F90" s="410" t="s">
        <v>1003</v>
      </c>
      <c r="G90" s="417"/>
      <c r="H90" s="410" t="s">
        <v>938</v>
      </c>
      <c r="I90" s="412" t="s">
        <v>1296</v>
      </c>
      <c r="J90" s="413" t="s">
        <v>1297</v>
      </c>
      <c r="K90" s="412" t="s">
        <v>2498</v>
      </c>
      <c r="L90" s="412" t="s">
        <v>2499</v>
      </c>
      <c r="M90" s="412"/>
      <c r="N90" s="412"/>
      <c r="O90" s="412"/>
      <c r="P90" s="410" t="s">
        <v>1006</v>
      </c>
      <c r="Q90" s="414">
        <v>1000</v>
      </c>
      <c r="R90" s="415">
        <v>5.74343</v>
      </c>
      <c r="S90" s="415"/>
      <c r="T90" s="416"/>
      <c r="U90" s="529"/>
      <c r="V90" s="529"/>
    </row>
    <row r="91" spans="1:22" ht="15.75">
      <c r="A91" s="409" t="s">
        <v>1007</v>
      </c>
      <c r="B91" s="409"/>
      <c r="C91" s="410" t="s">
        <v>863</v>
      </c>
      <c r="D91" s="410" t="s">
        <v>864</v>
      </c>
      <c r="E91" s="411" t="s">
        <v>925</v>
      </c>
      <c r="F91" s="410" t="s">
        <v>1003</v>
      </c>
      <c r="G91" s="417"/>
      <c r="H91" s="410" t="s">
        <v>904</v>
      </c>
      <c r="I91" s="412" t="s">
        <v>1296</v>
      </c>
      <c r="J91" s="413" t="s">
        <v>1297</v>
      </c>
      <c r="K91" s="412" t="s">
        <v>2498</v>
      </c>
      <c r="L91" s="412" t="s">
        <v>2499</v>
      </c>
      <c r="M91" s="412"/>
      <c r="N91" s="412"/>
      <c r="O91" s="412"/>
      <c r="P91" s="410" t="s">
        <v>1008</v>
      </c>
      <c r="Q91" s="414">
        <v>333.33</v>
      </c>
      <c r="R91" s="415">
        <v>5.6982899999999992</v>
      </c>
      <c r="S91" s="415"/>
      <c r="T91" s="416"/>
      <c r="U91" s="529"/>
      <c r="V91" s="529"/>
    </row>
    <row r="92" spans="1:22" ht="15.75">
      <c r="A92" s="409" t="s">
        <v>1009</v>
      </c>
      <c r="B92" s="409"/>
      <c r="C92" s="410" t="s">
        <v>863</v>
      </c>
      <c r="D92" s="410" t="s">
        <v>864</v>
      </c>
      <c r="E92" s="411" t="s">
        <v>925</v>
      </c>
      <c r="F92" s="410" t="s">
        <v>1010</v>
      </c>
      <c r="G92" s="417"/>
      <c r="H92" s="410" t="s">
        <v>882</v>
      </c>
      <c r="I92" s="412" t="s">
        <v>1296</v>
      </c>
      <c r="J92" s="413" t="s">
        <v>1297</v>
      </c>
      <c r="K92" s="412" t="s">
        <v>2498</v>
      </c>
      <c r="L92" s="412" t="s">
        <v>2499</v>
      </c>
      <c r="M92" s="412"/>
      <c r="N92" s="412"/>
      <c r="O92" s="412"/>
      <c r="P92" s="410">
        <v>18088450</v>
      </c>
      <c r="Q92" s="414">
        <v>1600</v>
      </c>
      <c r="R92" s="415">
        <v>13.4221454</v>
      </c>
      <c r="S92" s="415"/>
      <c r="T92" s="416"/>
      <c r="U92" s="529"/>
      <c r="V92" s="529"/>
    </row>
    <row r="93" spans="1:22" ht="15.75">
      <c r="A93" s="409" t="s">
        <v>1011</v>
      </c>
      <c r="B93" s="409"/>
      <c r="C93" s="410" t="s">
        <v>863</v>
      </c>
      <c r="D93" s="410" t="s">
        <v>864</v>
      </c>
      <c r="E93" s="411" t="s">
        <v>925</v>
      </c>
      <c r="F93" s="410" t="s">
        <v>1010</v>
      </c>
      <c r="G93" s="417"/>
      <c r="H93" s="410" t="s">
        <v>885</v>
      </c>
      <c r="I93" s="412" t="s">
        <v>1296</v>
      </c>
      <c r="J93" s="413" t="s">
        <v>1297</v>
      </c>
      <c r="K93" s="412" t="s">
        <v>2498</v>
      </c>
      <c r="L93" s="412" t="s">
        <v>2499</v>
      </c>
      <c r="M93" s="412"/>
      <c r="N93" s="412"/>
      <c r="O93" s="412"/>
      <c r="P93" s="410">
        <v>18053536</v>
      </c>
      <c r="Q93" s="414">
        <v>2000</v>
      </c>
      <c r="R93" s="415">
        <v>13.98372429</v>
      </c>
      <c r="S93" s="415"/>
      <c r="T93" s="416"/>
      <c r="U93" s="529"/>
      <c r="V93" s="529"/>
    </row>
    <row r="94" spans="1:22" ht="15.75">
      <c r="A94" s="409" t="s">
        <v>1012</v>
      </c>
      <c r="B94" s="409"/>
      <c r="C94" s="410" t="s">
        <v>863</v>
      </c>
      <c r="D94" s="410" t="s">
        <v>864</v>
      </c>
      <c r="E94" s="411" t="s">
        <v>865</v>
      </c>
      <c r="F94" s="410" t="s">
        <v>1013</v>
      </c>
      <c r="G94" s="417"/>
      <c r="H94" s="410" t="s">
        <v>936</v>
      </c>
      <c r="I94" s="412" t="s">
        <v>1296</v>
      </c>
      <c r="J94" s="413" t="s">
        <v>1297</v>
      </c>
      <c r="K94" s="412" t="s">
        <v>2498</v>
      </c>
      <c r="L94" s="412" t="s">
        <v>2499</v>
      </c>
      <c r="M94" s="412"/>
      <c r="N94" s="412"/>
      <c r="O94" s="412"/>
      <c r="P94" s="410">
        <v>18088507</v>
      </c>
      <c r="Q94" s="414">
        <v>1000</v>
      </c>
      <c r="R94" s="415">
        <v>8.4886970000000002</v>
      </c>
      <c r="S94" s="415"/>
      <c r="T94" s="416"/>
      <c r="U94" s="529"/>
      <c r="V94" s="529"/>
    </row>
    <row r="95" spans="1:22" ht="15.75">
      <c r="A95" s="409" t="s">
        <v>1014</v>
      </c>
      <c r="B95" s="409"/>
      <c r="C95" s="410" t="s">
        <v>863</v>
      </c>
      <c r="D95" s="410" t="s">
        <v>864</v>
      </c>
      <c r="E95" s="411" t="s">
        <v>865</v>
      </c>
      <c r="F95" s="410" t="s">
        <v>1013</v>
      </c>
      <c r="G95" s="417"/>
      <c r="H95" s="410" t="s">
        <v>885</v>
      </c>
      <c r="I95" s="412" t="s">
        <v>1296</v>
      </c>
      <c r="J95" s="413" t="s">
        <v>1297</v>
      </c>
      <c r="K95" s="412" t="s">
        <v>2498</v>
      </c>
      <c r="L95" s="412" t="s">
        <v>2499</v>
      </c>
      <c r="M95" s="412"/>
      <c r="N95" s="412"/>
      <c r="O95" s="412"/>
      <c r="P95" s="410">
        <v>18053502</v>
      </c>
      <c r="Q95" s="414">
        <v>2000</v>
      </c>
      <c r="R95" s="415">
        <v>15.78136499999999</v>
      </c>
      <c r="S95" s="415"/>
      <c r="T95" s="416"/>
      <c r="U95" s="529"/>
      <c r="V95" s="529"/>
    </row>
    <row r="96" spans="1:22" ht="15.75">
      <c r="A96" s="409" t="s">
        <v>1015</v>
      </c>
      <c r="B96" s="409"/>
      <c r="C96" s="410" t="s">
        <v>863</v>
      </c>
      <c r="D96" s="410" t="s">
        <v>864</v>
      </c>
      <c r="E96" s="411" t="s">
        <v>865</v>
      </c>
      <c r="F96" s="410" t="s">
        <v>1016</v>
      </c>
      <c r="G96" s="417"/>
      <c r="H96" s="410" t="s">
        <v>866</v>
      </c>
      <c r="I96" s="412" t="s">
        <v>1296</v>
      </c>
      <c r="J96" s="413" t="s">
        <v>1297</v>
      </c>
      <c r="K96" s="412" t="s">
        <v>2498</v>
      </c>
      <c r="L96" s="412" t="s">
        <v>2499</v>
      </c>
      <c r="M96" s="412"/>
      <c r="N96" s="412"/>
      <c r="O96" s="412"/>
      <c r="P96" s="410" t="s">
        <v>1017</v>
      </c>
      <c r="Q96" s="414">
        <v>3000</v>
      </c>
      <c r="R96" s="415">
        <v>0.42222599999999999</v>
      </c>
      <c r="S96" s="415"/>
      <c r="T96" s="416"/>
      <c r="U96" s="529"/>
      <c r="V96" s="529"/>
    </row>
    <row r="97" spans="1:22" ht="15.75">
      <c r="A97" s="409" t="s">
        <v>1018</v>
      </c>
      <c r="B97" s="409"/>
      <c r="C97" s="410" t="s">
        <v>863</v>
      </c>
      <c r="D97" s="410" t="s">
        <v>864</v>
      </c>
      <c r="E97" s="411" t="s">
        <v>865</v>
      </c>
      <c r="F97" s="410" t="s">
        <v>1016</v>
      </c>
      <c r="G97" s="417"/>
      <c r="H97" s="410" t="s">
        <v>1019</v>
      </c>
      <c r="I97" s="412" t="s">
        <v>1296</v>
      </c>
      <c r="J97" s="413" t="s">
        <v>1297</v>
      </c>
      <c r="K97" s="412" t="s">
        <v>2498</v>
      </c>
      <c r="L97" s="412" t="s">
        <v>2499</v>
      </c>
      <c r="M97" s="412"/>
      <c r="N97" s="412"/>
      <c r="O97" s="412"/>
      <c r="P97" s="410" t="s">
        <v>1020</v>
      </c>
      <c r="Q97" s="414">
        <v>2000</v>
      </c>
      <c r="R97" s="415">
        <v>0.28175</v>
      </c>
      <c r="S97" s="415"/>
      <c r="T97" s="416"/>
      <c r="U97" s="529"/>
      <c r="V97" s="529"/>
    </row>
    <row r="98" spans="1:22" ht="15.75">
      <c r="A98" s="409" t="s">
        <v>1021</v>
      </c>
      <c r="B98" s="409"/>
      <c r="C98" s="410" t="s">
        <v>863</v>
      </c>
      <c r="D98" s="410" t="s">
        <v>864</v>
      </c>
      <c r="E98" s="411" t="s">
        <v>865</v>
      </c>
      <c r="F98" s="410" t="s">
        <v>1016</v>
      </c>
      <c r="G98" s="417"/>
      <c r="H98" s="410" t="s">
        <v>1022</v>
      </c>
      <c r="I98" s="412" t="s">
        <v>1296</v>
      </c>
      <c r="J98" s="413" t="s">
        <v>1297</v>
      </c>
      <c r="K98" s="412" t="s">
        <v>2498</v>
      </c>
      <c r="L98" s="412" t="s">
        <v>2499</v>
      </c>
      <c r="M98" s="412"/>
      <c r="N98" s="412"/>
      <c r="O98" s="412"/>
      <c r="P98" s="410" t="s">
        <v>1023</v>
      </c>
      <c r="Q98" s="414">
        <v>4000</v>
      </c>
      <c r="R98" s="415">
        <v>0.41258</v>
      </c>
      <c r="S98" s="415"/>
      <c r="T98" s="416"/>
      <c r="U98" s="529"/>
      <c r="V98" s="529"/>
    </row>
    <row r="99" spans="1:22" ht="15.75">
      <c r="A99" s="409" t="s">
        <v>1024</v>
      </c>
      <c r="B99" s="409"/>
      <c r="C99" s="410" t="s">
        <v>863</v>
      </c>
      <c r="D99" s="410" t="s">
        <v>864</v>
      </c>
      <c r="E99" s="411" t="s">
        <v>865</v>
      </c>
      <c r="F99" s="410" t="s">
        <v>1025</v>
      </c>
      <c r="G99" s="417"/>
      <c r="H99" s="410" t="s">
        <v>936</v>
      </c>
      <c r="I99" s="412" t="s">
        <v>1296</v>
      </c>
      <c r="J99" s="413" t="s">
        <v>1297</v>
      </c>
      <c r="K99" s="412" t="s">
        <v>2498</v>
      </c>
      <c r="L99" s="412" t="s">
        <v>2499</v>
      </c>
      <c r="M99" s="412"/>
      <c r="N99" s="412"/>
      <c r="O99" s="412"/>
      <c r="P99" s="410">
        <v>18129722</v>
      </c>
      <c r="Q99" s="414">
        <v>1000</v>
      </c>
      <c r="R99" s="415">
        <v>-2.7786083999999902</v>
      </c>
      <c r="S99" s="415"/>
      <c r="T99" s="416"/>
      <c r="U99" s="529"/>
      <c r="V99" s="529"/>
    </row>
    <row r="100" spans="1:22" ht="15.75">
      <c r="A100" s="409" t="s">
        <v>1026</v>
      </c>
      <c r="B100" s="409"/>
      <c r="C100" s="410" t="s">
        <v>863</v>
      </c>
      <c r="D100" s="410" t="s">
        <v>864</v>
      </c>
      <c r="E100" s="411" t="s">
        <v>906</v>
      </c>
      <c r="F100" s="410" t="s">
        <v>1025</v>
      </c>
      <c r="G100" s="417"/>
      <c r="H100" s="410" t="s">
        <v>911</v>
      </c>
      <c r="I100" s="412" t="s">
        <v>1296</v>
      </c>
      <c r="J100" s="413" t="s">
        <v>1297</v>
      </c>
      <c r="K100" s="412" t="s">
        <v>2498</v>
      </c>
      <c r="L100" s="412" t="s">
        <v>2499</v>
      </c>
      <c r="M100" s="412"/>
      <c r="N100" s="412"/>
      <c r="O100" s="412"/>
      <c r="P100" s="410">
        <v>18129720</v>
      </c>
      <c r="Q100" s="414">
        <v>2000</v>
      </c>
      <c r="R100" s="415">
        <v>-4.7661753999999998</v>
      </c>
      <c r="S100" s="415"/>
      <c r="T100" s="416"/>
      <c r="U100" s="529"/>
      <c r="V100" s="529"/>
    </row>
    <row r="101" spans="1:22" ht="15.75">
      <c r="A101" s="409" t="s">
        <v>1027</v>
      </c>
      <c r="B101" s="409"/>
      <c r="C101" s="410" t="s">
        <v>863</v>
      </c>
      <c r="D101" s="410" t="s">
        <v>864</v>
      </c>
      <c r="E101" s="411" t="s">
        <v>906</v>
      </c>
      <c r="F101" s="410" t="s">
        <v>1028</v>
      </c>
      <c r="G101" s="417"/>
      <c r="H101" s="410" t="s">
        <v>882</v>
      </c>
      <c r="I101" s="412" t="s">
        <v>1296</v>
      </c>
      <c r="J101" s="413" t="s">
        <v>1297</v>
      </c>
      <c r="K101" s="412" t="s">
        <v>2498</v>
      </c>
      <c r="L101" s="412" t="s">
        <v>2499</v>
      </c>
      <c r="M101" s="412"/>
      <c r="N101" s="412"/>
      <c r="O101" s="412"/>
      <c r="P101" s="410">
        <v>18117175</v>
      </c>
      <c r="Q101" s="414">
        <v>1600</v>
      </c>
      <c r="R101" s="415">
        <v>25.536437999999901</v>
      </c>
      <c r="S101" s="415"/>
      <c r="T101" s="416"/>
      <c r="U101" s="529"/>
      <c r="V101" s="529"/>
    </row>
    <row r="102" spans="1:22" ht="15.75">
      <c r="A102" s="409" t="s">
        <v>1029</v>
      </c>
      <c r="B102" s="409"/>
      <c r="C102" s="410" t="s">
        <v>863</v>
      </c>
      <c r="D102" s="410" t="s">
        <v>864</v>
      </c>
      <c r="E102" s="411" t="s">
        <v>902</v>
      </c>
      <c r="F102" s="410" t="s">
        <v>1030</v>
      </c>
      <c r="G102" s="417"/>
      <c r="H102" s="410" t="s">
        <v>885</v>
      </c>
      <c r="I102" s="412" t="s">
        <v>1296</v>
      </c>
      <c r="J102" s="413" t="s">
        <v>1297</v>
      </c>
      <c r="K102" s="412" t="s">
        <v>2498</v>
      </c>
      <c r="L102" s="412" t="s">
        <v>2499</v>
      </c>
      <c r="M102" s="412"/>
      <c r="N102" s="412"/>
      <c r="O102" s="412"/>
      <c r="P102" s="410" t="s">
        <v>1031</v>
      </c>
      <c r="Q102" s="414">
        <v>2000</v>
      </c>
      <c r="R102" s="415">
        <v>12.640890000000001</v>
      </c>
      <c r="S102" s="415"/>
      <c r="T102" s="416"/>
      <c r="U102" s="529"/>
      <c r="V102" s="529"/>
    </row>
    <row r="103" spans="1:22" ht="15.75">
      <c r="A103" s="409" t="s">
        <v>1032</v>
      </c>
      <c r="B103" s="409"/>
      <c r="C103" s="410" t="s">
        <v>863</v>
      </c>
      <c r="D103" s="410" t="s">
        <v>864</v>
      </c>
      <c r="E103" s="411" t="s">
        <v>902</v>
      </c>
      <c r="F103" s="410" t="s">
        <v>1030</v>
      </c>
      <c r="G103" s="417"/>
      <c r="H103" s="410" t="s">
        <v>882</v>
      </c>
      <c r="I103" s="412" t="s">
        <v>1296</v>
      </c>
      <c r="J103" s="413" t="s">
        <v>1297</v>
      </c>
      <c r="K103" s="412" t="s">
        <v>2498</v>
      </c>
      <c r="L103" s="412" t="s">
        <v>2499</v>
      </c>
      <c r="M103" s="412"/>
      <c r="N103" s="412"/>
      <c r="O103" s="412"/>
      <c r="P103" s="410" t="s">
        <v>1033</v>
      </c>
      <c r="Q103" s="414">
        <v>1600</v>
      </c>
      <c r="R103" s="415">
        <v>13.11341</v>
      </c>
      <c r="S103" s="415"/>
      <c r="T103" s="416"/>
      <c r="U103" s="529"/>
      <c r="V103" s="529"/>
    </row>
    <row r="104" spans="1:22" ht="15.75">
      <c r="A104" s="409" t="s">
        <v>1034</v>
      </c>
      <c r="B104" s="409"/>
      <c r="C104" s="410" t="s">
        <v>863</v>
      </c>
      <c r="D104" s="410" t="s">
        <v>864</v>
      </c>
      <c r="E104" s="411" t="s">
        <v>865</v>
      </c>
      <c r="F104" s="410" t="s">
        <v>1035</v>
      </c>
      <c r="G104" s="417"/>
      <c r="H104" s="410" t="s">
        <v>882</v>
      </c>
      <c r="I104" s="412" t="s">
        <v>1296</v>
      </c>
      <c r="J104" s="413" t="s">
        <v>1297</v>
      </c>
      <c r="K104" s="412" t="s">
        <v>2498</v>
      </c>
      <c r="L104" s="412" t="s">
        <v>2499</v>
      </c>
      <c r="M104" s="412"/>
      <c r="N104" s="412"/>
      <c r="O104" s="412"/>
      <c r="P104" s="410">
        <v>18117174</v>
      </c>
      <c r="Q104" s="414">
        <v>1600</v>
      </c>
      <c r="R104" s="415">
        <v>17.29065159999999</v>
      </c>
      <c r="S104" s="415"/>
      <c r="T104" s="416"/>
      <c r="U104" s="529"/>
      <c r="V104" s="529"/>
    </row>
    <row r="105" spans="1:22" ht="15.75">
      <c r="A105" s="409" t="s">
        <v>1036</v>
      </c>
      <c r="B105" s="409"/>
      <c r="C105" s="410" t="s">
        <v>863</v>
      </c>
      <c r="D105" s="410" t="s">
        <v>873</v>
      </c>
      <c r="E105" s="411" t="s">
        <v>925</v>
      </c>
      <c r="F105" s="410" t="s">
        <v>1037</v>
      </c>
      <c r="G105" s="417"/>
      <c r="H105" s="410" t="s">
        <v>1038</v>
      </c>
      <c r="I105" s="412" t="s">
        <v>1296</v>
      </c>
      <c r="J105" s="413" t="s">
        <v>1297</v>
      </c>
      <c r="K105" s="412" t="s">
        <v>2498</v>
      </c>
      <c r="L105" s="412" t="s">
        <v>1298</v>
      </c>
      <c r="M105" s="412"/>
      <c r="N105" s="412"/>
      <c r="O105" s="412"/>
      <c r="P105" s="410" t="s">
        <v>1039</v>
      </c>
      <c r="Q105" s="414">
        <v>1000</v>
      </c>
      <c r="R105" s="415">
        <v>1.16048</v>
      </c>
      <c r="S105" s="415"/>
      <c r="T105" s="416"/>
      <c r="U105" s="529"/>
      <c r="V105" s="529"/>
    </row>
    <row r="106" spans="1:22" ht="15.75">
      <c r="A106" s="409" t="s">
        <v>1040</v>
      </c>
      <c r="B106" s="409"/>
      <c r="C106" s="410" t="s">
        <v>863</v>
      </c>
      <c r="D106" s="410" t="s">
        <v>873</v>
      </c>
      <c r="E106" s="411" t="s">
        <v>925</v>
      </c>
      <c r="F106" s="410" t="s">
        <v>1037</v>
      </c>
      <c r="G106" s="417"/>
      <c r="H106" s="410" t="s">
        <v>1041</v>
      </c>
      <c r="I106" s="412" t="s">
        <v>1296</v>
      </c>
      <c r="J106" s="413" t="s">
        <v>1297</v>
      </c>
      <c r="K106" s="412" t="s">
        <v>2498</v>
      </c>
      <c r="L106" s="412" t="s">
        <v>1298</v>
      </c>
      <c r="M106" s="412"/>
      <c r="N106" s="412"/>
      <c r="O106" s="412"/>
      <c r="P106" s="410" t="s">
        <v>1042</v>
      </c>
      <c r="Q106" s="414">
        <v>1000</v>
      </c>
      <c r="R106" s="415">
        <v>17.47803841</v>
      </c>
      <c r="S106" s="415"/>
      <c r="T106" s="416"/>
      <c r="U106" s="529"/>
      <c r="V106" s="529"/>
    </row>
    <row r="107" spans="1:22" ht="15.75">
      <c r="A107" s="409" t="s">
        <v>1043</v>
      </c>
      <c r="B107" s="409"/>
      <c r="C107" s="410" t="s">
        <v>863</v>
      </c>
      <c r="D107" s="410" t="s">
        <v>864</v>
      </c>
      <c r="E107" s="411" t="s">
        <v>902</v>
      </c>
      <c r="F107" s="410" t="s">
        <v>1044</v>
      </c>
      <c r="G107" s="410"/>
      <c r="H107" s="410" t="s">
        <v>1045</v>
      </c>
      <c r="I107" s="412" t="s">
        <v>1296</v>
      </c>
      <c r="J107" s="413" t="s">
        <v>1297</v>
      </c>
      <c r="K107" s="412" t="s">
        <v>2498</v>
      </c>
      <c r="L107" s="412" t="s">
        <v>2499</v>
      </c>
      <c r="M107" s="412"/>
      <c r="N107" s="412"/>
      <c r="O107" s="412"/>
      <c r="P107" s="410">
        <v>18088525</v>
      </c>
      <c r="Q107" s="414">
        <v>2</v>
      </c>
      <c r="R107" s="415">
        <v>11.6218612</v>
      </c>
      <c r="S107" s="415"/>
      <c r="T107" s="416"/>
      <c r="U107" s="529"/>
      <c r="V107" s="529"/>
    </row>
    <row r="108" spans="1:22" ht="15.75">
      <c r="A108" s="409" t="s">
        <v>1048</v>
      </c>
      <c r="B108" s="409"/>
      <c r="C108" s="410" t="s">
        <v>863</v>
      </c>
      <c r="D108" s="410" t="s">
        <v>864</v>
      </c>
      <c r="E108" s="411" t="s">
        <v>1049</v>
      </c>
      <c r="F108" s="410" t="s">
        <v>1047</v>
      </c>
      <c r="G108" s="410"/>
      <c r="H108" s="410" t="s">
        <v>1050</v>
      </c>
      <c r="I108" s="412" t="s">
        <v>1296</v>
      </c>
      <c r="J108" s="413" t="s">
        <v>1297</v>
      </c>
      <c r="K108" s="412" t="s">
        <v>2498</v>
      </c>
      <c r="L108" s="412" t="s">
        <v>1298</v>
      </c>
      <c r="M108" s="412"/>
      <c r="N108" s="412"/>
      <c r="O108" s="412"/>
      <c r="P108" s="410">
        <v>12093020</v>
      </c>
      <c r="Q108" s="414">
        <v>1000</v>
      </c>
      <c r="R108" s="415">
        <v>0.97770500000000005</v>
      </c>
      <c r="S108" s="415"/>
      <c r="T108" s="416"/>
      <c r="U108" s="418"/>
      <c r="V108" s="418"/>
    </row>
    <row r="109" spans="1:22" ht="15.75">
      <c r="A109" s="409" t="s">
        <v>1051</v>
      </c>
      <c r="B109" s="409"/>
      <c r="C109" s="410" t="s">
        <v>863</v>
      </c>
      <c r="D109" s="410" t="s">
        <v>864</v>
      </c>
      <c r="E109" s="411" t="s">
        <v>1046</v>
      </c>
      <c r="F109" s="410" t="s">
        <v>1047</v>
      </c>
      <c r="G109" s="410"/>
      <c r="H109" s="410" t="s">
        <v>1052</v>
      </c>
      <c r="I109" s="412" t="s">
        <v>1296</v>
      </c>
      <c r="J109" s="413" t="s">
        <v>1297</v>
      </c>
      <c r="K109" s="412" t="s">
        <v>2498</v>
      </c>
      <c r="L109" s="412" t="s">
        <v>1298</v>
      </c>
      <c r="M109" s="412"/>
      <c r="N109" s="412"/>
      <c r="O109" s="412"/>
      <c r="P109" s="410" t="s">
        <v>1053</v>
      </c>
      <c r="Q109" s="414">
        <v>1000</v>
      </c>
      <c r="R109" s="415">
        <v>7.7083187500000001</v>
      </c>
      <c r="S109" s="415"/>
      <c r="T109" s="416"/>
      <c r="U109" s="418"/>
      <c r="V109" s="418"/>
    </row>
    <row r="110" spans="1:22" ht="15.75">
      <c r="A110" s="409" t="s">
        <v>1054</v>
      </c>
      <c r="B110" s="409"/>
      <c r="C110" s="410" t="s">
        <v>863</v>
      </c>
      <c r="D110" s="410" t="s">
        <v>864</v>
      </c>
      <c r="E110" s="411" t="s">
        <v>1046</v>
      </c>
      <c r="F110" s="410" t="s">
        <v>1047</v>
      </c>
      <c r="G110" s="410"/>
      <c r="H110" s="410" t="s">
        <v>1055</v>
      </c>
      <c r="I110" s="412" t="s">
        <v>1296</v>
      </c>
      <c r="J110" s="413" t="s">
        <v>1297</v>
      </c>
      <c r="K110" s="412" t="s">
        <v>2498</v>
      </c>
      <c r="L110" s="412" t="s">
        <v>1298</v>
      </c>
      <c r="M110" s="412"/>
      <c r="N110" s="412"/>
      <c r="O110" s="412"/>
      <c r="P110" s="410" t="s">
        <v>1056</v>
      </c>
      <c r="Q110" s="414">
        <v>1000</v>
      </c>
      <c r="R110" s="415">
        <v>1.2907091500000001</v>
      </c>
      <c r="S110" s="415"/>
      <c r="T110" s="416"/>
      <c r="U110" s="418"/>
      <c r="V110" s="418"/>
    </row>
    <row r="111" spans="1:22" ht="15.75">
      <c r="A111" s="409" t="s">
        <v>1057</v>
      </c>
      <c r="B111" s="409"/>
      <c r="C111" s="410" t="s">
        <v>863</v>
      </c>
      <c r="D111" s="410" t="s">
        <v>864</v>
      </c>
      <c r="E111" s="411" t="s">
        <v>1046</v>
      </c>
      <c r="F111" s="410" t="s">
        <v>1047</v>
      </c>
      <c r="G111" s="410"/>
      <c r="H111" s="410" t="s">
        <v>1058</v>
      </c>
      <c r="I111" s="412" t="s">
        <v>1296</v>
      </c>
      <c r="J111" s="413" t="s">
        <v>1297</v>
      </c>
      <c r="K111" s="412" t="s">
        <v>2498</v>
      </c>
      <c r="L111" s="412" t="s">
        <v>1298</v>
      </c>
      <c r="M111" s="412"/>
      <c r="N111" s="412"/>
      <c r="O111" s="412"/>
      <c r="P111" s="410" t="s">
        <v>1059</v>
      </c>
      <c r="Q111" s="414">
        <v>1000</v>
      </c>
      <c r="R111" s="415">
        <v>3.895019</v>
      </c>
      <c r="S111" s="415"/>
      <c r="T111" s="416"/>
      <c r="U111" s="418"/>
      <c r="V111" s="418"/>
    </row>
    <row r="112" spans="1:22" ht="15.75">
      <c r="A112" s="409" t="s">
        <v>1060</v>
      </c>
      <c r="B112" s="409"/>
      <c r="C112" s="410" t="s">
        <v>863</v>
      </c>
      <c r="D112" s="410" t="s">
        <v>864</v>
      </c>
      <c r="E112" s="411" t="s">
        <v>1046</v>
      </c>
      <c r="F112" s="410" t="s">
        <v>1047</v>
      </c>
      <c r="G112" s="410"/>
      <c r="H112" s="410" t="s">
        <v>1061</v>
      </c>
      <c r="I112" s="412" t="s">
        <v>1296</v>
      </c>
      <c r="J112" s="413" t="s">
        <v>1297</v>
      </c>
      <c r="K112" s="412" t="s">
        <v>2498</v>
      </c>
      <c r="L112" s="412" t="s">
        <v>1298</v>
      </c>
      <c r="M112" s="412"/>
      <c r="N112" s="412"/>
      <c r="O112" s="412"/>
      <c r="P112" s="410" t="s">
        <v>1062</v>
      </c>
      <c r="Q112" s="414">
        <v>1000</v>
      </c>
      <c r="R112" s="415">
        <v>1.0651090000000001</v>
      </c>
      <c r="S112" s="415"/>
      <c r="T112" s="416"/>
      <c r="U112" s="418"/>
      <c r="V112" s="418"/>
    </row>
    <row r="113" spans="1:22" ht="15.75">
      <c r="A113" s="409" t="s">
        <v>1063</v>
      </c>
      <c r="B113" s="409"/>
      <c r="C113" s="410" t="s">
        <v>863</v>
      </c>
      <c r="D113" s="410" t="s">
        <v>864</v>
      </c>
      <c r="E113" s="411" t="s">
        <v>1046</v>
      </c>
      <c r="F113" s="410" t="s">
        <v>1047</v>
      </c>
      <c r="G113" s="410"/>
      <c r="H113" s="410" t="s">
        <v>1064</v>
      </c>
      <c r="I113" s="412" t="s">
        <v>1296</v>
      </c>
      <c r="J113" s="413" t="s">
        <v>1297</v>
      </c>
      <c r="K113" s="412" t="s">
        <v>2498</v>
      </c>
      <c r="L113" s="412" t="s">
        <v>1298</v>
      </c>
      <c r="M113" s="412"/>
      <c r="N113" s="412"/>
      <c r="O113" s="412"/>
      <c r="P113" s="410" t="s">
        <v>1065</v>
      </c>
      <c r="Q113" s="414">
        <v>1000</v>
      </c>
      <c r="R113" s="415">
        <v>7.989128</v>
      </c>
      <c r="S113" s="415"/>
      <c r="T113" s="416"/>
      <c r="U113" s="418"/>
      <c r="V113" s="418"/>
    </row>
    <row r="114" spans="1:22" ht="15.75">
      <c r="A114" s="409" t="s">
        <v>1066</v>
      </c>
      <c r="B114" s="409"/>
      <c r="C114" s="410" t="s">
        <v>863</v>
      </c>
      <c r="D114" s="410" t="s">
        <v>864</v>
      </c>
      <c r="E114" s="411" t="s">
        <v>906</v>
      </c>
      <c r="F114" s="410" t="s">
        <v>1047</v>
      </c>
      <c r="G114" s="410"/>
      <c r="H114" s="410" t="s">
        <v>1067</v>
      </c>
      <c r="I114" s="412" t="s">
        <v>1296</v>
      </c>
      <c r="J114" s="413" t="s">
        <v>1297</v>
      </c>
      <c r="K114" s="412" t="s">
        <v>2498</v>
      </c>
      <c r="L114" s="412" t="s">
        <v>1298</v>
      </c>
      <c r="M114" s="412"/>
      <c r="N114" s="412"/>
      <c r="O114" s="412"/>
      <c r="P114" s="410" t="s">
        <v>1068</v>
      </c>
      <c r="Q114" s="414">
        <v>1000</v>
      </c>
      <c r="R114" s="415">
        <v>0.45293000000000005</v>
      </c>
      <c r="S114" s="415"/>
      <c r="T114" s="416"/>
      <c r="U114" s="418"/>
      <c r="V114" s="418"/>
    </row>
    <row r="115" spans="1:22" ht="15.75">
      <c r="A115" s="409" t="s">
        <v>1069</v>
      </c>
      <c r="B115" s="409"/>
      <c r="C115" s="410" t="s">
        <v>863</v>
      </c>
      <c r="D115" s="410" t="s">
        <v>864</v>
      </c>
      <c r="E115" s="411" t="s">
        <v>1046</v>
      </c>
      <c r="F115" s="410" t="s">
        <v>1047</v>
      </c>
      <c r="G115" s="410"/>
      <c r="H115" s="410" t="s">
        <v>1070</v>
      </c>
      <c r="I115" s="412" t="s">
        <v>1296</v>
      </c>
      <c r="J115" s="413" t="s">
        <v>1297</v>
      </c>
      <c r="K115" s="412" t="s">
        <v>2498</v>
      </c>
      <c r="L115" s="412" t="s">
        <v>1298</v>
      </c>
      <c r="M115" s="412"/>
      <c r="N115" s="412"/>
      <c r="O115" s="412"/>
      <c r="P115" s="410" t="s">
        <v>1071</v>
      </c>
      <c r="Q115" s="414">
        <v>1000</v>
      </c>
      <c r="R115" s="415">
        <v>2.6419718999999997</v>
      </c>
      <c r="S115" s="415"/>
      <c r="T115" s="416"/>
      <c r="U115" s="418"/>
      <c r="V115" s="418"/>
    </row>
    <row r="116" spans="1:22" ht="15.75">
      <c r="A116" s="409" t="s">
        <v>1072</v>
      </c>
      <c r="B116" s="409"/>
      <c r="C116" s="410" t="s">
        <v>863</v>
      </c>
      <c r="D116" s="410" t="s">
        <v>864</v>
      </c>
      <c r="E116" s="411" t="s">
        <v>1073</v>
      </c>
      <c r="F116" s="410" t="s">
        <v>1047</v>
      </c>
      <c r="G116" s="410"/>
      <c r="H116" s="410" t="s">
        <v>1074</v>
      </c>
      <c r="I116" s="412" t="s">
        <v>1296</v>
      </c>
      <c r="J116" s="413" t="s">
        <v>1297</v>
      </c>
      <c r="K116" s="412" t="s">
        <v>2498</v>
      </c>
      <c r="L116" s="412" t="s">
        <v>1298</v>
      </c>
      <c r="M116" s="412"/>
      <c r="N116" s="412"/>
      <c r="O116" s="412"/>
      <c r="P116" s="410" t="s">
        <v>1075</v>
      </c>
      <c r="Q116" s="414">
        <v>1000</v>
      </c>
      <c r="R116" s="415">
        <v>0.28343839999999987</v>
      </c>
      <c r="S116" s="415"/>
      <c r="T116" s="416"/>
      <c r="U116" s="418"/>
      <c r="V116" s="418"/>
    </row>
    <row r="117" spans="1:22" ht="15.75">
      <c r="A117" s="409" t="s">
        <v>1076</v>
      </c>
      <c r="B117" s="409"/>
      <c r="C117" s="410" t="s">
        <v>863</v>
      </c>
      <c r="D117" s="410" t="s">
        <v>864</v>
      </c>
      <c r="E117" s="411" t="s">
        <v>1073</v>
      </c>
      <c r="F117" s="410" t="s">
        <v>1047</v>
      </c>
      <c r="G117" s="410"/>
      <c r="H117" s="410" t="s">
        <v>1077</v>
      </c>
      <c r="I117" s="412" t="s">
        <v>1296</v>
      </c>
      <c r="J117" s="413" t="s">
        <v>1297</v>
      </c>
      <c r="K117" s="412" t="s">
        <v>2498</v>
      </c>
      <c r="L117" s="412" t="s">
        <v>1298</v>
      </c>
      <c r="M117" s="412"/>
      <c r="N117" s="412"/>
      <c r="O117" s="412"/>
      <c r="P117" s="410" t="s">
        <v>1078</v>
      </c>
      <c r="Q117" s="414">
        <v>1000</v>
      </c>
      <c r="R117" s="415">
        <v>0.40655089999999999</v>
      </c>
      <c r="S117" s="415"/>
      <c r="T117" s="416"/>
      <c r="U117" s="418"/>
      <c r="V117" s="418"/>
    </row>
    <row r="118" spans="1:22" ht="15.75">
      <c r="A118" s="409" t="s">
        <v>1079</v>
      </c>
      <c r="B118" s="409"/>
      <c r="C118" s="410" t="s">
        <v>863</v>
      </c>
      <c r="D118" s="410" t="s">
        <v>864</v>
      </c>
      <c r="E118" s="411" t="s">
        <v>1080</v>
      </c>
      <c r="F118" s="410" t="s">
        <v>57</v>
      </c>
      <c r="G118" s="410"/>
      <c r="H118" s="410" t="s">
        <v>1081</v>
      </c>
      <c r="I118" s="412" t="s">
        <v>1296</v>
      </c>
      <c r="J118" s="413" t="s">
        <v>1297</v>
      </c>
      <c r="K118" s="412" t="s">
        <v>2498</v>
      </c>
      <c r="L118" s="412" t="s">
        <v>1298</v>
      </c>
      <c r="M118" s="412"/>
      <c r="N118" s="412"/>
      <c r="O118" s="412"/>
      <c r="P118" s="410" t="s">
        <v>1082</v>
      </c>
      <c r="Q118" s="414">
        <v>1000</v>
      </c>
      <c r="R118" s="415"/>
      <c r="S118" s="415">
        <v>4.9688999999999997E-2</v>
      </c>
      <c r="T118" s="416"/>
      <c r="U118" s="418"/>
      <c r="V118" s="418"/>
    </row>
    <row r="119" spans="1:22" ht="15.75">
      <c r="A119" s="409" t="s">
        <v>1083</v>
      </c>
      <c r="B119" s="409"/>
      <c r="C119" s="410" t="s">
        <v>863</v>
      </c>
      <c r="D119" s="410" t="s">
        <v>864</v>
      </c>
      <c r="E119" s="411" t="s">
        <v>1084</v>
      </c>
      <c r="F119" s="410" t="s">
        <v>57</v>
      </c>
      <c r="G119" s="410"/>
      <c r="H119" s="410" t="s">
        <v>1085</v>
      </c>
      <c r="I119" s="412" t="s">
        <v>1296</v>
      </c>
      <c r="J119" s="413" t="s">
        <v>1297</v>
      </c>
      <c r="K119" s="412" t="s">
        <v>2498</v>
      </c>
      <c r="L119" s="412" t="s">
        <v>1298</v>
      </c>
      <c r="M119" s="412"/>
      <c r="N119" s="412"/>
      <c r="O119" s="412"/>
      <c r="P119" s="410">
        <v>21003624</v>
      </c>
      <c r="Q119" s="414">
        <v>1000</v>
      </c>
      <c r="R119" s="415"/>
      <c r="S119" s="415">
        <v>0.54721699999999995</v>
      </c>
      <c r="T119" s="416"/>
      <c r="U119" s="418"/>
      <c r="V119" s="418"/>
    </row>
    <row r="120" spans="1:22" ht="15.75">
      <c r="A120" s="409" t="s">
        <v>1086</v>
      </c>
      <c r="B120" s="409"/>
      <c r="C120" s="410" t="s">
        <v>863</v>
      </c>
      <c r="D120" s="410" t="s">
        <v>864</v>
      </c>
      <c r="E120" s="411" t="s">
        <v>1049</v>
      </c>
      <c r="F120" s="410" t="s">
        <v>57</v>
      </c>
      <c r="G120" s="410"/>
      <c r="H120" s="410" t="s">
        <v>1087</v>
      </c>
      <c r="I120" s="412" t="s">
        <v>1296</v>
      </c>
      <c r="J120" s="413" t="s">
        <v>1297</v>
      </c>
      <c r="K120" s="412" t="s">
        <v>2498</v>
      </c>
      <c r="L120" s="412" t="s">
        <v>1298</v>
      </c>
      <c r="M120" s="412"/>
      <c r="N120" s="412"/>
      <c r="O120" s="412"/>
      <c r="P120" s="410" t="s">
        <v>1088</v>
      </c>
      <c r="Q120" s="414">
        <v>1000</v>
      </c>
      <c r="R120" s="415"/>
      <c r="S120" s="415">
        <v>0.160751</v>
      </c>
      <c r="T120" s="416"/>
      <c r="U120" s="418"/>
      <c r="V120" s="418"/>
    </row>
    <row r="121" spans="1:22" ht="15.75">
      <c r="A121" s="409" t="s">
        <v>1089</v>
      </c>
      <c r="B121" s="409"/>
      <c r="C121" s="410" t="s">
        <v>863</v>
      </c>
      <c r="D121" s="410" t="s">
        <v>873</v>
      </c>
      <c r="E121" s="411" t="s">
        <v>1080</v>
      </c>
      <c r="F121" s="410" t="s">
        <v>57</v>
      </c>
      <c r="G121" s="410"/>
      <c r="H121" s="410" t="s">
        <v>1090</v>
      </c>
      <c r="I121" s="412" t="s">
        <v>1296</v>
      </c>
      <c r="J121" s="413" t="s">
        <v>1297</v>
      </c>
      <c r="K121" s="412" t="s">
        <v>2498</v>
      </c>
      <c r="L121" s="412" t="s">
        <v>1298</v>
      </c>
      <c r="M121" s="412"/>
      <c r="N121" s="412"/>
      <c r="O121" s="412"/>
      <c r="P121" s="410" t="s">
        <v>1091</v>
      </c>
      <c r="Q121" s="414">
        <v>1000</v>
      </c>
      <c r="R121" s="415"/>
      <c r="S121" s="415">
        <v>1.24827</v>
      </c>
      <c r="T121" s="416"/>
      <c r="U121" s="418"/>
      <c r="V121" s="418"/>
    </row>
    <row r="122" spans="1:22" ht="15.75">
      <c r="A122" s="409" t="s">
        <v>1092</v>
      </c>
      <c r="B122" s="409"/>
      <c r="C122" s="410" t="s">
        <v>863</v>
      </c>
      <c r="D122" s="410" t="s">
        <v>864</v>
      </c>
      <c r="E122" s="411" t="s">
        <v>1049</v>
      </c>
      <c r="F122" s="410" t="s">
        <v>57</v>
      </c>
      <c r="G122" s="410"/>
      <c r="H122" s="410" t="s">
        <v>1093</v>
      </c>
      <c r="I122" s="412" t="s">
        <v>1296</v>
      </c>
      <c r="J122" s="413" t="s">
        <v>1297</v>
      </c>
      <c r="K122" s="412" t="s">
        <v>2498</v>
      </c>
      <c r="L122" s="412" t="s">
        <v>1298</v>
      </c>
      <c r="M122" s="412"/>
      <c r="N122" s="412"/>
      <c r="O122" s="412"/>
      <c r="P122" s="410" t="s">
        <v>1094</v>
      </c>
      <c r="Q122" s="414">
        <v>2000</v>
      </c>
      <c r="R122" s="415"/>
      <c r="S122" s="415">
        <v>0.356821</v>
      </c>
      <c r="T122" s="416"/>
      <c r="U122" s="418"/>
      <c r="V122" s="418"/>
    </row>
    <row r="123" spans="1:22" ht="15.75">
      <c r="A123" s="409" t="s">
        <v>1095</v>
      </c>
      <c r="B123" s="409"/>
      <c r="C123" s="410" t="s">
        <v>863</v>
      </c>
      <c r="D123" s="410" t="s">
        <v>873</v>
      </c>
      <c r="E123" s="411" t="s">
        <v>1080</v>
      </c>
      <c r="F123" s="410" t="s">
        <v>57</v>
      </c>
      <c r="G123" s="410"/>
      <c r="H123" s="410" t="s">
        <v>1096</v>
      </c>
      <c r="I123" s="412" t="s">
        <v>1296</v>
      </c>
      <c r="J123" s="413" t="s">
        <v>1297</v>
      </c>
      <c r="K123" s="412" t="s">
        <v>2498</v>
      </c>
      <c r="L123" s="412" t="s">
        <v>1298</v>
      </c>
      <c r="M123" s="412"/>
      <c r="N123" s="412"/>
      <c r="O123" s="412"/>
      <c r="P123" s="410" t="s">
        <v>1097</v>
      </c>
      <c r="Q123" s="414">
        <v>1000</v>
      </c>
      <c r="R123" s="415"/>
      <c r="S123" s="415">
        <v>4.0867180000000003</v>
      </c>
      <c r="T123" s="416"/>
      <c r="U123" s="418"/>
      <c r="V123" s="418"/>
    </row>
    <row r="124" spans="1:22" ht="15.75">
      <c r="A124" s="409" t="s">
        <v>1098</v>
      </c>
      <c r="B124" s="409"/>
      <c r="C124" s="410" t="s">
        <v>863</v>
      </c>
      <c r="D124" s="410" t="s">
        <v>864</v>
      </c>
      <c r="E124" s="411" t="s">
        <v>1049</v>
      </c>
      <c r="F124" s="410" t="s">
        <v>57</v>
      </c>
      <c r="G124" s="410"/>
      <c r="H124" s="410" t="s">
        <v>1099</v>
      </c>
      <c r="I124" s="412" t="s">
        <v>1296</v>
      </c>
      <c r="J124" s="413" t="s">
        <v>1297</v>
      </c>
      <c r="K124" s="412" t="s">
        <v>2498</v>
      </c>
      <c r="L124" s="412" t="s">
        <v>1298</v>
      </c>
      <c r="M124" s="412"/>
      <c r="N124" s="412"/>
      <c r="O124" s="412"/>
      <c r="P124" s="410" t="s">
        <v>1100</v>
      </c>
      <c r="Q124" s="414">
        <v>1000</v>
      </c>
      <c r="R124" s="415"/>
      <c r="S124" s="415">
        <v>0.15812000000000001</v>
      </c>
      <c r="T124" s="416"/>
      <c r="U124" s="418"/>
      <c r="V124" s="418"/>
    </row>
    <row r="125" spans="1:22" ht="15.75">
      <c r="A125" s="409" t="s">
        <v>1101</v>
      </c>
      <c r="B125" s="409"/>
      <c r="C125" s="410" t="s">
        <v>863</v>
      </c>
      <c r="D125" s="410" t="s">
        <v>864</v>
      </c>
      <c r="E125" s="411" t="s">
        <v>1049</v>
      </c>
      <c r="F125" s="410" t="s">
        <v>57</v>
      </c>
      <c r="G125" s="410"/>
      <c r="H125" s="410" t="s">
        <v>1102</v>
      </c>
      <c r="I125" s="412" t="s">
        <v>1296</v>
      </c>
      <c r="J125" s="413" t="s">
        <v>1297</v>
      </c>
      <c r="K125" s="412" t="s">
        <v>2498</v>
      </c>
      <c r="L125" s="412" t="s">
        <v>1298</v>
      </c>
      <c r="M125" s="412"/>
      <c r="N125" s="412"/>
      <c r="O125" s="412"/>
      <c r="P125" s="410">
        <v>21009508</v>
      </c>
      <c r="Q125" s="414">
        <v>1000</v>
      </c>
      <c r="R125" s="415"/>
      <c r="S125" s="415">
        <v>9.8746E-2</v>
      </c>
      <c r="T125" s="416"/>
      <c r="U125" s="418"/>
      <c r="V125" s="418"/>
    </row>
    <row r="126" spans="1:22" ht="15.75">
      <c r="A126" s="409" t="s">
        <v>1103</v>
      </c>
      <c r="B126" s="409"/>
      <c r="C126" s="410" t="s">
        <v>863</v>
      </c>
      <c r="D126" s="410" t="s">
        <v>864</v>
      </c>
      <c r="E126" s="411" t="s">
        <v>1080</v>
      </c>
      <c r="F126" s="410" t="s">
        <v>57</v>
      </c>
      <c r="G126" s="410"/>
      <c r="H126" s="410" t="s">
        <v>1104</v>
      </c>
      <c r="I126" s="412" t="s">
        <v>1296</v>
      </c>
      <c r="J126" s="413" t="s">
        <v>1297</v>
      </c>
      <c r="K126" s="412" t="s">
        <v>2498</v>
      </c>
      <c r="L126" s="412" t="s">
        <v>1298</v>
      </c>
      <c r="M126" s="412"/>
      <c r="N126" s="412"/>
      <c r="O126" s="412"/>
      <c r="P126" s="410" t="s">
        <v>1105</v>
      </c>
      <c r="Q126" s="414">
        <v>1000</v>
      </c>
      <c r="R126" s="415"/>
      <c r="S126" s="415">
        <v>3.9756E-2</v>
      </c>
      <c r="T126" s="416"/>
      <c r="U126" s="418"/>
      <c r="V126" s="418"/>
    </row>
    <row r="127" spans="1:22" ht="15.75">
      <c r="A127" s="409" t="s">
        <v>1106</v>
      </c>
      <c r="B127" s="409"/>
      <c r="C127" s="410" t="s">
        <v>863</v>
      </c>
      <c r="D127" s="410" t="s">
        <v>864</v>
      </c>
      <c r="E127" s="411" t="s">
        <v>1107</v>
      </c>
      <c r="F127" s="410" t="s">
        <v>57</v>
      </c>
      <c r="G127" s="410"/>
      <c r="H127" s="410" t="s">
        <v>1108</v>
      </c>
      <c r="I127" s="412" t="s">
        <v>1296</v>
      </c>
      <c r="J127" s="413" t="s">
        <v>1297</v>
      </c>
      <c r="K127" s="412" t="s">
        <v>2498</v>
      </c>
      <c r="L127" s="412" t="s">
        <v>1298</v>
      </c>
      <c r="M127" s="412"/>
      <c r="N127" s="412"/>
      <c r="O127" s="412"/>
      <c r="P127" s="410" t="s">
        <v>1109</v>
      </c>
      <c r="Q127" s="414">
        <v>1000</v>
      </c>
      <c r="R127" s="415"/>
      <c r="S127" s="415">
        <v>0.128994</v>
      </c>
      <c r="T127" s="416"/>
      <c r="U127" s="418"/>
      <c r="V127" s="418"/>
    </row>
    <row r="128" spans="1:22" ht="15.75">
      <c r="A128" s="409" t="s">
        <v>1110</v>
      </c>
      <c r="B128" s="409"/>
      <c r="C128" s="410" t="s">
        <v>863</v>
      </c>
      <c r="D128" s="410" t="s">
        <v>873</v>
      </c>
      <c r="E128" s="411" t="s">
        <v>1107</v>
      </c>
      <c r="F128" s="410" t="s">
        <v>1111</v>
      </c>
      <c r="G128" s="410"/>
      <c r="H128" s="410" t="s">
        <v>1112</v>
      </c>
      <c r="I128" s="412" t="s">
        <v>1296</v>
      </c>
      <c r="J128" s="413" t="s">
        <v>1297</v>
      </c>
      <c r="K128" s="412" t="s">
        <v>2498</v>
      </c>
      <c r="L128" s="412" t="s">
        <v>1298</v>
      </c>
      <c r="M128" s="412"/>
      <c r="N128" s="412"/>
      <c r="O128" s="412"/>
      <c r="P128" s="410" t="s">
        <v>1113</v>
      </c>
      <c r="Q128" s="414">
        <v>1000</v>
      </c>
      <c r="R128" s="415"/>
      <c r="S128" s="415">
        <v>7.9480000000000004</v>
      </c>
      <c r="T128" s="416"/>
      <c r="U128" s="418"/>
      <c r="V128" s="418"/>
    </row>
    <row r="129" spans="1:22" ht="15.75">
      <c r="A129" s="409" t="s">
        <v>1114</v>
      </c>
      <c r="B129" s="409"/>
      <c r="C129" s="410" t="s">
        <v>863</v>
      </c>
      <c r="D129" s="410" t="s">
        <v>1115</v>
      </c>
      <c r="E129" s="411" t="s">
        <v>1049</v>
      </c>
      <c r="F129" s="410" t="s">
        <v>1111</v>
      </c>
      <c r="G129" s="410"/>
      <c r="H129" s="410" t="s">
        <v>1116</v>
      </c>
      <c r="I129" s="412" t="s">
        <v>1296</v>
      </c>
      <c r="J129" s="413" t="s">
        <v>1297</v>
      </c>
      <c r="K129" s="412" t="s">
        <v>2498</v>
      </c>
      <c r="L129" s="412" t="s">
        <v>1298</v>
      </c>
      <c r="M129" s="412"/>
      <c r="N129" s="412"/>
      <c r="O129" s="412"/>
      <c r="P129" s="410" t="s">
        <v>1117</v>
      </c>
      <c r="Q129" s="414">
        <v>1</v>
      </c>
      <c r="R129" s="415"/>
      <c r="S129" s="415">
        <v>3.4000000000000002E-2</v>
      </c>
      <c r="T129" s="416"/>
      <c r="U129" s="418"/>
      <c r="V129" s="418"/>
    </row>
    <row r="130" spans="1:22" ht="15.75">
      <c r="A130" s="409" t="s">
        <v>1118</v>
      </c>
      <c r="B130" s="409"/>
      <c r="C130" s="410" t="s">
        <v>863</v>
      </c>
      <c r="D130" s="410" t="s">
        <v>864</v>
      </c>
      <c r="E130" s="411" t="s">
        <v>1049</v>
      </c>
      <c r="F130" s="410" t="s">
        <v>1111</v>
      </c>
      <c r="G130" s="410"/>
      <c r="H130" s="410" t="s">
        <v>1119</v>
      </c>
      <c r="I130" s="412" t="s">
        <v>1296</v>
      </c>
      <c r="J130" s="413" t="s">
        <v>1297</v>
      </c>
      <c r="K130" s="412" t="s">
        <v>2498</v>
      </c>
      <c r="L130" s="412" t="s">
        <v>1298</v>
      </c>
      <c r="M130" s="412"/>
      <c r="N130" s="412"/>
      <c r="O130" s="412"/>
      <c r="P130" s="410" t="s">
        <v>1120</v>
      </c>
      <c r="Q130" s="414">
        <v>500</v>
      </c>
      <c r="R130" s="415"/>
      <c r="S130" s="415">
        <v>1.2869999999999999</v>
      </c>
      <c r="T130" s="416"/>
      <c r="U130" s="418"/>
      <c r="V130" s="418"/>
    </row>
    <row r="131" spans="1:22" ht="15.75">
      <c r="A131" s="409" t="s">
        <v>1121</v>
      </c>
      <c r="B131" s="409"/>
      <c r="C131" s="410" t="s">
        <v>863</v>
      </c>
      <c r="D131" s="410" t="s">
        <v>864</v>
      </c>
      <c r="E131" s="411" t="s">
        <v>1049</v>
      </c>
      <c r="F131" s="410" t="s">
        <v>1111</v>
      </c>
      <c r="G131" s="410"/>
      <c r="H131" s="410" t="s">
        <v>1093</v>
      </c>
      <c r="I131" s="412" t="s">
        <v>1296</v>
      </c>
      <c r="J131" s="413" t="s">
        <v>1297</v>
      </c>
      <c r="K131" s="412" t="s">
        <v>2498</v>
      </c>
      <c r="L131" s="412" t="s">
        <v>1298</v>
      </c>
      <c r="M131" s="412"/>
      <c r="N131" s="412"/>
      <c r="O131" s="412"/>
      <c r="P131" s="410" t="s">
        <v>1094</v>
      </c>
      <c r="Q131" s="414">
        <v>2000</v>
      </c>
      <c r="R131" s="415"/>
      <c r="S131" s="415">
        <v>0.317</v>
      </c>
      <c r="T131" s="416"/>
      <c r="U131" s="418"/>
      <c r="V131" s="418"/>
    </row>
    <row r="132" spans="1:22" ht="15.75">
      <c r="A132" s="409" t="s">
        <v>1122</v>
      </c>
      <c r="B132" s="409"/>
      <c r="C132" s="410" t="s">
        <v>863</v>
      </c>
      <c r="D132" s="410" t="s">
        <v>864</v>
      </c>
      <c r="E132" s="411" t="s">
        <v>1049</v>
      </c>
      <c r="F132" s="410" t="s">
        <v>1111</v>
      </c>
      <c r="G132" s="410"/>
      <c r="H132" s="410" t="s">
        <v>1099</v>
      </c>
      <c r="I132" s="412" t="s">
        <v>1296</v>
      </c>
      <c r="J132" s="413" t="s">
        <v>1297</v>
      </c>
      <c r="K132" s="412" t="s">
        <v>2498</v>
      </c>
      <c r="L132" s="412" t="s">
        <v>1298</v>
      </c>
      <c r="M132" s="412"/>
      <c r="N132" s="412"/>
      <c r="O132" s="412"/>
      <c r="P132" s="410" t="s">
        <v>1100</v>
      </c>
      <c r="Q132" s="414">
        <v>1000</v>
      </c>
      <c r="R132" s="415"/>
      <c r="S132" s="415">
        <v>1.2070000000000001</v>
      </c>
      <c r="T132" s="416"/>
      <c r="U132" s="418"/>
      <c r="V132" s="418"/>
    </row>
    <row r="133" spans="1:22" ht="15.75">
      <c r="A133" s="409" t="s">
        <v>1123</v>
      </c>
      <c r="B133" s="409"/>
      <c r="C133" s="410" t="s">
        <v>863</v>
      </c>
      <c r="D133" s="410" t="s">
        <v>873</v>
      </c>
      <c r="E133" s="411" t="s">
        <v>1049</v>
      </c>
      <c r="F133" s="410" t="s">
        <v>1111</v>
      </c>
      <c r="G133" s="410"/>
      <c r="H133" s="410" t="s">
        <v>1124</v>
      </c>
      <c r="I133" s="412" t="s">
        <v>1296</v>
      </c>
      <c r="J133" s="413" t="s">
        <v>1297</v>
      </c>
      <c r="K133" s="412" t="s">
        <v>2498</v>
      </c>
      <c r="L133" s="412" t="s">
        <v>1298</v>
      </c>
      <c r="M133" s="412"/>
      <c r="N133" s="412"/>
      <c r="O133" s="412"/>
      <c r="P133" s="410" t="s">
        <v>1125</v>
      </c>
      <c r="Q133" s="414">
        <v>1000</v>
      </c>
      <c r="R133" s="415"/>
      <c r="S133" s="415">
        <v>7.56</v>
      </c>
      <c r="T133" s="416"/>
      <c r="U133" s="418"/>
      <c r="V133" s="418"/>
    </row>
    <row r="134" spans="1:22" ht="15.75">
      <c r="A134" s="409" t="s">
        <v>1126</v>
      </c>
      <c r="B134" s="409"/>
      <c r="C134" s="410" t="s">
        <v>863</v>
      </c>
      <c r="D134" s="410" t="s">
        <v>873</v>
      </c>
      <c r="E134" s="411" t="s">
        <v>1080</v>
      </c>
      <c r="F134" s="410" t="s">
        <v>1111</v>
      </c>
      <c r="G134" s="410"/>
      <c r="H134" s="410" t="s">
        <v>1127</v>
      </c>
      <c r="I134" s="412" t="s">
        <v>1296</v>
      </c>
      <c r="J134" s="413" t="s">
        <v>1297</v>
      </c>
      <c r="K134" s="412" t="s">
        <v>2498</v>
      </c>
      <c r="L134" s="412" t="s">
        <v>1298</v>
      </c>
      <c r="M134" s="412"/>
      <c r="N134" s="412"/>
      <c r="O134" s="412"/>
      <c r="P134" s="410" t="s">
        <v>1128</v>
      </c>
      <c r="Q134" s="414">
        <v>1000</v>
      </c>
      <c r="R134" s="415"/>
      <c r="S134" s="415">
        <v>6.7030000000000003</v>
      </c>
      <c r="T134" s="416"/>
      <c r="U134" s="418"/>
      <c r="V134" s="418"/>
    </row>
    <row r="135" spans="1:22" ht="15.75">
      <c r="A135" s="409" t="s">
        <v>1129</v>
      </c>
      <c r="B135" s="409"/>
      <c r="C135" s="410" t="s">
        <v>863</v>
      </c>
      <c r="D135" s="410" t="s">
        <v>864</v>
      </c>
      <c r="E135" s="411" t="s">
        <v>1080</v>
      </c>
      <c r="F135" s="410" t="s">
        <v>1111</v>
      </c>
      <c r="G135" s="410"/>
      <c r="H135" s="410" t="s">
        <v>1112</v>
      </c>
      <c r="I135" s="412" t="s">
        <v>1296</v>
      </c>
      <c r="J135" s="413" t="s">
        <v>1297</v>
      </c>
      <c r="K135" s="412" t="s">
        <v>2498</v>
      </c>
      <c r="L135" s="412" t="s">
        <v>1298</v>
      </c>
      <c r="M135" s="412"/>
      <c r="N135" s="412"/>
      <c r="O135" s="412"/>
      <c r="P135" s="410" t="s">
        <v>1130</v>
      </c>
      <c r="Q135" s="414">
        <v>1000</v>
      </c>
      <c r="R135" s="415"/>
      <c r="S135" s="415">
        <v>6.4859999999999998</v>
      </c>
      <c r="T135" s="416"/>
      <c r="U135" s="418"/>
      <c r="V135" s="418"/>
    </row>
    <row r="136" spans="1:22" ht="15.75">
      <c r="A136" s="409" t="s">
        <v>1131</v>
      </c>
      <c r="B136" s="409"/>
      <c r="C136" s="410" t="s">
        <v>863</v>
      </c>
      <c r="D136" s="410" t="s">
        <v>864</v>
      </c>
      <c r="E136" s="411"/>
      <c r="F136" s="410" t="s">
        <v>1132</v>
      </c>
      <c r="G136" s="410"/>
      <c r="H136" s="410" t="s">
        <v>1132</v>
      </c>
      <c r="I136" s="412" t="s">
        <v>1296</v>
      </c>
      <c r="J136" s="413" t="s">
        <v>1297</v>
      </c>
      <c r="K136" s="412" t="s">
        <v>2498</v>
      </c>
      <c r="L136" s="412" t="s">
        <v>1298</v>
      </c>
      <c r="M136" s="412"/>
      <c r="N136" s="412"/>
      <c r="O136" s="412"/>
      <c r="P136" s="410"/>
      <c r="Q136" s="414"/>
      <c r="R136" s="415"/>
      <c r="S136" s="415">
        <v>0.52419764000000002</v>
      </c>
      <c r="T136" s="416"/>
      <c r="U136" s="418"/>
      <c r="V136" s="418"/>
    </row>
    <row r="137" spans="1:22" ht="15.75">
      <c r="A137" s="409" t="s">
        <v>1133</v>
      </c>
      <c r="B137" s="409"/>
      <c r="C137" s="410" t="s">
        <v>863</v>
      </c>
      <c r="D137" s="410" t="s">
        <v>864</v>
      </c>
      <c r="E137" s="411" t="s">
        <v>1080</v>
      </c>
      <c r="F137" s="410" t="s">
        <v>1134</v>
      </c>
      <c r="G137" s="410"/>
      <c r="H137" s="410" t="s">
        <v>1135</v>
      </c>
      <c r="I137" s="412" t="s">
        <v>1296</v>
      </c>
      <c r="J137" s="413" t="s">
        <v>1297</v>
      </c>
      <c r="K137" s="412" t="s">
        <v>2498</v>
      </c>
      <c r="L137" s="412" t="s">
        <v>1298</v>
      </c>
      <c r="M137" s="412"/>
      <c r="N137" s="412"/>
      <c r="O137" s="412"/>
      <c r="P137" s="410" t="s">
        <v>1136</v>
      </c>
      <c r="Q137" s="414">
        <v>1000</v>
      </c>
      <c r="R137" s="419"/>
      <c r="S137" s="415">
        <v>3.7176</v>
      </c>
      <c r="T137" s="416"/>
      <c r="U137" s="418"/>
      <c r="V137" s="418"/>
    </row>
    <row r="138" spans="1:22" ht="15.75">
      <c r="A138" s="409" t="s">
        <v>1137</v>
      </c>
      <c r="B138" s="409"/>
      <c r="C138" s="410" t="s">
        <v>863</v>
      </c>
      <c r="D138" s="410" t="s">
        <v>864</v>
      </c>
      <c r="E138" s="411" t="s">
        <v>1080</v>
      </c>
      <c r="F138" s="410" t="s">
        <v>1134</v>
      </c>
      <c r="G138" s="410"/>
      <c r="H138" s="410" t="s">
        <v>1138</v>
      </c>
      <c r="I138" s="412" t="s">
        <v>1296</v>
      </c>
      <c r="J138" s="413" t="s">
        <v>1297</v>
      </c>
      <c r="K138" s="412" t="s">
        <v>2498</v>
      </c>
      <c r="L138" s="412" t="s">
        <v>1298</v>
      </c>
      <c r="M138" s="412"/>
      <c r="N138" s="412"/>
      <c r="O138" s="412"/>
      <c r="P138" s="410" t="s">
        <v>1139</v>
      </c>
      <c r="Q138" s="414">
        <v>2000</v>
      </c>
      <c r="R138" s="419"/>
      <c r="S138" s="415">
        <v>5.9783999999999988</v>
      </c>
      <c r="T138" s="416"/>
      <c r="U138" s="418"/>
      <c r="V138" s="418"/>
    </row>
    <row r="139" spans="1:22" ht="15.75">
      <c r="A139" s="409" t="s">
        <v>1140</v>
      </c>
      <c r="B139" s="409"/>
      <c r="C139" s="410" t="s">
        <v>863</v>
      </c>
      <c r="D139" s="410" t="s">
        <v>864</v>
      </c>
      <c r="E139" s="411" t="s">
        <v>1080</v>
      </c>
      <c r="F139" s="410" t="s">
        <v>1134</v>
      </c>
      <c r="G139" s="410"/>
      <c r="H139" s="410" t="s">
        <v>1141</v>
      </c>
      <c r="I139" s="412" t="s">
        <v>1296</v>
      </c>
      <c r="J139" s="413" t="s">
        <v>1297</v>
      </c>
      <c r="K139" s="412" t="s">
        <v>2498</v>
      </c>
      <c r="L139" s="412" t="s">
        <v>1298</v>
      </c>
      <c r="M139" s="412"/>
      <c r="N139" s="412"/>
      <c r="O139" s="412"/>
      <c r="P139" s="410" t="s">
        <v>1142</v>
      </c>
      <c r="Q139" s="414">
        <v>2000</v>
      </c>
      <c r="R139" s="419"/>
      <c r="S139" s="415">
        <v>2.8491</v>
      </c>
      <c r="T139" s="416"/>
      <c r="U139" s="418"/>
      <c r="V139" s="418"/>
    </row>
    <row r="140" spans="1:22" ht="15.75">
      <c r="A140" s="409" t="s">
        <v>1143</v>
      </c>
      <c r="B140" s="409"/>
      <c r="C140" s="410" t="s">
        <v>863</v>
      </c>
      <c r="D140" s="410" t="s">
        <v>864</v>
      </c>
      <c r="E140" s="411" t="s">
        <v>1080</v>
      </c>
      <c r="F140" s="410" t="s">
        <v>1134</v>
      </c>
      <c r="G140" s="410"/>
      <c r="H140" s="410" t="s">
        <v>1144</v>
      </c>
      <c r="I140" s="412" t="s">
        <v>1296</v>
      </c>
      <c r="J140" s="413" t="s">
        <v>1297</v>
      </c>
      <c r="K140" s="412" t="s">
        <v>2498</v>
      </c>
      <c r="L140" s="412" t="s">
        <v>1298</v>
      </c>
      <c r="M140" s="412"/>
      <c r="N140" s="412"/>
      <c r="O140" s="412"/>
      <c r="P140" s="410" t="s">
        <v>1145</v>
      </c>
      <c r="Q140" s="414">
        <v>120</v>
      </c>
      <c r="R140" s="419"/>
      <c r="S140" s="415">
        <v>15.117360000000001</v>
      </c>
      <c r="T140" s="416"/>
      <c r="U140" s="418"/>
      <c r="V140" s="418"/>
    </row>
    <row r="141" spans="1:22" ht="15.75">
      <c r="A141" s="409" t="s">
        <v>1146</v>
      </c>
      <c r="B141" s="409"/>
      <c r="C141" s="410" t="s">
        <v>863</v>
      </c>
      <c r="D141" s="410" t="s">
        <v>864</v>
      </c>
      <c r="E141" s="411" t="s">
        <v>1080</v>
      </c>
      <c r="F141" s="410" t="s">
        <v>1134</v>
      </c>
      <c r="G141" s="410"/>
      <c r="H141" s="410" t="s">
        <v>1147</v>
      </c>
      <c r="I141" s="412" t="s">
        <v>1296</v>
      </c>
      <c r="J141" s="413" t="s">
        <v>1297</v>
      </c>
      <c r="K141" s="412" t="s">
        <v>2498</v>
      </c>
      <c r="L141" s="412" t="s">
        <v>1298</v>
      </c>
      <c r="M141" s="412"/>
      <c r="N141" s="412"/>
      <c r="O141" s="412"/>
      <c r="P141" s="410" t="s">
        <v>1148</v>
      </c>
      <c r="Q141" s="414">
        <v>3000</v>
      </c>
      <c r="R141" s="419"/>
      <c r="S141" s="415">
        <v>1.3431</v>
      </c>
      <c r="T141" s="416"/>
      <c r="U141" s="418"/>
      <c r="V141" s="418"/>
    </row>
    <row r="142" spans="1:22" ht="15.75">
      <c r="A142" s="409" t="s">
        <v>1149</v>
      </c>
      <c r="B142" s="409"/>
      <c r="C142" s="410" t="s">
        <v>1150</v>
      </c>
      <c r="D142" s="410" t="s">
        <v>864</v>
      </c>
      <c r="E142" s="411" t="s">
        <v>1151</v>
      </c>
      <c r="F142" s="410" t="s">
        <v>1152</v>
      </c>
      <c r="G142" s="410"/>
      <c r="H142" s="410" t="s">
        <v>1153</v>
      </c>
      <c r="I142" s="412" t="s">
        <v>1296</v>
      </c>
      <c r="J142" s="413" t="s">
        <v>1297</v>
      </c>
      <c r="K142" s="412" t="s">
        <v>2498</v>
      </c>
      <c r="L142" s="412" t="s">
        <v>1298</v>
      </c>
      <c r="M142" s="412"/>
      <c r="N142" s="412"/>
      <c r="O142" s="412"/>
      <c r="P142" s="410" t="s">
        <v>2500</v>
      </c>
      <c r="Q142" s="414">
        <v>666.67</v>
      </c>
      <c r="R142" s="420">
        <v>1.1000000000000001</v>
      </c>
      <c r="S142" s="415"/>
      <c r="T142" s="416"/>
      <c r="U142" s="418"/>
      <c r="V142" s="418"/>
    </row>
    <row r="143" spans="1:22" ht="15.75">
      <c r="A143" s="409" t="s">
        <v>1154</v>
      </c>
      <c r="B143" s="409"/>
      <c r="C143" s="410" t="s">
        <v>747</v>
      </c>
      <c r="D143" s="410" t="s">
        <v>864</v>
      </c>
      <c r="E143" s="411" t="s">
        <v>1155</v>
      </c>
      <c r="F143" s="410" t="s">
        <v>747</v>
      </c>
      <c r="G143" s="410"/>
      <c r="H143" s="410" t="s">
        <v>866</v>
      </c>
      <c r="I143" s="412" t="s">
        <v>1296</v>
      </c>
      <c r="J143" s="413" t="s">
        <v>1297</v>
      </c>
      <c r="K143" s="412" t="s">
        <v>2498</v>
      </c>
      <c r="L143" s="412" t="s">
        <v>2499</v>
      </c>
      <c r="M143" s="412"/>
      <c r="N143" s="412"/>
      <c r="O143" s="412"/>
      <c r="P143" s="410">
        <v>15461993</v>
      </c>
      <c r="Q143" s="414">
        <v>3000</v>
      </c>
      <c r="R143" s="415">
        <v>28.7392428</v>
      </c>
      <c r="S143" s="415"/>
      <c r="T143" s="416"/>
      <c r="U143" s="418"/>
      <c r="V143" s="418"/>
    </row>
    <row r="144" spans="1:22" ht="15.75">
      <c r="A144" s="409" t="s">
        <v>1156</v>
      </c>
      <c r="B144" s="409"/>
      <c r="C144" s="410" t="s">
        <v>747</v>
      </c>
      <c r="D144" s="410" t="s">
        <v>864</v>
      </c>
      <c r="E144" s="411" t="s">
        <v>1155</v>
      </c>
      <c r="F144" s="410" t="s">
        <v>747</v>
      </c>
      <c r="G144" s="410"/>
      <c r="H144" s="410" t="s">
        <v>868</v>
      </c>
      <c r="I144" s="412" t="s">
        <v>1296</v>
      </c>
      <c r="J144" s="413" t="s">
        <v>1297</v>
      </c>
      <c r="K144" s="412" t="s">
        <v>2498</v>
      </c>
      <c r="L144" s="412" t="s">
        <v>2499</v>
      </c>
      <c r="M144" s="412"/>
      <c r="N144" s="412"/>
      <c r="O144" s="412"/>
      <c r="P144" s="410">
        <v>15461994</v>
      </c>
      <c r="Q144" s="414">
        <v>3000</v>
      </c>
      <c r="R144" s="415">
        <v>28.6623734</v>
      </c>
      <c r="S144" s="415"/>
      <c r="T144" s="416"/>
      <c r="U144" s="418"/>
      <c r="V144" s="418"/>
    </row>
    <row r="145" spans="1:22" ht="15.75">
      <c r="A145" s="409" t="s">
        <v>1157</v>
      </c>
      <c r="B145" s="409"/>
      <c r="C145" s="410" t="s">
        <v>747</v>
      </c>
      <c r="D145" s="410" t="s">
        <v>864</v>
      </c>
      <c r="E145" s="411" t="s">
        <v>1155</v>
      </c>
      <c r="F145" s="410" t="s">
        <v>747</v>
      </c>
      <c r="G145" s="410"/>
      <c r="H145" s="410" t="s">
        <v>870</v>
      </c>
      <c r="I145" s="412" t="s">
        <v>1296</v>
      </c>
      <c r="J145" s="413" t="s">
        <v>1297</v>
      </c>
      <c r="K145" s="412" t="s">
        <v>2498</v>
      </c>
      <c r="L145" s="412" t="s">
        <v>2499</v>
      </c>
      <c r="M145" s="412"/>
      <c r="N145" s="412"/>
      <c r="O145" s="412"/>
      <c r="P145" s="410">
        <v>15461995</v>
      </c>
      <c r="Q145" s="414">
        <v>3000</v>
      </c>
      <c r="R145" s="415">
        <v>32.719314299999887</v>
      </c>
      <c r="S145" s="415"/>
      <c r="T145" s="416"/>
      <c r="U145" s="418"/>
      <c r="V145" s="418"/>
    </row>
    <row r="146" spans="1:22" ht="15.75">
      <c r="A146" s="409" t="s">
        <v>1158</v>
      </c>
      <c r="B146" s="409"/>
      <c r="C146" s="410" t="s">
        <v>747</v>
      </c>
      <c r="D146" s="410" t="s">
        <v>864</v>
      </c>
      <c r="E146" s="411" t="s">
        <v>1159</v>
      </c>
      <c r="F146" s="410" t="s">
        <v>1160</v>
      </c>
      <c r="G146" s="410"/>
      <c r="H146" s="410" t="s">
        <v>885</v>
      </c>
      <c r="I146" s="412" t="s">
        <v>1296</v>
      </c>
      <c r="J146" s="413" t="s">
        <v>1297</v>
      </c>
      <c r="K146" s="412" t="s">
        <v>2498</v>
      </c>
      <c r="L146" s="412" t="s">
        <v>2499</v>
      </c>
      <c r="M146" s="412"/>
      <c r="N146" s="412"/>
      <c r="O146" s="412"/>
      <c r="P146" s="410">
        <v>15461980</v>
      </c>
      <c r="Q146" s="414">
        <v>2000</v>
      </c>
      <c r="R146" s="415">
        <v>21.79868483267029</v>
      </c>
      <c r="S146" s="415"/>
      <c r="T146" s="416"/>
      <c r="U146" s="418"/>
      <c r="V146" s="418"/>
    </row>
    <row r="147" spans="1:22" ht="15.75">
      <c r="A147" s="409" t="s">
        <v>1161</v>
      </c>
      <c r="B147" s="409"/>
      <c r="C147" s="410" t="s">
        <v>747</v>
      </c>
      <c r="D147" s="410" t="s">
        <v>864</v>
      </c>
      <c r="E147" s="411" t="s">
        <v>1159</v>
      </c>
      <c r="F147" s="410" t="s">
        <v>1160</v>
      </c>
      <c r="G147" s="410"/>
      <c r="H147" s="410" t="s">
        <v>952</v>
      </c>
      <c r="I147" s="412" t="s">
        <v>1296</v>
      </c>
      <c r="J147" s="413" t="s">
        <v>1297</v>
      </c>
      <c r="K147" s="412" t="s">
        <v>2498</v>
      </c>
      <c r="L147" s="412" t="s">
        <v>2499</v>
      </c>
      <c r="M147" s="412"/>
      <c r="N147" s="412"/>
      <c r="O147" s="412"/>
      <c r="P147" s="410">
        <v>15461979</v>
      </c>
      <c r="Q147" s="414">
        <v>1000</v>
      </c>
      <c r="R147" s="415">
        <v>21.770559751941089</v>
      </c>
      <c r="S147" s="415"/>
      <c r="T147" s="416"/>
      <c r="U147" s="418"/>
      <c r="V147" s="418"/>
    </row>
    <row r="148" spans="1:22" ht="15.75">
      <c r="A148" s="409" t="s">
        <v>1162</v>
      </c>
      <c r="B148" s="409"/>
      <c r="C148" s="410" t="s">
        <v>747</v>
      </c>
      <c r="D148" s="410" t="s">
        <v>864</v>
      </c>
      <c r="E148" s="411" t="s">
        <v>1159</v>
      </c>
      <c r="F148" s="410" t="s">
        <v>1160</v>
      </c>
      <c r="G148" s="410"/>
      <c r="H148" s="410" t="s">
        <v>866</v>
      </c>
      <c r="I148" s="412" t="s">
        <v>1296</v>
      </c>
      <c r="J148" s="413" t="s">
        <v>1297</v>
      </c>
      <c r="K148" s="412" t="s">
        <v>2498</v>
      </c>
      <c r="L148" s="412" t="s">
        <v>2499</v>
      </c>
      <c r="M148" s="412"/>
      <c r="N148" s="412"/>
      <c r="O148" s="412"/>
      <c r="P148" s="410">
        <v>15461978</v>
      </c>
      <c r="Q148" s="414">
        <v>3000</v>
      </c>
      <c r="R148" s="415">
        <v>35.450284499999903</v>
      </c>
      <c r="S148" s="415"/>
      <c r="T148" s="416"/>
      <c r="U148" s="418"/>
      <c r="V148" s="418"/>
    </row>
    <row r="149" spans="1:22" ht="15.75">
      <c r="A149" s="409" t="s">
        <v>1163</v>
      </c>
      <c r="B149" s="409"/>
      <c r="C149" s="410" t="s">
        <v>747</v>
      </c>
      <c r="D149" s="410" t="s">
        <v>873</v>
      </c>
      <c r="E149" s="411" t="s">
        <v>1164</v>
      </c>
      <c r="F149" s="410" t="s">
        <v>1165</v>
      </c>
      <c r="G149" s="410"/>
      <c r="H149" s="410" t="s">
        <v>1166</v>
      </c>
      <c r="I149" s="412" t="s">
        <v>1296</v>
      </c>
      <c r="J149" s="413" t="s">
        <v>1297</v>
      </c>
      <c r="K149" s="412" t="s">
        <v>2498</v>
      </c>
      <c r="L149" s="412" t="s">
        <v>1298</v>
      </c>
      <c r="M149" s="412"/>
      <c r="N149" s="412"/>
      <c r="O149" s="412"/>
      <c r="P149" s="410">
        <v>12287877</v>
      </c>
      <c r="Q149" s="414">
        <v>500</v>
      </c>
      <c r="R149" s="415">
        <v>13.24316939999999</v>
      </c>
      <c r="S149" s="415"/>
      <c r="T149" s="416"/>
      <c r="U149" s="418"/>
      <c r="V149" s="418"/>
    </row>
    <row r="150" spans="1:22" ht="15.75">
      <c r="A150" s="409" t="s">
        <v>1167</v>
      </c>
      <c r="B150" s="409"/>
      <c r="C150" s="410" t="s">
        <v>747</v>
      </c>
      <c r="D150" s="410" t="s">
        <v>873</v>
      </c>
      <c r="E150" s="411" t="s">
        <v>1164</v>
      </c>
      <c r="F150" s="410" t="s">
        <v>1165</v>
      </c>
      <c r="G150" s="410"/>
      <c r="H150" s="410" t="s">
        <v>1168</v>
      </c>
      <c r="I150" s="412" t="s">
        <v>1296</v>
      </c>
      <c r="J150" s="413" t="s">
        <v>1297</v>
      </c>
      <c r="K150" s="412" t="s">
        <v>2498</v>
      </c>
      <c r="L150" s="412" t="s">
        <v>1298</v>
      </c>
      <c r="M150" s="412"/>
      <c r="N150" s="412"/>
      <c r="O150" s="412"/>
      <c r="P150" s="410" t="s">
        <v>1169</v>
      </c>
      <c r="Q150" s="414">
        <v>1000</v>
      </c>
      <c r="R150" s="415">
        <v>7.2599609899999802</v>
      </c>
      <c r="S150" s="415"/>
      <c r="T150" s="416"/>
      <c r="U150" s="418"/>
      <c r="V150" s="418"/>
    </row>
    <row r="151" spans="1:22" ht="15.75">
      <c r="A151" s="409" t="s">
        <v>1170</v>
      </c>
      <c r="B151" s="409"/>
      <c r="C151" s="410" t="s">
        <v>747</v>
      </c>
      <c r="D151" s="410" t="s">
        <v>873</v>
      </c>
      <c r="E151" s="411" t="s">
        <v>1164</v>
      </c>
      <c r="F151" s="410" t="s">
        <v>1165</v>
      </c>
      <c r="G151" s="410"/>
      <c r="H151" s="410" t="s">
        <v>1171</v>
      </c>
      <c r="I151" s="412" t="s">
        <v>1296</v>
      </c>
      <c r="J151" s="413" t="s">
        <v>1297</v>
      </c>
      <c r="K151" s="412" t="s">
        <v>2498</v>
      </c>
      <c r="L151" s="412" t="s">
        <v>1298</v>
      </c>
      <c r="M151" s="412"/>
      <c r="N151" s="412"/>
      <c r="O151" s="412"/>
      <c r="P151" s="410" t="s">
        <v>1172</v>
      </c>
      <c r="Q151" s="414">
        <v>1000</v>
      </c>
      <c r="R151" s="415">
        <v>6.0695078299999903</v>
      </c>
      <c r="S151" s="415"/>
      <c r="T151" s="416"/>
      <c r="U151" s="418"/>
      <c r="V151" s="418"/>
    </row>
    <row r="152" spans="1:22" ht="15.75">
      <c r="A152" s="409" t="s">
        <v>1173</v>
      </c>
      <c r="B152" s="409"/>
      <c r="C152" s="410" t="s">
        <v>747</v>
      </c>
      <c r="D152" s="410" t="s">
        <v>864</v>
      </c>
      <c r="E152" s="411" t="s">
        <v>1164</v>
      </c>
      <c r="F152" s="410" t="s">
        <v>1165</v>
      </c>
      <c r="G152" s="410"/>
      <c r="H152" s="410" t="s">
        <v>882</v>
      </c>
      <c r="I152" s="412" t="s">
        <v>1296</v>
      </c>
      <c r="J152" s="413" t="s">
        <v>1297</v>
      </c>
      <c r="K152" s="412" t="s">
        <v>2498</v>
      </c>
      <c r="L152" s="412" t="s">
        <v>2499</v>
      </c>
      <c r="M152" s="412"/>
      <c r="N152" s="412"/>
      <c r="O152" s="412"/>
      <c r="P152" s="410">
        <v>15462171</v>
      </c>
      <c r="Q152" s="414">
        <v>1600</v>
      </c>
      <c r="R152" s="415">
        <v>29.9240352999999</v>
      </c>
      <c r="S152" s="415"/>
      <c r="T152" s="416"/>
      <c r="U152" s="418"/>
      <c r="V152" s="418"/>
    </row>
    <row r="153" spans="1:22" ht="15.75">
      <c r="A153" s="409" t="s">
        <v>1174</v>
      </c>
      <c r="B153" s="409"/>
      <c r="C153" s="410" t="s">
        <v>747</v>
      </c>
      <c r="D153" s="410" t="s">
        <v>873</v>
      </c>
      <c r="E153" s="411" t="s">
        <v>1164</v>
      </c>
      <c r="F153" s="410" t="s">
        <v>1165</v>
      </c>
      <c r="G153" s="410"/>
      <c r="H153" s="410" t="s">
        <v>1175</v>
      </c>
      <c r="I153" s="412" t="s">
        <v>1296</v>
      </c>
      <c r="J153" s="413" t="s">
        <v>1297</v>
      </c>
      <c r="K153" s="412" t="s">
        <v>2498</v>
      </c>
      <c r="L153" s="412" t="s">
        <v>1298</v>
      </c>
      <c r="M153" s="412"/>
      <c r="N153" s="412"/>
      <c r="O153" s="412"/>
      <c r="P153" s="410" t="s">
        <v>1176</v>
      </c>
      <c r="Q153" s="414">
        <v>1000</v>
      </c>
      <c r="R153" s="415">
        <v>48.000458750000007</v>
      </c>
      <c r="S153" s="415"/>
      <c r="T153" s="416"/>
      <c r="U153" s="418"/>
      <c r="V153" s="418"/>
    </row>
    <row r="154" spans="1:22" ht="15.75">
      <c r="A154" s="409" t="s">
        <v>1177</v>
      </c>
      <c r="B154" s="409"/>
      <c r="C154" s="410" t="s">
        <v>747</v>
      </c>
      <c r="D154" s="410" t="s">
        <v>864</v>
      </c>
      <c r="E154" s="411" t="s">
        <v>1164</v>
      </c>
      <c r="F154" s="410" t="s">
        <v>1165</v>
      </c>
      <c r="G154" s="410"/>
      <c r="H154" s="410" t="s">
        <v>1178</v>
      </c>
      <c r="I154" s="412" t="s">
        <v>1296</v>
      </c>
      <c r="J154" s="413" t="s">
        <v>1297</v>
      </c>
      <c r="K154" s="412" t="s">
        <v>2498</v>
      </c>
      <c r="L154" s="412" t="s">
        <v>2499</v>
      </c>
      <c r="M154" s="412"/>
      <c r="N154" s="412"/>
      <c r="O154" s="412"/>
      <c r="P154" s="410">
        <v>15462146</v>
      </c>
      <c r="Q154" s="414">
        <v>1000</v>
      </c>
      <c r="R154" s="415">
        <v>35.434184099999996</v>
      </c>
      <c r="S154" s="415"/>
      <c r="T154" s="416"/>
      <c r="U154" s="418"/>
      <c r="V154" s="418"/>
    </row>
    <row r="155" spans="1:22" ht="15.75">
      <c r="A155" s="409" t="s">
        <v>1179</v>
      </c>
      <c r="B155" s="409"/>
      <c r="C155" s="410" t="s">
        <v>747</v>
      </c>
      <c r="D155" s="410" t="s">
        <v>864</v>
      </c>
      <c r="E155" s="411" t="s">
        <v>1164</v>
      </c>
      <c r="F155" s="410" t="s">
        <v>1165</v>
      </c>
      <c r="G155" s="410"/>
      <c r="H155" s="410" t="s">
        <v>885</v>
      </c>
      <c r="I155" s="412" t="s">
        <v>1296</v>
      </c>
      <c r="J155" s="413" t="s">
        <v>1297</v>
      </c>
      <c r="K155" s="412" t="s">
        <v>2498</v>
      </c>
      <c r="L155" s="412" t="s">
        <v>2499</v>
      </c>
      <c r="M155" s="412"/>
      <c r="N155" s="412"/>
      <c r="O155" s="412"/>
      <c r="P155" s="410">
        <v>15462172</v>
      </c>
      <c r="Q155" s="414">
        <v>2000</v>
      </c>
      <c r="R155" s="415">
        <v>33.421558099999899</v>
      </c>
      <c r="S155" s="415"/>
      <c r="T155" s="416"/>
      <c r="U155" s="418"/>
      <c r="V155" s="418"/>
    </row>
    <row r="156" spans="1:22" ht="15.75">
      <c r="A156" s="409" t="s">
        <v>1180</v>
      </c>
      <c r="B156" s="409"/>
      <c r="C156" s="410" t="s">
        <v>747</v>
      </c>
      <c r="D156" s="410" t="s">
        <v>864</v>
      </c>
      <c r="E156" s="411" t="s">
        <v>1181</v>
      </c>
      <c r="F156" s="410" t="s">
        <v>1182</v>
      </c>
      <c r="G156" s="410"/>
      <c r="H156" s="410" t="s">
        <v>866</v>
      </c>
      <c r="I156" s="412" t="s">
        <v>1296</v>
      </c>
      <c r="J156" s="413" t="s">
        <v>1297</v>
      </c>
      <c r="K156" s="412" t="s">
        <v>2498</v>
      </c>
      <c r="L156" s="412" t="s">
        <v>2499</v>
      </c>
      <c r="M156" s="412"/>
      <c r="N156" s="412"/>
      <c r="O156" s="412"/>
      <c r="P156" s="410">
        <v>15462178</v>
      </c>
      <c r="Q156" s="414">
        <v>3000</v>
      </c>
      <c r="R156" s="415">
        <v>34.465972950000001</v>
      </c>
      <c r="S156" s="415"/>
      <c r="T156" s="416"/>
      <c r="U156" s="418"/>
      <c r="V156" s="418"/>
    </row>
    <row r="157" spans="1:22" ht="15.75">
      <c r="A157" s="409" t="s">
        <v>1183</v>
      </c>
      <c r="B157" s="409"/>
      <c r="C157" s="410" t="s">
        <v>747</v>
      </c>
      <c r="D157" s="410" t="s">
        <v>864</v>
      </c>
      <c r="E157" s="411" t="s">
        <v>1181</v>
      </c>
      <c r="F157" s="410" t="s">
        <v>1182</v>
      </c>
      <c r="G157" s="410"/>
      <c r="H157" s="410" t="s">
        <v>1019</v>
      </c>
      <c r="I157" s="412" t="s">
        <v>1296</v>
      </c>
      <c r="J157" s="413" t="s">
        <v>1297</v>
      </c>
      <c r="K157" s="412" t="s">
        <v>2498</v>
      </c>
      <c r="L157" s="412" t="s">
        <v>2499</v>
      </c>
      <c r="M157" s="412"/>
      <c r="N157" s="412"/>
      <c r="O157" s="412"/>
      <c r="P157" s="410">
        <v>15462187</v>
      </c>
      <c r="Q157" s="414">
        <v>2000</v>
      </c>
      <c r="R157" s="415">
        <v>57.745327600000003</v>
      </c>
      <c r="S157" s="415"/>
      <c r="T157" s="416"/>
      <c r="U157" s="418"/>
      <c r="V157" s="418"/>
    </row>
    <row r="158" spans="1:22" ht="15.75">
      <c r="A158" s="409" t="s">
        <v>1185</v>
      </c>
      <c r="B158" s="409"/>
      <c r="C158" s="410" t="s">
        <v>747</v>
      </c>
      <c r="D158" s="410" t="s">
        <v>864</v>
      </c>
      <c r="E158" s="411" t="s">
        <v>1186</v>
      </c>
      <c r="F158" s="410" t="s">
        <v>1184</v>
      </c>
      <c r="G158" s="410"/>
      <c r="H158" s="410" t="s">
        <v>885</v>
      </c>
      <c r="I158" s="412" t="s">
        <v>1296</v>
      </c>
      <c r="J158" s="413" t="s">
        <v>1297</v>
      </c>
      <c r="K158" s="412" t="s">
        <v>2498</v>
      </c>
      <c r="L158" s="412" t="s">
        <v>2499</v>
      </c>
      <c r="M158" s="412"/>
      <c r="N158" s="412"/>
      <c r="O158" s="412"/>
      <c r="P158" s="410" t="s">
        <v>1187</v>
      </c>
      <c r="Q158" s="414">
        <v>2000</v>
      </c>
      <c r="R158" s="415">
        <v>17.054857499999997</v>
      </c>
      <c r="S158" s="415"/>
      <c r="T158" s="416"/>
      <c r="U158" s="418"/>
      <c r="V158" s="418"/>
    </row>
    <row r="159" spans="1:22" ht="15.75">
      <c r="A159" s="409" t="s">
        <v>1188</v>
      </c>
      <c r="B159" s="409"/>
      <c r="C159" s="410" t="s">
        <v>747</v>
      </c>
      <c r="D159" s="410" t="s">
        <v>873</v>
      </c>
      <c r="E159" s="411" t="s">
        <v>1186</v>
      </c>
      <c r="F159" s="410" t="s">
        <v>1184</v>
      </c>
      <c r="G159" s="410"/>
      <c r="H159" s="410" t="s">
        <v>1189</v>
      </c>
      <c r="I159" s="412" t="s">
        <v>1296</v>
      </c>
      <c r="J159" s="413" t="s">
        <v>1297</v>
      </c>
      <c r="K159" s="412" t="s">
        <v>2498</v>
      </c>
      <c r="L159" s="412" t="s">
        <v>1298</v>
      </c>
      <c r="M159" s="412"/>
      <c r="N159" s="412"/>
      <c r="O159" s="412"/>
      <c r="P159" s="410" t="s">
        <v>1190</v>
      </c>
      <c r="Q159" s="414">
        <v>1000</v>
      </c>
      <c r="R159" s="415">
        <v>4.6624854600000001</v>
      </c>
      <c r="S159" s="415"/>
      <c r="T159" s="416"/>
      <c r="U159" s="418"/>
      <c r="V159" s="418"/>
    </row>
    <row r="160" spans="1:22" ht="15.75">
      <c r="A160" s="409" t="s">
        <v>1191</v>
      </c>
      <c r="B160" s="409"/>
      <c r="C160" s="410" t="s">
        <v>747</v>
      </c>
      <c r="D160" s="410" t="s">
        <v>873</v>
      </c>
      <c r="E160" s="411" t="s">
        <v>1186</v>
      </c>
      <c r="F160" s="410" t="s">
        <v>1184</v>
      </c>
      <c r="G160" s="410"/>
      <c r="H160" s="410" t="s">
        <v>1192</v>
      </c>
      <c r="I160" s="412" t="s">
        <v>1296</v>
      </c>
      <c r="J160" s="413" t="s">
        <v>1297</v>
      </c>
      <c r="K160" s="412" t="s">
        <v>2498</v>
      </c>
      <c r="L160" s="412" t="s">
        <v>1298</v>
      </c>
      <c r="M160" s="412"/>
      <c r="N160" s="412"/>
      <c r="O160" s="412"/>
      <c r="P160" s="410" t="s">
        <v>1193</v>
      </c>
      <c r="Q160" s="414">
        <v>1000</v>
      </c>
      <c r="R160" s="415">
        <v>4.5522962199999988</v>
      </c>
      <c r="S160" s="415"/>
      <c r="T160" s="416"/>
      <c r="U160" s="418"/>
      <c r="V160" s="418"/>
    </row>
    <row r="161" spans="1:22" ht="15.75">
      <c r="A161" s="409" t="s">
        <v>1194</v>
      </c>
      <c r="B161" s="409"/>
      <c r="C161" s="410" t="s">
        <v>747</v>
      </c>
      <c r="D161" s="410" t="s">
        <v>864</v>
      </c>
      <c r="E161" s="411" t="s">
        <v>1186</v>
      </c>
      <c r="F161" s="410" t="s">
        <v>1184</v>
      </c>
      <c r="G161" s="410"/>
      <c r="H161" s="410" t="s">
        <v>866</v>
      </c>
      <c r="I161" s="412" t="s">
        <v>1296</v>
      </c>
      <c r="J161" s="413" t="s">
        <v>1297</v>
      </c>
      <c r="K161" s="412" t="s">
        <v>2498</v>
      </c>
      <c r="L161" s="412" t="s">
        <v>2499</v>
      </c>
      <c r="M161" s="412"/>
      <c r="N161" s="412"/>
      <c r="O161" s="412"/>
      <c r="P161" s="410" t="s">
        <v>1195</v>
      </c>
      <c r="Q161" s="414">
        <v>3000</v>
      </c>
      <c r="R161" s="415">
        <v>26.473875</v>
      </c>
      <c r="S161" s="415"/>
      <c r="T161" s="416"/>
      <c r="U161" s="418"/>
      <c r="V161" s="418"/>
    </row>
    <row r="162" spans="1:22" ht="15.75">
      <c r="A162" s="409" t="s">
        <v>1196</v>
      </c>
      <c r="B162" s="409"/>
      <c r="C162" s="410" t="s">
        <v>747</v>
      </c>
      <c r="D162" s="410" t="s">
        <v>864</v>
      </c>
      <c r="E162" s="411" t="s">
        <v>1164</v>
      </c>
      <c r="F162" s="410" t="s">
        <v>1197</v>
      </c>
      <c r="G162" s="410"/>
      <c r="H162" s="410" t="s">
        <v>868</v>
      </c>
      <c r="I162" s="412" t="s">
        <v>1296</v>
      </c>
      <c r="J162" s="413" t="s">
        <v>1297</v>
      </c>
      <c r="K162" s="412" t="s">
        <v>2498</v>
      </c>
      <c r="L162" s="412" t="s">
        <v>2499</v>
      </c>
      <c r="M162" s="412"/>
      <c r="N162" s="412"/>
      <c r="O162" s="412"/>
      <c r="P162" s="410">
        <v>15462422</v>
      </c>
      <c r="Q162" s="414">
        <v>3000</v>
      </c>
      <c r="R162" s="415">
        <v>53.714412600000003</v>
      </c>
      <c r="S162" s="415"/>
      <c r="T162" s="416"/>
      <c r="U162" s="418"/>
      <c r="V162" s="418"/>
    </row>
    <row r="163" spans="1:22" ht="15.75">
      <c r="A163" s="409" t="s">
        <v>1198</v>
      </c>
      <c r="B163" s="409"/>
      <c r="C163" s="410" t="s">
        <v>747</v>
      </c>
      <c r="D163" s="410" t="s">
        <v>864</v>
      </c>
      <c r="E163" s="411" t="s">
        <v>1164</v>
      </c>
      <c r="F163" s="410" t="s">
        <v>1197</v>
      </c>
      <c r="G163" s="410"/>
      <c r="H163" s="410" t="s">
        <v>866</v>
      </c>
      <c r="I163" s="412" t="s">
        <v>1296</v>
      </c>
      <c r="J163" s="413" t="s">
        <v>1297</v>
      </c>
      <c r="K163" s="412" t="s">
        <v>2498</v>
      </c>
      <c r="L163" s="412" t="s">
        <v>2499</v>
      </c>
      <c r="M163" s="412"/>
      <c r="N163" s="412"/>
      <c r="O163" s="412"/>
      <c r="P163" s="410">
        <v>15462421</v>
      </c>
      <c r="Q163" s="414">
        <v>3000</v>
      </c>
      <c r="R163" s="415">
        <v>50.011208699999997</v>
      </c>
      <c r="S163" s="415"/>
      <c r="T163" s="416"/>
      <c r="U163" s="418"/>
      <c r="V163" s="418"/>
    </row>
    <row r="164" spans="1:22" ht="15.75">
      <c r="A164" s="409" t="s">
        <v>1199</v>
      </c>
      <c r="B164" s="409"/>
      <c r="C164" s="410" t="s">
        <v>747</v>
      </c>
      <c r="D164" s="410" t="s">
        <v>873</v>
      </c>
      <c r="E164" s="411" t="s">
        <v>1200</v>
      </c>
      <c r="F164" s="410" t="s">
        <v>1201</v>
      </c>
      <c r="G164" s="410"/>
      <c r="H164" s="410" t="s">
        <v>1202</v>
      </c>
      <c r="I164" s="412" t="s">
        <v>1296</v>
      </c>
      <c r="J164" s="413" t="s">
        <v>1297</v>
      </c>
      <c r="K164" s="412" t="s">
        <v>2498</v>
      </c>
      <c r="L164" s="412" t="s">
        <v>1298</v>
      </c>
      <c r="M164" s="412"/>
      <c r="N164" s="412"/>
      <c r="O164" s="412"/>
      <c r="P164" s="410" t="s">
        <v>1203</v>
      </c>
      <c r="Q164" s="414">
        <v>1000</v>
      </c>
      <c r="R164" s="415">
        <v>5.4108202599999995</v>
      </c>
      <c r="S164" s="415"/>
      <c r="T164" s="416"/>
      <c r="U164" s="418"/>
      <c r="V164" s="418"/>
    </row>
    <row r="165" spans="1:22" ht="15.75">
      <c r="A165" s="409" t="s">
        <v>1204</v>
      </c>
      <c r="B165" s="409"/>
      <c r="C165" s="410" t="s">
        <v>747</v>
      </c>
      <c r="D165" s="410" t="s">
        <v>873</v>
      </c>
      <c r="E165" s="411" t="s">
        <v>1200</v>
      </c>
      <c r="F165" s="410" t="s">
        <v>1201</v>
      </c>
      <c r="G165" s="410"/>
      <c r="H165" s="410" t="s">
        <v>1205</v>
      </c>
      <c r="I165" s="412" t="s">
        <v>1296</v>
      </c>
      <c r="J165" s="413" t="s">
        <v>1297</v>
      </c>
      <c r="K165" s="412" t="s">
        <v>2498</v>
      </c>
      <c r="L165" s="412" t="s">
        <v>1298</v>
      </c>
      <c r="M165" s="412"/>
      <c r="N165" s="412"/>
      <c r="O165" s="412"/>
      <c r="P165" s="410" t="s">
        <v>1206</v>
      </c>
      <c r="Q165" s="414">
        <v>1000</v>
      </c>
      <c r="R165" s="415">
        <v>30.136743750000001</v>
      </c>
      <c r="S165" s="415"/>
      <c r="T165" s="416"/>
      <c r="U165" s="418"/>
      <c r="V165" s="418"/>
    </row>
    <row r="166" spans="1:22" ht="15.75">
      <c r="A166" s="409" t="s">
        <v>1207</v>
      </c>
      <c r="B166" s="409"/>
      <c r="C166" s="410" t="s">
        <v>747</v>
      </c>
      <c r="D166" s="410" t="s">
        <v>864</v>
      </c>
      <c r="E166" s="411" t="s">
        <v>1200</v>
      </c>
      <c r="F166" s="410" t="s">
        <v>1201</v>
      </c>
      <c r="G166" s="410"/>
      <c r="H166" s="410" t="s">
        <v>885</v>
      </c>
      <c r="I166" s="412" t="s">
        <v>1296</v>
      </c>
      <c r="J166" s="413" t="s">
        <v>1297</v>
      </c>
      <c r="K166" s="412" t="s">
        <v>2498</v>
      </c>
      <c r="L166" s="412" t="s">
        <v>2499</v>
      </c>
      <c r="M166" s="412"/>
      <c r="N166" s="412"/>
      <c r="O166" s="412"/>
      <c r="P166" s="410">
        <v>15462424</v>
      </c>
      <c r="Q166" s="414">
        <v>2000</v>
      </c>
      <c r="R166" s="415">
        <v>14.512347399999999</v>
      </c>
      <c r="S166" s="415"/>
      <c r="T166" s="416"/>
      <c r="U166" s="418"/>
      <c r="V166" s="418"/>
    </row>
    <row r="167" spans="1:22" ht="15.75">
      <c r="A167" s="409" t="s">
        <v>1208</v>
      </c>
      <c r="B167" s="409"/>
      <c r="C167" s="410" t="s">
        <v>747</v>
      </c>
      <c r="D167" s="410" t="s">
        <v>864</v>
      </c>
      <c r="E167" s="411" t="s">
        <v>1200</v>
      </c>
      <c r="F167" s="410" t="s">
        <v>1201</v>
      </c>
      <c r="G167" s="410"/>
      <c r="H167" s="410" t="s">
        <v>866</v>
      </c>
      <c r="I167" s="412" t="s">
        <v>1296</v>
      </c>
      <c r="J167" s="413" t="s">
        <v>1297</v>
      </c>
      <c r="K167" s="412" t="s">
        <v>2498</v>
      </c>
      <c r="L167" s="412" t="s">
        <v>2499</v>
      </c>
      <c r="M167" s="412"/>
      <c r="N167" s="412"/>
      <c r="O167" s="412"/>
      <c r="P167" s="410">
        <v>15462420</v>
      </c>
      <c r="Q167" s="414">
        <v>3000</v>
      </c>
      <c r="R167" s="415">
        <v>21.500160300000001</v>
      </c>
      <c r="S167" s="415"/>
      <c r="T167" s="416"/>
      <c r="U167" s="418"/>
      <c r="V167" s="418"/>
    </row>
    <row r="168" spans="1:22" ht="15.75">
      <c r="A168" s="409" t="s">
        <v>1209</v>
      </c>
      <c r="B168" s="409"/>
      <c r="C168" s="410" t="s">
        <v>747</v>
      </c>
      <c r="D168" s="410" t="s">
        <v>864</v>
      </c>
      <c r="E168" s="411" t="s">
        <v>1210</v>
      </c>
      <c r="F168" s="410" t="s">
        <v>1211</v>
      </c>
      <c r="G168" s="410"/>
      <c r="H168" s="410" t="s">
        <v>882</v>
      </c>
      <c r="I168" s="412" t="s">
        <v>1296</v>
      </c>
      <c r="J168" s="413" t="s">
        <v>1297</v>
      </c>
      <c r="K168" s="412" t="s">
        <v>2498</v>
      </c>
      <c r="L168" s="412" t="s">
        <v>2499</v>
      </c>
      <c r="M168" s="412"/>
      <c r="N168" s="412"/>
      <c r="O168" s="412"/>
      <c r="P168" s="410" t="s">
        <v>1212</v>
      </c>
      <c r="Q168" s="414">
        <v>1600</v>
      </c>
      <c r="R168" s="415">
        <v>23.038070000000001</v>
      </c>
      <c r="S168" s="415"/>
      <c r="T168" s="416"/>
      <c r="U168" s="418"/>
      <c r="V168" s="418"/>
    </row>
    <row r="169" spans="1:22" ht="15.75">
      <c r="A169" s="409" t="s">
        <v>1213</v>
      </c>
      <c r="B169" s="409"/>
      <c r="C169" s="410" t="s">
        <v>747</v>
      </c>
      <c r="D169" s="410" t="s">
        <v>864</v>
      </c>
      <c r="E169" s="411" t="s">
        <v>1210</v>
      </c>
      <c r="F169" s="410" t="s">
        <v>1211</v>
      </c>
      <c r="G169" s="410"/>
      <c r="H169" s="410" t="s">
        <v>868</v>
      </c>
      <c r="I169" s="412" t="s">
        <v>1296</v>
      </c>
      <c r="J169" s="413" t="s">
        <v>1297</v>
      </c>
      <c r="K169" s="412" t="s">
        <v>2498</v>
      </c>
      <c r="L169" s="412" t="s">
        <v>2499</v>
      </c>
      <c r="M169" s="412"/>
      <c r="N169" s="412"/>
      <c r="O169" s="412"/>
      <c r="P169" s="410" t="s">
        <v>1214</v>
      </c>
      <c r="Q169" s="414">
        <v>3000</v>
      </c>
      <c r="R169" s="415">
        <v>40.293810000000001</v>
      </c>
      <c r="S169" s="415"/>
      <c r="T169" s="416"/>
      <c r="U169" s="418"/>
      <c r="V169" s="418"/>
    </row>
    <row r="170" spans="1:22" ht="15.75">
      <c r="A170" s="409" t="s">
        <v>1215</v>
      </c>
      <c r="B170" s="409"/>
      <c r="C170" s="410" t="s">
        <v>747</v>
      </c>
      <c r="D170" s="410" t="s">
        <v>873</v>
      </c>
      <c r="E170" s="411" t="s">
        <v>1210</v>
      </c>
      <c r="F170" s="410" t="s">
        <v>1211</v>
      </c>
      <c r="G170" s="410"/>
      <c r="H170" s="410" t="s">
        <v>1216</v>
      </c>
      <c r="I170" s="412" t="s">
        <v>1296</v>
      </c>
      <c r="J170" s="413" t="s">
        <v>1297</v>
      </c>
      <c r="K170" s="412" t="s">
        <v>2498</v>
      </c>
      <c r="L170" s="412" t="s">
        <v>1298</v>
      </c>
      <c r="M170" s="412"/>
      <c r="N170" s="412"/>
      <c r="O170" s="412"/>
      <c r="P170" s="410">
        <v>21009486</v>
      </c>
      <c r="Q170" s="414">
        <v>1000</v>
      </c>
      <c r="R170" s="415">
        <v>20.424254099999988</v>
      </c>
      <c r="S170" s="415"/>
      <c r="T170" s="416"/>
      <c r="U170" s="418"/>
      <c r="V170" s="418"/>
    </row>
    <row r="171" spans="1:22" ht="15.75">
      <c r="A171" s="409" t="s">
        <v>1217</v>
      </c>
      <c r="B171" s="409"/>
      <c r="C171" s="410" t="s">
        <v>747</v>
      </c>
      <c r="D171" s="410" t="s">
        <v>864</v>
      </c>
      <c r="E171" s="411" t="s">
        <v>1210</v>
      </c>
      <c r="F171" s="410" t="s">
        <v>1211</v>
      </c>
      <c r="G171" s="410"/>
      <c r="H171" s="410" t="s">
        <v>952</v>
      </c>
      <c r="I171" s="412" t="s">
        <v>1296</v>
      </c>
      <c r="J171" s="413" t="s">
        <v>1297</v>
      </c>
      <c r="K171" s="412" t="s">
        <v>2498</v>
      </c>
      <c r="L171" s="412" t="s">
        <v>2499</v>
      </c>
      <c r="M171" s="412"/>
      <c r="N171" s="412"/>
      <c r="O171" s="412"/>
      <c r="P171" s="410" t="s">
        <v>1218</v>
      </c>
      <c r="Q171" s="414">
        <v>1000</v>
      </c>
      <c r="R171" s="415">
        <v>25.050559999999997</v>
      </c>
      <c r="S171" s="415"/>
      <c r="T171" s="416"/>
      <c r="U171" s="418"/>
      <c r="V171" s="418"/>
    </row>
    <row r="172" spans="1:22" ht="15.75">
      <c r="A172" s="409" t="s">
        <v>1219</v>
      </c>
      <c r="B172" s="409"/>
      <c r="C172" s="410" t="s">
        <v>747</v>
      </c>
      <c r="D172" s="410" t="s">
        <v>873</v>
      </c>
      <c r="E172" s="411" t="s">
        <v>1210</v>
      </c>
      <c r="F172" s="410" t="s">
        <v>1211</v>
      </c>
      <c r="G172" s="410"/>
      <c r="H172" s="410" t="s">
        <v>1220</v>
      </c>
      <c r="I172" s="412" t="s">
        <v>1296</v>
      </c>
      <c r="J172" s="413" t="s">
        <v>1297</v>
      </c>
      <c r="K172" s="412" t="s">
        <v>2498</v>
      </c>
      <c r="L172" s="412" t="s">
        <v>1298</v>
      </c>
      <c r="M172" s="412"/>
      <c r="N172" s="412"/>
      <c r="O172" s="412"/>
      <c r="P172" s="410" t="s">
        <v>1221</v>
      </c>
      <c r="Q172" s="414">
        <v>1000</v>
      </c>
      <c r="R172" s="415">
        <v>19.28604</v>
      </c>
      <c r="S172" s="415"/>
      <c r="T172" s="416"/>
      <c r="U172" s="418"/>
      <c r="V172" s="418"/>
    </row>
    <row r="173" spans="1:22" ht="15.75">
      <c r="A173" s="409" t="s">
        <v>1222</v>
      </c>
      <c r="B173" s="409"/>
      <c r="C173" s="410" t="s">
        <v>747</v>
      </c>
      <c r="D173" s="410" t="s">
        <v>864</v>
      </c>
      <c r="E173" s="411" t="s">
        <v>1223</v>
      </c>
      <c r="F173" s="410" t="s">
        <v>1223</v>
      </c>
      <c r="G173" s="410"/>
      <c r="H173" s="410" t="s">
        <v>866</v>
      </c>
      <c r="I173" s="412" t="s">
        <v>1296</v>
      </c>
      <c r="J173" s="413" t="s">
        <v>1297</v>
      </c>
      <c r="K173" s="412" t="s">
        <v>2498</v>
      </c>
      <c r="L173" s="412" t="s">
        <v>2499</v>
      </c>
      <c r="M173" s="412"/>
      <c r="N173" s="412"/>
      <c r="O173" s="412"/>
      <c r="P173" s="410">
        <v>15462185</v>
      </c>
      <c r="Q173" s="414">
        <v>3000</v>
      </c>
      <c r="R173" s="415">
        <v>48.130871099999901</v>
      </c>
      <c r="S173" s="415"/>
      <c r="T173" s="416"/>
      <c r="U173" s="418"/>
      <c r="V173" s="418"/>
    </row>
    <row r="174" spans="1:22" ht="15.75">
      <c r="A174" s="409" t="s">
        <v>1224</v>
      </c>
      <c r="B174" s="409"/>
      <c r="C174" s="410" t="s">
        <v>747</v>
      </c>
      <c r="D174" s="410" t="s">
        <v>864</v>
      </c>
      <c r="E174" s="411" t="s">
        <v>1184</v>
      </c>
      <c r="F174" s="410" t="s">
        <v>1223</v>
      </c>
      <c r="G174" s="410"/>
      <c r="H174" s="410" t="s">
        <v>868</v>
      </c>
      <c r="I174" s="412" t="s">
        <v>1296</v>
      </c>
      <c r="J174" s="413" t="s">
        <v>1297</v>
      </c>
      <c r="K174" s="412" t="s">
        <v>2498</v>
      </c>
      <c r="L174" s="412" t="s">
        <v>2499</v>
      </c>
      <c r="M174" s="412"/>
      <c r="N174" s="412"/>
      <c r="O174" s="412"/>
      <c r="P174" s="410">
        <v>15462186</v>
      </c>
      <c r="Q174" s="414">
        <v>3000</v>
      </c>
      <c r="R174" s="415">
        <v>43.515166199999996</v>
      </c>
      <c r="S174" s="415"/>
      <c r="T174" s="416"/>
      <c r="U174" s="418"/>
      <c r="V174" s="418"/>
    </row>
    <row r="175" spans="1:22" ht="15.75">
      <c r="A175" s="409" t="s">
        <v>1225</v>
      </c>
      <c r="B175" s="409"/>
      <c r="C175" s="410" t="s">
        <v>747</v>
      </c>
      <c r="D175" s="410" t="s">
        <v>864</v>
      </c>
      <c r="E175" s="411" t="s">
        <v>1226</v>
      </c>
      <c r="F175" s="410" t="s">
        <v>1227</v>
      </c>
      <c r="G175" s="410"/>
      <c r="H175" s="410" t="s">
        <v>1019</v>
      </c>
      <c r="I175" s="412" t="s">
        <v>1296</v>
      </c>
      <c r="J175" s="413" t="s">
        <v>1297</v>
      </c>
      <c r="K175" s="412" t="s">
        <v>2498</v>
      </c>
      <c r="L175" s="412" t="s">
        <v>2499</v>
      </c>
      <c r="M175" s="412"/>
      <c r="N175" s="412"/>
      <c r="O175" s="412"/>
      <c r="P175" s="410" t="s">
        <v>1228</v>
      </c>
      <c r="Q175" s="414">
        <v>2000</v>
      </c>
      <c r="R175" s="415">
        <v>47.559425000000005</v>
      </c>
      <c r="S175" s="415"/>
      <c r="T175" s="416"/>
      <c r="U175" s="418"/>
      <c r="V175" s="418"/>
    </row>
    <row r="176" spans="1:22" ht="15.75">
      <c r="A176" s="409" t="s">
        <v>1229</v>
      </c>
      <c r="B176" s="409"/>
      <c r="C176" s="410" t="s">
        <v>747</v>
      </c>
      <c r="D176" s="410" t="s">
        <v>864</v>
      </c>
      <c r="E176" s="411" t="s">
        <v>1230</v>
      </c>
      <c r="F176" s="410" t="s">
        <v>1227</v>
      </c>
      <c r="G176" s="410"/>
      <c r="H176" s="410" t="s">
        <v>1231</v>
      </c>
      <c r="I176" s="412" t="s">
        <v>1296</v>
      </c>
      <c r="J176" s="413" t="s">
        <v>1297</v>
      </c>
      <c r="K176" s="412" t="s">
        <v>2498</v>
      </c>
      <c r="L176" s="412" t="s">
        <v>2499</v>
      </c>
      <c r="M176" s="412"/>
      <c r="N176" s="412"/>
      <c r="O176" s="412"/>
      <c r="P176" s="410">
        <v>15462205</v>
      </c>
      <c r="Q176" s="414">
        <v>2500</v>
      </c>
      <c r="R176" s="415">
        <v>50.282382249999998</v>
      </c>
      <c r="S176" s="415"/>
      <c r="T176" s="416"/>
      <c r="U176" s="418"/>
      <c r="V176" s="418"/>
    </row>
    <row r="177" spans="1:22" ht="15.75">
      <c r="A177" s="409" t="s">
        <v>1232</v>
      </c>
      <c r="B177" s="409"/>
      <c r="C177" s="410" t="s">
        <v>747</v>
      </c>
      <c r="D177" s="410" t="s">
        <v>864</v>
      </c>
      <c r="E177" s="411" t="s">
        <v>1184</v>
      </c>
      <c r="F177" s="410" t="s">
        <v>1233</v>
      </c>
      <c r="G177" s="410"/>
      <c r="H177" s="410" t="s">
        <v>885</v>
      </c>
      <c r="I177" s="412" t="s">
        <v>1296</v>
      </c>
      <c r="J177" s="413" t="s">
        <v>1297</v>
      </c>
      <c r="K177" s="412" t="s">
        <v>2498</v>
      </c>
      <c r="L177" s="412" t="s">
        <v>2499</v>
      </c>
      <c r="M177" s="412"/>
      <c r="N177" s="412"/>
      <c r="O177" s="412"/>
      <c r="P177" s="410" t="s">
        <v>1234</v>
      </c>
      <c r="Q177" s="414">
        <v>2000</v>
      </c>
      <c r="R177" s="415">
        <v>23.083690000000001</v>
      </c>
      <c r="S177" s="415"/>
      <c r="T177" s="416"/>
      <c r="U177" s="418"/>
      <c r="V177" s="418"/>
    </row>
    <row r="178" spans="1:22" ht="15.75">
      <c r="A178" s="409" t="s">
        <v>1235</v>
      </c>
      <c r="B178" s="409"/>
      <c r="C178" s="410" t="s">
        <v>747</v>
      </c>
      <c r="D178" s="410" t="s">
        <v>864</v>
      </c>
      <c r="E178" s="411" t="s">
        <v>1184</v>
      </c>
      <c r="F178" s="410" t="s">
        <v>1233</v>
      </c>
      <c r="G178" s="410"/>
      <c r="H178" s="410" t="s">
        <v>882</v>
      </c>
      <c r="I178" s="412" t="s">
        <v>1296</v>
      </c>
      <c r="J178" s="413" t="s">
        <v>1297</v>
      </c>
      <c r="K178" s="412" t="s">
        <v>2498</v>
      </c>
      <c r="L178" s="412" t="s">
        <v>2499</v>
      </c>
      <c r="M178" s="412"/>
      <c r="N178" s="412"/>
      <c r="O178" s="412"/>
      <c r="P178" s="410" t="s">
        <v>1236</v>
      </c>
      <c r="Q178" s="414">
        <v>1600</v>
      </c>
      <c r="R178" s="415">
        <v>23.613579999999999</v>
      </c>
      <c r="S178" s="415"/>
      <c r="T178" s="416"/>
      <c r="U178" s="418"/>
      <c r="V178" s="418"/>
    </row>
    <row r="179" spans="1:22" ht="15.75">
      <c r="A179" s="409" t="s">
        <v>1237</v>
      </c>
      <c r="B179" s="409"/>
      <c r="C179" s="410" t="s">
        <v>747</v>
      </c>
      <c r="D179" s="410" t="s">
        <v>864</v>
      </c>
      <c r="E179" s="411" t="s">
        <v>1155</v>
      </c>
      <c r="F179" s="410" t="s">
        <v>1238</v>
      </c>
      <c r="G179" s="410"/>
      <c r="H179" s="410" t="s">
        <v>868</v>
      </c>
      <c r="I179" s="412" t="s">
        <v>1296</v>
      </c>
      <c r="J179" s="413" t="s">
        <v>1297</v>
      </c>
      <c r="K179" s="412" t="s">
        <v>2498</v>
      </c>
      <c r="L179" s="412" t="s">
        <v>2499</v>
      </c>
      <c r="M179" s="412"/>
      <c r="N179" s="412"/>
      <c r="O179" s="412"/>
      <c r="P179" s="410" t="s">
        <v>1239</v>
      </c>
      <c r="Q179" s="414">
        <v>3000</v>
      </c>
      <c r="R179" s="415">
        <v>21.793545000000002</v>
      </c>
      <c r="S179" s="415"/>
      <c r="T179" s="416"/>
      <c r="U179" s="418"/>
      <c r="V179" s="418"/>
    </row>
    <row r="180" spans="1:22" ht="15.75">
      <c r="A180" s="409" t="s">
        <v>1240</v>
      </c>
      <c r="B180" s="409"/>
      <c r="C180" s="410" t="s">
        <v>747</v>
      </c>
      <c r="D180" s="410" t="s">
        <v>864</v>
      </c>
      <c r="E180" s="411" t="s">
        <v>1155</v>
      </c>
      <c r="F180" s="410" t="s">
        <v>1238</v>
      </c>
      <c r="G180" s="410"/>
      <c r="H180" s="410" t="s">
        <v>1241</v>
      </c>
      <c r="I180" s="412" t="s">
        <v>1296</v>
      </c>
      <c r="J180" s="413" t="s">
        <v>1297</v>
      </c>
      <c r="K180" s="412" t="s">
        <v>2498</v>
      </c>
      <c r="L180" s="412" t="s">
        <v>2499</v>
      </c>
      <c r="M180" s="412"/>
      <c r="N180" s="412"/>
      <c r="O180" s="412"/>
      <c r="P180" s="410" t="s">
        <v>1242</v>
      </c>
      <c r="Q180" s="414">
        <v>1666.67</v>
      </c>
      <c r="R180" s="415">
        <v>38.744699999999995</v>
      </c>
      <c r="S180" s="415"/>
      <c r="T180" s="416"/>
      <c r="U180" s="418"/>
      <c r="V180" s="418"/>
    </row>
    <row r="181" spans="1:22" ht="15.75">
      <c r="A181" s="409" t="s">
        <v>1243</v>
      </c>
      <c r="B181" s="409"/>
      <c r="C181" s="410" t="s">
        <v>747</v>
      </c>
      <c r="D181" s="410" t="s">
        <v>864</v>
      </c>
      <c r="E181" s="411" t="s">
        <v>1200</v>
      </c>
      <c r="F181" s="410" t="s">
        <v>1244</v>
      </c>
      <c r="G181" s="410"/>
      <c r="H181" s="410" t="s">
        <v>1245</v>
      </c>
      <c r="I181" s="412" t="s">
        <v>1296</v>
      </c>
      <c r="J181" s="413" t="s">
        <v>1297</v>
      </c>
      <c r="K181" s="412" t="s">
        <v>2498</v>
      </c>
      <c r="L181" s="412" t="s">
        <v>2499</v>
      </c>
      <c r="M181" s="412"/>
      <c r="N181" s="412"/>
      <c r="O181" s="412"/>
      <c r="P181" s="410">
        <v>15462423</v>
      </c>
      <c r="Q181" s="414">
        <v>1000</v>
      </c>
      <c r="R181" s="415">
        <v>9.9440175000000011</v>
      </c>
      <c r="S181" s="415"/>
      <c r="T181" s="416"/>
      <c r="U181" s="418"/>
      <c r="V181" s="418"/>
    </row>
    <row r="182" spans="1:22" ht="15.75">
      <c r="A182" s="409" t="s">
        <v>1246</v>
      </c>
      <c r="B182" s="409"/>
      <c r="C182" s="410" t="s">
        <v>747</v>
      </c>
      <c r="D182" s="410" t="s">
        <v>864</v>
      </c>
      <c r="E182" s="411" t="s">
        <v>1200</v>
      </c>
      <c r="F182" s="410" t="s">
        <v>1244</v>
      </c>
      <c r="G182" s="410"/>
      <c r="H182" s="410" t="s">
        <v>1247</v>
      </c>
      <c r="I182" s="412" t="s">
        <v>1296</v>
      </c>
      <c r="J182" s="413" t="s">
        <v>1297</v>
      </c>
      <c r="K182" s="412" t="s">
        <v>2498</v>
      </c>
      <c r="L182" s="412" t="s">
        <v>2499</v>
      </c>
      <c r="M182" s="412"/>
      <c r="N182" s="412"/>
      <c r="O182" s="412"/>
      <c r="P182" s="410" t="s">
        <v>1248</v>
      </c>
      <c r="Q182" s="414">
        <v>1600</v>
      </c>
      <c r="R182" s="415">
        <v>15.44919</v>
      </c>
      <c r="S182" s="415"/>
      <c r="T182" s="416"/>
      <c r="U182" s="418"/>
      <c r="V182" s="418"/>
    </row>
    <row r="183" spans="1:22" ht="15.75">
      <c r="A183" s="409" t="s">
        <v>1249</v>
      </c>
      <c r="B183" s="409"/>
      <c r="C183" s="410" t="s">
        <v>747</v>
      </c>
      <c r="D183" s="410" t="s">
        <v>864</v>
      </c>
      <c r="E183" s="411" t="s">
        <v>1223</v>
      </c>
      <c r="F183" s="410" t="s">
        <v>1250</v>
      </c>
      <c r="G183" s="410"/>
      <c r="H183" s="410" t="s">
        <v>882</v>
      </c>
      <c r="I183" s="412" t="s">
        <v>1296</v>
      </c>
      <c r="J183" s="413" t="s">
        <v>1297</v>
      </c>
      <c r="K183" s="412" t="s">
        <v>2498</v>
      </c>
      <c r="L183" s="412" t="s">
        <v>2499</v>
      </c>
      <c r="M183" s="412"/>
      <c r="N183" s="412"/>
      <c r="O183" s="412"/>
      <c r="P183" s="410" t="s">
        <v>1251</v>
      </c>
      <c r="Q183" s="414">
        <v>1600</v>
      </c>
      <c r="R183" s="415">
        <v>21.90333</v>
      </c>
      <c r="S183" s="415"/>
      <c r="T183" s="416"/>
      <c r="U183" s="418"/>
      <c r="V183" s="418"/>
    </row>
    <row r="184" spans="1:22" ht="15.75">
      <c r="A184" s="409" t="s">
        <v>1252</v>
      </c>
      <c r="B184" s="409"/>
      <c r="C184" s="410" t="s">
        <v>747</v>
      </c>
      <c r="D184" s="410" t="s">
        <v>864</v>
      </c>
      <c r="E184" s="411" t="s">
        <v>1223</v>
      </c>
      <c r="F184" s="410" t="s">
        <v>1250</v>
      </c>
      <c r="G184" s="410"/>
      <c r="H184" s="410" t="s">
        <v>868</v>
      </c>
      <c r="I184" s="412" t="s">
        <v>1296</v>
      </c>
      <c r="J184" s="413" t="s">
        <v>1297</v>
      </c>
      <c r="K184" s="412" t="s">
        <v>2498</v>
      </c>
      <c r="L184" s="412" t="s">
        <v>2499</v>
      </c>
      <c r="M184" s="412"/>
      <c r="N184" s="412"/>
      <c r="O184" s="412"/>
      <c r="P184" s="410" t="s">
        <v>1253</v>
      </c>
      <c r="Q184" s="414">
        <v>3000</v>
      </c>
      <c r="R184" s="415">
        <v>33.542025000000002</v>
      </c>
      <c r="S184" s="415"/>
      <c r="T184" s="416"/>
      <c r="U184" s="418"/>
      <c r="V184" s="418"/>
    </row>
    <row r="185" spans="1:22" ht="15.75">
      <c r="A185" s="409" t="s">
        <v>1254</v>
      </c>
      <c r="B185" s="409"/>
      <c r="C185" s="410" t="s">
        <v>747</v>
      </c>
      <c r="D185" s="410" t="s">
        <v>864</v>
      </c>
      <c r="E185" s="411" t="s">
        <v>1159</v>
      </c>
      <c r="F185" s="410" t="s">
        <v>1255</v>
      </c>
      <c r="G185" s="410"/>
      <c r="H185" s="410" t="s">
        <v>882</v>
      </c>
      <c r="I185" s="412" t="s">
        <v>1296</v>
      </c>
      <c r="J185" s="413" t="s">
        <v>1297</v>
      </c>
      <c r="K185" s="412" t="s">
        <v>2498</v>
      </c>
      <c r="L185" s="412" t="s">
        <v>2499</v>
      </c>
      <c r="M185" s="412"/>
      <c r="N185" s="412"/>
      <c r="O185" s="412"/>
      <c r="P185" s="410" t="s">
        <v>1256</v>
      </c>
      <c r="Q185" s="414">
        <v>1600</v>
      </c>
      <c r="R185" s="415">
        <v>15.87646</v>
      </c>
      <c r="S185" s="415"/>
      <c r="T185" s="416"/>
      <c r="U185" s="418"/>
      <c r="V185" s="418"/>
    </row>
    <row r="186" spans="1:22" ht="15.75">
      <c r="A186" s="409" t="s">
        <v>1257</v>
      </c>
      <c r="B186" s="409"/>
      <c r="C186" s="410" t="s">
        <v>747</v>
      </c>
      <c r="D186" s="410" t="s">
        <v>864</v>
      </c>
      <c r="E186" s="411" t="s">
        <v>1159</v>
      </c>
      <c r="F186" s="410" t="s">
        <v>1255</v>
      </c>
      <c r="G186" s="410"/>
      <c r="H186" s="410" t="s">
        <v>868</v>
      </c>
      <c r="I186" s="412" t="s">
        <v>1296</v>
      </c>
      <c r="J186" s="413" t="s">
        <v>1297</v>
      </c>
      <c r="K186" s="412" t="s">
        <v>2498</v>
      </c>
      <c r="L186" s="412" t="s">
        <v>2499</v>
      </c>
      <c r="M186" s="412"/>
      <c r="N186" s="412"/>
      <c r="O186" s="412"/>
      <c r="P186" s="410" t="s">
        <v>1258</v>
      </c>
      <c r="Q186" s="414">
        <v>3000</v>
      </c>
      <c r="R186" s="415">
        <v>23.208884999999999</v>
      </c>
      <c r="S186" s="415"/>
      <c r="T186" s="416"/>
      <c r="U186" s="418"/>
      <c r="V186" s="418"/>
    </row>
    <row r="187" spans="1:22" ht="15.75">
      <c r="A187" s="409" t="s">
        <v>1259</v>
      </c>
      <c r="B187" s="409"/>
      <c r="C187" s="410" t="s">
        <v>747</v>
      </c>
      <c r="D187" s="410" t="s">
        <v>864</v>
      </c>
      <c r="E187" s="411" t="s">
        <v>1260</v>
      </c>
      <c r="F187" s="410" t="s">
        <v>1261</v>
      </c>
      <c r="G187" s="410"/>
      <c r="H187" s="410" t="s">
        <v>868</v>
      </c>
      <c r="I187" s="412" t="s">
        <v>1296</v>
      </c>
      <c r="J187" s="413" t="s">
        <v>1297</v>
      </c>
      <c r="K187" s="412" t="s">
        <v>2498</v>
      </c>
      <c r="L187" s="412" t="s">
        <v>2499</v>
      </c>
      <c r="M187" s="412"/>
      <c r="N187" s="412"/>
      <c r="O187" s="412"/>
      <c r="P187" s="410" t="s">
        <v>1262</v>
      </c>
      <c r="Q187" s="414">
        <v>3000</v>
      </c>
      <c r="R187" s="415">
        <v>50.689979999999998</v>
      </c>
      <c r="S187" s="415"/>
      <c r="T187" s="416"/>
      <c r="U187" s="418"/>
      <c r="V187" s="418"/>
    </row>
    <row r="188" spans="1:22" ht="15.75">
      <c r="A188" s="409" t="s">
        <v>1263</v>
      </c>
      <c r="B188" s="409"/>
      <c r="C188" s="410" t="s">
        <v>747</v>
      </c>
      <c r="D188" s="410" t="s">
        <v>864</v>
      </c>
      <c r="E188" s="411" t="s">
        <v>1260</v>
      </c>
      <c r="F188" s="410" t="s">
        <v>1261</v>
      </c>
      <c r="G188" s="410"/>
      <c r="H188" s="410" t="s">
        <v>866</v>
      </c>
      <c r="I188" s="412" t="s">
        <v>1296</v>
      </c>
      <c r="J188" s="413" t="s">
        <v>1297</v>
      </c>
      <c r="K188" s="412" t="s">
        <v>2498</v>
      </c>
      <c r="L188" s="412" t="s">
        <v>2499</v>
      </c>
      <c r="M188" s="412"/>
      <c r="N188" s="412"/>
      <c r="O188" s="412"/>
      <c r="P188" s="410" t="s">
        <v>1264</v>
      </c>
      <c r="Q188" s="414">
        <v>3000</v>
      </c>
      <c r="R188" s="415">
        <v>50.420895000000002</v>
      </c>
      <c r="S188" s="415"/>
      <c r="T188" s="416"/>
      <c r="U188" s="418"/>
      <c r="V188" s="418"/>
    </row>
    <row r="189" spans="1:22" ht="15.75">
      <c r="A189" s="409" t="s">
        <v>1265</v>
      </c>
      <c r="B189" s="409"/>
      <c r="C189" s="410" t="s">
        <v>747</v>
      </c>
      <c r="D189" s="410" t="s">
        <v>864</v>
      </c>
      <c r="E189" s="411" t="s">
        <v>1260</v>
      </c>
      <c r="F189" s="410" t="s">
        <v>1230</v>
      </c>
      <c r="G189" s="410"/>
      <c r="H189" s="410" t="s">
        <v>868</v>
      </c>
      <c r="I189" s="412" t="s">
        <v>1296</v>
      </c>
      <c r="J189" s="413" t="s">
        <v>1297</v>
      </c>
      <c r="K189" s="412" t="s">
        <v>2498</v>
      </c>
      <c r="L189" s="412" t="s">
        <v>2499</v>
      </c>
      <c r="M189" s="412"/>
      <c r="N189" s="412"/>
      <c r="O189" s="412"/>
      <c r="P189" s="410" t="s">
        <v>1266</v>
      </c>
      <c r="Q189" s="414">
        <v>3000</v>
      </c>
      <c r="R189" s="415">
        <v>25.448370000000001</v>
      </c>
      <c r="S189" s="415"/>
      <c r="T189" s="416"/>
      <c r="U189" s="418"/>
      <c r="V189" s="418"/>
    </row>
    <row r="190" spans="1:22" ht="15.75">
      <c r="A190" s="409" t="s">
        <v>1267</v>
      </c>
      <c r="B190" s="409"/>
      <c r="C190" s="410" t="s">
        <v>747</v>
      </c>
      <c r="D190" s="410" t="s">
        <v>864</v>
      </c>
      <c r="E190" s="411" t="s">
        <v>1260</v>
      </c>
      <c r="F190" s="410" t="s">
        <v>1230</v>
      </c>
      <c r="G190" s="410"/>
      <c r="H190" s="410" t="s">
        <v>866</v>
      </c>
      <c r="I190" s="412" t="s">
        <v>1296</v>
      </c>
      <c r="J190" s="413" t="s">
        <v>1297</v>
      </c>
      <c r="K190" s="412" t="s">
        <v>2498</v>
      </c>
      <c r="L190" s="412" t="s">
        <v>2499</v>
      </c>
      <c r="M190" s="412"/>
      <c r="N190" s="412"/>
      <c r="O190" s="412"/>
      <c r="P190" s="410" t="s">
        <v>1268</v>
      </c>
      <c r="Q190" s="414">
        <v>3000</v>
      </c>
      <c r="R190" s="415">
        <v>26.849040000000002</v>
      </c>
      <c r="S190" s="415"/>
      <c r="T190" s="416"/>
      <c r="U190" s="418"/>
      <c r="V190" s="418"/>
    </row>
    <row r="191" spans="1:22" ht="15.75">
      <c r="A191" s="409" t="s">
        <v>1269</v>
      </c>
      <c r="B191" s="409"/>
      <c r="C191" s="410" t="s">
        <v>747</v>
      </c>
      <c r="D191" s="410" t="s">
        <v>864</v>
      </c>
      <c r="E191" s="411" t="s">
        <v>1223</v>
      </c>
      <c r="F191" s="410" t="s">
        <v>1270</v>
      </c>
      <c r="G191" s="410"/>
      <c r="H191" s="410" t="s">
        <v>885</v>
      </c>
      <c r="I191" s="412" t="s">
        <v>1296</v>
      </c>
      <c r="J191" s="413" t="s">
        <v>1297</v>
      </c>
      <c r="K191" s="412" t="s">
        <v>2498</v>
      </c>
      <c r="L191" s="412" t="s">
        <v>2499</v>
      </c>
      <c r="M191" s="412"/>
      <c r="N191" s="412"/>
      <c r="O191" s="412"/>
      <c r="P191" s="410">
        <v>15462182</v>
      </c>
      <c r="Q191" s="414">
        <v>2000</v>
      </c>
      <c r="R191" s="415">
        <v>17.599954999999991</v>
      </c>
      <c r="S191" s="415"/>
      <c r="T191" s="416"/>
      <c r="U191" s="418"/>
      <c r="V191" s="418"/>
    </row>
    <row r="192" spans="1:22" ht="15.75">
      <c r="A192" s="409" t="s">
        <v>1271</v>
      </c>
      <c r="B192" s="409"/>
      <c r="C192" s="410" t="s">
        <v>747</v>
      </c>
      <c r="D192" s="410" t="s">
        <v>864</v>
      </c>
      <c r="E192" s="411" t="s">
        <v>1223</v>
      </c>
      <c r="F192" s="410" t="s">
        <v>1270</v>
      </c>
      <c r="G192" s="410"/>
      <c r="H192" s="410" t="s">
        <v>866</v>
      </c>
      <c r="I192" s="412" t="s">
        <v>1296</v>
      </c>
      <c r="J192" s="413" t="s">
        <v>1297</v>
      </c>
      <c r="K192" s="412" t="s">
        <v>2498</v>
      </c>
      <c r="L192" s="412" t="s">
        <v>2499</v>
      </c>
      <c r="M192" s="412"/>
      <c r="N192" s="412"/>
      <c r="O192" s="412"/>
      <c r="P192" s="410">
        <v>15462181</v>
      </c>
      <c r="Q192" s="414">
        <v>3000</v>
      </c>
      <c r="R192" s="415">
        <v>30.462201449999998</v>
      </c>
      <c r="S192" s="415"/>
      <c r="T192" s="416"/>
      <c r="U192" s="418"/>
      <c r="V192" s="418"/>
    </row>
    <row r="193" spans="1:22" ht="15.75">
      <c r="A193" s="409" t="s">
        <v>1272</v>
      </c>
      <c r="B193" s="409"/>
      <c r="C193" s="410" t="s">
        <v>747</v>
      </c>
      <c r="D193" s="410" t="s">
        <v>864</v>
      </c>
      <c r="E193" s="411" t="s">
        <v>1184</v>
      </c>
      <c r="F193" s="410" t="s">
        <v>1273</v>
      </c>
      <c r="G193" s="410"/>
      <c r="H193" s="410" t="s">
        <v>885</v>
      </c>
      <c r="I193" s="412" t="s">
        <v>1296</v>
      </c>
      <c r="J193" s="413" t="s">
        <v>1297</v>
      </c>
      <c r="K193" s="412" t="s">
        <v>2498</v>
      </c>
      <c r="L193" s="412" t="s">
        <v>2499</v>
      </c>
      <c r="M193" s="412"/>
      <c r="N193" s="412"/>
      <c r="O193" s="412"/>
      <c r="P193" s="410">
        <v>15462145</v>
      </c>
      <c r="Q193" s="414">
        <v>2000</v>
      </c>
      <c r="R193" s="415">
        <v>13.326596199999988</v>
      </c>
      <c r="S193" s="415"/>
      <c r="T193" s="416"/>
      <c r="U193" s="418"/>
      <c r="V193" s="418"/>
    </row>
    <row r="194" spans="1:22" ht="15.75">
      <c r="A194" s="409" t="s">
        <v>1274</v>
      </c>
      <c r="B194" s="409"/>
      <c r="C194" s="410" t="s">
        <v>747</v>
      </c>
      <c r="D194" s="410" t="s">
        <v>864</v>
      </c>
      <c r="E194" s="411" t="s">
        <v>1184</v>
      </c>
      <c r="F194" s="410" t="s">
        <v>1273</v>
      </c>
      <c r="G194" s="410"/>
      <c r="H194" s="410" t="s">
        <v>882</v>
      </c>
      <c r="I194" s="412" t="s">
        <v>1296</v>
      </c>
      <c r="J194" s="413" t="s">
        <v>1297</v>
      </c>
      <c r="K194" s="412" t="s">
        <v>2498</v>
      </c>
      <c r="L194" s="412" t="s">
        <v>2499</v>
      </c>
      <c r="M194" s="412"/>
      <c r="N194" s="412"/>
      <c r="O194" s="412"/>
      <c r="P194" s="410">
        <v>15462144</v>
      </c>
      <c r="Q194" s="414">
        <v>1600</v>
      </c>
      <c r="R194" s="415">
        <v>13.452366400000001</v>
      </c>
      <c r="S194" s="415"/>
      <c r="T194" s="416"/>
      <c r="U194" s="418"/>
      <c r="V194" s="418"/>
    </row>
    <row r="195" spans="1:22" ht="15.75">
      <c r="A195" s="409" t="s">
        <v>1275</v>
      </c>
      <c r="B195" s="409"/>
      <c r="C195" s="410" t="s">
        <v>747</v>
      </c>
      <c r="D195" s="410" t="s">
        <v>864</v>
      </c>
      <c r="E195" s="411" t="s">
        <v>1276</v>
      </c>
      <c r="F195" s="410" t="s">
        <v>1277</v>
      </c>
      <c r="G195" s="410"/>
      <c r="H195" s="410" t="s">
        <v>936</v>
      </c>
      <c r="I195" s="412" t="s">
        <v>1296</v>
      </c>
      <c r="J195" s="413" t="s">
        <v>1297</v>
      </c>
      <c r="K195" s="412" t="s">
        <v>2498</v>
      </c>
      <c r="L195" s="412" t="s">
        <v>2499</v>
      </c>
      <c r="M195" s="412"/>
      <c r="N195" s="412"/>
      <c r="O195" s="412"/>
      <c r="P195" s="410">
        <v>15462190</v>
      </c>
      <c r="Q195" s="414">
        <v>1000</v>
      </c>
      <c r="R195" s="415">
        <v>7.2667437000000001</v>
      </c>
      <c r="S195" s="415"/>
      <c r="T195" s="416"/>
      <c r="U195" s="418"/>
      <c r="V195" s="418"/>
    </row>
    <row r="196" spans="1:22" ht="15.75">
      <c r="A196" s="409" t="s">
        <v>1278</v>
      </c>
      <c r="B196" s="409"/>
      <c r="C196" s="410" t="s">
        <v>747</v>
      </c>
      <c r="D196" s="410" t="s">
        <v>864</v>
      </c>
      <c r="E196" s="411" t="s">
        <v>1276</v>
      </c>
      <c r="F196" s="410" t="s">
        <v>1277</v>
      </c>
      <c r="G196" s="410"/>
      <c r="H196" s="410" t="s">
        <v>885</v>
      </c>
      <c r="I196" s="412" t="s">
        <v>1296</v>
      </c>
      <c r="J196" s="413" t="s">
        <v>1297</v>
      </c>
      <c r="K196" s="412" t="s">
        <v>2498</v>
      </c>
      <c r="L196" s="412" t="s">
        <v>2499</v>
      </c>
      <c r="M196" s="412"/>
      <c r="N196" s="412"/>
      <c r="O196" s="412"/>
      <c r="P196" s="410">
        <v>15462207</v>
      </c>
      <c r="Q196" s="414">
        <v>2000</v>
      </c>
      <c r="R196" s="415">
        <v>12.6304459</v>
      </c>
      <c r="S196" s="415"/>
      <c r="T196" s="416"/>
      <c r="U196" s="418"/>
      <c r="V196" s="418"/>
    </row>
    <row r="197" spans="1:22" ht="15.75">
      <c r="A197" s="409" t="s">
        <v>1279</v>
      </c>
      <c r="B197" s="409"/>
      <c r="C197" s="410" t="s">
        <v>747</v>
      </c>
      <c r="D197" s="410" t="s">
        <v>864</v>
      </c>
      <c r="E197" s="411" t="s">
        <v>1159</v>
      </c>
      <c r="F197" s="410" t="s">
        <v>1280</v>
      </c>
      <c r="G197" s="410"/>
      <c r="H197" s="410" t="s">
        <v>1281</v>
      </c>
      <c r="I197" s="412" t="s">
        <v>1296</v>
      </c>
      <c r="J197" s="413" t="s">
        <v>1297</v>
      </c>
      <c r="K197" s="412" t="s">
        <v>2498</v>
      </c>
      <c r="L197" s="412" t="s">
        <v>2499</v>
      </c>
      <c r="M197" s="412"/>
      <c r="N197" s="412"/>
      <c r="O197" s="412"/>
      <c r="P197" s="410">
        <v>15461982</v>
      </c>
      <c r="Q197" s="414">
        <v>2000</v>
      </c>
      <c r="R197" s="415">
        <v>9.5563289690879891</v>
      </c>
      <c r="S197" s="415"/>
      <c r="T197" s="416"/>
      <c r="U197" s="418"/>
      <c r="V197" s="418"/>
    </row>
    <row r="198" spans="1:22" ht="15.75">
      <c r="A198" s="409" t="s">
        <v>1282</v>
      </c>
      <c r="B198" s="409"/>
      <c r="C198" s="410" t="s">
        <v>747</v>
      </c>
      <c r="D198" s="410" t="s">
        <v>864</v>
      </c>
      <c r="E198" s="411" t="s">
        <v>1159</v>
      </c>
      <c r="F198" s="410" t="s">
        <v>1280</v>
      </c>
      <c r="G198" s="410"/>
      <c r="H198" s="410" t="s">
        <v>882</v>
      </c>
      <c r="I198" s="412" t="s">
        <v>1296</v>
      </c>
      <c r="J198" s="413" t="s">
        <v>1297</v>
      </c>
      <c r="K198" s="412" t="s">
        <v>2498</v>
      </c>
      <c r="L198" s="412" t="s">
        <v>2499</v>
      </c>
      <c r="M198" s="412"/>
      <c r="N198" s="412"/>
      <c r="O198" s="412"/>
      <c r="P198" s="410">
        <v>15461981</v>
      </c>
      <c r="Q198" s="414">
        <v>1600</v>
      </c>
      <c r="R198" s="415">
        <v>8.6086691136599889</v>
      </c>
      <c r="S198" s="415"/>
      <c r="T198" s="416"/>
      <c r="U198" s="418"/>
      <c r="V198" s="418"/>
    </row>
    <row r="199" spans="1:22" ht="15.75">
      <c r="A199" s="409" t="s">
        <v>1283</v>
      </c>
      <c r="B199" s="409"/>
      <c r="C199" s="410" t="s">
        <v>747</v>
      </c>
      <c r="D199" s="410" t="s">
        <v>864</v>
      </c>
      <c r="E199" s="411" t="s">
        <v>1164</v>
      </c>
      <c r="F199" s="410" t="s">
        <v>1284</v>
      </c>
      <c r="G199" s="410"/>
      <c r="H199" s="410" t="s">
        <v>936</v>
      </c>
      <c r="I199" s="412" t="s">
        <v>1296</v>
      </c>
      <c r="J199" s="413" t="s">
        <v>1297</v>
      </c>
      <c r="K199" s="412" t="s">
        <v>2498</v>
      </c>
      <c r="L199" s="412" t="s">
        <v>2499</v>
      </c>
      <c r="M199" s="412"/>
      <c r="N199" s="412"/>
      <c r="O199" s="412"/>
      <c r="P199" s="410" t="s">
        <v>2501</v>
      </c>
      <c r="Q199" s="414">
        <v>1000</v>
      </c>
      <c r="R199" s="415">
        <v>0.88404139999999998</v>
      </c>
      <c r="S199" s="415"/>
      <c r="T199" s="416"/>
      <c r="U199" s="418"/>
      <c r="V199" s="418"/>
    </row>
    <row r="200" spans="1:22" ht="15.75">
      <c r="A200" s="409" t="s">
        <v>1285</v>
      </c>
      <c r="B200" s="409"/>
      <c r="C200" s="410" t="s">
        <v>747</v>
      </c>
      <c r="D200" s="410" t="s">
        <v>864</v>
      </c>
      <c r="E200" s="411" t="s">
        <v>1164</v>
      </c>
      <c r="F200" s="410" t="s">
        <v>1284</v>
      </c>
      <c r="G200" s="410"/>
      <c r="H200" s="410" t="s">
        <v>938</v>
      </c>
      <c r="I200" s="412" t="s">
        <v>1296</v>
      </c>
      <c r="J200" s="413" t="s">
        <v>1297</v>
      </c>
      <c r="K200" s="412" t="s">
        <v>2498</v>
      </c>
      <c r="L200" s="412" t="s">
        <v>2499</v>
      </c>
      <c r="M200" s="412"/>
      <c r="N200" s="412"/>
      <c r="O200" s="412"/>
      <c r="P200" s="410">
        <v>15462426</v>
      </c>
      <c r="Q200" s="414">
        <v>1000</v>
      </c>
      <c r="R200" s="415">
        <v>4.1848910000000004</v>
      </c>
      <c r="S200" s="415"/>
      <c r="T200" s="416"/>
      <c r="U200" s="418"/>
      <c r="V200" s="418"/>
    </row>
    <row r="201" spans="1:22" ht="15.75">
      <c r="A201" s="409" t="s">
        <v>1286</v>
      </c>
      <c r="B201" s="409"/>
      <c r="C201" s="417" t="s">
        <v>747</v>
      </c>
      <c r="D201" s="410" t="s">
        <v>864</v>
      </c>
      <c r="E201" s="411" t="s">
        <v>1164</v>
      </c>
      <c r="F201" s="417" t="s">
        <v>1284</v>
      </c>
      <c r="G201" s="417"/>
      <c r="H201" s="417" t="s">
        <v>882</v>
      </c>
      <c r="I201" s="412" t="s">
        <v>1296</v>
      </c>
      <c r="J201" s="413" t="s">
        <v>1297</v>
      </c>
      <c r="K201" s="412" t="s">
        <v>2498</v>
      </c>
      <c r="L201" s="412" t="s">
        <v>2499</v>
      </c>
      <c r="M201" s="421"/>
      <c r="N201" s="421"/>
      <c r="O201" s="421"/>
      <c r="P201" s="417">
        <v>15462425</v>
      </c>
      <c r="Q201" s="417">
        <v>1600</v>
      </c>
      <c r="R201" s="420">
        <v>4.4668981999999904</v>
      </c>
      <c r="S201" s="419"/>
      <c r="T201" s="416"/>
      <c r="U201" s="418"/>
      <c r="V201" s="418"/>
    </row>
    <row r="202" spans="1:22" ht="15.75">
      <c r="A202" s="409" t="s">
        <v>1287</v>
      </c>
      <c r="B202" s="409"/>
      <c r="C202" s="417" t="s">
        <v>747</v>
      </c>
      <c r="D202" s="410" t="s">
        <v>864</v>
      </c>
      <c r="E202" s="417" t="s">
        <v>1226</v>
      </c>
      <c r="F202" s="417" t="s">
        <v>1288</v>
      </c>
      <c r="G202" s="417"/>
      <c r="H202" s="417" t="s">
        <v>1289</v>
      </c>
      <c r="I202" s="412" t="s">
        <v>1296</v>
      </c>
      <c r="J202" s="413" t="s">
        <v>1297</v>
      </c>
      <c r="K202" s="412" t="s">
        <v>2498</v>
      </c>
      <c r="L202" s="412" t="s">
        <v>1298</v>
      </c>
      <c r="M202" s="421"/>
      <c r="N202" s="421"/>
      <c r="O202" s="421"/>
      <c r="P202" s="417" t="s">
        <v>1290</v>
      </c>
      <c r="Q202" s="417">
        <v>1000</v>
      </c>
      <c r="R202" s="420">
        <v>54.831545899999995</v>
      </c>
      <c r="S202" s="419"/>
      <c r="T202" s="416"/>
      <c r="U202" s="418"/>
      <c r="V202" s="418"/>
    </row>
    <row r="203" spans="1:22" ht="15.75">
      <c r="A203" s="409" t="s">
        <v>1291</v>
      </c>
      <c r="B203" s="409"/>
      <c r="C203" s="417" t="s">
        <v>747</v>
      </c>
      <c r="D203" s="410" t="s">
        <v>864</v>
      </c>
      <c r="E203" s="417" t="s">
        <v>1181</v>
      </c>
      <c r="F203" s="417" t="s">
        <v>1288</v>
      </c>
      <c r="G203" s="417"/>
      <c r="H203" s="417" t="s">
        <v>1292</v>
      </c>
      <c r="I203" s="412" t="s">
        <v>1296</v>
      </c>
      <c r="J203" s="413" t="s">
        <v>1297</v>
      </c>
      <c r="K203" s="412" t="s">
        <v>2498</v>
      </c>
      <c r="L203" s="412" t="s">
        <v>2499</v>
      </c>
      <c r="M203" s="421"/>
      <c r="N203" s="421"/>
      <c r="O203" s="421"/>
      <c r="P203" s="417" t="s">
        <v>1293</v>
      </c>
      <c r="Q203" s="417">
        <v>1000</v>
      </c>
      <c r="R203" s="420">
        <v>14.131819999999999</v>
      </c>
      <c r="S203" s="419"/>
      <c r="T203" s="416"/>
      <c r="U203" s="418"/>
      <c r="V203" s="418"/>
    </row>
    <row r="204" spans="1:22" ht="15.75">
      <c r="A204" s="409" t="s">
        <v>1294</v>
      </c>
      <c r="B204" s="409"/>
      <c r="C204" s="410" t="s">
        <v>747</v>
      </c>
      <c r="D204" s="410" t="s">
        <v>864</v>
      </c>
      <c r="E204" s="411" t="s">
        <v>1181</v>
      </c>
      <c r="F204" s="410" t="s">
        <v>1288</v>
      </c>
      <c r="G204" s="410"/>
      <c r="H204" s="410" t="s">
        <v>1295</v>
      </c>
      <c r="I204" s="412" t="s">
        <v>1296</v>
      </c>
      <c r="J204" s="413" t="s">
        <v>1297</v>
      </c>
      <c r="K204" s="412" t="s">
        <v>2498</v>
      </c>
      <c r="L204" s="412" t="s">
        <v>2499</v>
      </c>
      <c r="M204" s="412"/>
      <c r="N204" s="412"/>
      <c r="O204" s="412"/>
      <c r="P204" s="410" t="s">
        <v>1299</v>
      </c>
      <c r="Q204" s="414">
        <v>4000</v>
      </c>
      <c r="R204" s="415">
        <v>14.241823999999999</v>
      </c>
      <c r="S204" s="415"/>
      <c r="T204" s="416"/>
      <c r="U204" s="418"/>
      <c r="V204" s="418"/>
    </row>
    <row r="205" spans="1:22" ht="15.75">
      <c r="A205" s="409" t="s">
        <v>1300</v>
      </c>
      <c r="B205" s="409"/>
      <c r="C205" s="411" t="s">
        <v>747</v>
      </c>
      <c r="D205" s="411" t="s">
        <v>873</v>
      </c>
      <c r="E205" s="411" t="s">
        <v>1210</v>
      </c>
      <c r="F205" s="411" t="s">
        <v>1301</v>
      </c>
      <c r="G205" s="422"/>
      <c r="H205" s="411" t="s">
        <v>1302</v>
      </c>
      <c r="I205" s="412" t="s">
        <v>1296</v>
      </c>
      <c r="J205" s="413" t="s">
        <v>1297</v>
      </c>
      <c r="K205" s="412" t="s">
        <v>2498</v>
      </c>
      <c r="L205" s="412" t="s">
        <v>1298</v>
      </c>
      <c r="M205" s="412"/>
      <c r="N205" s="412"/>
      <c r="O205" s="412"/>
      <c r="P205" s="411">
        <v>21009483</v>
      </c>
      <c r="Q205" s="414">
        <v>1000</v>
      </c>
      <c r="R205" s="415">
        <v>24.2787468</v>
      </c>
      <c r="S205" s="415"/>
      <c r="T205" s="416"/>
      <c r="U205" s="529"/>
      <c r="V205" s="529"/>
    </row>
    <row r="206" spans="1:22" ht="15.75">
      <c r="A206" s="409" t="s">
        <v>1303</v>
      </c>
      <c r="B206" s="409"/>
      <c r="C206" s="411" t="s">
        <v>747</v>
      </c>
      <c r="D206" s="410" t="s">
        <v>864</v>
      </c>
      <c r="E206" s="411" t="s">
        <v>1200</v>
      </c>
      <c r="F206" s="411" t="s">
        <v>1301</v>
      </c>
      <c r="G206" s="422"/>
      <c r="H206" s="411" t="s">
        <v>1304</v>
      </c>
      <c r="I206" s="412" t="s">
        <v>1296</v>
      </c>
      <c r="J206" s="413" t="s">
        <v>1297</v>
      </c>
      <c r="K206" s="412" t="s">
        <v>2498</v>
      </c>
      <c r="L206" s="412" t="s">
        <v>1298</v>
      </c>
      <c r="M206" s="412"/>
      <c r="N206" s="412"/>
      <c r="O206" s="412"/>
      <c r="P206" s="411">
        <v>21001247</v>
      </c>
      <c r="Q206" s="414">
        <v>1000</v>
      </c>
      <c r="R206" s="415">
        <v>53.051009299999905</v>
      </c>
      <c r="S206" s="415"/>
      <c r="T206" s="416"/>
      <c r="U206" s="529"/>
      <c r="V206" s="529"/>
    </row>
    <row r="207" spans="1:22" ht="15.75">
      <c r="A207" s="409" t="s">
        <v>1305</v>
      </c>
      <c r="B207" s="409"/>
      <c r="C207" s="411" t="s">
        <v>747</v>
      </c>
      <c r="D207" s="410" t="s">
        <v>864</v>
      </c>
      <c r="E207" s="411" t="s">
        <v>1200</v>
      </c>
      <c r="F207" s="411" t="s">
        <v>1301</v>
      </c>
      <c r="G207" s="422"/>
      <c r="H207" s="411" t="s">
        <v>1306</v>
      </c>
      <c r="I207" s="412" t="s">
        <v>1296</v>
      </c>
      <c r="J207" s="413" t="s">
        <v>1297</v>
      </c>
      <c r="K207" s="412" t="s">
        <v>2498</v>
      </c>
      <c r="L207" s="412" t="s">
        <v>1298</v>
      </c>
      <c r="M207" s="412"/>
      <c r="N207" s="412"/>
      <c r="O207" s="412"/>
      <c r="P207" s="411">
        <v>21009481</v>
      </c>
      <c r="Q207" s="414">
        <v>1000</v>
      </c>
      <c r="R207" s="415">
        <v>34.413115500000004</v>
      </c>
      <c r="S207" s="415"/>
      <c r="T207" s="416"/>
      <c r="U207" s="529"/>
      <c r="V207" s="529"/>
    </row>
    <row r="208" spans="1:22" ht="15.75">
      <c r="A208" s="409" t="s">
        <v>1307</v>
      </c>
      <c r="B208" s="409"/>
      <c r="C208" s="411" t="s">
        <v>747</v>
      </c>
      <c r="D208" s="410" t="s">
        <v>864</v>
      </c>
      <c r="E208" s="411" t="s">
        <v>1184</v>
      </c>
      <c r="F208" s="411" t="s">
        <v>1308</v>
      </c>
      <c r="G208" s="422"/>
      <c r="H208" s="411" t="s">
        <v>885</v>
      </c>
      <c r="I208" s="412" t="s">
        <v>1296</v>
      </c>
      <c r="J208" s="413" t="s">
        <v>1297</v>
      </c>
      <c r="K208" s="412" t="s">
        <v>2498</v>
      </c>
      <c r="L208" s="412" t="s">
        <v>2499</v>
      </c>
      <c r="M208" s="412"/>
      <c r="N208" s="412"/>
      <c r="O208" s="412"/>
      <c r="P208" s="411" t="s">
        <v>1309</v>
      </c>
      <c r="Q208" s="414">
        <v>2000</v>
      </c>
      <c r="R208" s="423">
        <v>42.400919999999999</v>
      </c>
      <c r="S208" s="415"/>
      <c r="T208" s="416"/>
      <c r="U208" s="529"/>
      <c r="V208" s="529"/>
    </row>
    <row r="209" spans="1:22" ht="15.75">
      <c r="A209" s="409" t="s">
        <v>1310</v>
      </c>
      <c r="B209" s="409"/>
      <c r="C209" s="411" t="s">
        <v>747</v>
      </c>
      <c r="D209" s="411" t="s">
        <v>873</v>
      </c>
      <c r="E209" s="411" t="s">
        <v>1184</v>
      </c>
      <c r="F209" s="411" t="s">
        <v>1308</v>
      </c>
      <c r="G209" s="422"/>
      <c r="H209" s="411" t="s">
        <v>1311</v>
      </c>
      <c r="I209" s="412" t="s">
        <v>1296</v>
      </c>
      <c r="J209" s="413" t="s">
        <v>1297</v>
      </c>
      <c r="K209" s="412" t="s">
        <v>2498</v>
      </c>
      <c r="L209" s="412" t="s">
        <v>1298</v>
      </c>
      <c r="M209" s="412"/>
      <c r="N209" s="412"/>
      <c r="O209" s="412"/>
      <c r="P209" s="411" t="s">
        <v>1312</v>
      </c>
      <c r="Q209" s="414">
        <v>500</v>
      </c>
      <c r="R209" s="423">
        <v>14.283965</v>
      </c>
      <c r="S209" s="415"/>
      <c r="T209" s="416"/>
      <c r="U209" s="529"/>
      <c r="V209" s="529"/>
    </row>
    <row r="210" spans="1:22" ht="15.75">
      <c r="A210" s="409" t="s">
        <v>1313</v>
      </c>
      <c r="B210" s="409"/>
      <c r="C210" s="411" t="s">
        <v>747</v>
      </c>
      <c r="D210" s="410" t="s">
        <v>864</v>
      </c>
      <c r="E210" s="411" t="s">
        <v>1184</v>
      </c>
      <c r="F210" s="411" t="s">
        <v>1308</v>
      </c>
      <c r="G210" s="422"/>
      <c r="H210" s="411" t="s">
        <v>866</v>
      </c>
      <c r="I210" s="412" t="s">
        <v>1296</v>
      </c>
      <c r="J210" s="413" t="s">
        <v>1297</v>
      </c>
      <c r="K210" s="412" t="s">
        <v>2498</v>
      </c>
      <c r="L210" s="412" t="s">
        <v>2499</v>
      </c>
      <c r="M210" s="412"/>
      <c r="N210" s="412"/>
      <c r="O210" s="412"/>
      <c r="P210" s="411" t="s">
        <v>1314</v>
      </c>
      <c r="Q210" s="414">
        <v>3000</v>
      </c>
      <c r="R210" s="423">
        <v>68.86563000000001</v>
      </c>
      <c r="S210" s="415"/>
      <c r="T210" s="416"/>
      <c r="U210" s="529"/>
      <c r="V210" s="529"/>
    </row>
    <row r="211" spans="1:22" ht="15.75">
      <c r="A211" s="409" t="s">
        <v>1315</v>
      </c>
      <c r="B211" s="409"/>
      <c r="C211" s="411" t="s">
        <v>747</v>
      </c>
      <c r="D211" s="411" t="s">
        <v>873</v>
      </c>
      <c r="E211" s="411" t="s">
        <v>1184</v>
      </c>
      <c r="F211" s="411" t="s">
        <v>1308</v>
      </c>
      <c r="G211" s="422"/>
      <c r="H211" s="411" t="s">
        <v>1316</v>
      </c>
      <c r="I211" s="412" t="s">
        <v>1296</v>
      </c>
      <c r="J211" s="413" t="s">
        <v>1297</v>
      </c>
      <c r="K211" s="412" t="s">
        <v>2498</v>
      </c>
      <c r="L211" s="412" t="s">
        <v>1298</v>
      </c>
      <c r="M211" s="412"/>
      <c r="N211" s="412"/>
      <c r="O211" s="412"/>
      <c r="P211" s="411" t="s">
        <v>1317</v>
      </c>
      <c r="Q211" s="414">
        <v>250</v>
      </c>
      <c r="R211" s="423">
        <v>6.0749975000000003</v>
      </c>
      <c r="S211" s="415"/>
      <c r="T211" s="416"/>
      <c r="U211" s="529"/>
      <c r="V211" s="529"/>
    </row>
    <row r="212" spans="1:22" ht="15.75">
      <c r="A212" s="409" t="s">
        <v>1318</v>
      </c>
      <c r="B212" s="409"/>
      <c r="C212" s="411" t="s">
        <v>747</v>
      </c>
      <c r="D212" s="411" t="s">
        <v>873</v>
      </c>
      <c r="E212" s="411" t="s">
        <v>1184</v>
      </c>
      <c r="F212" s="411" t="s">
        <v>1308</v>
      </c>
      <c r="G212" s="422"/>
      <c r="H212" s="411" t="s">
        <v>1319</v>
      </c>
      <c r="I212" s="412" t="s">
        <v>1296</v>
      </c>
      <c r="J212" s="413" t="s">
        <v>1297</v>
      </c>
      <c r="K212" s="412" t="s">
        <v>2498</v>
      </c>
      <c r="L212" s="412" t="s">
        <v>1298</v>
      </c>
      <c r="M212" s="412"/>
      <c r="N212" s="412"/>
      <c r="O212" s="412"/>
      <c r="P212" s="411" t="s">
        <v>1320</v>
      </c>
      <c r="Q212" s="414">
        <v>1000</v>
      </c>
      <c r="R212" s="423">
        <v>25.704639999999998</v>
      </c>
      <c r="S212" s="415"/>
      <c r="T212" s="416"/>
      <c r="U212" s="529"/>
      <c r="V212" s="529"/>
    </row>
    <row r="213" spans="1:22" ht="15.75">
      <c r="A213" s="409" t="s">
        <v>1321</v>
      </c>
      <c r="B213" s="409"/>
      <c r="C213" s="411" t="s">
        <v>747</v>
      </c>
      <c r="D213" s="411" t="s">
        <v>873</v>
      </c>
      <c r="E213" s="411" t="s">
        <v>1184</v>
      </c>
      <c r="F213" s="411" t="s">
        <v>1308</v>
      </c>
      <c r="G213" s="422"/>
      <c r="H213" s="411" t="s">
        <v>1322</v>
      </c>
      <c r="I213" s="412" t="s">
        <v>1296</v>
      </c>
      <c r="J213" s="413" t="s">
        <v>1297</v>
      </c>
      <c r="K213" s="412" t="s">
        <v>2498</v>
      </c>
      <c r="L213" s="412" t="s">
        <v>1298</v>
      </c>
      <c r="M213" s="412"/>
      <c r="N213" s="412"/>
      <c r="O213" s="412"/>
      <c r="P213" s="411" t="s">
        <v>1323</v>
      </c>
      <c r="Q213" s="414">
        <v>1000</v>
      </c>
      <c r="R213" s="423">
        <v>9.8460900000000002</v>
      </c>
      <c r="S213" s="415"/>
      <c r="T213" s="416"/>
      <c r="U213" s="529"/>
      <c r="V213" s="529"/>
    </row>
    <row r="214" spans="1:22" ht="15.75">
      <c r="A214" s="409" t="s">
        <v>1324</v>
      </c>
      <c r="B214" s="409"/>
      <c r="C214" s="411" t="s">
        <v>747</v>
      </c>
      <c r="D214" s="410" t="s">
        <v>864</v>
      </c>
      <c r="E214" s="411" t="s">
        <v>1184</v>
      </c>
      <c r="F214" s="411" t="s">
        <v>1308</v>
      </c>
      <c r="G214" s="422"/>
      <c r="H214" s="411" t="s">
        <v>870</v>
      </c>
      <c r="I214" s="412" t="s">
        <v>1296</v>
      </c>
      <c r="J214" s="413" t="s">
        <v>1297</v>
      </c>
      <c r="K214" s="412" t="s">
        <v>2498</v>
      </c>
      <c r="L214" s="412" t="s">
        <v>2499</v>
      </c>
      <c r="M214" s="412"/>
      <c r="N214" s="412"/>
      <c r="O214" s="412"/>
      <c r="P214" s="411" t="s">
        <v>1325</v>
      </c>
      <c r="Q214" s="414">
        <v>3000</v>
      </c>
      <c r="R214" s="423">
        <v>8.3388000000000009</v>
      </c>
      <c r="S214" s="415"/>
      <c r="T214" s="416"/>
      <c r="U214" s="529"/>
      <c r="V214" s="529"/>
    </row>
    <row r="215" spans="1:22" ht="15.75">
      <c r="A215" s="409" t="s">
        <v>1326</v>
      </c>
      <c r="B215" s="409"/>
      <c r="C215" s="411" t="s">
        <v>747</v>
      </c>
      <c r="D215" s="410" t="s">
        <v>864</v>
      </c>
      <c r="E215" s="411" t="s">
        <v>1327</v>
      </c>
      <c r="F215" s="411" t="s">
        <v>1328</v>
      </c>
      <c r="G215" s="422"/>
      <c r="H215" s="411" t="s">
        <v>885</v>
      </c>
      <c r="I215" s="412" t="s">
        <v>1296</v>
      </c>
      <c r="J215" s="413" t="s">
        <v>1297</v>
      </c>
      <c r="K215" s="412" t="s">
        <v>2498</v>
      </c>
      <c r="L215" s="412" t="s">
        <v>2499</v>
      </c>
      <c r="M215" s="412"/>
      <c r="N215" s="412"/>
      <c r="O215" s="412"/>
      <c r="P215" s="411" t="s">
        <v>1329</v>
      </c>
      <c r="Q215" s="414">
        <v>2000</v>
      </c>
      <c r="R215" s="423">
        <v>26.406796</v>
      </c>
      <c r="S215" s="415"/>
      <c r="T215" s="416"/>
      <c r="U215" s="529"/>
      <c r="V215" s="529"/>
    </row>
    <row r="216" spans="1:22" ht="15.75">
      <c r="A216" s="409" t="s">
        <v>1330</v>
      </c>
      <c r="B216" s="409"/>
      <c r="C216" s="411" t="s">
        <v>747</v>
      </c>
      <c r="D216" s="410" t="s">
        <v>864</v>
      </c>
      <c r="E216" s="411" t="s">
        <v>1327</v>
      </c>
      <c r="F216" s="411" t="s">
        <v>1328</v>
      </c>
      <c r="G216" s="422"/>
      <c r="H216" s="411" t="s">
        <v>866</v>
      </c>
      <c r="I216" s="412" t="s">
        <v>1296</v>
      </c>
      <c r="J216" s="413" t="s">
        <v>1297</v>
      </c>
      <c r="K216" s="412" t="s">
        <v>2498</v>
      </c>
      <c r="L216" s="412" t="s">
        <v>2499</v>
      </c>
      <c r="M216" s="412"/>
      <c r="N216" s="412"/>
      <c r="O216" s="412"/>
      <c r="P216" s="411" t="s">
        <v>1331</v>
      </c>
      <c r="Q216" s="414">
        <v>3000</v>
      </c>
      <c r="R216" s="423">
        <v>41.373335999999995</v>
      </c>
      <c r="S216" s="415"/>
      <c r="T216" s="416"/>
      <c r="U216" s="529"/>
      <c r="V216" s="529"/>
    </row>
    <row r="217" spans="1:22" ht="15.75">
      <c r="A217" s="409" t="s">
        <v>1332</v>
      </c>
      <c r="B217" s="409"/>
      <c r="C217" s="411" t="s">
        <v>747</v>
      </c>
      <c r="D217" s="410" t="s">
        <v>864</v>
      </c>
      <c r="E217" s="411" t="s">
        <v>1327</v>
      </c>
      <c r="F217" s="411" t="s">
        <v>1328</v>
      </c>
      <c r="G217" s="422"/>
      <c r="H217" s="411" t="s">
        <v>870</v>
      </c>
      <c r="I217" s="412" t="s">
        <v>1296</v>
      </c>
      <c r="J217" s="413" t="s">
        <v>1297</v>
      </c>
      <c r="K217" s="412" t="s">
        <v>2498</v>
      </c>
      <c r="L217" s="412" t="s">
        <v>2499</v>
      </c>
      <c r="M217" s="412"/>
      <c r="N217" s="412"/>
      <c r="O217" s="412"/>
      <c r="P217" s="411">
        <v>21005115</v>
      </c>
      <c r="Q217" s="414">
        <v>3000</v>
      </c>
      <c r="R217" s="423">
        <v>15.692472699999989</v>
      </c>
      <c r="S217" s="415"/>
      <c r="T217" s="416"/>
      <c r="U217" s="529"/>
      <c r="V217" s="529"/>
    </row>
    <row r="218" spans="1:22" ht="15.75">
      <c r="A218" s="409" t="s">
        <v>1333</v>
      </c>
      <c r="B218" s="409"/>
      <c r="C218" s="411" t="s">
        <v>747</v>
      </c>
      <c r="D218" s="410" t="s">
        <v>864</v>
      </c>
      <c r="E218" s="411" t="s">
        <v>1223</v>
      </c>
      <c r="F218" s="411" t="s">
        <v>1334</v>
      </c>
      <c r="G218" s="422"/>
      <c r="H218" s="411" t="s">
        <v>936</v>
      </c>
      <c r="I218" s="412" t="s">
        <v>1296</v>
      </c>
      <c r="J218" s="413" t="s">
        <v>1297</v>
      </c>
      <c r="K218" s="412" t="s">
        <v>2498</v>
      </c>
      <c r="L218" s="412" t="s">
        <v>2499</v>
      </c>
      <c r="M218" s="412"/>
      <c r="N218" s="412"/>
      <c r="O218" s="412"/>
      <c r="P218" s="411" t="s">
        <v>1335</v>
      </c>
      <c r="Q218" s="414">
        <v>1000</v>
      </c>
      <c r="R218" s="423">
        <v>4.2825850000000001</v>
      </c>
      <c r="S218" s="415"/>
      <c r="T218" s="416"/>
      <c r="U218" s="529"/>
      <c r="V218" s="529"/>
    </row>
    <row r="219" spans="1:22" ht="15.75">
      <c r="A219" s="409" t="s">
        <v>1336</v>
      </c>
      <c r="B219" s="409"/>
      <c r="C219" s="411" t="s">
        <v>747</v>
      </c>
      <c r="D219" s="410" t="s">
        <v>864</v>
      </c>
      <c r="E219" s="411" t="s">
        <v>1223</v>
      </c>
      <c r="F219" s="411" t="s">
        <v>1334</v>
      </c>
      <c r="G219" s="422"/>
      <c r="H219" s="411" t="s">
        <v>938</v>
      </c>
      <c r="I219" s="412" t="s">
        <v>1296</v>
      </c>
      <c r="J219" s="413" t="s">
        <v>1297</v>
      </c>
      <c r="K219" s="412" t="s">
        <v>2498</v>
      </c>
      <c r="L219" s="412" t="s">
        <v>2499</v>
      </c>
      <c r="M219" s="412"/>
      <c r="N219" s="412"/>
      <c r="O219" s="412"/>
      <c r="P219" s="411" t="s">
        <v>1337</v>
      </c>
      <c r="Q219" s="414">
        <v>1000</v>
      </c>
      <c r="R219" s="423">
        <v>3.9148149999999999</v>
      </c>
      <c r="S219" s="415"/>
      <c r="T219" s="416"/>
      <c r="U219" s="529"/>
      <c r="V219" s="529"/>
    </row>
    <row r="220" spans="1:22" ht="15.75">
      <c r="A220" s="409" t="s">
        <v>1338</v>
      </c>
      <c r="B220" s="409"/>
      <c r="C220" s="411" t="s">
        <v>747</v>
      </c>
      <c r="D220" s="410" t="s">
        <v>864</v>
      </c>
      <c r="E220" s="411" t="s">
        <v>1210</v>
      </c>
      <c r="F220" s="411" t="s">
        <v>1339</v>
      </c>
      <c r="G220" s="422"/>
      <c r="H220" s="411" t="s">
        <v>882</v>
      </c>
      <c r="I220" s="412" t="s">
        <v>1296</v>
      </c>
      <c r="J220" s="413" t="s">
        <v>1297</v>
      </c>
      <c r="K220" s="412" t="s">
        <v>2498</v>
      </c>
      <c r="L220" s="412" t="s">
        <v>2499</v>
      </c>
      <c r="M220" s="412"/>
      <c r="N220" s="412"/>
      <c r="O220" s="412"/>
      <c r="P220" s="411" t="s">
        <v>1340</v>
      </c>
      <c r="Q220" s="414">
        <v>1600</v>
      </c>
      <c r="R220" s="423">
        <v>1.172E-2</v>
      </c>
      <c r="S220" s="415"/>
      <c r="T220" s="416"/>
      <c r="U220" s="529"/>
      <c r="V220" s="529"/>
    </row>
    <row r="221" spans="1:22" ht="15.75">
      <c r="A221" s="409" t="s">
        <v>1341</v>
      </c>
      <c r="B221" s="409"/>
      <c r="C221" s="411" t="s">
        <v>747</v>
      </c>
      <c r="D221" s="410" t="s">
        <v>864</v>
      </c>
      <c r="E221" s="411" t="s">
        <v>1210</v>
      </c>
      <c r="F221" s="411" t="s">
        <v>1339</v>
      </c>
      <c r="G221" s="422"/>
      <c r="H221" s="411" t="s">
        <v>885</v>
      </c>
      <c r="I221" s="412" t="s">
        <v>1296</v>
      </c>
      <c r="J221" s="413" t="s">
        <v>1297</v>
      </c>
      <c r="K221" s="412" t="s">
        <v>2498</v>
      </c>
      <c r="L221" s="412" t="s">
        <v>2499</v>
      </c>
      <c r="M221" s="412"/>
      <c r="N221" s="412"/>
      <c r="O221" s="412"/>
      <c r="P221" s="411" t="s">
        <v>1342</v>
      </c>
      <c r="Q221" s="414">
        <v>2000</v>
      </c>
      <c r="R221" s="423">
        <v>6.2199999999999998E-3</v>
      </c>
      <c r="S221" s="415"/>
      <c r="T221" s="416"/>
      <c r="U221" s="529"/>
      <c r="V221" s="529"/>
    </row>
    <row r="222" spans="1:22" ht="15.75">
      <c r="A222" s="409" t="s">
        <v>1343</v>
      </c>
      <c r="B222" s="409"/>
      <c r="C222" s="411" t="s">
        <v>747</v>
      </c>
      <c r="D222" s="410" t="s">
        <v>864</v>
      </c>
      <c r="E222" s="411" t="s">
        <v>1181</v>
      </c>
      <c r="F222" s="411" t="s">
        <v>1344</v>
      </c>
      <c r="G222" s="422"/>
      <c r="H222" s="411" t="s">
        <v>882</v>
      </c>
      <c r="I222" s="412" t="s">
        <v>1296</v>
      </c>
      <c r="J222" s="413" t="s">
        <v>1297</v>
      </c>
      <c r="K222" s="412" t="s">
        <v>2498</v>
      </c>
      <c r="L222" s="412" t="s">
        <v>2499</v>
      </c>
      <c r="M222" s="412"/>
      <c r="N222" s="412"/>
      <c r="O222" s="412"/>
      <c r="P222" s="411" t="s">
        <v>1345</v>
      </c>
      <c r="Q222" s="414">
        <v>1600</v>
      </c>
      <c r="R222" s="423">
        <v>0</v>
      </c>
      <c r="S222" s="415"/>
      <c r="T222" s="416"/>
      <c r="U222" s="529"/>
      <c r="V222" s="529"/>
    </row>
    <row r="223" spans="1:22" ht="15.75">
      <c r="A223" s="409" t="s">
        <v>1346</v>
      </c>
      <c r="B223" s="409"/>
      <c r="C223" s="411" t="s">
        <v>747</v>
      </c>
      <c r="D223" s="410" t="s">
        <v>864</v>
      </c>
      <c r="E223" s="411" t="s">
        <v>1181</v>
      </c>
      <c r="F223" s="411" t="s">
        <v>1344</v>
      </c>
      <c r="G223" s="422"/>
      <c r="H223" s="411" t="s">
        <v>1295</v>
      </c>
      <c r="I223" s="412" t="s">
        <v>1296</v>
      </c>
      <c r="J223" s="413" t="s">
        <v>1297</v>
      </c>
      <c r="K223" s="412" t="s">
        <v>2498</v>
      </c>
      <c r="L223" s="412" t="s">
        <v>2499</v>
      </c>
      <c r="M223" s="412"/>
      <c r="N223" s="412"/>
      <c r="O223" s="412"/>
      <c r="P223" s="411" t="s">
        <v>1347</v>
      </c>
      <c r="Q223" s="414">
        <v>4000</v>
      </c>
      <c r="R223" s="423">
        <v>0</v>
      </c>
      <c r="S223" s="415"/>
      <c r="T223" s="416"/>
      <c r="U223" s="529"/>
      <c r="V223" s="529"/>
    </row>
    <row r="224" spans="1:22" ht="15.75">
      <c r="A224" s="409" t="s">
        <v>1348</v>
      </c>
      <c r="B224" s="409"/>
      <c r="C224" s="411" t="s">
        <v>747</v>
      </c>
      <c r="D224" s="410" t="s">
        <v>864</v>
      </c>
      <c r="E224" s="411" t="s">
        <v>1223</v>
      </c>
      <c r="F224" s="411" t="s">
        <v>1349</v>
      </c>
      <c r="G224" s="422"/>
      <c r="H224" s="411" t="s">
        <v>936</v>
      </c>
      <c r="I224" s="412" t="s">
        <v>1296</v>
      </c>
      <c r="J224" s="413" t="s">
        <v>1297</v>
      </c>
      <c r="K224" s="412" t="s">
        <v>2498</v>
      </c>
      <c r="L224" s="412" t="s">
        <v>2499</v>
      </c>
      <c r="M224" s="412"/>
      <c r="N224" s="412"/>
      <c r="O224" s="412"/>
      <c r="P224" s="411" t="s">
        <v>1350</v>
      </c>
      <c r="Q224" s="414">
        <v>1000</v>
      </c>
      <c r="R224" s="423">
        <v>8.033499999999999E-2</v>
      </c>
      <c r="S224" s="415"/>
      <c r="T224" s="416"/>
      <c r="U224" s="529"/>
      <c r="V224" s="529"/>
    </row>
    <row r="225" spans="1:22" ht="15.75">
      <c r="A225" s="409" t="s">
        <v>1351</v>
      </c>
      <c r="B225" s="409"/>
      <c r="C225" s="411" t="s">
        <v>747</v>
      </c>
      <c r="D225" s="410" t="s">
        <v>864</v>
      </c>
      <c r="E225" s="411" t="s">
        <v>1223</v>
      </c>
      <c r="F225" s="411" t="s">
        <v>1349</v>
      </c>
      <c r="G225" s="422"/>
      <c r="H225" s="411" t="s">
        <v>938</v>
      </c>
      <c r="I225" s="412" t="s">
        <v>1296</v>
      </c>
      <c r="J225" s="413" t="s">
        <v>1297</v>
      </c>
      <c r="K225" s="412" t="s">
        <v>2498</v>
      </c>
      <c r="L225" s="412" t="s">
        <v>2499</v>
      </c>
      <c r="M225" s="412"/>
      <c r="N225" s="412"/>
      <c r="O225" s="412"/>
      <c r="P225" s="411" t="s">
        <v>1352</v>
      </c>
      <c r="Q225" s="414">
        <v>1000</v>
      </c>
      <c r="R225" s="423">
        <v>2.5259999999999998E-2</v>
      </c>
      <c r="S225" s="415"/>
      <c r="T225" s="416"/>
      <c r="U225" s="529"/>
      <c r="V225" s="529"/>
    </row>
    <row r="226" spans="1:22" ht="15.75">
      <c r="A226" s="409" t="s">
        <v>1353</v>
      </c>
      <c r="B226" s="409"/>
      <c r="C226" s="411" t="s">
        <v>747</v>
      </c>
      <c r="D226" s="410" t="s">
        <v>864</v>
      </c>
      <c r="E226" s="411" t="s">
        <v>1181</v>
      </c>
      <c r="F226" s="411" t="s">
        <v>1354</v>
      </c>
      <c r="G226" s="422"/>
      <c r="H226" s="411" t="s">
        <v>1355</v>
      </c>
      <c r="I226" s="412" t="s">
        <v>1296</v>
      </c>
      <c r="J226" s="413" t="s">
        <v>1297</v>
      </c>
      <c r="K226" s="412" t="s">
        <v>2498</v>
      </c>
      <c r="L226" s="412" t="s">
        <v>2499</v>
      </c>
      <c r="M226" s="412"/>
      <c r="N226" s="412"/>
      <c r="O226" s="412"/>
      <c r="P226" s="411" t="s">
        <v>1356</v>
      </c>
      <c r="Q226" s="414">
        <v>666.67</v>
      </c>
      <c r="R226" s="423">
        <v>13.170829452</v>
      </c>
      <c r="S226" s="415"/>
      <c r="T226" s="416"/>
      <c r="U226" s="529"/>
      <c r="V226" s="529"/>
    </row>
    <row r="227" spans="1:22" ht="15.75">
      <c r="A227" s="409" t="s">
        <v>1357</v>
      </c>
      <c r="B227" s="409"/>
      <c r="C227" s="411" t="s">
        <v>747</v>
      </c>
      <c r="D227" s="410" t="s">
        <v>864</v>
      </c>
      <c r="E227" s="411" t="s">
        <v>1181</v>
      </c>
      <c r="F227" s="411" t="s">
        <v>1354</v>
      </c>
      <c r="G227" s="422"/>
      <c r="H227" s="411" t="s">
        <v>1358</v>
      </c>
      <c r="I227" s="412" t="s">
        <v>1296</v>
      </c>
      <c r="J227" s="413" t="s">
        <v>1297</v>
      </c>
      <c r="K227" s="412" t="s">
        <v>2498</v>
      </c>
      <c r="L227" s="412" t="s">
        <v>2499</v>
      </c>
      <c r="M227" s="412"/>
      <c r="N227" s="412"/>
      <c r="O227" s="412"/>
      <c r="P227" s="411" t="s">
        <v>1359</v>
      </c>
      <c r="Q227" s="414">
        <v>1000</v>
      </c>
      <c r="R227" s="423">
        <v>8.033100000000001</v>
      </c>
      <c r="S227" s="415"/>
      <c r="T227" s="416"/>
      <c r="U227" s="529"/>
      <c r="V227" s="529"/>
    </row>
    <row r="228" spans="1:22" ht="15.75">
      <c r="A228" s="409" t="s">
        <v>1360</v>
      </c>
      <c r="B228" s="409"/>
      <c r="C228" s="411" t="s">
        <v>747</v>
      </c>
      <c r="D228" s="410" t="s">
        <v>864</v>
      </c>
      <c r="E228" s="411" t="s">
        <v>1155</v>
      </c>
      <c r="F228" s="411" t="s">
        <v>1361</v>
      </c>
      <c r="G228" s="422"/>
      <c r="H228" s="411" t="s">
        <v>882</v>
      </c>
      <c r="I228" s="412" t="s">
        <v>1296</v>
      </c>
      <c r="J228" s="413" t="s">
        <v>1297</v>
      </c>
      <c r="K228" s="412" t="s">
        <v>2498</v>
      </c>
      <c r="L228" s="412" t="s">
        <v>2499</v>
      </c>
      <c r="M228" s="412"/>
      <c r="N228" s="412"/>
      <c r="O228" s="412"/>
      <c r="P228" s="411" t="s">
        <v>1362</v>
      </c>
      <c r="Q228" s="414">
        <v>1600</v>
      </c>
      <c r="R228" s="423">
        <v>7.4629799999999999</v>
      </c>
      <c r="S228" s="415"/>
      <c r="T228" s="416"/>
      <c r="U228" s="529"/>
      <c r="V228" s="529"/>
    </row>
    <row r="229" spans="1:22" ht="15.75">
      <c r="A229" s="409" t="s">
        <v>1363</v>
      </c>
      <c r="B229" s="409"/>
      <c r="C229" s="411" t="s">
        <v>747</v>
      </c>
      <c r="D229" s="410" t="s">
        <v>864</v>
      </c>
      <c r="E229" s="411" t="s">
        <v>1155</v>
      </c>
      <c r="F229" s="411" t="s">
        <v>1361</v>
      </c>
      <c r="G229" s="422"/>
      <c r="H229" s="411" t="s">
        <v>885</v>
      </c>
      <c r="I229" s="412" t="s">
        <v>1296</v>
      </c>
      <c r="J229" s="413" t="s">
        <v>1297</v>
      </c>
      <c r="K229" s="412" t="s">
        <v>2498</v>
      </c>
      <c r="L229" s="412" t="s">
        <v>2499</v>
      </c>
      <c r="M229" s="412"/>
      <c r="N229" s="412"/>
      <c r="O229" s="412"/>
      <c r="P229" s="411" t="s">
        <v>1364</v>
      </c>
      <c r="Q229" s="414">
        <v>2000</v>
      </c>
      <c r="R229" s="423">
        <v>7.3350600000000004</v>
      </c>
      <c r="S229" s="415"/>
      <c r="T229" s="416"/>
      <c r="U229" s="529"/>
      <c r="V229" s="529"/>
    </row>
    <row r="230" spans="1:22" ht="15.75">
      <c r="A230" s="409" t="s">
        <v>1365</v>
      </c>
      <c r="B230" s="409"/>
      <c r="C230" s="411" t="s">
        <v>747</v>
      </c>
      <c r="D230" s="410" t="s">
        <v>864</v>
      </c>
      <c r="E230" s="411" t="s">
        <v>1210</v>
      </c>
      <c r="F230" s="411" t="s">
        <v>1366</v>
      </c>
      <c r="G230" s="422"/>
      <c r="H230" s="411" t="s">
        <v>882</v>
      </c>
      <c r="I230" s="412" t="s">
        <v>1296</v>
      </c>
      <c r="J230" s="413" t="s">
        <v>1297</v>
      </c>
      <c r="K230" s="412" t="s">
        <v>2498</v>
      </c>
      <c r="L230" s="412" t="s">
        <v>2499</v>
      </c>
      <c r="M230" s="412"/>
      <c r="N230" s="412"/>
      <c r="O230" s="412"/>
      <c r="P230" s="411" t="s">
        <v>1367</v>
      </c>
      <c r="Q230" s="414">
        <v>1600</v>
      </c>
      <c r="R230" s="423">
        <v>18.560504000000002</v>
      </c>
      <c r="S230" s="415"/>
      <c r="T230" s="416"/>
      <c r="U230" s="529"/>
      <c r="V230" s="529"/>
    </row>
    <row r="231" spans="1:22" ht="15.75">
      <c r="A231" s="409" t="s">
        <v>1368</v>
      </c>
      <c r="B231" s="409"/>
      <c r="C231" s="411" t="s">
        <v>747</v>
      </c>
      <c r="D231" s="410" t="s">
        <v>864</v>
      </c>
      <c r="E231" s="411" t="s">
        <v>1210</v>
      </c>
      <c r="F231" s="411" t="s">
        <v>1366</v>
      </c>
      <c r="G231" s="422"/>
      <c r="H231" s="411" t="s">
        <v>885</v>
      </c>
      <c r="I231" s="412" t="s">
        <v>1296</v>
      </c>
      <c r="J231" s="413" t="s">
        <v>1297</v>
      </c>
      <c r="K231" s="412" t="s">
        <v>2498</v>
      </c>
      <c r="L231" s="412" t="s">
        <v>2499</v>
      </c>
      <c r="M231" s="412"/>
      <c r="N231" s="412"/>
      <c r="O231" s="412"/>
      <c r="P231" s="411" t="s">
        <v>1369</v>
      </c>
      <c r="Q231" s="414">
        <v>2000</v>
      </c>
      <c r="R231" s="423">
        <v>17.038152</v>
      </c>
      <c r="S231" s="415"/>
      <c r="T231" s="416"/>
      <c r="U231" s="529"/>
      <c r="V231" s="529"/>
    </row>
    <row r="232" spans="1:22" ht="15.75">
      <c r="A232" s="409" t="s">
        <v>1370</v>
      </c>
      <c r="B232" s="409"/>
      <c r="C232" s="411" t="s">
        <v>747</v>
      </c>
      <c r="D232" s="410" t="s">
        <v>864</v>
      </c>
      <c r="E232" s="411" t="s">
        <v>1181</v>
      </c>
      <c r="F232" s="411" t="s">
        <v>1371</v>
      </c>
      <c r="G232" s="422"/>
      <c r="H232" s="411" t="s">
        <v>882</v>
      </c>
      <c r="I232" s="412" t="s">
        <v>1296</v>
      </c>
      <c r="J232" s="413" t="s">
        <v>1297</v>
      </c>
      <c r="K232" s="412" t="s">
        <v>2498</v>
      </c>
      <c r="L232" s="412" t="s">
        <v>2499</v>
      </c>
      <c r="M232" s="412"/>
      <c r="N232" s="412"/>
      <c r="O232" s="412"/>
      <c r="P232" s="411">
        <v>18117154</v>
      </c>
      <c r="Q232" s="414">
        <v>1600</v>
      </c>
      <c r="R232" s="423">
        <v>10.7916258</v>
      </c>
      <c r="S232" s="415"/>
      <c r="T232" s="416"/>
      <c r="U232" s="529"/>
      <c r="V232" s="529"/>
    </row>
    <row r="233" spans="1:22" ht="15.75">
      <c r="A233" s="409" t="s">
        <v>1372</v>
      </c>
      <c r="B233" s="409"/>
      <c r="C233" s="411" t="s">
        <v>747</v>
      </c>
      <c r="D233" s="410" t="s">
        <v>864</v>
      </c>
      <c r="E233" s="411" t="s">
        <v>1181</v>
      </c>
      <c r="F233" s="411" t="s">
        <v>1371</v>
      </c>
      <c r="G233" s="422"/>
      <c r="H233" s="411" t="s">
        <v>885</v>
      </c>
      <c r="I233" s="412" t="s">
        <v>1296</v>
      </c>
      <c r="J233" s="413" t="s">
        <v>1297</v>
      </c>
      <c r="K233" s="412" t="s">
        <v>2498</v>
      </c>
      <c r="L233" s="412" t="s">
        <v>2499</v>
      </c>
      <c r="M233" s="412"/>
      <c r="N233" s="412"/>
      <c r="O233" s="412"/>
      <c r="P233" s="411">
        <v>18117138</v>
      </c>
      <c r="Q233" s="414">
        <v>2000</v>
      </c>
      <c r="R233" s="423">
        <v>11.220440199999999</v>
      </c>
      <c r="S233" s="415"/>
      <c r="T233" s="416"/>
      <c r="U233" s="529"/>
      <c r="V233" s="529"/>
    </row>
    <row r="234" spans="1:22" ht="15.75">
      <c r="A234" s="409" t="s">
        <v>1373</v>
      </c>
      <c r="B234" s="409"/>
      <c r="C234" s="411" t="s">
        <v>747</v>
      </c>
      <c r="D234" s="410" t="s">
        <v>864</v>
      </c>
      <c r="E234" s="411" t="s">
        <v>1181</v>
      </c>
      <c r="F234" s="411" t="s">
        <v>1374</v>
      </c>
      <c r="G234" s="422"/>
      <c r="H234" s="411" t="s">
        <v>882</v>
      </c>
      <c r="I234" s="412" t="s">
        <v>1296</v>
      </c>
      <c r="J234" s="413" t="s">
        <v>1297</v>
      </c>
      <c r="K234" s="412" t="s">
        <v>2498</v>
      </c>
      <c r="L234" s="412" t="s">
        <v>2499</v>
      </c>
      <c r="M234" s="412"/>
      <c r="N234" s="412"/>
      <c r="O234" s="412"/>
      <c r="P234" s="411" t="s">
        <v>1375</v>
      </c>
      <c r="Q234" s="414">
        <v>1600</v>
      </c>
      <c r="R234" s="423">
        <v>9.1919800000000009</v>
      </c>
      <c r="S234" s="415"/>
      <c r="T234" s="416"/>
      <c r="U234" s="529"/>
      <c r="V234" s="529"/>
    </row>
    <row r="235" spans="1:22" ht="15.75">
      <c r="A235" s="409" t="s">
        <v>1376</v>
      </c>
      <c r="B235" s="409"/>
      <c r="C235" s="411" t="s">
        <v>747</v>
      </c>
      <c r="D235" s="410" t="s">
        <v>864</v>
      </c>
      <c r="E235" s="411" t="s">
        <v>1181</v>
      </c>
      <c r="F235" s="411" t="s">
        <v>1374</v>
      </c>
      <c r="G235" s="422"/>
      <c r="H235" s="411" t="s">
        <v>885</v>
      </c>
      <c r="I235" s="412" t="s">
        <v>1296</v>
      </c>
      <c r="J235" s="413" t="s">
        <v>1297</v>
      </c>
      <c r="K235" s="412" t="s">
        <v>2498</v>
      </c>
      <c r="L235" s="412" t="s">
        <v>2499</v>
      </c>
      <c r="M235" s="412"/>
      <c r="N235" s="412"/>
      <c r="O235" s="412"/>
      <c r="P235" s="411" t="s">
        <v>1377</v>
      </c>
      <c r="Q235" s="414">
        <v>2000</v>
      </c>
      <c r="R235" s="423">
        <v>9.2364639999999998</v>
      </c>
      <c r="S235" s="415"/>
      <c r="T235" s="416"/>
      <c r="U235" s="529"/>
      <c r="V235" s="529"/>
    </row>
    <row r="236" spans="1:22" ht="15.75">
      <c r="A236" s="409" t="s">
        <v>1378</v>
      </c>
      <c r="B236" s="409"/>
      <c r="C236" s="411" t="s">
        <v>747</v>
      </c>
      <c r="D236" s="410" t="s">
        <v>864</v>
      </c>
      <c r="E236" s="411" t="s">
        <v>1223</v>
      </c>
      <c r="F236" s="411" t="s">
        <v>1379</v>
      </c>
      <c r="G236" s="422"/>
      <c r="H236" s="411" t="s">
        <v>936</v>
      </c>
      <c r="I236" s="412" t="s">
        <v>1296</v>
      </c>
      <c r="J236" s="413" t="s">
        <v>1297</v>
      </c>
      <c r="K236" s="412" t="s">
        <v>2498</v>
      </c>
      <c r="L236" s="412" t="s">
        <v>2499</v>
      </c>
      <c r="M236" s="412"/>
      <c r="N236" s="412"/>
      <c r="O236" s="412"/>
      <c r="P236" s="411" t="s">
        <v>1380</v>
      </c>
      <c r="Q236" s="414">
        <v>1000</v>
      </c>
      <c r="R236" s="423">
        <v>5.2499999999999995E-3</v>
      </c>
      <c r="S236" s="415"/>
      <c r="T236" s="416"/>
      <c r="U236" s="529"/>
      <c r="V236" s="529"/>
    </row>
    <row r="237" spans="1:22" ht="15.75">
      <c r="A237" s="409" t="s">
        <v>1381</v>
      </c>
      <c r="B237" s="409"/>
      <c r="C237" s="411" t="s">
        <v>747</v>
      </c>
      <c r="D237" s="410" t="s">
        <v>864</v>
      </c>
      <c r="E237" s="411" t="s">
        <v>1223</v>
      </c>
      <c r="F237" s="411" t="s">
        <v>1379</v>
      </c>
      <c r="G237" s="422"/>
      <c r="H237" s="411" t="s">
        <v>938</v>
      </c>
      <c r="I237" s="412" t="s">
        <v>1296</v>
      </c>
      <c r="J237" s="413" t="s">
        <v>1297</v>
      </c>
      <c r="K237" s="412" t="s">
        <v>2498</v>
      </c>
      <c r="L237" s="412" t="s">
        <v>2499</v>
      </c>
      <c r="M237" s="412"/>
      <c r="N237" s="412"/>
      <c r="O237" s="412"/>
      <c r="P237" s="411" t="s">
        <v>1382</v>
      </c>
      <c r="Q237" s="414">
        <v>1000</v>
      </c>
      <c r="R237" s="423">
        <v>8.6899999999999998E-3</v>
      </c>
      <c r="S237" s="415"/>
      <c r="T237" s="416"/>
      <c r="U237" s="529"/>
      <c r="V237" s="529"/>
    </row>
    <row r="238" spans="1:22" ht="15.75">
      <c r="A238" s="409" t="s">
        <v>1384</v>
      </c>
      <c r="B238" s="409"/>
      <c r="C238" s="411" t="s">
        <v>747</v>
      </c>
      <c r="D238" s="411" t="s">
        <v>864</v>
      </c>
      <c r="E238" s="411" t="s">
        <v>1327</v>
      </c>
      <c r="F238" s="411" t="s">
        <v>1047</v>
      </c>
      <c r="G238" s="409"/>
      <c r="H238" s="411" t="s">
        <v>1385</v>
      </c>
      <c r="I238" s="412" t="s">
        <v>1296</v>
      </c>
      <c r="J238" s="413" t="s">
        <v>1297</v>
      </c>
      <c r="K238" s="412" t="s">
        <v>2498</v>
      </c>
      <c r="L238" s="412" t="s">
        <v>1298</v>
      </c>
      <c r="M238" s="412"/>
      <c r="N238" s="412"/>
      <c r="O238" s="412"/>
      <c r="P238" s="411" t="s">
        <v>1386</v>
      </c>
      <c r="Q238" s="414">
        <v>1000</v>
      </c>
      <c r="R238" s="423">
        <v>-7.1769200000000009</v>
      </c>
      <c r="S238" s="415"/>
      <c r="T238" s="416"/>
      <c r="U238" s="529"/>
      <c r="V238" s="529"/>
    </row>
    <row r="239" spans="1:22" ht="15.75">
      <c r="A239" s="409" t="s">
        <v>1387</v>
      </c>
      <c r="B239" s="409"/>
      <c r="C239" s="411" t="s">
        <v>747</v>
      </c>
      <c r="D239" s="411" t="s">
        <v>864</v>
      </c>
      <c r="E239" s="411" t="s">
        <v>1184</v>
      </c>
      <c r="F239" s="411" t="s">
        <v>1047</v>
      </c>
      <c r="G239" s="409"/>
      <c r="H239" s="411" t="s">
        <v>1388</v>
      </c>
      <c r="I239" s="412" t="s">
        <v>1296</v>
      </c>
      <c r="J239" s="413" t="s">
        <v>1297</v>
      </c>
      <c r="K239" s="412" t="s">
        <v>2498</v>
      </c>
      <c r="L239" s="412" t="s">
        <v>1298</v>
      </c>
      <c r="M239" s="412"/>
      <c r="N239" s="412"/>
      <c r="O239" s="412"/>
      <c r="P239" s="411" t="s">
        <v>1389</v>
      </c>
      <c r="Q239" s="414">
        <v>1000</v>
      </c>
      <c r="R239" s="423">
        <v>0.55844000000000005</v>
      </c>
      <c r="S239" s="415"/>
      <c r="T239" s="416"/>
      <c r="U239" s="529"/>
      <c r="V239" s="529"/>
    </row>
    <row r="240" spans="1:22" ht="15.75">
      <c r="A240" s="409" t="s">
        <v>1390</v>
      </c>
      <c r="B240" s="409"/>
      <c r="C240" s="411" t="s">
        <v>747</v>
      </c>
      <c r="D240" s="411" t="s">
        <v>864</v>
      </c>
      <c r="E240" s="411" t="s">
        <v>1184</v>
      </c>
      <c r="F240" s="411" t="s">
        <v>1047</v>
      </c>
      <c r="G240" s="409"/>
      <c r="H240" s="411" t="s">
        <v>1391</v>
      </c>
      <c r="I240" s="412" t="s">
        <v>1296</v>
      </c>
      <c r="J240" s="413" t="s">
        <v>1297</v>
      </c>
      <c r="K240" s="412" t="s">
        <v>2498</v>
      </c>
      <c r="L240" s="412" t="s">
        <v>1298</v>
      </c>
      <c r="M240" s="412"/>
      <c r="N240" s="412"/>
      <c r="O240" s="412"/>
      <c r="P240" s="411">
        <v>21001243</v>
      </c>
      <c r="Q240" s="414">
        <v>1000</v>
      </c>
      <c r="R240" s="423">
        <v>0.52235149999999997</v>
      </c>
      <c r="S240" s="415"/>
      <c r="T240" s="416"/>
      <c r="U240" s="529"/>
      <c r="V240" s="529"/>
    </row>
    <row r="241" spans="1:22" ht="15.75">
      <c r="A241" s="409" t="s">
        <v>1392</v>
      </c>
      <c r="B241" s="409"/>
      <c r="C241" s="411" t="s">
        <v>747</v>
      </c>
      <c r="D241" s="411" t="s">
        <v>864</v>
      </c>
      <c r="E241" s="411" t="s">
        <v>1159</v>
      </c>
      <c r="F241" s="411" t="s">
        <v>1047</v>
      </c>
      <c r="G241" s="409"/>
      <c r="H241" s="411" t="s">
        <v>1393</v>
      </c>
      <c r="I241" s="412" t="s">
        <v>1296</v>
      </c>
      <c r="J241" s="413" t="s">
        <v>1297</v>
      </c>
      <c r="K241" s="412" t="s">
        <v>2498</v>
      </c>
      <c r="L241" s="412" t="s">
        <v>1298</v>
      </c>
      <c r="M241" s="412"/>
      <c r="N241" s="412"/>
      <c r="O241" s="412"/>
      <c r="P241" s="411" t="s">
        <v>1394</v>
      </c>
      <c r="Q241" s="414">
        <v>1000</v>
      </c>
      <c r="R241" s="423">
        <v>0.8618110000000001</v>
      </c>
      <c r="S241" s="415"/>
      <c r="T241" s="416"/>
      <c r="U241" s="529"/>
      <c r="V241" s="529"/>
    </row>
    <row r="242" spans="1:22" ht="15.75">
      <c r="A242" s="409" t="s">
        <v>1395</v>
      </c>
      <c r="B242" s="409"/>
      <c r="C242" s="411" t="s">
        <v>747</v>
      </c>
      <c r="D242" s="411" t="s">
        <v>864</v>
      </c>
      <c r="E242" s="411" t="s">
        <v>1073</v>
      </c>
      <c r="F242" s="411" t="s">
        <v>1047</v>
      </c>
      <c r="G242" s="409"/>
      <c r="H242" s="411" t="s">
        <v>1396</v>
      </c>
      <c r="I242" s="412" t="s">
        <v>1296</v>
      </c>
      <c r="J242" s="413" t="s">
        <v>1297</v>
      </c>
      <c r="K242" s="412" t="s">
        <v>2498</v>
      </c>
      <c r="L242" s="412" t="s">
        <v>1298</v>
      </c>
      <c r="M242" s="412"/>
      <c r="N242" s="412"/>
      <c r="O242" s="412"/>
      <c r="P242" s="411" t="s">
        <v>1397</v>
      </c>
      <c r="Q242" s="414">
        <v>1000</v>
      </c>
      <c r="R242" s="423">
        <v>1.1156709999999999</v>
      </c>
      <c r="S242" s="415"/>
      <c r="T242" s="416"/>
      <c r="U242" s="529"/>
      <c r="V242" s="529"/>
    </row>
    <row r="243" spans="1:22" ht="15.75">
      <c r="A243" s="409" t="s">
        <v>1398</v>
      </c>
      <c r="B243" s="409"/>
      <c r="C243" s="411" t="s">
        <v>747</v>
      </c>
      <c r="D243" s="411" t="s">
        <v>864</v>
      </c>
      <c r="E243" s="411" t="s">
        <v>1383</v>
      </c>
      <c r="F243" s="411" t="s">
        <v>1047</v>
      </c>
      <c r="G243" s="409"/>
      <c r="H243" s="411" t="s">
        <v>1399</v>
      </c>
      <c r="I243" s="412" t="s">
        <v>1296</v>
      </c>
      <c r="J243" s="413" t="s">
        <v>1297</v>
      </c>
      <c r="K243" s="412" t="s">
        <v>2498</v>
      </c>
      <c r="L243" s="412" t="s">
        <v>1298</v>
      </c>
      <c r="M243" s="412"/>
      <c r="N243" s="412"/>
      <c r="O243" s="412"/>
      <c r="P243" s="411">
        <v>16268077</v>
      </c>
      <c r="Q243" s="414">
        <v>1000</v>
      </c>
      <c r="R243" s="423">
        <v>-3.7627500000000001E-2</v>
      </c>
      <c r="S243" s="415"/>
      <c r="T243" s="416"/>
      <c r="U243" s="529"/>
      <c r="V243" s="529"/>
    </row>
    <row r="244" spans="1:22" ht="15.75">
      <c r="A244" s="409" t="s">
        <v>1400</v>
      </c>
      <c r="B244" s="409"/>
      <c r="C244" s="411" t="s">
        <v>747</v>
      </c>
      <c r="D244" s="411" t="s">
        <v>864</v>
      </c>
      <c r="E244" s="411" t="s">
        <v>1184</v>
      </c>
      <c r="F244" s="411" t="s">
        <v>1047</v>
      </c>
      <c r="G244" s="409"/>
      <c r="H244" s="411" t="s">
        <v>1401</v>
      </c>
      <c r="I244" s="412" t="s">
        <v>1296</v>
      </c>
      <c r="J244" s="413" t="s">
        <v>1297</v>
      </c>
      <c r="K244" s="412" t="s">
        <v>2498</v>
      </c>
      <c r="L244" s="412" t="s">
        <v>1298</v>
      </c>
      <c r="M244" s="412"/>
      <c r="N244" s="412"/>
      <c r="O244" s="412"/>
      <c r="P244" s="411" t="s">
        <v>1402</v>
      </c>
      <c r="Q244" s="414">
        <v>1000</v>
      </c>
      <c r="R244" s="423">
        <v>0.62764245299999999</v>
      </c>
      <c r="S244" s="415"/>
      <c r="T244" s="416"/>
      <c r="U244" s="529"/>
      <c r="V244" s="529"/>
    </row>
    <row r="245" spans="1:22" ht="15.75">
      <c r="A245" s="409" t="s">
        <v>1403</v>
      </c>
      <c r="B245" s="409"/>
      <c r="C245" s="411" t="s">
        <v>747</v>
      </c>
      <c r="D245" s="411" t="s">
        <v>864</v>
      </c>
      <c r="E245" s="411" t="s">
        <v>1223</v>
      </c>
      <c r="F245" s="411" t="s">
        <v>1047</v>
      </c>
      <c r="G245" s="409"/>
      <c r="H245" s="411" t="s">
        <v>1404</v>
      </c>
      <c r="I245" s="412" t="s">
        <v>1296</v>
      </c>
      <c r="J245" s="413" t="s">
        <v>1297</v>
      </c>
      <c r="K245" s="412" t="s">
        <v>2498</v>
      </c>
      <c r="L245" s="412" t="s">
        <v>1298</v>
      </c>
      <c r="M245" s="412"/>
      <c r="N245" s="412"/>
      <c r="O245" s="412"/>
      <c r="P245" s="411" t="s">
        <v>1405</v>
      </c>
      <c r="Q245" s="414">
        <v>1000</v>
      </c>
      <c r="R245" s="423">
        <v>4.4848179999999997</v>
      </c>
      <c r="S245" s="415"/>
      <c r="T245" s="416"/>
      <c r="U245" s="529"/>
      <c r="V245" s="529"/>
    </row>
    <row r="246" spans="1:22" ht="15.75">
      <c r="A246" s="409" t="s">
        <v>1406</v>
      </c>
      <c r="B246" s="409"/>
      <c r="C246" s="411" t="s">
        <v>747</v>
      </c>
      <c r="D246" s="411" t="s">
        <v>864</v>
      </c>
      <c r="E246" s="411" t="s">
        <v>1223</v>
      </c>
      <c r="F246" s="411" t="s">
        <v>1047</v>
      </c>
      <c r="G246" s="409"/>
      <c r="H246" s="411" t="s">
        <v>1407</v>
      </c>
      <c r="I246" s="412" t="s">
        <v>1296</v>
      </c>
      <c r="J246" s="413" t="s">
        <v>1297</v>
      </c>
      <c r="K246" s="412" t="s">
        <v>2498</v>
      </c>
      <c r="L246" s="412" t="s">
        <v>1298</v>
      </c>
      <c r="M246" s="412"/>
      <c r="N246" s="412"/>
      <c r="O246" s="412"/>
      <c r="P246" s="411" t="s">
        <v>1408</v>
      </c>
      <c r="Q246" s="414">
        <v>1000</v>
      </c>
      <c r="R246" s="423">
        <v>4.3760680000000001</v>
      </c>
      <c r="S246" s="415"/>
      <c r="T246" s="416"/>
      <c r="U246" s="529"/>
      <c r="V246" s="529"/>
    </row>
    <row r="247" spans="1:22" ht="15.75">
      <c r="A247" s="409" t="s">
        <v>1409</v>
      </c>
      <c r="B247" s="409"/>
      <c r="C247" s="411" t="s">
        <v>747</v>
      </c>
      <c r="D247" s="411" t="s">
        <v>864</v>
      </c>
      <c r="E247" s="411" t="s">
        <v>1223</v>
      </c>
      <c r="F247" s="411" t="s">
        <v>1047</v>
      </c>
      <c r="G247" s="409"/>
      <c r="H247" s="411" t="s">
        <v>1410</v>
      </c>
      <c r="I247" s="412" t="s">
        <v>1296</v>
      </c>
      <c r="J247" s="413" t="s">
        <v>1297</v>
      </c>
      <c r="K247" s="412" t="s">
        <v>2498</v>
      </c>
      <c r="L247" s="412" t="s">
        <v>1298</v>
      </c>
      <c r="M247" s="412"/>
      <c r="N247" s="412"/>
      <c r="O247" s="412"/>
      <c r="P247" s="411" t="s">
        <v>1411</v>
      </c>
      <c r="Q247" s="414">
        <v>1000</v>
      </c>
      <c r="R247" s="423">
        <v>4.564432</v>
      </c>
      <c r="S247" s="415"/>
      <c r="T247" s="416"/>
      <c r="U247" s="529"/>
      <c r="V247" s="529"/>
    </row>
    <row r="248" spans="1:22" ht="15.75">
      <c r="A248" s="409" t="s">
        <v>1412</v>
      </c>
      <c r="B248" s="409"/>
      <c r="C248" s="411" t="s">
        <v>747</v>
      </c>
      <c r="D248" s="411" t="s">
        <v>864</v>
      </c>
      <c r="E248" s="411" t="s">
        <v>1223</v>
      </c>
      <c r="F248" s="411" t="s">
        <v>1047</v>
      </c>
      <c r="G248" s="409"/>
      <c r="H248" s="411" t="s">
        <v>1413</v>
      </c>
      <c r="I248" s="412" t="s">
        <v>1296</v>
      </c>
      <c r="J248" s="413" t="s">
        <v>1297</v>
      </c>
      <c r="K248" s="412" t="s">
        <v>2498</v>
      </c>
      <c r="L248" s="412" t="s">
        <v>1298</v>
      </c>
      <c r="M248" s="412"/>
      <c r="N248" s="412"/>
      <c r="O248" s="412"/>
      <c r="P248" s="411" t="s">
        <v>1414</v>
      </c>
      <c r="Q248" s="414">
        <v>1000</v>
      </c>
      <c r="R248" s="423">
        <v>4.5739099999999997</v>
      </c>
      <c r="S248" s="415"/>
      <c r="T248" s="416"/>
      <c r="U248" s="529"/>
      <c r="V248" s="529"/>
    </row>
    <row r="249" spans="1:22" ht="15.75">
      <c r="A249" s="409" t="s">
        <v>1415</v>
      </c>
      <c r="B249" s="409"/>
      <c r="C249" s="411" t="s">
        <v>747</v>
      </c>
      <c r="D249" s="411" t="s">
        <v>864</v>
      </c>
      <c r="E249" s="411" t="s">
        <v>1184</v>
      </c>
      <c r="F249" s="411" t="s">
        <v>1047</v>
      </c>
      <c r="G249" s="409"/>
      <c r="H249" s="411" t="s">
        <v>1416</v>
      </c>
      <c r="I249" s="412" t="s">
        <v>1296</v>
      </c>
      <c r="J249" s="413" t="s">
        <v>1297</v>
      </c>
      <c r="K249" s="412" t="s">
        <v>2498</v>
      </c>
      <c r="L249" s="412" t="s">
        <v>1298</v>
      </c>
      <c r="M249" s="412"/>
      <c r="N249" s="412"/>
      <c r="O249" s="412"/>
      <c r="P249" s="411" t="s">
        <v>1417</v>
      </c>
      <c r="Q249" s="414">
        <v>1000</v>
      </c>
      <c r="R249" s="423">
        <v>3.6310030000000002</v>
      </c>
      <c r="S249" s="415"/>
      <c r="T249" s="416"/>
      <c r="U249" s="529"/>
      <c r="V249" s="529"/>
    </row>
    <row r="250" spans="1:22" ht="15.75">
      <c r="A250" s="409" t="s">
        <v>1418</v>
      </c>
      <c r="B250" s="409"/>
      <c r="C250" s="411" t="s">
        <v>747</v>
      </c>
      <c r="D250" s="411" t="s">
        <v>864</v>
      </c>
      <c r="E250" s="411" t="s">
        <v>1184</v>
      </c>
      <c r="F250" s="411" t="s">
        <v>1047</v>
      </c>
      <c r="G250" s="409"/>
      <c r="H250" s="411" t="s">
        <v>1419</v>
      </c>
      <c r="I250" s="412" t="s">
        <v>1296</v>
      </c>
      <c r="J250" s="413" t="s">
        <v>1297</v>
      </c>
      <c r="K250" s="412" t="s">
        <v>2498</v>
      </c>
      <c r="L250" s="412" t="s">
        <v>1298</v>
      </c>
      <c r="M250" s="412"/>
      <c r="N250" s="412"/>
      <c r="O250" s="412"/>
      <c r="P250" s="411" t="s">
        <v>1420</v>
      </c>
      <c r="Q250" s="414">
        <v>1000</v>
      </c>
      <c r="R250" s="423">
        <v>2.0447830000000002</v>
      </c>
      <c r="S250" s="415"/>
      <c r="T250" s="416"/>
      <c r="U250" s="529"/>
      <c r="V250" s="529"/>
    </row>
    <row r="251" spans="1:22" ht="15.75">
      <c r="A251" s="409" t="s">
        <v>1421</v>
      </c>
      <c r="B251" s="409"/>
      <c r="C251" s="411" t="s">
        <v>747</v>
      </c>
      <c r="D251" s="411" t="s">
        <v>864</v>
      </c>
      <c r="E251" s="411" t="s">
        <v>1159</v>
      </c>
      <c r="F251" s="411" t="s">
        <v>1047</v>
      </c>
      <c r="G251" s="409"/>
      <c r="H251" s="411" t="s">
        <v>1422</v>
      </c>
      <c r="I251" s="412" t="s">
        <v>1296</v>
      </c>
      <c r="J251" s="413" t="s">
        <v>1297</v>
      </c>
      <c r="K251" s="412" t="s">
        <v>2498</v>
      </c>
      <c r="L251" s="412" t="s">
        <v>1298</v>
      </c>
      <c r="M251" s="412"/>
      <c r="N251" s="412"/>
      <c r="O251" s="412"/>
      <c r="P251" s="411" t="s">
        <v>1423</v>
      </c>
      <c r="Q251" s="414">
        <v>1000</v>
      </c>
      <c r="R251" s="423">
        <v>0.65409499999999998</v>
      </c>
      <c r="S251" s="415"/>
      <c r="T251" s="416"/>
      <c r="U251" s="529"/>
      <c r="V251" s="529"/>
    </row>
    <row r="252" spans="1:22" ht="15.75">
      <c r="A252" s="409" t="s">
        <v>1424</v>
      </c>
      <c r="B252" s="409"/>
      <c r="C252" s="411" t="s">
        <v>747</v>
      </c>
      <c r="D252" s="411" t="s">
        <v>864</v>
      </c>
      <c r="E252" s="411" t="s">
        <v>1184</v>
      </c>
      <c r="F252" s="411" t="s">
        <v>1047</v>
      </c>
      <c r="G252" s="409"/>
      <c r="H252" s="411" t="s">
        <v>1425</v>
      </c>
      <c r="I252" s="412" t="s">
        <v>1296</v>
      </c>
      <c r="J252" s="413" t="s">
        <v>1297</v>
      </c>
      <c r="K252" s="412" t="s">
        <v>2498</v>
      </c>
      <c r="L252" s="412" t="s">
        <v>1298</v>
      </c>
      <c r="M252" s="412"/>
      <c r="N252" s="412"/>
      <c r="O252" s="412"/>
      <c r="P252" s="411" t="s">
        <v>1426</v>
      </c>
      <c r="Q252" s="414">
        <v>1000</v>
      </c>
      <c r="R252" s="423">
        <v>0.31667299999999998</v>
      </c>
      <c r="S252" s="415"/>
      <c r="T252" s="416"/>
      <c r="U252" s="529"/>
      <c r="V252" s="529"/>
    </row>
    <row r="253" spans="1:22" ht="15.75">
      <c r="A253" s="409" t="s">
        <v>1427</v>
      </c>
      <c r="B253" s="409"/>
      <c r="C253" s="411" t="s">
        <v>747</v>
      </c>
      <c r="D253" s="411" t="s">
        <v>864</v>
      </c>
      <c r="E253" s="411" t="s">
        <v>1383</v>
      </c>
      <c r="F253" s="411" t="s">
        <v>1047</v>
      </c>
      <c r="G253" s="409"/>
      <c r="H253" s="411" t="s">
        <v>1428</v>
      </c>
      <c r="I253" s="412" t="s">
        <v>1296</v>
      </c>
      <c r="J253" s="413" t="s">
        <v>1297</v>
      </c>
      <c r="K253" s="412" t="s">
        <v>2498</v>
      </c>
      <c r="L253" s="412" t="s">
        <v>1298</v>
      </c>
      <c r="M253" s="412"/>
      <c r="N253" s="412"/>
      <c r="O253" s="412"/>
      <c r="P253" s="411" t="s">
        <v>1429</v>
      </c>
      <c r="Q253" s="414">
        <v>1000</v>
      </c>
      <c r="R253" s="423">
        <v>0.85250599999999999</v>
      </c>
      <c r="S253" s="415"/>
      <c r="T253" s="416"/>
      <c r="U253" s="529"/>
      <c r="V253" s="529"/>
    </row>
    <row r="254" spans="1:22" ht="15.75">
      <c r="A254" s="409" t="s">
        <v>1430</v>
      </c>
      <c r="B254" s="409"/>
      <c r="C254" s="411" t="s">
        <v>747</v>
      </c>
      <c r="D254" s="411" t="s">
        <v>864</v>
      </c>
      <c r="E254" s="411" t="s">
        <v>1184</v>
      </c>
      <c r="F254" s="411" t="s">
        <v>1047</v>
      </c>
      <c r="G254" s="409"/>
      <c r="H254" s="411" t="s">
        <v>1431</v>
      </c>
      <c r="I254" s="412" t="s">
        <v>1296</v>
      </c>
      <c r="J254" s="413" t="s">
        <v>1297</v>
      </c>
      <c r="K254" s="412" t="s">
        <v>2498</v>
      </c>
      <c r="L254" s="412" t="s">
        <v>1298</v>
      </c>
      <c r="M254" s="412"/>
      <c r="N254" s="412"/>
      <c r="O254" s="412"/>
      <c r="P254" s="411" t="s">
        <v>1432</v>
      </c>
      <c r="Q254" s="414">
        <v>1000</v>
      </c>
      <c r="R254" s="423">
        <v>0.46378799999999998</v>
      </c>
      <c r="S254" s="415"/>
      <c r="T254" s="416"/>
      <c r="U254" s="529"/>
      <c r="V254" s="529"/>
    </row>
    <row r="255" spans="1:22" ht="15.75">
      <c r="A255" s="409" t="s">
        <v>1433</v>
      </c>
      <c r="B255" s="409"/>
      <c r="C255" s="411" t="s">
        <v>747</v>
      </c>
      <c r="D255" s="411" t="s">
        <v>873</v>
      </c>
      <c r="E255" s="411" t="s">
        <v>1434</v>
      </c>
      <c r="F255" s="411" t="s">
        <v>57</v>
      </c>
      <c r="G255" s="409"/>
      <c r="H255" s="411" t="s">
        <v>1435</v>
      </c>
      <c r="I255" s="412" t="s">
        <v>1296</v>
      </c>
      <c r="J255" s="413" t="s">
        <v>1297</v>
      </c>
      <c r="K255" s="412" t="s">
        <v>2498</v>
      </c>
      <c r="L255" s="412" t="s">
        <v>1298</v>
      </c>
      <c r="M255" s="412"/>
      <c r="N255" s="412"/>
      <c r="O255" s="412"/>
      <c r="P255" s="411">
        <v>16179573</v>
      </c>
      <c r="Q255" s="414">
        <v>1500</v>
      </c>
      <c r="R255" s="423"/>
      <c r="S255" s="415">
        <v>5.6006429999999998</v>
      </c>
      <c r="T255" s="416"/>
      <c r="U255" s="529"/>
      <c r="V255" s="529"/>
    </row>
    <row r="256" spans="1:22" ht="15.75">
      <c r="A256" s="409" t="s">
        <v>1436</v>
      </c>
      <c r="B256" s="409"/>
      <c r="C256" s="411" t="s">
        <v>747</v>
      </c>
      <c r="D256" s="411" t="s">
        <v>864</v>
      </c>
      <c r="E256" s="411" t="s">
        <v>1383</v>
      </c>
      <c r="F256" s="411" t="s">
        <v>57</v>
      </c>
      <c r="G256" s="409"/>
      <c r="H256" s="411" t="s">
        <v>1437</v>
      </c>
      <c r="I256" s="412" t="s">
        <v>1296</v>
      </c>
      <c r="J256" s="413" t="s">
        <v>1297</v>
      </c>
      <c r="K256" s="412" t="s">
        <v>2498</v>
      </c>
      <c r="L256" s="412" t="s">
        <v>1298</v>
      </c>
      <c r="M256" s="412"/>
      <c r="N256" s="412"/>
      <c r="O256" s="412"/>
      <c r="P256" s="411">
        <v>21009519</v>
      </c>
      <c r="Q256" s="414">
        <v>1000</v>
      </c>
      <c r="R256" s="423"/>
      <c r="S256" s="415">
        <v>0.64588299999999998</v>
      </c>
      <c r="T256" s="416"/>
      <c r="U256" s="529"/>
      <c r="V256" s="529"/>
    </row>
    <row r="257" spans="1:23" ht="15.75">
      <c r="A257" s="409" t="s">
        <v>1438</v>
      </c>
      <c r="B257" s="409"/>
      <c r="C257" s="411" t="s">
        <v>747</v>
      </c>
      <c r="D257" s="411" t="s">
        <v>873</v>
      </c>
      <c r="E257" s="411" t="s">
        <v>1383</v>
      </c>
      <c r="F257" s="411" t="s">
        <v>57</v>
      </c>
      <c r="G257" s="409"/>
      <c r="H257" s="411" t="s">
        <v>1439</v>
      </c>
      <c r="I257" s="412" t="s">
        <v>1296</v>
      </c>
      <c r="J257" s="413" t="s">
        <v>1297</v>
      </c>
      <c r="K257" s="412" t="s">
        <v>2498</v>
      </c>
      <c r="L257" s="412" t="s">
        <v>1298</v>
      </c>
      <c r="M257" s="412"/>
      <c r="N257" s="412"/>
      <c r="O257" s="412"/>
      <c r="P257" s="411" t="s">
        <v>1440</v>
      </c>
      <c r="Q257" s="414">
        <v>1000</v>
      </c>
      <c r="R257" s="423"/>
      <c r="S257" s="415">
        <v>8.4791139999999992</v>
      </c>
      <c r="T257" s="416"/>
      <c r="U257" s="529"/>
      <c r="V257" s="529"/>
    </row>
    <row r="258" spans="1:23" ht="15.75">
      <c r="A258" s="409" t="s">
        <v>1441</v>
      </c>
      <c r="B258" s="409"/>
      <c r="C258" s="411" t="s">
        <v>747</v>
      </c>
      <c r="D258" s="411" t="s">
        <v>864</v>
      </c>
      <c r="E258" s="411" t="s">
        <v>1383</v>
      </c>
      <c r="F258" s="411" t="s">
        <v>57</v>
      </c>
      <c r="G258" s="409"/>
      <c r="H258" s="411" t="s">
        <v>1442</v>
      </c>
      <c r="I258" s="412" t="s">
        <v>1296</v>
      </c>
      <c r="J258" s="413" t="s">
        <v>1297</v>
      </c>
      <c r="K258" s="412" t="s">
        <v>2498</v>
      </c>
      <c r="L258" s="412" t="s">
        <v>1298</v>
      </c>
      <c r="M258" s="412"/>
      <c r="N258" s="412"/>
      <c r="O258" s="412"/>
      <c r="P258" s="411">
        <v>21006204</v>
      </c>
      <c r="Q258" s="414">
        <v>1000</v>
      </c>
      <c r="R258" s="423"/>
      <c r="S258" s="415">
        <v>1.0431790000000001</v>
      </c>
      <c r="T258" s="416"/>
      <c r="U258" s="529"/>
      <c r="V258" s="529"/>
    </row>
    <row r="259" spans="1:23" s="178" customFormat="1" ht="19.5" customHeight="1">
      <c r="A259" s="409" t="s">
        <v>1443</v>
      </c>
      <c r="B259" s="422"/>
      <c r="C259" s="411" t="s">
        <v>747</v>
      </c>
      <c r="D259" s="411" t="s">
        <v>873</v>
      </c>
      <c r="E259" s="411" t="s">
        <v>1383</v>
      </c>
      <c r="F259" s="411" t="s">
        <v>57</v>
      </c>
      <c r="G259" s="422"/>
      <c r="H259" s="411" t="s">
        <v>1439</v>
      </c>
      <c r="I259" s="412" t="s">
        <v>1296</v>
      </c>
      <c r="J259" s="413" t="s">
        <v>1297</v>
      </c>
      <c r="K259" s="412" t="s">
        <v>2498</v>
      </c>
      <c r="L259" s="412" t="s">
        <v>1298</v>
      </c>
      <c r="M259" s="412"/>
      <c r="N259" s="412"/>
      <c r="O259" s="412"/>
      <c r="P259" s="411">
        <v>21009480</v>
      </c>
      <c r="Q259" s="414">
        <v>1000</v>
      </c>
      <c r="R259" s="424"/>
      <c r="S259" s="425">
        <v>14.320452</v>
      </c>
      <c r="T259" s="412"/>
      <c r="U259" s="412"/>
      <c r="V259" s="412"/>
      <c r="W259" s="179"/>
    </row>
    <row r="260" spans="1:23" ht="15.75">
      <c r="A260" s="409" t="s">
        <v>1444</v>
      </c>
      <c r="B260" s="409"/>
      <c r="C260" s="411" t="s">
        <v>747</v>
      </c>
      <c r="D260" s="411" t="s">
        <v>873</v>
      </c>
      <c r="E260" s="411" t="s">
        <v>1445</v>
      </c>
      <c r="F260" s="411" t="s">
        <v>57</v>
      </c>
      <c r="G260" s="409"/>
      <c r="H260" s="411" t="s">
        <v>1446</v>
      </c>
      <c r="I260" s="412" t="s">
        <v>1296</v>
      </c>
      <c r="J260" s="413" t="s">
        <v>1297</v>
      </c>
      <c r="K260" s="412" t="s">
        <v>2498</v>
      </c>
      <c r="L260" s="412" t="s">
        <v>1298</v>
      </c>
      <c r="M260" s="412"/>
      <c r="N260" s="412"/>
      <c r="O260" s="412"/>
      <c r="P260" s="411" t="s">
        <v>1447</v>
      </c>
      <c r="Q260" s="414">
        <v>1000</v>
      </c>
      <c r="R260" s="423"/>
      <c r="S260" s="415">
        <v>0.837565</v>
      </c>
      <c r="T260" s="416"/>
      <c r="U260" s="529"/>
      <c r="V260" s="529"/>
    </row>
    <row r="261" spans="1:23" ht="15.75">
      <c r="A261" s="409" t="s">
        <v>1448</v>
      </c>
      <c r="B261" s="409"/>
      <c r="C261" s="411" t="s">
        <v>747</v>
      </c>
      <c r="D261" s="411" t="s">
        <v>864</v>
      </c>
      <c r="E261" s="411" t="s">
        <v>1445</v>
      </c>
      <c r="F261" s="411" t="s">
        <v>57</v>
      </c>
      <c r="G261" s="409"/>
      <c r="H261" s="411" t="s">
        <v>1449</v>
      </c>
      <c r="I261" s="412" t="s">
        <v>1296</v>
      </c>
      <c r="J261" s="413" t="s">
        <v>1297</v>
      </c>
      <c r="K261" s="412" t="s">
        <v>2498</v>
      </c>
      <c r="L261" s="412" t="s">
        <v>1298</v>
      </c>
      <c r="M261" s="412"/>
      <c r="N261" s="412"/>
      <c r="O261" s="412"/>
      <c r="P261" s="411" t="s">
        <v>1450</v>
      </c>
      <c r="Q261" s="414">
        <v>1000</v>
      </c>
      <c r="R261" s="423"/>
      <c r="S261" s="415">
        <v>2.813977</v>
      </c>
      <c r="T261" s="416"/>
      <c r="U261" s="529"/>
      <c r="V261" s="529"/>
    </row>
    <row r="262" spans="1:23" ht="15.75">
      <c r="A262" s="409" t="s">
        <v>1451</v>
      </c>
      <c r="B262" s="409"/>
      <c r="C262" s="411" t="s">
        <v>747</v>
      </c>
      <c r="D262" s="411" t="s">
        <v>864</v>
      </c>
      <c r="E262" s="411" t="s">
        <v>1383</v>
      </c>
      <c r="F262" s="411" t="s">
        <v>57</v>
      </c>
      <c r="G262" s="409"/>
      <c r="H262" s="411" t="s">
        <v>1452</v>
      </c>
      <c r="I262" s="412" t="s">
        <v>1296</v>
      </c>
      <c r="J262" s="413" t="s">
        <v>1297</v>
      </c>
      <c r="K262" s="412" t="s">
        <v>2498</v>
      </c>
      <c r="L262" s="412" t="s">
        <v>1298</v>
      </c>
      <c r="M262" s="412"/>
      <c r="N262" s="412"/>
      <c r="O262" s="412"/>
      <c r="P262" s="411" t="s">
        <v>1453</v>
      </c>
      <c r="Q262" s="414">
        <v>1000</v>
      </c>
      <c r="R262" s="423"/>
      <c r="S262" s="415">
        <v>0.61092800000000003</v>
      </c>
      <c r="T262" s="416"/>
      <c r="U262" s="529"/>
      <c r="V262" s="529"/>
    </row>
    <row r="263" spans="1:23" ht="15.75">
      <c r="A263" s="409" t="s">
        <v>1454</v>
      </c>
      <c r="B263" s="409"/>
      <c r="C263" s="411" t="s">
        <v>747</v>
      </c>
      <c r="D263" s="411" t="s">
        <v>864</v>
      </c>
      <c r="E263" s="411" t="s">
        <v>1434</v>
      </c>
      <c r="F263" s="411" t="s">
        <v>57</v>
      </c>
      <c r="G263" s="409"/>
      <c r="H263" s="411" t="s">
        <v>1455</v>
      </c>
      <c r="I263" s="412" t="s">
        <v>1296</v>
      </c>
      <c r="J263" s="413" t="s">
        <v>1297</v>
      </c>
      <c r="K263" s="412" t="s">
        <v>2498</v>
      </c>
      <c r="L263" s="412" t="s">
        <v>1298</v>
      </c>
      <c r="M263" s="412"/>
      <c r="N263" s="412"/>
      <c r="O263" s="412"/>
      <c r="P263" s="411">
        <v>21009514</v>
      </c>
      <c r="Q263" s="414">
        <v>1000</v>
      </c>
      <c r="R263" s="423"/>
      <c r="S263" s="415">
        <v>0.310359</v>
      </c>
      <c r="T263" s="416"/>
      <c r="U263" s="529"/>
      <c r="V263" s="529"/>
    </row>
    <row r="264" spans="1:23" ht="15.75">
      <c r="A264" s="409" t="s">
        <v>1456</v>
      </c>
      <c r="B264" s="409"/>
      <c r="C264" s="411" t="s">
        <v>747</v>
      </c>
      <c r="D264" s="411" t="s">
        <v>873</v>
      </c>
      <c r="E264" s="411" t="s">
        <v>1383</v>
      </c>
      <c r="F264" s="411" t="s">
        <v>57</v>
      </c>
      <c r="G264" s="409"/>
      <c r="H264" s="411" t="s">
        <v>1457</v>
      </c>
      <c r="I264" s="412" t="s">
        <v>1296</v>
      </c>
      <c r="J264" s="413" t="s">
        <v>1297</v>
      </c>
      <c r="K264" s="412" t="s">
        <v>2498</v>
      </c>
      <c r="L264" s="412" t="s">
        <v>1298</v>
      </c>
      <c r="M264" s="412"/>
      <c r="N264" s="412"/>
      <c r="O264" s="412"/>
      <c r="P264" s="411" t="s">
        <v>1221</v>
      </c>
      <c r="Q264" s="414">
        <v>1000</v>
      </c>
      <c r="R264" s="423"/>
      <c r="S264" s="415">
        <v>0.67688999999999999</v>
      </c>
      <c r="T264" s="416"/>
      <c r="U264" s="529"/>
      <c r="V264" s="529"/>
    </row>
    <row r="265" spans="1:23" ht="15.75">
      <c r="A265" s="409" t="s">
        <v>1458</v>
      </c>
      <c r="B265" s="409"/>
      <c r="C265" s="411" t="s">
        <v>747</v>
      </c>
      <c r="D265" s="411" t="s">
        <v>1115</v>
      </c>
      <c r="E265" s="411" t="s">
        <v>1434</v>
      </c>
      <c r="F265" s="411" t="s">
        <v>1111</v>
      </c>
      <c r="G265" s="409"/>
      <c r="H265" s="411" t="s">
        <v>1459</v>
      </c>
      <c r="I265" s="412" t="s">
        <v>1296</v>
      </c>
      <c r="J265" s="413" t="s">
        <v>1297</v>
      </c>
      <c r="K265" s="412" t="s">
        <v>2498</v>
      </c>
      <c r="L265" s="412" t="s">
        <v>1298</v>
      </c>
      <c r="M265" s="412"/>
      <c r="N265" s="412"/>
      <c r="O265" s="412"/>
      <c r="P265" s="411" t="s">
        <v>1460</v>
      </c>
      <c r="Q265" s="414">
        <v>1</v>
      </c>
      <c r="R265" s="423"/>
      <c r="S265" s="415">
        <v>0.125</v>
      </c>
      <c r="T265" s="416"/>
      <c r="U265" s="529"/>
      <c r="V265" s="529"/>
    </row>
    <row r="266" spans="1:23" ht="15.75">
      <c r="A266" s="409" t="s">
        <v>1461</v>
      </c>
      <c r="B266" s="409"/>
      <c r="C266" s="411" t="s">
        <v>747</v>
      </c>
      <c r="D266" s="411" t="s">
        <v>1115</v>
      </c>
      <c r="E266" s="411" t="s">
        <v>1434</v>
      </c>
      <c r="F266" s="411" t="s">
        <v>1111</v>
      </c>
      <c r="G266" s="409"/>
      <c r="H266" s="411" t="s">
        <v>1462</v>
      </c>
      <c r="I266" s="412" t="s">
        <v>1296</v>
      </c>
      <c r="J266" s="413" t="s">
        <v>1297</v>
      </c>
      <c r="K266" s="412" t="s">
        <v>2498</v>
      </c>
      <c r="L266" s="412" t="s">
        <v>1298</v>
      </c>
      <c r="M266" s="412"/>
      <c r="N266" s="412"/>
      <c r="O266" s="412"/>
      <c r="P266" s="411" t="s">
        <v>1463</v>
      </c>
      <c r="Q266" s="414">
        <v>1</v>
      </c>
      <c r="R266" s="423"/>
      <c r="S266" s="415">
        <v>4.9000000000000002E-2</v>
      </c>
      <c r="T266" s="416"/>
      <c r="U266" s="529"/>
      <c r="V266" s="529"/>
    </row>
    <row r="267" spans="1:23" ht="15.75">
      <c r="A267" s="409" t="s">
        <v>1464</v>
      </c>
      <c r="B267" s="409"/>
      <c r="C267" s="411" t="s">
        <v>747</v>
      </c>
      <c r="D267" s="411" t="s">
        <v>1115</v>
      </c>
      <c r="E267" s="411" t="s">
        <v>1434</v>
      </c>
      <c r="F267" s="411" t="s">
        <v>1111</v>
      </c>
      <c r="G267" s="409"/>
      <c r="H267" s="411" t="s">
        <v>1465</v>
      </c>
      <c r="I267" s="412" t="s">
        <v>1296</v>
      </c>
      <c r="J267" s="413" t="s">
        <v>1297</v>
      </c>
      <c r="K267" s="412" t="s">
        <v>2498</v>
      </c>
      <c r="L267" s="412" t="s">
        <v>1298</v>
      </c>
      <c r="M267" s="412"/>
      <c r="N267" s="412"/>
      <c r="O267" s="412"/>
      <c r="P267" s="411" t="s">
        <v>1466</v>
      </c>
      <c r="Q267" s="414">
        <v>1</v>
      </c>
      <c r="R267" s="423"/>
      <c r="S267" s="415">
        <v>0.23</v>
      </c>
      <c r="T267" s="416"/>
      <c r="U267" s="529"/>
      <c r="V267" s="529"/>
    </row>
    <row r="268" spans="1:23" ht="15.75">
      <c r="A268" s="409" t="s">
        <v>1467</v>
      </c>
      <c r="B268" s="409"/>
      <c r="C268" s="411" t="s">
        <v>747</v>
      </c>
      <c r="D268" s="411" t="s">
        <v>1115</v>
      </c>
      <c r="E268" s="411" t="s">
        <v>1434</v>
      </c>
      <c r="F268" s="411" t="s">
        <v>1111</v>
      </c>
      <c r="G268" s="409"/>
      <c r="H268" s="411" t="s">
        <v>1468</v>
      </c>
      <c r="I268" s="412" t="s">
        <v>1296</v>
      </c>
      <c r="J268" s="413" t="s">
        <v>1297</v>
      </c>
      <c r="K268" s="412" t="s">
        <v>2498</v>
      </c>
      <c r="L268" s="412" t="s">
        <v>1298</v>
      </c>
      <c r="M268" s="412"/>
      <c r="N268" s="412"/>
      <c r="O268" s="412"/>
      <c r="P268" s="411" t="s">
        <v>1469</v>
      </c>
      <c r="Q268" s="414">
        <v>1</v>
      </c>
      <c r="R268" s="423"/>
      <c r="S268" s="415">
        <v>8.5000000000000006E-2</v>
      </c>
      <c r="T268" s="416"/>
      <c r="U268" s="529"/>
      <c r="V268" s="529"/>
    </row>
    <row r="269" spans="1:23" ht="15.75">
      <c r="A269" s="409" t="s">
        <v>1470</v>
      </c>
      <c r="B269" s="409"/>
      <c r="C269" s="411" t="s">
        <v>747</v>
      </c>
      <c r="D269" s="411" t="s">
        <v>1115</v>
      </c>
      <c r="E269" s="411" t="s">
        <v>1434</v>
      </c>
      <c r="F269" s="411" t="s">
        <v>1111</v>
      </c>
      <c r="G269" s="409"/>
      <c r="H269" s="411" t="s">
        <v>1471</v>
      </c>
      <c r="I269" s="412" t="s">
        <v>1296</v>
      </c>
      <c r="J269" s="413" t="s">
        <v>1297</v>
      </c>
      <c r="K269" s="412" t="s">
        <v>2498</v>
      </c>
      <c r="L269" s="412" t="s">
        <v>1298</v>
      </c>
      <c r="M269" s="412"/>
      <c r="N269" s="412"/>
      <c r="O269" s="412"/>
      <c r="P269" s="411" t="s">
        <v>1472</v>
      </c>
      <c r="Q269" s="414">
        <v>1</v>
      </c>
      <c r="R269" s="423"/>
      <c r="S269" s="415">
        <v>4.9000000000000002E-2</v>
      </c>
      <c r="T269" s="416"/>
      <c r="U269" s="529"/>
      <c r="V269" s="529"/>
    </row>
    <row r="270" spans="1:23" ht="15.75">
      <c r="A270" s="409" t="s">
        <v>1473</v>
      </c>
      <c r="B270" s="409"/>
      <c r="C270" s="411" t="s">
        <v>747</v>
      </c>
      <c r="D270" s="411" t="s">
        <v>864</v>
      </c>
      <c r="E270" s="411" t="s">
        <v>1445</v>
      </c>
      <c r="F270" s="411" t="s">
        <v>1111</v>
      </c>
      <c r="G270" s="409"/>
      <c r="H270" s="411" t="s">
        <v>1474</v>
      </c>
      <c r="I270" s="412" t="s">
        <v>1296</v>
      </c>
      <c r="J270" s="413" t="s">
        <v>1297</v>
      </c>
      <c r="K270" s="412" t="s">
        <v>2498</v>
      </c>
      <c r="L270" s="412" t="s">
        <v>1298</v>
      </c>
      <c r="M270" s="412"/>
      <c r="N270" s="412"/>
      <c r="O270" s="412"/>
      <c r="P270" s="411">
        <v>21001240</v>
      </c>
      <c r="Q270" s="414">
        <v>1000</v>
      </c>
      <c r="R270" s="423"/>
      <c r="S270" s="415">
        <v>0.91600000000000004</v>
      </c>
      <c r="T270" s="416"/>
      <c r="U270" s="529"/>
      <c r="V270" s="529"/>
    </row>
    <row r="271" spans="1:23" ht="15.75">
      <c r="A271" s="409" t="s">
        <v>1475</v>
      </c>
      <c r="B271" s="409"/>
      <c r="C271" s="411" t="s">
        <v>747</v>
      </c>
      <c r="D271" s="411" t="s">
        <v>873</v>
      </c>
      <c r="E271" s="411" t="s">
        <v>1434</v>
      </c>
      <c r="F271" s="411" t="s">
        <v>1111</v>
      </c>
      <c r="G271" s="409"/>
      <c r="H271" s="411" t="s">
        <v>1435</v>
      </c>
      <c r="I271" s="412" t="s">
        <v>1296</v>
      </c>
      <c r="J271" s="413" t="s">
        <v>1297</v>
      </c>
      <c r="K271" s="412" t="s">
        <v>2498</v>
      </c>
      <c r="L271" s="412" t="s">
        <v>1298</v>
      </c>
      <c r="M271" s="412"/>
      <c r="N271" s="412"/>
      <c r="O271" s="412"/>
      <c r="P271" s="411">
        <v>16179573</v>
      </c>
      <c r="Q271" s="414">
        <v>1500</v>
      </c>
      <c r="R271" s="423"/>
      <c r="S271" s="415">
        <v>6.5250000000000004</v>
      </c>
      <c r="T271" s="416"/>
      <c r="U271" s="529"/>
      <c r="V271" s="529"/>
    </row>
    <row r="272" spans="1:23" ht="15.75">
      <c r="A272" s="409" t="s">
        <v>1476</v>
      </c>
      <c r="B272" s="409"/>
      <c r="C272" s="411" t="s">
        <v>747</v>
      </c>
      <c r="D272" s="411" t="s">
        <v>1115</v>
      </c>
      <c r="E272" s="411" t="s">
        <v>1477</v>
      </c>
      <c r="F272" s="411" t="s">
        <v>1111</v>
      </c>
      <c r="G272" s="409"/>
      <c r="H272" s="411" t="s">
        <v>1478</v>
      </c>
      <c r="I272" s="412" t="s">
        <v>1296</v>
      </c>
      <c r="J272" s="413" t="s">
        <v>1297</v>
      </c>
      <c r="K272" s="412" t="s">
        <v>2498</v>
      </c>
      <c r="L272" s="412" t="s">
        <v>1298</v>
      </c>
      <c r="M272" s="412"/>
      <c r="N272" s="412"/>
      <c r="O272" s="412"/>
      <c r="P272" s="411" t="s">
        <v>1479</v>
      </c>
      <c r="Q272" s="414">
        <v>1</v>
      </c>
      <c r="R272" s="423"/>
      <c r="S272" s="415">
        <v>4.3999999999999997E-2</v>
      </c>
      <c r="T272" s="416"/>
      <c r="U272" s="529"/>
      <c r="V272" s="529"/>
    </row>
    <row r="273" spans="1:22" ht="15.75">
      <c r="A273" s="409" t="s">
        <v>1480</v>
      </c>
      <c r="B273" s="409"/>
      <c r="C273" s="411" t="s">
        <v>747</v>
      </c>
      <c r="D273" s="411" t="s">
        <v>1115</v>
      </c>
      <c r="E273" s="411" t="s">
        <v>1445</v>
      </c>
      <c r="F273" s="411" t="s">
        <v>1111</v>
      </c>
      <c r="G273" s="409"/>
      <c r="H273" s="411" t="s">
        <v>1481</v>
      </c>
      <c r="I273" s="412" t="s">
        <v>1296</v>
      </c>
      <c r="J273" s="413" t="s">
        <v>1297</v>
      </c>
      <c r="K273" s="412" t="s">
        <v>2498</v>
      </c>
      <c r="L273" s="412" t="s">
        <v>1298</v>
      </c>
      <c r="M273" s="412"/>
      <c r="N273" s="412"/>
      <c r="O273" s="412"/>
      <c r="P273" s="411" t="s">
        <v>1482</v>
      </c>
      <c r="Q273" s="414">
        <v>1000</v>
      </c>
      <c r="R273" s="423"/>
      <c r="S273" s="415">
        <v>0</v>
      </c>
      <c r="T273" s="416"/>
      <c r="U273" s="529"/>
      <c r="V273" s="529"/>
    </row>
    <row r="274" spans="1:22" ht="15.75">
      <c r="A274" s="409" t="s">
        <v>1483</v>
      </c>
      <c r="B274" s="409"/>
      <c r="C274" s="411" t="s">
        <v>747</v>
      </c>
      <c r="D274" s="411" t="s">
        <v>1115</v>
      </c>
      <c r="E274" s="411" t="s">
        <v>1434</v>
      </c>
      <c r="F274" s="411" t="s">
        <v>1111</v>
      </c>
      <c r="G274" s="409"/>
      <c r="H274" s="411" t="s">
        <v>1471</v>
      </c>
      <c r="I274" s="412" t="s">
        <v>1296</v>
      </c>
      <c r="J274" s="413" t="s">
        <v>1297</v>
      </c>
      <c r="K274" s="412" t="s">
        <v>2498</v>
      </c>
      <c r="L274" s="412" t="s">
        <v>1298</v>
      </c>
      <c r="M274" s="412"/>
      <c r="N274" s="412"/>
      <c r="O274" s="412"/>
      <c r="P274" s="411" t="s">
        <v>1484</v>
      </c>
      <c r="Q274" s="414">
        <v>1000</v>
      </c>
      <c r="R274" s="423"/>
      <c r="S274" s="415">
        <v>0.252</v>
      </c>
      <c r="T274" s="416"/>
      <c r="U274" s="529"/>
      <c r="V274" s="529"/>
    </row>
    <row r="275" spans="1:22" ht="15.75">
      <c r="A275" s="409" t="s">
        <v>1485</v>
      </c>
      <c r="B275" s="409"/>
      <c r="C275" s="411" t="s">
        <v>747</v>
      </c>
      <c r="D275" s="411" t="s">
        <v>1115</v>
      </c>
      <c r="E275" s="411" t="s">
        <v>1434</v>
      </c>
      <c r="F275" s="411" t="s">
        <v>1111</v>
      </c>
      <c r="G275" s="409"/>
      <c r="H275" s="411" t="s">
        <v>1486</v>
      </c>
      <c r="I275" s="412" t="s">
        <v>1296</v>
      </c>
      <c r="J275" s="413" t="s">
        <v>1297</v>
      </c>
      <c r="K275" s="412" t="s">
        <v>2498</v>
      </c>
      <c r="L275" s="412" t="s">
        <v>1298</v>
      </c>
      <c r="M275" s="412"/>
      <c r="N275" s="412"/>
      <c r="O275" s="412"/>
      <c r="P275" s="411" t="s">
        <v>1487</v>
      </c>
      <c r="Q275" s="414">
        <v>1</v>
      </c>
      <c r="R275" s="423"/>
      <c r="S275" s="415">
        <v>0.14299999999999999</v>
      </c>
      <c r="T275" s="416"/>
      <c r="U275" s="529"/>
      <c r="V275" s="529"/>
    </row>
    <row r="276" spans="1:22" ht="15.75">
      <c r="A276" s="409" t="s">
        <v>1488</v>
      </c>
      <c r="B276" s="409"/>
      <c r="C276" s="411" t="s">
        <v>747</v>
      </c>
      <c r="D276" s="411" t="s">
        <v>864</v>
      </c>
      <c r="E276" s="411" t="s">
        <v>1383</v>
      </c>
      <c r="F276" s="411" t="s">
        <v>1111</v>
      </c>
      <c r="G276" s="409"/>
      <c r="H276" s="411" t="s">
        <v>1489</v>
      </c>
      <c r="I276" s="412" t="s">
        <v>1296</v>
      </c>
      <c r="J276" s="413" t="s">
        <v>1297</v>
      </c>
      <c r="K276" s="412" t="s">
        <v>2498</v>
      </c>
      <c r="L276" s="412" t="s">
        <v>1298</v>
      </c>
      <c r="M276" s="412"/>
      <c r="N276" s="412"/>
      <c r="O276" s="412"/>
      <c r="P276" s="411" t="s">
        <v>1490</v>
      </c>
      <c r="Q276" s="414">
        <v>1000</v>
      </c>
      <c r="R276" s="423"/>
      <c r="S276" s="415">
        <v>1.4410000000000001</v>
      </c>
      <c r="T276" s="416"/>
      <c r="U276" s="529"/>
      <c r="V276" s="529"/>
    </row>
    <row r="277" spans="1:22" ht="15.75">
      <c r="A277" s="409" t="s">
        <v>1491</v>
      </c>
      <c r="B277" s="409"/>
      <c r="C277" s="411" t="s">
        <v>747</v>
      </c>
      <c r="D277" s="411" t="s">
        <v>873</v>
      </c>
      <c r="E277" s="411" t="s">
        <v>1276</v>
      </c>
      <c r="F277" s="411" t="s">
        <v>1111</v>
      </c>
      <c r="G277" s="409"/>
      <c r="H277" s="411" t="s">
        <v>1492</v>
      </c>
      <c r="I277" s="412" t="s">
        <v>1296</v>
      </c>
      <c r="J277" s="413" t="s">
        <v>1297</v>
      </c>
      <c r="K277" s="412" t="s">
        <v>2498</v>
      </c>
      <c r="L277" s="412" t="s">
        <v>1298</v>
      </c>
      <c r="M277" s="412"/>
      <c r="N277" s="412"/>
      <c r="O277" s="412"/>
      <c r="P277" s="411" t="s">
        <v>1493</v>
      </c>
      <c r="Q277" s="414">
        <v>1000</v>
      </c>
      <c r="R277" s="423"/>
      <c r="S277" s="415">
        <v>6.5250000000000004</v>
      </c>
      <c r="T277" s="416"/>
      <c r="U277" s="529"/>
      <c r="V277" s="529"/>
    </row>
    <row r="278" spans="1:22" ht="15.75">
      <c r="A278" s="409" t="s">
        <v>1494</v>
      </c>
      <c r="B278" s="409"/>
      <c r="C278" s="411" t="s">
        <v>747</v>
      </c>
      <c r="D278" s="411" t="s">
        <v>1115</v>
      </c>
      <c r="E278" s="411" t="s">
        <v>1434</v>
      </c>
      <c r="F278" s="411" t="s">
        <v>1111</v>
      </c>
      <c r="G278" s="409"/>
      <c r="H278" s="411" t="s">
        <v>1495</v>
      </c>
      <c r="I278" s="412" t="s">
        <v>1296</v>
      </c>
      <c r="J278" s="413" t="s">
        <v>1297</v>
      </c>
      <c r="K278" s="412" t="s">
        <v>2498</v>
      </c>
      <c r="L278" s="412" t="s">
        <v>1298</v>
      </c>
      <c r="M278" s="412"/>
      <c r="N278" s="412"/>
      <c r="O278" s="412"/>
      <c r="P278" s="411" t="s">
        <v>1496</v>
      </c>
      <c r="Q278" s="414">
        <v>1</v>
      </c>
      <c r="R278" s="423"/>
      <c r="S278" s="415">
        <v>0.17699999999999999</v>
      </c>
      <c r="T278" s="416"/>
      <c r="U278" s="529"/>
      <c r="V278" s="529"/>
    </row>
    <row r="279" spans="1:22" ht="15.75">
      <c r="A279" s="409" t="s">
        <v>1497</v>
      </c>
      <c r="B279" s="409"/>
      <c r="C279" s="411" t="s">
        <v>747</v>
      </c>
      <c r="D279" s="411" t="s">
        <v>864</v>
      </c>
      <c r="E279" s="411" t="s">
        <v>1445</v>
      </c>
      <c r="F279" s="411" t="s">
        <v>1111</v>
      </c>
      <c r="G279" s="409"/>
      <c r="H279" s="410" t="s">
        <v>1498</v>
      </c>
      <c r="I279" s="412" t="s">
        <v>1296</v>
      </c>
      <c r="J279" s="413" t="s">
        <v>1297</v>
      </c>
      <c r="K279" s="412" t="s">
        <v>2498</v>
      </c>
      <c r="L279" s="412" t="s">
        <v>1298</v>
      </c>
      <c r="M279" s="412"/>
      <c r="N279" s="412"/>
      <c r="O279" s="412"/>
      <c r="P279" s="410" t="s">
        <v>1499</v>
      </c>
      <c r="Q279" s="414">
        <v>1000</v>
      </c>
      <c r="R279" s="419"/>
      <c r="S279" s="423">
        <v>0.89700000000000002</v>
      </c>
      <c r="T279" s="416"/>
      <c r="U279" s="529"/>
      <c r="V279" s="529"/>
    </row>
    <row r="280" spans="1:22" s="180" customFormat="1" ht="15.75">
      <c r="A280" s="409" t="s">
        <v>1500</v>
      </c>
      <c r="B280" s="426"/>
      <c r="C280" s="411" t="s">
        <v>747</v>
      </c>
      <c r="D280" s="411" t="s">
        <v>864</v>
      </c>
      <c r="E280" s="411" t="s">
        <v>1383</v>
      </c>
      <c r="F280" s="411" t="s">
        <v>1111</v>
      </c>
      <c r="G280" s="409"/>
      <c r="H280" s="410" t="s">
        <v>1501</v>
      </c>
      <c r="I280" s="412" t="s">
        <v>1296</v>
      </c>
      <c r="J280" s="413" t="s">
        <v>1297</v>
      </c>
      <c r="K280" s="412" t="s">
        <v>2498</v>
      </c>
      <c r="L280" s="412" t="s">
        <v>1298</v>
      </c>
      <c r="M280" s="427"/>
      <c r="N280" s="427"/>
      <c r="O280" s="427"/>
      <c r="P280" s="410" t="s">
        <v>1502</v>
      </c>
      <c r="Q280" s="414">
        <v>1000</v>
      </c>
      <c r="R280" s="419"/>
      <c r="S280" s="423">
        <v>6.4000000000000001E-2</v>
      </c>
      <c r="T280" s="428"/>
      <c r="U280" s="429"/>
      <c r="V280" s="429"/>
    </row>
    <row r="281" spans="1:22" s="180" customFormat="1" ht="15.75">
      <c r="A281" s="409" t="s">
        <v>1503</v>
      </c>
      <c r="B281" s="426"/>
      <c r="C281" s="411" t="s">
        <v>747</v>
      </c>
      <c r="D281" s="411" t="s">
        <v>864</v>
      </c>
      <c r="E281" s="411" t="s">
        <v>1383</v>
      </c>
      <c r="F281" s="411" t="s">
        <v>1111</v>
      </c>
      <c r="G281" s="409"/>
      <c r="H281" s="410" t="s">
        <v>1501</v>
      </c>
      <c r="I281" s="412" t="s">
        <v>1296</v>
      </c>
      <c r="J281" s="413" t="s">
        <v>1297</v>
      </c>
      <c r="K281" s="412" t="s">
        <v>2498</v>
      </c>
      <c r="L281" s="412" t="s">
        <v>1298</v>
      </c>
      <c r="M281" s="427"/>
      <c r="N281" s="427"/>
      <c r="O281" s="427"/>
      <c r="P281" s="410" t="s">
        <v>1504</v>
      </c>
      <c r="Q281" s="414">
        <v>1000</v>
      </c>
      <c r="R281" s="419"/>
      <c r="S281" s="423">
        <v>0.13</v>
      </c>
      <c r="T281" s="428"/>
      <c r="U281" s="429"/>
      <c r="V281" s="429"/>
    </row>
    <row r="282" spans="1:22" s="180" customFormat="1" ht="15.75">
      <c r="A282" s="409" t="s">
        <v>1505</v>
      </c>
      <c r="B282" s="426"/>
      <c r="C282" s="411" t="s">
        <v>747</v>
      </c>
      <c r="D282" s="411" t="s">
        <v>864</v>
      </c>
      <c r="E282" s="411" t="s">
        <v>1383</v>
      </c>
      <c r="F282" s="411" t="s">
        <v>1111</v>
      </c>
      <c r="G282" s="409"/>
      <c r="H282" s="410" t="s">
        <v>1501</v>
      </c>
      <c r="I282" s="412" t="s">
        <v>1296</v>
      </c>
      <c r="J282" s="413" t="s">
        <v>1297</v>
      </c>
      <c r="K282" s="412" t="s">
        <v>2498</v>
      </c>
      <c r="L282" s="412" t="s">
        <v>1298</v>
      </c>
      <c r="M282" s="427"/>
      <c r="N282" s="427"/>
      <c r="O282" s="427"/>
      <c r="P282" s="410" t="s">
        <v>1506</v>
      </c>
      <c r="Q282" s="414">
        <v>1000</v>
      </c>
      <c r="R282" s="419"/>
      <c r="S282" s="423">
        <v>0.13</v>
      </c>
      <c r="T282" s="428"/>
      <c r="U282" s="429"/>
      <c r="V282" s="429"/>
    </row>
    <row r="283" spans="1:22" s="180" customFormat="1" ht="15.75">
      <c r="A283" s="409" t="s">
        <v>1507</v>
      </c>
      <c r="B283" s="426"/>
      <c r="C283" s="411" t="s">
        <v>747</v>
      </c>
      <c r="D283" s="411" t="s">
        <v>864</v>
      </c>
      <c r="E283" s="411" t="s">
        <v>1434</v>
      </c>
      <c r="F283" s="411" t="s">
        <v>1111</v>
      </c>
      <c r="G283" s="409"/>
      <c r="H283" s="410" t="s">
        <v>1508</v>
      </c>
      <c r="I283" s="412" t="s">
        <v>1296</v>
      </c>
      <c r="J283" s="413" t="s">
        <v>1297</v>
      </c>
      <c r="K283" s="412" t="s">
        <v>2498</v>
      </c>
      <c r="L283" s="412" t="s">
        <v>1298</v>
      </c>
      <c r="M283" s="427"/>
      <c r="N283" s="427"/>
      <c r="O283" s="427"/>
      <c r="P283" s="410" t="s">
        <v>1509</v>
      </c>
      <c r="Q283" s="414">
        <v>500</v>
      </c>
      <c r="R283" s="419"/>
      <c r="S283" s="423">
        <v>1.421</v>
      </c>
      <c r="T283" s="428"/>
      <c r="U283" s="429"/>
      <c r="V283" s="429"/>
    </row>
    <row r="284" spans="1:22" s="180" customFormat="1" ht="15.75">
      <c r="A284" s="409" t="s">
        <v>1510</v>
      </c>
      <c r="B284" s="426"/>
      <c r="C284" s="411" t="s">
        <v>747</v>
      </c>
      <c r="D284" s="411" t="s">
        <v>1115</v>
      </c>
      <c r="E284" s="411" t="s">
        <v>1383</v>
      </c>
      <c r="F284" s="411" t="s">
        <v>1111</v>
      </c>
      <c r="G284" s="409"/>
      <c r="H284" s="410" t="s">
        <v>1511</v>
      </c>
      <c r="I284" s="412" t="s">
        <v>1296</v>
      </c>
      <c r="J284" s="413" t="s">
        <v>1297</v>
      </c>
      <c r="K284" s="412" t="s">
        <v>2498</v>
      </c>
      <c r="L284" s="412" t="s">
        <v>1298</v>
      </c>
      <c r="M284" s="427"/>
      <c r="N284" s="427"/>
      <c r="O284" s="427"/>
      <c r="P284" s="410" t="s">
        <v>1512</v>
      </c>
      <c r="Q284" s="414">
        <v>1000</v>
      </c>
      <c r="R284" s="419"/>
      <c r="S284" s="423">
        <v>0.76100000000000001</v>
      </c>
      <c r="T284" s="428"/>
      <c r="U284" s="429"/>
      <c r="V284" s="429"/>
    </row>
    <row r="285" spans="1:22" s="180" customFormat="1" ht="15.75">
      <c r="A285" s="409" t="s">
        <v>1513</v>
      </c>
      <c r="B285" s="426"/>
      <c r="C285" s="411" t="s">
        <v>747</v>
      </c>
      <c r="D285" s="411" t="s">
        <v>1115</v>
      </c>
      <c r="E285" s="411" t="s">
        <v>1383</v>
      </c>
      <c r="F285" s="411" t="s">
        <v>1111</v>
      </c>
      <c r="G285" s="409"/>
      <c r="H285" s="410" t="s">
        <v>1511</v>
      </c>
      <c r="I285" s="412" t="s">
        <v>1296</v>
      </c>
      <c r="J285" s="413" t="s">
        <v>1297</v>
      </c>
      <c r="K285" s="412" t="s">
        <v>2498</v>
      </c>
      <c r="L285" s="412" t="s">
        <v>1298</v>
      </c>
      <c r="M285" s="427"/>
      <c r="N285" s="427"/>
      <c r="O285" s="427"/>
      <c r="P285" s="410" t="s">
        <v>1514</v>
      </c>
      <c r="Q285" s="414">
        <v>1</v>
      </c>
      <c r="R285" s="419"/>
      <c r="S285" s="423">
        <v>0.45600000000000002</v>
      </c>
      <c r="T285" s="428"/>
      <c r="U285" s="429"/>
      <c r="V285" s="429"/>
    </row>
    <row r="286" spans="1:22" s="180" customFormat="1" ht="15.75">
      <c r="A286" s="409" t="s">
        <v>1515</v>
      </c>
      <c r="B286" s="426"/>
      <c r="C286" s="411" t="s">
        <v>747</v>
      </c>
      <c r="D286" s="411" t="s">
        <v>864</v>
      </c>
      <c r="E286" s="411" t="s">
        <v>1477</v>
      </c>
      <c r="F286" s="411" t="s">
        <v>1111</v>
      </c>
      <c r="G286" s="409"/>
      <c r="H286" s="410" t="s">
        <v>1516</v>
      </c>
      <c r="I286" s="412" t="s">
        <v>1296</v>
      </c>
      <c r="J286" s="413" t="s">
        <v>1297</v>
      </c>
      <c r="K286" s="412" t="s">
        <v>2498</v>
      </c>
      <c r="L286" s="412" t="s">
        <v>1298</v>
      </c>
      <c r="M286" s="427"/>
      <c r="N286" s="427"/>
      <c r="O286" s="427"/>
      <c r="P286" s="410" t="s">
        <v>1517</v>
      </c>
      <c r="Q286" s="414">
        <v>1000</v>
      </c>
      <c r="R286" s="419"/>
      <c r="S286" s="423">
        <v>1.419</v>
      </c>
      <c r="T286" s="428"/>
      <c r="U286" s="429"/>
      <c r="V286" s="429"/>
    </row>
    <row r="287" spans="1:22" s="180" customFormat="1" ht="15.75">
      <c r="A287" s="409" t="s">
        <v>1518</v>
      </c>
      <c r="B287" s="426"/>
      <c r="C287" s="411" t="s">
        <v>747</v>
      </c>
      <c r="D287" s="411" t="s">
        <v>1115</v>
      </c>
      <c r="E287" s="411" t="s">
        <v>1434</v>
      </c>
      <c r="F287" s="411" t="s">
        <v>1111</v>
      </c>
      <c r="G287" s="409"/>
      <c r="H287" s="410" t="s">
        <v>1519</v>
      </c>
      <c r="I287" s="412" t="s">
        <v>1296</v>
      </c>
      <c r="J287" s="413" t="s">
        <v>1297</v>
      </c>
      <c r="K287" s="412" t="s">
        <v>2498</v>
      </c>
      <c r="L287" s="412" t="s">
        <v>1298</v>
      </c>
      <c r="M287" s="427"/>
      <c r="N287" s="427"/>
      <c r="O287" s="427"/>
      <c r="P287" s="410" t="s">
        <v>1520</v>
      </c>
      <c r="Q287" s="414">
        <v>1</v>
      </c>
      <c r="R287" s="419"/>
      <c r="S287" s="423">
        <v>0.151</v>
      </c>
      <c r="T287" s="428"/>
      <c r="U287" s="429"/>
      <c r="V287" s="429"/>
    </row>
    <row r="288" spans="1:22" s="180" customFormat="1" ht="15.75">
      <c r="A288" s="409" t="s">
        <v>1521</v>
      </c>
      <c r="B288" s="426"/>
      <c r="C288" s="411" t="s">
        <v>747</v>
      </c>
      <c r="D288" s="411" t="s">
        <v>864</v>
      </c>
      <c r="E288" s="411" t="s">
        <v>1445</v>
      </c>
      <c r="F288" s="411" t="s">
        <v>1111</v>
      </c>
      <c r="G288" s="409"/>
      <c r="H288" s="410" t="s">
        <v>1522</v>
      </c>
      <c r="I288" s="412" t="s">
        <v>1296</v>
      </c>
      <c r="J288" s="413" t="s">
        <v>1297</v>
      </c>
      <c r="K288" s="412" t="s">
        <v>2498</v>
      </c>
      <c r="L288" s="412" t="s">
        <v>1298</v>
      </c>
      <c r="M288" s="427"/>
      <c r="N288" s="427"/>
      <c r="O288" s="427"/>
      <c r="P288" s="410" t="s">
        <v>1523</v>
      </c>
      <c r="Q288" s="414">
        <v>1000</v>
      </c>
      <c r="R288" s="419"/>
      <c r="S288" s="423">
        <v>0.38600000000000001</v>
      </c>
      <c r="T288" s="428"/>
      <c r="U288" s="429"/>
      <c r="V288" s="429"/>
    </row>
    <row r="289" spans="1:22" s="180" customFormat="1" ht="15.75">
      <c r="A289" s="409" t="s">
        <v>1524</v>
      </c>
      <c r="B289" s="426"/>
      <c r="C289" s="411" t="s">
        <v>747</v>
      </c>
      <c r="D289" s="411" t="s">
        <v>864</v>
      </c>
      <c r="E289" s="411" t="s">
        <v>1445</v>
      </c>
      <c r="F289" s="411" t="s">
        <v>1111</v>
      </c>
      <c r="G289" s="409"/>
      <c r="H289" s="410" t="s">
        <v>1525</v>
      </c>
      <c r="I289" s="412" t="s">
        <v>1296</v>
      </c>
      <c r="J289" s="413" t="s">
        <v>1297</v>
      </c>
      <c r="K289" s="412" t="s">
        <v>2498</v>
      </c>
      <c r="L289" s="412" t="s">
        <v>1298</v>
      </c>
      <c r="M289" s="427"/>
      <c r="N289" s="427"/>
      <c r="O289" s="427"/>
      <c r="P289" s="410" t="s">
        <v>1526</v>
      </c>
      <c r="Q289" s="414">
        <v>1000</v>
      </c>
      <c r="R289" s="419"/>
      <c r="S289" s="423">
        <v>0.19600000000000001</v>
      </c>
      <c r="T289" s="428"/>
      <c r="U289" s="429"/>
      <c r="V289" s="429"/>
    </row>
    <row r="290" spans="1:22" s="180" customFormat="1" ht="15.75">
      <c r="A290" s="409" t="s">
        <v>1527</v>
      </c>
      <c r="B290" s="426"/>
      <c r="C290" s="411" t="s">
        <v>747</v>
      </c>
      <c r="D290" s="411" t="s">
        <v>864</v>
      </c>
      <c r="E290" s="411" t="s">
        <v>1383</v>
      </c>
      <c r="F290" s="411" t="s">
        <v>1111</v>
      </c>
      <c r="G290" s="409"/>
      <c r="H290" s="410" t="s">
        <v>1528</v>
      </c>
      <c r="I290" s="412" t="s">
        <v>1296</v>
      </c>
      <c r="J290" s="413" t="s">
        <v>1297</v>
      </c>
      <c r="K290" s="412" t="s">
        <v>2498</v>
      </c>
      <c r="L290" s="412" t="s">
        <v>1298</v>
      </c>
      <c r="M290" s="427"/>
      <c r="N290" s="427"/>
      <c r="O290" s="427"/>
      <c r="P290" s="410">
        <v>21009511</v>
      </c>
      <c r="Q290" s="414">
        <v>1000</v>
      </c>
      <c r="R290" s="419"/>
      <c r="S290" s="423">
        <v>1.94</v>
      </c>
      <c r="T290" s="428"/>
      <c r="U290" s="429"/>
      <c r="V290" s="429"/>
    </row>
    <row r="291" spans="1:22" s="180" customFormat="1" ht="15.75">
      <c r="A291" s="409" t="s">
        <v>1529</v>
      </c>
      <c r="B291" s="426"/>
      <c r="C291" s="411" t="s">
        <v>747</v>
      </c>
      <c r="D291" s="411" t="s">
        <v>1115</v>
      </c>
      <c r="E291" s="411" t="s">
        <v>1434</v>
      </c>
      <c r="F291" s="411" t="s">
        <v>1111</v>
      </c>
      <c r="G291" s="409"/>
      <c r="H291" s="410" t="s">
        <v>1530</v>
      </c>
      <c r="I291" s="412" t="s">
        <v>1296</v>
      </c>
      <c r="J291" s="413" t="s">
        <v>1297</v>
      </c>
      <c r="K291" s="412" t="s">
        <v>2498</v>
      </c>
      <c r="L291" s="412" t="s">
        <v>1298</v>
      </c>
      <c r="M291" s="427"/>
      <c r="N291" s="427"/>
      <c r="O291" s="427"/>
      <c r="P291" s="410" t="s">
        <v>1531</v>
      </c>
      <c r="Q291" s="414">
        <v>1000</v>
      </c>
      <c r="R291" s="419"/>
      <c r="S291" s="423">
        <v>0.252</v>
      </c>
      <c r="T291" s="428"/>
      <c r="U291" s="429"/>
      <c r="V291" s="429"/>
    </row>
    <row r="292" spans="1:22" s="180" customFormat="1" ht="15.75">
      <c r="A292" s="409" t="s">
        <v>1532</v>
      </c>
      <c r="B292" s="426"/>
      <c r="C292" s="411" t="s">
        <v>747</v>
      </c>
      <c r="D292" s="411" t="s">
        <v>873</v>
      </c>
      <c r="E292" s="411" t="s">
        <v>1445</v>
      </c>
      <c r="F292" s="411" t="s">
        <v>1111</v>
      </c>
      <c r="G292" s="409"/>
      <c r="H292" s="410" t="s">
        <v>1533</v>
      </c>
      <c r="I292" s="412" t="s">
        <v>1296</v>
      </c>
      <c r="J292" s="413" t="s">
        <v>1297</v>
      </c>
      <c r="K292" s="412" t="s">
        <v>2498</v>
      </c>
      <c r="L292" s="412" t="s">
        <v>1298</v>
      </c>
      <c r="M292" s="427"/>
      <c r="N292" s="427"/>
      <c r="O292" s="427"/>
      <c r="P292" s="410" t="s">
        <v>1534</v>
      </c>
      <c r="Q292" s="414">
        <v>1000</v>
      </c>
      <c r="R292" s="419"/>
      <c r="S292" s="423">
        <v>3.0609999999999999</v>
      </c>
      <c r="T292" s="428"/>
      <c r="U292" s="429"/>
      <c r="V292" s="429"/>
    </row>
    <row r="293" spans="1:22" customFormat="1" ht="15">
      <c r="A293" s="409" t="s">
        <v>1535</v>
      </c>
      <c r="B293" s="430"/>
      <c r="C293" s="411" t="s">
        <v>747</v>
      </c>
      <c r="D293" s="411" t="s">
        <v>1115</v>
      </c>
      <c r="E293" s="410" t="s">
        <v>1276</v>
      </c>
      <c r="F293" s="411" t="s">
        <v>1111</v>
      </c>
      <c r="G293" s="410"/>
      <c r="H293" s="410" t="s">
        <v>1536</v>
      </c>
      <c r="I293" s="412" t="s">
        <v>1296</v>
      </c>
      <c r="J293" s="413" t="s">
        <v>1297</v>
      </c>
      <c r="K293" s="412" t="s">
        <v>2498</v>
      </c>
      <c r="L293" s="412" t="s">
        <v>1298</v>
      </c>
      <c r="M293" s="427"/>
      <c r="N293" s="427"/>
      <c r="O293" s="427"/>
      <c r="P293" s="410" t="s">
        <v>1537</v>
      </c>
      <c r="Q293" s="410">
        <v>1000</v>
      </c>
      <c r="R293" s="423"/>
      <c r="S293" s="423">
        <v>0.59899999999999998</v>
      </c>
      <c r="T293" s="431"/>
      <c r="U293" s="431"/>
      <c r="V293" s="431"/>
    </row>
    <row r="294" spans="1:22" customFormat="1" ht="15">
      <c r="A294" s="409" t="s">
        <v>1538</v>
      </c>
      <c r="B294" s="430"/>
      <c r="C294" s="411" t="s">
        <v>747</v>
      </c>
      <c r="D294" s="411" t="s">
        <v>1115</v>
      </c>
      <c r="E294" s="410" t="s">
        <v>1539</v>
      </c>
      <c r="F294" s="411" t="s">
        <v>1111</v>
      </c>
      <c r="G294" s="410"/>
      <c r="H294" s="410" t="s">
        <v>1478</v>
      </c>
      <c r="I294" s="412" t="s">
        <v>1296</v>
      </c>
      <c r="J294" s="413" t="s">
        <v>1297</v>
      </c>
      <c r="K294" s="412" t="s">
        <v>2498</v>
      </c>
      <c r="L294" s="412" t="s">
        <v>1298</v>
      </c>
      <c r="M294" s="427"/>
      <c r="N294" s="427"/>
      <c r="O294" s="427"/>
      <c r="P294" s="410" t="s">
        <v>1540</v>
      </c>
      <c r="Q294" s="410">
        <v>1</v>
      </c>
      <c r="R294" s="423"/>
      <c r="S294" s="423">
        <v>0.253</v>
      </c>
      <c r="T294" s="431"/>
      <c r="U294" s="431"/>
      <c r="V294" s="431"/>
    </row>
    <row r="295" spans="1:22" customFormat="1" ht="15">
      <c r="A295" s="409" t="s">
        <v>1541</v>
      </c>
      <c r="B295" s="430"/>
      <c r="C295" s="411" t="s">
        <v>747</v>
      </c>
      <c r="D295" s="411" t="s">
        <v>864</v>
      </c>
      <c r="E295" s="410" t="s">
        <v>1383</v>
      </c>
      <c r="F295" s="411" t="s">
        <v>1111</v>
      </c>
      <c r="G295" s="410"/>
      <c r="H295" s="410" t="s">
        <v>1452</v>
      </c>
      <c r="I295" s="412" t="s">
        <v>1296</v>
      </c>
      <c r="J295" s="413" t="s">
        <v>1297</v>
      </c>
      <c r="K295" s="412" t="s">
        <v>2498</v>
      </c>
      <c r="L295" s="412" t="s">
        <v>1298</v>
      </c>
      <c r="M295" s="427"/>
      <c r="N295" s="427"/>
      <c r="O295" s="427"/>
      <c r="P295" s="410" t="s">
        <v>1453</v>
      </c>
      <c r="Q295" s="410">
        <v>1000</v>
      </c>
      <c r="R295" s="423"/>
      <c r="S295" s="423">
        <v>5.5179999999999998</v>
      </c>
      <c r="T295" s="431"/>
      <c r="U295" s="431"/>
      <c r="V295" s="431"/>
    </row>
    <row r="296" spans="1:22" customFormat="1" ht="15">
      <c r="A296" s="409" t="s">
        <v>1542</v>
      </c>
      <c r="B296" s="430"/>
      <c r="C296" s="411" t="s">
        <v>747</v>
      </c>
      <c r="D296" s="411" t="s">
        <v>1115</v>
      </c>
      <c r="E296" s="410" t="s">
        <v>1434</v>
      </c>
      <c r="F296" s="411" t="s">
        <v>1111</v>
      </c>
      <c r="G296" s="410"/>
      <c r="H296" s="410" t="s">
        <v>1543</v>
      </c>
      <c r="I296" s="412" t="s">
        <v>1296</v>
      </c>
      <c r="J296" s="413" t="s">
        <v>1297</v>
      </c>
      <c r="K296" s="412" t="s">
        <v>2498</v>
      </c>
      <c r="L296" s="412" t="s">
        <v>1298</v>
      </c>
      <c r="M296" s="427"/>
      <c r="N296" s="427"/>
      <c r="O296" s="427"/>
      <c r="P296" s="410" t="s">
        <v>1544</v>
      </c>
      <c r="Q296" s="410">
        <v>1</v>
      </c>
      <c r="R296" s="423"/>
      <c r="S296" s="423">
        <v>7.4999999999999997E-2</v>
      </c>
      <c r="T296" s="431"/>
      <c r="U296" s="431"/>
      <c r="V296" s="431"/>
    </row>
    <row r="297" spans="1:22" customFormat="1" ht="15">
      <c r="A297" s="409" t="s">
        <v>1545</v>
      </c>
      <c r="B297" s="430"/>
      <c r="C297" s="411" t="s">
        <v>747</v>
      </c>
      <c r="D297" s="411" t="s">
        <v>864</v>
      </c>
      <c r="E297" s="410" t="s">
        <v>1434</v>
      </c>
      <c r="F297" s="411" t="s">
        <v>1111</v>
      </c>
      <c r="G297" s="410"/>
      <c r="H297" s="410" t="s">
        <v>1455</v>
      </c>
      <c r="I297" s="412" t="s">
        <v>1296</v>
      </c>
      <c r="J297" s="413" t="s">
        <v>1297</v>
      </c>
      <c r="K297" s="412" t="s">
        <v>2498</v>
      </c>
      <c r="L297" s="412" t="s">
        <v>1298</v>
      </c>
      <c r="M297" s="427"/>
      <c r="N297" s="427"/>
      <c r="O297" s="427"/>
      <c r="P297" s="410">
        <v>21009514</v>
      </c>
      <c r="Q297" s="410">
        <v>1000</v>
      </c>
      <c r="R297" s="423"/>
      <c r="S297" s="423">
        <v>0.45600000000000002</v>
      </c>
      <c r="T297" s="431"/>
      <c r="U297" s="431"/>
      <c r="V297" s="431"/>
    </row>
    <row r="298" spans="1:22" customFormat="1" ht="15">
      <c r="A298" s="409" t="s">
        <v>1546</v>
      </c>
      <c r="B298" s="430"/>
      <c r="C298" s="411" t="s">
        <v>747</v>
      </c>
      <c r="D298" s="411" t="s">
        <v>1115</v>
      </c>
      <c r="E298" s="410" t="s">
        <v>1434</v>
      </c>
      <c r="F298" s="411" t="s">
        <v>1111</v>
      </c>
      <c r="G298" s="410"/>
      <c r="H298" s="410" t="s">
        <v>1547</v>
      </c>
      <c r="I298" s="412" t="s">
        <v>1296</v>
      </c>
      <c r="J298" s="413" t="s">
        <v>1297</v>
      </c>
      <c r="K298" s="412" t="s">
        <v>2498</v>
      </c>
      <c r="L298" s="412" t="s">
        <v>1298</v>
      </c>
      <c r="M298" s="427"/>
      <c r="N298" s="427"/>
      <c r="O298" s="427"/>
      <c r="P298" s="410" t="s">
        <v>1548</v>
      </c>
      <c r="Q298" s="410">
        <v>1</v>
      </c>
      <c r="R298" s="423"/>
      <c r="S298" s="423">
        <v>7.4999999999999997E-2</v>
      </c>
      <c r="T298" s="431"/>
      <c r="U298" s="431"/>
      <c r="V298" s="431"/>
    </row>
    <row r="299" spans="1:22" customFormat="1" ht="15">
      <c r="A299" s="409" t="s">
        <v>1549</v>
      </c>
      <c r="B299" s="430"/>
      <c r="C299" s="411" t="s">
        <v>747</v>
      </c>
      <c r="D299" s="411" t="s">
        <v>864</v>
      </c>
      <c r="E299" s="410" t="s">
        <v>1276</v>
      </c>
      <c r="F299" s="411" t="s">
        <v>1111</v>
      </c>
      <c r="G299" s="410"/>
      <c r="H299" s="410" t="s">
        <v>1550</v>
      </c>
      <c r="I299" s="412" t="s">
        <v>1296</v>
      </c>
      <c r="J299" s="413" t="s">
        <v>1297</v>
      </c>
      <c r="K299" s="412" t="s">
        <v>2498</v>
      </c>
      <c r="L299" s="412" t="s">
        <v>1298</v>
      </c>
      <c r="M299" s="427"/>
      <c r="N299" s="427"/>
      <c r="O299" s="427"/>
      <c r="P299" s="410">
        <v>16179523</v>
      </c>
      <c r="Q299" s="410">
        <v>1000</v>
      </c>
      <c r="R299" s="423"/>
      <c r="S299" s="423">
        <v>1.26</v>
      </c>
      <c r="T299" s="431"/>
      <c r="U299" s="431"/>
      <c r="V299" s="431"/>
    </row>
    <row r="300" spans="1:22" customFormat="1" ht="15">
      <c r="A300" s="409" t="s">
        <v>1551</v>
      </c>
      <c r="B300" s="430"/>
      <c r="C300" s="411" t="s">
        <v>747</v>
      </c>
      <c r="D300" s="411" t="s">
        <v>864</v>
      </c>
      <c r="E300" s="410" t="s">
        <v>1434</v>
      </c>
      <c r="F300" s="411" t="s">
        <v>1552</v>
      </c>
      <c r="G300" s="410"/>
      <c r="H300" s="410" t="s">
        <v>1471</v>
      </c>
      <c r="I300" s="412" t="s">
        <v>1296</v>
      </c>
      <c r="J300" s="413" t="s">
        <v>1297</v>
      </c>
      <c r="K300" s="412" t="s">
        <v>2498</v>
      </c>
      <c r="L300" s="412" t="s">
        <v>1298</v>
      </c>
      <c r="M300" s="427"/>
      <c r="N300" s="427"/>
      <c r="O300" s="427"/>
      <c r="P300" s="410" t="s">
        <v>1553</v>
      </c>
      <c r="Q300" s="410">
        <v>1</v>
      </c>
      <c r="R300" s="423"/>
      <c r="S300" s="423">
        <v>4.9302499999999997E-3</v>
      </c>
      <c r="T300" s="431"/>
      <c r="U300" s="431"/>
      <c r="V300" s="431"/>
    </row>
    <row r="301" spans="1:22" customFormat="1" ht="15">
      <c r="A301" s="409" t="s">
        <v>1554</v>
      </c>
      <c r="B301" s="430"/>
      <c r="C301" s="411" t="s">
        <v>747</v>
      </c>
      <c r="D301" s="411" t="s">
        <v>864</v>
      </c>
      <c r="E301" s="410" t="s">
        <v>1434</v>
      </c>
      <c r="F301" s="411" t="s">
        <v>1552</v>
      </c>
      <c r="G301" s="410"/>
      <c r="H301" s="410" t="s">
        <v>1462</v>
      </c>
      <c r="I301" s="412" t="s">
        <v>1296</v>
      </c>
      <c r="J301" s="413" t="s">
        <v>1297</v>
      </c>
      <c r="K301" s="412" t="s">
        <v>2498</v>
      </c>
      <c r="L301" s="412" t="s">
        <v>1298</v>
      </c>
      <c r="M301" s="427"/>
      <c r="N301" s="427"/>
      <c r="O301" s="427"/>
      <c r="P301" s="410" t="s">
        <v>1463</v>
      </c>
      <c r="Q301" s="410">
        <v>1</v>
      </c>
      <c r="R301" s="423"/>
      <c r="S301" s="423">
        <v>2.9581E-2</v>
      </c>
      <c r="T301" s="431"/>
      <c r="U301" s="431"/>
      <c r="V301" s="431"/>
    </row>
    <row r="302" spans="1:22" customFormat="1" ht="15">
      <c r="A302" s="409" t="s">
        <v>1555</v>
      </c>
      <c r="B302" s="430"/>
      <c r="C302" s="411" t="s">
        <v>747</v>
      </c>
      <c r="D302" s="411" t="s">
        <v>864</v>
      </c>
      <c r="E302" s="410" t="s">
        <v>1434</v>
      </c>
      <c r="F302" s="411" t="s">
        <v>1552</v>
      </c>
      <c r="G302" s="410"/>
      <c r="H302" s="410" t="s">
        <v>1556</v>
      </c>
      <c r="I302" s="412" t="s">
        <v>1296</v>
      </c>
      <c r="J302" s="413" t="s">
        <v>1297</v>
      </c>
      <c r="K302" s="412" t="s">
        <v>2498</v>
      </c>
      <c r="L302" s="412" t="s">
        <v>1298</v>
      </c>
      <c r="M302" s="427"/>
      <c r="N302" s="427"/>
      <c r="O302" s="427"/>
      <c r="P302" s="410" t="s">
        <v>1557</v>
      </c>
      <c r="Q302" s="410">
        <v>1</v>
      </c>
      <c r="R302" s="423"/>
      <c r="S302" s="423">
        <v>9.0885372500000006E-2</v>
      </c>
      <c r="T302" s="431"/>
      <c r="U302" s="431"/>
      <c r="V302" s="431"/>
    </row>
    <row r="303" spans="1:22" customFormat="1" ht="15">
      <c r="A303" s="409" t="s">
        <v>1558</v>
      </c>
      <c r="B303" s="430"/>
      <c r="C303" s="411" t="s">
        <v>747</v>
      </c>
      <c r="D303" s="411" t="s">
        <v>864</v>
      </c>
      <c r="E303" s="410" t="s">
        <v>1559</v>
      </c>
      <c r="F303" s="411" t="s">
        <v>1552</v>
      </c>
      <c r="G303" s="410"/>
      <c r="H303" s="410" t="s">
        <v>1560</v>
      </c>
      <c r="I303" s="412" t="s">
        <v>1296</v>
      </c>
      <c r="J303" s="413" t="s">
        <v>1297</v>
      </c>
      <c r="K303" s="412" t="s">
        <v>2498</v>
      </c>
      <c r="L303" s="412" t="s">
        <v>1298</v>
      </c>
      <c r="M303" s="427"/>
      <c r="N303" s="427"/>
      <c r="O303" s="427"/>
      <c r="P303" s="410" t="s">
        <v>1561</v>
      </c>
      <c r="Q303" s="410">
        <v>2000</v>
      </c>
      <c r="R303" s="423"/>
      <c r="S303" s="423">
        <v>5.2081214400000002</v>
      </c>
      <c r="T303" s="431"/>
      <c r="U303" s="431"/>
      <c r="V303" s="431"/>
    </row>
    <row r="304" spans="1:22" customFormat="1" ht="15">
      <c r="A304" s="409" t="s">
        <v>1562</v>
      </c>
      <c r="B304" s="430"/>
      <c r="C304" s="411" t="s">
        <v>747</v>
      </c>
      <c r="D304" s="411" t="s">
        <v>873</v>
      </c>
      <c r="E304" s="410" t="s">
        <v>1383</v>
      </c>
      <c r="F304" s="411" t="s">
        <v>1552</v>
      </c>
      <c r="G304" s="410"/>
      <c r="H304" s="410" t="s">
        <v>1563</v>
      </c>
      <c r="I304" s="412" t="s">
        <v>1296</v>
      </c>
      <c r="J304" s="413" t="s">
        <v>1297</v>
      </c>
      <c r="K304" s="412" t="s">
        <v>2498</v>
      </c>
      <c r="L304" s="412" t="s">
        <v>1298</v>
      </c>
      <c r="M304" s="427"/>
      <c r="N304" s="427"/>
      <c r="O304" s="427"/>
      <c r="P304" s="410">
        <v>21001246</v>
      </c>
      <c r="Q304" s="410">
        <v>1000</v>
      </c>
      <c r="R304" s="423"/>
      <c r="S304" s="423">
        <v>6.9628630000000005</v>
      </c>
      <c r="T304" s="431"/>
      <c r="U304" s="431"/>
      <c r="V304" s="431"/>
    </row>
    <row r="305" spans="1:22" customFormat="1" ht="15">
      <c r="A305" s="409" t="s">
        <v>1564</v>
      </c>
      <c r="B305" s="430"/>
      <c r="C305" s="410" t="s">
        <v>747</v>
      </c>
      <c r="D305" s="411" t="s">
        <v>2497</v>
      </c>
      <c r="E305" s="410"/>
      <c r="F305" s="410" t="s">
        <v>1132</v>
      </c>
      <c r="G305" s="410"/>
      <c r="H305" s="410" t="s">
        <v>1132</v>
      </c>
      <c r="I305" s="412" t="s">
        <v>1296</v>
      </c>
      <c r="J305" s="413" t="s">
        <v>1297</v>
      </c>
      <c r="K305" s="412" t="s">
        <v>2498</v>
      </c>
      <c r="L305" s="412" t="s">
        <v>1298</v>
      </c>
      <c r="M305" s="427"/>
      <c r="N305" s="427"/>
      <c r="O305" s="427"/>
      <c r="P305" s="410"/>
      <c r="Q305" s="410"/>
      <c r="R305" s="419"/>
      <c r="S305" s="423">
        <v>0.84166234000000006</v>
      </c>
      <c r="T305" s="431"/>
      <c r="U305" s="431"/>
      <c r="V305" s="431"/>
    </row>
    <row r="306" spans="1:22" ht="15.75">
      <c r="A306" s="409" t="s">
        <v>1565</v>
      </c>
      <c r="B306" s="409"/>
      <c r="C306" s="410" t="s">
        <v>863</v>
      </c>
      <c r="D306" s="410" t="s">
        <v>864</v>
      </c>
      <c r="E306" s="411" t="s">
        <v>1080</v>
      </c>
      <c r="F306" s="410" t="s">
        <v>1134</v>
      </c>
      <c r="G306" s="410"/>
      <c r="H306" s="410" t="s">
        <v>1135</v>
      </c>
      <c r="I306" s="412" t="s">
        <v>1296</v>
      </c>
      <c r="J306" s="413" t="s">
        <v>1297</v>
      </c>
      <c r="K306" s="412" t="s">
        <v>2498</v>
      </c>
      <c r="L306" s="412" t="s">
        <v>1298</v>
      </c>
      <c r="M306" s="412"/>
      <c r="N306" s="412"/>
      <c r="O306" s="412"/>
      <c r="P306" s="410" t="s">
        <v>1136</v>
      </c>
      <c r="Q306" s="414">
        <v>1000</v>
      </c>
      <c r="R306" s="415">
        <v>3.7176</v>
      </c>
      <c r="S306" s="419"/>
      <c r="T306" s="416"/>
      <c r="U306" s="418"/>
      <c r="V306" s="418"/>
    </row>
    <row r="307" spans="1:22" ht="15.75">
      <c r="A307" s="409" t="s">
        <v>1566</v>
      </c>
      <c r="B307" s="409"/>
      <c r="C307" s="410" t="s">
        <v>863</v>
      </c>
      <c r="D307" s="410" t="s">
        <v>864</v>
      </c>
      <c r="E307" s="411" t="s">
        <v>1080</v>
      </c>
      <c r="F307" s="410" t="s">
        <v>1134</v>
      </c>
      <c r="G307" s="410"/>
      <c r="H307" s="410" t="s">
        <v>1138</v>
      </c>
      <c r="I307" s="412" t="s">
        <v>1296</v>
      </c>
      <c r="J307" s="413" t="s">
        <v>1297</v>
      </c>
      <c r="K307" s="412" t="s">
        <v>2498</v>
      </c>
      <c r="L307" s="412" t="s">
        <v>1298</v>
      </c>
      <c r="M307" s="412"/>
      <c r="N307" s="412"/>
      <c r="O307" s="412"/>
      <c r="P307" s="410" t="s">
        <v>1139</v>
      </c>
      <c r="Q307" s="414">
        <v>2000</v>
      </c>
      <c r="R307" s="415">
        <v>5.9783999999999988</v>
      </c>
      <c r="S307" s="419"/>
      <c r="T307" s="416"/>
      <c r="U307" s="418"/>
      <c r="V307" s="418"/>
    </row>
    <row r="308" spans="1:22" ht="15.75">
      <c r="A308" s="409" t="s">
        <v>1567</v>
      </c>
      <c r="B308" s="409"/>
      <c r="C308" s="410" t="s">
        <v>863</v>
      </c>
      <c r="D308" s="410" t="s">
        <v>864</v>
      </c>
      <c r="E308" s="411" t="s">
        <v>1080</v>
      </c>
      <c r="F308" s="410" t="s">
        <v>1134</v>
      </c>
      <c r="G308" s="410"/>
      <c r="H308" s="410" t="s">
        <v>1141</v>
      </c>
      <c r="I308" s="412" t="s">
        <v>1296</v>
      </c>
      <c r="J308" s="413" t="s">
        <v>1297</v>
      </c>
      <c r="K308" s="412" t="s">
        <v>2498</v>
      </c>
      <c r="L308" s="412" t="s">
        <v>1298</v>
      </c>
      <c r="M308" s="412"/>
      <c r="N308" s="412"/>
      <c r="O308" s="412"/>
      <c r="P308" s="410" t="s">
        <v>1142</v>
      </c>
      <c r="Q308" s="414">
        <v>2000</v>
      </c>
      <c r="R308" s="415">
        <v>2.8491</v>
      </c>
      <c r="S308" s="419"/>
      <c r="T308" s="416"/>
      <c r="U308" s="418"/>
      <c r="V308" s="418"/>
    </row>
    <row r="309" spans="1:22" ht="15.75">
      <c r="A309" s="409" t="s">
        <v>1568</v>
      </c>
      <c r="B309" s="409"/>
      <c r="C309" s="410" t="s">
        <v>863</v>
      </c>
      <c r="D309" s="410" t="s">
        <v>864</v>
      </c>
      <c r="E309" s="411" t="s">
        <v>1080</v>
      </c>
      <c r="F309" s="410" t="s">
        <v>1134</v>
      </c>
      <c r="G309" s="410"/>
      <c r="H309" s="410" t="s">
        <v>1144</v>
      </c>
      <c r="I309" s="412" t="s">
        <v>1296</v>
      </c>
      <c r="J309" s="413" t="s">
        <v>1297</v>
      </c>
      <c r="K309" s="412" t="s">
        <v>2498</v>
      </c>
      <c r="L309" s="412" t="s">
        <v>1298</v>
      </c>
      <c r="M309" s="412"/>
      <c r="N309" s="412"/>
      <c r="O309" s="412"/>
      <c r="P309" s="410" t="s">
        <v>1145</v>
      </c>
      <c r="Q309" s="414">
        <v>120</v>
      </c>
      <c r="R309" s="415">
        <v>15.117360000000001</v>
      </c>
      <c r="S309" s="419"/>
      <c r="T309" s="416"/>
      <c r="U309" s="418"/>
      <c r="V309" s="418"/>
    </row>
    <row r="310" spans="1:22" ht="15.75">
      <c r="A310" s="409" t="s">
        <v>1569</v>
      </c>
      <c r="B310" s="409"/>
      <c r="C310" s="410" t="s">
        <v>863</v>
      </c>
      <c r="D310" s="410" t="s">
        <v>864</v>
      </c>
      <c r="E310" s="411" t="s">
        <v>1080</v>
      </c>
      <c r="F310" s="410" t="s">
        <v>1134</v>
      </c>
      <c r="G310" s="410"/>
      <c r="H310" s="410" t="s">
        <v>1147</v>
      </c>
      <c r="I310" s="412" t="s">
        <v>1296</v>
      </c>
      <c r="J310" s="413" t="s">
        <v>1297</v>
      </c>
      <c r="K310" s="412" t="s">
        <v>2498</v>
      </c>
      <c r="L310" s="412" t="s">
        <v>1298</v>
      </c>
      <c r="M310" s="412"/>
      <c r="N310" s="412"/>
      <c r="O310" s="412"/>
      <c r="P310" s="410" t="s">
        <v>1148</v>
      </c>
      <c r="Q310" s="414">
        <v>3000</v>
      </c>
      <c r="R310" s="415">
        <v>1.3431</v>
      </c>
      <c r="S310" s="419"/>
      <c r="T310" s="416"/>
      <c r="U310" s="418"/>
      <c r="V310" s="418"/>
    </row>
    <row r="311" spans="1:22" customFormat="1" ht="15">
      <c r="A311" s="409" t="s">
        <v>1570</v>
      </c>
      <c r="B311" s="430"/>
      <c r="C311" s="410" t="s">
        <v>1571</v>
      </c>
      <c r="D311" s="411" t="s">
        <v>864</v>
      </c>
      <c r="E311" s="410" t="s">
        <v>1572</v>
      </c>
      <c r="F311" s="410" t="s">
        <v>1571</v>
      </c>
      <c r="G311" s="410"/>
      <c r="H311" s="410" t="s">
        <v>868</v>
      </c>
      <c r="I311" s="412" t="s">
        <v>1296</v>
      </c>
      <c r="J311" s="413" t="s">
        <v>1297</v>
      </c>
      <c r="K311" s="412" t="s">
        <v>2498</v>
      </c>
      <c r="L311" s="412" t="s">
        <v>2499</v>
      </c>
      <c r="M311" s="427"/>
      <c r="N311" s="427"/>
      <c r="O311" s="427"/>
      <c r="P311" s="410" t="s">
        <v>1573</v>
      </c>
      <c r="Q311" s="410">
        <v>3000</v>
      </c>
      <c r="R311" s="423">
        <v>52.961770000000001</v>
      </c>
      <c r="S311" s="419"/>
      <c r="T311" s="431"/>
      <c r="U311" s="431"/>
      <c r="V311" s="431"/>
    </row>
    <row r="312" spans="1:22" customFormat="1" ht="15">
      <c r="A312" s="409" t="s">
        <v>1574</v>
      </c>
      <c r="B312" s="430"/>
      <c r="C312" s="410" t="s">
        <v>1571</v>
      </c>
      <c r="D312" s="411" t="s">
        <v>864</v>
      </c>
      <c r="E312" s="410" t="s">
        <v>1572</v>
      </c>
      <c r="F312" s="410" t="s">
        <v>1571</v>
      </c>
      <c r="G312" s="410"/>
      <c r="H312" s="410" t="s">
        <v>866</v>
      </c>
      <c r="I312" s="412" t="s">
        <v>1296</v>
      </c>
      <c r="J312" s="413" t="s">
        <v>1297</v>
      </c>
      <c r="K312" s="412" t="s">
        <v>2498</v>
      </c>
      <c r="L312" s="412" t="s">
        <v>2499</v>
      </c>
      <c r="M312" s="427"/>
      <c r="N312" s="427"/>
      <c r="O312" s="427"/>
      <c r="P312" s="410" t="s">
        <v>1575</v>
      </c>
      <c r="Q312" s="410">
        <v>3000</v>
      </c>
      <c r="R312" s="423">
        <v>57.341560000000001</v>
      </c>
      <c r="S312" s="419"/>
      <c r="T312" s="431"/>
      <c r="U312" s="431"/>
      <c r="V312" s="431"/>
    </row>
    <row r="313" spans="1:22" customFormat="1" ht="15">
      <c r="A313" s="409" t="s">
        <v>1576</v>
      </c>
      <c r="B313" s="430"/>
      <c r="C313" s="410" t="s">
        <v>1571</v>
      </c>
      <c r="D313" s="411" t="s">
        <v>864</v>
      </c>
      <c r="E313" s="410" t="s">
        <v>1572</v>
      </c>
      <c r="F313" s="410" t="s">
        <v>1577</v>
      </c>
      <c r="G313" s="410"/>
      <c r="H313" s="410" t="s">
        <v>1578</v>
      </c>
      <c r="I313" s="412" t="s">
        <v>1296</v>
      </c>
      <c r="J313" s="413" t="s">
        <v>1297</v>
      </c>
      <c r="K313" s="412" t="s">
        <v>2498</v>
      </c>
      <c r="L313" s="412" t="s">
        <v>2499</v>
      </c>
      <c r="M313" s="427"/>
      <c r="N313" s="427"/>
      <c r="O313" s="427"/>
      <c r="P313" s="410">
        <v>15462191</v>
      </c>
      <c r="Q313" s="410">
        <v>1500</v>
      </c>
      <c r="R313" s="423">
        <v>14.607814599999999</v>
      </c>
      <c r="S313" s="419"/>
      <c r="T313" s="431"/>
      <c r="U313" s="431"/>
      <c r="V313" s="431"/>
    </row>
    <row r="314" spans="1:22" customFormat="1" ht="15">
      <c r="A314" s="409" t="s">
        <v>1579</v>
      </c>
      <c r="B314" s="430"/>
      <c r="C314" s="410" t="s">
        <v>1571</v>
      </c>
      <c r="D314" s="411" t="s">
        <v>864</v>
      </c>
      <c r="E314" s="410" t="s">
        <v>1572</v>
      </c>
      <c r="F314" s="410" t="s">
        <v>1577</v>
      </c>
      <c r="G314" s="410"/>
      <c r="H314" s="410" t="s">
        <v>1580</v>
      </c>
      <c r="I314" s="412" t="s">
        <v>1296</v>
      </c>
      <c r="J314" s="413" t="s">
        <v>1297</v>
      </c>
      <c r="K314" s="412" t="s">
        <v>2498</v>
      </c>
      <c r="L314" s="412" t="s">
        <v>2499</v>
      </c>
      <c r="M314" s="427"/>
      <c r="N314" s="427"/>
      <c r="O314" s="427"/>
      <c r="P314" s="410">
        <v>15462022</v>
      </c>
      <c r="Q314" s="410">
        <v>1000</v>
      </c>
      <c r="R314" s="423">
        <v>22.833535499999989</v>
      </c>
      <c r="S314" s="419"/>
      <c r="T314" s="431"/>
      <c r="U314" s="431"/>
      <c r="V314" s="431"/>
    </row>
    <row r="315" spans="1:22" customFormat="1" ht="15">
      <c r="A315" s="409" t="s">
        <v>1581</v>
      </c>
      <c r="B315" s="430"/>
      <c r="C315" s="410" t="s">
        <v>1571</v>
      </c>
      <c r="D315" s="411" t="s">
        <v>864</v>
      </c>
      <c r="E315" s="410" t="s">
        <v>1572</v>
      </c>
      <c r="F315" s="410" t="s">
        <v>1577</v>
      </c>
      <c r="G315" s="410"/>
      <c r="H315" s="410" t="s">
        <v>1582</v>
      </c>
      <c r="I315" s="412" t="s">
        <v>1296</v>
      </c>
      <c r="J315" s="413" t="s">
        <v>1297</v>
      </c>
      <c r="K315" s="412" t="s">
        <v>2498</v>
      </c>
      <c r="L315" s="412" t="s">
        <v>2499</v>
      </c>
      <c r="M315" s="427"/>
      <c r="N315" s="427"/>
      <c r="O315" s="427"/>
      <c r="P315" s="410" t="s">
        <v>1583</v>
      </c>
      <c r="Q315" s="410">
        <v>2000</v>
      </c>
      <c r="R315" s="423">
        <v>14.613625250000002</v>
      </c>
      <c r="S315" s="419"/>
      <c r="T315" s="431"/>
      <c r="U315" s="431"/>
      <c r="V315" s="431"/>
    </row>
    <row r="316" spans="1:22" customFormat="1" ht="15">
      <c r="A316" s="409" t="s">
        <v>1584</v>
      </c>
      <c r="B316" s="430"/>
      <c r="C316" s="410" t="s">
        <v>1571</v>
      </c>
      <c r="D316" s="411" t="s">
        <v>987</v>
      </c>
      <c r="E316" s="410" t="s">
        <v>1572</v>
      </c>
      <c r="F316" s="410" t="s">
        <v>1585</v>
      </c>
      <c r="G316" s="410"/>
      <c r="H316" s="410" t="s">
        <v>1586</v>
      </c>
      <c r="I316" s="412" t="s">
        <v>1296</v>
      </c>
      <c r="J316" s="413" t="s">
        <v>1297</v>
      </c>
      <c r="K316" s="412" t="s">
        <v>2498</v>
      </c>
      <c r="L316" s="412" t="s">
        <v>1298</v>
      </c>
      <c r="M316" s="427"/>
      <c r="N316" s="427"/>
      <c r="O316" s="427"/>
      <c r="P316" s="410" t="s">
        <v>1587</v>
      </c>
      <c r="Q316" s="410">
        <v>250</v>
      </c>
      <c r="R316" s="419">
        <v>11.815225</v>
      </c>
      <c r="S316" s="419"/>
      <c r="T316" s="431"/>
      <c r="U316" s="431"/>
      <c r="V316" s="431"/>
    </row>
    <row r="317" spans="1:22" customFormat="1" ht="15">
      <c r="A317" s="409" t="s">
        <v>1588</v>
      </c>
      <c r="B317" s="430"/>
      <c r="C317" s="410" t="s">
        <v>1571</v>
      </c>
      <c r="D317" s="411" t="s">
        <v>864</v>
      </c>
      <c r="E317" s="410" t="s">
        <v>1585</v>
      </c>
      <c r="F317" s="410" t="s">
        <v>1585</v>
      </c>
      <c r="G317" s="410"/>
      <c r="H317" s="410" t="s">
        <v>952</v>
      </c>
      <c r="I317" s="412" t="s">
        <v>1296</v>
      </c>
      <c r="J317" s="413" t="s">
        <v>1297</v>
      </c>
      <c r="K317" s="412" t="s">
        <v>2498</v>
      </c>
      <c r="L317" s="412" t="s">
        <v>2499</v>
      </c>
      <c r="M317" s="427"/>
      <c r="N317" s="427"/>
      <c r="O317" s="427"/>
      <c r="P317" s="410" t="s">
        <v>1589</v>
      </c>
      <c r="Q317" s="410">
        <v>1000</v>
      </c>
      <c r="R317" s="419">
        <v>32.870910000000002</v>
      </c>
      <c r="S317" s="419"/>
      <c r="T317" s="431"/>
      <c r="U317" s="431"/>
      <c r="V317" s="431"/>
    </row>
    <row r="318" spans="1:22" customFormat="1" ht="15">
      <c r="A318" s="409" t="s">
        <v>1590</v>
      </c>
      <c r="B318" s="430"/>
      <c r="C318" s="410" t="s">
        <v>1571</v>
      </c>
      <c r="D318" s="411" t="s">
        <v>864</v>
      </c>
      <c r="E318" s="410" t="s">
        <v>1585</v>
      </c>
      <c r="F318" s="410" t="s">
        <v>1585</v>
      </c>
      <c r="G318" s="410"/>
      <c r="H318" s="410" t="s">
        <v>882</v>
      </c>
      <c r="I318" s="412" t="s">
        <v>1296</v>
      </c>
      <c r="J318" s="413" t="s">
        <v>1297</v>
      </c>
      <c r="K318" s="412" t="s">
        <v>2498</v>
      </c>
      <c r="L318" s="412" t="s">
        <v>2499</v>
      </c>
      <c r="M318" s="427"/>
      <c r="N318" s="427"/>
      <c r="O318" s="427"/>
      <c r="P318" s="410" t="s">
        <v>1591</v>
      </c>
      <c r="Q318" s="410">
        <v>1600</v>
      </c>
      <c r="R318" s="419">
        <v>31.51455</v>
      </c>
      <c r="S318" s="419"/>
      <c r="T318" s="431"/>
      <c r="U318" s="431"/>
      <c r="V318" s="431"/>
    </row>
    <row r="319" spans="1:22" customFormat="1" ht="15">
      <c r="A319" s="409" t="s">
        <v>1592</v>
      </c>
      <c r="B319" s="430"/>
      <c r="C319" s="410" t="s">
        <v>1571</v>
      </c>
      <c r="D319" s="411" t="s">
        <v>864</v>
      </c>
      <c r="E319" s="410" t="s">
        <v>1572</v>
      </c>
      <c r="F319" s="410" t="s">
        <v>1593</v>
      </c>
      <c r="G319" s="410"/>
      <c r="H319" s="410" t="s">
        <v>882</v>
      </c>
      <c r="I319" s="412" t="s">
        <v>1296</v>
      </c>
      <c r="J319" s="413" t="s">
        <v>1297</v>
      </c>
      <c r="K319" s="412" t="s">
        <v>2498</v>
      </c>
      <c r="L319" s="412" t="s">
        <v>2499</v>
      </c>
      <c r="M319" s="427"/>
      <c r="N319" s="427"/>
      <c r="O319" s="427"/>
      <c r="P319" s="410">
        <v>15462175</v>
      </c>
      <c r="Q319" s="410">
        <v>1600</v>
      </c>
      <c r="R319" s="419">
        <v>17.849477199999988</v>
      </c>
      <c r="S319" s="419"/>
      <c r="T319" s="431"/>
      <c r="U319" s="431"/>
      <c r="V319" s="431"/>
    </row>
    <row r="320" spans="1:22" customFormat="1" ht="15">
      <c r="A320" s="409" t="s">
        <v>1594</v>
      </c>
      <c r="B320" s="430"/>
      <c r="C320" s="410" t="s">
        <v>1571</v>
      </c>
      <c r="D320" s="411" t="s">
        <v>873</v>
      </c>
      <c r="E320" s="410" t="s">
        <v>1572</v>
      </c>
      <c r="F320" s="410" t="s">
        <v>1593</v>
      </c>
      <c r="G320" s="410"/>
      <c r="H320" s="410" t="s">
        <v>1595</v>
      </c>
      <c r="I320" s="412" t="s">
        <v>1296</v>
      </c>
      <c r="J320" s="413" t="s">
        <v>1297</v>
      </c>
      <c r="K320" s="412" t="s">
        <v>2498</v>
      </c>
      <c r="L320" s="412" t="s">
        <v>1298</v>
      </c>
      <c r="M320" s="427"/>
      <c r="N320" s="427"/>
      <c r="O320" s="427"/>
      <c r="P320" s="410" t="s">
        <v>1596</v>
      </c>
      <c r="Q320" s="410">
        <v>1000</v>
      </c>
      <c r="R320" s="419">
        <v>34.114509999999996</v>
      </c>
      <c r="S320" s="419"/>
      <c r="T320" s="431"/>
      <c r="U320" s="431"/>
      <c r="V320" s="431"/>
    </row>
    <row r="321" spans="1:22" customFormat="1" ht="15">
      <c r="A321" s="409" t="s">
        <v>1597</v>
      </c>
      <c r="B321" s="430"/>
      <c r="C321" s="410" t="s">
        <v>1571</v>
      </c>
      <c r="D321" s="411" t="s">
        <v>873</v>
      </c>
      <c r="E321" s="410" t="s">
        <v>1572</v>
      </c>
      <c r="F321" s="410" t="s">
        <v>1593</v>
      </c>
      <c r="G321" s="410"/>
      <c r="H321" s="410" t="s">
        <v>1598</v>
      </c>
      <c r="I321" s="412" t="s">
        <v>1296</v>
      </c>
      <c r="J321" s="413" t="s">
        <v>1297</v>
      </c>
      <c r="K321" s="412" t="s">
        <v>2498</v>
      </c>
      <c r="L321" s="412" t="s">
        <v>1298</v>
      </c>
      <c r="M321" s="427"/>
      <c r="N321" s="427"/>
      <c r="O321" s="427"/>
      <c r="P321" s="410" t="s">
        <v>1599</v>
      </c>
      <c r="Q321" s="410">
        <v>1000</v>
      </c>
      <c r="R321" s="419">
        <v>8.4620000000000001E-2</v>
      </c>
      <c r="S321" s="419"/>
      <c r="T321" s="431"/>
      <c r="U321" s="431"/>
      <c r="V321" s="431"/>
    </row>
    <row r="322" spans="1:22" customFormat="1" ht="15">
      <c r="A322" s="409" t="s">
        <v>1600</v>
      </c>
      <c r="B322" s="430"/>
      <c r="C322" s="410" t="s">
        <v>1571</v>
      </c>
      <c r="D322" s="411" t="s">
        <v>873</v>
      </c>
      <c r="E322" s="410" t="s">
        <v>1572</v>
      </c>
      <c r="F322" s="410" t="s">
        <v>1593</v>
      </c>
      <c r="G322" s="410"/>
      <c r="H322" s="410" t="s">
        <v>1601</v>
      </c>
      <c r="I322" s="412" t="s">
        <v>1296</v>
      </c>
      <c r="J322" s="413" t="s">
        <v>1297</v>
      </c>
      <c r="K322" s="412" t="s">
        <v>2498</v>
      </c>
      <c r="L322" s="412" t="s">
        <v>1298</v>
      </c>
      <c r="M322" s="427"/>
      <c r="N322" s="427"/>
      <c r="O322" s="427"/>
      <c r="P322" s="410" t="s">
        <v>1602</v>
      </c>
      <c r="Q322" s="410">
        <v>1000</v>
      </c>
      <c r="R322" s="419">
        <v>11.075889999999999</v>
      </c>
      <c r="S322" s="419"/>
      <c r="T322" s="431"/>
      <c r="U322" s="431"/>
      <c r="V322" s="431"/>
    </row>
    <row r="323" spans="1:22" customFormat="1" ht="15">
      <c r="A323" s="409" t="s">
        <v>1603</v>
      </c>
      <c r="B323" s="430"/>
      <c r="C323" s="410" t="s">
        <v>1571</v>
      </c>
      <c r="D323" s="411" t="s">
        <v>873</v>
      </c>
      <c r="E323" s="410" t="s">
        <v>1572</v>
      </c>
      <c r="F323" s="410" t="s">
        <v>1593</v>
      </c>
      <c r="G323" s="410"/>
      <c r="H323" s="410" t="s">
        <v>1604</v>
      </c>
      <c r="I323" s="412" t="s">
        <v>1296</v>
      </c>
      <c r="J323" s="413" t="s">
        <v>1297</v>
      </c>
      <c r="K323" s="412" t="s">
        <v>2498</v>
      </c>
      <c r="L323" s="412" t="s">
        <v>1298</v>
      </c>
      <c r="M323" s="427"/>
      <c r="N323" s="427"/>
      <c r="O323" s="427"/>
      <c r="P323" s="410" t="s">
        <v>1605</v>
      </c>
      <c r="Q323" s="410">
        <v>1000</v>
      </c>
      <c r="R323" s="419">
        <v>0.16133999999999998</v>
      </c>
      <c r="S323" s="419"/>
      <c r="T323" s="431"/>
      <c r="U323" s="431"/>
      <c r="V323" s="431"/>
    </row>
    <row r="324" spans="1:22" customFormat="1" ht="15">
      <c r="A324" s="409" t="s">
        <v>1606</v>
      </c>
      <c r="B324" s="430"/>
      <c r="C324" s="410" t="s">
        <v>1571</v>
      </c>
      <c r="D324" s="411" t="s">
        <v>873</v>
      </c>
      <c r="E324" s="410" t="s">
        <v>1572</v>
      </c>
      <c r="F324" s="410" t="s">
        <v>1593</v>
      </c>
      <c r="G324" s="410"/>
      <c r="H324" s="410" t="s">
        <v>1607</v>
      </c>
      <c r="I324" s="412" t="s">
        <v>1296</v>
      </c>
      <c r="J324" s="413" t="s">
        <v>1297</v>
      </c>
      <c r="K324" s="412" t="s">
        <v>2498</v>
      </c>
      <c r="L324" s="412" t="s">
        <v>1298</v>
      </c>
      <c r="M324" s="427"/>
      <c r="N324" s="427"/>
      <c r="O324" s="427"/>
      <c r="P324" s="410">
        <v>12287910</v>
      </c>
      <c r="Q324" s="410">
        <v>500</v>
      </c>
      <c r="R324" s="419">
        <v>31.663488249999993</v>
      </c>
      <c r="S324" s="419"/>
      <c r="T324" s="431"/>
      <c r="U324" s="431"/>
      <c r="V324" s="431"/>
    </row>
    <row r="325" spans="1:22" customFormat="1" ht="15">
      <c r="A325" s="409" t="s">
        <v>1608</v>
      </c>
      <c r="B325" s="430"/>
      <c r="C325" s="410" t="s">
        <v>1571</v>
      </c>
      <c r="D325" s="411" t="s">
        <v>873</v>
      </c>
      <c r="E325" s="410" t="s">
        <v>1572</v>
      </c>
      <c r="F325" s="410" t="s">
        <v>1593</v>
      </c>
      <c r="G325" s="410"/>
      <c r="H325" s="410" t="s">
        <v>1609</v>
      </c>
      <c r="I325" s="412" t="s">
        <v>1296</v>
      </c>
      <c r="J325" s="413" t="s">
        <v>1297</v>
      </c>
      <c r="K325" s="412" t="s">
        <v>2498</v>
      </c>
      <c r="L325" s="412" t="s">
        <v>1298</v>
      </c>
      <c r="M325" s="427"/>
      <c r="N325" s="427"/>
      <c r="O325" s="427"/>
      <c r="P325" s="410">
        <v>12287909</v>
      </c>
      <c r="Q325" s="410">
        <v>500</v>
      </c>
      <c r="R325" s="419">
        <v>25.273721549999898</v>
      </c>
      <c r="S325" s="419"/>
      <c r="T325" s="431"/>
      <c r="U325" s="431"/>
      <c r="V325" s="431"/>
    </row>
    <row r="326" spans="1:22" customFormat="1" ht="15">
      <c r="A326" s="409" t="s">
        <v>1610</v>
      </c>
      <c r="B326" s="430"/>
      <c r="C326" s="410" t="s">
        <v>1571</v>
      </c>
      <c r="D326" s="411" t="s">
        <v>864</v>
      </c>
      <c r="E326" s="410" t="s">
        <v>1572</v>
      </c>
      <c r="F326" s="410" t="s">
        <v>1593</v>
      </c>
      <c r="G326" s="410"/>
      <c r="H326" s="410" t="s">
        <v>885</v>
      </c>
      <c r="I326" s="412" t="s">
        <v>1296</v>
      </c>
      <c r="J326" s="413" t="s">
        <v>1297</v>
      </c>
      <c r="K326" s="412" t="s">
        <v>2498</v>
      </c>
      <c r="L326" s="412" t="s">
        <v>2499</v>
      </c>
      <c r="M326" s="427"/>
      <c r="N326" s="427"/>
      <c r="O326" s="427"/>
      <c r="P326" s="410">
        <v>15462176</v>
      </c>
      <c r="Q326" s="410">
        <v>2000</v>
      </c>
      <c r="R326" s="419">
        <v>18.63335949999999</v>
      </c>
      <c r="S326" s="419"/>
      <c r="T326" s="431"/>
      <c r="U326" s="431"/>
      <c r="V326" s="431"/>
    </row>
    <row r="327" spans="1:22" customFormat="1" ht="15">
      <c r="A327" s="409" t="s">
        <v>1611</v>
      </c>
      <c r="B327" s="430"/>
      <c r="C327" s="410" t="s">
        <v>1571</v>
      </c>
      <c r="D327" s="411" t="s">
        <v>864</v>
      </c>
      <c r="E327" s="410" t="s">
        <v>1572</v>
      </c>
      <c r="F327" s="410" t="s">
        <v>1593</v>
      </c>
      <c r="G327" s="410"/>
      <c r="H327" s="410" t="s">
        <v>904</v>
      </c>
      <c r="I327" s="412" t="s">
        <v>1296</v>
      </c>
      <c r="J327" s="413" t="s">
        <v>1297</v>
      </c>
      <c r="K327" s="412" t="s">
        <v>2498</v>
      </c>
      <c r="L327" s="412" t="s">
        <v>2499</v>
      </c>
      <c r="M327" s="427"/>
      <c r="N327" s="427"/>
      <c r="O327" s="427"/>
      <c r="P327" s="410">
        <v>15462428</v>
      </c>
      <c r="Q327" s="410">
        <v>333.33</v>
      </c>
      <c r="R327" s="419">
        <v>10.5339364</v>
      </c>
      <c r="S327" s="419"/>
      <c r="T327" s="431"/>
      <c r="U327" s="431"/>
      <c r="V327" s="431"/>
    </row>
    <row r="328" spans="1:22" customFormat="1" ht="15">
      <c r="A328" s="409" t="s">
        <v>1612</v>
      </c>
      <c r="B328" s="430"/>
      <c r="C328" s="410" t="s">
        <v>1571</v>
      </c>
      <c r="D328" s="411" t="s">
        <v>864</v>
      </c>
      <c r="E328" s="410" t="s">
        <v>1613</v>
      </c>
      <c r="F328" s="410" t="s">
        <v>1614</v>
      </c>
      <c r="G328" s="410"/>
      <c r="H328" s="410" t="s">
        <v>1578</v>
      </c>
      <c r="I328" s="412" t="s">
        <v>1296</v>
      </c>
      <c r="J328" s="413" t="s">
        <v>1297</v>
      </c>
      <c r="K328" s="412" t="s">
        <v>2498</v>
      </c>
      <c r="L328" s="412" t="s">
        <v>2499</v>
      </c>
      <c r="M328" s="427"/>
      <c r="N328" s="427"/>
      <c r="O328" s="427"/>
      <c r="P328" s="410">
        <v>15462232</v>
      </c>
      <c r="Q328" s="410">
        <v>1500</v>
      </c>
      <c r="R328" s="419">
        <v>17.65050659297</v>
      </c>
      <c r="S328" s="419"/>
      <c r="T328" s="431"/>
      <c r="U328" s="431"/>
      <c r="V328" s="431"/>
    </row>
    <row r="329" spans="1:22" customFormat="1" ht="15">
      <c r="A329" s="409" t="s">
        <v>1615</v>
      </c>
      <c r="B329" s="430"/>
      <c r="C329" s="410" t="s">
        <v>1571</v>
      </c>
      <c r="D329" s="411" t="s">
        <v>864</v>
      </c>
      <c r="E329" s="410" t="s">
        <v>1613</v>
      </c>
      <c r="F329" s="410" t="s">
        <v>1614</v>
      </c>
      <c r="G329" s="410"/>
      <c r="H329" s="410" t="s">
        <v>1616</v>
      </c>
      <c r="I329" s="412" t="s">
        <v>1296</v>
      </c>
      <c r="J329" s="413" t="s">
        <v>1297</v>
      </c>
      <c r="K329" s="412" t="s">
        <v>2498</v>
      </c>
      <c r="L329" s="412" t="s">
        <v>2499</v>
      </c>
      <c r="M329" s="427"/>
      <c r="N329" s="427"/>
      <c r="O329" s="427"/>
      <c r="P329" s="410">
        <v>15462233</v>
      </c>
      <c r="Q329" s="410">
        <v>1333.33</v>
      </c>
      <c r="R329" s="419">
        <v>18.163241240950001</v>
      </c>
      <c r="S329" s="419"/>
      <c r="T329" s="431"/>
      <c r="U329" s="431"/>
      <c r="V329" s="431"/>
    </row>
    <row r="330" spans="1:22" customFormat="1" ht="15">
      <c r="A330" s="409" t="s">
        <v>1617</v>
      </c>
      <c r="B330" s="430"/>
      <c r="C330" s="410" t="s">
        <v>1571</v>
      </c>
      <c r="D330" s="411" t="s">
        <v>864</v>
      </c>
      <c r="E330" s="410" t="s">
        <v>1618</v>
      </c>
      <c r="F330" s="410" t="s">
        <v>1614</v>
      </c>
      <c r="G330" s="410"/>
      <c r="H330" s="410" t="s">
        <v>1619</v>
      </c>
      <c r="I330" s="412" t="s">
        <v>1296</v>
      </c>
      <c r="J330" s="413" t="s">
        <v>1297</v>
      </c>
      <c r="K330" s="412" t="s">
        <v>2498</v>
      </c>
      <c r="L330" s="412" t="s">
        <v>2499</v>
      </c>
      <c r="M330" s="427"/>
      <c r="N330" s="427"/>
      <c r="O330" s="427"/>
      <c r="P330" s="410" t="s">
        <v>1620</v>
      </c>
      <c r="Q330" s="410">
        <v>600</v>
      </c>
      <c r="R330" s="419">
        <v>28.483727999999999</v>
      </c>
      <c r="S330" s="419"/>
      <c r="T330" s="431"/>
      <c r="U330" s="431"/>
      <c r="V330" s="431"/>
    </row>
    <row r="331" spans="1:22" customFormat="1" ht="15">
      <c r="A331" s="409" t="s">
        <v>1621</v>
      </c>
      <c r="B331" s="430"/>
      <c r="C331" s="410" t="s">
        <v>1571</v>
      </c>
      <c r="D331" s="411" t="s">
        <v>864</v>
      </c>
      <c r="E331" s="410" t="s">
        <v>1622</v>
      </c>
      <c r="F331" s="410" t="s">
        <v>1623</v>
      </c>
      <c r="G331" s="410"/>
      <c r="H331" s="410" t="s">
        <v>938</v>
      </c>
      <c r="I331" s="412" t="s">
        <v>1296</v>
      </c>
      <c r="J331" s="413" t="s">
        <v>1297</v>
      </c>
      <c r="K331" s="412" t="s">
        <v>2498</v>
      </c>
      <c r="L331" s="412" t="s">
        <v>2499</v>
      </c>
      <c r="M331" s="427"/>
      <c r="N331" s="427"/>
      <c r="O331" s="427"/>
      <c r="P331" s="410">
        <v>15462408</v>
      </c>
      <c r="Q331" s="410">
        <v>1000</v>
      </c>
      <c r="R331" s="419">
        <v>7.1043602999999909</v>
      </c>
      <c r="S331" s="419"/>
      <c r="T331" s="431"/>
      <c r="U331" s="431"/>
      <c r="V331" s="431"/>
    </row>
    <row r="332" spans="1:22" customFormat="1" ht="15">
      <c r="A332" s="409" t="s">
        <v>1624</v>
      </c>
      <c r="B332" s="430"/>
      <c r="C332" s="410" t="s">
        <v>1571</v>
      </c>
      <c r="D332" s="411" t="s">
        <v>864</v>
      </c>
      <c r="E332" s="410" t="s">
        <v>1622</v>
      </c>
      <c r="F332" s="410" t="s">
        <v>1623</v>
      </c>
      <c r="G332" s="410"/>
      <c r="H332" s="410" t="s">
        <v>904</v>
      </c>
      <c r="I332" s="412" t="s">
        <v>1296</v>
      </c>
      <c r="J332" s="413" t="s">
        <v>1297</v>
      </c>
      <c r="K332" s="412" t="s">
        <v>2498</v>
      </c>
      <c r="L332" s="412" t="s">
        <v>2499</v>
      </c>
      <c r="M332" s="427"/>
      <c r="N332" s="427"/>
      <c r="O332" s="427"/>
      <c r="P332" s="410">
        <v>15462409</v>
      </c>
      <c r="Q332" s="410">
        <v>333.33</v>
      </c>
      <c r="R332" s="419">
        <v>7.5277137999999901</v>
      </c>
      <c r="S332" s="419"/>
      <c r="T332" s="431"/>
      <c r="U332" s="431"/>
      <c r="V332" s="431"/>
    </row>
    <row r="333" spans="1:22" customFormat="1" ht="15">
      <c r="A333" s="409" t="s">
        <v>1625</v>
      </c>
      <c r="B333" s="430"/>
      <c r="C333" s="410" t="s">
        <v>1571</v>
      </c>
      <c r="D333" s="411" t="s">
        <v>864</v>
      </c>
      <c r="E333" s="410" t="s">
        <v>1622</v>
      </c>
      <c r="F333" s="410" t="s">
        <v>1623</v>
      </c>
      <c r="G333" s="410"/>
      <c r="H333" s="410" t="s">
        <v>882</v>
      </c>
      <c r="I333" s="412" t="s">
        <v>1296</v>
      </c>
      <c r="J333" s="413" t="s">
        <v>1297</v>
      </c>
      <c r="K333" s="412" t="s">
        <v>2498</v>
      </c>
      <c r="L333" s="412" t="s">
        <v>2499</v>
      </c>
      <c r="M333" s="427"/>
      <c r="N333" s="427"/>
      <c r="O333" s="427"/>
      <c r="P333" s="410">
        <v>15462415</v>
      </c>
      <c r="Q333" s="410">
        <v>1600</v>
      </c>
      <c r="R333" s="419">
        <v>12.093937399999991</v>
      </c>
      <c r="S333" s="419"/>
      <c r="T333" s="431"/>
      <c r="U333" s="431"/>
      <c r="V333" s="431"/>
    </row>
    <row r="334" spans="1:22" customFormat="1" ht="15">
      <c r="A334" s="409" t="s">
        <v>1626</v>
      </c>
      <c r="B334" s="430"/>
      <c r="C334" s="410" t="s">
        <v>1571</v>
      </c>
      <c r="D334" s="411" t="s">
        <v>864</v>
      </c>
      <c r="E334" s="410" t="s">
        <v>1572</v>
      </c>
      <c r="F334" s="410" t="s">
        <v>1627</v>
      </c>
      <c r="G334" s="410"/>
      <c r="H334" s="410" t="s">
        <v>936</v>
      </c>
      <c r="I334" s="412" t="s">
        <v>1296</v>
      </c>
      <c r="J334" s="413" t="s">
        <v>1297</v>
      </c>
      <c r="K334" s="412" t="s">
        <v>2498</v>
      </c>
      <c r="L334" s="412" t="s">
        <v>2499</v>
      </c>
      <c r="M334" s="427"/>
      <c r="N334" s="427"/>
      <c r="O334" s="427"/>
      <c r="P334" s="410" t="s">
        <v>1628</v>
      </c>
      <c r="Q334" s="410">
        <v>1000</v>
      </c>
      <c r="R334" s="419">
        <v>9.6792553750000003</v>
      </c>
      <c r="S334" s="419"/>
      <c r="T334" s="431"/>
      <c r="U334" s="431"/>
      <c r="V334" s="431"/>
    </row>
    <row r="335" spans="1:22" customFormat="1" ht="15">
      <c r="A335" s="409" t="s">
        <v>1629</v>
      </c>
      <c r="B335" s="430"/>
      <c r="C335" s="410" t="s">
        <v>1571</v>
      </c>
      <c r="D335" s="411" t="s">
        <v>864</v>
      </c>
      <c r="E335" s="410" t="s">
        <v>1572</v>
      </c>
      <c r="F335" s="410" t="s">
        <v>1627</v>
      </c>
      <c r="G335" s="410"/>
      <c r="H335" s="410" t="s">
        <v>885</v>
      </c>
      <c r="I335" s="412" t="s">
        <v>1296</v>
      </c>
      <c r="J335" s="413" t="s">
        <v>1297</v>
      </c>
      <c r="K335" s="412" t="s">
        <v>2498</v>
      </c>
      <c r="L335" s="412" t="s">
        <v>2499</v>
      </c>
      <c r="M335" s="427"/>
      <c r="N335" s="427"/>
      <c r="O335" s="427"/>
      <c r="P335" s="410" t="s">
        <v>1630</v>
      </c>
      <c r="Q335" s="410">
        <v>2000</v>
      </c>
      <c r="R335" s="419">
        <v>16.035639750000001</v>
      </c>
      <c r="S335" s="419"/>
      <c r="T335" s="431"/>
      <c r="U335" s="431"/>
      <c r="V335" s="431"/>
    </row>
    <row r="336" spans="1:22" customFormat="1" ht="15">
      <c r="A336" s="409" t="s">
        <v>1631</v>
      </c>
      <c r="B336" s="430"/>
      <c r="C336" s="410" t="s">
        <v>1571</v>
      </c>
      <c r="D336" s="411" t="s">
        <v>864</v>
      </c>
      <c r="E336" s="410" t="s">
        <v>1613</v>
      </c>
      <c r="F336" s="410" t="s">
        <v>1632</v>
      </c>
      <c r="G336" s="410"/>
      <c r="H336" s="410" t="s">
        <v>885</v>
      </c>
      <c r="I336" s="412" t="s">
        <v>1296</v>
      </c>
      <c r="J336" s="413" t="s">
        <v>1297</v>
      </c>
      <c r="K336" s="412" t="s">
        <v>2498</v>
      </c>
      <c r="L336" s="412" t="s">
        <v>2499</v>
      </c>
      <c r="M336" s="427"/>
      <c r="N336" s="427"/>
      <c r="O336" s="427"/>
      <c r="P336" s="410">
        <v>15462197</v>
      </c>
      <c r="Q336" s="410">
        <v>2000</v>
      </c>
      <c r="R336" s="419">
        <v>20.8137878</v>
      </c>
      <c r="S336" s="419"/>
      <c r="T336" s="431"/>
      <c r="U336" s="431"/>
      <c r="V336" s="431"/>
    </row>
    <row r="337" spans="1:22" customFormat="1" ht="15">
      <c r="A337" s="409" t="s">
        <v>1633</v>
      </c>
      <c r="B337" s="430"/>
      <c r="C337" s="410" t="s">
        <v>1571</v>
      </c>
      <c r="D337" s="411" t="s">
        <v>873</v>
      </c>
      <c r="E337" s="410" t="s">
        <v>1572</v>
      </c>
      <c r="F337" s="410" t="s">
        <v>1632</v>
      </c>
      <c r="G337" s="410"/>
      <c r="H337" s="410" t="s">
        <v>1634</v>
      </c>
      <c r="I337" s="412" t="s">
        <v>1296</v>
      </c>
      <c r="J337" s="413" t="s">
        <v>1297</v>
      </c>
      <c r="K337" s="412" t="s">
        <v>2498</v>
      </c>
      <c r="L337" s="412" t="s">
        <v>1298</v>
      </c>
      <c r="M337" s="427"/>
      <c r="N337" s="427"/>
      <c r="O337" s="427"/>
      <c r="P337" s="410">
        <v>12287908</v>
      </c>
      <c r="Q337" s="410">
        <v>250</v>
      </c>
      <c r="R337" s="419">
        <v>22.720337675000003</v>
      </c>
      <c r="S337" s="419"/>
      <c r="T337" s="431"/>
      <c r="U337" s="431"/>
      <c r="V337" s="431"/>
    </row>
    <row r="338" spans="1:22" customFormat="1" ht="15">
      <c r="A338" s="409" t="s">
        <v>1635</v>
      </c>
      <c r="B338" s="430"/>
      <c r="C338" s="410" t="s">
        <v>1571</v>
      </c>
      <c r="D338" s="411" t="s">
        <v>864</v>
      </c>
      <c r="E338" s="410" t="s">
        <v>1613</v>
      </c>
      <c r="F338" s="410" t="s">
        <v>1632</v>
      </c>
      <c r="G338" s="410"/>
      <c r="H338" s="410" t="s">
        <v>866</v>
      </c>
      <c r="I338" s="412" t="s">
        <v>1296</v>
      </c>
      <c r="J338" s="413" t="s">
        <v>1297</v>
      </c>
      <c r="K338" s="412" t="s">
        <v>2498</v>
      </c>
      <c r="L338" s="412" t="s">
        <v>2499</v>
      </c>
      <c r="M338" s="427"/>
      <c r="N338" s="427"/>
      <c r="O338" s="427"/>
      <c r="P338" s="410" t="s">
        <v>1636</v>
      </c>
      <c r="Q338" s="410">
        <v>3000</v>
      </c>
      <c r="R338" s="419">
        <v>32.502139999999997</v>
      </c>
      <c r="S338" s="419"/>
      <c r="T338" s="431"/>
      <c r="U338" s="431"/>
      <c r="V338" s="431"/>
    </row>
    <row r="339" spans="1:22" customFormat="1" ht="15">
      <c r="A339" s="409" t="s">
        <v>1637</v>
      </c>
      <c r="B339" s="430"/>
      <c r="C339" s="410" t="s">
        <v>1571</v>
      </c>
      <c r="D339" s="411" t="s">
        <v>864</v>
      </c>
      <c r="E339" s="410" t="s">
        <v>1638</v>
      </c>
      <c r="F339" s="410" t="s">
        <v>1639</v>
      </c>
      <c r="G339" s="410"/>
      <c r="H339" s="410" t="s">
        <v>882</v>
      </c>
      <c r="I339" s="412" t="s">
        <v>1296</v>
      </c>
      <c r="J339" s="413" t="s">
        <v>1297</v>
      </c>
      <c r="K339" s="412" t="s">
        <v>2498</v>
      </c>
      <c r="L339" s="412" t="s">
        <v>2499</v>
      </c>
      <c r="M339" s="427"/>
      <c r="N339" s="427"/>
      <c r="O339" s="427"/>
      <c r="P339" s="410">
        <v>15462177</v>
      </c>
      <c r="Q339" s="410">
        <v>1600</v>
      </c>
      <c r="R339" s="419">
        <v>29.1277027</v>
      </c>
      <c r="S339" s="419"/>
      <c r="T339" s="431"/>
      <c r="U339" s="431"/>
      <c r="V339" s="431"/>
    </row>
    <row r="340" spans="1:22" customFormat="1" ht="15">
      <c r="A340" s="409" t="s">
        <v>1640</v>
      </c>
      <c r="B340" s="430"/>
      <c r="C340" s="410" t="s">
        <v>1571</v>
      </c>
      <c r="D340" s="411" t="s">
        <v>864</v>
      </c>
      <c r="E340" s="410" t="s">
        <v>1572</v>
      </c>
      <c r="F340" s="410" t="s">
        <v>1639</v>
      </c>
      <c r="G340" s="410"/>
      <c r="H340" s="410" t="s">
        <v>885</v>
      </c>
      <c r="I340" s="412" t="s">
        <v>1296</v>
      </c>
      <c r="J340" s="413" t="s">
        <v>1297</v>
      </c>
      <c r="K340" s="412" t="s">
        <v>2498</v>
      </c>
      <c r="L340" s="412" t="s">
        <v>2499</v>
      </c>
      <c r="M340" s="427"/>
      <c r="N340" s="427"/>
      <c r="O340" s="427"/>
      <c r="P340" s="410">
        <v>15462193</v>
      </c>
      <c r="Q340" s="410">
        <v>2000</v>
      </c>
      <c r="R340" s="419">
        <v>28.393877799999999</v>
      </c>
      <c r="S340" s="419"/>
      <c r="T340" s="431"/>
      <c r="U340" s="431"/>
      <c r="V340" s="431"/>
    </row>
    <row r="341" spans="1:22" customFormat="1" ht="15">
      <c r="A341" s="409" t="s">
        <v>1641</v>
      </c>
      <c r="B341" s="430"/>
      <c r="C341" s="410" t="s">
        <v>1571</v>
      </c>
      <c r="D341" s="411" t="s">
        <v>864</v>
      </c>
      <c r="E341" s="410" t="s">
        <v>1642</v>
      </c>
      <c r="F341" s="410" t="s">
        <v>1642</v>
      </c>
      <c r="G341" s="410"/>
      <c r="H341" s="410" t="s">
        <v>885</v>
      </c>
      <c r="I341" s="412" t="s">
        <v>1296</v>
      </c>
      <c r="J341" s="413" t="s">
        <v>1297</v>
      </c>
      <c r="K341" s="412" t="s">
        <v>2498</v>
      </c>
      <c r="L341" s="412" t="s">
        <v>2499</v>
      </c>
      <c r="M341" s="427"/>
      <c r="N341" s="427"/>
      <c r="O341" s="427"/>
      <c r="P341" s="410">
        <v>15462201</v>
      </c>
      <c r="Q341" s="410">
        <v>2000</v>
      </c>
      <c r="R341" s="419">
        <v>14.141308899999999</v>
      </c>
      <c r="S341" s="419"/>
      <c r="T341" s="431"/>
      <c r="U341" s="431"/>
      <c r="V341" s="431"/>
    </row>
    <row r="342" spans="1:22" customFormat="1" ht="15">
      <c r="A342" s="409" t="s">
        <v>1643</v>
      </c>
      <c r="B342" s="430"/>
      <c r="C342" s="410" t="s">
        <v>1571</v>
      </c>
      <c r="D342" s="411" t="s">
        <v>864</v>
      </c>
      <c r="E342" s="410" t="s">
        <v>1642</v>
      </c>
      <c r="F342" s="410" t="s">
        <v>1642</v>
      </c>
      <c r="G342" s="410"/>
      <c r="H342" s="410" t="s">
        <v>866</v>
      </c>
      <c r="I342" s="412" t="s">
        <v>1296</v>
      </c>
      <c r="J342" s="413" t="s">
        <v>1297</v>
      </c>
      <c r="K342" s="412" t="s">
        <v>2498</v>
      </c>
      <c r="L342" s="412" t="s">
        <v>2499</v>
      </c>
      <c r="M342" s="427"/>
      <c r="N342" s="427"/>
      <c r="O342" s="427"/>
      <c r="P342" s="410" t="s">
        <v>1644</v>
      </c>
      <c r="Q342" s="410">
        <v>3000</v>
      </c>
      <c r="R342" s="419">
        <v>23.543610000000001</v>
      </c>
      <c r="S342" s="419"/>
      <c r="T342" s="431"/>
      <c r="U342" s="431"/>
      <c r="V342" s="431"/>
    </row>
    <row r="343" spans="1:22" customFormat="1" ht="15">
      <c r="A343" s="409" t="s">
        <v>1645</v>
      </c>
      <c r="B343" s="430"/>
      <c r="C343" s="410" t="s">
        <v>1571</v>
      </c>
      <c r="D343" s="411" t="s">
        <v>864</v>
      </c>
      <c r="E343" s="410" t="s">
        <v>1585</v>
      </c>
      <c r="F343" s="410" t="s">
        <v>1646</v>
      </c>
      <c r="G343" s="410"/>
      <c r="H343" s="410" t="s">
        <v>936</v>
      </c>
      <c r="I343" s="412" t="s">
        <v>1296</v>
      </c>
      <c r="J343" s="413" t="s">
        <v>1297</v>
      </c>
      <c r="K343" s="412" t="s">
        <v>2498</v>
      </c>
      <c r="L343" s="412" t="s">
        <v>2499</v>
      </c>
      <c r="M343" s="427"/>
      <c r="N343" s="427"/>
      <c r="O343" s="427"/>
      <c r="P343" s="410">
        <v>15462411</v>
      </c>
      <c r="Q343" s="410">
        <v>1000</v>
      </c>
      <c r="R343" s="419">
        <v>15.337830399999998</v>
      </c>
      <c r="S343" s="419"/>
      <c r="T343" s="431"/>
      <c r="U343" s="431"/>
      <c r="V343" s="431"/>
    </row>
    <row r="344" spans="1:22" customFormat="1" ht="15">
      <c r="A344" s="409" t="s">
        <v>1647</v>
      </c>
      <c r="B344" s="430"/>
      <c r="C344" s="410" t="s">
        <v>1571</v>
      </c>
      <c r="D344" s="411" t="s">
        <v>864</v>
      </c>
      <c r="E344" s="410" t="s">
        <v>1585</v>
      </c>
      <c r="F344" s="410" t="s">
        <v>1646</v>
      </c>
      <c r="G344" s="410"/>
      <c r="H344" s="410" t="s">
        <v>938</v>
      </c>
      <c r="I344" s="412" t="s">
        <v>1296</v>
      </c>
      <c r="J344" s="413" t="s">
        <v>1297</v>
      </c>
      <c r="K344" s="412" t="s">
        <v>2498</v>
      </c>
      <c r="L344" s="412" t="s">
        <v>2499</v>
      </c>
      <c r="M344" s="427"/>
      <c r="N344" s="427"/>
      <c r="O344" s="427"/>
      <c r="P344" s="410">
        <v>15462413</v>
      </c>
      <c r="Q344" s="410">
        <v>1000</v>
      </c>
      <c r="R344" s="419">
        <v>13.97584139999999</v>
      </c>
      <c r="S344" s="419"/>
      <c r="T344" s="431"/>
      <c r="U344" s="431"/>
      <c r="V344" s="431"/>
    </row>
    <row r="345" spans="1:22" customFormat="1" ht="15">
      <c r="A345" s="409" t="s">
        <v>1648</v>
      </c>
      <c r="B345" s="430"/>
      <c r="C345" s="410" t="s">
        <v>1571</v>
      </c>
      <c r="D345" s="411" t="s">
        <v>864</v>
      </c>
      <c r="E345" s="410" t="s">
        <v>1622</v>
      </c>
      <c r="F345" s="410" t="s">
        <v>1649</v>
      </c>
      <c r="G345" s="410"/>
      <c r="H345" s="410" t="s">
        <v>882</v>
      </c>
      <c r="I345" s="412" t="s">
        <v>1296</v>
      </c>
      <c r="J345" s="413" t="s">
        <v>1297</v>
      </c>
      <c r="K345" s="412" t="s">
        <v>2498</v>
      </c>
      <c r="L345" s="412" t="s">
        <v>2499</v>
      </c>
      <c r="M345" s="427"/>
      <c r="N345" s="427"/>
      <c r="O345" s="427"/>
      <c r="P345" s="410" t="s">
        <v>1176</v>
      </c>
      <c r="Q345" s="410">
        <v>1600</v>
      </c>
      <c r="R345" s="419">
        <v>-6.2144509999999995</v>
      </c>
      <c r="S345" s="419"/>
      <c r="T345" s="431"/>
      <c r="U345" s="431"/>
      <c r="V345" s="431"/>
    </row>
    <row r="346" spans="1:22" customFormat="1" ht="15">
      <c r="A346" s="409" t="s">
        <v>1650</v>
      </c>
      <c r="B346" s="430"/>
      <c r="C346" s="410" t="s">
        <v>1571</v>
      </c>
      <c r="D346" s="411" t="s">
        <v>864</v>
      </c>
      <c r="E346" s="410" t="s">
        <v>1622</v>
      </c>
      <c r="F346" s="410" t="s">
        <v>1649</v>
      </c>
      <c r="G346" s="410"/>
      <c r="H346" s="410" t="s">
        <v>885</v>
      </c>
      <c r="I346" s="412" t="s">
        <v>1296</v>
      </c>
      <c r="J346" s="413" t="s">
        <v>1297</v>
      </c>
      <c r="K346" s="412" t="s">
        <v>2498</v>
      </c>
      <c r="L346" s="412" t="s">
        <v>2499</v>
      </c>
      <c r="M346" s="427"/>
      <c r="N346" s="427"/>
      <c r="O346" s="427"/>
      <c r="P346" s="410">
        <v>15462195</v>
      </c>
      <c r="Q346" s="410">
        <v>2000</v>
      </c>
      <c r="R346" s="419">
        <v>1.8743164000000001</v>
      </c>
      <c r="S346" s="419"/>
      <c r="T346" s="431"/>
      <c r="U346" s="431"/>
      <c r="V346" s="431"/>
    </row>
    <row r="347" spans="1:22" customFormat="1" ht="15">
      <c r="A347" s="409" t="s">
        <v>1651</v>
      </c>
      <c r="B347" s="430"/>
      <c r="C347" s="410" t="s">
        <v>1571</v>
      </c>
      <c r="D347" s="411" t="s">
        <v>864</v>
      </c>
      <c r="E347" s="410" t="s">
        <v>1585</v>
      </c>
      <c r="F347" s="410" t="s">
        <v>1652</v>
      </c>
      <c r="G347" s="410"/>
      <c r="H347" s="410" t="s">
        <v>936</v>
      </c>
      <c r="I347" s="412" t="s">
        <v>1296</v>
      </c>
      <c r="J347" s="413" t="s">
        <v>1297</v>
      </c>
      <c r="K347" s="412" t="s">
        <v>2498</v>
      </c>
      <c r="L347" s="412" t="s">
        <v>2499</v>
      </c>
      <c r="M347" s="427"/>
      <c r="N347" s="427"/>
      <c r="O347" s="427"/>
      <c r="P347" s="410">
        <v>15462429</v>
      </c>
      <c r="Q347" s="410">
        <v>1000</v>
      </c>
      <c r="R347" s="419">
        <v>7.6664406999999901</v>
      </c>
      <c r="S347" s="419"/>
      <c r="T347" s="431"/>
      <c r="U347" s="431"/>
      <c r="V347" s="431"/>
    </row>
    <row r="348" spans="1:22" customFormat="1" ht="15">
      <c r="A348" s="409" t="s">
        <v>1653</v>
      </c>
      <c r="B348" s="430"/>
      <c r="C348" s="410" t="s">
        <v>1571</v>
      </c>
      <c r="D348" s="411" t="s">
        <v>864</v>
      </c>
      <c r="E348" s="410" t="s">
        <v>1585</v>
      </c>
      <c r="F348" s="410" t="s">
        <v>1652</v>
      </c>
      <c r="G348" s="410"/>
      <c r="H348" s="410" t="s">
        <v>938</v>
      </c>
      <c r="I348" s="412" t="s">
        <v>1296</v>
      </c>
      <c r="J348" s="413" t="s">
        <v>1297</v>
      </c>
      <c r="K348" s="412" t="s">
        <v>2498</v>
      </c>
      <c r="L348" s="412" t="s">
        <v>2499</v>
      </c>
      <c r="M348" s="427"/>
      <c r="N348" s="427"/>
      <c r="O348" s="427"/>
      <c r="P348" s="410">
        <v>15462410</v>
      </c>
      <c r="Q348" s="410">
        <v>1000</v>
      </c>
      <c r="R348" s="419">
        <v>7.4337397000000003</v>
      </c>
      <c r="S348" s="419"/>
      <c r="T348" s="431"/>
      <c r="U348" s="431"/>
      <c r="V348" s="431"/>
    </row>
    <row r="349" spans="1:22" customFormat="1" ht="15">
      <c r="A349" s="409" t="s">
        <v>1654</v>
      </c>
      <c r="B349" s="430"/>
      <c r="C349" s="410" t="s">
        <v>1571</v>
      </c>
      <c r="D349" s="411" t="s">
        <v>873</v>
      </c>
      <c r="E349" s="410" t="s">
        <v>1572</v>
      </c>
      <c r="F349" s="410" t="s">
        <v>1652</v>
      </c>
      <c r="G349" s="410"/>
      <c r="H349" s="410" t="s">
        <v>1655</v>
      </c>
      <c r="I349" s="412" t="s">
        <v>1296</v>
      </c>
      <c r="J349" s="413" t="s">
        <v>1297</v>
      </c>
      <c r="K349" s="412" t="s">
        <v>2498</v>
      </c>
      <c r="L349" s="412" t="s">
        <v>1298</v>
      </c>
      <c r="M349" s="427"/>
      <c r="N349" s="427"/>
      <c r="O349" s="427"/>
      <c r="P349" s="410">
        <v>11075672</v>
      </c>
      <c r="Q349" s="410">
        <v>360000</v>
      </c>
      <c r="R349" s="419">
        <v>4.2611480000000004</v>
      </c>
      <c r="S349" s="419"/>
      <c r="T349" s="431"/>
      <c r="U349" s="431"/>
      <c r="V349" s="431"/>
    </row>
    <row r="350" spans="1:22" customFormat="1" ht="15">
      <c r="A350" s="409" t="s">
        <v>1656</v>
      </c>
      <c r="B350" s="430"/>
      <c r="C350" s="410" t="s">
        <v>1571</v>
      </c>
      <c r="D350" s="411" t="s">
        <v>864</v>
      </c>
      <c r="E350" s="410" t="s">
        <v>1585</v>
      </c>
      <c r="F350" s="410" t="s">
        <v>1652</v>
      </c>
      <c r="G350" s="410"/>
      <c r="H350" s="410" t="s">
        <v>904</v>
      </c>
      <c r="I350" s="412" t="s">
        <v>1296</v>
      </c>
      <c r="J350" s="413" t="s">
        <v>1297</v>
      </c>
      <c r="K350" s="412" t="s">
        <v>2498</v>
      </c>
      <c r="L350" s="412" t="s">
        <v>2499</v>
      </c>
      <c r="M350" s="427"/>
      <c r="N350" s="427"/>
      <c r="O350" s="427"/>
      <c r="P350" s="410">
        <v>15462412</v>
      </c>
      <c r="Q350" s="410">
        <v>333.33</v>
      </c>
      <c r="R350" s="419">
        <v>7.9014990000000012</v>
      </c>
      <c r="S350" s="419"/>
      <c r="T350" s="431"/>
      <c r="U350" s="431"/>
      <c r="V350" s="431"/>
    </row>
    <row r="351" spans="1:22" customFormat="1" ht="15">
      <c r="A351" s="409" t="s">
        <v>1657</v>
      </c>
      <c r="B351" s="430"/>
      <c r="C351" s="410" t="s">
        <v>1571</v>
      </c>
      <c r="D351" s="411" t="s">
        <v>864</v>
      </c>
      <c r="E351" s="410" t="s">
        <v>1613</v>
      </c>
      <c r="F351" s="410" t="s">
        <v>1658</v>
      </c>
      <c r="G351" s="410"/>
      <c r="H351" s="410" t="s">
        <v>882</v>
      </c>
      <c r="I351" s="412" t="s">
        <v>1296</v>
      </c>
      <c r="J351" s="413" t="s">
        <v>1297</v>
      </c>
      <c r="K351" s="412" t="s">
        <v>2498</v>
      </c>
      <c r="L351" s="412" t="s">
        <v>2499</v>
      </c>
      <c r="M351" s="427"/>
      <c r="N351" s="427"/>
      <c r="O351" s="427"/>
      <c r="P351" s="410">
        <v>15462208</v>
      </c>
      <c r="Q351" s="410">
        <v>1600</v>
      </c>
      <c r="R351" s="419">
        <v>14.908034400000002</v>
      </c>
      <c r="S351" s="419"/>
      <c r="T351" s="431"/>
      <c r="U351" s="431"/>
      <c r="V351" s="431"/>
    </row>
    <row r="352" spans="1:22" customFormat="1" ht="15">
      <c r="A352" s="409" t="s">
        <v>1659</v>
      </c>
      <c r="B352" s="430"/>
      <c r="C352" s="410" t="s">
        <v>1571</v>
      </c>
      <c r="D352" s="411" t="s">
        <v>864</v>
      </c>
      <c r="E352" s="410" t="s">
        <v>1613</v>
      </c>
      <c r="F352" s="410" t="s">
        <v>1658</v>
      </c>
      <c r="G352" s="410"/>
      <c r="H352" s="410" t="s">
        <v>885</v>
      </c>
      <c r="I352" s="412" t="s">
        <v>1296</v>
      </c>
      <c r="J352" s="413" t="s">
        <v>1297</v>
      </c>
      <c r="K352" s="412" t="s">
        <v>2498</v>
      </c>
      <c r="L352" s="412" t="s">
        <v>2499</v>
      </c>
      <c r="M352" s="427"/>
      <c r="N352" s="427"/>
      <c r="O352" s="427"/>
      <c r="P352" s="410">
        <v>15462209</v>
      </c>
      <c r="Q352" s="410">
        <v>2000</v>
      </c>
      <c r="R352" s="419">
        <v>13.58489769999999</v>
      </c>
      <c r="S352" s="419"/>
      <c r="T352" s="431"/>
      <c r="U352" s="431"/>
      <c r="V352" s="431"/>
    </row>
    <row r="353" spans="1:22" customFormat="1" ht="15">
      <c r="A353" s="409" t="s">
        <v>1660</v>
      </c>
      <c r="B353" s="430"/>
      <c r="C353" s="410" t="s">
        <v>1571</v>
      </c>
      <c r="D353" s="411" t="s">
        <v>864</v>
      </c>
      <c r="E353" s="410" t="s">
        <v>1613</v>
      </c>
      <c r="F353" s="410" t="s">
        <v>1658</v>
      </c>
      <c r="G353" s="410"/>
      <c r="H353" s="410" t="s">
        <v>904</v>
      </c>
      <c r="I353" s="412" t="s">
        <v>1296</v>
      </c>
      <c r="J353" s="413" t="s">
        <v>1297</v>
      </c>
      <c r="K353" s="412" t="s">
        <v>2498</v>
      </c>
      <c r="L353" s="412" t="s">
        <v>2499</v>
      </c>
      <c r="M353" s="427"/>
      <c r="N353" s="427"/>
      <c r="O353" s="427"/>
      <c r="P353" s="410" t="s">
        <v>1661</v>
      </c>
      <c r="Q353" s="410">
        <v>333.33</v>
      </c>
      <c r="R353" s="419">
        <v>8.9394950000000009</v>
      </c>
      <c r="S353" s="419"/>
      <c r="T353" s="431"/>
      <c r="U353" s="431"/>
      <c r="V353" s="431"/>
    </row>
    <row r="354" spans="1:22" customFormat="1" ht="15">
      <c r="A354" s="409" t="s">
        <v>1662</v>
      </c>
      <c r="B354" s="430"/>
      <c r="C354" s="410" t="s">
        <v>1571</v>
      </c>
      <c r="D354" s="411" t="s">
        <v>864</v>
      </c>
      <c r="E354" s="410" t="s">
        <v>1663</v>
      </c>
      <c r="F354" s="410" t="s">
        <v>1664</v>
      </c>
      <c r="G354" s="410"/>
      <c r="H354" s="410" t="s">
        <v>885</v>
      </c>
      <c r="I354" s="412" t="s">
        <v>1296</v>
      </c>
      <c r="J354" s="413" t="s">
        <v>1297</v>
      </c>
      <c r="K354" s="412" t="s">
        <v>2498</v>
      </c>
      <c r="L354" s="412" t="s">
        <v>2499</v>
      </c>
      <c r="M354" s="427"/>
      <c r="N354" s="427"/>
      <c r="O354" s="427"/>
      <c r="P354" s="410">
        <v>15462192</v>
      </c>
      <c r="Q354" s="410">
        <v>2000</v>
      </c>
      <c r="R354" s="419">
        <v>10.889517099999999</v>
      </c>
      <c r="S354" s="419"/>
      <c r="T354" s="431"/>
      <c r="U354" s="431"/>
      <c r="V354" s="431"/>
    </row>
    <row r="355" spans="1:22" customFormat="1" ht="15">
      <c r="A355" s="409" t="s">
        <v>1665</v>
      </c>
      <c r="B355" s="430"/>
      <c r="C355" s="410" t="s">
        <v>1571</v>
      </c>
      <c r="D355" s="411" t="s">
        <v>864</v>
      </c>
      <c r="E355" s="410" t="s">
        <v>1663</v>
      </c>
      <c r="F355" s="410" t="s">
        <v>1664</v>
      </c>
      <c r="G355" s="410"/>
      <c r="H355" s="410" t="s">
        <v>882</v>
      </c>
      <c r="I355" s="412" t="s">
        <v>1296</v>
      </c>
      <c r="J355" s="413" t="s">
        <v>1297</v>
      </c>
      <c r="K355" s="412" t="s">
        <v>2498</v>
      </c>
      <c r="L355" s="412" t="s">
        <v>2499</v>
      </c>
      <c r="M355" s="427"/>
      <c r="N355" s="427"/>
      <c r="O355" s="427"/>
      <c r="P355" s="410">
        <v>15462199</v>
      </c>
      <c r="Q355" s="410">
        <v>1600</v>
      </c>
      <c r="R355" s="419">
        <v>11.00806649999998</v>
      </c>
      <c r="S355" s="419"/>
      <c r="T355" s="431"/>
      <c r="U355" s="431"/>
      <c r="V355" s="431"/>
    </row>
    <row r="356" spans="1:22" customFormat="1" ht="15">
      <c r="A356" s="409" t="s">
        <v>1666</v>
      </c>
      <c r="B356" s="430"/>
      <c r="C356" s="410" t="s">
        <v>1571</v>
      </c>
      <c r="D356" s="411" t="s">
        <v>873</v>
      </c>
      <c r="E356" s="410" t="s">
        <v>1572</v>
      </c>
      <c r="F356" s="410" t="s">
        <v>1667</v>
      </c>
      <c r="G356" s="410"/>
      <c r="H356" s="410" t="s">
        <v>1668</v>
      </c>
      <c r="I356" s="412" t="s">
        <v>1296</v>
      </c>
      <c r="J356" s="413" t="s">
        <v>1297</v>
      </c>
      <c r="K356" s="412" t="s">
        <v>2498</v>
      </c>
      <c r="L356" s="412" t="s">
        <v>1298</v>
      </c>
      <c r="M356" s="427"/>
      <c r="N356" s="427"/>
      <c r="O356" s="427"/>
      <c r="P356" s="410">
        <v>7886010</v>
      </c>
      <c r="Q356" s="410">
        <v>3000</v>
      </c>
      <c r="R356" s="419">
        <v>22.446054</v>
      </c>
      <c r="S356" s="419"/>
      <c r="T356" s="431"/>
      <c r="U356" s="431"/>
      <c r="V356" s="431"/>
    </row>
    <row r="357" spans="1:22" customFormat="1" ht="15">
      <c r="A357" s="409" t="s">
        <v>1669</v>
      </c>
      <c r="B357" s="430"/>
      <c r="C357" s="410" t="s">
        <v>1571</v>
      </c>
      <c r="D357" s="411" t="s">
        <v>864</v>
      </c>
      <c r="E357" s="410" t="s">
        <v>1572</v>
      </c>
      <c r="F357" s="410" t="s">
        <v>1667</v>
      </c>
      <c r="G357" s="410"/>
      <c r="H357" s="410" t="s">
        <v>885</v>
      </c>
      <c r="I357" s="412" t="s">
        <v>1296</v>
      </c>
      <c r="J357" s="413" t="s">
        <v>1297</v>
      </c>
      <c r="K357" s="412" t="s">
        <v>2498</v>
      </c>
      <c r="L357" s="412" t="s">
        <v>2499</v>
      </c>
      <c r="M357" s="427"/>
      <c r="N357" s="427"/>
      <c r="O357" s="427"/>
      <c r="P357" s="410">
        <v>15462400</v>
      </c>
      <c r="Q357" s="410">
        <v>2000</v>
      </c>
      <c r="R357" s="419">
        <v>17.19355599999999</v>
      </c>
      <c r="S357" s="419"/>
      <c r="T357" s="431"/>
      <c r="U357" s="431"/>
      <c r="V357" s="431"/>
    </row>
    <row r="358" spans="1:22" customFormat="1" ht="15">
      <c r="A358" s="409" t="s">
        <v>1670</v>
      </c>
      <c r="B358" s="430"/>
      <c r="C358" s="410" t="s">
        <v>1571</v>
      </c>
      <c r="D358" s="411" t="s">
        <v>864</v>
      </c>
      <c r="E358" s="410" t="s">
        <v>1572</v>
      </c>
      <c r="F358" s="410" t="s">
        <v>1667</v>
      </c>
      <c r="G358" s="410"/>
      <c r="H358" s="410" t="s">
        <v>882</v>
      </c>
      <c r="I358" s="412" t="s">
        <v>1296</v>
      </c>
      <c r="J358" s="413" t="s">
        <v>1297</v>
      </c>
      <c r="K358" s="412" t="s">
        <v>2498</v>
      </c>
      <c r="L358" s="412" t="s">
        <v>2499</v>
      </c>
      <c r="M358" s="427"/>
      <c r="N358" s="427"/>
      <c r="O358" s="427"/>
      <c r="P358" s="410">
        <v>15462399</v>
      </c>
      <c r="Q358" s="410">
        <v>1600</v>
      </c>
      <c r="R358" s="419">
        <v>17.511806400000001</v>
      </c>
      <c r="S358" s="419"/>
      <c r="T358" s="431"/>
      <c r="U358" s="431"/>
      <c r="V358" s="431"/>
    </row>
    <row r="359" spans="1:22" customFormat="1" ht="15">
      <c r="A359" s="409" t="s">
        <v>1671</v>
      </c>
      <c r="B359" s="430"/>
      <c r="C359" s="410" t="s">
        <v>1571</v>
      </c>
      <c r="D359" s="411" t="s">
        <v>864</v>
      </c>
      <c r="E359" s="410" t="s">
        <v>1613</v>
      </c>
      <c r="F359" s="410" t="s">
        <v>1672</v>
      </c>
      <c r="G359" s="410"/>
      <c r="H359" s="410" t="s">
        <v>882</v>
      </c>
      <c r="I359" s="412" t="s">
        <v>1296</v>
      </c>
      <c r="J359" s="413" t="s">
        <v>1297</v>
      </c>
      <c r="K359" s="412" t="s">
        <v>2498</v>
      </c>
      <c r="L359" s="412" t="s">
        <v>2499</v>
      </c>
      <c r="M359" s="427"/>
      <c r="N359" s="427"/>
      <c r="O359" s="427"/>
      <c r="P359" s="410">
        <v>15462194</v>
      </c>
      <c r="Q359" s="410">
        <v>1600</v>
      </c>
      <c r="R359" s="419">
        <v>3.2384726999999902</v>
      </c>
      <c r="S359" s="419"/>
      <c r="T359" s="431"/>
      <c r="U359" s="431"/>
      <c r="V359" s="431"/>
    </row>
    <row r="360" spans="1:22" customFormat="1" ht="15">
      <c r="A360" s="409" t="s">
        <v>1673</v>
      </c>
      <c r="B360" s="430"/>
      <c r="C360" s="410" t="s">
        <v>1571</v>
      </c>
      <c r="D360" s="411" t="s">
        <v>864</v>
      </c>
      <c r="E360" s="410" t="s">
        <v>1613</v>
      </c>
      <c r="F360" s="410" t="s">
        <v>1672</v>
      </c>
      <c r="G360" s="410"/>
      <c r="H360" s="410" t="s">
        <v>885</v>
      </c>
      <c r="I360" s="412" t="s">
        <v>1296</v>
      </c>
      <c r="J360" s="413" t="s">
        <v>1297</v>
      </c>
      <c r="K360" s="412" t="s">
        <v>2498</v>
      </c>
      <c r="L360" s="412" t="s">
        <v>2499</v>
      </c>
      <c r="M360" s="427"/>
      <c r="N360" s="427"/>
      <c r="O360" s="427"/>
      <c r="P360" s="410">
        <v>15462401</v>
      </c>
      <c r="Q360" s="410">
        <v>2000</v>
      </c>
      <c r="R360" s="419">
        <v>3.3434325999999999</v>
      </c>
      <c r="S360" s="419"/>
      <c r="T360" s="431"/>
      <c r="U360" s="431"/>
      <c r="V360" s="431"/>
    </row>
    <row r="361" spans="1:22" customFormat="1" ht="15">
      <c r="A361" s="409" t="s">
        <v>1674</v>
      </c>
      <c r="B361" s="430"/>
      <c r="C361" s="410" t="s">
        <v>1571</v>
      </c>
      <c r="D361" s="411" t="s">
        <v>864</v>
      </c>
      <c r="E361" s="410" t="s">
        <v>1571</v>
      </c>
      <c r="F361" s="410" t="s">
        <v>1675</v>
      </c>
      <c r="G361" s="410"/>
      <c r="H361" s="410" t="s">
        <v>904</v>
      </c>
      <c r="I361" s="412" t="s">
        <v>1296</v>
      </c>
      <c r="J361" s="413" t="s">
        <v>1297</v>
      </c>
      <c r="K361" s="412" t="s">
        <v>2498</v>
      </c>
      <c r="L361" s="412" t="s">
        <v>2499</v>
      </c>
      <c r="M361" s="427"/>
      <c r="N361" s="427"/>
      <c r="O361" s="427"/>
      <c r="P361" s="410" t="s">
        <v>1676</v>
      </c>
      <c r="Q361" s="410">
        <v>333.33</v>
      </c>
      <c r="R361" s="419">
        <v>3.8777600000000003</v>
      </c>
      <c r="S361" s="419"/>
      <c r="T361" s="431"/>
      <c r="U361" s="431"/>
      <c r="V361" s="431"/>
    </row>
    <row r="362" spans="1:22" customFormat="1" ht="15">
      <c r="A362" s="409" t="s">
        <v>1677</v>
      </c>
      <c r="B362" s="430"/>
      <c r="C362" s="410" t="s">
        <v>1571</v>
      </c>
      <c r="D362" s="411" t="s">
        <v>864</v>
      </c>
      <c r="E362" s="410" t="s">
        <v>1572</v>
      </c>
      <c r="F362" s="410" t="s">
        <v>1675</v>
      </c>
      <c r="G362" s="410"/>
      <c r="H362" s="410" t="s">
        <v>885</v>
      </c>
      <c r="I362" s="412" t="s">
        <v>1296</v>
      </c>
      <c r="J362" s="413" t="s">
        <v>1297</v>
      </c>
      <c r="K362" s="412" t="s">
        <v>2498</v>
      </c>
      <c r="L362" s="412" t="s">
        <v>2499</v>
      </c>
      <c r="M362" s="427"/>
      <c r="N362" s="427"/>
      <c r="O362" s="427"/>
      <c r="P362" s="410">
        <v>15462200</v>
      </c>
      <c r="Q362" s="410">
        <v>2000</v>
      </c>
      <c r="R362" s="419">
        <v>12.746531299999999</v>
      </c>
      <c r="S362" s="419"/>
      <c r="T362" s="431"/>
      <c r="U362" s="431"/>
      <c r="V362" s="431"/>
    </row>
    <row r="363" spans="1:22" customFormat="1" ht="15">
      <c r="A363" s="409" t="s">
        <v>1678</v>
      </c>
      <c r="B363" s="430"/>
      <c r="C363" s="417" t="s">
        <v>1571</v>
      </c>
      <c r="D363" s="411" t="s">
        <v>864</v>
      </c>
      <c r="E363" s="417" t="s">
        <v>1572</v>
      </c>
      <c r="F363" s="417" t="s">
        <v>1675</v>
      </c>
      <c r="G363" s="417"/>
      <c r="H363" s="417" t="s">
        <v>882</v>
      </c>
      <c r="I363" s="412" t="s">
        <v>1296</v>
      </c>
      <c r="J363" s="413" t="s">
        <v>1297</v>
      </c>
      <c r="K363" s="412" t="s">
        <v>2498</v>
      </c>
      <c r="L363" s="412" t="s">
        <v>2499</v>
      </c>
      <c r="M363" s="421"/>
      <c r="N363" s="421"/>
      <c r="O363" s="421"/>
      <c r="P363" s="417">
        <v>15462407</v>
      </c>
      <c r="Q363" s="417">
        <v>1600</v>
      </c>
      <c r="R363" s="419">
        <v>11.8193632</v>
      </c>
      <c r="S363" s="419"/>
      <c r="T363" s="431"/>
      <c r="U363" s="431"/>
      <c r="V363" s="431"/>
    </row>
    <row r="364" spans="1:22" customFormat="1" ht="15">
      <c r="A364" s="409" t="s">
        <v>1679</v>
      </c>
      <c r="B364" s="430"/>
      <c r="C364" s="417" t="s">
        <v>1571</v>
      </c>
      <c r="D364" s="417" t="s">
        <v>873</v>
      </c>
      <c r="E364" s="417" t="s">
        <v>1572</v>
      </c>
      <c r="F364" s="417" t="s">
        <v>1680</v>
      </c>
      <c r="G364" s="417"/>
      <c r="H364" s="417" t="s">
        <v>1681</v>
      </c>
      <c r="I364" s="412" t="s">
        <v>1296</v>
      </c>
      <c r="J364" s="413" t="s">
        <v>1297</v>
      </c>
      <c r="K364" s="412" t="s">
        <v>2498</v>
      </c>
      <c r="L364" s="412" t="s">
        <v>1298</v>
      </c>
      <c r="M364" s="421"/>
      <c r="N364" s="421"/>
      <c r="O364" s="421"/>
      <c r="P364" s="417" t="s">
        <v>1682</v>
      </c>
      <c r="Q364" s="417">
        <v>1000</v>
      </c>
      <c r="R364" s="419">
        <v>53.563360000000003</v>
      </c>
      <c r="S364" s="419"/>
      <c r="T364" s="431"/>
      <c r="U364" s="431"/>
      <c r="V364" s="431"/>
    </row>
    <row r="365" spans="1:22" customFormat="1" ht="15.75">
      <c r="A365" s="409" t="s">
        <v>1683</v>
      </c>
      <c r="B365" s="430"/>
      <c r="C365" s="411" t="s">
        <v>1571</v>
      </c>
      <c r="D365" s="411" t="s">
        <v>864</v>
      </c>
      <c r="E365" s="410" t="s">
        <v>1613</v>
      </c>
      <c r="F365" s="410" t="s">
        <v>1684</v>
      </c>
      <c r="G365" s="410"/>
      <c r="H365" s="410" t="s">
        <v>936</v>
      </c>
      <c r="I365" s="412" t="s">
        <v>1296</v>
      </c>
      <c r="J365" s="413" t="s">
        <v>1297</v>
      </c>
      <c r="K365" s="412" t="s">
        <v>2498</v>
      </c>
      <c r="L365" s="412" t="s">
        <v>2499</v>
      </c>
      <c r="M365" s="427"/>
      <c r="N365" s="427"/>
      <c r="O365" s="427"/>
      <c r="P365" s="410">
        <v>15462403</v>
      </c>
      <c r="Q365" s="410">
        <v>1000</v>
      </c>
      <c r="R365" s="415">
        <v>8.0691863999999995</v>
      </c>
      <c r="S365" s="423"/>
      <c r="T365" s="431"/>
      <c r="U365" s="431"/>
      <c r="V365" s="431"/>
    </row>
    <row r="366" spans="1:22" customFormat="1" ht="15.75">
      <c r="A366" s="409" t="s">
        <v>1685</v>
      </c>
      <c r="B366" s="430"/>
      <c r="C366" s="411" t="s">
        <v>1571</v>
      </c>
      <c r="D366" s="411" t="s">
        <v>864</v>
      </c>
      <c r="E366" s="410" t="s">
        <v>1613</v>
      </c>
      <c r="F366" s="417" t="s">
        <v>1684</v>
      </c>
      <c r="G366" s="409"/>
      <c r="H366" s="410" t="s">
        <v>938</v>
      </c>
      <c r="I366" s="412" t="s">
        <v>1296</v>
      </c>
      <c r="J366" s="413" t="s">
        <v>1297</v>
      </c>
      <c r="K366" s="412" t="s">
        <v>2498</v>
      </c>
      <c r="L366" s="412" t="s">
        <v>2499</v>
      </c>
      <c r="M366" s="427"/>
      <c r="N366" s="427"/>
      <c r="O366" s="427"/>
      <c r="P366" s="410">
        <v>15462404</v>
      </c>
      <c r="Q366" s="410">
        <v>1000</v>
      </c>
      <c r="R366" s="415">
        <v>8.4460861999999999</v>
      </c>
      <c r="S366" s="423"/>
      <c r="T366" s="431"/>
      <c r="U366" s="431"/>
      <c r="V366" s="431"/>
    </row>
    <row r="367" spans="1:22" customFormat="1" ht="15.75">
      <c r="A367" s="409" t="s">
        <v>1686</v>
      </c>
      <c r="B367" s="430"/>
      <c r="C367" s="411" t="s">
        <v>1571</v>
      </c>
      <c r="D367" s="411" t="s">
        <v>873</v>
      </c>
      <c r="E367" s="410" t="s">
        <v>1572</v>
      </c>
      <c r="F367" s="417" t="s">
        <v>1684</v>
      </c>
      <c r="G367" s="409"/>
      <c r="H367" s="410" t="s">
        <v>1687</v>
      </c>
      <c r="I367" s="412" t="s">
        <v>1296</v>
      </c>
      <c r="J367" s="413" t="s">
        <v>1297</v>
      </c>
      <c r="K367" s="412" t="s">
        <v>2498</v>
      </c>
      <c r="L367" s="412" t="s">
        <v>1298</v>
      </c>
      <c r="M367" s="427"/>
      <c r="N367" s="427"/>
      <c r="O367" s="427"/>
      <c r="P367" s="410">
        <v>15461950</v>
      </c>
      <c r="Q367" s="410">
        <v>2000</v>
      </c>
      <c r="R367" s="415">
        <v>8.4722796000000002</v>
      </c>
      <c r="S367" s="423"/>
      <c r="T367" s="431"/>
      <c r="U367" s="431"/>
      <c r="V367" s="431"/>
    </row>
    <row r="368" spans="1:22" customFormat="1" ht="15.75">
      <c r="A368" s="409" t="s">
        <v>1688</v>
      </c>
      <c r="B368" s="430"/>
      <c r="C368" s="411" t="s">
        <v>1571</v>
      </c>
      <c r="D368" s="411" t="s">
        <v>864</v>
      </c>
      <c r="E368" s="410" t="s">
        <v>1642</v>
      </c>
      <c r="F368" s="417" t="s">
        <v>1689</v>
      </c>
      <c r="G368" s="410"/>
      <c r="H368" s="410" t="s">
        <v>936</v>
      </c>
      <c r="I368" s="412" t="s">
        <v>1296</v>
      </c>
      <c r="J368" s="413" t="s">
        <v>1297</v>
      </c>
      <c r="K368" s="412" t="s">
        <v>2498</v>
      </c>
      <c r="L368" s="412" t="s">
        <v>2499</v>
      </c>
      <c r="M368" s="427"/>
      <c r="N368" s="427"/>
      <c r="O368" s="427"/>
      <c r="P368" s="410">
        <v>15462414</v>
      </c>
      <c r="Q368" s="410">
        <v>1000</v>
      </c>
      <c r="R368" s="415">
        <v>10.98936009999999</v>
      </c>
      <c r="S368" s="423"/>
      <c r="T368" s="431"/>
      <c r="U368" s="431"/>
      <c r="V368" s="431"/>
    </row>
    <row r="369" spans="1:22" customFormat="1" ht="15.75">
      <c r="A369" s="409" t="s">
        <v>1690</v>
      </c>
      <c r="B369" s="430"/>
      <c r="C369" s="411" t="s">
        <v>1571</v>
      </c>
      <c r="D369" s="411" t="s">
        <v>864</v>
      </c>
      <c r="E369" s="410" t="s">
        <v>1642</v>
      </c>
      <c r="F369" s="417" t="s">
        <v>1689</v>
      </c>
      <c r="G369" s="410"/>
      <c r="H369" s="410" t="s">
        <v>938</v>
      </c>
      <c r="I369" s="412" t="s">
        <v>1296</v>
      </c>
      <c r="J369" s="413" t="s">
        <v>1297</v>
      </c>
      <c r="K369" s="412" t="s">
        <v>2498</v>
      </c>
      <c r="L369" s="412" t="s">
        <v>2499</v>
      </c>
      <c r="M369" s="427"/>
      <c r="N369" s="427"/>
      <c r="O369" s="427"/>
      <c r="P369" s="410">
        <v>15462416</v>
      </c>
      <c r="Q369" s="410">
        <v>1000</v>
      </c>
      <c r="R369" s="415">
        <v>11.796476699999989</v>
      </c>
      <c r="S369" s="423"/>
      <c r="T369" s="431"/>
      <c r="U369" s="431"/>
      <c r="V369" s="431"/>
    </row>
    <row r="370" spans="1:22" s="180" customFormat="1" ht="15.75">
      <c r="A370" s="409" t="s">
        <v>1691</v>
      </c>
      <c r="B370" s="426"/>
      <c r="C370" s="411" t="s">
        <v>1571</v>
      </c>
      <c r="D370" s="411" t="s">
        <v>864</v>
      </c>
      <c r="E370" s="411" t="s">
        <v>1642</v>
      </c>
      <c r="F370" s="411" t="s">
        <v>1689</v>
      </c>
      <c r="G370" s="409"/>
      <c r="H370" s="410" t="s">
        <v>904</v>
      </c>
      <c r="I370" s="412" t="s">
        <v>1296</v>
      </c>
      <c r="J370" s="413" t="s">
        <v>1297</v>
      </c>
      <c r="K370" s="412" t="s">
        <v>2498</v>
      </c>
      <c r="L370" s="412" t="s">
        <v>2499</v>
      </c>
      <c r="M370" s="427"/>
      <c r="N370" s="427"/>
      <c r="O370" s="427"/>
      <c r="P370" s="410" t="s">
        <v>1692</v>
      </c>
      <c r="Q370" s="414">
        <v>333.33</v>
      </c>
      <c r="R370" s="419">
        <v>12.345885000000001</v>
      </c>
      <c r="S370" s="423"/>
      <c r="T370" s="428"/>
      <c r="U370" s="429"/>
      <c r="V370" s="429"/>
    </row>
    <row r="371" spans="1:22" s="180" customFormat="1" ht="15.75">
      <c r="A371" s="409" t="s">
        <v>1693</v>
      </c>
      <c r="B371" s="426"/>
      <c r="C371" s="411" t="s">
        <v>1571</v>
      </c>
      <c r="D371" s="411" t="s">
        <v>864</v>
      </c>
      <c r="E371" s="411" t="s">
        <v>1572</v>
      </c>
      <c r="F371" s="411" t="s">
        <v>1694</v>
      </c>
      <c r="G371" s="409"/>
      <c r="H371" s="410" t="s">
        <v>961</v>
      </c>
      <c r="I371" s="412" t="s">
        <v>1296</v>
      </c>
      <c r="J371" s="413" t="s">
        <v>1297</v>
      </c>
      <c r="K371" s="412" t="s">
        <v>2498</v>
      </c>
      <c r="L371" s="412" t="s">
        <v>1298</v>
      </c>
      <c r="M371" s="427"/>
      <c r="N371" s="427"/>
      <c r="O371" s="427"/>
      <c r="P371" s="410">
        <v>12287911</v>
      </c>
      <c r="Q371" s="414">
        <v>1000</v>
      </c>
      <c r="R371" s="419">
        <v>11.06802865</v>
      </c>
      <c r="S371" s="423"/>
      <c r="T371" s="428"/>
      <c r="U371" s="429"/>
      <c r="V371" s="429"/>
    </row>
    <row r="372" spans="1:22" s="180" customFormat="1" ht="15.75">
      <c r="A372" s="409" t="s">
        <v>1695</v>
      </c>
      <c r="B372" s="426"/>
      <c r="C372" s="411" t="s">
        <v>1571</v>
      </c>
      <c r="D372" s="411" t="s">
        <v>864</v>
      </c>
      <c r="E372" s="411" t="s">
        <v>1642</v>
      </c>
      <c r="F372" s="411" t="s">
        <v>1696</v>
      </c>
      <c r="G372" s="409"/>
      <c r="H372" s="410" t="s">
        <v>1045</v>
      </c>
      <c r="I372" s="412" t="s">
        <v>1296</v>
      </c>
      <c r="J372" s="413" t="s">
        <v>1297</v>
      </c>
      <c r="K372" s="412" t="s">
        <v>2498</v>
      </c>
      <c r="L372" s="412" t="s">
        <v>2499</v>
      </c>
      <c r="M372" s="427"/>
      <c r="N372" s="427"/>
      <c r="O372" s="427"/>
      <c r="P372" s="410" t="s">
        <v>1697</v>
      </c>
      <c r="Q372" s="414">
        <v>2</v>
      </c>
      <c r="R372" s="419">
        <v>-8.9929999999999996E-2</v>
      </c>
      <c r="S372" s="423"/>
      <c r="T372" s="428"/>
      <c r="U372" s="429"/>
      <c r="V372" s="429"/>
    </row>
    <row r="373" spans="1:22" s="180" customFormat="1" ht="15.75">
      <c r="A373" s="409" t="s">
        <v>1698</v>
      </c>
      <c r="B373" s="426"/>
      <c r="C373" s="411" t="s">
        <v>1571</v>
      </c>
      <c r="D373" s="411" t="s">
        <v>873</v>
      </c>
      <c r="E373" s="411" t="s">
        <v>1572</v>
      </c>
      <c r="F373" s="411" t="s">
        <v>1699</v>
      </c>
      <c r="G373" s="409"/>
      <c r="H373" s="410" t="s">
        <v>1700</v>
      </c>
      <c r="I373" s="412" t="s">
        <v>1296</v>
      </c>
      <c r="J373" s="413" t="s">
        <v>1297</v>
      </c>
      <c r="K373" s="412" t="s">
        <v>2498</v>
      </c>
      <c r="L373" s="412" t="s">
        <v>1298</v>
      </c>
      <c r="M373" s="427"/>
      <c r="N373" s="427"/>
      <c r="O373" s="427"/>
      <c r="P373" s="410" t="s">
        <v>1701</v>
      </c>
      <c r="Q373" s="414">
        <v>12000</v>
      </c>
      <c r="R373" s="419">
        <v>16.417678000000002</v>
      </c>
      <c r="S373" s="423"/>
      <c r="T373" s="428"/>
      <c r="U373" s="429"/>
      <c r="V373" s="429"/>
    </row>
    <row r="374" spans="1:22" s="180" customFormat="1" ht="15.75">
      <c r="A374" s="409" t="s">
        <v>1702</v>
      </c>
      <c r="B374" s="426"/>
      <c r="C374" s="411" t="s">
        <v>1571</v>
      </c>
      <c r="D374" s="411" t="s">
        <v>873</v>
      </c>
      <c r="E374" s="411" t="s">
        <v>1572</v>
      </c>
      <c r="F374" s="411" t="s">
        <v>1699</v>
      </c>
      <c r="G374" s="409"/>
      <c r="H374" s="410" t="s">
        <v>1703</v>
      </c>
      <c r="I374" s="412" t="s">
        <v>1296</v>
      </c>
      <c r="J374" s="413" t="s">
        <v>1297</v>
      </c>
      <c r="K374" s="412" t="s">
        <v>2498</v>
      </c>
      <c r="L374" s="412" t="s">
        <v>1298</v>
      </c>
      <c r="M374" s="427"/>
      <c r="N374" s="427"/>
      <c r="O374" s="427"/>
      <c r="P374" s="410" t="s">
        <v>1704</v>
      </c>
      <c r="Q374" s="414">
        <v>20000</v>
      </c>
      <c r="R374" s="419">
        <v>0.55874000000000001</v>
      </c>
      <c r="S374" s="423"/>
      <c r="T374" s="428"/>
      <c r="U374" s="429"/>
      <c r="V374" s="429"/>
    </row>
    <row r="375" spans="1:22" s="180" customFormat="1" ht="15.75">
      <c r="A375" s="409" t="s">
        <v>1705</v>
      </c>
      <c r="B375" s="426"/>
      <c r="C375" s="411" t="s">
        <v>1571</v>
      </c>
      <c r="D375" s="411" t="s">
        <v>864</v>
      </c>
      <c r="E375" s="411" t="s">
        <v>1585</v>
      </c>
      <c r="F375" s="411" t="s">
        <v>1706</v>
      </c>
      <c r="G375" s="409"/>
      <c r="H375" s="410" t="s">
        <v>936</v>
      </c>
      <c r="I375" s="412" t="s">
        <v>1296</v>
      </c>
      <c r="J375" s="413" t="s">
        <v>1297</v>
      </c>
      <c r="K375" s="412" t="s">
        <v>2498</v>
      </c>
      <c r="L375" s="412" t="s">
        <v>2499</v>
      </c>
      <c r="M375" s="427"/>
      <c r="N375" s="427"/>
      <c r="O375" s="427"/>
      <c r="P375" s="410">
        <v>15462405</v>
      </c>
      <c r="Q375" s="414">
        <v>1000</v>
      </c>
      <c r="R375" s="419">
        <v>11.13234789999999</v>
      </c>
      <c r="S375" s="423"/>
      <c r="T375" s="428"/>
      <c r="U375" s="429"/>
      <c r="V375" s="429"/>
    </row>
    <row r="376" spans="1:22" s="180" customFormat="1" ht="15.75">
      <c r="A376" s="409" t="s">
        <v>1707</v>
      </c>
      <c r="B376" s="426"/>
      <c r="C376" s="411" t="s">
        <v>1571</v>
      </c>
      <c r="D376" s="411" t="s">
        <v>864</v>
      </c>
      <c r="E376" s="411" t="s">
        <v>1585</v>
      </c>
      <c r="F376" s="411" t="s">
        <v>1706</v>
      </c>
      <c r="G376" s="409"/>
      <c r="H376" s="410" t="s">
        <v>938</v>
      </c>
      <c r="I376" s="412" t="s">
        <v>1296</v>
      </c>
      <c r="J376" s="413" t="s">
        <v>1297</v>
      </c>
      <c r="K376" s="412" t="s">
        <v>2498</v>
      </c>
      <c r="L376" s="412" t="s">
        <v>2499</v>
      </c>
      <c r="M376" s="427"/>
      <c r="N376" s="427"/>
      <c r="O376" s="427"/>
      <c r="P376" s="410">
        <v>15462427</v>
      </c>
      <c r="Q376" s="414">
        <v>1000</v>
      </c>
      <c r="R376" s="419">
        <v>10.361307399999991</v>
      </c>
      <c r="S376" s="423"/>
      <c r="T376" s="428"/>
      <c r="U376" s="429"/>
      <c r="V376" s="429"/>
    </row>
    <row r="377" spans="1:22" s="181" customFormat="1" ht="15.75">
      <c r="A377" s="409" t="s">
        <v>1708</v>
      </c>
      <c r="B377" s="432"/>
      <c r="C377" s="411" t="s">
        <v>1571</v>
      </c>
      <c r="D377" s="411" t="s">
        <v>864</v>
      </c>
      <c r="E377" s="411" t="s">
        <v>1572</v>
      </c>
      <c r="F377" s="411" t="s">
        <v>1706</v>
      </c>
      <c r="G377" s="409"/>
      <c r="H377" s="410" t="s">
        <v>904</v>
      </c>
      <c r="I377" s="412" t="s">
        <v>1296</v>
      </c>
      <c r="J377" s="413" t="s">
        <v>1297</v>
      </c>
      <c r="K377" s="412" t="s">
        <v>2498</v>
      </c>
      <c r="L377" s="412" t="s">
        <v>2499</v>
      </c>
      <c r="M377" s="433"/>
      <c r="N377" s="433"/>
      <c r="O377" s="433"/>
      <c r="P377" s="410" t="s">
        <v>1709</v>
      </c>
      <c r="Q377" s="414">
        <v>333.33</v>
      </c>
      <c r="R377" s="419">
        <v>11.18568645</v>
      </c>
      <c r="S377" s="423"/>
      <c r="T377" s="434"/>
      <c r="U377" s="435"/>
      <c r="V377" s="435"/>
    </row>
    <row r="378" spans="1:22" s="181" customFormat="1" ht="15.75">
      <c r="A378" s="409" t="s">
        <v>1710</v>
      </c>
      <c r="B378" s="432"/>
      <c r="C378" s="411" t="s">
        <v>1571</v>
      </c>
      <c r="D378" s="411" t="s">
        <v>864</v>
      </c>
      <c r="E378" s="411" t="s">
        <v>1572</v>
      </c>
      <c r="F378" s="411" t="s">
        <v>1711</v>
      </c>
      <c r="G378" s="409"/>
      <c r="H378" s="410" t="s">
        <v>1712</v>
      </c>
      <c r="I378" s="412" t="s">
        <v>1296</v>
      </c>
      <c r="J378" s="413" t="s">
        <v>1297</v>
      </c>
      <c r="K378" s="412" t="s">
        <v>2498</v>
      </c>
      <c r="L378" s="412" t="s">
        <v>1298</v>
      </c>
      <c r="M378" s="433"/>
      <c r="N378" s="433"/>
      <c r="O378" s="433"/>
      <c r="P378" s="410">
        <v>12287907</v>
      </c>
      <c r="Q378" s="414">
        <v>1000</v>
      </c>
      <c r="R378" s="419">
        <v>11.55717139999998</v>
      </c>
      <c r="S378" s="423"/>
      <c r="T378" s="434"/>
      <c r="U378" s="435"/>
      <c r="V378" s="435"/>
    </row>
    <row r="379" spans="1:22" ht="15.75">
      <c r="A379" s="409" t="s">
        <v>1713</v>
      </c>
      <c r="B379" s="409"/>
      <c r="C379" s="411" t="s">
        <v>1571</v>
      </c>
      <c r="D379" s="411" t="s">
        <v>987</v>
      </c>
      <c r="E379" s="411" t="s">
        <v>1572</v>
      </c>
      <c r="F379" s="411" t="s">
        <v>1714</v>
      </c>
      <c r="G379" s="409"/>
      <c r="H379" s="411" t="s">
        <v>1715</v>
      </c>
      <c r="I379" s="412" t="s">
        <v>1296</v>
      </c>
      <c r="J379" s="413" t="s">
        <v>1297</v>
      </c>
      <c r="K379" s="412" t="s">
        <v>2498</v>
      </c>
      <c r="L379" s="412" t="s">
        <v>1298</v>
      </c>
      <c r="M379" s="412"/>
      <c r="N379" s="412"/>
      <c r="O379" s="412"/>
      <c r="P379" s="410" t="s">
        <v>1716</v>
      </c>
      <c r="Q379" s="414">
        <v>6666.6</v>
      </c>
      <c r="R379" s="419">
        <v>0.78726320599999999</v>
      </c>
      <c r="S379" s="419"/>
      <c r="T379" s="416"/>
      <c r="U379" s="418"/>
      <c r="V379" s="418"/>
    </row>
    <row r="380" spans="1:22" ht="15.75">
      <c r="A380" s="409" t="s">
        <v>1717</v>
      </c>
      <c r="B380" s="409"/>
      <c r="C380" s="411" t="s">
        <v>1571</v>
      </c>
      <c r="D380" s="411" t="s">
        <v>864</v>
      </c>
      <c r="E380" s="411" t="s">
        <v>1571</v>
      </c>
      <c r="F380" s="411" t="s">
        <v>1718</v>
      </c>
      <c r="G380" s="409"/>
      <c r="H380" s="410" t="s">
        <v>936</v>
      </c>
      <c r="I380" s="412" t="s">
        <v>1296</v>
      </c>
      <c r="J380" s="413" t="s">
        <v>1297</v>
      </c>
      <c r="K380" s="412" t="s">
        <v>2498</v>
      </c>
      <c r="L380" s="412" t="s">
        <v>2499</v>
      </c>
      <c r="M380" s="412"/>
      <c r="N380" s="412"/>
      <c r="O380" s="412"/>
      <c r="P380" s="410" t="s">
        <v>1719</v>
      </c>
      <c r="Q380" s="414">
        <v>1000</v>
      </c>
      <c r="R380" s="419">
        <v>1.2556710869999999</v>
      </c>
      <c r="S380" s="419"/>
      <c r="T380" s="416"/>
      <c r="U380" s="418"/>
      <c r="V380" s="418"/>
    </row>
    <row r="381" spans="1:22" ht="15.75">
      <c r="A381" s="409" t="s">
        <v>1720</v>
      </c>
      <c r="B381" s="409"/>
      <c r="C381" s="411" t="s">
        <v>1571</v>
      </c>
      <c r="D381" s="411" t="s">
        <v>864</v>
      </c>
      <c r="E381" s="411" t="s">
        <v>1571</v>
      </c>
      <c r="F381" s="411" t="s">
        <v>1718</v>
      </c>
      <c r="G381" s="409"/>
      <c r="H381" s="410" t="s">
        <v>885</v>
      </c>
      <c r="I381" s="412" t="s">
        <v>1296</v>
      </c>
      <c r="J381" s="413" t="s">
        <v>1297</v>
      </c>
      <c r="K381" s="412" t="s">
        <v>2498</v>
      </c>
      <c r="L381" s="412" t="s">
        <v>2499</v>
      </c>
      <c r="M381" s="412"/>
      <c r="N381" s="412"/>
      <c r="O381" s="412"/>
      <c r="P381" s="410" t="s">
        <v>1721</v>
      </c>
      <c r="Q381" s="414">
        <v>2000</v>
      </c>
      <c r="R381" s="419">
        <v>2.24364077999999</v>
      </c>
      <c r="S381" s="419"/>
      <c r="T381" s="416"/>
      <c r="U381" s="418"/>
      <c r="V381" s="418"/>
    </row>
    <row r="382" spans="1:22" ht="15.75">
      <c r="A382" s="409" t="s">
        <v>1722</v>
      </c>
      <c r="B382" s="409"/>
      <c r="C382" s="411" t="s">
        <v>1571</v>
      </c>
      <c r="D382" s="411" t="s">
        <v>864</v>
      </c>
      <c r="E382" s="411" t="s">
        <v>1613</v>
      </c>
      <c r="F382" s="411" t="s">
        <v>1723</v>
      </c>
      <c r="G382" s="409"/>
      <c r="H382" s="410" t="s">
        <v>936</v>
      </c>
      <c r="I382" s="412" t="s">
        <v>1296</v>
      </c>
      <c r="J382" s="413" t="s">
        <v>1297</v>
      </c>
      <c r="K382" s="412" t="s">
        <v>2498</v>
      </c>
      <c r="L382" s="412" t="s">
        <v>2499</v>
      </c>
      <c r="M382" s="412"/>
      <c r="N382" s="412"/>
      <c r="O382" s="412"/>
      <c r="P382" s="410">
        <v>18016902</v>
      </c>
      <c r="Q382" s="414">
        <v>1000</v>
      </c>
      <c r="R382" s="419">
        <v>5.3262035999999995</v>
      </c>
      <c r="S382" s="419"/>
      <c r="T382" s="416"/>
      <c r="U382" s="529"/>
      <c r="V382" s="529"/>
    </row>
    <row r="383" spans="1:22" ht="15.75">
      <c r="A383" s="409" t="s">
        <v>1724</v>
      </c>
      <c r="B383" s="409"/>
      <c r="C383" s="411" t="s">
        <v>1571</v>
      </c>
      <c r="D383" s="411" t="s">
        <v>864</v>
      </c>
      <c r="E383" s="411" t="s">
        <v>1613</v>
      </c>
      <c r="F383" s="411" t="s">
        <v>1723</v>
      </c>
      <c r="G383" s="409"/>
      <c r="H383" s="410" t="s">
        <v>885</v>
      </c>
      <c r="I383" s="412" t="s">
        <v>1296</v>
      </c>
      <c r="J383" s="413" t="s">
        <v>1297</v>
      </c>
      <c r="K383" s="412" t="s">
        <v>2498</v>
      </c>
      <c r="L383" s="412" t="s">
        <v>2499</v>
      </c>
      <c r="M383" s="412"/>
      <c r="N383" s="412"/>
      <c r="O383" s="412"/>
      <c r="P383" s="410">
        <v>18016887</v>
      </c>
      <c r="Q383" s="414">
        <v>2000</v>
      </c>
      <c r="R383" s="419">
        <v>8.76294959999999</v>
      </c>
      <c r="S383" s="419"/>
      <c r="T383" s="416"/>
      <c r="U383" s="529"/>
      <c r="V383" s="529"/>
    </row>
    <row r="384" spans="1:22" ht="15.75">
      <c r="A384" s="409" t="s">
        <v>1725</v>
      </c>
      <c r="B384" s="409"/>
      <c r="C384" s="411" t="s">
        <v>1571</v>
      </c>
      <c r="D384" s="411" t="s">
        <v>864</v>
      </c>
      <c r="E384" s="411" t="s">
        <v>1638</v>
      </c>
      <c r="F384" s="411" t="s">
        <v>1726</v>
      </c>
      <c r="G384" s="409"/>
      <c r="H384" s="410" t="s">
        <v>1045</v>
      </c>
      <c r="I384" s="412" t="s">
        <v>1296</v>
      </c>
      <c r="J384" s="413" t="s">
        <v>1297</v>
      </c>
      <c r="K384" s="412" t="s">
        <v>2498</v>
      </c>
      <c r="L384" s="412" t="s">
        <v>2499</v>
      </c>
      <c r="M384" s="412"/>
      <c r="N384" s="412"/>
      <c r="O384" s="412"/>
      <c r="P384" s="410">
        <v>18053522</v>
      </c>
      <c r="Q384" s="414">
        <v>2</v>
      </c>
      <c r="R384" s="419">
        <v>18.275955400000001</v>
      </c>
      <c r="S384" s="419"/>
      <c r="T384" s="416"/>
      <c r="U384" s="529"/>
      <c r="V384" s="529"/>
    </row>
    <row r="385" spans="1:22" ht="15.75">
      <c r="A385" s="409" t="s">
        <v>1727</v>
      </c>
      <c r="B385" s="409"/>
      <c r="C385" s="411" t="s">
        <v>1571</v>
      </c>
      <c r="D385" s="411" t="s">
        <v>864</v>
      </c>
      <c r="E385" s="411" t="s">
        <v>1572</v>
      </c>
      <c r="F385" s="410" t="s">
        <v>1728</v>
      </c>
      <c r="G385" s="409"/>
      <c r="H385" s="410" t="s">
        <v>936</v>
      </c>
      <c r="I385" s="412" t="s">
        <v>1296</v>
      </c>
      <c r="J385" s="413" t="s">
        <v>1297</v>
      </c>
      <c r="K385" s="412" t="s">
        <v>2498</v>
      </c>
      <c r="L385" s="412" t="s">
        <v>2499</v>
      </c>
      <c r="M385" s="412"/>
      <c r="N385" s="412"/>
      <c r="O385" s="412"/>
      <c r="P385" s="414" t="s">
        <v>1729</v>
      </c>
      <c r="Q385" s="414">
        <v>1000</v>
      </c>
      <c r="R385" s="419">
        <v>2.33752</v>
      </c>
      <c r="S385" s="419"/>
      <c r="T385" s="416"/>
      <c r="U385" s="529"/>
      <c r="V385" s="529"/>
    </row>
    <row r="386" spans="1:22" ht="15.75">
      <c r="A386" s="409" t="s">
        <v>1730</v>
      </c>
      <c r="B386" s="409"/>
      <c r="C386" s="411" t="s">
        <v>1571</v>
      </c>
      <c r="D386" s="411" t="s">
        <v>864</v>
      </c>
      <c r="E386" s="411" t="s">
        <v>1572</v>
      </c>
      <c r="F386" s="410" t="s">
        <v>1728</v>
      </c>
      <c r="G386" s="409"/>
      <c r="H386" s="410" t="s">
        <v>885</v>
      </c>
      <c r="I386" s="412" t="s">
        <v>1296</v>
      </c>
      <c r="J386" s="413" t="s">
        <v>1297</v>
      </c>
      <c r="K386" s="412" t="s">
        <v>2498</v>
      </c>
      <c r="L386" s="412" t="s">
        <v>2499</v>
      </c>
      <c r="M386" s="412"/>
      <c r="N386" s="412"/>
      <c r="O386" s="412"/>
      <c r="P386" s="414" t="s">
        <v>1731</v>
      </c>
      <c r="Q386" s="414">
        <v>2000</v>
      </c>
      <c r="R386" s="419">
        <v>2.3032500000000002</v>
      </c>
      <c r="S386" s="419"/>
      <c r="T386" s="416"/>
      <c r="U386" s="529"/>
      <c r="V386" s="529"/>
    </row>
    <row r="387" spans="1:22" ht="15.75">
      <c r="A387" s="409" t="s">
        <v>1732</v>
      </c>
      <c r="B387" s="409"/>
      <c r="C387" s="411" t="s">
        <v>1571</v>
      </c>
      <c r="D387" s="411" t="s">
        <v>864</v>
      </c>
      <c r="E387" s="411" t="s">
        <v>1613</v>
      </c>
      <c r="F387" s="410" t="s">
        <v>1733</v>
      </c>
      <c r="G387" s="409"/>
      <c r="H387" s="410" t="s">
        <v>1734</v>
      </c>
      <c r="I387" s="412" t="s">
        <v>1296</v>
      </c>
      <c r="J387" s="413" t="s">
        <v>1297</v>
      </c>
      <c r="K387" s="412" t="s">
        <v>2498</v>
      </c>
      <c r="L387" s="412" t="s">
        <v>2499</v>
      </c>
      <c r="M387" s="412"/>
      <c r="N387" s="412"/>
      <c r="O387" s="412"/>
      <c r="P387" s="414" t="s">
        <v>1735</v>
      </c>
      <c r="Q387" s="414">
        <v>1000</v>
      </c>
      <c r="R387" s="419">
        <v>5.036109999999999</v>
      </c>
      <c r="S387" s="419"/>
      <c r="T387" s="416"/>
      <c r="U387" s="529"/>
      <c r="V387" s="529"/>
    </row>
    <row r="388" spans="1:22" ht="15.75">
      <c r="A388" s="409" t="s">
        <v>1736</v>
      </c>
      <c r="B388" s="409"/>
      <c r="C388" s="411" t="s">
        <v>1571</v>
      </c>
      <c r="D388" s="411" t="s">
        <v>864</v>
      </c>
      <c r="E388" s="411" t="s">
        <v>1613</v>
      </c>
      <c r="F388" s="410" t="s">
        <v>1733</v>
      </c>
      <c r="G388" s="409"/>
      <c r="H388" s="410" t="s">
        <v>1737</v>
      </c>
      <c r="I388" s="412" t="s">
        <v>1296</v>
      </c>
      <c r="J388" s="413" t="s">
        <v>1297</v>
      </c>
      <c r="K388" s="412" t="s">
        <v>2498</v>
      </c>
      <c r="L388" s="412" t="s">
        <v>2499</v>
      </c>
      <c r="M388" s="412"/>
      <c r="N388" s="412"/>
      <c r="O388" s="412"/>
      <c r="P388" s="414" t="s">
        <v>1738</v>
      </c>
      <c r="Q388" s="414">
        <v>1000</v>
      </c>
      <c r="R388" s="419">
        <v>4.7869900000000003</v>
      </c>
      <c r="S388" s="419"/>
      <c r="T388" s="416"/>
      <c r="U388" s="529"/>
      <c r="V388" s="529"/>
    </row>
    <row r="389" spans="1:22" ht="15.75">
      <c r="A389" s="409" t="s">
        <v>1739</v>
      </c>
      <c r="B389" s="409"/>
      <c r="C389" s="411" t="s">
        <v>1571</v>
      </c>
      <c r="D389" s="411" t="s">
        <v>864</v>
      </c>
      <c r="E389" s="411" t="s">
        <v>1585</v>
      </c>
      <c r="F389" s="410" t="s">
        <v>1740</v>
      </c>
      <c r="G389" s="409"/>
      <c r="H389" s="410" t="s">
        <v>1741</v>
      </c>
      <c r="I389" s="412" t="s">
        <v>1296</v>
      </c>
      <c r="J389" s="413" t="s">
        <v>1297</v>
      </c>
      <c r="K389" s="412" t="s">
        <v>2498</v>
      </c>
      <c r="L389" s="412" t="s">
        <v>2499</v>
      </c>
      <c r="M389" s="412"/>
      <c r="N389" s="412"/>
      <c r="O389" s="412"/>
      <c r="P389" s="414" t="s">
        <v>1742</v>
      </c>
      <c r="Q389" s="414">
        <v>1000</v>
      </c>
      <c r="R389" s="419">
        <v>8.2285400000000006</v>
      </c>
      <c r="S389" s="419"/>
      <c r="T389" s="416"/>
      <c r="U389" s="529"/>
      <c r="V389" s="529"/>
    </row>
    <row r="390" spans="1:22" ht="15.75">
      <c r="A390" s="409" t="s">
        <v>1743</v>
      </c>
      <c r="B390" s="409"/>
      <c r="C390" s="411" t="s">
        <v>1571</v>
      </c>
      <c r="D390" s="411" t="s">
        <v>864</v>
      </c>
      <c r="E390" s="411" t="s">
        <v>1585</v>
      </c>
      <c r="F390" s="410" t="s">
        <v>1740</v>
      </c>
      <c r="G390" s="409"/>
      <c r="H390" s="410" t="s">
        <v>1744</v>
      </c>
      <c r="I390" s="412" t="s">
        <v>1296</v>
      </c>
      <c r="J390" s="413" t="s">
        <v>1297</v>
      </c>
      <c r="K390" s="412" t="s">
        <v>2498</v>
      </c>
      <c r="L390" s="412" t="s">
        <v>2499</v>
      </c>
      <c r="M390" s="412"/>
      <c r="N390" s="412"/>
      <c r="O390" s="412"/>
      <c r="P390" s="414" t="s">
        <v>1745</v>
      </c>
      <c r="Q390" s="414">
        <v>1000</v>
      </c>
      <c r="R390" s="419">
        <v>7.6561499999999993</v>
      </c>
      <c r="S390" s="419"/>
      <c r="T390" s="416"/>
      <c r="U390" s="529"/>
      <c r="V390" s="529"/>
    </row>
    <row r="391" spans="1:22" ht="15.75">
      <c r="A391" s="409" t="s">
        <v>1746</v>
      </c>
      <c r="B391" s="409"/>
      <c r="C391" s="411" t="s">
        <v>1571</v>
      </c>
      <c r="D391" s="411" t="s">
        <v>864</v>
      </c>
      <c r="E391" s="411" t="s">
        <v>1613</v>
      </c>
      <c r="F391" s="410" t="s">
        <v>1047</v>
      </c>
      <c r="G391" s="409"/>
      <c r="H391" s="410" t="s">
        <v>1747</v>
      </c>
      <c r="I391" s="412" t="s">
        <v>1296</v>
      </c>
      <c r="J391" s="413" t="s">
        <v>1297</v>
      </c>
      <c r="K391" s="412" t="s">
        <v>2498</v>
      </c>
      <c r="L391" s="412" t="s">
        <v>1298</v>
      </c>
      <c r="M391" s="412"/>
      <c r="N391" s="412"/>
      <c r="O391" s="412"/>
      <c r="P391" s="414" t="s">
        <v>1748</v>
      </c>
      <c r="Q391" s="414">
        <v>1000</v>
      </c>
      <c r="R391" s="419">
        <v>-1.8145999999999999E-2</v>
      </c>
      <c r="S391" s="419"/>
      <c r="T391" s="416"/>
      <c r="U391" s="529"/>
      <c r="V391" s="529"/>
    </row>
    <row r="392" spans="1:22" ht="15.75">
      <c r="A392" s="409" t="s">
        <v>1749</v>
      </c>
      <c r="B392" s="409"/>
      <c r="C392" s="411" t="s">
        <v>1571</v>
      </c>
      <c r="D392" s="411" t="s">
        <v>864</v>
      </c>
      <c r="E392" s="411" t="s">
        <v>1613</v>
      </c>
      <c r="F392" s="410" t="s">
        <v>1047</v>
      </c>
      <c r="G392" s="410"/>
      <c r="H392" s="410" t="s">
        <v>1750</v>
      </c>
      <c r="I392" s="412" t="s">
        <v>1296</v>
      </c>
      <c r="J392" s="413" t="s">
        <v>1297</v>
      </c>
      <c r="K392" s="412" t="s">
        <v>2498</v>
      </c>
      <c r="L392" s="412" t="s">
        <v>1298</v>
      </c>
      <c r="M392" s="412"/>
      <c r="N392" s="412"/>
      <c r="O392" s="412"/>
      <c r="P392" s="411">
        <v>23005882</v>
      </c>
      <c r="Q392" s="414">
        <v>1000</v>
      </c>
      <c r="R392" s="419">
        <v>1.5278152</v>
      </c>
      <c r="S392" s="419"/>
      <c r="T392" s="416"/>
      <c r="U392" s="529"/>
      <c r="V392" s="529"/>
    </row>
    <row r="393" spans="1:22" ht="15.75">
      <c r="A393" s="409" t="s">
        <v>1751</v>
      </c>
      <c r="B393" s="409"/>
      <c r="C393" s="411" t="s">
        <v>1571</v>
      </c>
      <c r="D393" s="411" t="s">
        <v>864</v>
      </c>
      <c r="E393" s="411" t="s">
        <v>1613</v>
      </c>
      <c r="F393" s="410" t="s">
        <v>1047</v>
      </c>
      <c r="G393" s="410"/>
      <c r="H393" s="410" t="s">
        <v>1752</v>
      </c>
      <c r="I393" s="412" t="s">
        <v>1296</v>
      </c>
      <c r="J393" s="413" t="s">
        <v>1297</v>
      </c>
      <c r="K393" s="412" t="s">
        <v>2498</v>
      </c>
      <c r="L393" s="412" t="s">
        <v>1298</v>
      </c>
      <c r="M393" s="412"/>
      <c r="N393" s="412"/>
      <c r="O393" s="412"/>
      <c r="P393" s="411">
        <v>22009915</v>
      </c>
      <c r="Q393" s="414">
        <v>1000</v>
      </c>
      <c r="R393" s="419">
        <v>3.6906710999999999</v>
      </c>
      <c r="S393" s="419"/>
      <c r="T393" s="416"/>
      <c r="U393" s="529"/>
      <c r="V393" s="529"/>
    </row>
    <row r="394" spans="1:22" ht="15.75">
      <c r="A394" s="409" t="s">
        <v>1753</v>
      </c>
      <c r="B394" s="409"/>
      <c r="C394" s="411" t="s">
        <v>1571</v>
      </c>
      <c r="D394" s="411" t="s">
        <v>864</v>
      </c>
      <c r="E394" s="411" t="s">
        <v>1754</v>
      </c>
      <c r="F394" s="410" t="s">
        <v>1047</v>
      </c>
      <c r="G394" s="410"/>
      <c r="H394" s="410" t="s">
        <v>1755</v>
      </c>
      <c r="I394" s="412" t="s">
        <v>1296</v>
      </c>
      <c r="J394" s="413" t="s">
        <v>1297</v>
      </c>
      <c r="K394" s="412" t="s">
        <v>2498</v>
      </c>
      <c r="L394" s="412" t="s">
        <v>1298</v>
      </c>
      <c r="M394" s="412"/>
      <c r="N394" s="412"/>
      <c r="O394" s="412"/>
      <c r="P394" s="411" t="s">
        <v>1756</v>
      </c>
      <c r="Q394" s="414">
        <v>1000</v>
      </c>
      <c r="R394" s="419">
        <v>4.3277470000000005</v>
      </c>
      <c r="S394" s="419"/>
      <c r="T394" s="416"/>
      <c r="U394" s="529"/>
      <c r="V394" s="529"/>
    </row>
    <row r="395" spans="1:22" ht="15.75">
      <c r="A395" s="409" t="s">
        <v>1757</v>
      </c>
      <c r="B395" s="409"/>
      <c r="C395" s="411" t="s">
        <v>1571</v>
      </c>
      <c r="D395" s="411" t="s">
        <v>864</v>
      </c>
      <c r="E395" s="411" t="s">
        <v>1754</v>
      </c>
      <c r="F395" s="410" t="s">
        <v>1047</v>
      </c>
      <c r="G395" s="410"/>
      <c r="H395" s="410" t="s">
        <v>1758</v>
      </c>
      <c r="I395" s="412" t="s">
        <v>1296</v>
      </c>
      <c r="J395" s="413" t="s">
        <v>1297</v>
      </c>
      <c r="K395" s="412" t="s">
        <v>2498</v>
      </c>
      <c r="L395" s="412" t="s">
        <v>1298</v>
      </c>
      <c r="M395" s="412"/>
      <c r="N395" s="412"/>
      <c r="O395" s="412"/>
      <c r="P395" s="411" t="s">
        <v>1759</v>
      </c>
      <c r="Q395" s="414">
        <v>1000</v>
      </c>
      <c r="R395" s="415">
        <v>4.4704920000000001</v>
      </c>
      <c r="S395" s="419"/>
      <c r="T395" s="416"/>
      <c r="U395" s="529"/>
      <c r="V395" s="529"/>
    </row>
    <row r="396" spans="1:22" ht="15.75">
      <c r="A396" s="409" t="s">
        <v>1760</v>
      </c>
      <c r="B396" s="409"/>
      <c r="C396" s="411" t="s">
        <v>1571</v>
      </c>
      <c r="D396" s="411" t="s">
        <v>864</v>
      </c>
      <c r="E396" s="411" t="s">
        <v>1613</v>
      </c>
      <c r="F396" s="410" t="s">
        <v>1047</v>
      </c>
      <c r="G396" s="410"/>
      <c r="H396" s="410" t="s">
        <v>1761</v>
      </c>
      <c r="I396" s="412" t="s">
        <v>1296</v>
      </c>
      <c r="J396" s="413" t="s">
        <v>1297</v>
      </c>
      <c r="K396" s="412" t="s">
        <v>2498</v>
      </c>
      <c r="L396" s="412" t="s">
        <v>1298</v>
      </c>
      <c r="M396" s="412"/>
      <c r="N396" s="412"/>
      <c r="O396" s="412"/>
      <c r="P396" s="417">
        <v>23005760</v>
      </c>
      <c r="Q396" s="414">
        <v>1000</v>
      </c>
      <c r="R396" s="419">
        <v>15.0186454</v>
      </c>
      <c r="S396" s="419"/>
      <c r="T396" s="416"/>
      <c r="U396" s="529"/>
      <c r="V396" s="529"/>
    </row>
    <row r="397" spans="1:22" ht="15.75">
      <c r="A397" s="409" t="s">
        <v>1762</v>
      </c>
      <c r="B397" s="409"/>
      <c r="C397" s="411" t="s">
        <v>1571</v>
      </c>
      <c r="D397" s="411" t="s">
        <v>864</v>
      </c>
      <c r="E397" s="411" t="s">
        <v>1613</v>
      </c>
      <c r="F397" s="436" t="s">
        <v>1047</v>
      </c>
      <c r="G397" s="417"/>
      <c r="H397" s="437" t="s">
        <v>1763</v>
      </c>
      <c r="I397" s="412" t="s">
        <v>1296</v>
      </c>
      <c r="J397" s="413" t="s">
        <v>1297</v>
      </c>
      <c r="K397" s="412" t="s">
        <v>2498</v>
      </c>
      <c r="L397" s="412" t="s">
        <v>1298</v>
      </c>
      <c r="M397" s="412"/>
      <c r="N397" s="412"/>
      <c r="O397" s="412"/>
      <c r="P397" s="417">
        <v>23005763</v>
      </c>
      <c r="Q397" s="414">
        <v>1000</v>
      </c>
      <c r="R397" s="419">
        <v>13.9507616</v>
      </c>
      <c r="S397" s="419"/>
      <c r="T397" s="416"/>
      <c r="U397" s="529"/>
      <c r="V397" s="529"/>
    </row>
    <row r="398" spans="1:22" ht="15.75">
      <c r="A398" s="409" t="s">
        <v>1764</v>
      </c>
      <c r="B398" s="409"/>
      <c r="C398" s="410" t="s">
        <v>1571</v>
      </c>
      <c r="D398" s="411" t="s">
        <v>864</v>
      </c>
      <c r="E398" s="411" t="s">
        <v>1754</v>
      </c>
      <c r="F398" s="417" t="s">
        <v>1047</v>
      </c>
      <c r="G398" s="417"/>
      <c r="H398" s="417" t="s">
        <v>1765</v>
      </c>
      <c r="I398" s="412" t="s">
        <v>1296</v>
      </c>
      <c r="J398" s="413" t="s">
        <v>1297</v>
      </c>
      <c r="K398" s="412" t="s">
        <v>2498</v>
      </c>
      <c r="L398" s="412" t="s">
        <v>1298</v>
      </c>
      <c r="M398" s="412"/>
      <c r="N398" s="412"/>
      <c r="O398" s="412"/>
      <c r="P398" s="417" t="s">
        <v>1766</v>
      </c>
      <c r="Q398" s="414">
        <v>1000</v>
      </c>
      <c r="R398" s="419">
        <v>0.78349899999999995</v>
      </c>
      <c r="S398" s="419"/>
      <c r="T398" s="416"/>
      <c r="U398" s="529"/>
      <c r="V398" s="529"/>
    </row>
    <row r="399" spans="1:22" ht="15.75">
      <c r="A399" s="409" t="s">
        <v>1767</v>
      </c>
      <c r="B399" s="409"/>
      <c r="C399" s="410" t="s">
        <v>1571</v>
      </c>
      <c r="D399" s="411" t="s">
        <v>864</v>
      </c>
      <c r="E399" s="411" t="s">
        <v>1754</v>
      </c>
      <c r="F399" s="410" t="s">
        <v>1047</v>
      </c>
      <c r="G399" s="410"/>
      <c r="H399" s="410" t="s">
        <v>1768</v>
      </c>
      <c r="I399" s="412" t="s">
        <v>1296</v>
      </c>
      <c r="J399" s="413" t="s">
        <v>1297</v>
      </c>
      <c r="K399" s="412" t="s">
        <v>2498</v>
      </c>
      <c r="L399" s="412" t="s">
        <v>1298</v>
      </c>
      <c r="M399" s="412"/>
      <c r="N399" s="412"/>
      <c r="O399" s="412"/>
      <c r="P399" s="411" t="s">
        <v>1769</v>
      </c>
      <c r="Q399" s="414">
        <v>1000</v>
      </c>
      <c r="R399" s="415">
        <v>3.5772079999999997</v>
      </c>
      <c r="S399" s="419"/>
      <c r="T399" s="416"/>
      <c r="U399" s="529"/>
      <c r="V399" s="529"/>
    </row>
    <row r="400" spans="1:22" ht="15.75">
      <c r="A400" s="409" t="s">
        <v>1770</v>
      </c>
      <c r="B400" s="409"/>
      <c r="C400" s="410" t="s">
        <v>1571</v>
      </c>
      <c r="D400" s="411" t="s">
        <v>864</v>
      </c>
      <c r="E400" s="411" t="s">
        <v>1754</v>
      </c>
      <c r="F400" s="410" t="s">
        <v>1047</v>
      </c>
      <c r="G400" s="410"/>
      <c r="H400" s="410" t="s">
        <v>1771</v>
      </c>
      <c r="I400" s="412" t="s">
        <v>1296</v>
      </c>
      <c r="J400" s="413" t="s">
        <v>1297</v>
      </c>
      <c r="K400" s="412" t="s">
        <v>2498</v>
      </c>
      <c r="L400" s="412" t="s">
        <v>1298</v>
      </c>
      <c r="M400" s="412"/>
      <c r="N400" s="412"/>
      <c r="O400" s="412"/>
      <c r="P400" s="411" t="s">
        <v>1772</v>
      </c>
      <c r="Q400" s="414">
        <v>1000</v>
      </c>
      <c r="R400" s="415">
        <v>4.5722680000000002</v>
      </c>
      <c r="S400" s="419"/>
      <c r="T400" s="416"/>
      <c r="U400" s="529"/>
      <c r="V400" s="529"/>
    </row>
    <row r="401" spans="1:22" ht="15.75">
      <c r="A401" s="409" t="s">
        <v>1773</v>
      </c>
      <c r="B401" s="409"/>
      <c r="C401" s="410" t="s">
        <v>1571</v>
      </c>
      <c r="D401" s="411" t="s">
        <v>873</v>
      </c>
      <c r="E401" s="411" t="s">
        <v>1774</v>
      </c>
      <c r="F401" s="410" t="s">
        <v>57</v>
      </c>
      <c r="G401" s="410"/>
      <c r="H401" s="410" t="s">
        <v>1775</v>
      </c>
      <c r="I401" s="412" t="s">
        <v>1296</v>
      </c>
      <c r="J401" s="413" t="s">
        <v>1297</v>
      </c>
      <c r="K401" s="412" t="s">
        <v>2498</v>
      </c>
      <c r="L401" s="412" t="s">
        <v>1298</v>
      </c>
      <c r="M401" s="412"/>
      <c r="N401" s="412"/>
      <c r="O401" s="412"/>
      <c r="P401" s="410" t="s">
        <v>1776</v>
      </c>
      <c r="Q401" s="414">
        <v>1000</v>
      </c>
      <c r="R401" s="419"/>
      <c r="S401" s="415">
        <v>0.25635000000000002</v>
      </c>
      <c r="T401" s="416"/>
      <c r="U401" s="529"/>
      <c r="V401" s="529"/>
    </row>
    <row r="402" spans="1:22" ht="15.75">
      <c r="A402" s="409" t="s">
        <v>1777</v>
      </c>
      <c r="B402" s="409"/>
      <c r="C402" s="410" t="s">
        <v>1571</v>
      </c>
      <c r="D402" s="411" t="s">
        <v>873</v>
      </c>
      <c r="E402" s="411" t="s">
        <v>1774</v>
      </c>
      <c r="F402" s="410" t="s">
        <v>57</v>
      </c>
      <c r="G402" s="410"/>
      <c r="H402" s="410" t="s">
        <v>1778</v>
      </c>
      <c r="I402" s="412" t="s">
        <v>1296</v>
      </c>
      <c r="J402" s="413" t="s">
        <v>1297</v>
      </c>
      <c r="K402" s="412" t="s">
        <v>2498</v>
      </c>
      <c r="L402" s="412" t="s">
        <v>1298</v>
      </c>
      <c r="M402" s="412"/>
      <c r="N402" s="412"/>
      <c r="O402" s="412"/>
      <c r="P402" s="410" t="s">
        <v>1779</v>
      </c>
      <c r="Q402" s="414">
        <v>1000</v>
      </c>
      <c r="R402" s="419"/>
      <c r="S402" s="415">
        <v>1.643005</v>
      </c>
      <c r="T402" s="416"/>
      <c r="U402" s="529"/>
      <c r="V402" s="529"/>
    </row>
    <row r="403" spans="1:22" ht="15.75">
      <c r="A403" s="409" t="s">
        <v>1780</v>
      </c>
      <c r="B403" s="409"/>
      <c r="C403" s="410" t="s">
        <v>1571</v>
      </c>
      <c r="D403" s="411" t="s">
        <v>873</v>
      </c>
      <c r="E403" s="411" t="s">
        <v>1774</v>
      </c>
      <c r="F403" s="410" t="s">
        <v>57</v>
      </c>
      <c r="G403" s="410"/>
      <c r="H403" s="410" t="s">
        <v>1781</v>
      </c>
      <c r="I403" s="412" t="s">
        <v>1296</v>
      </c>
      <c r="J403" s="413" t="s">
        <v>1297</v>
      </c>
      <c r="K403" s="412" t="s">
        <v>2498</v>
      </c>
      <c r="L403" s="412" t="s">
        <v>1298</v>
      </c>
      <c r="M403" s="412"/>
      <c r="N403" s="412"/>
      <c r="O403" s="412"/>
      <c r="P403" s="410" t="s">
        <v>1782</v>
      </c>
      <c r="Q403" s="414">
        <v>1000</v>
      </c>
      <c r="R403" s="419"/>
      <c r="S403" s="415">
        <v>3.5524429999999998</v>
      </c>
      <c r="T403" s="416"/>
      <c r="U403" s="529"/>
      <c r="V403" s="529"/>
    </row>
    <row r="404" spans="1:22" ht="15.75">
      <c r="A404" s="409" t="s">
        <v>1783</v>
      </c>
      <c r="B404" s="409"/>
      <c r="C404" s="410" t="s">
        <v>1571</v>
      </c>
      <c r="D404" s="411" t="s">
        <v>873</v>
      </c>
      <c r="E404" s="411" t="s">
        <v>1774</v>
      </c>
      <c r="F404" s="410" t="s">
        <v>57</v>
      </c>
      <c r="G404" s="410"/>
      <c r="H404" s="410" t="s">
        <v>1784</v>
      </c>
      <c r="I404" s="412" t="s">
        <v>1296</v>
      </c>
      <c r="J404" s="413" t="s">
        <v>1297</v>
      </c>
      <c r="K404" s="412" t="s">
        <v>2498</v>
      </c>
      <c r="L404" s="412" t="s">
        <v>1298</v>
      </c>
      <c r="M404" s="412"/>
      <c r="N404" s="412"/>
      <c r="O404" s="412"/>
      <c r="P404" s="410" t="s">
        <v>1785</v>
      </c>
      <c r="Q404" s="414">
        <v>1000</v>
      </c>
      <c r="R404" s="419"/>
      <c r="S404" s="415">
        <v>5.953328</v>
      </c>
      <c r="T404" s="416"/>
      <c r="U404" s="529"/>
      <c r="V404" s="529"/>
    </row>
    <row r="405" spans="1:22" ht="15.75">
      <c r="A405" s="409" t="s">
        <v>1786</v>
      </c>
      <c r="B405" s="409"/>
      <c r="C405" s="410" t="s">
        <v>1571</v>
      </c>
      <c r="D405" s="411" t="s">
        <v>873</v>
      </c>
      <c r="E405" s="411" t="s">
        <v>1774</v>
      </c>
      <c r="F405" s="410" t="s">
        <v>57</v>
      </c>
      <c r="G405" s="410"/>
      <c r="H405" s="410" t="s">
        <v>1787</v>
      </c>
      <c r="I405" s="412" t="s">
        <v>1296</v>
      </c>
      <c r="J405" s="413" t="s">
        <v>1297</v>
      </c>
      <c r="K405" s="412" t="s">
        <v>2498</v>
      </c>
      <c r="L405" s="412" t="s">
        <v>1298</v>
      </c>
      <c r="M405" s="412"/>
      <c r="N405" s="412"/>
      <c r="O405" s="412"/>
      <c r="P405" s="410" t="s">
        <v>1788</v>
      </c>
      <c r="Q405" s="414">
        <v>1000</v>
      </c>
      <c r="R405" s="419"/>
      <c r="S405" s="415">
        <v>0.33419399999999999</v>
      </c>
      <c r="T405" s="416"/>
      <c r="U405" s="529"/>
      <c r="V405" s="529"/>
    </row>
    <row r="406" spans="1:22" ht="15.75">
      <c r="A406" s="409" t="s">
        <v>1789</v>
      </c>
      <c r="B406" s="409"/>
      <c r="C406" s="410" t="s">
        <v>1571</v>
      </c>
      <c r="D406" s="410" t="s">
        <v>864</v>
      </c>
      <c r="E406" s="411" t="s">
        <v>1790</v>
      </c>
      <c r="F406" s="410" t="s">
        <v>57</v>
      </c>
      <c r="G406" s="410"/>
      <c r="H406" s="410" t="s">
        <v>1791</v>
      </c>
      <c r="I406" s="412" t="s">
        <v>1296</v>
      </c>
      <c r="J406" s="413" t="s">
        <v>1297</v>
      </c>
      <c r="K406" s="412" t="s">
        <v>2498</v>
      </c>
      <c r="L406" s="412" t="s">
        <v>1298</v>
      </c>
      <c r="M406" s="412"/>
      <c r="N406" s="412"/>
      <c r="O406" s="412"/>
      <c r="P406" s="410" t="s">
        <v>1792</v>
      </c>
      <c r="Q406" s="414">
        <v>1000</v>
      </c>
      <c r="R406" s="419"/>
      <c r="S406" s="415">
        <v>1.443708</v>
      </c>
      <c r="T406" s="416"/>
      <c r="U406" s="529"/>
      <c r="V406" s="529"/>
    </row>
    <row r="407" spans="1:22" ht="15.75">
      <c r="A407" s="409" t="s">
        <v>1793</v>
      </c>
      <c r="B407" s="409"/>
      <c r="C407" s="410" t="s">
        <v>1571</v>
      </c>
      <c r="D407" s="410" t="s">
        <v>873</v>
      </c>
      <c r="E407" s="411" t="s">
        <v>1774</v>
      </c>
      <c r="F407" s="411" t="s">
        <v>1111</v>
      </c>
      <c r="G407" s="410"/>
      <c r="H407" s="411" t="s">
        <v>1781</v>
      </c>
      <c r="I407" s="412" t="s">
        <v>1296</v>
      </c>
      <c r="J407" s="413" t="s">
        <v>1297</v>
      </c>
      <c r="K407" s="412" t="s">
        <v>2498</v>
      </c>
      <c r="L407" s="412" t="s">
        <v>1298</v>
      </c>
      <c r="M407" s="412"/>
      <c r="N407" s="412"/>
      <c r="O407" s="412"/>
      <c r="P407" s="410" t="s">
        <v>1782</v>
      </c>
      <c r="Q407" s="414">
        <v>1000</v>
      </c>
      <c r="R407" s="419"/>
      <c r="S407" s="415">
        <v>2.4489999999999998</v>
      </c>
      <c r="T407" s="416"/>
      <c r="U407" s="529"/>
      <c r="V407" s="529"/>
    </row>
    <row r="408" spans="1:22" ht="15.75">
      <c r="A408" s="409" t="s">
        <v>1794</v>
      </c>
      <c r="B408" s="409"/>
      <c r="C408" s="410" t="s">
        <v>1571</v>
      </c>
      <c r="D408" s="410" t="s">
        <v>1115</v>
      </c>
      <c r="E408" s="411" t="s">
        <v>1795</v>
      </c>
      <c r="F408" s="411" t="s">
        <v>1111</v>
      </c>
      <c r="G408" s="410"/>
      <c r="H408" s="411" t="s">
        <v>1796</v>
      </c>
      <c r="I408" s="412" t="s">
        <v>1296</v>
      </c>
      <c r="J408" s="413" t="s">
        <v>1297</v>
      </c>
      <c r="K408" s="412" t="s">
        <v>2498</v>
      </c>
      <c r="L408" s="412" t="s">
        <v>1298</v>
      </c>
      <c r="M408" s="412"/>
      <c r="N408" s="412"/>
      <c r="O408" s="412"/>
      <c r="P408" s="410" t="s">
        <v>1797</v>
      </c>
      <c r="Q408" s="414">
        <v>2.5</v>
      </c>
      <c r="R408" s="419"/>
      <c r="S408" s="415">
        <v>0.13400000000000001</v>
      </c>
      <c r="T408" s="416"/>
      <c r="U408" s="529"/>
      <c r="V408" s="529"/>
    </row>
    <row r="409" spans="1:22" ht="15.75">
      <c r="A409" s="409" t="s">
        <v>1798</v>
      </c>
      <c r="B409" s="409"/>
      <c r="C409" s="410" t="s">
        <v>1571</v>
      </c>
      <c r="D409" s="410" t="s">
        <v>1115</v>
      </c>
      <c r="E409" s="411" t="s">
        <v>1795</v>
      </c>
      <c r="F409" s="411" t="s">
        <v>1111</v>
      </c>
      <c r="G409" s="410"/>
      <c r="H409" s="411" t="s">
        <v>1116</v>
      </c>
      <c r="I409" s="412" t="s">
        <v>1296</v>
      </c>
      <c r="J409" s="413" t="s">
        <v>1297</v>
      </c>
      <c r="K409" s="412" t="s">
        <v>2498</v>
      </c>
      <c r="L409" s="412" t="s">
        <v>1298</v>
      </c>
      <c r="M409" s="412"/>
      <c r="N409" s="412"/>
      <c r="O409" s="412"/>
      <c r="P409" s="410" t="s">
        <v>1799</v>
      </c>
      <c r="Q409" s="414">
        <v>1000</v>
      </c>
      <c r="R409" s="419"/>
      <c r="S409" s="415">
        <v>3.4000000000000002E-2</v>
      </c>
      <c r="T409" s="416"/>
      <c r="U409" s="529"/>
      <c r="V409" s="529"/>
    </row>
    <row r="410" spans="1:22" ht="15.75">
      <c r="A410" s="409" t="s">
        <v>1800</v>
      </c>
      <c r="B410" s="409"/>
      <c r="C410" s="410" t="s">
        <v>1571</v>
      </c>
      <c r="D410" s="411" t="s">
        <v>2497</v>
      </c>
      <c r="E410" s="411"/>
      <c r="F410" s="410" t="s">
        <v>1132</v>
      </c>
      <c r="G410" s="410"/>
      <c r="H410" s="410" t="s">
        <v>1132</v>
      </c>
      <c r="I410" s="412" t="s">
        <v>1296</v>
      </c>
      <c r="J410" s="413" t="s">
        <v>1297</v>
      </c>
      <c r="K410" s="412" t="s">
        <v>2498</v>
      </c>
      <c r="L410" s="412" t="s">
        <v>1298</v>
      </c>
      <c r="M410" s="412"/>
      <c r="N410" s="412"/>
      <c r="O410" s="412"/>
      <c r="P410" s="410"/>
      <c r="Q410" s="414"/>
      <c r="R410" s="419"/>
      <c r="S410" s="415">
        <v>0.73429036999999997</v>
      </c>
      <c r="T410" s="416"/>
      <c r="U410" s="418"/>
      <c r="V410" s="418"/>
    </row>
    <row r="411" spans="1:22" ht="15.75">
      <c r="A411" s="409" t="s">
        <v>1801</v>
      </c>
      <c r="B411" s="409"/>
      <c r="C411" s="410" t="s">
        <v>1571</v>
      </c>
      <c r="D411" s="410" t="s">
        <v>864</v>
      </c>
      <c r="E411" s="411" t="s">
        <v>1638</v>
      </c>
      <c r="F411" s="411" t="s">
        <v>1134</v>
      </c>
      <c r="G411" s="410"/>
      <c r="H411" s="411" t="s">
        <v>1802</v>
      </c>
      <c r="I411" s="412" t="s">
        <v>1296</v>
      </c>
      <c r="J411" s="413" t="s">
        <v>1297</v>
      </c>
      <c r="K411" s="412" t="s">
        <v>2498</v>
      </c>
      <c r="L411" s="412" t="s">
        <v>1298</v>
      </c>
      <c r="M411" s="412"/>
      <c r="N411" s="412"/>
      <c r="O411" s="412"/>
      <c r="P411" s="410" t="s">
        <v>1803</v>
      </c>
      <c r="Q411" s="414">
        <v>2000</v>
      </c>
      <c r="R411" s="419"/>
      <c r="S411" s="415">
        <v>7.3732999999999995</v>
      </c>
      <c r="T411" s="416"/>
      <c r="U411" s="529"/>
      <c r="V411" s="529"/>
    </row>
    <row r="412" spans="1:22" ht="15.75">
      <c r="A412" s="409" t="s">
        <v>1804</v>
      </c>
      <c r="B412" s="409"/>
      <c r="C412" s="410" t="s">
        <v>1571</v>
      </c>
      <c r="D412" s="410" t="s">
        <v>864</v>
      </c>
      <c r="E412" s="411" t="s">
        <v>1572</v>
      </c>
      <c r="F412" s="411" t="s">
        <v>1134</v>
      </c>
      <c r="G412" s="410"/>
      <c r="H412" s="411" t="s">
        <v>1805</v>
      </c>
      <c r="I412" s="412" t="s">
        <v>1296</v>
      </c>
      <c r="J412" s="413" t="s">
        <v>1297</v>
      </c>
      <c r="K412" s="412" t="s">
        <v>2498</v>
      </c>
      <c r="L412" s="412" t="s">
        <v>1298</v>
      </c>
      <c r="M412" s="412"/>
      <c r="N412" s="412"/>
      <c r="O412" s="412"/>
      <c r="P412" s="410" t="s">
        <v>1806</v>
      </c>
      <c r="Q412" s="414">
        <v>2000</v>
      </c>
      <c r="R412" s="419"/>
      <c r="S412" s="415">
        <v>1.2806</v>
      </c>
      <c r="T412" s="416"/>
      <c r="U412" s="529"/>
      <c r="V412" s="529"/>
    </row>
    <row r="413" spans="1:22" ht="15.75">
      <c r="A413" s="409" t="s">
        <v>1807</v>
      </c>
      <c r="B413" s="409"/>
      <c r="C413" s="410" t="s">
        <v>1808</v>
      </c>
      <c r="D413" s="410" t="s">
        <v>864</v>
      </c>
      <c r="E413" s="411" t="s">
        <v>1809</v>
      </c>
      <c r="F413" s="411" t="s">
        <v>1810</v>
      </c>
      <c r="G413" s="410"/>
      <c r="H413" s="410" t="s">
        <v>882</v>
      </c>
      <c r="I413" s="412" t="s">
        <v>1296</v>
      </c>
      <c r="J413" s="413" t="s">
        <v>1297</v>
      </c>
      <c r="K413" s="412" t="s">
        <v>2498</v>
      </c>
      <c r="L413" s="412" t="s">
        <v>2499</v>
      </c>
      <c r="M413" s="412"/>
      <c r="N413" s="412"/>
      <c r="O413" s="412"/>
      <c r="P413" s="410">
        <v>15462149</v>
      </c>
      <c r="Q413" s="414">
        <v>1600</v>
      </c>
      <c r="R413" s="419">
        <v>22.908541299999989</v>
      </c>
      <c r="S413" s="415"/>
      <c r="T413" s="416"/>
      <c r="U413" s="529"/>
      <c r="V413" s="529"/>
    </row>
    <row r="414" spans="1:22" ht="15.75">
      <c r="A414" s="409" t="s">
        <v>1811</v>
      </c>
      <c r="B414" s="409"/>
      <c r="C414" s="410" t="s">
        <v>1808</v>
      </c>
      <c r="D414" s="410" t="s">
        <v>864</v>
      </c>
      <c r="E414" s="411" t="s">
        <v>1809</v>
      </c>
      <c r="F414" s="411" t="s">
        <v>1810</v>
      </c>
      <c r="G414" s="410"/>
      <c r="H414" s="411" t="s">
        <v>885</v>
      </c>
      <c r="I414" s="412" t="s">
        <v>1296</v>
      </c>
      <c r="J414" s="413" t="s">
        <v>1297</v>
      </c>
      <c r="K414" s="412" t="s">
        <v>2498</v>
      </c>
      <c r="L414" s="412" t="s">
        <v>2499</v>
      </c>
      <c r="M414" s="412"/>
      <c r="N414" s="412"/>
      <c r="O414" s="412"/>
      <c r="P414" s="410">
        <v>15462357</v>
      </c>
      <c r="Q414" s="414">
        <v>2000</v>
      </c>
      <c r="R414" s="419">
        <v>23.862541</v>
      </c>
      <c r="S414" s="415"/>
      <c r="T414" s="416"/>
      <c r="U414" s="529"/>
      <c r="V414" s="529"/>
    </row>
    <row r="415" spans="1:22" ht="15.75">
      <c r="A415" s="409" t="s">
        <v>1812</v>
      </c>
      <c r="B415" s="409"/>
      <c r="C415" s="410" t="s">
        <v>1808</v>
      </c>
      <c r="D415" s="410" t="s">
        <v>987</v>
      </c>
      <c r="E415" s="411" t="s">
        <v>1073</v>
      </c>
      <c r="F415" s="411" t="s">
        <v>1813</v>
      </c>
      <c r="G415" s="410"/>
      <c r="H415" s="411" t="s">
        <v>1814</v>
      </c>
      <c r="I415" s="412" t="s">
        <v>1296</v>
      </c>
      <c r="J415" s="413" t="s">
        <v>1297</v>
      </c>
      <c r="K415" s="412" t="s">
        <v>2498</v>
      </c>
      <c r="L415" s="412" t="s">
        <v>1298</v>
      </c>
      <c r="M415" s="412"/>
      <c r="N415" s="412"/>
      <c r="O415" s="412"/>
      <c r="P415" s="410">
        <v>22006970</v>
      </c>
      <c r="Q415" s="414">
        <v>1000</v>
      </c>
      <c r="R415" s="419">
        <v>47.309524400000001</v>
      </c>
      <c r="S415" s="415"/>
      <c r="T415" s="416"/>
      <c r="U415" s="529"/>
      <c r="V415" s="529"/>
    </row>
    <row r="416" spans="1:22" ht="15.75">
      <c r="A416" s="409" t="s">
        <v>1815</v>
      </c>
      <c r="B416" s="409"/>
      <c r="C416" s="410" t="s">
        <v>1808</v>
      </c>
      <c r="D416" s="410" t="s">
        <v>864</v>
      </c>
      <c r="E416" s="411" t="s">
        <v>1809</v>
      </c>
      <c r="F416" s="411" t="s">
        <v>1816</v>
      </c>
      <c r="G416" s="410"/>
      <c r="H416" s="411" t="s">
        <v>868</v>
      </c>
      <c r="I416" s="412" t="s">
        <v>1296</v>
      </c>
      <c r="J416" s="413" t="s">
        <v>1297</v>
      </c>
      <c r="K416" s="412" t="s">
        <v>2498</v>
      </c>
      <c r="L416" s="412" t="s">
        <v>2499</v>
      </c>
      <c r="M416" s="412"/>
      <c r="N416" s="412"/>
      <c r="O416" s="412"/>
      <c r="P416" s="410">
        <v>15462032</v>
      </c>
      <c r="Q416" s="414">
        <v>3000</v>
      </c>
      <c r="R416" s="419">
        <v>24.24580559999999</v>
      </c>
      <c r="S416" s="415"/>
      <c r="T416" s="416"/>
      <c r="U416" s="529"/>
      <c r="V416" s="529"/>
    </row>
    <row r="417" spans="1:22" ht="15.75">
      <c r="A417" s="409" t="s">
        <v>1817</v>
      </c>
      <c r="B417" s="409"/>
      <c r="C417" s="410" t="s">
        <v>1808</v>
      </c>
      <c r="D417" s="410" t="s">
        <v>864</v>
      </c>
      <c r="E417" s="411" t="s">
        <v>1809</v>
      </c>
      <c r="F417" s="411" t="s">
        <v>1816</v>
      </c>
      <c r="G417" s="410"/>
      <c r="H417" s="411" t="s">
        <v>870</v>
      </c>
      <c r="I417" s="412" t="s">
        <v>1296</v>
      </c>
      <c r="J417" s="413" t="s">
        <v>1297</v>
      </c>
      <c r="K417" s="412" t="s">
        <v>2498</v>
      </c>
      <c r="L417" s="412" t="s">
        <v>2499</v>
      </c>
      <c r="M417" s="412"/>
      <c r="N417" s="412"/>
      <c r="O417" s="412"/>
      <c r="P417" s="410">
        <v>15462024</v>
      </c>
      <c r="Q417" s="414">
        <v>3000</v>
      </c>
      <c r="R417" s="419">
        <v>27.7181906</v>
      </c>
      <c r="S417" s="415"/>
      <c r="T417" s="416"/>
      <c r="U417" s="529"/>
      <c r="V417" s="529"/>
    </row>
    <row r="418" spans="1:22" ht="15.75">
      <c r="A418" s="409" t="s">
        <v>1818</v>
      </c>
      <c r="B418" s="409"/>
      <c r="C418" s="410" t="s">
        <v>1808</v>
      </c>
      <c r="D418" s="410" t="s">
        <v>864</v>
      </c>
      <c r="E418" s="411" t="s">
        <v>1809</v>
      </c>
      <c r="F418" s="411" t="s">
        <v>1816</v>
      </c>
      <c r="G418" s="410"/>
      <c r="H418" s="411" t="s">
        <v>1241</v>
      </c>
      <c r="I418" s="412" t="s">
        <v>1296</v>
      </c>
      <c r="J418" s="413" t="s">
        <v>1297</v>
      </c>
      <c r="K418" s="412" t="s">
        <v>2498</v>
      </c>
      <c r="L418" s="412" t="s">
        <v>2499</v>
      </c>
      <c r="M418" s="412"/>
      <c r="N418" s="412"/>
      <c r="O418" s="412"/>
      <c r="P418" s="410">
        <v>15462031</v>
      </c>
      <c r="Q418" s="414">
        <v>1666.67</v>
      </c>
      <c r="R418" s="419">
        <v>46.368842737500003</v>
      </c>
      <c r="S418" s="415"/>
      <c r="T418" s="416"/>
      <c r="U418" s="529"/>
      <c r="V418" s="529"/>
    </row>
    <row r="419" spans="1:22" ht="15.75">
      <c r="A419" s="409" t="s">
        <v>1819</v>
      </c>
      <c r="B419" s="409"/>
      <c r="C419" s="410" t="s">
        <v>1808</v>
      </c>
      <c r="D419" s="410" t="s">
        <v>864</v>
      </c>
      <c r="E419" s="411" t="s">
        <v>1809</v>
      </c>
      <c r="F419" s="411" t="s">
        <v>1808</v>
      </c>
      <c r="G419" s="410"/>
      <c r="H419" s="411" t="s">
        <v>866</v>
      </c>
      <c r="I419" s="412" t="s">
        <v>1296</v>
      </c>
      <c r="J419" s="413" t="s">
        <v>1297</v>
      </c>
      <c r="K419" s="412" t="s">
        <v>2498</v>
      </c>
      <c r="L419" s="412" t="s">
        <v>2499</v>
      </c>
      <c r="M419" s="412"/>
      <c r="N419" s="412"/>
      <c r="O419" s="412"/>
      <c r="P419" s="410">
        <v>15462021</v>
      </c>
      <c r="Q419" s="414">
        <v>3000</v>
      </c>
      <c r="R419" s="419">
        <v>33.209874699999901</v>
      </c>
      <c r="S419" s="415"/>
      <c r="T419" s="416"/>
      <c r="U419" s="529"/>
      <c r="V419" s="529"/>
    </row>
    <row r="420" spans="1:22" ht="15.75">
      <c r="A420" s="409" t="s">
        <v>1820</v>
      </c>
      <c r="B420" s="409"/>
      <c r="C420" s="410" t="s">
        <v>1808</v>
      </c>
      <c r="D420" s="410" t="s">
        <v>864</v>
      </c>
      <c r="E420" s="411" t="s">
        <v>1809</v>
      </c>
      <c r="F420" s="411" t="s">
        <v>1808</v>
      </c>
      <c r="G420" s="410"/>
      <c r="H420" s="411" t="s">
        <v>868</v>
      </c>
      <c r="I420" s="412" t="s">
        <v>1296</v>
      </c>
      <c r="J420" s="413" t="s">
        <v>1297</v>
      </c>
      <c r="K420" s="412" t="s">
        <v>2498</v>
      </c>
      <c r="L420" s="412" t="s">
        <v>2499</v>
      </c>
      <c r="M420" s="412"/>
      <c r="N420" s="412"/>
      <c r="O420" s="412"/>
      <c r="P420" s="410">
        <v>15461988</v>
      </c>
      <c r="Q420" s="414">
        <v>3000</v>
      </c>
      <c r="R420" s="419">
        <v>30.318366999999903</v>
      </c>
      <c r="S420" s="415"/>
      <c r="T420" s="416"/>
      <c r="U420" s="529"/>
      <c r="V420" s="529"/>
    </row>
    <row r="421" spans="1:22" ht="15.75">
      <c r="A421" s="409" t="s">
        <v>1821</v>
      </c>
      <c r="B421" s="409"/>
      <c r="C421" s="410" t="s">
        <v>1808</v>
      </c>
      <c r="D421" s="410" t="s">
        <v>864</v>
      </c>
      <c r="E421" s="411" t="s">
        <v>1663</v>
      </c>
      <c r="F421" s="411" t="s">
        <v>1808</v>
      </c>
      <c r="G421" s="410"/>
      <c r="H421" s="411" t="s">
        <v>1822</v>
      </c>
      <c r="I421" s="412" t="s">
        <v>1296</v>
      </c>
      <c r="J421" s="413" t="s">
        <v>1297</v>
      </c>
      <c r="K421" s="412" t="s">
        <v>2498</v>
      </c>
      <c r="L421" s="412" t="s">
        <v>2499</v>
      </c>
      <c r="M421" s="412"/>
      <c r="N421" s="412"/>
      <c r="O421" s="412"/>
      <c r="P421" s="410">
        <v>15462361</v>
      </c>
      <c r="Q421" s="414">
        <v>2000</v>
      </c>
      <c r="R421" s="419">
        <v>29.426233799999999</v>
      </c>
      <c r="S421" s="415"/>
      <c r="T421" s="416"/>
      <c r="U421" s="529"/>
      <c r="V421" s="529"/>
    </row>
    <row r="422" spans="1:22" ht="15.75">
      <c r="A422" s="409" t="s">
        <v>1823</v>
      </c>
      <c r="B422" s="409"/>
      <c r="C422" s="410" t="s">
        <v>1808</v>
      </c>
      <c r="D422" s="410" t="s">
        <v>864</v>
      </c>
      <c r="E422" s="411" t="s">
        <v>865</v>
      </c>
      <c r="F422" s="411" t="s">
        <v>1808</v>
      </c>
      <c r="G422" s="410"/>
      <c r="H422" s="411" t="s">
        <v>1022</v>
      </c>
      <c r="I422" s="412" t="s">
        <v>1296</v>
      </c>
      <c r="J422" s="413" t="s">
        <v>1297</v>
      </c>
      <c r="K422" s="412" t="s">
        <v>2498</v>
      </c>
      <c r="L422" s="412" t="s">
        <v>2499</v>
      </c>
      <c r="M422" s="412"/>
      <c r="N422" s="412"/>
      <c r="O422" s="412"/>
      <c r="P422" s="410">
        <v>15462360</v>
      </c>
      <c r="Q422" s="414">
        <v>4000</v>
      </c>
      <c r="R422" s="419">
        <v>52.977840799999996</v>
      </c>
      <c r="S422" s="415"/>
      <c r="T422" s="416"/>
      <c r="U422" s="529"/>
      <c r="V422" s="529"/>
    </row>
    <row r="423" spans="1:22" ht="15.75">
      <c r="A423" s="409" t="s">
        <v>1824</v>
      </c>
      <c r="B423" s="409"/>
      <c r="C423" s="410" t="s">
        <v>1808</v>
      </c>
      <c r="D423" s="410" t="s">
        <v>864</v>
      </c>
      <c r="E423" s="411" t="s">
        <v>1663</v>
      </c>
      <c r="F423" s="411" t="s">
        <v>1825</v>
      </c>
      <c r="G423" s="410"/>
      <c r="H423" s="411" t="s">
        <v>1580</v>
      </c>
      <c r="I423" s="412" t="s">
        <v>1296</v>
      </c>
      <c r="J423" s="413" t="s">
        <v>1297</v>
      </c>
      <c r="K423" s="412" t="s">
        <v>2498</v>
      </c>
      <c r="L423" s="412" t="s">
        <v>2499</v>
      </c>
      <c r="M423" s="412"/>
      <c r="N423" s="412"/>
      <c r="O423" s="412"/>
      <c r="P423" s="410">
        <v>15461991</v>
      </c>
      <c r="Q423" s="414">
        <v>1000</v>
      </c>
      <c r="R423" s="419">
        <v>5.4701279000000005</v>
      </c>
      <c r="S423" s="415"/>
      <c r="T423" s="416"/>
      <c r="U423" s="529"/>
      <c r="V423" s="529"/>
    </row>
    <row r="424" spans="1:22" ht="15.75">
      <c r="A424" s="409" t="s">
        <v>1826</v>
      </c>
      <c r="B424" s="409"/>
      <c r="C424" s="410" t="s">
        <v>1808</v>
      </c>
      <c r="D424" s="410" t="s">
        <v>864</v>
      </c>
      <c r="E424" s="411" t="s">
        <v>1663</v>
      </c>
      <c r="F424" s="411" t="s">
        <v>1825</v>
      </c>
      <c r="G424" s="410"/>
      <c r="H424" s="411" t="s">
        <v>1578</v>
      </c>
      <c r="I424" s="412" t="s">
        <v>1296</v>
      </c>
      <c r="J424" s="413" t="s">
        <v>1297</v>
      </c>
      <c r="K424" s="412" t="s">
        <v>2498</v>
      </c>
      <c r="L424" s="412" t="s">
        <v>2499</v>
      </c>
      <c r="M424" s="412"/>
      <c r="N424" s="412"/>
      <c r="O424" s="412"/>
      <c r="P424" s="410">
        <v>15462324</v>
      </c>
      <c r="Q424" s="414">
        <v>1500</v>
      </c>
      <c r="R424" s="419">
        <v>3.9135325500000002</v>
      </c>
      <c r="S424" s="415"/>
      <c r="T424" s="416"/>
      <c r="U424" s="529"/>
      <c r="V424" s="529"/>
    </row>
    <row r="425" spans="1:22" ht="15.75">
      <c r="A425" s="409" t="s">
        <v>1827</v>
      </c>
      <c r="B425" s="409"/>
      <c r="C425" s="410" t="s">
        <v>1808</v>
      </c>
      <c r="D425" s="410" t="s">
        <v>864</v>
      </c>
      <c r="E425" s="411" t="s">
        <v>1663</v>
      </c>
      <c r="F425" s="411" t="s">
        <v>1828</v>
      </c>
      <c r="G425" s="410"/>
      <c r="H425" s="411" t="s">
        <v>1829</v>
      </c>
      <c r="I425" s="412" t="s">
        <v>1296</v>
      </c>
      <c r="J425" s="413" t="s">
        <v>1297</v>
      </c>
      <c r="K425" s="412" t="s">
        <v>2498</v>
      </c>
      <c r="L425" s="412" t="s">
        <v>2499</v>
      </c>
      <c r="M425" s="412"/>
      <c r="N425" s="412"/>
      <c r="O425" s="412"/>
      <c r="P425" s="410">
        <v>15461915</v>
      </c>
      <c r="Q425" s="414">
        <v>333.33</v>
      </c>
      <c r="R425" s="419">
        <v>23.573480921999998</v>
      </c>
      <c r="S425" s="415"/>
      <c r="T425" s="416"/>
      <c r="U425" s="529"/>
      <c r="V425" s="529"/>
    </row>
    <row r="426" spans="1:22" ht="15.75">
      <c r="A426" s="409" t="s">
        <v>1830</v>
      </c>
      <c r="B426" s="409"/>
      <c r="C426" s="410" t="s">
        <v>1808</v>
      </c>
      <c r="D426" s="410" t="s">
        <v>864</v>
      </c>
      <c r="E426" s="411" t="s">
        <v>1663</v>
      </c>
      <c r="F426" s="411" t="s">
        <v>1828</v>
      </c>
      <c r="G426" s="410"/>
      <c r="H426" s="411" t="s">
        <v>1831</v>
      </c>
      <c r="I426" s="412" t="s">
        <v>1296</v>
      </c>
      <c r="J426" s="413" t="s">
        <v>1297</v>
      </c>
      <c r="K426" s="412" t="s">
        <v>2498</v>
      </c>
      <c r="L426" s="412" t="s">
        <v>2499</v>
      </c>
      <c r="M426" s="412"/>
      <c r="N426" s="412"/>
      <c r="O426" s="412"/>
      <c r="P426" s="410">
        <v>15461890</v>
      </c>
      <c r="Q426" s="414">
        <v>300</v>
      </c>
      <c r="R426" s="419">
        <v>23.491258949999988</v>
      </c>
      <c r="S426" s="415"/>
      <c r="T426" s="416"/>
      <c r="U426" s="529"/>
      <c r="V426" s="529"/>
    </row>
    <row r="427" spans="1:22" ht="15.75">
      <c r="A427" s="409" t="s">
        <v>1832</v>
      </c>
      <c r="B427" s="409"/>
      <c r="C427" s="410" t="s">
        <v>1808</v>
      </c>
      <c r="D427" s="410" t="s">
        <v>864</v>
      </c>
      <c r="E427" s="411" t="s">
        <v>1663</v>
      </c>
      <c r="F427" s="411" t="s">
        <v>1828</v>
      </c>
      <c r="G427" s="410"/>
      <c r="H427" s="411" t="s">
        <v>1833</v>
      </c>
      <c r="I427" s="412" t="s">
        <v>1296</v>
      </c>
      <c r="J427" s="413" t="s">
        <v>1297</v>
      </c>
      <c r="K427" s="412" t="s">
        <v>2498</v>
      </c>
      <c r="L427" s="412" t="s">
        <v>2499</v>
      </c>
      <c r="M427" s="412"/>
      <c r="N427" s="412"/>
      <c r="O427" s="412"/>
      <c r="P427" s="410">
        <v>15461886</v>
      </c>
      <c r="Q427" s="414">
        <v>150</v>
      </c>
      <c r="R427" s="419">
        <v>11.92841904</v>
      </c>
      <c r="S427" s="415"/>
      <c r="T427" s="416"/>
      <c r="U427" s="529"/>
      <c r="V427" s="529"/>
    </row>
    <row r="428" spans="1:22" ht="15.75">
      <c r="A428" s="409" t="s">
        <v>1834</v>
      </c>
      <c r="B428" s="409"/>
      <c r="C428" s="410" t="s">
        <v>1808</v>
      </c>
      <c r="D428" s="410" t="s">
        <v>864</v>
      </c>
      <c r="E428" s="411" t="s">
        <v>1663</v>
      </c>
      <c r="F428" s="411" t="s">
        <v>1828</v>
      </c>
      <c r="G428" s="410"/>
      <c r="H428" s="411" t="s">
        <v>1835</v>
      </c>
      <c r="I428" s="412" t="s">
        <v>1296</v>
      </c>
      <c r="J428" s="413" t="s">
        <v>1297</v>
      </c>
      <c r="K428" s="412" t="s">
        <v>2498</v>
      </c>
      <c r="L428" s="412" t="s">
        <v>2499</v>
      </c>
      <c r="M428" s="412"/>
      <c r="N428" s="412"/>
      <c r="O428" s="412"/>
      <c r="P428" s="410">
        <v>15461931</v>
      </c>
      <c r="Q428" s="414">
        <v>666.67</v>
      </c>
      <c r="R428" s="419">
        <v>24.482596096799988</v>
      </c>
      <c r="S428" s="415"/>
      <c r="T428" s="416"/>
      <c r="U428" s="529"/>
      <c r="V428" s="529"/>
    </row>
    <row r="429" spans="1:22" ht="30">
      <c r="A429" s="409" t="s">
        <v>1836</v>
      </c>
      <c r="B429" s="409"/>
      <c r="C429" s="410" t="s">
        <v>1808</v>
      </c>
      <c r="D429" s="410" t="s">
        <v>873</v>
      </c>
      <c r="E429" s="411" t="s">
        <v>1073</v>
      </c>
      <c r="F429" s="411" t="s">
        <v>1837</v>
      </c>
      <c r="G429" s="410"/>
      <c r="H429" s="438" t="s">
        <v>1838</v>
      </c>
      <c r="I429" s="412" t="s">
        <v>1296</v>
      </c>
      <c r="J429" s="413" t="s">
        <v>1297</v>
      </c>
      <c r="K429" s="412" t="s">
        <v>2498</v>
      </c>
      <c r="L429" s="412" t="s">
        <v>1298</v>
      </c>
      <c r="M429" s="412"/>
      <c r="N429" s="412"/>
      <c r="O429" s="412"/>
      <c r="P429" s="410">
        <v>16636249</v>
      </c>
      <c r="Q429" s="414">
        <v>6000</v>
      </c>
      <c r="R429" s="419">
        <v>-37.799694000000002</v>
      </c>
      <c r="S429" s="415"/>
      <c r="T429" s="416"/>
      <c r="U429" s="529"/>
      <c r="V429" s="529"/>
    </row>
    <row r="430" spans="1:22" ht="15.75">
      <c r="A430" s="409" t="s">
        <v>1839</v>
      </c>
      <c r="B430" s="409"/>
      <c r="C430" s="410" t="s">
        <v>1808</v>
      </c>
      <c r="D430" s="410" t="s">
        <v>864</v>
      </c>
      <c r="E430" s="411" t="s">
        <v>1809</v>
      </c>
      <c r="F430" s="411" t="s">
        <v>1837</v>
      </c>
      <c r="G430" s="410"/>
      <c r="H430" s="411" t="s">
        <v>866</v>
      </c>
      <c r="I430" s="412" t="s">
        <v>1296</v>
      </c>
      <c r="J430" s="413" t="s">
        <v>1297</v>
      </c>
      <c r="K430" s="412" t="s">
        <v>2498</v>
      </c>
      <c r="L430" s="412" t="s">
        <v>2499</v>
      </c>
      <c r="M430" s="412"/>
      <c r="N430" s="412"/>
      <c r="O430" s="412"/>
      <c r="P430" s="410">
        <v>15461989</v>
      </c>
      <c r="Q430" s="414">
        <v>3000</v>
      </c>
      <c r="R430" s="419">
        <v>30.206666299999991</v>
      </c>
      <c r="S430" s="415"/>
      <c r="T430" s="416"/>
      <c r="U430" s="529"/>
      <c r="V430" s="529"/>
    </row>
    <row r="431" spans="1:22" ht="15.75">
      <c r="A431" s="409" t="s">
        <v>1840</v>
      </c>
      <c r="B431" s="409"/>
      <c r="C431" s="410" t="s">
        <v>1808</v>
      </c>
      <c r="D431" s="410" t="s">
        <v>864</v>
      </c>
      <c r="E431" s="411" t="s">
        <v>1809</v>
      </c>
      <c r="F431" s="411" t="s">
        <v>1837</v>
      </c>
      <c r="G431" s="410"/>
      <c r="H431" s="411" t="s">
        <v>868</v>
      </c>
      <c r="I431" s="412" t="s">
        <v>1296</v>
      </c>
      <c r="J431" s="413" t="s">
        <v>1297</v>
      </c>
      <c r="K431" s="412" t="s">
        <v>2498</v>
      </c>
      <c r="L431" s="412" t="s">
        <v>2499</v>
      </c>
      <c r="M431" s="412"/>
      <c r="N431" s="412"/>
      <c r="O431" s="412"/>
      <c r="P431" s="410">
        <v>15461990</v>
      </c>
      <c r="Q431" s="414">
        <v>3000</v>
      </c>
      <c r="R431" s="419">
        <v>35.849153600000001</v>
      </c>
      <c r="S431" s="415"/>
      <c r="T431" s="416"/>
      <c r="U431" s="529"/>
      <c r="V431" s="529"/>
    </row>
    <row r="432" spans="1:22" ht="15.75">
      <c r="A432" s="409" t="s">
        <v>1841</v>
      </c>
      <c r="B432" s="409"/>
      <c r="C432" s="410" t="s">
        <v>1808</v>
      </c>
      <c r="D432" s="410" t="s">
        <v>873</v>
      </c>
      <c r="E432" s="411" t="s">
        <v>1073</v>
      </c>
      <c r="F432" s="411" t="s">
        <v>1837</v>
      </c>
      <c r="G432" s="410"/>
      <c r="H432" s="411" t="s">
        <v>1842</v>
      </c>
      <c r="I432" s="412" t="s">
        <v>1296</v>
      </c>
      <c r="J432" s="413" t="s">
        <v>1297</v>
      </c>
      <c r="K432" s="412" t="s">
        <v>2498</v>
      </c>
      <c r="L432" s="412" t="s">
        <v>1298</v>
      </c>
      <c r="M432" s="412"/>
      <c r="N432" s="412"/>
      <c r="O432" s="412"/>
      <c r="P432" s="410">
        <v>15461930</v>
      </c>
      <c r="Q432" s="414">
        <v>1000</v>
      </c>
      <c r="R432" s="419">
        <v>7.8512767999999893</v>
      </c>
      <c r="S432" s="415"/>
      <c r="T432" s="416"/>
      <c r="U432" s="529"/>
      <c r="V432" s="529"/>
    </row>
    <row r="433" spans="1:22" ht="15.75">
      <c r="A433" s="409" t="s">
        <v>1843</v>
      </c>
      <c r="B433" s="409"/>
      <c r="C433" s="410" t="s">
        <v>1808</v>
      </c>
      <c r="D433" s="410" t="s">
        <v>864</v>
      </c>
      <c r="E433" s="411" t="s">
        <v>1073</v>
      </c>
      <c r="F433" s="411" t="s">
        <v>1837</v>
      </c>
      <c r="G433" s="410"/>
      <c r="H433" s="411" t="s">
        <v>952</v>
      </c>
      <c r="I433" s="412" t="s">
        <v>1296</v>
      </c>
      <c r="J433" s="413" t="s">
        <v>1297</v>
      </c>
      <c r="K433" s="412" t="s">
        <v>2498</v>
      </c>
      <c r="L433" s="412" t="s">
        <v>2499</v>
      </c>
      <c r="M433" s="412"/>
      <c r="N433" s="412"/>
      <c r="O433" s="412"/>
      <c r="P433" s="410">
        <v>15461967</v>
      </c>
      <c r="Q433" s="414">
        <v>1000</v>
      </c>
      <c r="R433" s="419">
        <v>22.072827199999999</v>
      </c>
      <c r="S433" s="415"/>
      <c r="T433" s="416"/>
      <c r="U433" s="529"/>
      <c r="V433" s="529"/>
    </row>
    <row r="434" spans="1:22" ht="15.75">
      <c r="A434" s="409" t="s">
        <v>1844</v>
      </c>
      <c r="B434" s="409"/>
      <c r="C434" s="410" t="s">
        <v>1808</v>
      </c>
      <c r="D434" s="410" t="s">
        <v>864</v>
      </c>
      <c r="E434" s="411" t="s">
        <v>1809</v>
      </c>
      <c r="F434" s="411" t="s">
        <v>1845</v>
      </c>
      <c r="G434" s="410"/>
      <c r="H434" s="411" t="s">
        <v>866</v>
      </c>
      <c r="I434" s="412" t="s">
        <v>1296</v>
      </c>
      <c r="J434" s="413" t="s">
        <v>1297</v>
      </c>
      <c r="K434" s="412" t="s">
        <v>2498</v>
      </c>
      <c r="L434" s="412" t="s">
        <v>2499</v>
      </c>
      <c r="M434" s="412"/>
      <c r="N434" s="412"/>
      <c r="O434" s="412"/>
      <c r="P434" s="410">
        <v>15462025</v>
      </c>
      <c r="Q434" s="414">
        <v>3000</v>
      </c>
      <c r="R434" s="419">
        <v>23.168892300000003</v>
      </c>
      <c r="S434" s="415"/>
      <c r="T434" s="416"/>
      <c r="U434" s="529"/>
      <c r="V434" s="529"/>
    </row>
    <row r="435" spans="1:22" ht="15.75">
      <c r="A435" s="409" t="s">
        <v>1846</v>
      </c>
      <c r="B435" s="409"/>
      <c r="C435" s="410" t="s">
        <v>1808</v>
      </c>
      <c r="D435" s="410" t="s">
        <v>864</v>
      </c>
      <c r="E435" s="411" t="s">
        <v>1809</v>
      </c>
      <c r="F435" s="411" t="s">
        <v>1845</v>
      </c>
      <c r="G435" s="410"/>
      <c r="H435" s="411" t="s">
        <v>868</v>
      </c>
      <c r="I435" s="412" t="s">
        <v>1296</v>
      </c>
      <c r="J435" s="413" t="s">
        <v>1297</v>
      </c>
      <c r="K435" s="412" t="s">
        <v>2498</v>
      </c>
      <c r="L435" s="412" t="s">
        <v>2499</v>
      </c>
      <c r="M435" s="412"/>
      <c r="N435" s="412"/>
      <c r="O435" s="412"/>
      <c r="P435" s="410">
        <v>15462026</v>
      </c>
      <c r="Q435" s="414">
        <v>3000</v>
      </c>
      <c r="R435" s="419">
        <v>21.606523000000003</v>
      </c>
      <c r="S435" s="415"/>
      <c r="T435" s="416"/>
      <c r="U435" s="529"/>
      <c r="V435" s="529"/>
    </row>
    <row r="436" spans="1:22" ht="15.75">
      <c r="A436" s="409" t="s">
        <v>1847</v>
      </c>
      <c r="B436" s="409"/>
      <c r="C436" s="410" t="s">
        <v>1808</v>
      </c>
      <c r="D436" s="410" t="s">
        <v>864</v>
      </c>
      <c r="E436" s="411" t="s">
        <v>1809</v>
      </c>
      <c r="F436" s="411" t="s">
        <v>1845</v>
      </c>
      <c r="G436" s="410"/>
      <c r="H436" s="411" t="s">
        <v>870</v>
      </c>
      <c r="I436" s="412" t="s">
        <v>1296</v>
      </c>
      <c r="J436" s="413" t="s">
        <v>1297</v>
      </c>
      <c r="K436" s="412" t="s">
        <v>2498</v>
      </c>
      <c r="L436" s="412" t="s">
        <v>2499</v>
      </c>
      <c r="M436" s="412"/>
      <c r="N436" s="412"/>
      <c r="O436" s="412"/>
      <c r="P436" s="410" t="s">
        <v>1848</v>
      </c>
      <c r="Q436" s="414">
        <v>3000</v>
      </c>
      <c r="R436" s="419">
        <v>22.135185</v>
      </c>
      <c r="S436" s="415"/>
      <c r="T436" s="416"/>
      <c r="U436" s="529"/>
      <c r="V436" s="529"/>
    </row>
    <row r="437" spans="1:22" ht="15.75">
      <c r="A437" s="409" t="s">
        <v>1849</v>
      </c>
      <c r="B437" s="409"/>
      <c r="C437" s="410" t="s">
        <v>1808</v>
      </c>
      <c r="D437" s="410" t="s">
        <v>864</v>
      </c>
      <c r="E437" s="411" t="s">
        <v>1809</v>
      </c>
      <c r="F437" s="411" t="s">
        <v>1850</v>
      </c>
      <c r="G437" s="410"/>
      <c r="H437" s="411" t="s">
        <v>882</v>
      </c>
      <c r="I437" s="412" t="s">
        <v>1296</v>
      </c>
      <c r="J437" s="413" t="s">
        <v>1297</v>
      </c>
      <c r="K437" s="412" t="s">
        <v>2498</v>
      </c>
      <c r="L437" s="412" t="s">
        <v>2499</v>
      </c>
      <c r="M437" s="412"/>
      <c r="N437" s="412"/>
      <c r="O437" s="412"/>
      <c r="P437" s="410">
        <v>15462152</v>
      </c>
      <c r="Q437" s="414">
        <v>1600</v>
      </c>
      <c r="R437" s="419">
        <v>6.17770759999999</v>
      </c>
      <c r="S437" s="415"/>
      <c r="T437" s="416"/>
      <c r="U437" s="529"/>
      <c r="V437" s="529"/>
    </row>
    <row r="438" spans="1:22" ht="15.75">
      <c r="A438" s="409" t="s">
        <v>1851</v>
      </c>
      <c r="B438" s="409"/>
      <c r="C438" s="410" t="s">
        <v>1808</v>
      </c>
      <c r="D438" s="410" t="s">
        <v>864</v>
      </c>
      <c r="E438" s="411" t="s">
        <v>1809</v>
      </c>
      <c r="F438" s="411" t="s">
        <v>1850</v>
      </c>
      <c r="G438" s="410"/>
      <c r="H438" s="411" t="s">
        <v>885</v>
      </c>
      <c r="I438" s="412" t="s">
        <v>1296</v>
      </c>
      <c r="J438" s="413" t="s">
        <v>1297</v>
      </c>
      <c r="K438" s="412" t="s">
        <v>2498</v>
      </c>
      <c r="L438" s="412" t="s">
        <v>2499</v>
      </c>
      <c r="M438" s="412"/>
      <c r="N438" s="412"/>
      <c r="O438" s="412"/>
      <c r="P438" s="410">
        <v>15462358</v>
      </c>
      <c r="Q438" s="414">
        <v>2000</v>
      </c>
      <c r="R438" s="419">
        <v>5.4745068000000003</v>
      </c>
      <c r="S438" s="415"/>
      <c r="T438" s="416"/>
      <c r="U438" s="529"/>
      <c r="V438" s="529"/>
    </row>
    <row r="439" spans="1:22" ht="15.75">
      <c r="A439" s="409" t="s">
        <v>1852</v>
      </c>
      <c r="B439" s="409"/>
      <c r="C439" s="410" t="s">
        <v>1808</v>
      </c>
      <c r="D439" s="410" t="s">
        <v>873</v>
      </c>
      <c r="E439" s="411" t="s">
        <v>1073</v>
      </c>
      <c r="F439" s="411" t="s">
        <v>1850</v>
      </c>
      <c r="G439" s="410"/>
      <c r="H439" s="411" t="s">
        <v>961</v>
      </c>
      <c r="I439" s="412" t="s">
        <v>1296</v>
      </c>
      <c r="J439" s="413" t="s">
        <v>1297</v>
      </c>
      <c r="K439" s="412" t="s">
        <v>2498</v>
      </c>
      <c r="L439" s="412" t="s">
        <v>1298</v>
      </c>
      <c r="M439" s="412"/>
      <c r="N439" s="412"/>
      <c r="O439" s="412"/>
      <c r="P439" s="410">
        <v>17074557</v>
      </c>
      <c r="Q439" s="414">
        <v>1000</v>
      </c>
      <c r="R439" s="419">
        <v>13.0666528</v>
      </c>
      <c r="S439" s="415"/>
      <c r="T439" s="416"/>
      <c r="U439" s="529"/>
      <c r="V439" s="529"/>
    </row>
    <row r="440" spans="1:22" ht="15.75">
      <c r="A440" s="409" t="s">
        <v>1853</v>
      </c>
      <c r="B440" s="409"/>
      <c r="C440" s="410" t="s">
        <v>1808</v>
      </c>
      <c r="D440" s="410" t="s">
        <v>864</v>
      </c>
      <c r="E440" s="411" t="s">
        <v>1809</v>
      </c>
      <c r="F440" s="411" t="s">
        <v>1854</v>
      </c>
      <c r="G440" s="410"/>
      <c r="H440" s="411" t="s">
        <v>868</v>
      </c>
      <c r="I440" s="412" t="s">
        <v>1296</v>
      </c>
      <c r="J440" s="413" t="s">
        <v>1297</v>
      </c>
      <c r="K440" s="412" t="s">
        <v>2498</v>
      </c>
      <c r="L440" s="412" t="s">
        <v>2499</v>
      </c>
      <c r="M440" s="412"/>
      <c r="N440" s="412"/>
      <c r="O440" s="412"/>
      <c r="P440" s="410">
        <v>15461992</v>
      </c>
      <c r="Q440" s="414">
        <v>3000</v>
      </c>
      <c r="R440" s="419">
        <v>35.876462400000001</v>
      </c>
      <c r="S440" s="415"/>
      <c r="T440" s="416"/>
      <c r="U440" s="529"/>
      <c r="V440" s="529"/>
    </row>
    <row r="441" spans="1:22" ht="15.75">
      <c r="A441" s="409" t="s">
        <v>1855</v>
      </c>
      <c r="B441" s="409"/>
      <c r="C441" s="410" t="s">
        <v>1808</v>
      </c>
      <c r="D441" s="410" t="s">
        <v>864</v>
      </c>
      <c r="E441" s="411" t="s">
        <v>1809</v>
      </c>
      <c r="F441" s="411" t="s">
        <v>1854</v>
      </c>
      <c r="G441" s="410"/>
      <c r="H441" s="411" t="s">
        <v>866</v>
      </c>
      <c r="I441" s="412" t="s">
        <v>1296</v>
      </c>
      <c r="J441" s="413" t="s">
        <v>1297</v>
      </c>
      <c r="K441" s="412" t="s">
        <v>2498</v>
      </c>
      <c r="L441" s="412" t="s">
        <v>2499</v>
      </c>
      <c r="M441" s="412"/>
      <c r="N441" s="412"/>
      <c r="O441" s="412"/>
      <c r="P441" s="410">
        <v>15462325</v>
      </c>
      <c r="Q441" s="414">
        <v>3000</v>
      </c>
      <c r="R441" s="419">
        <v>35.864000699999998</v>
      </c>
      <c r="S441" s="415"/>
      <c r="T441" s="416"/>
      <c r="U441" s="529"/>
      <c r="V441" s="529"/>
    </row>
    <row r="442" spans="1:22" ht="15.75">
      <c r="A442" s="409" t="s">
        <v>1856</v>
      </c>
      <c r="B442" s="409"/>
      <c r="C442" s="410" t="s">
        <v>1808</v>
      </c>
      <c r="D442" s="410" t="s">
        <v>864</v>
      </c>
      <c r="E442" s="411" t="s">
        <v>1809</v>
      </c>
      <c r="F442" s="411" t="s">
        <v>1854</v>
      </c>
      <c r="G442" s="410"/>
      <c r="H442" s="411" t="s">
        <v>870</v>
      </c>
      <c r="I442" s="412" t="s">
        <v>1296</v>
      </c>
      <c r="J442" s="413" t="s">
        <v>1297</v>
      </c>
      <c r="K442" s="412" t="s">
        <v>2498</v>
      </c>
      <c r="L442" s="412" t="s">
        <v>2499</v>
      </c>
      <c r="M442" s="412"/>
      <c r="N442" s="412"/>
      <c r="O442" s="412"/>
      <c r="P442" s="410" t="s">
        <v>1857</v>
      </c>
      <c r="Q442" s="414">
        <v>3000</v>
      </c>
      <c r="R442" s="419">
        <v>34.281554999999997</v>
      </c>
      <c r="S442" s="415"/>
      <c r="T442" s="416"/>
      <c r="U442" s="529"/>
      <c r="V442" s="529"/>
    </row>
    <row r="443" spans="1:22" ht="15.75">
      <c r="A443" s="409" t="s">
        <v>1858</v>
      </c>
      <c r="B443" s="409"/>
      <c r="C443" s="410" t="s">
        <v>1808</v>
      </c>
      <c r="D443" s="410" t="s">
        <v>864</v>
      </c>
      <c r="E443" s="411" t="s">
        <v>1859</v>
      </c>
      <c r="F443" s="411" t="s">
        <v>1860</v>
      </c>
      <c r="G443" s="410"/>
      <c r="H443" s="411" t="s">
        <v>1861</v>
      </c>
      <c r="I443" s="412" t="s">
        <v>1296</v>
      </c>
      <c r="J443" s="413" t="s">
        <v>1297</v>
      </c>
      <c r="K443" s="412" t="s">
        <v>2498</v>
      </c>
      <c r="L443" s="412" t="s">
        <v>2499</v>
      </c>
      <c r="M443" s="412"/>
      <c r="N443" s="412"/>
      <c r="O443" s="412"/>
      <c r="P443" s="410">
        <v>15462323</v>
      </c>
      <c r="Q443" s="414">
        <v>3000</v>
      </c>
      <c r="R443" s="419">
        <v>19.0847832</v>
      </c>
      <c r="S443" s="415"/>
      <c r="T443" s="416"/>
      <c r="U443" s="529"/>
      <c r="V443" s="529"/>
    </row>
    <row r="444" spans="1:22" ht="15.75">
      <c r="A444" s="409" t="s">
        <v>1862</v>
      </c>
      <c r="B444" s="409"/>
      <c r="C444" s="410" t="s">
        <v>1808</v>
      </c>
      <c r="D444" s="410" t="s">
        <v>873</v>
      </c>
      <c r="E444" s="411" t="s">
        <v>1073</v>
      </c>
      <c r="F444" s="411" t="s">
        <v>1860</v>
      </c>
      <c r="G444" s="410"/>
      <c r="H444" s="411" t="s">
        <v>961</v>
      </c>
      <c r="I444" s="412" t="s">
        <v>1296</v>
      </c>
      <c r="J444" s="413" t="s">
        <v>1297</v>
      </c>
      <c r="K444" s="412" t="s">
        <v>2498</v>
      </c>
      <c r="L444" s="412" t="s">
        <v>1298</v>
      </c>
      <c r="M444" s="412"/>
      <c r="N444" s="412"/>
      <c r="O444" s="412"/>
      <c r="P444" s="410" t="s">
        <v>1863</v>
      </c>
      <c r="Q444" s="414">
        <v>1000</v>
      </c>
      <c r="R444" s="419">
        <v>8.0027400000000011</v>
      </c>
      <c r="S444" s="415"/>
      <c r="T444" s="416"/>
      <c r="U444" s="529"/>
      <c r="V444" s="529"/>
    </row>
    <row r="445" spans="1:22" ht="15.75">
      <c r="A445" s="409" t="s">
        <v>1864</v>
      </c>
      <c r="B445" s="409"/>
      <c r="C445" s="410" t="s">
        <v>1808</v>
      </c>
      <c r="D445" s="410" t="s">
        <v>864</v>
      </c>
      <c r="E445" s="411" t="s">
        <v>1859</v>
      </c>
      <c r="F445" s="411" t="s">
        <v>1860</v>
      </c>
      <c r="G445" s="410"/>
      <c r="H445" s="411" t="s">
        <v>1865</v>
      </c>
      <c r="I445" s="412" t="s">
        <v>1296</v>
      </c>
      <c r="J445" s="413" t="s">
        <v>1297</v>
      </c>
      <c r="K445" s="412" t="s">
        <v>2498</v>
      </c>
      <c r="L445" s="412" t="s">
        <v>2499</v>
      </c>
      <c r="M445" s="412"/>
      <c r="N445" s="412"/>
      <c r="O445" s="412"/>
      <c r="P445" s="410">
        <v>15462322</v>
      </c>
      <c r="Q445" s="414">
        <v>3000</v>
      </c>
      <c r="R445" s="419">
        <v>18.318539399999999</v>
      </c>
      <c r="S445" s="415"/>
      <c r="T445" s="416"/>
      <c r="U445" s="529"/>
      <c r="V445" s="529"/>
    </row>
    <row r="446" spans="1:22" ht="15.75">
      <c r="A446" s="409" t="s">
        <v>1866</v>
      </c>
      <c r="B446" s="409"/>
      <c r="C446" s="410" t="s">
        <v>1808</v>
      </c>
      <c r="D446" s="410" t="s">
        <v>864</v>
      </c>
      <c r="E446" s="411" t="s">
        <v>1809</v>
      </c>
      <c r="F446" s="411" t="s">
        <v>1867</v>
      </c>
      <c r="G446" s="410"/>
      <c r="H446" s="411" t="s">
        <v>866</v>
      </c>
      <c r="I446" s="412" t="s">
        <v>1296</v>
      </c>
      <c r="J446" s="413" t="s">
        <v>1297</v>
      </c>
      <c r="K446" s="412" t="s">
        <v>2498</v>
      </c>
      <c r="L446" s="412" t="s">
        <v>2499</v>
      </c>
      <c r="M446" s="412"/>
      <c r="N446" s="412"/>
      <c r="O446" s="412"/>
      <c r="P446" s="410">
        <v>15462029</v>
      </c>
      <c r="Q446" s="414">
        <v>3000</v>
      </c>
      <c r="R446" s="419">
        <v>27.483560600000001</v>
      </c>
      <c r="S446" s="415"/>
      <c r="T446" s="416"/>
      <c r="U446" s="529"/>
      <c r="V446" s="529"/>
    </row>
    <row r="447" spans="1:22" ht="15.75">
      <c r="A447" s="409" t="s">
        <v>1868</v>
      </c>
      <c r="B447" s="409"/>
      <c r="C447" s="410" t="s">
        <v>1808</v>
      </c>
      <c r="D447" s="410" t="s">
        <v>864</v>
      </c>
      <c r="E447" s="411" t="s">
        <v>1809</v>
      </c>
      <c r="F447" s="411" t="s">
        <v>1867</v>
      </c>
      <c r="G447" s="410"/>
      <c r="H447" s="411" t="s">
        <v>885</v>
      </c>
      <c r="I447" s="412" t="s">
        <v>1296</v>
      </c>
      <c r="J447" s="413" t="s">
        <v>1297</v>
      </c>
      <c r="K447" s="412" t="s">
        <v>2498</v>
      </c>
      <c r="L447" s="412" t="s">
        <v>2499</v>
      </c>
      <c r="M447" s="412"/>
      <c r="N447" s="412"/>
      <c r="O447" s="412"/>
      <c r="P447" s="410">
        <v>15462189</v>
      </c>
      <c r="Q447" s="414">
        <v>2000</v>
      </c>
      <c r="R447" s="419">
        <v>15.416052999999991</v>
      </c>
      <c r="S447" s="415"/>
      <c r="T447" s="416"/>
      <c r="U447" s="529"/>
      <c r="V447" s="529"/>
    </row>
    <row r="448" spans="1:22" customFormat="1" ht="15">
      <c r="A448" s="409" t="s">
        <v>1869</v>
      </c>
      <c r="B448" s="430"/>
      <c r="C448" s="410" t="s">
        <v>1808</v>
      </c>
      <c r="D448" s="410" t="s">
        <v>864</v>
      </c>
      <c r="E448" s="410" t="s">
        <v>1809</v>
      </c>
      <c r="F448" s="410" t="s">
        <v>1870</v>
      </c>
      <c r="G448" s="410"/>
      <c r="H448" s="410" t="s">
        <v>866</v>
      </c>
      <c r="I448" s="412" t="s">
        <v>1296</v>
      </c>
      <c r="J448" s="413" t="s">
        <v>1297</v>
      </c>
      <c r="K448" s="412" t="s">
        <v>2498</v>
      </c>
      <c r="L448" s="412" t="s">
        <v>2499</v>
      </c>
      <c r="M448" s="412"/>
      <c r="N448" s="412"/>
      <c r="O448" s="412"/>
      <c r="P448" s="410">
        <v>15462027</v>
      </c>
      <c r="Q448" s="410">
        <v>3000</v>
      </c>
      <c r="R448" s="419">
        <v>31.368296299999997</v>
      </c>
      <c r="S448" s="423"/>
      <c r="T448" s="431"/>
      <c r="U448" s="431"/>
      <c r="V448" s="431"/>
    </row>
    <row r="449" spans="1:22" customFormat="1" ht="15">
      <c r="A449" s="409" t="s">
        <v>1871</v>
      </c>
      <c r="B449" s="430"/>
      <c r="C449" s="410" t="s">
        <v>1808</v>
      </c>
      <c r="D449" s="410" t="s">
        <v>864</v>
      </c>
      <c r="E449" s="410" t="s">
        <v>1809</v>
      </c>
      <c r="F449" s="410" t="s">
        <v>1870</v>
      </c>
      <c r="G449" s="410"/>
      <c r="H449" s="410" t="s">
        <v>868</v>
      </c>
      <c r="I449" s="412" t="s">
        <v>1296</v>
      </c>
      <c r="J449" s="413" t="s">
        <v>1297</v>
      </c>
      <c r="K449" s="412" t="s">
        <v>2498</v>
      </c>
      <c r="L449" s="412" t="s">
        <v>2499</v>
      </c>
      <c r="M449" s="412"/>
      <c r="N449" s="412"/>
      <c r="O449" s="412"/>
      <c r="P449" s="410">
        <v>15462188</v>
      </c>
      <c r="Q449" s="410">
        <v>3000</v>
      </c>
      <c r="R449" s="419">
        <v>32.368698600000002</v>
      </c>
      <c r="S449" s="423"/>
      <c r="T449" s="431"/>
      <c r="U449" s="431"/>
      <c r="V449" s="431"/>
    </row>
    <row r="450" spans="1:22" customFormat="1" ht="15">
      <c r="A450" s="409" t="s">
        <v>1872</v>
      </c>
      <c r="B450" s="430"/>
      <c r="C450" s="410" t="s">
        <v>1808</v>
      </c>
      <c r="D450" s="410" t="s">
        <v>864</v>
      </c>
      <c r="E450" s="410" t="s">
        <v>1809</v>
      </c>
      <c r="F450" s="410" t="s">
        <v>1873</v>
      </c>
      <c r="G450" s="410"/>
      <c r="H450" s="410" t="s">
        <v>882</v>
      </c>
      <c r="I450" s="412" t="s">
        <v>1296</v>
      </c>
      <c r="J450" s="413" t="s">
        <v>1297</v>
      </c>
      <c r="K450" s="412" t="s">
        <v>2498</v>
      </c>
      <c r="L450" s="412" t="s">
        <v>2499</v>
      </c>
      <c r="M450" s="412"/>
      <c r="N450" s="412"/>
      <c r="O450" s="412"/>
      <c r="P450" s="410">
        <v>15462148</v>
      </c>
      <c r="Q450" s="410">
        <v>1600</v>
      </c>
      <c r="R450" s="419">
        <v>10.098999800000001</v>
      </c>
      <c r="S450" s="423"/>
      <c r="T450" s="431"/>
      <c r="U450" s="431"/>
      <c r="V450" s="431"/>
    </row>
    <row r="451" spans="1:22" customFormat="1" ht="15">
      <c r="A451" s="409" t="s">
        <v>1874</v>
      </c>
      <c r="B451" s="430"/>
      <c r="C451" s="410" t="s">
        <v>1808</v>
      </c>
      <c r="D451" s="410" t="s">
        <v>864</v>
      </c>
      <c r="E451" s="410" t="s">
        <v>1809</v>
      </c>
      <c r="F451" s="410" t="s">
        <v>1873</v>
      </c>
      <c r="G451" s="410"/>
      <c r="H451" s="410" t="s">
        <v>868</v>
      </c>
      <c r="I451" s="412" t="s">
        <v>1296</v>
      </c>
      <c r="J451" s="413" t="s">
        <v>1297</v>
      </c>
      <c r="K451" s="412" t="s">
        <v>2498</v>
      </c>
      <c r="L451" s="412" t="s">
        <v>2499</v>
      </c>
      <c r="M451" s="412"/>
      <c r="N451" s="412"/>
      <c r="O451" s="412"/>
      <c r="P451" s="410">
        <v>15462359</v>
      </c>
      <c r="Q451" s="410">
        <v>3000</v>
      </c>
      <c r="R451" s="419">
        <v>15.315661500000001</v>
      </c>
      <c r="S451" s="423"/>
      <c r="T451" s="431"/>
      <c r="U451" s="431"/>
      <c r="V451" s="431"/>
    </row>
    <row r="452" spans="1:22" customFormat="1" ht="15">
      <c r="A452" s="409" t="s">
        <v>1875</v>
      </c>
      <c r="B452" s="430"/>
      <c r="C452" s="410" t="s">
        <v>1808</v>
      </c>
      <c r="D452" s="410" t="s">
        <v>864</v>
      </c>
      <c r="E452" s="410" t="s">
        <v>1809</v>
      </c>
      <c r="F452" s="410" t="s">
        <v>1876</v>
      </c>
      <c r="G452" s="410"/>
      <c r="H452" s="410" t="s">
        <v>882</v>
      </c>
      <c r="I452" s="412" t="s">
        <v>1296</v>
      </c>
      <c r="J452" s="413" t="s">
        <v>1297</v>
      </c>
      <c r="K452" s="412" t="s">
        <v>2498</v>
      </c>
      <c r="L452" s="412" t="s">
        <v>2499</v>
      </c>
      <c r="M452" s="412"/>
      <c r="N452" s="412"/>
      <c r="O452" s="412"/>
      <c r="P452" s="410">
        <v>15462151</v>
      </c>
      <c r="Q452" s="410">
        <v>1600</v>
      </c>
      <c r="R452" s="419">
        <v>17.822293099999989</v>
      </c>
      <c r="S452" s="423"/>
      <c r="T452" s="431"/>
      <c r="U452" s="431"/>
      <c r="V452" s="431"/>
    </row>
    <row r="453" spans="1:22" customFormat="1" ht="15">
      <c r="A453" s="409" t="s">
        <v>1877</v>
      </c>
      <c r="B453" s="430"/>
      <c r="C453" s="410" t="s">
        <v>1808</v>
      </c>
      <c r="D453" s="410" t="s">
        <v>864</v>
      </c>
      <c r="E453" s="410" t="s">
        <v>1809</v>
      </c>
      <c r="F453" s="410" t="s">
        <v>1876</v>
      </c>
      <c r="G453" s="410"/>
      <c r="H453" s="410" t="s">
        <v>885</v>
      </c>
      <c r="I453" s="412" t="s">
        <v>1296</v>
      </c>
      <c r="J453" s="413" t="s">
        <v>1297</v>
      </c>
      <c r="K453" s="412" t="s">
        <v>2498</v>
      </c>
      <c r="L453" s="412" t="s">
        <v>2499</v>
      </c>
      <c r="M453" s="412"/>
      <c r="N453" s="412"/>
      <c r="O453" s="412"/>
      <c r="P453" s="410">
        <v>15462150</v>
      </c>
      <c r="Q453" s="410">
        <v>2000</v>
      </c>
      <c r="R453" s="419">
        <v>17.699845400000001</v>
      </c>
      <c r="S453" s="423"/>
      <c r="T453" s="431"/>
      <c r="U453" s="431"/>
      <c r="V453" s="431"/>
    </row>
    <row r="454" spans="1:22" customFormat="1" ht="15">
      <c r="A454" s="409" t="s">
        <v>1878</v>
      </c>
      <c r="B454" s="430"/>
      <c r="C454" s="410" t="s">
        <v>1808</v>
      </c>
      <c r="D454" s="410" t="s">
        <v>987</v>
      </c>
      <c r="E454" s="410" t="s">
        <v>1073</v>
      </c>
      <c r="F454" s="410" t="s">
        <v>1879</v>
      </c>
      <c r="G454" s="410"/>
      <c r="H454" s="410" t="s">
        <v>1880</v>
      </c>
      <c r="I454" s="412" t="s">
        <v>1296</v>
      </c>
      <c r="J454" s="413" t="s">
        <v>1297</v>
      </c>
      <c r="K454" s="412" t="s">
        <v>2498</v>
      </c>
      <c r="L454" s="412" t="s">
        <v>1298</v>
      </c>
      <c r="M454" s="412"/>
      <c r="N454" s="412"/>
      <c r="O454" s="412"/>
      <c r="P454" s="410">
        <v>15461899</v>
      </c>
      <c r="Q454" s="410">
        <v>1000</v>
      </c>
      <c r="R454" s="419">
        <v>19.065224699999987</v>
      </c>
      <c r="S454" s="423"/>
      <c r="T454" s="431"/>
      <c r="U454" s="431"/>
      <c r="V454" s="431"/>
    </row>
    <row r="455" spans="1:22" customFormat="1" ht="30">
      <c r="A455" s="409" t="s">
        <v>1881</v>
      </c>
      <c r="B455" s="430"/>
      <c r="C455" s="410" t="s">
        <v>1808</v>
      </c>
      <c r="D455" s="410" t="s">
        <v>873</v>
      </c>
      <c r="E455" s="410" t="s">
        <v>1073</v>
      </c>
      <c r="F455" s="439" t="s">
        <v>1882</v>
      </c>
      <c r="G455" s="410"/>
      <c r="H455" s="410" t="s">
        <v>1883</v>
      </c>
      <c r="I455" s="412" t="s">
        <v>1296</v>
      </c>
      <c r="J455" s="413" t="s">
        <v>1297</v>
      </c>
      <c r="K455" s="412" t="s">
        <v>2498</v>
      </c>
      <c r="L455" s="412" t="s">
        <v>1298</v>
      </c>
      <c r="M455" s="412"/>
      <c r="N455" s="412"/>
      <c r="O455" s="412"/>
      <c r="P455" s="410">
        <v>15297662</v>
      </c>
      <c r="Q455" s="410">
        <v>1000</v>
      </c>
      <c r="R455" s="419">
        <v>52.566389999999998</v>
      </c>
      <c r="S455" s="423"/>
      <c r="T455" s="431"/>
      <c r="U455" s="431"/>
      <c r="V455" s="431"/>
    </row>
    <row r="456" spans="1:22" customFormat="1" ht="15">
      <c r="A456" s="409" t="s">
        <v>1884</v>
      </c>
      <c r="B456" s="430"/>
      <c r="C456" s="410" t="s">
        <v>1808</v>
      </c>
      <c r="D456" s="410" t="s">
        <v>864</v>
      </c>
      <c r="E456" s="410" t="s">
        <v>1809</v>
      </c>
      <c r="F456" s="410" t="s">
        <v>1885</v>
      </c>
      <c r="G456" s="410"/>
      <c r="H456" s="410" t="s">
        <v>866</v>
      </c>
      <c r="I456" s="412" t="s">
        <v>1296</v>
      </c>
      <c r="J456" s="413" t="s">
        <v>1297</v>
      </c>
      <c r="K456" s="412" t="s">
        <v>2498</v>
      </c>
      <c r="L456" s="412" t="s">
        <v>2499</v>
      </c>
      <c r="M456" s="412"/>
      <c r="N456" s="412"/>
      <c r="O456" s="412"/>
      <c r="P456" s="410">
        <v>15462023</v>
      </c>
      <c r="Q456" s="410">
        <v>3000</v>
      </c>
      <c r="R456" s="419">
        <v>51.354537100000002</v>
      </c>
      <c r="S456" s="423"/>
      <c r="T456" s="431"/>
      <c r="U456" s="431"/>
      <c r="V456" s="431"/>
    </row>
    <row r="457" spans="1:22" customFormat="1" ht="15">
      <c r="A457" s="409" t="s">
        <v>1886</v>
      </c>
      <c r="B457" s="430"/>
      <c r="C457" s="410" t="s">
        <v>1808</v>
      </c>
      <c r="D457" s="410" t="s">
        <v>864</v>
      </c>
      <c r="E457" s="410" t="s">
        <v>1809</v>
      </c>
      <c r="F457" s="410" t="s">
        <v>1885</v>
      </c>
      <c r="G457" s="410"/>
      <c r="H457" s="410" t="s">
        <v>868</v>
      </c>
      <c r="I457" s="412" t="s">
        <v>1296</v>
      </c>
      <c r="J457" s="413" t="s">
        <v>1297</v>
      </c>
      <c r="K457" s="412" t="s">
        <v>2498</v>
      </c>
      <c r="L457" s="412" t="s">
        <v>2499</v>
      </c>
      <c r="M457" s="412"/>
      <c r="N457" s="412"/>
      <c r="O457" s="412"/>
      <c r="P457" s="410">
        <v>15462030</v>
      </c>
      <c r="Q457" s="410">
        <v>3000</v>
      </c>
      <c r="R457" s="419">
        <v>52.299911499999894</v>
      </c>
      <c r="S457" s="423"/>
      <c r="T457" s="431"/>
      <c r="U457" s="431"/>
      <c r="V457" s="431"/>
    </row>
    <row r="458" spans="1:22" customFormat="1" ht="15">
      <c r="A458" s="409" t="s">
        <v>1887</v>
      </c>
      <c r="B458" s="430"/>
      <c r="C458" s="410" t="s">
        <v>1808</v>
      </c>
      <c r="D458" s="410" t="s">
        <v>864</v>
      </c>
      <c r="E458" s="410" t="s">
        <v>1809</v>
      </c>
      <c r="F458" s="410" t="s">
        <v>1885</v>
      </c>
      <c r="G458" s="410"/>
      <c r="H458" s="410" t="s">
        <v>870</v>
      </c>
      <c r="I458" s="412" t="s">
        <v>1296</v>
      </c>
      <c r="J458" s="413" t="s">
        <v>1297</v>
      </c>
      <c r="K458" s="412" t="s">
        <v>2498</v>
      </c>
      <c r="L458" s="412" t="s">
        <v>2499</v>
      </c>
      <c r="M458" s="412"/>
      <c r="N458" s="412"/>
      <c r="O458" s="412"/>
      <c r="P458" s="410" t="s">
        <v>1888</v>
      </c>
      <c r="Q458" s="410">
        <v>3000</v>
      </c>
      <c r="R458" s="419">
        <v>59.368350000000007</v>
      </c>
      <c r="S458" s="423"/>
      <c r="T458" s="431"/>
      <c r="U458" s="431"/>
      <c r="V458" s="431"/>
    </row>
    <row r="459" spans="1:22" customFormat="1" ht="15">
      <c r="A459" s="409" t="s">
        <v>1889</v>
      </c>
      <c r="B459" s="430"/>
      <c r="C459" s="410" t="s">
        <v>1808</v>
      </c>
      <c r="D459" s="410" t="s">
        <v>873</v>
      </c>
      <c r="E459" s="410" t="s">
        <v>1890</v>
      </c>
      <c r="F459" s="410" t="s">
        <v>1891</v>
      </c>
      <c r="G459" s="410"/>
      <c r="H459" s="410" t="s">
        <v>1892</v>
      </c>
      <c r="I459" s="412" t="s">
        <v>1296</v>
      </c>
      <c r="J459" s="413" t="s">
        <v>1297</v>
      </c>
      <c r="K459" s="412" t="s">
        <v>2498</v>
      </c>
      <c r="L459" s="412" t="s">
        <v>1298</v>
      </c>
      <c r="M459" s="412"/>
      <c r="N459" s="412"/>
      <c r="O459" s="412"/>
      <c r="P459" s="410" t="s">
        <v>1893</v>
      </c>
      <c r="Q459" s="410">
        <v>333.33</v>
      </c>
      <c r="R459" s="419">
        <v>4.7513399999999997E-2</v>
      </c>
      <c r="S459" s="423"/>
      <c r="T459" s="431"/>
      <c r="U459" s="431"/>
      <c r="V459" s="431"/>
    </row>
    <row r="460" spans="1:22" customFormat="1" ht="15">
      <c r="A460" s="409" t="s">
        <v>1894</v>
      </c>
      <c r="B460" s="430"/>
      <c r="C460" s="410" t="s">
        <v>1808</v>
      </c>
      <c r="D460" s="410" t="s">
        <v>873</v>
      </c>
      <c r="E460" s="410" t="s">
        <v>1890</v>
      </c>
      <c r="F460" s="410" t="s">
        <v>1891</v>
      </c>
      <c r="G460" s="410"/>
      <c r="H460" s="410" t="s">
        <v>1895</v>
      </c>
      <c r="I460" s="412" t="s">
        <v>1296</v>
      </c>
      <c r="J460" s="413" t="s">
        <v>1297</v>
      </c>
      <c r="K460" s="412" t="s">
        <v>2498</v>
      </c>
      <c r="L460" s="412" t="s">
        <v>1298</v>
      </c>
      <c r="M460" s="412"/>
      <c r="N460" s="412"/>
      <c r="O460" s="412"/>
      <c r="P460" s="410" t="s">
        <v>1896</v>
      </c>
      <c r="Q460" s="410">
        <v>666.66</v>
      </c>
      <c r="R460" s="419">
        <v>4.5645599999999897E-2</v>
      </c>
      <c r="S460" s="423"/>
      <c r="T460" s="431"/>
      <c r="U460" s="431"/>
      <c r="V460" s="431"/>
    </row>
    <row r="461" spans="1:22" customFormat="1" ht="15">
      <c r="A461" s="409" t="s">
        <v>1897</v>
      </c>
      <c r="B461" s="430"/>
      <c r="C461" s="410" t="s">
        <v>1808</v>
      </c>
      <c r="D461" s="410" t="s">
        <v>873</v>
      </c>
      <c r="E461" s="410" t="s">
        <v>1890</v>
      </c>
      <c r="F461" s="410" t="s">
        <v>1891</v>
      </c>
      <c r="G461" s="410"/>
      <c r="H461" s="410" t="s">
        <v>1898</v>
      </c>
      <c r="I461" s="412" t="s">
        <v>1296</v>
      </c>
      <c r="J461" s="413" t="s">
        <v>1297</v>
      </c>
      <c r="K461" s="412" t="s">
        <v>2498</v>
      </c>
      <c r="L461" s="412" t="s">
        <v>1298</v>
      </c>
      <c r="M461" s="412"/>
      <c r="N461" s="412"/>
      <c r="O461" s="412"/>
      <c r="P461" s="410" t="s">
        <v>1899</v>
      </c>
      <c r="Q461" s="410">
        <v>200</v>
      </c>
      <c r="R461" s="419">
        <v>5.1462000000000001E-2</v>
      </c>
      <c r="S461" s="423"/>
      <c r="T461" s="431"/>
      <c r="U461" s="431"/>
      <c r="V461" s="431"/>
    </row>
    <row r="462" spans="1:22" customFormat="1" ht="15">
      <c r="A462" s="409" t="s">
        <v>1900</v>
      </c>
      <c r="B462" s="430"/>
      <c r="C462" s="410" t="s">
        <v>1808</v>
      </c>
      <c r="D462" s="410" t="s">
        <v>987</v>
      </c>
      <c r="E462" s="410" t="s">
        <v>1073</v>
      </c>
      <c r="F462" s="410" t="s">
        <v>1901</v>
      </c>
      <c r="G462" s="410"/>
      <c r="H462" s="410" t="s">
        <v>1902</v>
      </c>
      <c r="I462" s="412" t="s">
        <v>1296</v>
      </c>
      <c r="J462" s="413" t="s">
        <v>1297</v>
      </c>
      <c r="K462" s="412" t="s">
        <v>2498</v>
      </c>
      <c r="L462" s="412" t="s">
        <v>1298</v>
      </c>
      <c r="M462" s="412"/>
      <c r="N462" s="412"/>
      <c r="O462" s="412"/>
      <c r="P462" s="410">
        <v>15461898</v>
      </c>
      <c r="Q462" s="410">
        <v>125000</v>
      </c>
      <c r="R462" s="419">
        <v>5.1670850999999995</v>
      </c>
      <c r="S462" s="423"/>
      <c r="T462" s="431"/>
      <c r="U462" s="431"/>
      <c r="V462" s="431"/>
    </row>
    <row r="463" spans="1:22" customFormat="1" ht="15">
      <c r="A463" s="409" t="s">
        <v>1903</v>
      </c>
      <c r="B463" s="430"/>
      <c r="C463" s="410" t="s">
        <v>1808</v>
      </c>
      <c r="D463" s="410" t="s">
        <v>987</v>
      </c>
      <c r="E463" s="410" t="s">
        <v>1073</v>
      </c>
      <c r="F463" s="410" t="s">
        <v>1901</v>
      </c>
      <c r="G463" s="410"/>
      <c r="H463" s="410" t="s">
        <v>1904</v>
      </c>
      <c r="I463" s="412" t="s">
        <v>1296</v>
      </c>
      <c r="J463" s="413" t="s">
        <v>1297</v>
      </c>
      <c r="K463" s="412" t="s">
        <v>2498</v>
      </c>
      <c r="L463" s="412" t="s">
        <v>1298</v>
      </c>
      <c r="M463" s="412"/>
      <c r="N463" s="412"/>
      <c r="O463" s="412"/>
      <c r="P463" s="410">
        <v>15461897</v>
      </c>
      <c r="Q463" s="410">
        <v>1000</v>
      </c>
      <c r="R463" s="419">
        <v>1.1123819999999991</v>
      </c>
      <c r="S463" s="423"/>
      <c r="T463" s="431"/>
      <c r="U463" s="431"/>
      <c r="V463" s="431"/>
    </row>
    <row r="464" spans="1:22" customFormat="1" ht="15">
      <c r="A464" s="409" t="s">
        <v>1905</v>
      </c>
      <c r="B464" s="430"/>
      <c r="C464" s="410" t="s">
        <v>1808</v>
      </c>
      <c r="D464" s="410" t="s">
        <v>987</v>
      </c>
      <c r="E464" s="410" t="s">
        <v>1073</v>
      </c>
      <c r="F464" s="410" t="s">
        <v>1901</v>
      </c>
      <c r="G464" s="410"/>
      <c r="H464" s="410" t="s">
        <v>1906</v>
      </c>
      <c r="I464" s="412" t="s">
        <v>1296</v>
      </c>
      <c r="J464" s="413" t="s">
        <v>1297</v>
      </c>
      <c r="K464" s="412" t="s">
        <v>2498</v>
      </c>
      <c r="L464" s="412" t="s">
        <v>1298</v>
      </c>
      <c r="M464" s="412"/>
      <c r="N464" s="412"/>
      <c r="O464" s="412"/>
      <c r="P464" s="410">
        <v>15461900</v>
      </c>
      <c r="Q464" s="410">
        <v>1000</v>
      </c>
      <c r="R464" s="419">
        <v>2.8300543</v>
      </c>
      <c r="S464" s="423"/>
      <c r="T464" s="431"/>
      <c r="U464" s="431"/>
      <c r="V464" s="431"/>
    </row>
    <row r="465" spans="1:22" customFormat="1" ht="15">
      <c r="A465" s="409" t="s">
        <v>1907</v>
      </c>
      <c r="B465" s="430"/>
      <c r="C465" s="410" t="s">
        <v>1808</v>
      </c>
      <c r="D465" s="410" t="s">
        <v>873</v>
      </c>
      <c r="E465" s="410" t="s">
        <v>1073</v>
      </c>
      <c r="F465" s="410" t="s">
        <v>1908</v>
      </c>
      <c r="G465" s="410"/>
      <c r="H465" s="410" t="s">
        <v>1909</v>
      </c>
      <c r="I465" s="412" t="s">
        <v>1296</v>
      </c>
      <c r="J465" s="413" t="s">
        <v>1297</v>
      </c>
      <c r="K465" s="412" t="s">
        <v>2498</v>
      </c>
      <c r="L465" s="412" t="s">
        <v>1298</v>
      </c>
      <c r="M465" s="412"/>
      <c r="N465" s="412"/>
      <c r="O465" s="412"/>
      <c r="P465" s="410">
        <v>22008457</v>
      </c>
      <c r="Q465" s="410">
        <v>2000</v>
      </c>
      <c r="R465" s="419">
        <v>22.6835211</v>
      </c>
      <c r="S465" s="423"/>
      <c r="T465" s="431"/>
      <c r="U465" s="431"/>
      <c r="V465" s="431"/>
    </row>
    <row r="466" spans="1:22" customFormat="1" ht="15">
      <c r="A466" s="409" t="s">
        <v>1910</v>
      </c>
      <c r="B466" s="430"/>
      <c r="C466" s="410" t="s">
        <v>1808</v>
      </c>
      <c r="D466" s="410" t="s">
        <v>873</v>
      </c>
      <c r="E466" s="410" t="s">
        <v>1073</v>
      </c>
      <c r="F466" s="410" t="s">
        <v>1911</v>
      </c>
      <c r="G466" s="410"/>
      <c r="H466" s="410" t="s">
        <v>1912</v>
      </c>
      <c r="I466" s="412" t="s">
        <v>1296</v>
      </c>
      <c r="J466" s="413" t="s">
        <v>1297</v>
      </c>
      <c r="K466" s="412" t="s">
        <v>2498</v>
      </c>
      <c r="L466" s="412" t="s">
        <v>1298</v>
      </c>
      <c r="M466" s="412"/>
      <c r="N466" s="412"/>
      <c r="O466" s="412"/>
      <c r="P466" s="410" t="s">
        <v>1913</v>
      </c>
      <c r="Q466" s="410">
        <v>1000</v>
      </c>
      <c r="R466" s="419">
        <v>8.9601000000000006</v>
      </c>
      <c r="S466" s="423"/>
      <c r="T466" s="431"/>
      <c r="U466" s="431"/>
      <c r="V466" s="431"/>
    </row>
    <row r="467" spans="1:22" customFormat="1" ht="15">
      <c r="A467" s="409" t="s">
        <v>1914</v>
      </c>
      <c r="B467" s="430"/>
      <c r="C467" s="410" t="s">
        <v>1808</v>
      </c>
      <c r="D467" s="410" t="s">
        <v>987</v>
      </c>
      <c r="E467" s="411" t="s">
        <v>1073</v>
      </c>
      <c r="F467" s="410" t="s">
        <v>1915</v>
      </c>
      <c r="G467" s="410"/>
      <c r="H467" s="410" t="s">
        <v>1916</v>
      </c>
      <c r="I467" s="412" t="s">
        <v>1296</v>
      </c>
      <c r="J467" s="413" t="s">
        <v>1297</v>
      </c>
      <c r="K467" s="412" t="s">
        <v>2498</v>
      </c>
      <c r="L467" s="412" t="s">
        <v>1298</v>
      </c>
      <c r="M467" s="412"/>
      <c r="N467" s="412"/>
      <c r="O467" s="412"/>
      <c r="P467" s="410" t="s">
        <v>1917</v>
      </c>
      <c r="Q467" s="410">
        <v>1000</v>
      </c>
      <c r="R467" s="419">
        <v>8.0745234374999999</v>
      </c>
      <c r="S467" s="423"/>
      <c r="T467" s="431"/>
      <c r="U467" s="431"/>
      <c r="V467" s="431"/>
    </row>
    <row r="468" spans="1:22" customFormat="1" ht="15">
      <c r="A468" s="409" t="s">
        <v>1918</v>
      </c>
      <c r="B468" s="430"/>
      <c r="C468" s="411" t="s">
        <v>1808</v>
      </c>
      <c r="D468" s="410" t="s">
        <v>864</v>
      </c>
      <c r="E468" s="411" t="s">
        <v>1809</v>
      </c>
      <c r="F468" s="411" t="s">
        <v>1919</v>
      </c>
      <c r="G468" s="410"/>
      <c r="H468" s="411" t="s">
        <v>936</v>
      </c>
      <c r="I468" s="412" t="s">
        <v>1296</v>
      </c>
      <c r="J468" s="413" t="s">
        <v>1297</v>
      </c>
      <c r="K468" s="412" t="s">
        <v>2498</v>
      </c>
      <c r="L468" s="412" t="s">
        <v>2499</v>
      </c>
      <c r="M468" s="412"/>
      <c r="N468" s="412"/>
      <c r="O468" s="412"/>
      <c r="P468" s="410">
        <v>15462406</v>
      </c>
      <c r="Q468" s="410">
        <v>1000</v>
      </c>
      <c r="R468" s="419">
        <v>10.132501299999991</v>
      </c>
      <c r="S468" s="423"/>
      <c r="T468" s="431"/>
      <c r="U468" s="431"/>
      <c r="V468" s="431"/>
    </row>
    <row r="469" spans="1:22" customFormat="1" ht="15">
      <c r="A469" s="409" t="s">
        <v>1920</v>
      </c>
      <c r="B469" s="430"/>
      <c r="C469" s="411" t="s">
        <v>1808</v>
      </c>
      <c r="D469" s="410" t="s">
        <v>864</v>
      </c>
      <c r="E469" s="411" t="s">
        <v>1859</v>
      </c>
      <c r="F469" s="411" t="s">
        <v>1919</v>
      </c>
      <c r="G469" s="410"/>
      <c r="H469" s="411" t="s">
        <v>904</v>
      </c>
      <c r="I469" s="412" t="s">
        <v>1296</v>
      </c>
      <c r="J469" s="413" t="s">
        <v>1297</v>
      </c>
      <c r="K469" s="412" t="s">
        <v>2498</v>
      </c>
      <c r="L469" s="412" t="s">
        <v>2499</v>
      </c>
      <c r="M469" s="412"/>
      <c r="N469" s="412"/>
      <c r="O469" s="412"/>
      <c r="P469" s="410" t="s">
        <v>1921</v>
      </c>
      <c r="Q469" s="410">
        <v>333.33</v>
      </c>
      <c r="R469" s="419">
        <v>-6.9483051000000004E-2</v>
      </c>
      <c r="S469" s="423"/>
      <c r="T469" s="431"/>
      <c r="U469" s="431"/>
      <c r="V469" s="431"/>
    </row>
    <row r="470" spans="1:22" ht="15.75">
      <c r="A470" s="409" t="s">
        <v>1922</v>
      </c>
      <c r="B470" s="409"/>
      <c r="C470" s="410" t="s">
        <v>1808</v>
      </c>
      <c r="D470" s="410" t="s">
        <v>864</v>
      </c>
      <c r="E470" s="411" t="s">
        <v>1859</v>
      </c>
      <c r="F470" s="411" t="s">
        <v>1919</v>
      </c>
      <c r="G470" s="410"/>
      <c r="H470" s="411" t="s">
        <v>1923</v>
      </c>
      <c r="I470" s="412" t="s">
        <v>1296</v>
      </c>
      <c r="J470" s="413" t="s">
        <v>1297</v>
      </c>
      <c r="K470" s="412" t="s">
        <v>2498</v>
      </c>
      <c r="L470" s="412" t="s">
        <v>2499</v>
      </c>
      <c r="M470" s="412"/>
      <c r="N470" s="412"/>
      <c r="O470" s="412"/>
      <c r="P470" s="410" t="s">
        <v>1924</v>
      </c>
      <c r="Q470" s="414">
        <v>333.33</v>
      </c>
      <c r="R470" s="419">
        <v>8.1528390000000006E-2</v>
      </c>
      <c r="S470" s="415"/>
      <c r="T470" s="416"/>
      <c r="U470" s="529"/>
      <c r="V470" s="529"/>
    </row>
    <row r="471" spans="1:22" ht="15.75">
      <c r="A471" s="409" t="s">
        <v>1925</v>
      </c>
      <c r="B471" s="409"/>
      <c r="C471" s="410" t="s">
        <v>1808</v>
      </c>
      <c r="D471" s="410" t="s">
        <v>864</v>
      </c>
      <c r="E471" s="411" t="s">
        <v>1809</v>
      </c>
      <c r="F471" s="411" t="s">
        <v>1919</v>
      </c>
      <c r="G471" s="410"/>
      <c r="H471" s="411" t="s">
        <v>885</v>
      </c>
      <c r="I471" s="412" t="s">
        <v>1296</v>
      </c>
      <c r="J471" s="413" t="s">
        <v>1297</v>
      </c>
      <c r="K471" s="412" t="s">
        <v>2498</v>
      </c>
      <c r="L471" s="412" t="s">
        <v>2499</v>
      </c>
      <c r="M471" s="412"/>
      <c r="N471" s="412"/>
      <c r="O471" s="412"/>
      <c r="P471" s="410">
        <v>15462439</v>
      </c>
      <c r="Q471" s="414">
        <v>2000</v>
      </c>
      <c r="R471" s="419">
        <v>15.542742999999998</v>
      </c>
      <c r="S471" s="415"/>
      <c r="T471" s="416"/>
      <c r="U471" s="529"/>
      <c r="V471" s="529"/>
    </row>
    <row r="472" spans="1:22" ht="15.75">
      <c r="A472" s="409" t="s">
        <v>1926</v>
      </c>
      <c r="B472" s="409"/>
      <c r="C472" s="410" t="s">
        <v>1808</v>
      </c>
      <c r="D472" s="410" t="s">
        <v>987</v>
      </c>
      <c r="E472" s="411" t="s">
        <v>1073</v>
      </c>
      <c r="F472" s="411" t="s">
        <v>1927</v>
      </c>
      <c r="G472" s="410"/>
      <c r="H472" s="411" t="s">
        <v>1902</v>
      </c>
      <c r="I472" s="412" t="s">
        <v>1296</v>
      </c>
      <c r="J472" s="413" t="s">
        <v>1297</v>
      </c>
      <c r="K472" s="412" t="s">
        <v>2498</v>
      </c>
      <c r="L472" s="412" t="s">
        <v>1298</v>
      </c>
      <c r="M472" s="412"/>
      <c r="N472" s="412"/>
      <c r="O472" s="412"/>
      <c r="P472" s="410">
        <v>15461896</v>
      </c>
      <c r="Q472" s="414">
        <v>125000</v>
      </c>
      <c r="R472" s="419">
        <v>0.1221467</v>
      </c>
      <c r="S472" s="415"/>
      <c r="T472" s="416"/>
      <c r="U472" s="529"/>
      <c r="V472" s="529"/>
    </row>
    <row r="473" spans="1:22" ht="15.75">
      <c r="A473" s="409" t="s">
        <v>1928</v>
      </c>
      <c r="B473" s="409"/>
      <c r="C473" s="410" t="s">
        <v>1808</v>
      </c>
      <c r="D473" s="410" t="s">
        <v>987</v>
      </c>
      <c r="E473" s="411" t="s">
        <v>1073</v>
      </c>
      <c r="F473" s="411" t="s">
        <v>1927</v>
      </c>
      <c r="G473" s="410"/>
      <c r="H473" s="411" t="s">
        <v>1904</v>
      </c>
      <c r="I473" s="412" t="s">
        <v>1296</v>
      </c>
      <c r="J473" s="413" t="s">
        <v>1297</v>
      </c>
      <c r="K473" s="412" t="s">
        <v>2498</v>
      </c>
      <c r="L473" s="412" t="s">
        <v>1298</v>
      </c>
      <c r="M473" s="412"/>
      <c r="N473" s="412"/>
      <c r="O473" s="412"/>
      <c r="P473" s="410">
        <v>15461901</v>
      </c>
      <c r="Q473" s="414">
        <v>1000</v>
      </c>
      <c r="R473" s="419">
        <v>0.25621630000000001</v>
      </c>
      <c r="S473" s="415"/>
      <c r="T473" s="416"/>
      <c r="U473" s="529"/>
      <c r="V473" s="529"/>
    </row>
    <row r="474" spans="1:22" ht="15.75">
      <c r="A474" s="409" t="s">
        <v>1929</v>
      </c>
      <c r="B474" s="409"/>
      <c r="C474" s="410" t="s">
        <v>1808</v>
      </c>
      <c r="D474" s="410" t="s">
        <v>864</v>
      </c>
      <c r="E474" s="411" t="s">
        <v>1809</v>
      </c>
      <c r="F474" s="411" t="s">
        <v>1930</v>
      </c>
      <c r="G474" s="410"/>
      <c r="H474" s="411" t="s">
        <v>882</v>
      </c>
      <c r="I474" s="412" t="s">
        <v>1296</v>
      </c>
      <c r="J474" s="413" t="s">
        <v>1297</v>
      </c>
      <c r="K474" s="412" t="s">
        <v>2498</v>
      </c>
      <c r="L474" s="412" t="s">
        <v>2499</v>
      </c>
      <c r="M474" s="412"/>
      <c r="N474" s="412"/>
      <c r="O474" s="412"/>
      <c r="P474" s="410">
        <v>18053513</v>
      </c>
      <c r="Q474" s="414">
        <v>1600</v>
      </c>
      <c r="R474" s="419">
        <v>13.477369399999988</v>
      </c>
      <c r="S474" s="415"/>
      <c r="T474" s="416"/>
      <c r="U474" s="529"/>
      <c r="V474" s="529"/>
    </row>
    <row r="475" spans="1:22" ht="15.75">
      <c r="A475" s="409" t="s">
        <v>1931</v>
      </c>
      <c r="B475" s="409"/>
      <c r="C475" s="410" t="s">
        <v>1808</v>
      </c>
      <c r="D475" s="410" t="s">
        <v>864</v>
      </c>
      <c r="E475" s="411" t="s">
        <v>1809</v>
      </c>
      <c r="F475" s="411" t="s">
        <v>1932</v>
      </c>
      <c r="G475" s="410"/>
      <c r="H475" s="411" t="s">
        <v>882</v>
      </c>
      <c r="I475" s="412" t="s">
        <v>1296</v>
      </c>
      <c r="J475" s="413" t="s">
        <v>1297</v>
      </c>
      <c r="K475" s="412" t="s">
        <v>2498</v>
      </c>
      <c r="L475" s="412" t="s">
        <v>2499</v>
      </c>
      <c r="M475" s="412"/>
      <c r="N475" s="412"/>
      <c r="O475" s="412"/>
      <c r="P475" s="410" t="s">
        <v>1933</v>
      </c>
      <c r="Q475" s="414">
        <v>1600</v>
      </c>
      <c r="R475" s="419">
        <v>16.98676</v>
      </c>
      <c r="S475" s="415"/>
      <c r="T475" s="416"/>
      <c r="U475" s="529"/>
      <c r="V475" s="529"/>
    </row>
    <row r="476" spans="1:22" ht="15.75">
      <c r="A476" s="409" t="s">
        <v>1934</v>
      </c>
      <c r="B476" s="409"/>
      <c r="C476" s="410" t="s">
        <v>1808</v>
      </c>
      <c r="D476" s="410" t="s">
        <v>864</v>
      </c>
      <c r="E476" s="411" t="s">
        <v>1809</v>
      </c>
      <c r="F476" s="411" t="s">
        <v>1932</v>
      </c>
      <c r="G476" s="410"/>
      <c r="H476" s="411" t="s">
        <v>938</v>
      </c>
      <c r="I476" s="412" t="s">
        <v>1296</v>
      </c>
      <c r="J476" s="413" t="s">
        <v>1297</v>
      </c>
      <c r="K476" s="412" t="s">
        <v>2498</v>
      </c>
      <c r="L476" s="412" t="s">
        <v>2499</v>
      </c>
      <c r="M476" s="412"/>
      <c r="N476" s="412"/>
      <c r="O476" s="412"/>
      <c r="P476" s="410" t="s">
        <v>1935</v>
      </c>
      <c r="Q476" s="414">
        <v>1000</v>
      </c>
      <c r="R476" s="419">
        <v>9.6309399999999989</v>
      </c>
      <c r="S476" s="415"/>
      <c r="T476" s="416"/>
      <c r="U476" s="529"/>
      <c r="V476" s="529"/>
    </row>
    <row r="477" spans="1:22" ht="15.75">
      <c r="A477" s="409" t="s">
        <v>1936</v>
      </c>
      <c r="B477" s="409"/>
      <c r="C477" s="410" t="s">
        <v>1808</v>
      </c>
      <c r="D477" s="410" t="s">
        <v>864</v>
      </c>
      <c r="E477" s="411" t="s">
        <v>1809</v>
      </c>
      <c r="F477" s="411" t="s">
        <v>1937</v>
      </c>
      <c r="G477" s="410"/>
      <c r="H477" s="411" t="s">
        <v>882</v>
      </c>
      <c r="I477" s="412" t="s">
        <v>1296</v>
      </c>
      <c r="J477" s="413" t="s">
        <v>1297</v>
      </c>
      <c r="K477" s="412" t="s">
        <v>2498</v>
      </c>
      <c r="L477" s="412" t="s">
        <v>2499</v>
      </c>
      <c r="M477" s="412"/>
      <c r="N477" s="412"/>
      <c r="O477" s="412"/>
      <c r="P477" s="410" t="s">
        <v>1938</v>
      </c>
      <c r="Q477" s="414">
        <v>1600</v>
      </c>
      <c r="R477" s="419">
        <v>3.1343999999999997E-2</v>
      </c>
      <c r="S477" s="415"/>
      <c r="T477" s="416"/>
      <c r="U477" s="529"/>
      <c r="V477" s="529"/>
    </row>
    <row r="478" spans="1:22" ht="15.75">
      <c r="A478" s="409" t="s">
        <v>1939</v>
      </c>
      <c r="B478" s="409"/>
      <c r="C478" s="410" t="s">
        <v>1808</v>
      </c>
      <c r="D478" s="410" t="s">
        <v>864</v>
      </c>
      <c r="E478" s="411" t="s">
        <v>1809</v>
      </c>
      <c r="F478" s="411" t="s">
        <v>1937</v>
      </c>
      <c r="G478" s="410"/>
      <c r="H478" s="411" t="s">
        <v>885</v>
      </c>
      <c r="I478" s="412" t="s">
        <v>1296</v>
      </c>
      <c r="J478" s="413" t="s">
        <v>1297</v>
      </c>
      <c r="K478" s="412" t="s">
        <v>2498</v>
      </c>
      <c r="L478" s="412" t="s">
        <v>2499</v>
      </c>
      <c r="M478" s="412"/>
      <c r="N478" s="412"/>
      <c r="O478" s="412"/>
      <c r="P478" s="410" t="s">
        <v>1940</v>
      </c>
      <c r="Q478" s="414">
        <v>2000</v>
      </c>
      <c r="R478" s="419">
        <v>4.2000000000000002E-4</v>
      </c>
      <c r="S478" s="415"/>
      <c r="T478" s="416"/>
      <c r="U478" s="529"/>
      <c r="V478" s="529"/>
    </row>
    <row r="479" spans="1:22" ht="15.75">
      <c r="A479" s="409" t="s">
        <v>1941</v>
      </c>
      <c r="B479" s="409"/>
      <c r="C479" s="410" t="s">
        <v>1808</v>
      </c>
      <c r="D479" s="410" t="s">
        <v>864</v>
      </c>
      <c r="E479" s="411" t="s">
        <v>1809</v>
      </c>
      <c r="F479" s="411" t="s">
        <v>1937</v>
      </c>
      <c r="G479" s="410"/>
      <c r="H479" s="411" t="s">
        <v>1942</v>
      </c>
      <c r="I479" s="412" t="s">
        <v>1296</v>
      </c>
      <c r="J479" s="413" t="s">
        <v>1297</v>
      </c>
      <c r="K479" s="412" t="s">
        <v>2498</v>
      </c>
      <c r="L479" s="412" t="s">
        <v>1298</v>
      </c>
      <c r="M479" s="412"/>
      <c r="N479" s="412"/>
      <c r="O479" s="412"/>
      <c r="P479" s="410" t="s">
        <v>1943</v>
      </c>
      <c r="Q479" s="414">
        <v>2000</v>
      </c>
      <c r="R479" s="419">
        <v>13.3933</v>
      </c>
      <c r="S479" s="415"/>
      <c r="T479" s="416"/>
      <c r="U479" s="529"/>
      <c r="V479" s="529"/>
    </row>
    <row r="480" spans="1:22" ht="15.75">
      <c r="A480" s="409" t="s">
        <v>1944</v>
      </c>
      <c r="B480" s="409"/>
      <c r="C480" s="410" t="s">
        <v>1808</v>
      </c>
      <c r="D480" s="410" t="s">
        <v>864</v>
      </c>
      <c r="E480" s="411" t="s">
        <v>1809</v>
      </c>
      <c r="F480" s="411" t="s">
        <v>1937</v>
      </c>
      <c r="G480" s="410"/>
      <c r="H480" s="411" t="s">
        <v>870</v>
      </c>
      <c r="I480" s="412" t="s">
        <v>1296</v>
      </c>
      <c r="J480" s="413" t="s">
        <v>1297</v>
      </c>
      <c r="K480" s="412" t="s">
        <v>2498</v>
      </c>
      <c r="L480" s="412" t="s">
        <v>2499</v>
      </c>
      <c r="M480" s="412"/>
      <c r="N480" s="412"/>
      <c r="O480" s="412"/>
      <c r="P480" s="410" t="s">
        <v>1945</v>
      </c>
      <c r="Q480" s="414">
        <v>3000</v>
      </c>
      <c r="R480" s="419">
        <v>16.53999</v>
      </c>
      <c r="S480" s="415"/>
      <c r="T480" s="416"/>
      <c r="U480" s="529"/>
      <c r="V480" s="529"/>
    </row>
    <row r="481" spans="1:22" ht="15.75">
      <c r="A481" s="409" t="s">
        <v>1946</v>
      </c>
      <c r="B481" s="409"/>
      <c r="C481" s="410" t="s">
        <v>1808</v>
      </c>
      <c r="D481" s="410" t="s">
        <v>864</v>
      </c>
      <c r="E481" s="411" t="s">
        <v>1809</v>
      </c>
      <c r="F481" s="411" t="s">
        <v>1947</v>
      </c>
      <c r="G481" s="410"/>
      <c r="H481" s="411" t="s">
        <v>866</v>
      </c>
      <c r="I481" s="412" t="s">
        <v>1296</v>
      </c>
      <c r="J481" s="413" t="s">
        <v>1297</v>
      </c>
      <c r="K481" s="412" t="s">
        <v>2498</v>
      </c>
      <c r="L481" s="412" t="s">
        <v>2499</v>
      </c>
      <c r="M481" s="412"/>
      <c r="N481" s="412"/>
      <c r="O481" s="412"/>
      <c r="P481" s="410" t="s">
        <v>1948</v>
      </c>
      <c r="Q481" s="414">
        <v>3000</v>
      </c>
      <c r="R481" s="419">
        <v>0.43226999999999999</v>
      </c>
      <c r="S481" s="415"/>
      <c r="T481" s="416"/>
      <c r="U481" s="529"/>
      <c r="V481" s="529"/>
    </row>
    <row r="482" spans="1:22" ht="15.75">
      <c r="A482" s="409" t="s">
        <v>1949</v>
      </c>
      <c r="B482" s="409"/>
      <c r="C482" s="410" t="s">
        <v>1808</v>
      </c>
      <c r="D482" s="410" t="s">
        <v>864</v>
      </c>
      <c r="E482" s="411" t="s">
        <v>1809</v>
      </c>
      <c r="F482" s="411" t="s">
        <v>1947</v>
      </c>
      <c r="G482" s="410"/>
      <c r="H482" s="411" t="s">
        <v>868</v>
      </c>
      <c r="I482" s="412" t="s">
        <v>1296</v>
      </c>
      <c r="J482" s="413" t="s">
        <v>1297</v>
      </c>
      <c r="K482" s="412" t="s">
        <v>2498</v>
      </c>
      <c r="L482" s="412" t="s">
        <v>2499</v>
      </c>
      <c r="M482" s="412"/>
      <c r="N482" s="412"/>
      <c r="O482" s="412"/>
      <c r="P482" s="410" t="s">
        <v>1950</v>
      </c>
      <c r="Q482" s="414">
        <v>3000</v>
      </c>
      <c r="R482" s="419">
        <v>0.38702999999999999</v>
      </c>
      <c r="S482" s="415"/>
      <c r="T482" s="416"/>
      <c r="U482" s="529"/>
      <c r="V482" s="529"/>
    </row>
    <row r="483" spans="1:22" ht="15.75">
      <c r="A483" s="409" t="s">
        <v>1951</v>
      </c>
      <c r="B483" s="409"/>
      <c r="C483" s="410" t="s">
        <v>1808</v>
      </c>
      <c r="D483" s="410" t="s">
        <v>864</v>
      </c>
      <c r="E483" s="411" t="s">
        <v>1663</v>
      </c>
      <c r="F483" s="411" t="s">
        <v>1947</v>
      </c>
      <c r="G483" s="410"/>
      <c r="H483" s="411" t="s">
        <v>1952</v>
      </c>
      <c r="I483" s="412" t="s">
        <v>1296</v>
      </c>
      <c r="J483" s="413" t="s">
        <v>1297</v>
      </c>
      <c r="K483" s="412" t="s">
        <v>2498</v>
      </c>
      <c r="L483" s="412" t="s">
        <v>1298</v>
      </c>
      <c r="M483" s="412"/>
      <c r="N483" s="412"/>
      <c r="O483" s="412"/>
      <c r="P483" s="410" t="s">
        <v>1953</v>
      </c>
      <c r="Q483" s="414">
        <v>1000</v>
      </c>
      <c r="R483" s="419">
        <v>35.499299999999998</v>
      </c>
      <c r="S483" s="415"/>
      <c r="T483" s="416"/>
      <c r="U483" s="529"/>
      <c r="V483" s="529"/>
    </row>
    <row r="484" spans="1:22" ht="15.75">
      <c r="A484" s="409" t="s">
        <v>1954</v>
      </c>
      <c r="B484" s="409"/>
      <c r="C484" s="410" t="s">
        <v>1808</v>
      </c>
      <c r="D484" s="410" t="s">
        <v>873</v>
      </c>
      <c r="E484" s="411" t="s">
        <v>1890</v>
      </c>
      <c r="F484" s="411" t="s">
        <v>1955</v>
      </c>
      <c r="G484" s="410"/>
      <c r="H484" s="411" t="s">
        <v>1898</v>
      </c>
      <c r="I484" s="412" t="s">
        <v>1296</v>
      </c>
      <c r="J484" s="413" t="s">
        <v>1297</v>
      </c>
      <c r="K484" s="412" t="s">
        <v>2498</v>
      </c>
      <c r="L484" s="412" t="s">
        <v>1298</v>
      </c>
      <c r="M484" s="412"/>
      <c r="N484" s="412"/>
      <c r="O484" s="412"/>
      <c r="P484" s="410" t="s">
        <v>1956</v>
      </c>
      <c r="Q484" s="414">
        <v>200</v>
      </c>
      <c r="R484" s="419">
        <v>7.2093000000000004E-2</v>
      </c>
      <c r="S484" s="415"/>
      <c r="T484" s="416"/>
      <c r="U484" s="529"/>
      <c r="V484" s="529"/>
    </row>
    <row r="485" spans="1:22" ht="15.75">
      <c r="A485" s="409" t="s">
        <v>1957</v>
      </c>
      <c r="B485" s="409"/>
      <c r="C485" s="410" t="s">
        <v>1808</v>
      </c>
      <c r="D485" s="410" t="s">
        <v>987</v>
      </c>
      <c r="E485" s="411" t="s">
        <v>1073</v>
      </c>
      <c r="F485" s="411" t="s">
        <v>1958</v>
      </c>
      <c r="G485" s="410"/>
      <c r="H485" s="411" t="s">
        <v>1902</v>
      </c>
      <c r="I485" s="412" t="s">
        <v>1296</v>
      </c>
      <c r="J485" s="413" t="s">
        <v>1297</v>
      </c>
      <c r="K485" s="412" t="s">
        <v>2498</v>
      </c>
      <c r="L485" s="412" t="s">
        <v>1298</v>
      </c>
      <c r="M485" s="412"/>
      <c r="N485" s="412"/>
      <c r="O485" s="412"/>
      <c r="P485" s="410" t="s">
        <v>1959</v>
      </c>
      <c r="Q485" s="414">
        <v>125000</v>
      </c>
      <c r="R485" s="419">
        <v>3.0650390625000003E-2</v>
      </c>
      <c r="S485" s="415"/>
      <c r="T485" s="416"/>
      <c r="U485" s="529"/>
      <c r="V485" s="529"/>
    </row>
    <row r="486" spans="1:22" ht="15.75">
      <c r="A486" s="409" t="s">
        <v>1960</v>
      </c>
      <c r="B486" s="409"/>
      <c r="C486" s="410" t="s">
        <v>1808</v>
      </c>
      <c r="D486" s="410" t="s">
        <v>987</v>
      </c>
      <c r="E486" s="411" t="s">
        <v>1073</v>
      </c>
      <c r="F486" s="411" t="s">
        <v>1958</v>
      </c>
      <c r="G486" s="410"/>
      <c r="H486" s="411" t="s">
        <v>1904</v>
      </c>
      <c r="I486" s="412" t="s">
        <v>1296</v>
      </c>
      <c r="J486" s="413" t="s">
        <v>1297</v>
      </c>
      <c r="K486" s="412" t="s">
        <v>2498</v>
      </c>
      <c r="L486" s="412" t="s">
        <v>1298</v>
      </c>
      <c r="M486" s="412"/>
      <c r="N486" s="412"/>
      <c r="O486" s="412"/>
      <c r="P486" s="410" t="s">
        <v>1961</v>
      </c>
      <c r="Q486" s="414">
        <v>1000</v>
      </c>
      <c r="R486" s="419">
        <v>2.2448437500000001E-2</v>
      </c>
      <c r="S486" s="415"/>
      <c r="T486" s="416"/>
      <c r="U486" s="529"/>
      <c r="V486" s="529"/>
    </row>
    <row r="487" spans="1:22" ht="15.75">
      <c r="A487" s="409" t="s">
        <v>1962</v>
      </c>
      <c r="B487" s="409"/>
      <c r="C487" s="410" t="s">
        <v>1808</v>
      </c>
      <c r="D487" s="410" t="s">
        <v>987</v>
      </c>
      <c r="E487" s="411" t="s">
        <v>1073</v>
      </c>
      <c r="F487" s="411" t="s">
        <v>1963</v>
      </c>
      <c r="G487" s="410"/>
      <c r="H487" s="411" t="s">
        <v>1902</v>
      </c>
      <c r="I487" s="412" t="s">
        <v>1296</v>
      </c>
      <c r="J487" s="413" t="s">
        <v>1297</v>
      </c>
      <c r="K487" s="412" t="s">
        <v>2498</v>
      </c>
      <c r="L487" s="412" t="s">
        <v>1298</v>
      </c>
      <c r="M487" s="412"/>
      <c r="N487" s="412"/>
      <c r="O487" s="412"/>
      <c r="P487" s="410" t="s">
        <v>1176</v>
      </c>
      <c r="Q487" s="414">
        <v>125000</v>
      </c>
      <c r="R487" s="419">
        <v>0.126</v>
      </c>
      <c r="S487" s="415"/>
      <c r="T487" s="416"/>
      <c r="U487" s="529"/>
      <c r="V487" s="529"/>
    </row>
    <row r="488" spans="1:22" ht="15.75">
      <c r="A488" s="409" t="s">
        <v>1964</v>
      </c>
      <c r="B488" s="409"/>
      <c r="C488" s="410" t="s">
        <v>1808</v>
      </c>
      <c r="D488" s="410" t="s">
        <v>987</v>
      </c>
      <c r="E488" s="411" t="s">
        <v>1073</v>
      </c>
      <c r="F488" s="411" t="s">
        <v>1963</v>
      </c>
      <c r="G488" s="410"/>
      <c r="H488" s="411" t="s">
        <v>1904</v>
      </c>
      <c r="I488" s="412" t="s">
        <v>1296</v>
      </c>
      <c r="J488" s="413" t="s">
        <v>1297</v>
      </c>
      <c r="K488" s="412" t="s">
        <v>2498</v>
      </c>
      <c r="L488" s="412" t="s">
        <v>1298</v>
      </c>
      <c r="M488" s="412"/>
      <c r="N488" s="412"/>
      <c r="O488" s="412"/>
      <c r="P488" s="410" t="s">
        <v>1176</v>
      </c>
      <c r="Q488" s="414">
        <v>1000</v>
      </c>
      <c r="R488" s="419">
        <v>0</v>
      </c>
      <c r="S488" s="415"/>
      <c r="T488" s="416"/>
      <c r="U488" s="529"/>
      <c r="V488" s="529"/>
    </row>
    <row r="489" spans="1:22" ht="15.75">
      <c r="A489" s="409" t="s">
        <v>1965</v>
      </c>
      <c r="B489" s="409"/>
      <c r="C489" s="410" t="s">
        <v>1808</v>
      </c>
      <c r="D489" s="410" t="s">
        <v>864</v>
      </c>
      <c r="E489" s="411" t="s">
        <v>1809</v>
      </c>
      <c r="F489" s="411" t="s">
        <v>1966</v>
      </c>
      <c r="G489" s="410"/>
      <c r="H489" s="411" t="s">
        <v>882</v>
      </c>
      <c r="I489" s="412" t="s">
        <v>1296</v>
      </c>
      <c r="J489" s="413" t="s">
        <v>1297</v>
      </c>
      <c r="K489" s="412" t="s">
        <v>2498</v>
      </c>
      <c r="L489" s="412" t="s">
        <v>2499</v>
      </c>
      <c r="M489" s="412"/>
      <c r="N489" s="412"/>
      <c r="O489" s="412"/>
      <c r="P489" s="410" t="s">
        <v>1967</v>
      </c>
      <c r="Q489" s="414">
        <v>1600</v>
      </c>
      <c r="R489" s="419">
        <v>23.235388377999989</v>
      </c>
      <c r="S489" s="415"/>
      <c r="T489" s="416"/>
      <c r="U489" s="529"/>
      <c r="V489" s="529"/>
    </row>
    <row r="490" spans="1:22" ht="15.75">
      <c r="A490" s="409" t="s">
        <v>1968</v>
      </c>
      <c r="B490" s="409"/>
      <c r="C490" s="410" t="s">
        <v>1808</v>
      </c>
      <c r="D490" s="410" t="s">
        <v>864</v>
      </c>
      <c r="E490" s="411" t="s">
        <v>1809</v>
      </c>
      <c r="F490" s="411" t="s">
        <v>1966</v>
      </c>
      <c r="G490" s="410"/>
      <c r="H490" s="411" t="s">
        <v>868</v>
      </c>
      <c r="I490" s="412" t="s">
        <v>1296</v>
      </c>
      <c r="J490" s="413" t="s">
        <v>1297</v>
      </c>
      <c r="K490" s="412" t="s">
        <v>2498</v>
      </c>
      <c r="L490" s="412" t="s">
        <v>2499</v>
      </c>
      <c r="M490" s="412"/>
      <c r="N490" s="412"/>
      <c r="O490" s="412"/>
      <c r="P490" s="410" t="s">
        <v>1969</v>
      </c>
      <c r="Q490" s="414">
        <v>3000</v>
      </c>
      <c r="R490" s="419">
        <v>37.318359999999998</v>
      </c>
      <c r="S490" s="415"/>
      <c r="T490" s="416"/>
      <c r="U490" s="529"/>
      <c r="V490" s="529"/>
    </row>
    <row r="491" spans="1:22" ht="15.75">
      <c r="A491" s="409" t="s">
        <v>1970</v>
      </c>
      <c r="B491" s="409"/>
      <c r="C491" s="410" t="s">
        <v>1808</v>
      </c>
      <c r="D491" s="410" t="s">
        <v>873</v>
      </c>
      <c r="E491" s="411" t="s">
        <v>1809</v>
      </c>
      <c r="F491" s="411" t="s">
        <v>1966</v>
      </c>
      <c r="G491" s="410"/>
      <c r="H491" s="411" t="s">
        <v>1971</v>
      </c>
      <c r="I491" s="412" t="s">
        <v>1296</v>
      </c>
      <c r="J491" s="413" t="s">
        <v>1297</v>
      </c>
      <c r="K491" s="412" t="s">
        <v>2498</v>
      </c>
      <c r="L491" s="412" t="s">
        <v>1298</v>
      </c>
      <c r="M491" s="412"/>
      <c r="N491" s="412"/>
      <c r="O491" s="412"/>
      <c r="P491" s="410" t="s">
        <v>1972</v>
      </c>
      <c r="Q491" s="414">
        <v>500</v>
      </c>
      <c r="R491" s="419">
        <v>39.418620000000004</v>
      </c>
      <c r="S491" s="415"/>
      <c r="T491" s="416"/>
      <c r="U491" s="529"/>
      <c r="V491" s="529"/>
    </row>
    <row r="492" spans="1:22" ht="15.75">
      <c r="A492" s="409" t="s">
        <v>1973</v>
      </c>
      <c r="B492" s="409"/>
      <c r="C492" s="410" t="s">
        <v>1808</v>
      </c>
      <c r="D492" s="410" t="s">
        <v>873</v>
      </c>
      <c r="E492" s="411" t="s">
        <v>1809</v>
      </c>
      <c r="F492" s="411" t="s">
        <v>1966</v>
      </c>
      <c r="G492" s="410"/>
      <c r="H492" s="411" t="s">
        <v>1974</v>
      </c>
      <c r="I492" s="412" t="s">
        <v>1296</v>
      </c>
      <c r="J492" s="413" t="s">
        <v>1297</v>
      </c>
      <c r="K492" s="412" t="s">
        <v>2498</v>
      </c>
      <c r="L492" s="412" t="s">
        <v>1298</v>
      </c>
      <c r="M492" s="412"/>
      <c r="N492" s="412"/>
      <c r="O492" s="412"/>
      <c r="P492" s="410" t="s">
        <v>1975</v>
      </c>
      <c r="Q492" s="414">
        <v>500</v>
      </c>
      <c r="R492" s="419">
        <v>10.481715000000001</v>
      </c>
      <c r="S492" s="415"/>
      <c r="T492" s="416"/>
      <c r="U492" s="529"/>
      <c r="V492" s="529"/>
    </row>
    <row r="493" spans="1:22" ht="15.75">
      <c r="A493" s="409" t="s">
        <v>1976</v>
      </c>
      <c r="B493" s="409"/>
      <c r="C493" s="410" t="s">
        <v>1808</v>
      </c>
      <c r="D493" s="410" t="s">
        <v>873</v>
      </c>
      <c r="E493" s="411" t="s">
        <v>1073</v>
      </c>
      <c r="F493" s="411" t="s">
        <v>1966</v>
      </c>
      <c r="G493" s="410"/>
      <c r="H493" s="411" t="s">
        <v>1977</v>
      </c>
      <c r="I493" s="412" t="s">
        <v>1296</v>
      </c>
      <c r="J493" s="413" t="s">
        <v>1297</v>
      </c>
      <c r="K493" s="412" t="s">
        <v>2498</v>
      </c>
      <c r="L493" s="412" t="s">
        <v>1298</v>
      </c>
      <c r="M493" s="412"/>
      <c r="N493" s="412"/>
      <c r="O493" s="412"/>
      <c r="P493" s="410" t="s">
        <v>1978</v>
      </c>
      <c r="Q493" s="414">
        <v>500</v>
      </c>
      <c r="R493" s="419">
        <v>15.741745</v>
      </c>
      <c r="S493" s="415"/>
      <c r="T493" s="416"/>
      <c r="U493" s="529"/>
      <c r="V493" s="529"/>
    </row>
    <row r="494" spans="1:22" ht="15.75">
      <c r="A494" s="409" t="s">
        <v>1979</v>
      </c>
      <c r="B494" s="409"/>
      <c r="C494" s="410" t="s">
        <v>1808</v>
      </c>
      <c r="D494" s="410" t="s">
        <v>873</v>
      </c>
      <c r="E494" s="411" t="s">
        <v>1809</v>
      </c>
      <c r="F494" s="411" t="s">
        <v>1980</v>
      </c>
      <c r="G494" s="410"/>
      <c r="H494" s="411" t="s">
        <v>1981</v>
      </c>
      <c r="I494" s="412" t="s">
        <v>1296</v>
      </c>
      <c r="J494" s="413" t="s">
        <v>1297</v>
      </c>
      <c r="K494" s="412" t="s">
        <v>2498</v>
      </c>
      <c r="L494" s="412" t="s">
        <v>1298</v>
      </c>
      <c r="M494" s="412"/>
      <c r="N494" s="412"/>
      <c r="O494" s="412"/>
      <c r="P494" s="410">
        <v>16179567</v>
      </c>
      <c r="Q494" s="414">
        <v>500</v>
      </c>
      <c r="R494" s="419">
        <v>7.4787569999999999</v>
      </c>
      <c r="S494" s="415"/>
      <c r="T494" s="416"/>
      <c r="U494" s="529"/>
      <c r="V494" s="529"/>
    </row>
    <row r="495" spans="1:22" ht="15.75">
      <c r="A495" s="409" t="s">
        <v>1982</v>
      </c>
      <c r="B495" s="409"/>
      <c r="C495" s="410" t="s">
        <v>1808</v>
      </c>
      <c r="D495" s="410" t="s">
        <v>873</v>
      </c>
      <c r="E495" s="411" t="s">
        <v>1809</v>
      </c>
      <c r="F495" s="411" t="s">
        <v>1980</v>
      </c>
      <c r="G495" s="410"/>
      <c r="H495" s="411" t="s">
        <v>1983</v>
      </c>
      <c r="I495" s="412" t="s">
        <v>1296</v>
      </c>
      <c r="J495" s="413" t="s">
        <v>1297</v>
      </c>
      <c r="K495" s="412" t="s">
        <v>2498</v>
      </c>
      <c r="L495" s="412" t="s">
        <v>1298</v>
      </c>
      <c r="M495" s="412"/>
      <c r="N495" s="412"/>
      <c r="O495" s="412"/>
      <c r="P495" s="410">
        <v>16179591</v>
      </c>
      <c r="Q495" s="414">
        <v>500</v>
      </c>
      <c r="R495" s="419">
        <v>0</v>
      </c>
      <c r="S495" s="415"/>
      <c r="T495" s="416"/>
      <c r="U495" s="529"/>
      <c r="V495" s="529"/>
    </row>
    <row r="496" spans="1:22" ht="15.75">
      <c r="A496" s="409" t="s">
        <v>1984</v>
      </c>
      <c r="B496" s="409"/>
      <c r="C496" s="410" t="s">
        <v>1808</v>
      </c>
      <c r="D496" s="410" t="s">
        <v>873</v>
      </c>
      <c r="E496" s="411" t="s">
        <v>1663</v>
      </c>
      <c r="F496" s="411" t="s">
        <v>1985</v>
      </c>
      <c r="G496" s="410"/>
      <c r="H496" s="411" t="s">
        <v>1986</v>
      </c>
      <c r="I496" s="412" t="s">
        <v>1296</v>
      </c>
      <c r="J496" s="413" t="s">
        <v>1297</v>
      </c>
      <c r="K496" s="412" t="s">
        <v>2498</v>
      </c>
      <c r="L496" s="412" t="s">
        <v>1298</v>
      </c>
      <c r="M496" s="412"/>
      <c r="N496" s="412"/>
      <c r="O496" s="412"/>
      <c r="P496" s="410" t="s">
        <v>1987</v>
      </c>
      <c r="Q496" s="414">
        <v>1000</v>
      </c>
      <c r="R496" s="419">
        <v>5.3866699999999996</v>
      </c>
      <c r="S496" s="415"/>
      <c r="T496" s="416"/>
      <c r="U496" s="529"/>
      <c r="V496" s="529"/>
    </row>
    <row r="497" spans="1:22" ht="15.75">
      <c r="A497" s="409" t="s">
        <v>1988</v>
      </c>
      <c r="B497" s="409"/>
      <c r="C497" s="410" t="s">
        <v>1808</v>
      </c>
      <c r="D497" s="410" t="s">
        <v>873</v>
      </c>
      <c r="E497" s="411" t="s">
        <v>1663</v>
      </c>
      <c r="F497" s="411" t="s">
        <v>1985</v>
      </c>
      <c r="G497" s="410"/>
      <c r="H497" s="411" t="s">
        <v>1989</v>
      </c>
      <c r="I497" s="412" t="s">
        <v>1296</v>
      </c>
      <c r="J497" s="413" t="s">
        <v>1297</v>
      </c>
      <c r="K497" s="412" t="s">
        <v>2498</v>
      </c>
      <c r="L497" s="412" t="s">
        <v>1298</v>
      </c>
      <c r="M497" s="412"/>
      <c r="N497" s="412"/>
      <c r="O497" s="412"/>
      <c r="P497" s="410" t="s">
        <v>1990</v>
      </c>
      <c r="Q497" s="414">
        <v>1000</v>
      </c>
      <c r="R497" s="419">
        <v>6.6636300000000004</v>
      </c>
      <c r="S497" s="415"/>
      <c r="T497" s="416"/>
      <c r="U497" s="529"/>
      <c r="V497" s="529"/>
    </row>
    <row r="498" spans="1:22" ht="15.75">
      <c r="A498" s="409" t="s">
        <v>1991</v>
      </c>
      <c r="B498" s="409"/>
      <c r="C498" s="410" t="s">
        <v>1808</v>
      </c>
      <c r="D498" s="410" t="s">
        <v>864</v>
      </c>
      <c r="E498" s="411" t="s">
        <v>1809</v>
      </c>
      <c r="F498" s="411" t="s">
        <v>1985</v>
      </c>
      <c r="G498" s="410"/>
      <c r="H498" s="411" t="s">
        <v>882</v>
      </c>
      <c r="I498" s="412" t="s">
        <v>1296</v>
      </c>
      <c r="J498" s="413" t="s">
        <v>1297</v>
      </c>
      <c r="K498" s="412" t="s">
        <v>2498</v>
      </c>
      <c r="L498" s="412" t="s">
        <v>2499</v>
      </c>
      <c r="M498" s="412"/>
      <c r="N498" s="412"/>
      <c r="O498" s="412"/>
      <c r="P498" s="410" t="s">
        <v>1992</v>
      </c>
      <c r="Q498" s="414">
        <v>1600</v>
      </c>
      <c r="R498" s="419">
        <v>23.683789999999998</v>
      </c>
      <c r="S498" s="415"/>
      <c r="T498" s="416"/>
      <c r="U498" s="529"/>
      <c r="V498" s="529"/>
    </row>
    <row r="499" spans="1:22" ht="15.75">
      <c r="A499" s="409" t="s">
        <v>1993</v>
      </c>
      <c r="B499" s="409"/>
      <c r="C499" s="410" t="s">
        <v>1808</v>
      </c>
      <c r="D499" s="410" t="s">
        <v>864</v>
      </c>
      <c r="E499" s="411" t="s">
        <v>1809</v>
      </c>
      <c r="F499" s="411" t="s">
        <v>1985</v>
      </c>
      <c r="G499" s="410"/>
      <c r="H499" s="411" t="s">
        <v>868</v>
      </c>
      <c r="I499" s="412" t="s">
        <v>1296</v>
      </c>
      <c r="J499" s="413" t="s">
        <v>1297</v>
      </c>
      <c r="K499" s="412" t="s">
        <v>2498</v>
      </c>
      <c r="L499" s="412" t="s">
        <v>2499</v>
      </c>
      <c r="M499" s="412"/>
      <c r="N499" s="412"/>
      <c r="O499" s="412"/>
      <c r="P499" s="410" t="s">
        <v>1994</v>
      </c>
      <c r="Q499" s="414">
        <v>3000</v>
      </c>
      <c r="R499" s="419">
        <v>37.405439999999999</v>
      </c>
      <c r="S499" s="415"/>
      <c r="T499" s="416"/>
      <c r="U499" s="529"/>
      <c r="V499" s="529"/>
    </row>
    <row r="500" spans="1:22" ht="15.75">
      <c r="A500" s="409" t="s">
        <v>1995</v>
      </c>
      <c r="B500" s="409"/>
      <c r="C500" s="410" t="s">
        <v>1808</v>
      </c>
      <c r="D500" s="410" t="s">
        <v>864</v>
      </c>
      <c r="E500" s="411" t="s">
        <v>1809</v>
      </c>
      <c r="F500" s="411" t="s">
        <v>1996</v>
      </c>
      <c r="G500" s="410"/>
      <c r="H500" s="411" t="s">
        <v>936</v>
      </c>
      <c r="I500" s="412" t="s">
        <v>1296</v>
      </c>
      <c r="J500" s="413" t="s">
        <v>1297</v>
      </c>
      <c r="K500" s="412" t="s">
        <v>2498</v>
      </c>
      <c r="L500" s="412" t="s">
        <v>2499</v>
      </c>
      <c r="M500" s="412"/>
      <c r="N500" s="412"/>
      <c r="O500" s="412"/>
      <c r="P500" s="410" t="s">
        <v>1997</v>
      </c>
      <c r="Q500" s="414">
        <v>1000</v>
      </c>
      <c r="R500" s="419">
        <v>3.5829399999999998</v>
      </c>
      <c r="S500" s="415"/>
      <c r="T500" s="416"/>
      <c r="U500" s="529"/>
      <c r="V500" s="529"/>
    </row>
    <row r="501" spans="1:22" ht="15.75">
      <c r="A501" s="409" t="s">
        <v>1998</v>
      </c>
      <c r="B501" s="409"/>
      <c r="C501" s="410" t="s">
        <v>1808</v>
      </c>
      <c r="D501" s="410" t="s">
        <v>864</v>
      </c>
      <c r="E501" s="411" t="s">
        <v>1809</v>
      </c>
      <c r="F501" s="411" t="s">
        <v>1996</v>
      </c>
      <c r="G501" s="410"/>
      <c r="H501" s="411" t="s">
        <v>938</v>
      </c>
      <c r="I501" s="412" t="s">
        <v>1296</v>
      </c>
      <c r="J501" s="413" t="s">
        <v>1297</v>
      </c>
      <c r="K501" s="412" t="s">
        <v>2498</v>
      </c>
      <c r="L501" s="412" t="s">
        <v>2499</v>
      </c>
      <c r="M501" s="412"/>
      <c r="N501" s="412"/>
      <c r="O501" s="412"/>
      <c r="P501" s="410" t="s">
        <v>1999</v>
      </c>
      <c r="Q501" s="414">
        <v>1000</v>
      </c>
      <c r="R501" s="419">
        <v>3.6126550000000002</v>
      </c>
      <c r="S501" s="415"/>
      <c r="T501" s="416"/>
      <c r="U501" s="529"/>
      <c r="V501" s="529"/>
    </row>
    <row r="502" spans="1:22" ht="15.75">
      <c r="A502" s="409" t="s">
        <v>2000</v>
      </c>
      <c r="B502" s="409"/>
      <c r="C502" s="410" t="s">
        <v>1808</v>
      </c>
      <c r="D502" s="410" t="s">
        <v>864</v>
      </c>
      <c r="E502" s="411" t="s">
        <v>1809</v>
      </c>
      <c r="F502" s="411" t="s">
        <v>2001</v>
      </c>
      <c r="G502" s="410"/>
      <c r="H502" s="411" t="s">
        <v>936</v>
      </c>
      <c r="I502" s="412" t="s">
        <v>1296</v>
      </c>
      <c r="J502" s="413" t="s">
        <v>1297</v>
      </c>
      <c r="K502" s="412" t="s">
        <v>2498</v>
      </c>
      <c r="L502" s="412" t="s">
        <v>2499</v>
      </c>
      <c r="M502" s="412"/>
      <c r="N502" s="412"/>
      <c r="O502" s="412"/>
      <c r="P502" s="410" t="s">
        <v>2002</v>
      </c>
      <c r="Q502" s="414">
        <v>1000</v>
      </c>
      <c r="R502" s="419">
        <v>8.6264199999999995</v>
      </c>
      <c r="S502" s="415"/>
      <c r="T502" s="416"/>
      <c r="U502" s="529"/>
      <c r="V502" s="529"/>
    </row>
    <row r="503" spans="1:22" ht="15.75">
      <c r="A503" s="409" t="s">
        <v>2003</v>
      </c>
      <c r="B503" s="409"/>
      <c r="C503" s="410" t="s">
        <v>1808</v>
      </c>
      <c r="D503" s="410" t="s">
        <v>864</v>
      </c>
      <c r="E503" s="411" t="s">
        <v>1809</v>
      </c>
      <c r="F503" s="411" t="s">
        <v>2001</v>
      </c>
      <c r="G503" s="410"/>
      <c r="H503" s="411" t="s">
        <v>938</v>
      </c>
      <c r="I503" s="412" t="s">
        <v>1296</v>
      </c>
      <c r="J503" s="413" t="s">
        <v>1297</v>
      </c>
      <c r="K503" s="412" t="s">
        <v>2498</v>
      </c>
      <c r="L503" s="412" t="s">
        <v>2499</v>
      </c>
      <c r="M503" s="412"/>
      <c r="N503" s="412"/>
      <c r="O503" s="412"/>
      <c r="P503" s="410" t="s">
        <v>2004</v>
      </c>
      <c r="Q503" s="414">
        <v>1000</v>
      </c>
      <c r="R503" s="419">
        <v>8.31067</v>
      </c>
      <c r="S503" s="415"/>
      <c r="T503" s="416"/>
      <c r="U503" s="529"/>
      <c r="V503" s="529"/>
    </row>
    <row r="504" spans="1:22" ht="15.75">
      <c r="A504" s="409" t="s">
        <v>2005</v>
      </c>
      <c r="B504" s="409"/>
      <c r="C504" s="410" t="s">
        <v>1808</v>
      </c>
      <c r="D504" s="410" t="s">
        <v>864</v>
      </c>
      <c r="E504" s="411" t="s">
        <v>1809</v>
      </c>
      <c r="F504" s="411" t="s">
        <v>2006</v>
      </c>
      <c r="G504" s="410"/>
      <c r="H504" s="411" t="s">
        <v>936</v>
      </c>
      <c r="I504" s="412" t="s">
        <v>1296</v>
      </c>
      <c r="J504" s="413" t="s">
        <v>1297</v>
      </c>
      <c r="K504" s="412" t="s">
        <v>2498</v>
      </c>
      <c r="L504" s="412" t="s">
        <v>2499</v>
      </c>
      <c r="M504" s="412"/>
      <c r="N504" s="412"/>
      <c r="O504" s="412"/>
      <c r="P504" s="410" t="s">
        <v>2007</v>
      </c>
      <c r="Q504" s="414">
        <v>1000</v>
      </c>
      <c r="R504" s="419">
        <v>10.202575</v>
      </c>
      <c r="S504" s="415"/>
      <c r="T504" s="416"/>
      <c r="U504" s="529"/>
      <c r="V504" s="529"/>
    </row>
    <row r="505" spans="1:22" ht="15.75">
      <c r="A505" s="409" t="s">
        <v>2008</v>
      </c>
      <c r="B505" s="409"/>
      <c r="C505" s="410" t="s">
        <v>1808</v>
      </c>
      <c r="D505" s="410" t="s">
        <v>864</v>
      </c>
      <c r="E505" s="411" t="s">
        <v>1809</v>
      </c>
      <c r="F505" s="411" t="s">
        <v>2006</v>
      </c>
      <c r="G505" s="410"/>
      <c r="H505" s="411" t="s">
        <v>938</v>
      </c>
      <c r="I505" s="412" t="s">
        <v>1296</v>
      </c>
      <c r="J505" s="413" t="s">
        <v>1297</v>
      </c>
      <c r="K505" s="412" t="s">
        <v>2498</v>
      </c>
      <c r="L505" s="412" t="s">
        <v>2499</v>
      </c>
      <c r="M505" s="412"/>
      <c r="N505" s="412"/>
      <c r="O505" s="412"/>
      <c r="P505" s="410" t="s">
        <v>2009</v>
      </c>
      <c r="Q505" s="414">
        <v>1000</v>
      </c>
      <c r="R505" s="419">
        <v>10.60534</v>
      </c>
      <c r="S505" s="415"/>
      <c r="T505" s="416"/>
      <c r="U505" s="529"/>
      <c r="V505" s="529"/>
    </row>
    <row r="506" spans="1:22" ht="15.75">
      <c r="A506" s="409" t="s">
        <v>2010</v>
      </c>
      <c r="B506" s="409"/>
      <c r="C506" s="410" t="s">
        <v>1808</v>
      </c>
      <c r="D506" s="410" t="s">
        <v>864</v>
      </c>
      <c r="E506" s="411" t="s">
        <v>1809</v>
      </c>
      <c r="F506" s="411" t="s">
        <v>2011</v>
      </c>
      <c r="G506" s="410"/>
      <c r="H506" s="411" t="s">
        <v>936</v>
      </c>
      <c r="I506" s="412" t="s">
        <v>1296</v>
      </c>
      <c r="J506" s="413" t="s">
        <v>1297</v>
      </c>
      <c r="K506" s="412" t="s">
        <v>2498</v>
      </c>
      <c r="L506" s="412" t="s">
        <v>2499</v>
      </c>
      <c r="M506" s="412"/>
      <c r="N506" s="412"/>
      <c r="O506" s="412"/>
      <c r="P506" s="410" t="s">
        <v>2012</v>
      </c>
      <c r="Q506" s="414">
        <v>1000</v>
      </c>
      <c r="R506" s="419">
        <v>0.11311</v>
      </c>
      <c r="S506" s="415"/>
      <c r="T506" s="416"/>
      <c r="U506" s="529"/>
      <c r="V506" s="529"/>
    </row>
    <row r="507" spans="1:22" ht="15.75">
      <c r="A507" s="409" t="s">
        <v>2013</v>
      </c>
      <c r="B507" s="409"/>
      <c r="C507" s="410" t="s">
        <v>1808</v>
      </c>
      <c r="D507" s="410" t="s">
        <v>864</v>
      </c>
      <c r="E507" s="411" t="s">
        <v>1809</v>
      </c>
      <c r="F507" s="411" t="s">
        <v>2011</v>
      </c>
      <c r="G507" s="410"/>
      <c r="H507" s="411" t="s">
        <v>938</v>
      </c>
      <c r="I507" s="412" t="s">
        <v>1296</v>
      </c>
      <c r="J507" s="413" t="s">
        <v>1297</v>
      </c>
      <c r="K507" s="412" t="s">
        <v>2498</v>
      </c>
      <c r="L507" s="412" t="s">
        <v>2499</v>
      </c>
      <c r="M507" s="412"/>
      <c r="N507" s="412"/>
      <c r="O507" s="412"/>
      <c r="P507" s="410" t="s">
        <v>2014</v>
      </c>
      <c r="Q507" s="414">
        <v>1000</v>
      </c>
      <c r="R507" s="419">
        <v>9.6099999999999991E-2</v>
      </c>
      <c r="S507" s="415"/>
      <c r="T507" s="416"/>
      <c r="U507" s="529"/>
      <c r="V507" s="529"/>
    </row>
    <row r="508" spans="1:22" ht="15.75">
      <c r="A508" s="409" t="s">
        <v>2015</v>
      </c>
      <c r="B508" s="409"/>
      <c r="C508" s="410" t="s">
        <v>1808</v>
      </c>
      <c r="D508" s="410" t="s">
        <v>864</v>
      </c>
      <c r="E508" s="411" t="s">
        <v>1809</v>
      </c>
      <c r="F508" s="411" t="s">
        <v>2016</v>
      </c>
      <c r="G508" s="410"/>
      <c r="H508" s="411" t="s">
        <v>882</v>
      </c>
      <c r="I508" s="412" t="s">
        <v>1296</v>
      </c>
      <c r="J508" s="413" t="s">
        <v>1297</v>
      </c>
      <c r="K508" s="412" t="s">
        <v>2498</v>
      </c>
      <c r="L508" s="412" t="s">
        <v>2499</v>
      </c>
      <c r="M508" s="412"/>
      <c r="N508" s="412"/>
      <c r="O508" s="412"/>
      <c r="P508" s="410" t="s">
        <v>2017</v>
      </c>
      <c r="Q508" s="414">
        <v>1600</v>
      </c>
      <c r="R508" s="419">
        <v>13.585799999999999</v>
      </c>
      <c r="S508" s="415"/>
      <c r="T508" s="416"/>
      <c r="U508" s="529"/>
      <c r="V508" s="529"/>
    </row>
    <row r="509" spans="1:22" ht="15.75">
      <c r="A509" s="409" t="s">
        <v>2018</v>
      </c>
      <c r="B509" s="409"/>
      <c r="C509" s="410" t="s">
        <v>1808</v>
      </c>
      <c r="D509" s="410" t="s">
        <v>864</v>
      </c>
      <c r="E509" s="411" t="s">
        <v>1809</v>
      </c>
      <c r="F509" s="411" t="s">
        <v>2016</v>
      </c>
      <c r="G509" s="409"/>
      <c r="H509" s="411" t="s">
        <v>938</v>
      </c>
      <c r="I509" s="412" t="s">
        <v>1296</v>
      </c>
      <c r="J509" s="413" t="s">
        <v>1297</v>
      </c>
      <c r="K509" s="412" t="s">
        <v>2498</v>
      </c>
      <c r="L509" s="412" t="s">
        <v>2499</v>
      </c>
      <c r="M509" s="412"/>
      <c r="N509" s="412"/>
      <c r="O509" s="412"/>
      <c r="P509" s="410" t="s">
        <v>2019</v>
      </c>
      <c r="Q509" s="414">
        <v>1000</v>
      </c>
      <c r="R509" s="419">
        <v>8.1875</v>
      </c>
      <c r="S509" s="415"/>
      <c r="T509" s="416"/>
      <c r="U509" s="529"/>
      <c r="V509" s="529"/>
    </row>
    <row r="510" spans="1:22" ht="15.75">
      <c r="A510" s="409" t="s">
        <v>2020</v>
      </c>
      <c r="B510" s="409"/>
      <c r="C510" s="410" t="s">
        <v>1808</v>
      </c>
      <c r="D510" s="410" t="s">
        <v>873</v>
      </c>
      <c r="E510" s="411" t="s">
        <v>1890</v>
      </c>
      <c r="F510" s="411" t="s">
        <v>2021</v>
      </c>
      <c r="G510" s="409"/>
      <c r="H510" s="411" t="s">
        <v>1898</v>
      </c>
      <c r="I510" s="412" t="s">
        <v>1296</v>
      </c>
      <c r="J510" s="413" t="s">
        <v>1297</v>
      </c>
      <c r="K510" s="412" t="s">
        <v>2498</v>
      </c>
      <c r="L510" s="412" t="s">
        <v>1298</v>
      </c>
      <c r="M510" s="412"/>
      <c r="N510" s="412"/>
      <c r="O510" s="412"/>
      <c r="P510" s="410" t="s">
        <v>2022</v>
      </c>
      <c r="Q510" s="414">
        <v>200</v>
      </c>
      <c r="R510" s="419">
        <v>0</v>
      </c>
      <c r="S510" s="415"/>
      <c r="T510" s="416"/>
      <c r="U510" s="529"/>
      <c r="V510" s="529"/>
    </row>
    <row r="511" spans="1:22" ht="15.75">
      <c r="A511" s="409" t="s">
        <v>2023</v>
      </c>
      <c r="B511" s="409"/>
      <c r="C511" s="410" t="s">
        <v>1808</v>
      </c>
      <c r="D511" s="410" t="s">
        <v>873</v>
      </c>
      <c r="E511" s="411" t="s">
        <v>1890</v>
      </c>
      <c r="F511" s="411" t="s">
        <v>2021</v>
      </c>
      <c r="G511" s="409"/>
      <c r="H511" s="411" t="s">
        <v>1892</v>
      </c>
      <c r="I511" s="412" t="s">
        <v>1296</v>
      </c>
      <c r="J511" s="413" t="s">
        <v>1297</v>
      </c>
      <c r="K511" s="412" t="s">
        <v>2498</v>
      </c>
      <c r="L511" s="412" t="s">
        <v>1298</v>
      </c>
      <c r="M511" s="412"/>
      <c r="N511" s="412"/>
      <c r="O511" s="412"/>
      <c r="P511" s="410" t="s">
        <v>2024</v>
      </c>
      <c r="Q511" s="414">
        <v>333.33</v>
      </c>
      <c r="R511" s="419">
        <v>0.17227999999999999</v>
      </c>
      <c r="S511" s="415"/>
      <c r="T511" s="416"/>
      <c r="U511" s="529"/>
      <c r="V511" s="529"/>
    </row>
    <row r="512" spans="1:22" ht="15.75">
      <c r="A512" s="409" t="s">
        <v>2025</v>
      </c>
      <c r="B512" s="409"/>
      <c r="C512" s="411" t="s">
        <v>1808</v>
      </c>
      <c r="D512" s="410" t="s">
        <v>864</v>
      </c>
      <c r="E512" s="411" t="s">
        <v>1809</v>
      </c>
      <c r="F512" s="411" t="s">
        <v>2026</v>
      </c>
      <c r="G512" s="409"/>
      <c r="H512" s="411" t="s">
        <v>866</v>
      </c>
      <c r="I512" s="412" t="s">
        <v>1296</v>
      </c>
      <c r="J512" s="413" t="s">
        <v>1297</v>
      </c>
      <c r="K512" s="412" t="s">
        <v>2498</v>
      </c>
      <c r="L512" s="412" t="s">
        <v>2499</v>
      </c>
      <c r="M512" s="412"/>
      <c r="N512" s="412"/>
      <c r="O512" s="412"/>
      <c r="P512" s="410" t="s">
        <v>2027</v>
      </c>
      <c r="Q512" s="414">
        <v>3000</v>
      </c>
      <c r="R512" s="419">
        <v>6.8415900000000001</v>
      </c>
      <c r="S512" s="415"/>
      <c r="T512" s="416"/>
      <c r="U512" s="529"/>
      <c r="V512" s="529"/>
    </row>
    <row r="513" spans="1:22" ht="15.75">
      <c r="A513" s="409" t="s">
        <v>2028</v>
      </c>
      <c r="B513" s="409"/>
      <c r="C513" s="411" t="s">
        <v>1808</v>
      </c>
      <c r="D513" s="410" t="s">
        <v>864</v>
      </c>
      <c r="E513" s="411" t="s">
        <v>1809</v>
      </c>
      <c r="F513" s="411" t="s">
        <v>2026</v>
      </c>
      <c r="G513" s="409"/>
      <c r="H513" s="411" t="s">
        <v>868</v>
      </c>
      <c r="I513" s="412" t="s">
        <v>1296</v>
      </c>
      <c r="J513" s="413" t="s">
        <v>1297</v>
      </c>
      <c r="K513" s="412" t="s">
        <v>2498</v>
      </c>
      <c r="L513" s="412" t="s">
        <v>2499</v>
      </c>
      <c r="M513" s="412"/>
      <c r="N513" s="412"/>
      <c r="O513" s="412"/>
      <c r="P513" s="410" t="s">
        <v>2029</v>
      </c>
      <c r="Q513" s="414">
        <v>3000</v>
      </c>
      <c r="R513" s="419">
        <v>17.281950000000002</v>
      </c>
      <c r="S513" s="415"/>
      <c r="T513" s="416"/>
      <c r="U513" s="529"/>
      <c r="V513" s="529"/>
    </row>
    <row r="514" spans="1:22" ht="15.75">
      <c r="A514" s="409" t="s">
        <v>2030</v>
      </c>
      <c r="B514" s="409"/>
      <c r="C514" s="411" t="s">
        <v>1808</v>
      </c>
      <c r="D514" s="410" t="s">
        <v>864</v>
      </c>
      <c r="E514" s="411" t="s">
        <v>1809</v>
      </c>
      <c r="F514" s="411" t="s">
        <v>2026</v>
      </c>
      <c r="G514" s="409"/>
      <c r="H514" s="411" t="s">
        <v>870</v>
      </c>
      <c r="I514" s="412" t="s">
        <v>1296</v>
      </c>
      <c r="J514" s="413" t="s">
        <v>1297</v>
      </c>
      <c r="K514" s="412" t="s">
        <v>2498</v>
      </c>
      <c r="L514" s="412" t="s">
        <v>2499</v>
      </c>
      <c r="M514" s="412"/>
      <c r="N514" s="412"/>
      <c r="O514" s="412"/>
      <c r="P514" s="410" t="s">
        <v>2031</v>
      </c>
      <c r="Q514" s="414">
        <v>3000</v>
      </c>
      <c r="R514" s="419">
        <v>10.384830000000001</v>
      </c>
      <c r="S514" s="415"/>
      <c r="T514" s="416"/>
      <c r="U514" s="529"/>
      <c r="V514" s="529"/>
    </row>
    <row r="515" spans="1:22" ht="15.75">
      <c r="A515" s="409" t="s">
        <v>2032</v>
      </c>
      <c r="B515" s="409"/>
      <c r="C515" s="411" t="s">
        <v>1808</v>
      </c>
      <c r="D515" s="410" t="s">
        <v>864</v>
      </c>
      <c r="E515" s="411" t="s">
        <v>1809</v>
      </c>
      <c r="F515" s="411" t="s">
        <v>2033</v>
      </c>
      <c r="G515" s="409"/>
      <c r="H515" s="411" t="s">
        <v>882</v>
      </c>
      <c r="I515" s="412" t="s">
        <v>1296</v>
      </c>
      <c r="J515" s="413" t="s">
        <v>1297</v>
      </c>
      <c r="K515" s="412" t="s">
        <v>2498</v>
      </c>
      <c r="L515" s="412" t="s">
        <v>2499</v>
      </c>
      <c r="M515" s="412"/>
      <c r="N515" s="412"/>
      <c r="O515" s="412"/>
      <c r="P515" s="410" t="s">
        <v>2034</v>
      </c>
      <c r="Q515" s="414">
        <v>1600</v>
      </c>
      <c r="R515" s="419">
        <v>12.57362</v>
      </c>
      <c r="S515" s="415"/>
      <c r="T515" s="416"/>
      <c r="U515" s="529"/>
      <c r="V515" s="529"/>
    </row>
    <row r="516" spans="1:22" s="181" customFormat="1" ht="15.75">
      <c r="A516" s="409" t="s">
        <v>2035</v>
      </c>
      <c r="B516" s="432"/>
      <c r="C516" s="411" t="s">
        <v>1808</v>
      </c>
      <c r="D516" s="410" t="s">
        <v>864</v>
      </c>
      <c r="E516" s="411" t="s">
        <v>1809</v>
      </c>
      <c r="F516" s="411" t="s">
        <v>2033</v>
      </c>
      <c r="G516" s="409"/>
      <c r="H516" s="411" t="s">
        <v>868</v>
      </c>
      <c r="I516" s="412" t="s">
        <v>1296</v>
      </c>
      <c r="J516" s="413" t="s">
        <v>1297</v>
      </c>
      <c r="K516" s="412" t="s">
        <v>2498</v>
      </c>
      <c r="L516" s="412" t="s">
        <v>2499</v>
      </c>
      <c r="M516" s="433"/>
      <c r="N516" s="433"/>
      <c r="O516" s="433"/>
      <c r="P516" s="410" t="s">
        <v>2036</v>
      </c>
      <c r="Q516" s="414">
        <v>3000</v>
      </c>
      <c r="R516" s="423">
        <v>21.02487</v>
      </c>
      <c r="S516" s="415"/>
      <c r="T516" s="434"/>
      <c r="U516" s="435"/>
      <c r="V516" s="435"/>
    </row>
    <row r="517" spans="1:22" s="181" customFormat="1" ht="15.75">
      <c r="A517" s="409" t="s">
        <v>2037</v>
      </c>
      <c r="B517" s="432"/>
      <c r="C517" s="411" t="s">
        <v>1808</v>
      </c>
      <c r="D517" s="410" t="s">
        <v>864</v>
      </c>
      <c r="E517" s="411" t="s">
        <v>2038</v>
      </c>
      <c r="F517" s="411" t="s">
        <v>1047</v>
      </c>
      <c r="G517" s="409"/>
      <c r="H517" s="411" t="s">
        <v>2039</v>
      </c>
      <c r="I517" s="412" t="s">
        <v>1296</v>
      </c>
      <c r="J517" s="413" t="s">
        <v>1297</v>
      </c>
      <c r="K517" s="412" t="s">
        <v>2498</v>
      </c>
      <c r="L517" s="412" t="s">
        <v>1298</v>
      </c>
      <c r="M517" s="433"/>
      <c r="N517" s="433"/>
      <c r="O517" s="433"/>
      <c r="P517" s="410">
        <v>23009918</v>
      </c>
      <c r="Q517" s="414">
        <v>1000</v>
      </c>
      <c r="R517" s="423">
        <v>1.2385665000000001</v>
      </c>
      <c r="S517" s="415"/>
      <c r="T517" s="434"/>
      <c r="U517" s="435"/>
      <c r="V517" s="435"/>
    </row>
    <row r="518" spans="1:22" s="181" customFormat="1" ht="15.75">
      <c r="A518" s="409" t="s">
        <v>2041</v>
      </c>
      <c r="B518" s="432"/>
      <c r="C518" s="411" t="s">
        <v>1808</v>
      </c>
      <c r="D518" s="410" t="s">
        <v>864</v>
      </c>
      <c r="E518" s="411" t="s">
        <v>2038</v>
      </c>
      <c r="F518" s="411" t="s">
        <v>1047</v>
      </c>
      <c r="G518" s="409"/>
      <c r="H518" s="411" t="s">
        <v>2042</v>
      </c>
      <c r="I518" s="412" t="s">
        <v>1296</v>
      </c>
      <c r="J518" s="413" t="s">
        <v>1297</v>
      </c>
      <c r="K518" s="412" t="s">
        <v>2498</v>
      </c>
      <c r="L518" s="412" t="s">
        <v>1298</v>
      </c>
      <c r="M518" s="433"/>
      <c r="N518" s="433"/>
      <c r="O518" s="433"/>
      <c r="P518" s="410" t="s">
        <v>2043</v>
      </c>
      <c r="Q518" s="414">
        <v>1000</v>
      </c>
      <c r="R518" s="423">
        <v>0.98568199999999995</v>
      </c>
      <c r="S518" s="415"/>
      <c r="T518" s="434"/>
      <c r="U518" s="435"/>
      <c r="V518" s="435"/>
    </row>
    <row r="519" spans="1:22" s="181" customFormat="1" ht="15.75">
      <c r="A519" s="409" t="s">
        <v>2045</v>
      </c>
      <c r="B519" s="432"/>
      <c r="C519" s="411" t="s">
        <v>1808</v>
      </c>
      <c r="D519" s="410" t="s">
        <v>864</v>
      </c>
      <c r="E519" s="411" t="s">
        <v>1073</v>
      </c>
      <c r="F519" s="411" t="s">
        <v>1047</v>
      </c>
      <c r="G519" s="409"/>
      <c r="H519" s="411" t="s">
        <v>2046</v>
      </c>
      <c r="I519" s="412" t="s">
        <v>1296</v>
      </c>
      <c r="J519" s="413" t="s">
        <v>1297</v>
      </c>
      <c r="K519" s="412" t="s">
        <v>2498</v>
      </c>
      <c r="L519" s="412" t="s">
        <v>1298</v>
      </c>
      <c r="M519" s="433"/>
      <c r="N519" s="433"/>
      <c r="O519" s="433"/>
      <c r="P519" s="410">
        <v>23005754</v>
      </c>
      <c r="Q519" s="414">
        <v>1000</v>
      </c>
      <c r="R519" s="423">
        <v>3.8749645999999989</v>
      </c>
      <c r="S519" s="415"/>
      <c r="T519" s="434"/>
      <c r="U519" s="435"/>
      <c r="V519" s="435"/>
    </row>
    <row r="520" spans="1:22" s="181" customFormat="1" ht="15.75">
      <c r="A520" s="409" t="s">
        <v>2047</v>
      </c>
      <c r="B520" s="432"/>
      <c r="C520" s="411" t="s">
        <v>1808</v>
      </c>
      <c r="D520" s="410" t="s">
        <v>864</v>
      </c>
      <c r="E520" s="411" t="s">
        <v>2038</v>
      </c>
      <c r="F520" s="411" t="s">
        <v>1047</v>
      </c>
      <c r="G520" s="409"/>
      <c r="H520" s="411" t="s">
        <v>2048</v>
      </c>
      <c r="I520" s="412" t="s">
        <v>1296</v>
      </c>
      <c r="J520" s="413" t="s">
        <v>1297</v>
      </c>
      <c r="K520" s="412" t="s">
        <v>2498</v>
      </c>
      <c r="L520" s="412" t="s">
        <v>1298</v>
      </c>
      <c r="M520" s="433"/>
      <c r="N520" s="433"/>
      <c r="O520" s="433"/>
      <c r="P520" s="410">
        <v>13191673</v>
      </c>
      <c r="Q520" s="414">
        <v>1000</v>
      </c>
      <c r="R520" s="423">
        <v>0.59736689999999903</v>
      </c>
      <c r="S520" s="415"/>
      <c r="T520" s="434"/>
      <c r="U520" s="435"/>
      <c r="V520" s="435"/>
    </row>
    <row r="521" spans="1:22" s="181" customFormat="1" ht="15.75">
      <c r="A521" s="409" t="s">
        <v>2049</v>
      </c>
      <c r="B521" s="432"/>
      <c r="C521" s="411" t="s">
        <v>1808</v>
      </c>
      <c r="D521" s="410" t="s">
        <v>864</v>
      </c>
      <c r="E521" s="411" t="s">
        <v>2038</v>
      </c>
      <c r="F521" s="411" t="s">
        <v>1047</v>
      </c>
      <c r="G521" s="409"/>
      <c r="H521" s="411" t="s">
        <v>2050</v>
      </c>
      <c r="I521" s="412" t="s">
        <v>1296</v>
      </c>
      <c r="J521" s="413" t="s">
        <v>1297</v>
      </c>
      <c r="K521" s="412" t="s">
        <v>2498</v>
      </c>
      <c r="L521" s="412" t="s">
        <v>1298</v>
      </c>
      <c r="M521" s="433"/>
      <c r="N521" s="433"/>
      <c r="O521" s="433"/>
      <c r="P521" s="410">
        <v>7659542</v>
      </c>
      <c r="Q521" s="414">
        <v>1000</v>
      </c>
      <c r="R521" s="423">
        <v>0.94749209999999995</v>
      </c>
      <c r="S521" s="415"/>
      <c r="T521" s="434"/>
      <c r="U521" s="435"/>
      <c r="V521" s="435"/>
    </row>
    <row r="522" spans="1:22" s="181" customFormat="1" ht="15.75">
      <c r="A522" s="409" t="s">
        <v>2051</v>
      </c>
      <c r="B522" s="432"/>
      <c r="C522" s="411" t="s">
        <v>1808</v>
      </c>
      <c r="D522" s="410" t="s">
        <v>864</v>
      </c>
      <c r="E522" s="411" t="s">
        <v>2044</v>
      </c>
      <c r="F522" s="411" t="s">
        <v>1047</v>
      </c>
      <c r="G522" s="409"/>
      <c r="H522" s="411" t="s">
        <v>2052</v>
      </c>
      <c r="I522" s="412" t="s">
        <v>1296</v>
      </c>
      <c r="J522" s="413" t="s">
        <v>1297</v>
      </c>
      <c r="K522" s="412" t="s">
        <v>2498</v>
      </c>
      <c r="L522" s="412" t="s">
        <v>1298</v>
      </c>
      <c r="M522" s="433"/>
      <c r="N522" s="433"/>
      <c r="O522" s="433"/>
      <c r="P522" s="410" t="s">
        <v>2053</v>
      </c>
      <c r="Q522" s="414">
        <v>1000</v>
      </c>
      <c r="R522" s="423">
        <v>1.0678730000000001</v>
      </c>
      <c r="S522" s="415"/>
      <c r="T522" s="434"/>
      <c r="U522" s="435"/>
      <c r="V522" s="435"/>
    </row>
    <row r="523" spans="1:22" s="181" customFormat="1" ht="15.75">
      <c r="A523" s="409" t="s">
        <v>2054</v>
      </c>
      <c r="B523" s="432"/>
      <c r="C523" s="411" t="s">
        <v>1808</v>
      </c>
      <c r="D523" s="410" t="s">
        <v>864</v>
      </c>
      <c r="E523" s="411" t="s">
        <v>1073</v>
      </c>
      <c r="F523" s="411" t="s">
        <v>1047</v>
      </c>
      <c r="G523" s="409"/>
      <c r="H523" s="411" t="s">
        <v>2055</v>
      </c>
      <c r="I523" s="412" t="s">
        <v>1296</v>
      </c>
      <c r="J523" s="413" t="s">
        <v>1297</v>
      </c>
      <c r="K523" s="412" t="s">
        <v>2498</v>
      </c>
      <c r="L523" s="412" t="s">
        <v>1298</v>
      </c>
      <c r="M523" s="433"/>
      <c r="N523" s="433"/>
      <c r="O523" s="433"/>
      <c r="P523" s="410">
        <v>23005751</v>
      </c>
      <c r="Q523" s="414">
        <v>1000</v>
      </c>
      <c r="R523" s="423">
        <v>3.5502206999999997</v>
      </c>
      <c r="S523" s="415"/>
      <c r="T523" s="434"/>
      <c r="U523" s="435"/>
      <c r="V523" s="435"/>
    </row>
    <row r="524" spans="1:22" s="181" customFormat="1" ht="15.75">
      <c r="A524" s="409" t="s">
        <v>2056</v>
      </c>
      <c r="B524" s="432"/>
      <c r="C524" s="411" t="s">
        <v>1808</v>
      </c>
      <c r="D524" s="410" t="s">
        <v>864</v>
      </c>
      <c r="E524" s="411" t="s">
        <v>2044</v>
      </c>
      <c r="F524" s="411" t="s">
        <v>1047</v>
      </c>
      <c r="G524" s="409"/>
      <c r="H524" s="411" t="s">
        <v>2057</v>
      </c>
      <c r="I524" s="412" t="s">
        <v>1296</v>
      </c>
      <c r="J524" s="413" t="s">
        <v>1297</v>
      </c>
      <c r="K524" s="412" t="s">
        <v>2498</v>
      </c>
      <c r="L524" s="412" t="s">
        <v>1298</v>
      </c>
      <c r="M524" s="433"/>
      <c r="N524" s="433"/>
      <c r="O524" s="433"/>
      <c r="P524" s="410" t="s">
        <v>2058</v>
      </c>
      <c r="Q524" s="414">
        <v>1000</v>
      </c>
      <c r="R524" s="423">
        <v>7.2657039799999996</v>
      </c>
      <c r="S524" s="415"/>
      <c r="T524" s="434"/>
      <c r="U524" s="435"/>
      <c r="V524" s="435"/>
    </row>
    <row r="525" spans="1:22" s="181" customFormat="1" ht="15.75">
      <c r="A525" s="409" t="s">
        <v>2059</v>
      </c>
      <c r="B525" s="432"/>
      <c r="C525" s="411" t="s">
        <v>1808</v>
      </c>
      <c r="D525" s="410" t="s">
        <v>864</v>
      </c>
      <c r="E525" s="411" t="s">
        <v>1073</v>
      </c>
      <c r="F525" s="411" t="s">
        <v>1047</v>
      </c>
      <c r="G525" s="409"/>
      <c r="H525" s="411" t="s">
        <v>2060</v>
      </c>
      <c r="I525" s="412" t="s">
        <v>1296</v>
      </c>
      <c r="J525" s="413" t="s">
        <v>1297</v>
      </c>
      <c r="K525" s="412" t="s">
        <v>2498</v>
      </c>
      <c r="L525" s="412" t="s">
        <v>1298</v>
      </c>
      <c r="M525" s="433"/>
      <c r="N525" s="433"/>
      <c r="O525" s="433"/>
      <c r="P525" s="410">
        <v>7659479</v>
      </c>
      <c r="Q525" s="414">
        <v>2000</v>
      </c>
      <c r="R525" s="423">
        <v>3.5404814999999998</v>
      </c>
      <c r="S525" s="415"/>
      <c r="T525" s="434"/>
      <c r="U525" s="435"/>
      <c r="V525" s="435"/>
    </row>
    <row r="526" spans="1:22" s="181" customFormat="1" ht="15.75">
      <c r="A526" s="409" t="s">
        <v>2061</v>
      </c>
      <c r="B526" s="432"/>
      <c r="C526" s="411" t="s">
        <v>1808</v>
      </c>
      <c r="D526" s="410" t="s">
        <v>864</v>
      </c>
      <c r="E526" s="411" t="s">
        <v>2040</v>
      </c>
      <c r="F526" s="411" t="s">
        <v>1047</v>
      </c>
      <c r="G526" s="409"/>
      <c r="H526" s="411" t="s">
        <v>2062</v>
      </c>
      <c r="I526" s="412" t="s">
        <v>1296</v>
      </c>
      <c r="J526" s="413" t="s">
        <v>1297</v>
      </c>
      <c r="K526" s="412" t="s">
        <v>2498</v>
      </c>
      <c r="L526" s="412" t="s">
        <v>1298</v>
      </c>
      <c r="M526" s="433"/>
      <c r="N526" s="433"/>
      <c r="O526" s="433"/>
      <c r="P526" s="410" t="s">
        <v>2063</v>
      </c>
      <c r="Q526" s="414">
        <v>1000</v>
      </c>
      <c r="R526" s="423">
        <v>1.60327156</v>
      </c>
      <c r="S526" s="415"/>
      <c r="T526" s="434"/>
      <c r="U526" s="435"/>
      <c r="V526" s="435"/>
    </row>
    <row r="527" spans="1:22" s="181" customFormat="1" ht="15.75">
      <c r="A527" s="409" t="s">
        <v>2064</v>
      </c>
      <c r="B527" s="432"/>
      <c r="C527" s="411" t="s">
        <v>1808</v>
      </c>
      <c r="D527" s="410" t="s">
        <v>864</v>
      </c>
      <c r="E527" s="411" t="s">
        <v>1809</v>
      </c>
      <c r="F527" s="411" t="s">
        <v>1047</v>
      </c>
      <c r="G527" s="409"/>
      <c r="H527" s="411" t="s">
        <v>2065</v>
      </c>
      <c r="I527" s="412" t="s">
        <v>1296</v>
      </c>
      <c r="J527" s="413" t="s">
        <v>1297</v>
      </c>
      <c r="K527" s="412" t="s">
        <v>2498</v>
      </c>
      <c r="L527" s="412" t="s">
        <v>1298</v>
      </c>
      <c r="M527" s="433"/>
      <c r="N527" s="433"/>
      <c r="O527" s="433"/>
      <c r="P527" s="410">
        <v>2781456</v>
      </c>
      <c r="Q527" s="414">
        <v>1000</v>
      </c>
      <c r="R527" s="423">
        <v>2.9742629999999997</v>
      </c>
      <c r="S527" s="415"/>
      <c r="T527" s="434"/>
      <c r="U527" s="435"/>
      <c r="V527" s="435"/>
    </row>
    <row r="528" spans="1:22" s="181" customFormat="1" ht="15.75">
      <c r="A528" s="409" t="s">
        <v>2066</v>
      </c>
      <c r="B528" s="432"/>
      <c r="C528" s="411" t="s">
        <v>1808</v>
      </c>
      <c r="D528" s="410" t="s">
        <v>864</v>
      </c>
      <c r="E528" s="411" t="s">
        <v>2038</v>
      </c>
      <c r="F528" s="411" t="s">
        <v>1047</v>
      </c>
      <c r="G528" s="409"/>
      <c r="H528" s="411" t="s">
        <v>2067</v>
      </c>
      <c r="I528" s="412" t="s">
        <v>1296</v>
      </c>
      <c r="J528" s="413" t="s">
        <v>1297</v>
      </c>
      <c r="K528" s="412" t="s">
        <v>2498</v>
      </c>
      <c r="L528" s="412" t="s">
        <v>1298</v>
      </c>
      <c r="M528" s="433"/>
      <c r="N528" s="433"/>
      <c r="O528" s="433"/>
      <c r="P528" s="410">
        <v>2796286</v>
      </c>
      <c r="Q528" s="414">
        <v>1000</v>
      </c>
      <c r="R528" s="423">
        <v>0.9304451250000001</v>
      </c>
      <c r="S528" s="415"/>
      <c r="T528" s="434"/>
      <c r="U528" s="435"/>
      <c r="V528" s="435"/>
    </row>
    <row r="529" spans="1:22" s="181" customFormat="1" ht="15.75">
      <c r="A529" s="409" t="s">
        <v>2068</v>
      </c>
      <c r="B529" s="432"/>
      <c r="C529" s="411" t="s">
        <v>1808</v>
      </c>
      <c r="D529" s="410" t="s">
        <v>864</v>
      </c>
      <c r="E529" s="411" t="s">
        <v>2038</v>
      </c>
      <c r="F529" s="411" t="s">
        <v>1047</v>
      </c>
      <c r="G529" s="409"/>
      <c r="H529" s="411" t="s">
        <v>2069</v>
      </c>
      <c r="I529" s="412" t="s">
        <v>1296</v>
      </c>
      <c r="J529" s="413" t="s">
        <v>1297</v>
      </c>
      <c r="K529" s="412" t="s">
        <v>2498</v>
      </c>
      <c r="L529" s="412" t="s">
        <v>1298</v>
      </c>
      <c r="M529" s="433"/>
      <c r="N529" s="433"/>
      <c r="O529" s="433"/>
      <c r="P529" s="410" t="s">
        <v>2070</v>
      </c>
      <c r="Q529" s="414">
        <v>1000</v>
      </c>
      <c r="R529" s="423">
        <v>1.0210370000000002</v>
      </c>
      <c r="S529" s="415"/>
      <c r="T529" s="434"/>
      <c r="U529" s="435"/>
      <c r="V529" s="435"/>
    </row>
    <row r="530" spans="1:22" s="181" customFormat="1" ht="15.75">
      <c r="A530" s="409" t="s">
        <v>2071</v>
      </c>
      <c r="B530" s="432"/>
      <c r="C530" s="411" t="s">
        <v>1808</v>
      </c>
      <c r="D530" s="410" t="s">
        <v>864</v>
      </c>
      <c r="E530" s="411" t="s">
        <v>1073</v>
      </c>
      <c r="F530" s="411" t="s">
        <v>1047</v>
      </c>
      <c r="G530" s="409"/>
      <c r="H530" s="411" t="s">
        <v>2072</v>
      </c>
      <c r="I530" s="412" t="s">
        <v>1296</v>
      </c>
      <c r="J530" s="413" t="s">
        <v>1297</v>
      </c>
      <c r="K530" s="412" t="s">
        <v>2498</v>
      </c>
      <c r="L530" s="412" t="s">
        <v>1298</v>
      </c>
      <c r="M530" s="433"/>
      <c r="N530" s="433"/>
      <c r="O530" s="433"/>
      <c r="P530" s="410">
        <v>5288846</v>
      </c>
      <c r="Q530" s="414">
        <v>1000</v>
      </c>
      <c r="R530" s="423">
        <v>0.33565800000000001</v>
      </c>
      <c r="S530" s="415"/>
      <c r="T530" s="434"/>
      <c r="U530" s="435"/>
      <c r="V530" s="435"/>
    </row>
    <row r="531" spans="1:22" s="181" customFormat="1" ht="15.75">
      <c r="A531" s="409" t="s">
        <v>2073</v>
      </c>
      <c r="B531" s="432"/>
      <c r="C531" s="411" t="s">
        <v>1808</v>
      </c>
      <c r="D531" s="410" t="s">
        <v>864</v>
      </c>
      <c r="E531" s="411" t="s">
        <v>1073</v>
      </c>
      <c r="F531" s="411" t="s">
        <v>1047</v>
      </c>
      <c r="G531" s="409"/>
      <c r="H531" s="411" t="s">
        <v>2074</v>
      </c>
      <c r="I531" s="412" t="s">
        <v>1296</v>
      </c>
      <c r="J531" s="413" t="s">
        <v>1297</v>
      </c>
      <c r="K531" s="412" t="s">
        <v>2498</v>
      </c>
      <c r="L531" s="412" t="s">
        <v>1298</v>
      </c>
      <c r="M531" s="433"/>
      <c r="N531" s="433"/>
      <c r="O531" s="433"/>
      <c r="P531" s="410">
        <v>16636107</v>
      </c>
      <c r="Q531" s="414">
        <v>1000</v>
      </c>
      <c r="R531" s="423">
        <v>0.34338150049999999</v>
      </c>
      <c r="S531" s="415"/>
      <c r="T531" s="434"/>
      <c r="U531" s="435"/>
      <c r="V531" s="435"/>
    </row>
    <row r="532" spans="1:22" s="181" customFormat="1" ht="15.75">
      <c r="A532" s="409" t="s">
        <v>2075</v>
      </c>
      <c r="B532" s="432"/>
      <c r="C532" s="411" t="s">
        <v>1808</v>
      </c>
      <c r="D532" s="410" t="s">
        <v>864</v>
      </c>
      <c r="E532" s="411" t="s">
        <v>1073</v>
      </c>
      <c r="F532" s="411" t="s">
        <v>1047</v>
      </c>
      <c r="G532" s="409"/>
      <c r="H532" s="411" t="s">
        <v>2076</v>
      </c>
      <c r="I532" s="412" t="s">
        <v>1296</v>
      </c>
      <c r="J532" s="413" t="s">
        <v>1297</v>
      </c>
      <c r="K532" s="412" t="s">
        <v>2498</v>
      </c>
      <c r="L532" s="412" t="s">
        <v>1298</v>
      </c>
      <c r="M532" s="433"/>
      <c r="N532" s="433"/>
      <c r="O532" s="433"/>
      <c r="P532" s="410" t="s">
        <v>2077</v>
      </c>
      <c r="Q532" s="414">
        <v>1000</v>
      </c>
      <c r="R532" s="423">
        <v>2.8174633600000001</v>
      </c>
      <c r="S532" s="415"/>
      <c r="T532" s="434"/>
      <c r="U532" s="435"/>
      <c r="V532" s="435"/>
    </row>
    <row r="533" spans="1:22" s="181" customFormat="1" ht="15.75">
      <c r="A533" s="409" t="s">
        <v>2078</v>
      </c>
      <c r="B533" s="432"/>
      <c r="C533" s="411" t="s">
        <v>1808</v>
      </c>
      <c r="D533" s="410" t="s">
        <v>864</v>
      </c>
      <c r="E533" s="411" t="s">
        <v>2038</v>
      </c>
      <c r="F533" s="411" t="s">
        <v>1047</v>
      </c>
      <c r="G533" s="409"/>
      <c r="H533" s="411" t="s">
        <v>2079</v>
      </c>
      <c r="I533" s="412" t="s">
        <v>1296</v>
      </c>
      <c r="J533" s="413" t="s">
        <v>1297</v>
      </c>
      <c r="K533" s="412" t="s">
        <v>2498</v>
      </c>
      <c r="L533" s="412" t="s">
        <v>1298</v>
      </c>
      <c r="M533" s="433"/>
      <c r="N533" s="433"/>
      <c r="O533" s="433"/>
      <c r="P533" s="410">
        <v>23006307</v>
      </c>
      <c r="Q533" s="414">
        <v>1000</v>
      </c>
      <c r="R533" s="423">
        <v>3.8610587000000001</v>
      </c>
      <c r="S533" s="415"/>
      <c r="T533" s="434"/>
      <c r="U533" s="435"/>
      <c r="V533" s="435"/>
    </row>
    <row r="534" spans="1:22" customFormat="1" ht="15">
      <c r="A534" s="409" t="s">
        <v>2080</v>
      </c>
      <c r="B534" s="430"/>
      <c r="C534" s="410" t="s">
        <v>1808</v>
      </c>
      <c r="D534" s="410" t="s">
        <v>864</v>
      </c>
      <c r="E534" s="410" t="s">
        <v>1859</v>
      </c>
      <c r="F534" s="410" t="s">
        <v>1047</v>
      </c>
      <c r="G534" s="410"/>
      <c r="H534" s="410" t="s">
        <v>2081</v>
      </c>
      <c r="I534" s="412" t="s">
        <v>1296</v>
      </c>
      <c r="J534" s="413" t="s">
        <v>1297</v>
      </c>
      <c r="K534" s="412" t="s">
        <v>2498</v>
      </c>
      <c r="L534" s="412" t="s">
        <v>1298</v>
      </c>
      <c r="M534" s="433"/>
      <c r="N534" s="433"/>
      <c r="O534" s="433"/>
      <c r="P534" s="410">
        <v>2832444</v>
      </c>
      <c r="Q534" s="410">
        <v>1000</v>
      </c>
      <c r="R534" s="419">
        <v>1.7919382499999998</v>
      </c>
      <c r="S534" s="423"/>
      <c r="T534" s="431"/>
      <c r="U534" s="431"/>
      <c r="V534" s="431"/>
    </row>
    <row r="535" spans="1:22" customFormat="1" ht="15">
      <c r="A535" s="409" t="s">
        <v>2082</v>
      </c>
      <c r="B535" s="430"/>
      <c r="C535" s="410" t="s">
        <v>1808</v>
      </c>
      <c r="D535" s="410" t="s">
        <v>864</v>
      </c>
      <c r="E535" s="410" t="s">
        <v>1859</v>
      </c>
      <c r="F535" s="410" t="s">
        <v>1047</v>
      </c>
      <c r="G535" s="410"/>
      <c r="H535" s="410" t="s">
        <v>2083</v>
      </c>
      <c r="I535" s="412" t="s">
        <v>1296</v>
      </c>
      <c r="J535" s="413" t="s">
        <v>1297</v>
      </c>
      <c r="K535" s="412" t="s">
        <v>2498</v>
      </c>
      <c r="L535" s="412" t="s">
        <v>1298</v>
      </c>
      <c r="M535" s="433"/>
      <c r="N535" s="433"/>
      <c r="O535" s="433"/>
      <c r="P535" s="410" t="s">
        <v>2084</v>
      </c>
      <c r="Q535" s="410">
        <v>1000</v>
      </c>
      <c r="R535" s="419">
        <v>1.0110790000000001</v>
      </c>
      <c r="S535" s="423"/>
      <c r="T535" s="431"/>
      <c r="U535" s="431"/>
      <c r="V535" s="431"/>
    </row>
    <row r="536" spans="1:22" customFormat="1" ht="15">
      <c r="A536" s="409" t="s">
        <v>2085</v>
      </c>
      <c r="B536" s="430"/>
      <c r="C536" s="410" t="s">
        <v>1808</v>
      </c>
      <c r="D536" s="410" t="s">
        <v>864</v>
      </c>
      <c r="E536" s="410" t="s">
        <v>1809</v>
      </c>
      <c r="F536" s="410" t="s">
        <v>1047</v>
      </c>
      <c r="G536" s="410"/>
      <c r="H536" s="410" t="s">
        <v>2086</v>
      </c>
      <c r="I536" s="412" t="s">
        <v>1296</v>
      </c>
      <c r="J536" s="413" t="s">
        <v>1297</v>
      </c>
      <c r="K536" s="412" t="s">
        <v>2498</v>
      </c>
      <c r="L536" s="412" t="s">
        <v>1298</v>
      </c>
      <c r="M536" s="433"/>
      <c r="N536" s="433"/>
      <c r="O536" s="433"/>
      <c r="P536" s="410">
        <v>22009945</v>
      </c>
      <c r="Q536" s="410">
        <v>1000</v>
      </c>
      <c r="R536" s="419">
        <v>2.1157470000000003</v>
      </c>
      <c r="S536" s="423"/>
      <c r="T536" s="431"/>
      <c r="U536" s="431"/>
      <c r="V536" s="431"/>
    </row>
    <row r="537" spans="1:22" customFormat="1" ht="15">
      <c r="A537" s="409" t="s">
        <v>2087</v>
      </c>
      <c r="B537" s="430"/>
      <c r="C537" s="410" t="s">
        <v>1808</v>
      </c>
      <c r="D537" s="410" t="s">
        <v>864</v>
      </c>
      <c r="E537" s="410" t="s">
        <v>1073</v>
      </c>
      <c r="F537" s="410" t="s">
        <v>1047</v>
      </c>
      <c r="G537" s="410"/>
      <c r="H537" s="410" t="s">
        <v>2088</v>
      </c>
      <c r="I537" s="412" t="s">
        <v>1296</v>
      </c>
      <c r="J537" s="413" t="s">
        <v>1297</v>
      </c>
      <c r="K537" s="412" t="s">
        <v>2498</v>
      </c>
      <c r="L537" s="412" t="s">
        <v>1298</v>
      </c>
      <c r="M537" s="433"/>
      <c r="N537" s="433"/>
      <c r="O537" s="433"/>
      <c r="P537" s="410">
        <v>22008460</v>
      </c>
      <c r="Q537" s="410">
        <v>1000</v>
      </c>
      <c r="R537" s="419">
        <v>1.4754589</v>
      </c>
      <c r="S537" s="423"/>
      <c r="T537" s="431"/>
      <c r="U537" s="431"/>
      <c r="V537" s="431"/>
    </row>
    <row r="538" spans="1:22" customFormat="1" ht="15">
      <c r="A538" s="409" t="s">
        <v>2089</v>
      </c>
      <c r="B538" s="430"/>
      <c r="C538" s="410" t="s">
        <v>1808</v>
      </c>
      <c r="D538" s="410" t="s">
        <v>864</v>
      </c>
      <c r="E538" s="410" t="s">
        <v>1859</v>
      </c>
      <c r="F538" s="410" t="s">
        <v>1047</v>
      </c>
      <c r="G538" s="410"/>
      <c r="H538" s="410" t="s">
        <v>2090</v>
      </c>
      <c r="I538" s="412" t="s">
        <v>1296</v>
      </c>
      <c r="J538" s="413" t="s">
        <v>1297</v>
      </c>
      <c r="K538" s="412" t="s">
        <v>2498</v>
      </c>
      <c r="L538" s="412" t="s">
        <v>1298</v>
      </c>
      <c r="M538" s="433"/>
      <c r="N538" s="433"/>
      <c r="O538" s="433"/>
      <c r="P538" s="410" t="s">
        <v>2091</v>
      </c>
      <c r="Q538" s="410">
        <v>1000</v>
      </c>
      <c r="R538" s="419">
        <v>0.19894010000000001</v>
      </c>
      <c r="S538" s="423"/>
      <c r="T538" s="431"/>
      <c r="U538" s="431"/>
      <c r="V538" s="431"/>
    </row>
    <row r="539" spans="1:22" customFormat="1" ht="15">
      <c r="A539" s="409" t="s">
        <v>2092</v>
      </c>
      <c r="B539" s="430"/>
      <c r="C539" s="410" t="s">
        <v>1808</v>
      </c>
      <c r="D539" s="410" t="s">
        <v>864</v>
      </c>
      <c r="E539" s="410" t="s">
        <v>1859</v>
      </c>
      <c r="F539" s="410" t="s">
        <v>1047</v>
      </c>
      <c r="G539" s="410"/>
      <c r="H539" s="410" t="s">
        <v>2093</v>
      </c>
      <c r="I539" s="412" t="s">
        <v>1296</v>
      </c>
      <c r="J539" s="413" t="s">
        <v>1297</v>
      </c>
      <c r="K539" s="412" t="s">
        <v>2498</v>
      </c>
      <c r="L539" s="412" t="s">
        <v>1298</v>
      </c>
      <c r="M539" s="433"/>
      <c r="N539" s="433"/>
      <c r="O539" s="433"/>
      <c r="P539" s="410">
        <v>21003627</v>
      </c>
      <c r="Q539" s="410">
        <v>1000</v>
      </c>
      <c r="R539" s="419">
        <v>0.2745956</v>
      </c>
      <c r="S539" s="423"/>
      <c r="T539" s="431"/>
      <c r="U539" s="431"/>
      <c r="V539" s="431"/>
    </row>
    <row r="540" spans="1:22" customFormat="1" ht="15">
      <c r="A540" s="409" t="s">
        <v>2094</v>
      </c>
      <c r="B540" s="430"/>
      <c r="C540" s="410" t="s">
        <v>1808</v>
      </c>
      <c r="D540" s="410" t="s">
        <v>864</v>
      </c>
      <c r="E540" s="410" t="s">
        <v>1809</v>
      </c>
      <c r="F540" s="410" t="s">
        <v>1047</v>
      </c>
      <c r="G540" s="410"/>
      <c r="H540" s="410" t="s">
        <v>2095</v>
      </c>
      <c r="I540" s="412" t="s">
        <v>1296</v>
      </c>
      <c r="J540" s="413" t="s">
        <v>1297</v>
      </c>
      <c r="K540" s="412" t="s">
        <v>2498</v>
      </c>
      <c r="L540" s="412" t="s">
        <v>1298</v>
      </c>
      <c r="M540" s="433"/>
      <c r="N540" s="433"/>
      <c r="O540" s="433"/>
      <c r="P540" s="410">
        <v>16538747</v>
      </c>
      <c r="Q540" s="410">
        <v>1000</v>
      </c>
      <c r="R540" s="419">
        <v>0.65383499999999994</v>
      </c>
      <c r="S540" s="423"/>
      <c r="T540" s="431"/>
      <c r="U540" s="431"/>
      <c r="V540" s="431"/>
    </row>
    <row r="541" spans="1:22" customFormat="1" ht="15">
      <c r="A541" s="409" t="s">
        <v>2096</v>
      </c>
      <c r="B541" s="430"/>
      <c r="C541" s="410" t="s">
        <v>1808</v>
      </c>
      <c r="D541" s="410" t="s">
        <v>864</v>
      </c>
      <c r="E541" s="410" t="s">
        <v>2040</v>
      </c>
      <c r="F541" s="410" t="s">
        <v>1047</v>
      </c>
      <c r="G541" s="410"/>
      <c r="H541" s="410" t="s">
        <v>2097</v>
      </c>
      <c r="I541" s="412" t="s">
        <v>1296</v>
      </c>
      <c r="J541" s="413" t="s">
        <v>1297</v>
      </c>
      <c r="K541" s="412" t="s">
        <v>2498</v>
      </c>
      <c r="L541" s="412" t="s">
        <v>1298</v>
      </c>
      <c r="M541" s="433"/>
      <c r="N541" s="433"/>
      <c r="O541" s="433"/>
      <c r="P541" s="410">
        <v>23005769</v>
      </c>
      <c r="Q541" s="410">
        <v>1000</v>
      </c>
      <c r="R541" s="419">
        <v>12.696161099999999</v>
      </c>
      <c r="S541" s="423"/>
      <c r="T541" s="431"/>
      <c r="U541" s="431"/>
      <c r="V541" s="431"/>
    </row>
    <row r="542" spans="1:22" customFormat="1" ht="15">
      <c r="A542" s="409" t="s">
        <v>2098</v>
      </c>
      <c r="B542" s="430"/>
      <c r="C542" s="410" t="s">
        <v>1808</v>
      </c>
      <c r="D542" s="410" t="s">
        <v>864</v>
      </c>
      <c r="E542" s="410" t="s">
        <v>1073</v>
      </c>
      <c r="F542" s="410" t="s">
        <v>1047</v>
      </c>
      <c r="G542" s="410"/>
      <c r="H542" s="410" t="s">
        <v>2099</v>
      </c>
      <c r="I542" s="412" t="s">
        <v>1296</v>
      </c>
      <c r="J542" s="413" t="s">
        <v>1297</v>
      </c>
      <c r="K542" s="412" t="s">
        <v>2498</v>
      </c>
      <c r="L542" s="412" t="s">
        <v>1298</v>
      </c>
      <c r="M542" s="433"/>
      <c r="N542" s="433"/>
      <c r="O542" s="433"/>
      <c r="P542" s="410">
        <v>13720849</v>
      </c>
      <c r="Q542" s="410">
        <v>1000</v>
      </c>
      <c r="R542" s="419">
        <v>17.366565000000001</v>
      </c>
      <c r="S542" s="423"/>
      <c r="T542" s="431"/>
      <c r="U542" s="431"/>
      <c r="V542" s="431"/>
    </row>
    <row r="543" spans="1:22" customFormat="1" ht="15">
      <c r="A543" s="409" t="s">
        <v>2100</v>
      </c>
      <c r="B543" s="430"/>
      <c r="C543" s="410" t="s">
        <v>1808</v>
      </c>
      <c r="D543" s="410" t="s">
        <v>864</v>
      </c>
      <c r="E543" s="410" t="s">
        <v>1809</v>
      </c>
      <c r="F543" s="410" t="s">
        <v>1047</v>
      </c>
      <c r="G543" s="410"/>
      <c r="H543" s="410" t="s">
        <v>2101</v>
      </c>
      <c r="I543" s="412" t="s">
        <v>1296</v>
      </c>
      <c r="J543" s="413" t="s">
        <v>1297</v>
      </c>
      <c r="K543" s="412" t="s">
        <v>2498</v>
      </c>
      <c r="L543" s="412" t="s">
        <v>1298</v>
      </c>
      <c r="M543" s="433"/>
      <c r="N543" s="433"/>
      <c r="O543" s="433"/>
      <c r="P543" s="410">
        <v>22009911</v>
      </c>
      <c r="Q543" s="410">
        <v>1000</v>
      </c>
      <c r="R543" s="419">
        <v>1.8196189</v>
      </c>
      <c r="S543" s="423"/>
      <c r="T543" s="431"/>
      <c r="U543" s="431"/>
      <c r="V543" s="431"/>
    </row>
    <row r="544" spans="1:22" customFormat="1" ht="15">
      <c r="A544" s="409" t="s">
        <v>2102</v>
      </c>
      <c r="B544" s="430"/>
      <c r="C544" s="410" t="s">
        <v>1808</v>
      </c>
      <c r="D544" s="410" t="s">
        <v>864</v>
      </c>
      <c r="E544" s="410" t="s">
        <v>2038</v>
      </c>
      <c r="F544" s="410" t="s">
        <v>1047</v>
      </c>
      <c r="G544" s="410"/>
      <c r="H544" s="410" t="s">
        <v>2103</v>
      </c>
      <c r="I544" s="412" t="s">
        <v>1296</v>
      </c>
      <c r="J544" s="413" t="s">
        <v>1297</v>
      </c>
      <c r="K544" s="412" t="s">
        <v>2498</v>
      </c>
      <c r="L544" s="412" t="s">
        <v>1298</v>
      </c>
      <c r="M544" s="433"/>
      <c r="N544" s="433"/>
      <c r="O544" s="433"/>
      <c r="P544" s="410">
        <v>13193559</v>
      </c>
      <c r="Q544" s="410">
        <v>1000</v>
      </c>
      <c r="R544" s="419">
        <v>8.5788259999999905</v>
      </c>
      <c r="S544" s="423"/>
      <c r="T544" s="431"/>
      <c r="U544" s="431"/>
      <c r="V544" s="431"/>
    </row>
    <row r="545" spans="1:22" customFormat="1" ht="15">
      <c r="A545" s="409" t="s">
        <v>2104</v>
      </c>
      <c r="B545" s="430"/>
      <c r="C545" s="410" t="s">
        <v>1808</v>
      </c>
      <c r="D545" s="410" t="s">
        <v>864</v>
      </c>
      <c r="E545" s="410" t="s">
        <v>2044</v>
      </c>
      <c r="F545" s="410" t="s">
        <v>1047</v>
      </c>
      <c r="G545" s="410"/>
      <c r="H545" s="410" t="s">
        <v>2105</v>
      </c>
      <c r="I545" s="412" t="s">
        <v>1296</v>
      </c>
      <c r="J545" s="413" t="s">
        <v>1297</v>
      </c>
      <c r="K545" s="412" t="s">
        <v>2498</v>
      </c>
      <c r="L545" s="412" t="s">
        <v>1298</v>
      </c>
      <c r="M545" s="433"/>
      <c r="N545" s="433"/>
      <c r="O545" s="433"/>
      <c r="P545" s="410">
        <v>21003202</v>
      </c>
      <c r="Q545" s="410">
        <v>1000</v>
      </c>
      <c r="R545" s="419">
        <v>10.083584399999999</v>
      </c>
      <c r="S545" s="423"/>
      <c r="T545" s="431"/>
      <c r="U545" s="431"/>
      <c r="V545" s="431"/>
    </row>
    <row r="546" spans="1:22" customFormat="1" ht="15">
      <c r="A546" s="409" t="s">
        <v>2106</v>
      </c>
      <c r="B546" s="430"/>
      <c r="C546" s="410" t="s">
        <v>1808</v>
      </c>
      <c r="D546" s="410" t="s">
        <v>864</v>
      </c>
      <c r="E546" s="410" t="s">
        <v>2040</v>
      </c>
      <c r="F546" s="410" t="s">
        <v>1047</v>
      </c>
      <c r="G546" s="410"/>
      <c r="H546" s="410" t="s">
        <v>2107</v>
      </c>
      <c r="I546" s="412" t="s">
        <v>1296</v>
      </c>
      <c r="J546" s="413" t="s">
        <v>1297</v>
      </c>
      <c r="K546" s="412" t="s">
        <v>2498</v>
      </c>
      <c r="L546" s="412" t="s">
        <v>1298</v>
      </c>
      <c r="M546" s="433"/>
      <c r="N546" s="433"/>
      <c r="O546" s="433"/>
      <c r="P546" s="410">
        <v>23005803</v>
      </c>
      <c r="Q546" s="410">
        <v>1000</v>
      </c>
      <c r="R546" s="419">
        <v>26.0241437</v>
      </c>
      <c r="S546" s="423"/>
      <c r="T546" s="431"/>
      <c r="U546" s="431"/>
      <c r="V546" s="431"/>
    </row>
    <row r="547" spans="1:22" customFormat="1" ht="15">
      <c r="A547" s="409" t="s">
        <v>2108</v>
      </c>
      <c r="B547" s="430"/>
      <c r="C547" s="410" t="s">
        <v>1808</v>
      </c>
      <c r="D547" s="410" t="s">
        <v>864</v>
      </c>
      <c r="E547" s="410" t="s">
        <v>2040</v>
      </c>
      <c r="F547" s="410" t="s">
        <v>1047</v>
      </c>
      <c r="G547" s="410"/>
      <c r="H547" s="410" t="s">
        <v>2109</v>
      </c>
      <c r="I547" s="412" t="s">
        <v>1296</v>
      </c>
      <c r="J547" s="413" t="s">
        <v>1297</v>
      </c>
      <c r="K547" s="412" t="s">
        <v>2498</v>
      </c>
      <c r="L547" s="412" t="s">
        <v>1298</v>
      </c>
      <c r="M547" s="433"/>
      <c r="N547" s="433"/>
      <c r="O547" s="433"/>
      <c r="P547" s="410">
        <v>13720847</v>
      </c>
      <c r="Q547" s="410">
        <v>1000</v>
      </c>
      <c r="R547" s="419">
        <v>23.172393749999998</v>
      </c>
      <c r="S547" s="423"/>
      <c r="T547" s="431"/>
      <c r="U547" s="431"/>
      <c r="V547" s="431"/>
    </row>
    <row r="548" spans="1:22" customFormat="1" ht="15">
      <c r="A548" s="409" t="s">
        <v>2110</v>
      </c>
      <c r="B548" s="430"/>
      <c r="C548" s="410" t="s">
        <v>1808</v>
      </c>
      <c r="D548" s="410" t="s">
        <v>864</v>
      </c>
      <c r="E548" s="410" t="s">
        <v>2038</v>
      </c>
      <c r="F548" s="410" t="s">
        <v>1047</v>
      </c>
      <c r="G548" s="410"/>
      <c r="H548" s="410" t="s">
        <v>2111</v>
      </c>
      <c r="I548" s="412" t="s">
        <v>1296</v>
      </c>
      <c r="J548" s="413" t="s">
        <v>1297</v>
      </c>
      <c r="K548" s="412" t="s">
        <v>2498</v>
      </c>
      <c r="L548" s="412" t="s">
        <v>1298</v>
      </c>
      <c r="M548" s="433"/>
      <c r="N548" s="433"/>
      <c r="O548" s="433"/>
      <c r="P548" s="410">
        <v>15197012</v>
      </c>
      <c r="Q548" s="410">
        <v>1000</v>
      </c>
      <c r="R548" s="419">
        <v>0.79494620000000005</v>
      </c>
      <c r="S548" s="423"/>
      <c r="T548" s="431"/>
      <c r="U548" s="431"/>
      <c r="V548" s="431"/>
    </row>
    <row r="549" spans="1:22" customFormat="1" ht="15">
      <c r="A549" s="409" t="s">
        <v>2112</v>
      </c>
      <c r="B549" s="430"/>
      <c r="C549" s="410" t="s">
        <v>1808</v>
      </c>
      <c r="D549" s="410" t="s">
        <v>864</v>
      </c>
      <c r="E549" s="410" t="s">
        <v>2038</v>
      </c>
      <c r="F549" s="410" t="s">
        <v>1047</v>
      </c>
      <c r="G549" s="410"/>
      <c r="H549" s="410" t="s">
        <v>2113</v>
      </c>
      <c r="I549" s="412" t="s">
        <v>1296</v>
      </c>
      <c r="J549" s="413" t="s">
        <v>1297</v>
      </c>
      <c r="K549" s="412" t="s">
        <v>2498</v>
      </c>
      <c r="L549" s="412" t="s">
        <v>1298</v>
      </c>
      <c r="M549" s="433"/>
      <c r="N549" s="433"/>
      <c r="O549" s="433"/>
      <c r="P549" s="410">
        <v>23009952</v>
      </c>
      <c r="Q549" s="410">
        <v>1000</v>
      </c>
      <c r="R549" s="419">
        <v>3.6565559999999997</v>
      </c>
      <c r="S549" s="423"/>
      <c r="T549" s="431"/>
      <c r="U549" s="431"/>
      <c r="V549" s="431"/>
    </row>
    <row r="550" spans="1:22" customFormat="1" ht="15">
      <c r="A550" s="409" t="s">
        <v>2114</v>
      </c>
      <c r="B550" s="430"/>
      <c r="C550" s="410" t="s">
        <v>1808</v>
      </c>
      <c r="D550" s="410" t="s">
        <v>864</v>
      </c>
      <c r="E550" s="410" t="s">
        <v>1859</v>
      </c>
      <c r="F550" s="410" t="s">
        <v>1047</v>
      </c>
      <c r="G550" s="410"/>
      <c r="H550" s="410" t="s">
        <v>2115</v>
      </c>
      <c r="I550" s="412" t="s">
        <v>1296</v>
      </c>
      <c r="J550" s="413" t="s">
        <v>1297</v>
      </c>
      <c r="K550" s="412" t="s">
        <v>2498</v>
      </c>
      <c r="L550" s="412" t="s">
        <v>1298</v>
      </c>
      <c r="M550" s="433"/>
      <c r="N550" s="433"/>
      <c r="O550" s="433"/>
      <c r="P550" s="410" t="s">
        <v>2116</v>
      </c>
      <c r="Q550" s="410">
        <v>1000</v>
      </c>
      <c r="R550" s="419">
        <v>1.789733</v>
      </c>
      <c r="S550" s="423"/>
      <c r="T550" s="431"/>
      <c r="U550" s="431"/>
      <c r="V550" s="431"/>
    </row>
    <row r="551" spans="1:22" customFormat="1" ht="15">
      <c r="A551" s="409" t="s">
        <v>2117</v>
      </c>
      <c r="B551" s="430"/>
      <c r="C551" s="410" t="s">
        <v>1808</v>
      </c>
      <c r="D551" s="410" t="s">
        <v>864</v>
      </c>
      <c r="E551" s="410" t="s">
        <v>1859</v>
      </c>
      <c r="F551" s="410" t="s">
        <v>1047</v>
      </c>
      <c r="G551" s="410"/>
      <c r="H551" s="410" t="s">
        <v>2118</v>
      </c>
      <c r="I551" s="412" t="s">
        <v>1296</v>
      </c>
      <c r="J551" s="413" t="s">
        <v>1297</v>
      </c>
      <c r="K551" s="412" t="s">
        <v>2498</v>
      </c>
      <c r="L551" s="412" t="s">
        <v>1298</v>
      </c>
      <c r="M551" s="433"/>
      <c r="N551" s="433"/>
      <c r="O551" s="433"/>
      <c r="P551" s="410" t="s">
        <v>2119</v>
      </c>
      <c r="Q551" s="410">
        <v>1000</v>
      </c>
      <c r="R551" s="419">
        <v>4.2980260000000001</v>
      </c>
      <c r="S551" s="423"/>
      <c r="T551" s="431"/>
      <c r="U551" s="431"/>
      <c r="V551" s="431"/>
    </row>
    <row r="552" spans="1:22" customFormat="1" ht="15">
      <c r="A552" s="409" t="s">
        <v>2120</v>
      </c>
      <c r="B552" s="430"/>
      <c r="C552" s="410" t="s">
        <v>1808</v>
      </c>
      <c r="D552" s="410" t="s">
        <v>864</v>
      </c>
      <c r="E552" s="410" t="s">
        <v>1859</v>
      </c>
      <c r="F552" s="410" t="s">
        <v>1047</v>
      </c>
      <c r="G552" s="410"/>
      <c r="H552" s="410" t="s">
        <v>2121</v>
      </c>
      <c r="I552" s="412" t="s">
        <v>1296</v>
      </c>
      <c r="J552" s="413" t="s">
        <v>1297</v>
      </c>
      <c r="K552" s="412" t="s">
        <v>2498</v>
      </c>
      <c r="L552" s="412" t="s">
        <v>1298</v>
      </c>
      <c r="M552" s="433"/>
      <c r="N552" s="433"/>
      <c r="O552" s="433"/>
      <c r="P552" s="410" t="s">
        <v>1176</v>
      </c>
      <c r="Q552" s="410">
        <v>1000</v>
      </c>
      <c r="R552" s="419">
        <v>2.6019399999999999</v>
      </c>
      <c r="S552" s="423"/>
      <c r="T552" s="431"/>
      <c r="U552" s="431"/>
      <c r="V552" s="431"/>
    </row>
    <row r="553" spans="1:22" customFormat="1" ht="15">
      <c r="A553" s="409" t="s">
        <v>2122</v>
      </c>
      <c r="B553" s="430"/>
      <c r="C553" s="410" t="s">
        <v>1808</v>
      </c>
      <c r="D553" s="410" t="s">
        <v>864</v>
      </c>
      <c r="E553" s="410" t="s">
        <v>1073</v>
      </c>
      <c r="F553" s="410" t="s">
        <v>1047</v>
      </c>
      <c r="G553" s="410"/>
      <c r="H553" s="410" t="s">
        <v>2123</v>
      </c>
      <c r="I553" s="412" t="s">
        <v>1296</v>
      </c>
      <c r="J553" s="413" t="s">
        <v>1297</v>
      </c>
      <c r="K553" s="412" t="s">
        <v>2498</v>
      </c>
      <c r="L553" s="412" t="s">
        <v>1298</v>
      </c>
      <c r="M553" s="433"/>
      <c r="N553" s="433"/>
      <c r="O553" s="433"/>
      <c r="P553" s="410">
        <v>13720861</v>
      </c>
      <c r="Q553" s="410">
        <v>1000</v>
      </c>
      <c r="R553" s="419">
        <v>16.784826000000002</v>
      </c>
      <c r="S553" s="423"/>
      <c r="T553" s="431"/>
      <c r="U553" s="431"/>
      <c r="V553" s="431"/>
    </row>
    <row r="554" spans="1:22" customFormat="1" ht="15">
      <c r="A554" s="409" t="s">
        <v>2124</v>
      </c>
      <c r="B554" s="430"/>
      <c r="C554" s="410" t="s">
        <v>1808</v>
      </c>
      <c r="D554" s="410" t="s">
        <v>864</v>
      </c>
      <c r="E554" s="410" t="s">
        <v>1073</v>
      </c>
      <c r="F554" s="410" t="s">
        <v>1047</v>
      </c>
      <c r="G554" s="410"/>
      <c r="H554" s="410" t="s">
        <v>2125</v>
      </c>
      <c r="I554" s="412" t="s">
        <v>1296</v>
      </c>
      <c r="J554" s="413" t="s">
        <v>1297</v>
      </c>
      <c r="K554" s="412" t="s">
        <v>2498</v>
      </c>
      <c r="L554" s="412" t="s">
        <v>1298</v>
      </c>
      <c r="M554" s="433"/>
      <c r="N554" s="433"/>
      <c r="O554" s="433"/>
      <c r="P554" s="410">
        <v>13720867</v>
      </c>
      <c r="Q554" s="410">
        <v>1000</v>
      </c>
      <c r="R554" s="419">
        <v>19.476704999999999</v>
      </c>
      <c r="S554" s="423"/>
      <c r="T554" s="431"/>
      <c r="U554" s="431"/>
      <c r="V554" s="431"/>
    </row>
    <row r="555" spans="1:22" customFormat="1" ht="15">
      <c r="A555" s="409" t="s">
        <v>2126</v>
      </c>
      <c r="B555" s="430"/>
      <c r="C555" s="410" t="s">
        <v>1808</v>
      </c>
      <c r="D555" s="410" t="s">
        <v>864</v>
      </c>
      <c r="E555" s="410" t="s">
        <v>2038</v>
      </c>
      <c r="F555" s="410" t="s">
        <v>1047</v>
      </c>
      <c r="G555" s="410"/>
      <c r="H555" s="410" t="s">
        <v>2127</v>
      </c>
      <c r="I555" s="412" t="s">
        <v>1296</v>
      </c>
      <c r="J555" s="413" t="s">
        <v>1297</v>
      </c>
      <c r="K555" s="412" t="s">
        <v>2498</v>
      </c>
      <c r="L555" s="412" t="s">
        <v>1298</v>
      </c>
      <c r="M555" s="433"/>
      <c r="N555" s="433"/>
      <c r="O555" s="433"/>
      <c r="P555" s="410">
        <v>15197015</v>
      </c>
      <c r="Q555" s="410">
        <v>1000</v>
      </c>
      <c r="R555" s="419">
        <v>4.4402762999999901</v>
      </c>
      <c r="S555" s="423"/>
      <c r="T555" s="431"/>
      <c r="U555" s="431"/>
      <c r="V555" s="431"/>
    </row>
    <row r="556" spans="1:22" customFormat="1" ht="15">
      <c r="A556" s="409" t="s">
        <v>2128</v>
      </c>
      <c r="B556" s="430"/>
      <c r="C556" s="410" t="s">
        <v>1808</v>
      </c>
      <c r="D556" s="410" t="s">
        <v>864</v>
      </c>
      <c r="E556" s="410" t="s">
        <v>2038</v>
      </c>
      <c r="F556" s="410" t="s">
        <v>1047</v>
      </c>
      <c r="G556" s="410"/>
      <c r="H556" s="410" t="s">
        <v>2129</v>
      </c>
      <c r="I556" s="412" t="s">
        <v>1296</v>
      </c>
      <c r="J556" s="413" t="s">
        <v>1297</v>
      </c>
      <c r="K556" s="412" t="s">
        <v>2498</v>
      </c>
      <c r="L556" s="412" t="s">
        <v>1298</v>
      </c>
      <c r="M556" s="433"/>
      <c r="N556" s="433"/>
      <c r="O556" s="433"/>
      <c r="P556" s="410">
        <v>23006333</v>
      </c>
      <c r="Q556" s="410">
        <v>1000</v>
      </c>
      <c r="R556" s="419">
        <v>6.9742859999999993</v>
      </c>
      <c r="S556" s="423"/>
      <c r="T556" s="431"/>
      <c r="U556" s="431"/>
      <c r="V556" s="431"/>
    </row>
    <row r="557" spans="1:22" customFormat="1" ht="15">
      <c r="A557" s="409" t="s">
        <v>2130</v>
      </c>
      <c r="B557" s="430"/>
      <c r="C557" s="410" t="s">
        <v>1808</v>
      </c>
      <c r="D557" s="410" t="s">
        <v>864</v>
      </c>
      <c r="E557" s="410" t="s">
        <v>1859</v>
      </c>
      <c r="F557" s="410" t="s">
        <v>1047</v>
      </c>
      <c r="G557" s="410"/>
      <c r="H557" s="410" t="s">
        <v>2131</v>
      </c>
      <c r="I557" s="412" t="s">
        <v>1296</v>
      </c>
      <c r="J557" s="413" t="s">
        <v>1297</v>
      </c>
      <c r="K557" s="412" t="s">
        <v>2498</v>
      </c>
      <c r="L557" s="412" t="s">
        <v>1298</v>
      </c>
      <c r="M557" s="433"/>
      <c r="N557" s="433"/>
      <c r="O557" s="433"/>
      <c r="P557" s="410" t="s">
        <v>2132</v>
      </c>
      <c r="Q557" s="410">
        <v>1000</v>
      </c>
      <c r="R557" s="419">
        <v>9.2840640000000008</v>
      </c>
      <c r="S557" s="423"/>
      <c r="T557" s="431"/>
      <c r="U557" s="431"/>
      <c r="V557" s="431"/>
    </row>
    <row r="558" spans="1:22" customFormat="1" ht="15">
      <c r="A558" s="409" t="s">
        <v>2133</v>
      </c>
      <c r="B558" s="430"/>
      <c r="C558" s="410" t="s">
        <v>1808</v>
      </c>
      <c r="D558" s="410" t="s">
        <v>864</v>
      </c>
      <c r="E558" s="410" t="s">
        <v>2038</v>
      </c>
      <c r="F558" s="410" t="s">
        <v>1047</v>
      </c>
      <c r="G558" s="410"/>
      <c r="H558" s="410" t="s">
        <v>2134</v>
      </c>
      <c r="I558" s="412" t="s">
        <v>1296</v>
      </c>
      <c r="J558" s="413" t="s">
        <v>1297</v>
      </c>
      <c r="K558" s="412" t="s">
        <v>2498</v>
      </c>
      <c r="L558" s="412" t="s">
        <v>1298</v>
      </c>
      <c r="M558" s="433"/>
      <c r="N558" s="433"/>
      <c r="O558" s="433"/>
      <c r="P558" s="410">
        <v>23014960</v>
      </c>
      <c r="Q558" s="410">
        <v>1000</v>
      </c>
      <c r="R558" s="419">
        <v>3.5126491</v>
      </c>
      <c r="S558" s="423"/>
      <c r="T558" s="431"/>
      <c r="U558" s="431"/>
      <c r="V558" s="431"/>
    </row>
    <row r="559" spans="1:22" customFormat="1" ht="15">
      <c r="A559" s="409" t="s">
        <v>2135</v>
      </c>
      <c r="B559" s="430"/>
      <c r="C559" s="410" t="s">
        <v>1808</v>
      </c>
      <c r="D559" s="410" t="s">
        <v>864</v>
      </c>
      <c r="E559" s="410" t="s">
        <v>2040</v>
      </c>
      <c r="F559" s="410" t="s">
        <v>1047</v>
      </c>
      <c r="G559" s="410"/>
      <c r="H559" s="410" t="s">
        <v>2136</v>
      </c>
      <c r="I559" s="412" t="s">
        <v>1296</v>
      </c>
      <c r="J559" s="413" t="s">
        <v>1297</v>
      </c>
      <c r="K559" s="412" t="s">
        <v>2498</v>
      </c>
      <c r="L559" s="412" t="s">
        <v>1298</v>
      </c>
      <c r="M559" s="433"/>
      <c r="N559" s="433"/>
      <c r="O559" s="433"/>
      <c r="P559" s="410" t="s">
        <v>2137</v>
      </c>
      <c r="Q559" s="410">
        <v>1000</v>
      </c>
      <c r="R559" s="419">
        <v>7.7665279999999992</v>
      </c>
      <c r="S559" s="423"/>
      <c r="T559" s="431"/>
      <c r="U559" s="431"/>
      <c r="V559" s="431"/>
    </row>
    <row r="560" spans="1:22" customFormat="1" ht="15">
      <c r="A560" s="409" t="s">
        <v>2138</v>
      </c>
      <c r="B560" s="430"/>
      <c r="C560" s="410" t="s">
        <v>1808</v>
      </c>
      <c r="D560" s="410" t="s">
        <v>864</v>
      </c>
      <c r="E560" s="410" t="s">
        <v>1859</v>
      </c>
      <c r="F560" s="410" t="s">
        <v>1047</v>
      </c>
      <c r="G560" s="410"/>
      <c r="H560" s="410" t="s">
        <v>2139</v>
      </c>
      <c r="I560" s="412" t="s">
        <v>1296</v>
      </c>
      <c r="J560" s="413" t="s">
        <v>1297</v>
      </c>
      <c r="K560" s="412" t="s">
        <v>2498</v>
      </c>
      <c r="L560" s="412" t="s">
        <v>1298</v>
      </c>
      <c r="M560" s="433"/>
      <c r="N560" s="433"/>
      <c r="O560" s="433"/>
      <c r="P560" s="410">
        <v>23001247</v>
      </c>
      <c r="Q560" s="410">
        <v>1000</v>
      </c>
      <c r="R560" s="419">
        <v>3.3751969000000002</v>
      </c>
      <c r="S560" s="423"/>
      <c r="T560" s="431"/>
      <c r="U560" s="431"/>
      <c r="V560" s="431"/>
    </row>
    <row r="561" spans="1:22" customFormat="1" ht="15">
      <c r="A561" s="409" t="s">
        <v>2140</v>
      </c>
      <c r="B561" s="430"/>
      <c r="C561" s="410" t="s">
        <v>1808</v>
      </c>
      <c r="D561" s="410" t="s">
        <v>864</v>
      </c>
      <c r="E561" s="410" t="s">
        <v>2038</v>
      </c>
      <c r="F561" s="410" t="s">
        <v>1047</v>
      </c>
      <c r="G561" s="410"/>
      <c r="H561" s="410" t="s">
        <v>2141</v>
      </c>
      <c r="I561" s="412" t="s">
        <v>1296</v>
      </c>
      <c r="J561" s="413" t="s">
        <v>1297</v>
      </c>
      <c r="K561" s="412" t="s">
        <v>2498</v>
      </c>
      <c r="L561" s="412" t="s">
        <v>1298</v>
      </c>
      <c r="M561" s="433"/>
      <c r="N561" s="433"/>
      <c r="O561" s="433"/>
      <c r="P561" s="410" t="s">
        <v>2142</v>
      </c>
      <c r="Q561" s="410">
        <v>1000</v>
      </c>
      <c r="R561" s="419">
        <v>1.8461910000000001</v>
      </c>
      <c r="S561" s="423"/>
      <c r="T561" s="431"/>
      <c r="U561" s="431"/>
      <c r="V561" s="431"/>
    </row>
    <row r="562" spans="1:22" customFormat="1" ht="15">
      <c r="A562" s="409" t="s">
        <v>2143</v>
      </c>
      <c r="B562" s="430"/>
      <c r="C562" s="410" t="s">
        <v>1808</v>
      </c>
      <c r="D562" s="410" t="s">
        <v>864</v>
      </c>
      <c r="E562" s="410" t="s">
        <v>1073</v>
      </c>
      <c r="F562" s="410" t="s">
        <v>1047</v>
      </c>
      <c r="G562" s="410"/>
      <c r="H562" s="410" t="s">
        <v>2144</v>
      </c>
      <c r="I562" s="412" t="s">
        <v>1296</v>
      </c>
      <c r="J562" s="413" t="s">
        <v>1297</v>
      </c>
      <c r="K562" s="412" t="s">
        <v>2498</v>
      </c>
      <c r="L562" s="412" t="s">
        <v>1298</v>
      </c>
      <c r="M562" s="433"/>
      <c r="N562" s="433"/>
      <c r="O562" s="433"/>
      <c r="P562" s="410">
        <v>23009916</v>
      </c>
      <c r="Q562" s="410">
        <v>1000</v>
      </c>
      <c r="R562" s="419">
        <v>13.618595199999998</v>
      </c>
      <c r="S562" s="423"/>
      <c r="T562" s="431"/>
      <c r="U562" s="431"/>
      <c r="V562" s="431"/>
    </row>
    <row r="563" spans="1:22" customFormat="1" ht="15">
      <c r="A563" s="409" t="s">
        <v>2145</v>
      </c>
      <c r="B563" s="430"/>
      <c r="C563" s="410" t="s">
        <v>1808</v>
      </c>
      <c r="D563" s="410" t="s">
        <v>864</v>
      </c>
      <c r="E563" s="410" t="s">
        <v>2040</v>
      </c>
      <c r="F563" s="410" t="s">
        <v>1047</v>
      </c>
      <c r="G563" s="410"/>
      <c r="H563" s="410" t="s">
        <v>2146</v>
      </c>
      <c r="I563" s="412" t="s">
        <v>1296</v>
      </c>
      <c r="J563" s="413" t="s">
        <v>1297</v>
      </c>
      <c r="K563" s="412" t="s">
        <v>2498</v>
      </c>
      <c r="L563" s="412" t="s">
        <v>1298</v>
      </c>
      <c r="M563" s="433"/>
      <c r="N563" s="433"/>
      <c r="O563" s="433"/>
      <c r="P563" s="410" t="s">
        <v>2147</v>
      </c>
      <c r="Q563" s="410">
        <v>1000</v>
      </c>
      <c r="R563" s="419">
        <v>3.2614529999999999</v>
      </c>
      <c r="S563" s="423"/>
      <c r="T563" s="431"/>
      <c r="U563" s="431"/>
      <c r="V563" s="431"/>
    </row>
    <row r="564" spans="1:22" customFormat="1" ht="15">
      <c r="A564" s="409" t="s">
        <v>2148</v>
      </c>
      <c r="B564" s="430"/>
      <c r="C564" s="410" t="s">
        <v>1808</v>
      </c>
      <c r="D564" s="410" t="s">
        <v>864</v>
      </c>
      <c r="E564" s="410" t="s">
        <v>2040</v>
      </c>
      <c r="F564" s="410" t="s">
        <v>1047</v>
      </c>
      <c r="G564" s="410"/>
      <c r="H564" s="410" t="s">
        <v>2149</v>
      </c>
      <c r="I564" s="412" t="s">
        <v>1296</v>
      </c>
      <c r="J564" s="413" t="s">
        <v>1297</v>
      </c>
      <c r="K564" s="412" t="s">
        <v>2498</v>
      </c>
      <c r="L564" s="412" t="s">
        <v>1298</v>
      </c>
      <c r="M564" s="433"/>
      <c r="N564" s="433"/>
      <c r="O564" s="433"/>
      <c r="P564" s="410">
        <v>23005766</v>
      </c>
      <c r="Q564" s="410">
        <v>1000</v>
      </c>
      <c r="R564" s="419">
        <v>8.1953741000000004</v>
      </c>
      <c r="S564" s="423"/>
      <c r="T564" s="431"/>
      <c r="U564" s="431"/>
      <c r="V564" s="431"/>
    </row>
    <row r="565" spans="1:22" customFormat="1" ht="15">
      <c r="A565" s="409" t="s">
        <v>2150</v>
      </c>
      <c r="B565" s="430"/>
      <c r="C565" s="410" t="s">
        <v>1808</v>
      </c>
      <c r="D565" s="410" t="s">
        <v>864</v>
      </c>
      <c r="E565" s="410" t="s">
        <v>2038</v>
      </c>
      <c r="F565" s="410" t="s">
        <v>1047</v>
      </c>
      <c r="G565" s="410"/>
      <c r="H565" s="410" t="s">
        <v>2151</v>
      </c>
      <c r="I565" s="412" t="s">
        <v>1296</v>
      </c>
      <c r="J565" s="413" t="s">
        <v>1297</v>
      </c>
      <c r="K565" s="412" t="s">
        <v>2498</v>
      </c>
      <c r="L565" s="412" t="s">
        <v>1298</v>
      </c>
      <c r="M565" s="433"/>
      <c r="N565" s="433"/>
      <c r="O565" s="433"/>
      <c r="P565" s="410">
        <v>23005789</v>
      </c>
      <c r="Q565" s="410">
        <v>1000</v>
      </c>
      <c r="R565" s="419">
        <v>30.736576200000002</v>
      </c>
      <c r="S565" s="423"/>
      <c r="T565" s="431"/>
      <c r="U565" s="431"/>
      <c r="V565" s="431"/>
    </row>
    <row r="566" spans="1:22" customFormat="1" ht="15">
      <c r="A566" s="409" t="s">
        <v>2152</v>
      </c>
      <c r="B566" s="430"/>
      <c r="C566" s="410" t="s">
        <v>1808</v>
      </c>
      <c r="D566" s="410" t="s">
        <v>864</v>
      </c>
      <c r="E566" s="410" t="s">
        <v>1859</v>
      </c>
      <c r="F566" s="410" t="s">
        <v>1047</v>
      </c>
      <c r="G566" s="410"/>
      <c r="H566" s="410" t="s">
        <v>2153</v>
      </c>
      <c r="I566" s="412" t="s">
        <v>1296</v>
      </c>
      <c r="J566" s="413" t="s">
        <v>1297</v>
      </c>
      <c r="K566" s="412" t="s">
        <v>2498</v>
      </c>
      <c r="L566" s="412" t="s">
        <v>1298</v>
      </c>
      <c r="M566" s="433"/>
      <c r="N566" s="433"/>
      <c r="O566" s="433"/>
      <c r="P566" s="410">
        <v>23001253</v>
      </c>
      <c r="Q566" s="410">
        <v>1000</v>
      </c>
      <c r="R566" s="419">
        <v>4.4660150999999901</v>
      </c>
      <c r="S566" s="423"/>
      <c r="T566" s="431"/>
      <c r="U566" s="431"/>
      <c r="V566" s="431"/>
    </row>
    <row r="567" spans="1:22" customFormat="1" ht="15">
      <c r="A567" s="409" t="s">
        <v>2154</v>
      </c>
      <c r="B567" s="430"/>
      <c r="C567" s="410" t="s">
        <v>1808</v>
      </c>
      <c r="D567" s="410" t="s">
        <v>864</v>
      </c>
      <c r="E567" s="410" t="s">
        <v>2038</v>
      </c>
      <c r="F567" s="410" t="s">
        <v>1047</v>
      </c>
      <c r="G567" s="410"/>
      <c r="H567" s="410" t="s">
        <v>2155</v>
      </c>
      <c r="I567" s="412" t="s">
        <v>1296</v>
      </c>
      <c r="J567" s="413" t="s">
        <v>1297</v>
      </c>
      <c r="K567" s="412" t="s">
        <v>2498</v>
      </c>
      <c r="L567" s="412" t="s">
        <v>1298</v>
      </c>
      <c r="M567" s="433"/>
      <c r="N567" s="433"/>
      <c r="O567" s="433"/>
      <c r="P567" s="410">
        <v>22009950</v>
      </c>
      <c r="Q567" s="410">
        <v>1000</v>
      </c>
      <c r="R567" s="419">
        <v>4.4107346999999901</v>
      </c>
      <c r="S567" s="423"/>
      <c r="T567" s="431"/>
      <c r="U567" s="431"/>
      <c r="V567" s="431"/>
    </row>
    <row r="568" spans="1:22" customFormat="1" ht="15">
      <c r="A568" s="409" t="s">
        <v>2156</v>
      </c>
      <c r="B568" s="430"/>
      <c r="C568" s="410" t="s">
        <v>1808</v>
      </c>
      <c r="D568" s="410" t="s">
        <v>864</v>
      </c>
      <c r="E568" s="410" t="s">
        <v>2038</v>
      </c>
      <c r="F568" s="410" t="s">
        <v>1047</v>
      </c>
      <c r="G568" s="410"/>
      <c r="H568" s="410" t="s">
        <v>2157</v>
      </c>
      <c r="I568" s="412" t="s">
        <v>1296</v>
      </c>
      <c r="J568" s="413" t="s">
        <v>1297</v>
      </c>
      <c r="K568" s="412" t="s">
        <v>2498</v>
      </c>
      <c r="L568" s="412" t="s">
        <v>1298</v>
      </c>
      <c r="M568" s="433"/>
      <c r="N568" s="433"/>
      <c r="O568" s="433"/>
      <c r="P568" s="410">
        <v>22009953</v>
      </c>
      <c r="Q568" s="410">
        <v>1000</v>
      </c>
      <c r="R568" s="419">
        <v>4.4604660999999997</v>
      </c>
      <c r="S568" s="423"/>
      <c r="T568" s="431"/>
      <c r="U568" s="431"/>
      <c r="V568" s="431"/>
    </row>
    <row r="569" spans="1:22" customFormat="1" ht="15">
      <c r="A569" s="409" t="s">
        <v>2158</v>
      </c>
      <c r="B569" s="430"/>
      <c r="C569" s="410" t="s">
        <v>1808</v>
      </c>
      <c r="D569" s="410" t="s">
        <v>864</v>
      </c>
      <c r="E569" s="410" t="s">
        <v>1073</v>
      </c>
      <c r="F569" s="410" t="s">
        <v>1047</v>
      </c>
      <c r="G569" s="410"/>
      <c r="H569" s="410" t="s">
        <v>2159</v>
      </c>
      <c r="I569" s="412" t="s">
        <v>1296</v>
      </c>
      <c r="J569" s="413" t="s">
        <v>1297</v>
      </c>
      <c r="K569" s="412" t="s">
        <v>2498</v>
      </c>
      <c r="L569" s="412" t="s">
        <v>1298</v>
      </c>
      <c r="M569" s="433"/>
      <c r="N569" s="433"/>
      <c r="O569" s="433"/>
      <c r="P569" s="410">
        <v>23001250</v>
      </c>
      <c r="Q569" s="410">
        <v>1000</v>
      </c>
      <c r="R569" s="419">
        <v>3.8565491999999999</v>
      </c>
      <c r="S569" s="423"/>
      <c r="T569" s="431"/>
      <c r="U569" s="431"/>
      <c r="V569" s="431"/>
    </row>
    <row r="570" spans="1:22" customFormat="1" ht="15">
      <c r="A570" s="409" t="s">
        <v>2160</v>
      </c>
      <c r="B570" s="430"/>
      <c r="C570" s="410" t="s">
        <v>1808</v>
      </c>
      <c r="D570" s="410" t="s">
        <v>864</v>
      </c>
      <c r="E570" s="410" t="s">
        <v>2040</v>
      </c>
      <c r="F570" s="410" t="s">
        <v>1047</v>
      </c>
      <c r="G570" s="410"/>
      <c r="H570" s="410" t="s">
        <v>2161</v>
      </c>
      <c r="I570" s="412" t="s">
        <v>1296</v>
      </c>
      <c r="J570" s="413" t="s">
        <v>1297</v>
      </c>
      <c r="K570" s="412" t="s">
        <v>2498</v>
      </c>
      <c r="L570" s="412" t="s">
        <v>1298</v>
      </c>
      <c r="M570" s="433"/>
      <c r="N570" s="433"/>
      <c r="O570" s="433"/>
      <c r="P570" s="410">
        <v>18128706</v>
      </c>
      <c r="Q570" s="410">
        <v>1000</v>
      </c>
      <c r="R570" s="419">
        <v>1.2570915</v>
      </c>
      <c r="S570" s="423"/>
      <c r="T570" s="431"/>
      <c r="U570" s="431"/>
      <c r="V570" s="431"/>
    </row>
    <row r="571" spans="1:22" customFormat="1" ht="15">
      <c r="A571" s="409" t="s">
        <v>2162</v>
      </c>
      <c r="B571" s="430"/>
      <c r="C571" s="417" t="s">
        <v>1808</v>
      </c>
      <c r="D571" s="410" t="s">
        <v>864</v>
      </c>
      <c r="E571" s="417" t="s">
        <v>1073</v>
      </c>
      <c r="F571" s="417" t="s">
        <v>1047</v>
      </c>
      <c r="G571" s="417"/>
      <c r="H571" s="417" t="s">
        <v>2163</v>
      </c>
      <c r="I571" s="412" t="s">
        <v>1296</v>
      </c>
      <c r="J571" s="413" t="s">
        <v>1297</v>
      </c>
      <c r="K571" s="412" t="s">
        <v>2498</v>
      </c>
      <c r="L571" s="412" t="s">
        <v>1298</v>
      </c>
      <c r="M571" s="421"/>
      <c r="N571" s="421"/>
      <c r="O571" s="421"/>
      <c r="P571" s="417">
        <v>23001256</v>
      </c>
      <c r="Q571" s="417">
        <v>1000</v>
      </c>
      <c r="R571" s="419">
        <v>5.0219912000000004</v>
      </c>
      <c r="S571" s="419"/>
      <c r="T571" s="431"/>
      <c r="U571" s="431"/>
      <c r="V571" s="431"/>
    </row>
    <row r="572" spans="1:22" customFormat="1" ht="15">
      <c r="A572" s="409" t="s">
        <v>2164</v>
      </c>
      <c r="B572" s="430"/>
      <c r="C572" s="417" t="s">
        <v>1808</v>
      </c>
      <c r="D572" s="410" t="s">
        <v>864</v>
      </c>
      <c r="E572" s="417" t="s">
        <v>2040</v>
      </c>
      <c r="F572" s="417" t="s">
        <v>1047</v>
      </c>
      <c r="G572" s="417"/>
      <c r="H572" s="417" t="s">
        <v>2165</v>
      </c>
      <c r="I572" s="412" t="s">
        <v>1296</v>
      </c>
      <c r="J572" s="413" t="s">
        <v>1297</v>
      </c>
      <c r="K572" s="412" t="s">
        <v>2498</v>
      </c>
      <c r="L572" s="412" t="s">
        <v>1298</v>
      </c>
      <c r="M572" s="421"/>
      <c r="N572" s="421"/>
      <c r="O572" s="421"/>
      <c r="P572" s="417">
        <v>18141157</v>
      </c>
      <c r="Q572" s="417">
        <v>1000</v>
      </c>
      <c r="R572" s="419">
        <v>1.9862135999999999</v>
      </c>
      <c r="S572" s="419"/>
      <c r="T572" s="431"/>
      <c r="U572" s="431"/>
      <c r="V572" s="431"/>
    </row>
    <row r="573" spans="1:22" customFormat="1" ht="15">
      <c r="A573" s="409" t="s">
        <v>2166</v>
      </c>
      <c r="B573" s="430"/>
      <c r="C573" s="410" t="s">
        <v>1808</v>
      </c>
      <c r="D573" s="410" t="s">
        <v>864</v>
      </c>
      <c r="E573" s="410" t="s">
        <v>1073</v>
      </c>
      <c r="F573" s="410" t="s">
        <v>1047</v>
      </c>
      <c r="G573" s="410"/>
      <c r="H573" s="410" t="s">
        <v>2167</v>
      </c>
      <c r="I573" s="412" t="s">
        <v>1296</v>
      </c>
      <c r="J573" s="413" t="s">
        <v>1297</v>
      </c>
      <c r="K573" s="412" t="s">
        <v>2498</v>
      </c>
      <c r="L573" s="412" t="s">
        <v>1298</v>
      </c>
      <c r="M573" s="431"/>
      <c r="N573" s="431"/>
      <c r="O573" s="431"/>
      <c r="P573" s="410">
        <v>18054245</v>
      </c>
      <c r="Q573" s="410">
        <v>1000</v>
      </c>
      <c r="R573" s="423">
        <v>0.99295829999999996</v>
      </c>
      <c r="S573" s="423"/>
      <c r="T573" s="431"/>
      <c r="U573" s="431"/>
      <c r="V573" s="431"/>
    </row>
    <row r="574" spans="1:22" customFormat="1" ht="15">
      <c r="A574" s="409" t="s">
        <v>2168</v>
      </c>
      <c r="B574" s="430"/>
      <c r="C574" s="410" t="s">
        <v>1808</v>
      </c>
      <c r="D574" s="410" t="s">
        <v>864</v>
      </c>
      <c r="E574" s="410" t="s">
        <v>1809</v>
      </c>
      <c r="F574" s="410" t="s">
        <v>57</v>
      </c>
      <c r="G574" s="410"/>
      <c r="H574" s="410" t="s">
        <v>2169</v>
      </c>
      <c r="I574" s="412" t="s">
        <v>1296</v>
      </c>
      <c r="J574" s="413" t="s">
        <v>1297</v>
      </c>
      <c r="K574" s="412" t="s">
        <v>2498</v>
      </c>
      <c r="L574" s="412" t="s">
        <v>1298</v>
      </c>
      <c r="M574" s="431"/>
      <c r="N574" s="431"/>
      <c r="O574" s="431"/>
      <c r="P574" s="440" t="s">
        <v>2170</v>
      </c>
      <c r="Q574" s="440">
        <v>2000</v>
      </c>
      <c r="R574" s="423"/>
      <c r="S574" s="441">
        <v>1.170086</v>
      </c>
      <c r="T574" s="431"/>
      <c r="U574" s="431"/>
      <c r="V574" s="431"/>
    </row>
    <row r="575" spans="1:22" customFormat="1" ht="15">
      <c r="A575" s="409" t="s">
        <v>2171</v>
      </c>
      <c r="B575" s="430"/>
      <c r="C575" s="410" t="s">
        <v>1808</v>
      </c>
      <c r="D575" s="410" t="s">
        <v>873</v>
      </c>
      <c r="E575" s="410" t="s">
        <v>1073</v>
      </c>
      <c r="F575" s="410" t="s">
        <v>57</v>
      </c>
      <c r="G575" s="410"/>
      <c r="H575" s="410" t="s">
        <v>2172</v>
      </c>
      <c r="I575" s="412" t="s">
        <v>1296</v>
      </c>
      <c r="J575" s="413" t="s">
        <v>1297</v>
      </c>
      <c r="K575" s="412" t="s">
        <v>2498</v>
      </c>
      <c r="L575" s="412" t="s">
        <v>1298</v>
      </c>
      <c r="M575" s="431"/>
      <c r="N575" s="431"/>
      <c r="O575" s="431"/>
      <c r="P575" s="440">
        <v>22009634</v>
      </c>
      <c r="Q575" s="440">
        <v>1000</v>
      </c>
      <c r="R575" s="423"/>
      <c r="S575" s="441">
        <v>0.59017799999999998</v>
      </c>
      <c r="T575" s="431"/>
      <c r="U575" s="431"/>
      <c r="V575" s="431"/>
    </row>
    <row r="576" spans="1:22" customFormat="1" ht="15">
      <c r="A576" s="409" t="s">
        <v>2173</v>
      </c>
      <c r="B576" s="430"/>
      <c r="C576" s="410" t="s">
        <v>1808</v>
      </c>
      <c r="D576" s="410" t="s">
        <v>864</v>
      </c>
      <c r="E576" s="410" t="s">
        <v>1809</v>
      </c>
      <c r="F576" s="410" t="s">
        <v>57</v>
      </c>
      <c r="G576" s="410"/>
      <c r="H576" s="410" t="s">
        <v>2174</v>
      </c>
      <c r="I576" s="412" t="s">
        <v>1296</v>
      </c>
      <c r="J576" s="413" t="s">
        <v>1297</v>
      </c>
      <c r="K576" s="412" t="s">
        <v>2498</v>
      </c>
      <c r="L576" s="412" t="s">
        <v>1298</v>
      </c>
      <c r="M576" s="431"/>
      <c r="N576" s="431"/>
      <c r="O576" s="431"/>
      <c r="P576" s="440">
        <v>20008120</v>
      </c>
      <c r="Q576" s="440">
        <v>1000</v>
      </c>
      <c r="R576" s="423"/>
      <c r="S576" s="441">
        <v>9.8186999999999997E-2</v>
      </c>
      <c r="T576" s="431"/>
      <c r="U576" s="431"/>
      <c r="V576" s="431"/>
    </row>
    <row r="577" spans="1:22" customFormat="1" ht="15">
      <c r="A577" s="409" t="s">
        <v>2175</v>
      </c>
      <c r="B577" s="430"/>
      <c r="C577" s="410" t="s">
        <v>1808</v>
      </c>
      <c r="D577" s="410" t="s">
        <v>987</v>
      </c>
      <c r="E577" s="410" t="s">
        <v>1073</v>
      </c>
      <c r="F577" s="410" t="s">
        <v>57</v>
      </c>
      <c r="G577" s="410"/>
      <c r="H577" s="410" t="s">
        <v>2176</v>
      </c>
      <c r="I577" s="412" t="s">
        <v>1296</v>
      </c>
      <c r="J577" s="413" t="s">
        <v>1297</v>
      </c>
      <c r="K577" s="412" t="s">
        <v>2498</v>
      </c>
      <c r="L577" s="412" t="s">
        <v>1298</v>
      </c>
      <c r="M577" s="433"/>
      <c r="N577" s="433"/>
      <c r="O577" s="433"/>
      <c r="P577" s="440" t="s">
        <v>2177</v>
      </c>
      <c r="Q577" s="440">
        <v>1000</v>
      </c>
      <c r="R577" s="419"/>
      <c r="S577" s="441">
        <v>3.9097240000000002</v>
      </c>
      <c r="T577" s="431"/>
      <c r="U577" s="431"/>
      <c r="V577" s="431"/>
    </row>
    <row r="578" spans="1:22" customFormat="1" ht="15">
      <c r="A578" s="409" t="s">
        <v>2178</v>
      </c>
      <c r="B578" s="430"/>
      <c r="C578" s="410" t="s">
        <v>1808</v>
      </c>
      <c r="D578" s="410" t="s">
        <v>987</v>
      </c>
      <c r="E578" s="410" t="s">
        <v>1073</v>
      </c>
      <c r="F578" s="410" t="s">
        <v>57</v>
      </c>
      <c r="G578" s="410"/>
      <c r="H578" s="410" t="s">
        <v>2179</v>
      </c>
      <c r="I578" s="412" t="s">
        <v>1296</v>
      </c>
      <c r="J578" s="413" t="s">
        <v>1297</v>
      </c>
      <c r="K578" s="412" t="s">
        <v>2498</v>
      </c>
      <c r="L578" s="412" t="s">
        <v>1298</v>
      </c>
      <c r="M578" s="433"/>
      <c r="N578" s="433"/>
      <c r="O578" s="433"/>
      <c r="P578" s="440">
        <v>22009632</v>
      </c>
      <c r="Q578" s="440">
        <v>1000</v>
      </c>
      <c r="R578" s="419"/>
      <c r="S578" s="441">
        <v>9.8920999999999995E-2</v>
      </c>
      <c r="T578" s="431"/>
      <c r="U578" s="431"/>
      <c r="V578" s="431"/>
    </row>
    <row r="579" spans="1:22" s="181" customFormat="1" ht="15.75">
      <c r="A579" s="409" t="s">
        <v>2180</v>
      </c>
      <c r="B579" s="432"/>
      <c r="C579" s="410" t="s">
        <v>1808</v>
      </c>
      <c r="D579" s="411" t="s">
        <v>864</v>
      </c>
      <c r="E579" s="411" t="s">
        <v>1809</v>
      </c>
      <c r="F579" s="410" t="s">
        <v>57</v>
      </c>
      <c r="G579" s="409"/>
      <c r="H579" s="411" t="s">
        <v>2181</v>
      </c>
      <c r="I579" s="412" t="s">
        <v>1296</v>
      </c>
      <c r="J579" s="413" t="s">
        <v>1297</v>
      </c>
      <c r="K579" s="412" t="s">
        <v>2498</v>
      </c>
      <c r="L579" s="412" t="s">
        <v>1298</v>
      </c>
      <c r="M579" s="433"/>
      <c r="N579" s="433"/>
      <c r="O579" s="433"/>
      <c r="P579" s="440">
        <v>22009976</v>
      </c>
      <c r="Q579" s="414">
        <v>1000</v>
      </c>
      <c r="R579" s="423"/>
      <c r="S579" s="415">
        <v>1.0960829999999999</v>
      </c>
      <c r="T579" s="434"/>
      <c r="U579" s="435"/>
      <c r="V579" s="435"/>
    </row>
    <row r="580" spans="1:22" s="181" customFormat="1" ht="15.75">
      <c r="A580" s="409" t="s">
        <v>2182</v>
      </c>
      <c r="B580" s="432"/>
      <c r="C580" s="410" t="s">
        <v>1808</v>
      </c>
      <c r="D580" s="411" t="s">
        <v>864</v>
      </c>
      <c r="E580" s="411" t="s">
        <v>1809</v>
      </c>
      <c r="F580" s="410" t="s">
        <v>57</v>
      </c>
      <c r="G580" s="409"/>
      <c r="H580" s="411" t="s">
        <v>2183</v>
      </c>
      <c r="I580" s="412" t="s">
        <v>1296</v>
      </c>
      <c r="J580" s="413" t="s">
        <v>1297</v>
      </c>
      <c r="K580" s="412" t="s">
        <v>2498</v>
      </c>
      <c r="L580" s="412" t="s">
        <v>1298</v>
      </c>
      <c r="M580" s="433"/>
      <c r="N580" s="433"/>
      <c r="O580" s="433"/>
      <c r="P580" s="440">
        <v>15687940</v>
      </c>
      <c r="Q580" s="414">
        <v>2000</v>
      </c>
      <c r="R580" s="423"/>
      <c r="S580" s="415">
        <v>5.7919830000000001</v>
      </c>
      <c r="T580" s="434"/>
      <c r="U580" s="435"/>
      <c r="V580" s="435"/>
    </row>
    <row r="581" spans="1:22" s="181" customFormat="1" ht="15.75">
      <c r="A581" s="409" t="s">
        <v>2184</v>
      </c>
      <c r="B581" s="432"/>
      <c r="C581" s="410" t="s">
        <v>1808</v>
      </c>
      <c r="D581" s="411" t="s">
        <v>864</v>
      </c>
      <c r="E581" s="411" t="s">
        <v>1809</v>
      </c>
      <c r="F581" s="410" t="s">
        <v>57</v>
      </c>
      <c r="G581" s="409"/>
      <c r="H581" s="411" t="s">
        <v>2185</v>
      </c>
      <c r="I581" s="412" t="s">
        <v>1296</v>
      </c>
      <c r="J581" s="413" t="s">
        <v>1297</v>
      </c>
      <c r="K581" s="412" t="s">
        <v>2498</v>
      </c>
      <c r="L581" s="412" t="s">
        <v>1298</v>
      </c>
      <c r="M581" s="433"/>
      <c r="N581" s="433"/>
      <c r="O581" s="433"/>
      <c r="P581" s="440" t="s">
        <v>2186</v>
      </c>
      <c r="Q581" s="414">
        <v>1000</v>
      </c>
      <c r="R581" s="423"/>
      <c r="S581" s="415">
        <v>3.2129409999999998</v>
      </c>
      <c r="T581" s="434"/>
      <c r="U581" s="435"/>
      <c r="V581" s="435"/>
    </row>
    <row r="582" spans="1:22" s="181" customFormat="1" ht="15.75">
      <c r="A582" s="409" t="s">
        <v>2187</v>
      </c>
      <c r="B582" s="432"/>
      <c r="C582" s="410" t="s">
        <v>1808</v>
      </c>
      <c r="D582" s="411" t="s">
        <v>864</v>
      </c>
      <c r="E582" s="411" t="s">
        <v>1809</v>
      </c>
      <c r="F582" s="411" t="s">
        <v>1111</v>
      </c>
      <c r="G582" s="409"/>
      <c r="H582" s="411" t="s">
        <v>2169</v>
      </c>
      <c r="I582" s="412" t="s">
        <v>1296</v>
      </c>
      <c r="J582" s="413" t="s">
        <v>1297</v>
      </c>
      <c r="K582" s="412" t="s">
        <v>2498</v>
      </c>
      <c r="L582" s="412" t="s">
        <v>1298</v>
      </c>
      <c r="M582" s="433"/>
      <c r="N582" s="433"/>
      <c r="O582" s="433"/>
      <c r="P582" s="410" t="s">
        <v>2170</v>
      </c>
      <c r="Q582" s="414">
        <v>2000</v>
      </c>
      <c r="R582" s="423"/>
      <c r="S582" s="415">
        <v>1.54</v>
      </c>
      <c r="T582" s="434"/>
      <c r="U582" s="435"/>
      <c r="V582" s="435"/>
    </row>
    <row r="583" spans="1:22" s="181" customFormat="1" ht="15.75">
      <c r="A583" s="409" t="s">
        <v>2188</v>
      </c>
      <c r="B583" s="432"/>
      <c r="C583" s="410" t="s">
        <v>1808</v>
      </c>
      <c r="D583" s="411" t="s">
        <v>1115</v>
      </c>
      <c r="E583" s="411" t="s">
        <v>2189</v>
      </c>
      <c r="F583" s="411" t="s">
        <v>1111</v>
      </c>
      <c r="G583" s="409"/>
      <c r="H583" s="411" t="s">
        <v>1116</v>
      </c>
      <c r="I583" s="412" t="s">
        <v>1296</v>
      </c>
      <c r="J583" s="413" t="s">
        <v>1297</v>
      </c>
      <c r="K583" s="412" t="s">
        <v>2498</v>
      </c>
      <c r="L583" s="412" t="s">
        <v>1298</v>
      </c>
      <c r="M583" s="433"/>
      <c r="N583" s="433"/>
      <c r="O583" s="433"/>
      <c r="P583" s="410">
        <v>22010045</v>
      </c>
      <c r="Q583" s="414">
        <v>1</v>
      </c>
      <c r="R583" s="423"/>
      <c r="S583" s="415">
        <v>4.7E-2</v>
      </c>
      <c r="T583" s="434"/>
      <c r="U583" s="435"/>
      <c r="V583" s="435"/>
    </row>
    <row r="584" spans="1:22" s="181" customFormat="1" ht="15.75">
      <c r="A584" s="409" t="s">
        <v>2190</v>
      </c>
      <c r="B584" s="432"/>
      <c r="C584" s="410" t="s">
        <v>1808</v>
      </c>
      <c r="D584" s="411" t="s">
        <v>864</v>
      </c>
      <c r="E584" s="411" t="s">
        <v>2189</v>
      </c>
      <c r="F584" s="411" t="s">
        <v>1111</v>
      </c>
      <c r="G584" s="409"/>
      <c r="H584" s="411" t="s">
        <v>2191</v>
      </c>
      <c r="I584" s="412" t="s">
        <v>1296</v>
      </c>
      <c r="J584" s="413" t="s">
        <v>1297</v>
      </c>
      <c r="K584" s="412" t="s">
        <v>2498</v>
      </c>
      <c r="L584" s="412" t="s">
        <v>1298</v>
      </c>
      <c r="M584" s="433"/>
      <c r="N584" s="433"/>
      <c r="O584" s="433"/>
      <c r="P584" s="410" t="s">
        <v>2192</v>
      </c>
      <c r="Q584" s="414">
        <v>500</v>
      </c>
      <c r="R584" s="423"/>
      <c r="S584" s="415">
        <v>0.28899999999999998</v>
      </c>
      <c r="T584" s="434"/>
      <c r="U584" s="435"/>
      <c r="V584" s="435"/>
    </row>
    <row r="585" spans="1:22" s="181" customFormat="1" ht="15.75">
      <c r="A585" s="409" t="s">
        <v>2193</v>
      </c>
      <c r="B585" s="432"/>
      <c r="C585" s="410" t="s">
        <v>1808</v>
      </c>
      <c r="D585" s="411" t="s">
        <v>864</v>
      </c>
      <c r="E585" s="411" t="s">
        <v>2194</v>
      </c>
      <c r="F585" s="411" t="s">
        <v>1111</v>
      </c>
      <c r="G585" s="409"/>
      <c r="H585" s="411" t="s">
        <v>2195</v>
      </c>
      <c r="I585" s="412" t="s">
        <v>1296</v>
      </c>
      <c r="J585" s="413" t="s">
        <v>1297</v>
      </c>
      <c r="K585" s="412" t="s">
        <v>2498</v>
      </c>
      <c r="L585" s="412" t="s">
        <v>1298</v>
      </c>
      <c r="M585" s="433"/>
      <c r="N585" s="433"/>
      <c r="O585" s="433"/>
      <c r="P585" s="410">
        <v>22010003</v>
      </c>
      <c r="Q585" s="414">
        <v>500</v>
      </c>
      <c r="R585" s="423"/>
      <c r="S585" s="415">
        <v>0</v>
      </c>
      <c r="T585" s="434"/>
      <c r="U585" s="435"/>
      <c r="V585" s="435"/>
    </row>
    <row r="586" spans="1:22" s="181" customFormat="1" ht="15.75">
      <c r="A586" s="409" t="s">
        <v>2196</v>
      </c>
      <c r="B586" s="432"/>
      <c r="C586" s="410" t="s">
        <v>1808</v>
      </c>
      <c r="D586" s="411" t="s">
        <v>864</v>
      </c>
      <c r="E586" s="411" t="s">
        <v>1809</v>
      </c>
      <c r="F586" s="411" t="s">
        <v>1111</v>
      </c>
      <c r="G586" s="409"/>
      <c r="H586" s="411" t="s">
        <v>2197</v>
      </c>
      <c r="I586" s="412" t="s">
        <v>1296</v>
      </c>
      <c r="J586" s="413" t="s">
        <v>1297</v>
      </c>
      <c r="K586" s="412" t="s">
        <v>2498</v>
      </c>
      <c r="L586" s="412" t="s">
        <v>1298</v>
      </c>
      <c r="M586" s="433"/>
      <c r="N586" s="433"/>
      <c r="O586" s="433"/>
      <c r="P586" s="410">
        <v>15687986</v>
      </c>
      <c r="Q586" s="414">
        <v>2000</v>
      </c>
      <c r="R586" s="423"/>
      <c r="S586" s="415">
        <v>0.82</v>
      </c>
      <c r="T586" s="434"/>
      <c r="U586" s="435"/>
      <c r="V586" s="435"/>
    </row>
    <row r="587" spans="1:22" s="181" customFormat="1" ht="15.75">
      <c r="A587" s="409" t="s">
        <v>2198</v>
      </c>
      <c r="B587" s="432"/>
      <c r="C587" s="410" t="s">
        <v>1808</v>
      </c>
      <c r="D587" s="411" t="s">
        <v>864</v>
      </c>
      <c r="E587" s="411" t="s">
        <v>1809</v>
      </c>
      <c r="F587" s="411" t="s">
        <v>1111</v>
      </c>
      <c r="G587" s="409"/>
      <c r="H587" s="411" t="s">
        <v>2199</v>
      </c>
      <c r="I587" s="412" t="s">
        <v>1296</v>
      </c>
      <c r="J587" s="413" t="s">
        <v>1297</v>
      </c>
      <c r="K587" s="412" t="s">
        <v>2498</v>
      </c>
      <c r="L587" s="412" t="s">
        <v>1298</v>
      </c>
      <c r="M587" s="433"/>
      <c r="N587" s="433"/>
      <c r="O587" s="433"/>
      <c r="P587" s="410" t="s">
        <v>2200</v>
      </c>
      <c r="Q587" s="414">
        <v>1000</v>
      </c>
      <c r="R587" s="423"/>
      <c r="S587" s="415">
        <v>7.2460000000000004</v>
      </c>
      <c r="T587" s="434"/>
      <c r="U587" s="435"/>
      <c r="V587" s="435"/>
    </row>
    <row r="588" spans="1:22" s="181" customFormat="1" ht="15.75">
      <c r="A588" s="409" t="s">
        <v>2201</v>
      </c>
      <c r="B588" s="432"/>
      <c r="C588" s="410" t="s">
        <v>1808</v>
      </c>
      <c r="D588" s="411" t="s">
        <v>864</v>
      </c>
      <c r="E588" s="411" t="s">
        <v>1809</v>
      </c>
      <c r="F588" s="411" t="s">
        <v>1111</v>
      </c>
      <c r="G588" s="409"/>
      <c r="H588" s="411" t="s">
        <v>2202</v>
      </c>
      <c r="I588" s="412" t="s">
        <v>1296</v>
      </c>
      <c r="J588" s="413" t="s">
        <v>1297</v>
      </c>
      <c r="K588" s="412" t="s">
        <v>2498</v>
      </c>
      <c r="L588" s="412" t="s">
        <v>1298</v>
      </c>
      <c r="M588" s="433"/>
      <c r="N588" s="433"/>
      <c r="O588" s="433"/>
      <c r="P588" s="410">
        <v>22009973</v>
      </c>
      <c r="Q588" s="414">
        <v>1000</v>
      </c>
      <c r="R588" s="423"/>
      <c r="S588" s="415">
        <v>1.2929999999999999</v>
      </c>
      <c r="T588" s="434"/>
      <c r="U588" s="435"/>
      <c r="V588" s="435"/>
    </row>
    <row r="589" spans="1:22" s="181" customFormat="1" ht="15.75">
      <c r="A589" s="409" t="s">
        <v>2203</v>
      </c>
      <c r="B589" s="432"/>
      <c r="C589" s="410" t="s">
        <v>1808</v>
      </c>
      <c r="D589" s="411" t="s">
        <v>864</v>
      </c>
      <c r="E589" s="411" t="s">
        <v>1809</v>
      </c>
      <c r="F589" s="411" t="s">
        <v>1111</v>
      </c>
      <c r="G589" s="409"/>
      <c r="H589" s="411" t="s">
        <v>2181</v>
      </c>
      <c r="I589" s="412" t="s">
        <v>1296</v>
      </c>
      <c r="J589" s="413" t="s">
        <v>1297</v>
      </c>
      <c r="K589" s="412" t="s">
        <v>2498</v>
      </c>
      <c r="L589" s="412" t="s">
        <v>1298</v>
      </c>
      <c r="M589" s="433"/>
      <c r="N589" s="433"/>
      <c r="O589" s="433"/>
      <c r="P589" s="410">
        <v>22009976</v>
      </c>
      <c r="Q589" s="414">
        <v>1000</v>
      </c>
      <c r="R589" s="423"/>
      <c r="S589" s="415">
        <v>6.94</v>
      </c>
      <c r="T589" s="434"/>
      <c r="U589" s="435"/>
      <c r="V589" s="435"/>
    </row>
    <row r="590" spans="1:22" s="181" customFormat="1" ht="15.75">
      <c r="A590" s="409" t="s">
        <v>2204</v>
      </c>
      <c r="B590" s="432"/>
      <c r="C590" s="410" t="s">
        <v>1808</v>
      </c>
      <c r="D590" s="411" t="s">
        <v>864</v>
      </c>
      <c r="E590" s="411" t="s">
        <v>1809</v>
      </c>
      <c r="F590" s="411" t="s">
        <v>1111</v>
      </c>
      <c r="G590" s="409"/>
      <c r="H590" s="411" t="s">
        <v>2205</v>
      </c>
      <c r="I590" s="412" t="s">
        <v>1296</v>
      </c>
      <c r="J590" s="413" t="s">
        <v>1297</v>
      </c>
      <c r="K590" s="412" t="s">
        <v>2498</v>
      </c>
      <c r="L590" s="412" t="s">
        <v>1298</v>
      </c>
      <c r="M590" s="433"/>
      <c r="N590" s="433"/>
      <c r="O590" s="433"/>
      <c r="P590" s="410" t="s">
        <v>2206</v>
      </c>
      <c r="Q590" s="414">
        <v>1250</v>
      </c>
      <c r="R590" s="423"/>
      <c r="S590" s="415">
        <v>1.0189999999999999</v>
      </c>
      <c r="T590" s="434"/>
      <c r="U590" s="435"/>
      <c r="V590" s="435"/>
    </row>
    <row r="591" spans="1:22" s="181" customFormat="1" ht="15.75">
      <c r="A591" s="409" t="s">
        <v>2207</v>
      </c>
      <c r="B591" s="432"/>
      <c r="C591" s="410" t="s">
        <v>1808</v>
      </c>
      <c r="D591" s="411" t="s">
        <v>864</v>
      </c>
      <c r="E591" s="411" t="s">
        <v>1809</v>
      </c>
      <c r="F591" s="411" t="s">
        <v>1111</v>
      </c>
      <c r="G591" s="409"/>
      <c r="H591" s="411" t="s">
        <v>2208</v>
      </c>
      <c r="I591" s="412" t="s">
        <v>1296</v>
      </c>
      <c r="J591" s="413" t="s">
        <v>1297</v>
      </c>
      <c r="K591" s="412" t="s">
        <v>2498</v>
      </c>
      <c r="L591" s="412" t="s">
        <v>1298</v>
      </c>
      <c r="M591" s="433"/>
      <c r="N591" s="433"/>
      <c r="O591" s="433"/>
      <c r="P591" s="410" t="s">
        <v>2209</v>
      </c>
      <c r="Q591" s="414">
        <v>1000</v>
      </c>
      <c r="R591" s="423"/>
      <c r="S591" s="415">
        <v>0</v>
      </c>
      <c r="T591" s="434"/>
      <c r="U591" s="435"/>
      <c r="V591" s="435"/>
    </row>
    <row r="592" spans="1:22" s="181" customFormat="1" ht="15.75">
      <c r="A592" s="409" t="s">
        <v>2210</v>
      </c>
      <c r="B592" s="432"/>
      <c r="C592" s="410" t="s">
        <v>1808</v>
      </c>
      <c r="D592" s="411" t="s">
        <v>864</v>
      </c>
      <c r="E592" s="411" t="s">
        <v>1809</v>
      </c>
      <c r="F592" s="411" t="s">
        <v>1111</v>
      </c>
      <c r="G592" s="409"/>
      <c r="H592" s="411" t="s">
        <v>2211</v>
      </c>
      <c r="I592" s="412" t="s">
        <v>1296</v>
      </c>
      <c r="J592" s="413" t="s">
        <v>1297</v>
      </c>
      <c r="K592" s="412" t="s">
        <v>2498</v>
      </c>
      <c r="L592" s="412" t="s">
        <v>1298</v>
      </c>
      <c r="M592" s="433"/>
      <c r="N592" s="433"/>
      <c r="O592" s="433"/>
      <c r="P592" s="410">
        <v>22009970</v>
      </c>
      <c r="Q592" s="414">
        <v>1000</v>
      </c>
      <c r="R592" s="423"/>
      <c r="S592" s="415">
        <v>9.2999999999999999E-2</v>
      </c>
      <c r="T592" s="434"/>
      <c r="U592" s="435"/>
      <c r="V592" s="435"/>
    </row>
    <row r="593" spans="1:22" s="181" customFormat="1" ht="15.75">
      <c r="A593" s="409" t="s">
        <v>2212</v>
      </c>
      <c r="B593" s="432"/>
      <c r="C593" s="410" t="s">
        <v>1808</v>
      </c>
      <c r="D593" s="411" t="s">
        <v>864</v>
      </c>
      <c r="E593" s="411" t="s">
        <v>1809</v>
      </c>
      <c r="F593" s="411" t="s">
        <v>1111</v>
      </c>
      <c r="G593" s="409"/>
      <c r="H593" s="411" t="s">
        <v>2185</v>
      </c>
      <c r="I593" s="412" t="s">
        <v>1296</v>
      </c>
      <c r="J593" s="413" t="s">
        <v>1297</v>
      </c>
      <c r="K593" s="412" t="s">
        <v>2498</v>
      </c>
      <c r="L593" s="412" t="s">
        <v>1298</v>
      </c>
      <c r="M593" s="433"/>
      <c r="N593" s="433"/>
      <c r="O593" s="433"/>
      <c r="P593" s="410" t="s">
        <v>2186</v>
      </c>
      <c r="Q593" s="414">
        <v>1000</v>
      </c>
      <c r="R593" s="423"/>
      <c r="S593" s="415">
        <v>5.1710000000000003</v>
      </c>
      <c r="T593" s="434"/>
      <c r="U593" s="435"/>
      <c r="V593" s="435"/>
    </row>
    <row r="594" spans="1:22" s="181" customFormat="1" ht="15.75">
      <c r="A594" s="409" t="s">
        <v>2213</v>
      </c>
      <c r="B594" s="432"/>
      <c r="C594" s="410" t="s">
        <v>1808</v>
      </c>
      <c r="D594" s="411" t="s">
        <v>864</v>
      </c>
      <c r="E594" s="411" t="s">
        <v>1890</v>
      </c>
      <c r="F594" s="411" t="s">
        <v>1111</v>
      </c>
      <c r="G594" s="409"/>
      <c r="H594" s="411" t="s">
        <v>2214</v>
      </c>
      <c r="I594" s="412" t="s">
        <v>1296</v>
      </c>
      <c r="J594" s="413" t="s">
        <v>1297</v>
      </c>
      <c r="K594" s="412" t="s">
        <v>2498</v>
      </c>
      <c r="L594" s="412" t="s">
        <v>1298</v>
      </c>
      <c r="M594" s="433"/>
      <c r="N594" s="433"/>
      <c r="O594" s="433"/>
      <c r="P594" s="410" t="s">
        <v>2215</v>
      </c>
      <c r="Q594" s="414">
        <v>1000</v>
      </c>
      <c r="R594" s="423"/>
      <c r="S594" s="415">
        <v>3.0000000000000001E-3</v>
      </c>
      <c r="T594" s="434"/>
      <c r="U594" s="435"/>
      <c r="V594" s="435"/>
    </row>
    <row r="595" spans="1:22" s="181" customFormat="1" ht="15.75">
      <c r="A595" s="409" t="s">
        <v>2216</v>
      </c>
      <c r="B595" s="432"/>
      <c r="C595" s="410" t="s">
        <v>1808</v>
      </c>
      <c r="D595" s="411" t="s">
        <v>864</v>
      </c>
      <c r="E595" s="411" t="s">
        <v>1809</v>
      </c>
      <c r="F595" s="411" t="s">
        <v>1111</v>
      </c>
      <c r="G595" s="409"/>
      <c r="H595" s="411" t="s">
        <v>2217</v>
      </c>
      <c r="I595" s="412" t="s">
        <v>1296</v>
      </c>
      <c r="J595" s="413" t="s">
        <v>1297</v>
      </c>
      <c r="K595" s="412" t="s">
        <v>2498</v>
      </c>
      <c r="L595" s="412" t="s">
        <v>1298</v>
      </c>
      <c r="M595" s="433"/>
      <c r="N595" s="433"/>
      <c r="O595" s="433"/>
      <c r="P595" s="410" t="s">
        <v>2218</v>
      </c>
      <c r="Q595" s="414">
        <v>1000</v>
      </c>
      <c r="R595" s="423"/>
      <c r="S595" s="415">
        <v>0.32100000000000001</v>
      </c>
      <c r="T595" s="434"/>
      <c r="U595" s="435"/>
      <c r="V595" s="435"/>
    </row>
    <row r="596" spans="1:22" s="181" customFormat="1" ht="15.75">
      <c r="A596" s="409" t="s">
        <v>2219</v>
      </c>
      <c r="B596" s="432"/>
      <c r="C596" s="410" t="s">
        <v>1808</v>
      </c>
      <c r="D596" s="411" t="s">
        <v>864</v>
      </c>
      <c r="E596" s="411" t="s">
        <v>1890</v>
      </c>
      <c r="F596" s="411" t="s">
        <v>1111</v>
      </c>
      <c r="G596" s="409"/>
      <c r="H596" s="411" t="s">
        <v>2220</v>
      </c>
      <c r="I596" s="412" t="s">
        <v>1296</v>
      </c>
      <c r="J596" s="413" t="s">
        <v>1297</v>
      </c>
      <c r="K596" s="412" t="s">
        <v>2498</v>
      </c>
      <c r="L596" s="412" t="s">
        <v>1298</v>
      </c>
      <c r="M596" s="433"/>
      <c r="N596" s="433"/>
      <c r="O596" s="433"/>
      <c r="P596" s="410" t="s">
        <v>2221</v>
      </c>
      <c r="Q596" s="414">
        <v>1000</v>
      </c>
      <c r="R596" s="423"/>
      <c r="S596" s="415">
        <v>0</v>
      </c>
      <c r="T596" s="434"/>
      <c r="U596" s="435"/>
      <c r="V596" s="435"/>
    </row>
    <row r="597" spans="1:22" ht="15.75">
      <c r="A597" s="409" t="s">
        <v>2222</v>
      </c>
      <c r="B597" s="409"/>
      <c r="C597" s="410" t="s">
        <v>1808</v>
      </c>
      <c r="D597" s="411" t="s">
        <v>864</v>
      </c>
      <c r="E597" s="411" t="s">
        <v>1809</v>
      </c>
      <c r="F597" s="411" t="s">
        <v>1552</v>
      </c>
      <c r="G597" s="409"/>
      <c r="H597" s="411" t="s">
        <v>2223</v>
      </c>
      <c r="I597" s="412" t="s">
        <v>1296</v>
      </c>
      <c r="J597" s="413" t="s">
        <v>1297</v>
      </c>
      <c r="K597" s="412" t="s">
        <v>2498</v>
      </c>
      <c r="L597" s="412" t="s">
        <v>1298</v>
      </c>
      <c r="M597" s="412"/>
      <c r="N597" s="412"/>
      <c r="O597" s="412"/>
      <c r="P597" s="410" t="s">
        <v>2224</v>
      </c>
      <c r="Q597" s="414">
        <v>1000</v>
      </c>
      <c r="R597" s="419"/>
      <c r="S597" s="415">
        <v>5.1554459450000003</v>
      </c>
      <c r="T597" s="416"/>
      <c r="U597" s="418"/>
      <c r="V597" s="418"/>
    </row>
    <row r="598" spans="1:22" ht="15.75">
      <c r="A598" s="409" t="s">
        <v>2225</v>
      </c>
      <c r="B598" s="409"/>
      <c r="C598" s="411" t="s">
        <v>1808</v>
      </c>
      <c r="D598" s="411" t="s">
        <v>2497</v>
      </c>
      <c r="E598" s="411"/>
      <c r="F598" s="411" t="s">
        <v>1132</v>
      </c>
      <c r="G598" s="409"/>
      <c r="H598" s="410" t="s">
        <v>1132</v>
      </c>
      <c r="I598" s="412" t="s">
        <v>1296</v>
      </c>
      <c r="J598" s="413" t="s">
        <v>1297</v>
      </c>
      <c r="K598" s="412" t="s">
        <v>2498</v>
      </c>
      <c r="L598" s="412" t="s">
        <v>1298</v>
      </c>
      <c r="M598" s="412"/>
      <c r="N598" s="412"/>
      <c r="O598" s="412"/>
      <c r="P598" s="410"/>
      <c r="Q598" s="414"/>
      <c r="R598" s="419"/>
      <c r="S598" s="415">
        <v>0.55804370999999997</v>
      </c>
      <c r="T598" s="416"/>
      <c r="U598" s="418"/>
      <c r="V598" s="418"/>
    </row>
    <row r="599" spans="1:22" ht="15.75">
      <c r="A599" s="409" t="s">
        <v>2226</v>
      </c>
      <c r="B599" s="409"/>
      <c r="C599" s="411" t="s">
        <v>1808</v>
      </c>
      <c r="D599" s="411" t="s">
        <v>864</v>
      </c>
      <c r="E599" s="411" t="s">
        <v>1073</v>
      </c>
      <c r="F599" s="411" t="s">
        <v>1134</v>
      </c>
      <c r="G599" s="409"/>
      <c r="H599" s="411" t="s">
        <v>2227</v>
      </c>
      <c r="I599" s="412" t="s">
        <v>1296</v>
      </c>
      <c r="J599" s="413" t="s">
        <v>1297</v>
      </c>
      <c r="K599" s="412" t="s">
        <v>2498</v>
      </c>
      <c r="L599" s="412" t="s">
        <v>1298</v>
      </c>
      <c r="M599" s="412"/>
      <c r="N599" s="412"/>
      <c r="O599" s="412"/>
      <c r="P599" s="410" t="s">
        <v>2228</v>
      </c>
      <c r="Q599" s="414">
        <v>1000</v>
      </c>
      <c r="R599" s="419"/>
      <c r="S599" s="415">
        <v>8.2526305000000004</v>
      </c>
      <c r="T599" s="416"/>
      <c r="U599" s="529"/>
      <c r="V599" s="529"/>
    </row>
    <row r="600" spans="1:22" ht="15.75">
      <c r="A600" s="409" t="s">
        <v>2229</v>
      </c>
      <c r="B600" s="409"/>
      <c r="C600" s="411" t="s">
        <v>1808</v>
      </c>
      <c r="D600" s="411" t="s">
        <v>864</v>
      </c>
      <c r="E600" s="411" t="s">
        <v>1073</v>
      </c>
      <c r="F600" s="411" t="s">
        <v>1134</v>
      </c>
      <c r="G600" s="409"/>
      <c r="H600" s="411" t="s">
        <v>2230</v>
      </c>
      <c r="I600" s="412" t="s">
        <v>1296</v>
      </c>
      <c r="J600" s="413" t="s">
        <v>1297</v>
      </c>
      <c r="K600" s="412" t="s">
        <v>2498</v>
      </c>
      <c r="L600" s="412" t="s">
        <v>1298</v>
      </c>
      <c r="M600" s="412"/>
      <c r="N600" s="412"/>
      <c r="O600" s="412"/>
      <c r="P600" s="410" t="s">
        <v>2231</v>
      </c>
      <c r="Q600" s="414">
        <v>1000</v>
      </c>
      <c r="R600" s="419"/>
      <c r="S600" s="415">
        <v>2.0688</v>
      </c>
      <c r="T600" s="416"/>
      <c r="U600" s="529"/>
      <c r="V600" s="529"/>
    </row>
    <row r="601" spans="1:22" ht="15.75">
      <c r="A601" s="409" t="s">
        <v>2232</v>
      </c>
      <c r="B601" s="409"/>
      <c r="C601" s="411" t="s">
        <v>2233</v>
      </c>
      <c r="D601" s="411" t="s">
        <v>873</v>
      </c>
      <c r="E601" s="411" t="s">
        <v>2234</v>
      </c>
      <c r="F601" s="411" t="s">
        <v>2235</v>
      </c>
      <c r="G601" s="409"/>
      <c r="H601" s="411" t="s">
        <v>2236</v>
      </c>
      <c r="I601" s="412" t="s">
        <v>1296</v>
      </c>
      <c r="J601" s="413" t="s">
        <v>1297</v>
      </c>
      <c r="K601" s="412" t="s">
        <v>2498</v>
      </c>
      <c r="L601" s="412" t="s">
        <v>1298</v>
      </c>
      <c r="M601" s="412"/>
      <c r="N601" s="412"/>
      <c r="O601" s="412"/>
      <c r="P601" s="410" t="s">
        <v>2237</v>
      </c>
      <c r="Q601" s="414">
        <v>500</v>
      </c>
      <c r="R601" s="419">
        <v>1.1750000000000001E-4</v>
      </c>
      <c r="S601" s="415"/>
      <c r="T601" s="416"/>
      <c r="U601" s="529"/>
      <c r="V601" s="529"/>
    </row>
    <row r="602" spans="1:22" ht="15.75">
      <c r="A602" s="409" t="s">
        <v>2238</v>
      </c>
      <c r="B602" s="409"/>
      <c r="C602" s="411" t="s">
        <v>2233</v>
      </c>
      <c r="D602" s="411" t="s">
        <v>864</v>
      </c>
      <c r="E602" s="411" t="s">
        <v>2234</v>
      </c>
      <c r="F602" s="411" t="s">
        <v>2235</v>
      </c>
      <c r="G602" s="409"/>
      <c r="H602" s="411" t="s">
        <v>885</v>
      </c>
      <c r="I602" s="412" t="s">
        <v>1296</v>
      </c>
      <c r="J602" s="413" t="s">
        <v>1297</v>
      </c>
      <c r="K602" s="412" t="s">
        <v>2498</v>
      </c>
      <c r="L602" s="412" t="s">
        <v>2499</v>
      </c>
      <c r="M602" s="412"/>
      <c r="N602" s="412"/>
      <c r="O602" s="412"/>
      <c r="P602" s="410">
        <v>15462141</v>
      </c>
      <c r="Q602" s="414">
        <v>2000</v>
      </c>
      <c r="R602" s="419">
        <v>32.647460999999993</v>
      </c>
      <c r="S602" s="415"/>
      <c r="T602" s="416"/>
      <c r="U602" s="529"/>
      <c r="V602" s="529"/>
    </row>
    <row r="603" spans="1:22" ht="15.75">
      <c r="A603" s="409" t="s">
        <v>2239</v>
      </c>
      <c r="B603" s="409"/>
      <c r="C603" s="411" t="s">
        <v>2233</v>
      </c>
      <c r="D603" s="411" t="s">
        <v>864</v>
      </c>
      <c r="E603" s="411" t="s">
        <v>2234</v>
      </c>
      <c r="F603" s="411" t="s">
        <v>2235</v>
      </c>
      <c r="G603" s="409"/>
      <c r="H603" s="411" t="s">
        <v>882</v>
      </c>
      <c r="I603" s="412" t="s">
        <v>1296</v>
      </c>
      <c r="J603" s="413" t="s">
        <v>1297</v>
      </c>
      <c r="K603" s="412" t="s">
        <v>2498</v>
      </c>
      <c r="L603" s="412" t="s">
        <v>2499</v>
      </c>
      <c r="M603" s="412"/>
      <c r="N603" s="412"/>
      <c r="O603" s="412"/>
      <c r="P603" s="410">
        <v>15462288</v>
      </c>
      <c r="Q603" s="414">
        <v>1600</v>
      </c>
      <c r="R603" s="419">
        <v>35.676959199999999</v>
      </c>
      <c r="S603" s="415"/>
      <c r="T603" s="416"/>
      <c r="U603" s="529"/>
      <c r="V603" s="529"/>
    </row>
    <row r="604" spans="1:22" ht="15.75">
      <c r="A604" s="409" t="s">
        <v>2240</v>
      </c>
      <c r="B604" s="409"/>
      <c r="C604" s="411" t="s">
        <v>2233</v>
      </c>
      <c r="D604" s="411" t="s">
        <v>864</v>
      </c>
      <c r="E604" s="411" t="s">
        <v>2241</v>
      </c>
      <c r="F604" s="411" t="s">
        <v>2242</v>
      </c>
      <c r="G604" s="409"/>
      <c r="H604" s="411" t="s">
        <v>868</v>
      </c>
      <c r="I604" s="412" t="s">
        <v>1296</v>
      </c>
      <c r="J604" s="413" t="s">
        <v>1297</v>
      </c>
      <c r="K604" s="412" t="s">
        <v>2498</v>
      </c>
      <c r="L604" s="412" t="s">
        <v>2499</v>
      </c>
      <c r="M604" s="412"/>
      <c r="N604" s="412"/>
      <c r="O604" s="412"/>
      <c r="P604" s="410">
        <v>15462037</v>
      </c>
      <c r="Q604" s="414">
        <v>3000</v>
      </c>
      <c r="R604" s="419">
        <v>39.772421999999899</v>
      </c>
      <c r="S604" s="415"/>
      <c r="T604" s="416"/>
      <c r="U604" s="529"/>
      <c r="V604" s="529"/>
    </row>
    <row r="605" spans="1:22" ht="15.75">
      <c r="A605" s="409" t="s">
        <v>2243</v>
      </c>
      <c r="B605" s="409"/>
      <c r="C605" s="411" t="s">
        <v>2233</v>
      </c>
      <c r="D605" s="411" t="s">
        <v>864</v>
      </c>
      <c r="E605" s="411" t="s">
        <v>2241</v>
      </c>
      <c r="F605" s="411" t="s">
        <v>2242</v>
      </c>
      <c r="G605" s="409"/>
      <c r="H605" s="411" t="s">
        <v>866</v>
      </c>
      <c r="I605" s="412" t="s">
        <v>1296</v>
      </c>
      <c r="J605" s="413" t="s">
        <v>1297</v>
      </c>
      <c r="K605" s="412" t="s">
        <v>2498</v>
      </c>
      <c r="L605" s="412" t="s">
        <v>2499</v>
      </c>
      <c r="M605" s="412"/>
      <c r="N605" s="412"/>
      <c r="O605" s="412"/>
      <c r="P605" s="410">
        <v>15462036</v>
      </c>
      <c r="Q605" s="414">
        <v>3000</v>
      </c>
      <c r="R605" s="419">
        <v>48.778081400000005</v>
      </c>
      <c r="S605" s="415"/>
      <c r="T605" s="416"/>
      <c r="U605" s="529"/>
      <c r="V605" s="529"/>
    </row>
    <row r="606" spans="1:22" ht="15.75">
      <c r="A606" s="409" t="s">
        <v>2244</v>
      </c>
      <c r="B606" s="409"/>
      <c r="C606" s="411" t="s">
        <v>2233</v>
      </c>
      <c r="D606" s="411" t="s">
        <v>864</v>
      </c>
      <c r="E606" s="411" t="s">
        <v>2242</v>
      </c>
      <c r="F606" s="411" t="s">
        <v>2242</v>
      </c>
      <c r="G606" s="409"/>
      <c r="H606" s="411" t="s">
        <v>2245</v>
      </c>
      <c r="I606" s="412" t="s">
        <v>1296</v>
      </c>
      <c r="J606" s="413" t="s">
        <v>1297</v>
      </c>
      <c r="K606" s="412" t="s">
        <v>2498</v>
      </c>
      <c r="L606" s="412" t="s">
        <v>1298</v>
      </c>
      <c r="M606" s="412"/>
      <c r="N606" s="412"/>
      <c r="O606" s="412"/>
      <c r="P606" s="410" t="s">
        <v>2246</v>
      </c>
      <c r="Q606" s="414">
        <v>2000</v>
      </c>
      <c r="R606" s="419">
        <v>4.1018600000000003</v>
      </c>
      <c r="S606" s="415"/>
      <c r="T606" s="416"/>
      <c r="U606" s="529"/>
      <c r="V606" s="529"/>
    </row>
    <row r="607" spans="1:22" ht="15.75">
      <c r="A607" s="409" t="s">
        <v>2247</v>
      </c>
      <c r="B607" s="409"/>
      <c r="C607" s="411" t="s">
        <v>2233</v>
      </c>
      <c r="D607" s="411" t="s">
        <v>864</v>
      </c>
      <c r="E607" s="411" t="s">
        <v>2242</v>
      </c>
      <c r="F607" s="411" t="s">
        <v>2242</v>
      </c>
      <c r="G607" s="409"/>
      <c r="H607" s="411" t="s">
        <v>870</v>
      </c>
      <c r="I607" s="412" t="s">
        <v>1296</v>
      </c>
      <c r="J607" s="413" t="s">
        <v>1297</v>
      </c>
      <c r="K607" s="412" t="s">
        <v>2498</v>
      </c>
      <c r="L607" s="412" t="s">
        <v>2499</v>
      </c>
      <c r="M607" s="412"/>
      <c r="N607" s="412"/>
      <c r="O607" s="412"/>
      <c r="P607" s="410" t="s">
        <v>2248</v>
      </c>
      <c r="Q607" s="414">
        <v>3000</v>
      </c>
      <c r="R607" s="419">
        <v>43.633589999999998</v>
      </c>
      <c r="S607" s="415"/>
      <c r="T607" s="416"/>
      <c r="U607" s="529"/>
      <c r="V607" s="529"/>
    </row>
    <row r="608" spans="1:22" ht="15.75">
      <c r="A608" s="409" t="s">
        <v>2249</v>
      </c>
      <c r="B608" s="409"/>
      <c r="C608" s="411" t="s">
        <v>2233</v>
      </c>
      <c r="D608" s="411" t="s">
        <v>864</v>
      </c>
      <c r="E608" s="411" t="s">
        <v>2250</v>
      </c>
      <c r="F608" s="411" t="s">
        <v>2251</v>
      </c>
      <c r="G608" s="409"/>
      <c r="H608" s="411" t="s">
        <v>2252</v>
      </c>
      <c r="I608" s="412" t="s">
        <v>1296</v>
      </c>
      <c r="J608" s="413" t="s">
        <v>1297</v>
      </c>
      <c r="K608" s="412" t="s">
        <v>2498</v>
      </c>
      <c r="L608" s="412" t="s">
        <v>1298</v>
      </c>
      <c r="M608" s="412"/>
      <c r="N608" s="412"/>
      <c r="O608" s="412"/>
      <c r="P608" s="410" t="s">
        <v>2253</v>
      </c>
      <c r="Q608" s="414">
        <v>500</v>
      </c>
      <c r="R608" s="419">
        <v>8.9735000000000014</v>
      </c>
      <c r="S608" s="415"/>
      <c r="T608" s="416"/>
      <c r="U608" s="529"/>
      <c r="V608" s="529"/>
    </row>
    <row r="609" spans="1:22" ht="15.75">
      <c r="A609" s="409" t="s">
        <v>2254</v>
      </c>
      <c r="B609" s="409"/>
      <c r="C609" s="411" t="s">
        <v>2233</v>
      </c>
      <c r="D609" s="411" t="s">
        <v>873</v>
      </c>
      <c r="E609" s="411" t="s">
        <v>2234</v>
      </c>
      <c r="F609" s="411" t="s">
        <v>2233</v>
      </c>
      <c r="G609" s="409"/>
      <c r="H609" s="411" t="s">
        <v>2255</v>
      </c>
      <c r="I609" s="412" t="s">
        <v>1296</v>
      </c>
      <c r="J609" s="413" t="s">
        <v>1297</v>
      </c>
      <c r="K609" s="412" t="s">
        <v>2498</v>
      </c>
      <c r="L609" s="412" t="s">
        <v>1298</v>
      </c>
      <c r="M609" s="412"/>
      <c r="N609" s="412"/>
      <c r="O609" s="412"/>
      <c r="P609" s="410" t="s">
        <v>2256</v>
      </c>
      <c r="Q609" s="414">
        <v>3600</v>
      </c>
      <c r="R609" s="419">
        <v>151.89659499999999</v>
      </c>
      <c r="S609" s="415"/>
      <c r="T609" s="416"/>
      <c r="U609" s="529"/>
      <c r="V609" s="529"/>
    </row>
    <row r="610" spans="1:22" ht="15.75">
      <c r="A610" s="409" t="s">
        <v>2257</v>
      </c>
      <c r="B610" s="409"/>
      <c r="C610" s="411" t="s">
        <v>2233</v>
      </c>
      <c r="D610" s="411" t="s">
        <v>864</v>
      </c>
      <c r="E610" s="411" t="s">
        <v>2234</v>
      </c>
      <c r="F610" s="411" t="s">
        <v>2233</v>
      </c>
      <c r="G610" s="409"/>
      <c r="H610" s="411" t="s">
        <v>952</v>
      </c>
      <c r="I610" s="412" t="s">
        <v>1296</v>
      </c>
      <c r="J610" s="413" t="s">
        <v>1297</v>
      </c>
      <c r="K610" s="412" t="s">
        <v>2498</v>
      </c>
      <c r="L610" s="412" t="s">
        <v>2499</v>
      </c>
      <c r="M610" s="412"/>
      <c r="N610" s="412"/>
      <c r="O610" s="412"/>
      <c r="P610" s="410">
        <v>15462074</v>
      </c>
      <c r="Q610" s="414">
        <v>1000</v>
      </c>
      <c r="R610" s="419">
        <v>32.929960300000005</v>
      </c>
      <c r="S610" s="415"/>
      <c r="T610" s="416"/>
      <c r="U610" s="529"/>
      <c r="V610" s="529"/>
    </row>
    <row r="611" spans="1:22" ht="15.75">
      <c r="A611" s="409" t="s">
        <v>2258</v>
      </c>
      <c r="B611" s="409"/>
      <c r="C611" s="411" t="s">
        <v>2233</v>
      </c>
      <c r="D611" s="411" t="s">
        <v>864</v>
      </c>
      <c r="E611" s="411" t="s">
        <v>2234</v>
      </c>
      <c r="F611" s="411" t="s">
        <v>2233</v>
      </c>
      <c r="G611" s="409"/>
      <c r="H611" s="411" t="s">
        <v>2259</v>
      </c>
      <c r="I611" s="412" t="s">
        <v>1296</v>
      </c>
      <c r="J611" s="413" t="s">
        <v>1297</v>
      </c>
      <c r="K611" s="412" t="s">
        <v>2498</v>
      </c>
      <c r="L611" s="412" t="s">
        <v>2499</v>
      </c>
      <c r="M611" s="412"/>
      <c r="N611" s="412"/>
      <c r="O611" s="412"/>
      <c r="P611" s="410">
        <v>15462446</v>
      </c>
      <c r="Q611" s="414">
        <v>1000</v>
      </c>
      <c r="R611" s="419">
        <v>17.7532268</v>
      </c>
      <c r="S611" s="415"/>
      <c r="T611" s="416"/>
      <c r="U611" s="529"/>
      <c r="V611" s="529"/>
    </row>
    <row r="612" spans="1:22" ht="15.75">
      <c r="A612" s="409" t="s">
        <v>2260</v>
      </c>
      <c r="B612" s="409"/>
      <c r="C612" s="411" t="s">
        <v>2233</v>
      </c>
      <c r="D612" s="411" t="s">
        <v>864</v>
      </c>
      <c r="E612" s="411" t="s">
        <v>2234</v>
      </c>
      <c r="F612" s="411" t="s">
        <v>2233</v>
      </c>
      <c r="G612" s="409"/>
      <c r="H612" s="411" t="s">
        <v>882</v>
      </c>
      <c r="I612" s="412" t="s">
        <v>1296</v>
      </c>
      <c r="J612" s="413" t="s">
        <v>1297</v>
      </c>
      <c r="K612" s="412" t="s">
        <v>2498</v>
      </c>
      <c r="L612" s="412" t="s">
        <v>2499</v>
      </c>
      <c r="M612" s="412"/>
      <c r="N612" s="412"/>
      <c r="O612" s="412"/>
      <c r="P612" s="410">
        <v>15462287</v>
      </c>
      <c r="Q612" s="414">
        <v>1600</v>
      </c>
      <c r="R612" s="419">
        <v>31.036459599999898</v>
      </c>
      <c r="S612" s="415"/>
      <c r="T612" s="416"/>
      <c r="U612" s="529"/>
      <c r="V612" s="529"/>
    </row>
    <row r="613" spans="1:22" ht="15.75">
      <c r="A613" s="409" t="s">
        <v>2261</v>
      </c>
      <c r="B613" s="409"/>
      <c r="C613" s="411" t="s">
        <v>2233</v>
      </c>
      <c r="D613" s="411" t="s">
        <v>873</v>
      </c>
      <c r="E613" s="411" t="s">
        <v>2250</v>
      </c>
      <c r="F613" s="411" t="s">
        <v>2262</v>
      </c>
      <c r="G613" s="409"/>
      <c r="H613" s="411" t="s">
        <v>2263</v>
      </c>
      <c r="I613" s="412" t="s">
        <v>1296</v>
      </c>
      <c r="J613" s="413" t="s">
        <v>1297</v>
      </c>
      <c r="K613" s="412" t="s">
        <v>2498</v>
      </c>
      <c r="L613" s="412" t="s">
        <v>1298</v>
      </c>
      <c r="M613" s="412"/>
      <c r="N613" s="412"/>
      <c r="O613" s="412"/>
      <c r="P613" s="410" t="s">
        <v>2264</v>
      </c>
      <c r="Q613" s="414">
        <v>166.67</v>
      </c>
      <c r="R613" s="419">
        <v>8.1661066521999999</v>
      </c>
      <c r="S613" s="415"/>
      <c r="T613" s="416"/>
      <c r="U613" s="529"/>
      <c r="V613" s="529"/>
    </row>
    <row r="614" spans="1:22" ht="15.75">
      <c r="A614" s="409" t="s">
        <v>2265</v>
      </c>
      <c r="B614" s="409"/>
      <c r="C614" s="411" t="s">
        <v>2233</v>
      </c>
      <c r="D614" s="411" t="s">
        <v>864</v>
      </c>
      <c r="E614" s="411" t="s">
        <v>2250</v>
      </c>
      <c r="F614" s="411" t="s">
        <v>2262</v>
      </c>
      <c r="G614" s="409"/>
      <c r="H614" s="411" t="s">
        <v>885</v>
      </c>
      <c r="I614" s="412" t="s">
        <v>1296</v>
      </c>
      <c r="J614" s="413" t="s">
        <v>1297</v>
      </c>
      <c r="K614" s="412" t="s">
        <v>2498</v>
      </c>
      <c r="L614" s="412" t="s">
        <v>2499</v>
      </c>
      <c r="M614" s="412"/>
      <c r="N614" s="412"/>
      <c r="O614" s="412"/>
      <c r="P614" s="410">
        <v>15462437</v>
      </c>
      <c r="Q614" s="414">
        <v>2000</v>
      </c>
      <c r="R614" s="419">
        <v>10.6882974</v>
      </c>
      <c r="S614" s="415"/>
      <c r="T614" s="416"/>
      <c r="U614" s="529"/>
      <c r="V614" s="529"/>
    </row>
    <row r="615" spans="1:22" ht="15.75">
      <c r="A615" s="409" t="s">
        <v>2266</v>
      </c>
      <c r="B615" s="409"/>
      <c r="C615" s="411" t="s">
        <v>2233</v>
      </c>
      <c r="D615" s="411" t="s">
        <v>864</v>
      </c>
      <c r="E615" s="411" t="s">
        <v>2250</v>
      </c>
      <c r="F615" s="411" t="s">
        <v>2262</v>
      </c>
      <c r="G615" s="409"/>
      <c r="H615" s="411" t="s">
        <v>882</v>
      </c>
      <c r="I615" s="412" t="s">
        <v>1296</v>
      </c>
      <c r="J615" s="413" t="s">
        <v>1297</v>
      </c>
      <c r="K615" s="412" t="s">
        <v>2498</v>
      </c>
      <c r="L615" s="412" t="s">
        <v>2499</v>
      </c>
      <c r="M615" s="412"/>
      <c r="N615" s="412"/>
      <c r="O615" s="412"/>
      <c r="P615" s="410">
        <v>15462433</v>
      </c>
      <c r="Q615" s="414">
        <v>1600</v>
      </c>
      <c r="R615" s="419">
        <v>10.308952399999999</v>
      </c>
      <c r="S615" s="415"/>
      <c r="T615" s="416"/>
      <c r="U615" s="529"/>
      <c r="V615" s="529"/>
    </row>
    <row r="616" spans="1:22" ht="15.75">
      <c r="A616" s="409" t="s">
        <v>2267</v>
      </c>
      <c r="B616" s="409"/>
      <c r="C616" s="411" t="s">
        <v>2233</v>
      </c>
      <c r="D616" s="411" t="s">
        <v>864</v>
      </c>
      <c r="E616" s="411" t="s">
        <v>2234</v>
      </c>
      <c r="F616" s="411" t="s">
        <v>2268</v>
      </c>
      <c r="G616" s="409"/>
      <c r="H616" s="410" t="s">
        <v>885</v>
      </c>
      <c r="I616" s="412" t="s">
        <v>1296</v>
      </c>
      <c r="J616" s="413" t="s">
        <v>1297</v>
      </c>
      <c r="K616" s="412" t="s">
        <v>2498</v>
      </c>
      <c r="L616" s="412" t="s">
        <v>2499</v>
      </c>
      <c r="M616" s="412"/>
      <c r="N616" s="412"/>
      <c r="O616" s="412"/>
      <c r="P616" s="410">
        <v>15462220</v>
      </c>
      <c r="Q616" s="414">
        <v>2000</v>
      </c>
      <c r="R616" s="419">
        <v>22.249075099999992</v>
      </c>
      <c r="S616" s="415"/>
      <c r="T616" s="416"/>
      <c r="U616" s="529"/>
      <c r="V616" s="529"/>
    </row>
    <row r="617" spans="1:22" ht="15.75">
      <c r="A617" s="409" t="s">
        <v>2269</v>
      </c>
      <c r="B617" s="409"/>
      <c r="C617" s="411" t="s">
        <v>2233</v>
      </c>
      <c r="D617" s="411" t="s">
        <v>864</v>
      </c>
      <c r="E617" s="411" t="s">
        <v>2234</v>
      </c>
      <c r="F617" s="411" t="s">
        <v>2268</v>
      </c>
      <c r="G617" s="409"/>
      <c r="H617" s="410" t="s">
        <v>882</v>
      </c>
      <c r="I617" s="412" t="s">
        <v>1296</v>
      </c>
      <c r="J617" s="413" t="s">
        <v>1297</v>
      </c>
      <c r="K617" s="412" t="s">
        <v>2498</v>
      </c>
      <c r="L617" s="412" t="s">
        <v>2499</v>
      </c>
      <c r="M617" s="412"/>
      <c r="N617" s="412"/>
      <c r="O617" s="412"/>
      <c r="P617" s="410" t="s">
        <v>2270</v>
      </c>
      <c r="Q617" s="414">
        <v>1600</v>
      </c>
      <c r="R617" s="419">
        <v>21.713720124999998</v>
      </c>
      <c r="S617" s="415"/>
      <c r="T617" s="416"/>
      <c r="U617" s="529"/>
      <c r="V617" s="529"/>
    </row>
    <row r="618" spans="1:22" ht="15.75">
      <c r="A618" s="409" t="s">
        <v>2271</v>
      </c>
      <c r="B618" s="409"/>
      <c r="C618" s="411" t="s">
        <v>2233</v>
      </c>
      <c r="D618" s="411" t="s">
        <v>864</v>
      </c>
      <c r="E618" s="411" t="s">
        <v>2234</v>
      </c>
      <c r="F618" s="411" t="s">
        <v>2268</v>
      </c>
      <c r="G618" s="409"/>
      <c r="H618" s="410" t="s">
        <v>904</v>
      </c>
      <c r="I618" s="412" t="s">
        <v>1296</v>
      </c>
      <c r="J618" s="413" t="s">
        <v>1297</v>
      </c>
      <c r="K618" s="412" t="s">
        <v>2498</v>
      </c>
      <c r="L618" s="412" t="s">
        <v>2499</v>
      </c>
      <c r="M618" s="412"/>
      <c r="N618" s="412"/>
      <c r="O618" s="412"/>
      <c r="P618" s="410">
        <v>15462436</v>
      </c>
      <c r="Q618" s="414">
        <v>333.33</v>
      </c>
      <c r="R618" s="419">
        <v>14.194095999999989</v>
      </c>
      <c r="S618" s="415"/>
      <c r="T618" s="416"/>
      <c r="U618" s="529"/>
      <c r="V618" s="529"/>
    </row>
    <row r="619" spans="1:22" ht="15.75">
      <c r="A619" s="409" t="s">
        <v>2272</v>
      </c>
      <c r="B619" s="409"/>
      <c r="C619" s="411" t="s">
        <v>2233</v>
      </c>
      <c r="D619" s="411" t="s">
        <v>873</v>
      </c>
      <c r="E619" s="411" t="s">
        <v>2268</v>
      </c>
      <c r="F619" s="411" t="s">
        <v>2268</v>
      </c>
      <c r="G619" s="409"/>
      <c r="H619" s="410" t="s">
        <v>2273</v>
      </c>
      <c r="I619" s="412" t="s">
        <v>1296</v>
      </c>
      <c r="J619" s="413" t="s">
        <v>1297</v>
      </c>
      <c r="K619" s="412" t="s">
        <v>2498</v>
      </c>
      <c r="L619" s="412" t="s">
        <v>1298</v>
      </c>
      <c r="M619" s="412"/>
      <c r="N619" s="412"/>
      <c r="O619" s="412"/>
      <c r="P619" s="410" t="s">
        <v>2274</v>
      </c>
      <c r="Q619" s="414">
        <v>6000</v>
      </c>
      <c r="R619" s="419">
        <v>8.9496780000000005</v>
      </c>
      <c r="S619" s="415"/>
      <c r="T619" s="416"/>
      <c r="U619" s="529"/>
      <c r="V619" s="529"/>
    </row>
    <row r="620" spans="1:22" ht="15.75">
      <c r="A620" s="409" t="s">
        <v>2275</v>
      </c>
      <c r="B620" s="409"/>
      <c r="C620" s="411" t="s">
        <v>2233</v>
      </c>
      <c r="D620" s="411" t="s">
        <v>864</v>
      </c>
      <c r="E620" s="411" t="s">
        <v>2250</v>
      </c>
      <c r="F620" s="411" t="s">
        <v>2250</v>
      </c>
      <c r="G620" s="409"/>
      <c r="H620" s="410" t="s">
        <v>882</v>
      </c>
      <c r="I620" s="412" t="s">
        <v>1296</v>
      </c>
      <c r="J620" s="413" t="s">
        <v>1297</v>
      </c>
      <c r="K620" s="412" t="s">
        <v>2498</v>
      </c>
      <c r="L620" s="412" t="s">
        <v>2499</v>
      </c>
      <c r="M620" s="412"/>
      <c r="N620" s="412"/>
      <c r="O620" s="412"/>
      <c r="P620" s="410">
        <v>15462218</v>
      </c>
      <c r="Q620" s="414">
        <v>1600</v>
      </c>
      <c r="R620" s="419">
        <v>4.7979997999999995</v>
      </c>
      <c r="S620" s="415"/>
      <c r="T620" s="416"/>
      <c r="U620" s="529"/>
      <c r="V620" s="529"/>
    </row>
    <row r="621" spans="1:22" ht="15.75">
      <c r="A621" s="409" t="s">
        <v>2276</v>
      </c>
      <c r="B621" s="409"/>
      <c r="C621" s="411" t="s">
        <v>2233</v>
      </c>
      <c r="D621" s="411" t="s">
        <v>864</v>
      </c>
      <c r="E621" s="411" t="s">
        <v>2250</v>
      </c>
      <c r="F621" s="411" t="s">
        <v>2250</v>
      </c>
      <c r="G621" s="410"/>
      <c r="H621" s="410" t="s">
        <v>885</v>
      </c>
      <c r="I621" s="412" t="s">
        <v>1296</v>
      </c>
      <c r="J621" s="413" t="s">
        <v>1297</v>
      </c>
      <c r="K621" s="412" t="s">
        <v>2498</v>
      </c>
      <c r="L621" s="412" t="s">
        <v>2499</v>
      </c>
      <c r="M621" s="412"/>
      <c r="N621" s="412"/>
      <c r="O621" s="412"/>
      <c r="P621" s="410" t="s">
        <v>2277</v>
      </c>
      <c r="Q621" s="414">
        <v>2000</v>
      </c>
      <c r="R621" s="419">
        <v>5.1190100000000003</v>
      </c>
      <c r="S621" s="415"/>
      <c r="T621" s="416"/>
      <c r="U621" s="529"/>
      <c r="V621" s="529"/>
    </row>
    <row r="622" spans="1:22" ht="15.75">
      <c r="A622" s="409" t="s">
        <v>2278</v>
      </c>
      <c r="B622" s="409"/>
      <c r="C622" s="411" t="s">
        <v>2233</v>
      </c>
      <c r="D622" s="411" t="s">
        <v>864</v>
      </c>
      <c r="E622" s="411" t="s">
        <v>2268</v>
      </c>
      <c r="F622" s="411" t="s">
        <v>2279</v>
      </c>
      <c r="G622" s="409"/>
      <c r="H622" s="410" t="s">
        <v>882</v>
      </c>
      <c r="I622" s="412" t="s">
        <v>1296</v>
      </c>
      <c r="J622" s="413" t="s">
        <v>1297</v>
      </c>
      <c r="K622" s="412" t="s">
        <v>2498</v>
      </c>
      <c r="L622" s="412" t="s">
        <v>2499</v>
      </c>
      <c r="M622" s="412"/>
      <c r="N622" s="412"/>
      <c r="O622" s="412"/>
      <c r="P622" s="410">
        <v>15462434</v>
      </c>
      <c r="Q622" s="414">
        <v>1600</v>
      </c>
      <c r="R622" s="419">
        <v>15.909663999999999</v>
      </c>
      <c r="S622" s="415"/>
      <c r="T622" s="416"/>
      <c r="U622" s="529"/>
      <c r="V622" s="529"/>
    </row>
    <row r="623" spans="1:22" ht="15.75">
      <c r="A623" s="409" t="s">
        <v>2280</v>
      </c>
      <c r="B623" s="409"/>
      <c r="C623" s="411" t="s">
        <v>2233</v>
      </c>
      <c r="D623" s="411" t="s">
        <v>864</v>
      </c>
      <c r="E623" s="411" t="s">
        <v>2268</v>
      </c>
      <c r="F623" s="411" t="s">
        <v>2279</v>
      </c>
      <c r="G623" s="409"/>
      <c r="H623" s="410" t="s">
        <v>885</v>
      </c>
      <c r="I623" s="412" t="s">
        <v>1296</v>
      </c>
      <c r="J623" s="413" t="s">
        <v>1297</v>
      </c>
      <c r="K623" s="412" t="s">
        <v>2498</v>
      </c>
      <c r="L623" s="412" t="s">
        <v>2499</v>
      </c>
      <c r="M623" s="412"/>
      <c r="N623" s="412"/>
      <c r="O623" s="412"/>
      <c r="P623" s="410">
        <v>15462443</v>
      </c>
      <c r="Q623" s="414">
        <v>2000</v>
      </c>
      <c r="R623" s="419">
        <v>15.808501799999998</v>
      </c>
      <c r="S623" s="415"/>
      <c r="T623" s="416"/>
      <c r="U623" s="529"/>
      <c r="V623" s="529"/>
    </row>
    <row r="624" spans="1:22" ht="15.75">
      <c r="A624" s="409" t="s">
        <v>2281</v>
      </c>
      <c r="B624" s="409"/>
      <c r="C624" s="411" t="s">
        <v>2233</v>
      </c>
      <c r="D624" s="411" t="s">
        <v>864</v>
      </c>
      <c r="E624" s="411" t="s">
        <v>2268</v>
      </c>
      <c r="F624" s="411" t="s">
        <v>2282</v>
      </c>
      <c r="G624" s="409"/>
      <c r="H624" s="410" t="s">
        <v>866</v>
      </c>
      <c r="I624" s="412" t="s">
        <v>1296</v>
      </c>
      <c r="J624" s="413" t="s">
        <v>1297</v>
      </c>
      <c r="K624" s="412" t="s">
        <v>2498</v>
      </c>
      <c r="L624" s="412" t="s">
        <v>2499</v>
      </c>
      <c r="M624" s="412"/>
      <c r="N624" s="412"/>
      <c r="O624" s="412"/>
      <c r="P624" s="410">
        <v>15462173</v>
      </c>
      <c r="Q624" s="414">
        <v>3000</v>
      </c>
      <c r="R624" s="419">
        <v>22.93136715</v>
      </c>
      <c r="S624" s="415"/>
      <c r="T624" s="416"/>
      <c r="U624" s="529"/>
      <c r="V624" s="529"/>
    </row>
    <row r="625" spans="1:22" ht="15.75">
      <c r="A625" s="409" t="s">
        <v>2283</v>
      </c>
      <c r="B625" s="409"/>
      <c r="C625" s="411" t="s">
        <v>2233</v>
      </c>
      <c r="D625" s="411" t="s">
        <v>864</v>
      </c>
      <c r="E625" s="411" t="s">
        <v>2268</v>
      </c>
      <c r="F625" s="411" t="s">
        <v>2282</v>
      </c>
      <c r="G625" s="409"/>
      <c r="H625" s="410" t="s">
        <v>868</v>
      </c>
      <c r="I625" s="412" t="s">
        <v>1296</v>
      </c>
      <c r="J625" s="413" t="s">
        <v>1297</v>
      </c>
      <c r="K625" s="412" t="s">
        <v>2498</v>
      </c>
      <c r="L625" s="412" t="s">
        <v>2499</v>
      </c>
      <c r="M625" s="412"/>
      <c r="N625" s="412"/>
      <c r="O625" s="412"/>
      <c r="P625" s="410">
        <v>15462174</v>
      </c>
      <c r="Q625" s="414">
        <v>3000</v>
      </c>
      <c r="R625" s="419">
        <v>21.891513449999998</v>
      </c>
      <c r="S625" s="415"/>
      <c r="T625" s="416"/>
      <c r="U625" s="529"/>
      <c r="V625" s="529"/>
    </row>
    <row r="626" spans="1:22" ht="15.75">
      <c r="A626" s="409" t="s">
        <v>2284</v>
      </c>
      <c r="B626" s="409"/>
      <c r="C626" s="411" t="s">
        <v>2233</v>
      </c>
      <c r="D626" s="411" t="s">
        <v>864</v>
      </c>
      <c r="E626" s="411" t="s">
        <v>2250</v>
      </c>
      <c r="F626" s="411" t="s">
        <v>2285</v>
      </c>
      <c r="G626" s="409"/>
      <c r="H626" s="410" t="s">
        <v>868</v>
      </c>
      <c r="I626" s="412" t="s">
        <v>1296</v>
      </c>
      <c r="J626" s="413" t="s">
        <v>1297</v>
      </c>
      <c r="K626" s="412" t="s">
        <v>2498</v>
      </c>
      <c r="L626" s="412" t="s">
        <v>2499</v>
      </c>
      <c r="M626" s="412"/>
      <c r="N626" s="412"/>
      <c r="O626" s="412"/>
      <c r="P626" s="410">
        <v>15462035</v>
      </c>
      <c r="Q626" s="414">
        <v>3000</v>
      </c>
      <c r="R626" s="419">
        <v>36.912214900000002</v>
      </c>
      <c r="S626" s="415"/>
      <c r="T626" s="416"/>
      <c r="U626" s="529"/>
      <c r="V626" s="529"/>
    </row>
    <row r="627" spans="1:22" ht="15.75">
      <c r="A627" s="409" t="s">
        <v>2286</v>
      </c>
      <c r="B627" s="409"/>
      <c r="C627" s="411" t="s">
        <v>2233</v>
      </c>
      <c r="D627" s="411" t="s">
        <v>864</v>
      </c>
      <c r="E627" s="411" t="s">
        <v>2250</v>
      </c>
      <c r="F627" s="411" t="s">
        <v>2285</v>
      </c>
      <c r="G627" s="409"/>
      <c r="H627" s="410" t="s">
        <v>866</v>
      </c>
      <c r="I627" s="412" t="s">
        <v>1296</v>
      </c>
      <c r="J627" s="413" t="s">
        <v>1297</v>
      </c>
      <c r="K627" s="412" t="s">
        <v>2498</v>
      </c>
      <c r="L627" s="412" t="s">
        <v>2499</v>
      </c>
      <c r="M627" s="412"/>
      <c r="N627" s="412"/>
      <c r="O627" s="412"/>
      <c r="P627" s="410">
        <v>15462217</v>
      </c>
      <c r="Q627" s="414">
        <v>3000</v>
      </c>
      <c r="R627" s="419">
        <v>35.405837249999998</v>
      </c>
      <c r="S627" s="415"/>
      <c r="T627" s="416"/>
      <c r="U627" s="529"/>
      <c r="V627" s="529"/>
    </row>
    <row r="628" spans="1:22" ht="15.75">
      <c r="A628" s="409" t="s">
        <v>2287</v>
      </c>
      <c r="B628" s="409"/>
      <c r="C628" s="411" t="s">
        <v>2233</v>
      </c>
      <c r="D628" s="411" t="s">
        <v>864</v>
      </c>
      <c r="E628" s="411" t="s">
        <v>2268</v>
      </c>
      <c r="F628" s="411" t="s">
        <v>2288</v>
      </c>
      <c r="G628" s="409"/>
      <c r="H628" s="410" t="s">
        <v>882</v>
      </c>
      <c r="I628" s="412" t="s">
        <v>1296</v>
      </c>
      <c r="J628" s="413" t="s">
        <v>1297</v>
      </c>
      <c r="K628" s="412" t="s">
        <v>2498</v>
      </c>
      <c r="L628" s="412" t="s">
        <v>2499</v>
      </c>
      <c r="M628" s="412"/>
      <c r="N628" s="412"/>
      <c r="O628" s="412"/>
      <c r="P628" s="410">
        <v>15462215</v>
      </c>
      <c r="Q628" s="414">
        <v>1600</v>
      </c>
      <c r="R628" s="419">
        <v>-8.4942636</v>
      </c>
      <c r="S628" s="415"/>
      <c r="T628" s="416"/>
      <c r="U628" s="529"/>
      <c r="V628" s="529"/>
    </row>
    <row r="629" spans="1:22" ht="15.75">
      <c r="A629" s="409" t="s">
        <v>2289</v>
      </c>
      <c r="B629" s="409"/>
      <c r="C629" s="411" t="s">
        <v>2233</v>
      </c>
      <c r="D629" s="411" t="s">
        <v>864</v>
      </c>
      <c r="E629" s="411" t="s">
        <v>2268</v>
      </c>
      <c r="F629" s="411" t="s">
        <v>2288</v>
      </c>
      <c r="G629" s="409"/>
      <c r="H629" s="410" t="s">
        <v>885</v>
      </c>
      <c r="I629" s="412" t="s">
        <v>1296</v>
      </c>
      <c r="J629" s="413" t="s">
        <v>1297</v>
      </c>
      <c r="K629" s="412" t="s">
        <v>2498</v>
      </c>
      <c r="L629" s="412" t="s">
        <v>2499</v>
      </c>
      <c r="M629" s="412"/>
      <c r="N629" s="412"/>
      <c r="O629" s="412"/>
      <c r="P629" s="410">
        <v>15462441</v>
      </c>
      <c r="Q629" s="414">
        <v>2000</v>
      </c>
      <c r="R629" s="419">
        <v>-7.8996358000000004</v>
      </c>
      <c r="S629" s="415"/>
      <c r="T629" s="416"/>
      <c r="U629" s="529"/>
      <c r="V629" s="529"/>
    </row>
    <row r="630" spans="1:22" ht="15.75">
      <c r="A630" s="409" t="s">
        <v>2290</v>
      </c>
      <c r="B630" s="409"/>
      <c r="C630" s="411" t="s">
        <v>2233</v>
      </c>
      <c r="D630" s="411" t="s">
        <v>864</v>
      </c>
      <c r="E630" s="411" t="s">
        <v>2233</v>
      </c>
      <c r="F630" s="411" t="s">
        <v>906</v>
      </c>
      <c r="G630" s="409"/>
      <c r="H630" s="410" t="s">
        <v>885</v>
      </c>
      <c r="I630" s="412" t="s">
        <v>1296</v>
      </c>
      <c r="J630" s="413" t="s">
        <v>1297</v>
      </c>
      <c r="K630" s="412" t="s">
        <v>2498</v>
      </c>
      <c r="L630" s="412" t="s">
        <v>2499</v>
      </c>
      <c r="M630" s="412"/>
      <c r="N630" s="412"/>
      <c r="O630" s="412"/>
      <c r="P630" s="410" t="s">
        <v>2291</v>
      </c>
      <c r="Q630" s="414">
        <v>2000</v>
      </c>
      <c r="R630" s="419">
        <v>11.06967</v>
      </c>
      <c r="S630" s="415"/>
      <c r="T630" s="416"/>
      <c r="U630" s="529"/>
      <c r="V630" s="529"/>
    </row>
    <row r="631" spans="1:22" ht="15.75">
      <c r="A631" s="409" t="s">
        <v>2292</v>
      </c>
      <c r="B631" s="409"/>
      <c r="C631" s="411" t="s">
        <v>2233</v>
      </c>
      <c r="D631" s="411" t="s">
        <v>864</v>
      </c>
      <c r="E631" s="411" t="s">
        <v>2233</v>
      </c>
      <c r="F631" s="411" t="s">
        <v>906</v>
      </c>
      <c r="G631" s="409"/>
      <c r="H631" s="410" t="s">
        <v>882</v>
      </c>
      <c r="I631" s="412" t="s">
        <v>1296</v>
      </c>
      <c r="J631" s="413" t="s">
        <v>1297</v>
      </c>
      <c r="K631" s="412" t="s">
        <v>2498</v>
      </c>
      <c r="L631" s="412" t="s">
        <v>2499</v>
      </c>
      <c r="M631" s="412"/>
      <c r="N631" s="412"/>
      <c r="O631" s="412"/>
      <c r="P631" s="410">
        <v>15462250</v>
      </c>
      <c r="Q631" s="414">
        <v>1600</v>
      </c>
      <c r="R631" s="419">
        <v>11.897624199999999</v>
      </c>
      <c r="S631" s="415"/>
      <c r="T631" s="416"/>
      <c r="U631" s="529"/>
      <c r="V631" s="529"/>
    </row>
    <row r="632" spans="1:22" ht="15.75">
      <c r="A632" s="409" t="s">
        <v>2293</v>
      </c>
      <c r="B632" s="409"/>
      <c r="C632" s="411" t="s">
        <v>2233</v>
      </c>
      <c r="D632" s="411" t="s">
        <v>864</v>
      </c>
      <c r="E632" s="411" t="s">
        <v>2268</v>
      </c>
      <c r="F632" s="411" t="s">
        <v>2294</v>
      </c>
      <c r="G632" s="409"/>
      <c r="H632" s="410" t="s">
        <v>936</v>
      </c>
      <c r="I632" s="412" t="s">
        <v>1296</v>
      </c>
      <c r="J632" s="413" t="s">
        <v>1297</v>
      </c>
      <c r="K632" s="412" t="s">
        <v>2498</v>
      </c>
      <c r="L632" s="412" t="s">
        <v>2499</v>
      </c>
      <c r="M632" s="412"/>
      <c r="N632" s="412"/>
      <c r="O632" s="412"/>
      <c r="P632" s="410">
        <v>15462430</v>
      </c>
      <c r="Q632" s="414">
        <v>1000</v>
      </c>
      <c r="R632" s="419">
        <v>9.1304328999999989</v>
      </c>
      <c r="S632" s="415"/>
      <c r="T632" s="416"/>
      <c r="U632" s="529"/>
      <c r="V632" s="529"/>
    </row>
    <row r="633" spans="1:22" ht="15.75">
      <c r="A633" s="409" t="s">
        <v>2295</v>
      </c>
      <c r="B633" s="409"/>
      <c r="C633" s="411" t="s">
        <v>2233</v>
      </c>
      <c r="D633" s="411" t="s">
        <v>864</v>
      </c>
      <c r="E633" s="411" t="s">
        <v>2250</v>
      </c>
      <c r="F633" s="411" t="s">
        <v>2294</v>
      </c>
      <c r="G633" s="409"/>
      <c r="H633" s="410" t="s">
        <v>2296</v>
      </c>
      <c r="I633" s="412" t="s">
        <v>1296</v>
      </c>
      <c r="J633" s="413" t="s">
        <v>1297</v>
      </c>
      <c r="K633" s="412" t="s">
        <v>2498</v>
      </c>
      <c r="L633" s="412" t="s">
        <v>1298</v>
      </c>
      <c r="M633" s="412"/>
      <c r="N633" s="412"/>
      <c r="O633" s="412"/>
      <c r="P633" s="410">
        <v>7659275</v>
      </c>
      <c r="Q633" s="414">
        <v>3000</v>
      </c>
      <c r="R633" s="419">
        <v>22.151781</v>
      </c>
      <c r="S633" s="415"/>
      <c r="T633" s="416"/>
      <c r="U633" s="529"/>
      <c r="V633" s="529"/>
    </row>
    <row r="634" spans="1:22" ht="15.75">
      <c r="A634" s="409" t="s">
        <v>2297</v>
      </c>
      <c r="B634" s="409"/>
      <c r="C634" s="411" t="s">
        <v>2233</v>
      </c>
      <c r="D634" s="411" t="s">
        <v>864</v>
      </c>
      <c r="E634" s="411" t="s">
        <v>2250</v>
      </c>
      <c r="F634" s="411" t="s">
        <v>2294</v>
      </c>
      <c r="G634" s="409"/>
      <c r="H634" s="410" t="s">
        <v>904</v>
      </c>
      <c r="I634" s="412" t="s">
        <v>1296</v>
      </c>
      <c r="J634" s="413" t="s">
        <v>1297</v>
      </c>
      <c r="K634" s="412" t="s">
        <v>2498</v>
      </c>
      <c r="L634" s="412" t="s">
        <v>2499</v>
      </c>
      <c r="M634" s="412"/>
      <c r="N634" s="412"/>
      <c r="O634" s="412"/>
      <c r="P634" s="410" t="s">
        <v>2298</v>
      </c>
      <c r="Q634" s="414">
        <v>333.33</v>
      </c>
      <c r="R634" s="419">
        <v>9.1064950000000007</v>
      </c>
      <c r="S634" s="415"/>
      <c r="T634" s="416"/>
      <c r="U634" s="529"/>
      <c r="V634" s="529"/>
    </row>
    <row r="635" spans="1:22" ht="15.75">
      <c r="A635" s="409" t="s">
        <v>2299</v>
      </c>
      <c r="B635" s="409"/>
      <c r="C635" s="411" t="s">
        <v>2233</v>
      </c>
      <c r="D635" s="411" t="s">
        <v>864</v>
      </c>
      <c r="E635" s="411" t="s">
        <v>2250</v>
      </c>
      <c r="F635" s="411" t="s">
        <v>2294</v>
      </c>
      <c r="G635" s="409"/>
      <c r="H635" s="410" t="s">
        <v>885</v>
      </c>
      <c r="I635" s="412" t="s">
        <v>1296</v>
      </c>
      <c r="J635" s="413" t="s">
        <v>1297</v>
      </c>
      <c r="K635" s="412" t="s">
        <v>2498</v>
      </c>
      <c r="L635" s="412" t="s">
        <v>2499</v>
      </c>
      <c r="M635" s="412"/>
      <c r="N635" s="412"/>
      <c r="O635" s="412"/>
      <c r="P635" s="410">
        <v>15462431</v>
      </c>
      <c r="Q635" s="414">
        <v>2000</v>
      </c>
      <c r="R635" s="419">
        <v>15.21175259999999</v>
      </c>
      <c r="S635" s="415"/>
      <c r="T635" s="416"/>
      <c r="U635" s="529"/>
      <c r="V635" s="529"/>
    </row>
    <row r="636" spans="1:22" ht="15.75">
      <c r="A636" s="409" t="s">
        <v>2300</v>
      </c>
      <c r="B636" s="409"/>
      <c r="C636" s="411" t="s">
        <v>2233</v>
      </c>
      <c r="D636" s="411" t="s">
        <v>864</v>
      </c>
      <c r="E636" s="411" t="s">
        <v>2241</v>
      </c>
      <c r="F636" s="411" t="s">
        <v>2301</v>
      </c>
      <c r="G636" s="409"/>
      <c r="H636" s="410" t="s">
        <v>882</v>
      </c>
      <c r="I636" s="412" t="s">
        <v>1296</v>
      </c>
      <c r="J636" s="413" t="s">
        <v>1297</v>
      </c>
      <c r="K636" s="412" t="s">
        <v>2498</v>
      </c>
      <c r="L636" s="412" t="s">
        <v>2499</v>
      </c>
      <c r="M636" s="412"/>
      <c r="N636" s="412"/>
      <c r="O636" s="412"/>
      <c r="P636" s="410">
        <v>15462214</v>
      </c>
      <c r="Q636" s="414">
        <v>1600</v>
      </c>
      <c r="R636" s="419">
        <v>22.283211299999998</v>
      </c>
      <c r="S636" s="415"/>
      <c r="T636" s="416"/>
      <c r="U636" s="529"/>
      <c r="V636" s="529"/>
    </row>
    <row r="637" spans="1:22" ht="15.75">
      <c r="A637" s="409" t="s">
        <v>2302</v>
      </c>
      <c r="B637" s="409"/>
      <c r="C637" s="411" t="s">
        <v>2233</v>
      </c>
      <c r="D637" s="411" t="s">
        <v>864</v>
      </c>
      <c r="E637" s="411" t="s">
        <v>2241</v>
      </c>
      <c r="F637" s="411" t="s">
        <v>2301</v>
      </c>
      <c r="G637" s="409"/>
      <c r="H637" s="410" t="s">
        <v>885</v>
      </c>
      <c r="I637" s="412" t="s">
        <v>1296</v>
      </c>
      <c r="J637" s="413" t="s">
        <v>1297</v>
      </c>
      <c r="K637" s="412" t="s">
        <v>2498</v>
      </c>
      <c r="L637" s="412" t="s">
        <v>2499</v>
      </c>
      <c r="M637" s="412"/>
      <c r="N637" s="412"/>
      <c r="O637" s="412"/>
      <c r="P637" s="410">
        <v>15462435</v>
      </c>
      <c r="Q637" s="414">
        <v>2000</v>
      </c>
      <c r="R637" s="419">
        <v>20.2573948</v>
      </c>
      <c r="S637" s="415"/>
      <c r="T637" s="416"/>
      <c r="U637" s="529"/>
      <c r="V637" s="529"/>
    </row>
    <row r="638" spans="1:22" ht="15.75">
      <c r="A638" s="409" t="s">
        <v>2303</v>
      </c>
      <c r="B638" s="409"/>
      <c r="C638" s="411" t="s">
        <v>2233</v>
      </c>
      <c r="D638" s="411" t="s">
        <v>864</v>
      </c>
      <c r="E638" s="411" t="s">
        <v>2250</v>
      </c>
      <c r="F638" s="411" t="s">
        <v>2304</v>
      </c>
      <c r="G638" s="409"/>
      <c r="H638" s="410" t="s">
        <v>936</v>
      </c>
      <c r="I638" s="412" t="s">
        <v>1296</v>
      </c>
      <c r="J638" s="413" t="s">
        <v>1297</v>
      </c>
      <c r="K638" s="412" t="s">
        <v>2498</v>
      </c>
      <c r="L638" s="412" t="s">
        <v>2499</v>
      </c>
      <c r="M638" s="412"/>
      <c r="N638" s="412"/>
      <c r="O638" s="412"/>
      <c r="P638" s="410">
        <v>15462249</v>
      </c>
      <c r="Q638" s="414">
        <v>1000</v>
      </c>
      <c r="R638" s="419">
        <v>4.3918101999999797</v>
      </c>
      <c r="S638" s="415"/>
      <c r="T638" s="416"/>
      <c r="U638" s="529"/>
      <c r="V638" s="529"/>
    </row>
    <row r="639" spans="1:22" ht="15.75">
      <c r="A639" s="409" t="s">
        <v>2305</v>
      </c>
      <c r="B639" s="409"/>
      <c r="C639" s="411" t="s">
        <v>2233</v>
      </c>
      <c r="D639" s="411" t="s">
        <v>864</v>
      </c>
      <c r="E639" s="411" t="s">
        <v>2250</v>
      </c>
      <c r="F639" s="411" t="s">
        <v>2304</v>
      </c>
      <c r="G639" s="409"/>
      <c r="H639" s="410" t="s">
        <v>938</v>
      </c>
      <c r="I639" s="412" t="s">
        <v>1296</v>
      </c>
      <c r="J639" s="413" t="s">
        <v>1297</v>
      </c>
      <c r="K639" s="412" t="s">
        <v>2498</v>
      </c>
      <c r="L639" s="412" t="s">
        <v>2499</v>
      </c>
      <c r="M639" s="412"/>
      <c r="N639" s="412"/>
      <c r="O639" s="412"/>
      <c r="P639" s="410" t="s">
        <v>2306</v>
      </c>
      <c r="Q639" s="414">
        <v>1000</v>
      </c>
      <c r="R639" s="419">
        <v>4.066865</v>
      </c>
      <c r="S639" s="415"/>
      <c r="T639" s="416"/>
      <c r="U639" s="529"/>
      <c r="V639" s="529"/>
    </row>
    <row r="640" spans="1:22" ht="15.75">
      <c r="A640" s="409" t="s">
        <v>2307</v>
      </c>
      <c r="B640" s="409"/>
      <c r="C640" s="411" t="s">
        <v>2233</v>
      </c>
      <c r="D640" s="411" t="s">
        <v>864</v>
      </c>
      <c r="E640" s="411" t="s">
        <v>2268</v>
      </c>
      <c r="F640" s="411" t="s">
        <v>2308</v>
      </c>
      <c r="G640" s="409"/>
      <c r="H640" s="410" t="s">
        <v>882</v>
      </c>
      <c r="I640" s="412" t="s">
        <v>1296</v>
      </c>
      <c r="J640" s="413" t="s">
        <v>1297</v>
      </c>
      <c r="K640" s="412" t="s">
        <v>2498</v>
      </c>
      <c r="L640" s="412" t="s">
        <v>2499</v>
      </c>
      <c r="M640" s="412"/>
      <c r="N640" s="412"/>
      <c r="O640" s="412"/>
      <c r="P640" s="410">
        <v>15462216</v>
      </c>
      <c r="Q640" s="414">
        <v>1600</v>
      </c>
      <c r="R640" s="419">
        <v>-14.6659591</v>
      </c>
      <c r="S640" s="415"/>
      <c r="T640" s="416"/>
      <c r="U640" s="529"/>
      <c r="V640" s="529"/>
    </row>
    <row r="641" spans="1:22" ht="15.75">
      <c r="A641" s="409" t="s">
        <v>2309</v>
      </c>
      <c r="B641" s="409"/>
      <c r="C641" s="411" t="s">
        <v>2233</v>
      </c>
      <c r="D641" s="411" t="s">
        <v>873</v>
      </c>
      <c r="E641" s="411" t="s">
        <v>2250</v>
      </c>
      <c r="F641" s="411" t="s">
        <v>2308</v>
      </c>
      <c r="G641" s="409"/>
      <c r="H641" s="410" t="s">
        <v>2310</v>
      </c>
      <c r="I641" s="412" t="s">
        <v>1296</v>
      </c>
      <c r="J641" s="413" t="s">
        <v>1297</v>
      </c>
      <c r="K641" s="412" t="s">
        <v>2498</v>
      </c>
      <c r="L641" s="412" t="s">
        <v>1298</v>
      </c>
      <c r="M641" s="412"/>
      <c r="N641" s="412"/>
      <c r="O641" s="412"/>
      <c r="P641" s="410" t="s">
        <v>2311</v>
      </c>
      <c r="Q641" s="414">
        <v>1000</v>
      </c>
      <c r="R641" s="419">
        <v>17.447569999999999</v>
      </c>
      <c r="S641" s="415"/>
      <c r="T641" s="416"/>
      <c r="U641" s="529"/>
      <c r="V641" s="529"/>
    </row>
    <row r="642" spans="1:22" ht="15.75">
      <c r="A642" s="409" t="s">
        <v>2312</v>
      </c>
      <c r="B642" s="409"/>
      <c r="C642" s="411" t="s">
        <v>2233</v>
      </c>
      <c r="D642" s="411" t="s">
        <v>864</v>
      </c>
      <c r="E642" s="411" t="s">
        <v>2250</v>
      </c>
      <c r="F642" s="411" t="s">
        <v>2308</v>
      </c>
      <c r="G642" s="409"/>
      <c r="H642" s="410" t="s">
        <v>885</v>
      </c>
      <c r="I642" s="412" t="s">
        <v>1296</v>
      </c>
      <c r="J642" s="413" t="s">
        <v>1297</v>
      </c>
      <c r="K642" s="412" t="s">
        <v>2498</v>
      </c>
      <c r="L642" s="412" t="s">
        <v>2499</v>
      </c>
      <c r="M642" s="412"/>
      <c r="N642" s="412"/>
      <c r="O642" s="412"/>
      <c r="P642" s="410">
        <v>15462219</v>
      </c>
      <c r="Q642" s="414">
        <v>2000</v>
      </c>
      <c r="R642" s="419">
        <v>-22.778255900000001</v>
      </c>
      <c r="S642" s="415"/>
      <c r="T642" s="416"/>
      <c r="U642" s="529"/>
      <c r="V642" s="529"/>
    </row>
    <row r="643" spans="1:22" ht="15.75">
      <c r="A643" s="409" t="s">
        <v>2313</v>
      </c>
      <c r="B643" s="409"/>
      <c r="C643" s="411" t="s">
        <v>2233</v>
      </c>
      <c r="D643" s="411" t="s">
        <v>987</v>
      </c>
      <c r="E643" s="411" t="s">
        <v>2241</v>
      </c>
      <c r="F643" s="411" t="s">
        <v>2314</v>
      </c>
      <c r="G643" s="409"/>
      <c r="H643" s="410" t="s">
        <v>2315</v>
      </c>
      <c r="I643" s="412" t="s">
        <v>1296</v>
      </c>
      <c r="J643" s="413" t="s">
        <v>1297</v>
      </c>
      <c r="K643" s="412" t="s">
        <v>2498</v>
      </c>
      <c r="L643" s="412" t="s">
        <v>1298</v>
      </c>
      <c r="M643" s="412"/>
      <c r="N643" s="412"/>
      <c r="O643" s="412"/>
      <c r="P643" s="410" t="s">
        <v>2316</v>
      </c>
      <c r="Q643" s="414">
        <v>200</v>
      </c>
      <c r="R643" s="419">
        <v>9.0301559999999998</v>
      </c>
      <c r="S643" s="415"/>
      <c r="T643" s="416"/>
      <c r="U643" s="529"/>
      <c r="V643" s="529"/>
    </row>
    <row r="644" spans="1:22" ht="15.75">
      <c r="A644" s="409" t="s">
        <v>2317</v>
      </c>
      <c r="B644" s="409"/>
      <c r="C644" s="411" t="s">
        <v>2233</v>
      </c>
      <c r="D644" s="411" t="s">
        <v>987</v>
      </c>
      <c r="E644" s="411" t="s">
        <v>2241</v>
      </c>
      <c r="F644" s="411" t="s">
        <v>2314</v>
      </c>
      <c r="G644" s="409"/>
      <c r="H644" s="410" t="s">
        <v>2318</v>
      </c>
      <c r="I644" s="412" t="s">
        <v>1296</v>
      </c>
      <c r="J644" s="413" t="s">
        <v>1297</v>
      </c>
      <c r="K644" s="412" t="s">
        <v>2498</v>
      </c>
      <c r="L644" s="412" t="s">
        <v>1298</v>
      </c>
      <c r="M644" s="412"/>
      <c r="N644" s="412"/>
      <c r="O644" s="412"/>
      <c r="P644" s="410" t="s">
        <v>2319</v>
      </c>
      <c r="Q644" s="414">
        <v>200</v>
      </c>
      <c r="R644" s="419">
        <v>6.6473579999999997</v>
      </c>
      <c r="S644" s="415"/>
      <c r="T644" s="416"/>
      <c r="U644" s="529"/>
      <c r="V644" s="529"/>
    </row>
    <row r="645" spans="1:22" ht="15.75">
      <c r="A645" s="409" t="s">
        <v>2320</v>
      </c>
      <c r="B645" s="409"/>
      <c r="C645" s="411" t="s">
        <v>2233</v>
      </c>
      <c r="D645" s="411" t="s">
        <v>987</v>
      </c>
      <c r="E645" s="411" t="s">
        <v>2241</v>
      </c>
      <c r="F645" s="411" t="s">
        <v>2314</v>
      </c>
      <c r="G645" s="410"/>
      <c r="H645" s="410" t="s">
        <v>2321</v>
      </c>
      <c r="I645" s="412" t="s">
        <v>1296</v>
      </c>
      <c r="J645" s="413" t="s">
        <v>1297</v>
      </c>
      <c r="K645" s="412" t="s">
        <v>2498</v>
      </c>
      <c r="L645" s="412" t="s">
        <v>1298</v>
      </c>
      <c r="M645" s="412"/>
      <c r="N645" s="412"/>
      <c r="O645" s="412"/>
      <c r="P645" s="410" t="s">
        <v>2322</v>
      </c>
      <c r="Q645" s="414">
        <v>200</v>
      </c>
      <c r="R645" s="419">
        <v>6.4015959999999996</v>
      </c>
      <c r="S645" s="415"/>
      <c r="T645" s="416"/>
      <c r="U645" s="529"/>
      <c r="V645" s="529"/>
    </row>
    <row r="646" spans="1:22" ht="15.75">
      <c r="A646" s="409" t="s">
        <v>2323</v>
      </c>
      <c r="B646" s="409"/>
      <c r="C646" s="411" t="s">
        <v>2233</v>
      </c>
      <c r="D646" s="411" t="s">
        <v>987</v>
      </c>
      <c r="E646" s="411" t="s">
        <v>2241</v>
      </c>
      <c r="F646" s="411" t="s">
        <v>2324</v>
      </c>
      <c r="G646" s="410"/>
      <c r="H646" s="410" t="s">
        <v>2315</v>
      </c>
      <c r="I646" s="412" t="s">
        <v>1296</v>
      </c>
      <c r="J646" s="413" t="s">
        <v>1297</v>
      </c>
      <c r="K646" s="412" t="s">
        <v>2498</v>
      </c>
      <c r="L646" s="412" t="s">
        <v>1298</v>
      </c>
      <c r="M646" s="412"/>
      <c r="N646" s="412"/>
      <c r="O646" s="412"/>
      <c r="P646" s="410" t="s">
        <v>2325</v>
      </c>
      <c r="Q646" s="414">
        <v>200</v>
      </c>
      <c r="R646" s="419">
        <v>11.526746000000001</v>
      </c>
      <c r="S646" s="415"/>
      <c r="T646" s="416"/>
      <c r="U646" s="529"/>
      <c r="V646" s="529"/>
    </row>
    <row r="647" spans="1:22" ht="15.75">
      <c r="A647" s="409" t="s">
        <v>2326</v>
      </c>
      <c r="B647" s="409"/>
      <c r="C647" s="411" t="s">
        <v>2233</v>
      </c>
      <c r="D647" s="411" t="s">
        <v>987</v>
      </c>
      <c r="E647" s="411" t="s">
        <v>2241</v>
      </c>
      <c r="F647" s="411" t="s">
        <v>2324</v>
      </c>
      <c r="G647" s="410"/>
      <c r="H647" s="410" t="s">
        <v>2318</v>
      </c>
      <c r="I647" s="412" t="s">
        <v>1296</v>
      </c>
      <c r="J647" s="413" t="s">
        <v>1297</v>
      </c>
      <c r="K647" s="412" t="s">
        <v>2498</v>
      </c>
      <c r="L647" s="412" t="s">
        <v>1298</v>
      </c>
      <c r="M647" s="412"/>
      <c r="N647" s="412"/>
      <c r="O647" s="412"/>
      <c r="P647" s="410" t="s">
        <v>2327</v>
      </c>
      <c r="Q647" s="414">
        <v>200</v>
      </c>
      <c r="R647" s="419">
        <v>10.469626</v>
      </c>
      <c r="S647" s="415"/>
      <c r="T647" s="416"/>
      <c r="U647" s="529"/>
      <c r="V647" s="529"/>
    </row>
    <row r="648" spans="1:22" ht="15.75">
      <c r="A648" s="409" t="s">
        <v>2328</v>
      </c>
      <c r="B648" s="409"/>
      <c r="C648" s="411" t="s">
        <v>2233</v>
      </c>
      <c r="D648" s="411" t="s">
        <v>987</v>
      </c>
      <c r="E648" s="411" t="s">
        <v>2241</v>
      </c>
      <c r="F648" s="411" t="s">
        <v>2324</v>
      </c>
      <c r="G648" s="410"/>
      <c r="H648" s="410" t="s">
        <v>2321</v>
      </c>
      <c r="I648" s="412" t="s">
        <v>1296</v>
      </c>
      <c r="J648" s="413" t="s">
        <v>1297</v>
      </c>
      <c r="K648" s="412" t="s">
        <v>2498</v>
      </c>
      <c r="L648" s="412" t="s">
        <v>1298</v>
      </c>
      <c r="M648" s="412"/>
      <c r="N648" s="412"/>
      <c r="O648" s="412"/>
      <c r="P648" s="410" t="s">
        <v>2329</v>
      </c>
      <c r="Q648" s="414">
        <v>200</v>
      </c>
      <c r="R648" s="419">
        <v>8.9897220000000004</v>
      </c>
      <c r="S648" s="415"/>
      <c r="T648" s="416"/>
      <c r="U648" s="529"/>
      <c r="V648" s="529"/>
    </row>
    <row r="649" spans="1:22" ht="15.75">
      <c r="A649" s="409" t="s">
        <v>2330</v>
      </c>
      <c r="B649" s="409"/>
      <c r="C649" s="411" t="s">
        <v>2233</v>
      </c>
      <c r="D649" s="411" t="s">
        <v>864</v>
      </c>
      <c r="E649" s="411" t="s">
        <v>2268</v>
      </c>
      <c r="F649" s="411" t="s">
        <v>2331</v>
      </c>
      <c r="G649" s="410"/>
      <c r="H649" s="410" t="s">
        <v>2332</v>
      </c>
      <c r="I649" s="412" t="s">
        <v>1296</v>
      </c>
      <c r="J649" s="413" t="s">
        <v>1297</v>
      </c>
      <c r="K649" s="412" t="s">
        <v>2498</v>
      </c>
      <c r="L649" s="412" t="s">
        <v>2499</v>
      </c>
      <c r="M649" s="412"/>
      <c r="N649" s="412"/>
      <c r="O649" s="412"/>
      <c r="P649" s="410">
        <v>15462444</v>
      </c>
      <c r="Q649" s="414">
        <v>1000</v>
      </c>
      <c r="R649" s="419">
        <v>6.8456292999999997</v>
      </c>
      <c r="S649" s="415"/>
      <c r="T649" s="416"/>
      <c r="U649" s="529"/>
      <c r="V649" s="529"/>
    </row>
    <row r="650" spans="1:22" ht="15.75">
      <c r="A650" s="409" t="s">
        <v>2333</v>
      </c>
      <c r="B650" s="409"/>
      <c r="C650" s="411" t="s">
        <v>2233</v>
      </c>
      <c r="D650" s="411" t="s">
        <v>864</v>
      </c>
      <c r="E650" s="411" t="s">
        <v>2268</v>
      </c>
      <c r="F650" s="411" t="s">
        <v>2331</v>
      </c>
      <c r="G650" s="410"/>
      <c r="H650" s="410" t="s">
        <v>2334</v>
      </c>
      <c r="I650" s="412" t="s">
        <v>1296</v>
      </c>
      <c r="J650" s="413" t="s">
        <v>1297</v>
      </c>
      <c r="K650" s="412" t="s">
        <v>2498</v>
      </c>
      <c r="L650" s="412" t="s">
        <v>1298</v>
      </c>
      <c r="M650" s="412"/>
      <c r="N650" s="412"/>
      <c r="O650" s="412"/>
      <c r="P650" s="410" t="s">
        <v>2335</v>
      </c>
      <c r="Q650" s="414">
        <v>500</v>
      </c>
      <c r="R650" s="419">
        <v>28.930440000000001</v>
      </c>
      <c r="S650" s="415"/>
      <c r="T650" s="416"/>
      <c r="U650" s="529"/>
      <c r="V650" s="529"/>
    </row>
    <row r="651" spans="1:22" ht="15.75">
      <c r="A651" s="409" t="s">
        <v>2336</v>
      </c>
      <c r="B651" s="409"/>
      <c r="C651" s="411" t="s">
        <v>2233</v>
      </c>
      <c r="D651" s="411" t="s">
        <v>864</v>
      </c>
      <c r="E651" s="411" t="s">
        <v>2268</v>
      </c>
      <c r="F651" s="411" t="s">
        <v>2331</v>
      </c>
      <c r="G651" s="410"/>
      <c r="H651" s="410" t="s">
        <v>1355</v>
      </c>
      <c r="I651" s="412" t="s">
        <v>1296</v>
      </c>
      <c r="J651" s="413" t="s">
        <v>1297</v>
      </c>
      <c r="K651" s="412" t="s">
        <v>2498</v>
      </c>
      <c r="L651" s="412" t="s">
        <v>2499</v>
      </c>
      <c r="M651" s="412"/>
      <c r="N651" s="412"/>
      <c r="O651" s="412"/>
      <c r="P651" s="410">
        <v>15462445</v>
      </c>
      <c r="Q651" s="414">
        <v>666.67</v>
      </c>
      <c r="R651" s="419">
        <v>11.8703878</v>
      </c>
      <c r="S651" s="415"/>
      <c r="T651" s="416"/>
      <c r="U651" s="529"/>
      <c r="V651" s="529"/>
    </row>
    <row r="652" spans="1:22" ht="15.75">
      <c r="A652" s="409" t="s">
        <v>2337</v>
      </c>
      <c r="B652" s="409"/>
      <c r="C652" s="411" t="s">
        <v>2233</v>
      </c>
      <c r="D652" s="411" t="s">
        <v>987</v>
      </c>
      <c r="E652" s="411" t="s">
        <v>2242</v>
      </c>
      <c r="F652" s="411" t="s">
        <v>2338</v>
      </c>
      <c r="G652" s="410"/>
      <c r="H652" s="410" t="s">
        <v>2339</v>
      </c>
      <c r="I652" s="412" t="s">
        <v>1296</v>
      </c>
      <c r="J652" s="413" t="s">
        <v>1297</v>
      </c>
      <c r="K652" s="412" t="s">
        <v>2498</v>
      </c>
      <c r="L652" s="412" t="s">
        <v>1298</v>
      </c>
      <c r="M652" s="412"/>
      <c r="N652" s="412"/>
      <c r="O652" s="412"/>
      <c r="P652" s="410" t="s">
        <v>2340</v>
      </c>
      <c r="Q652" s="414">
        <v>2000</v>
      </c>
      <c r="R652" s="419">
        <v>10.79684</v>
      </c>
      <c r="S652" s="415"/>
      <c r="T652" s="416"/>
      <c r="U652" s="529"/>
      <c r="V652" s="529"/>
    </row>
    <row r="653" spans="1:22" ht="15.75">
      <c r="A653" s="409" t="s">
        <v>2341</v>
      </c>
      <c r="B653" s="409"/>
      <c r="C653" s="411" t="s">
        <v>2233</v>
      </c>
      <c r="D653" s="411" t="s">
        <v>987</v>
      </c>
      <c r="E653" s="411" t="s">
        <v>2233</v>
      </c>
      <c r="F653" s="411" t="s">
        <v>2342</v>
      </c>
      <c r="G653" s="410"/>
      <c r="H653" s="410" t="s">
        <v>1902</v>
      </c>
      <c r="I653" s="412" t="s">
        <v>1296</v>
      </c>
      <c r="J653" s="413" t="s">
        <v>1297</v>
      </c>
      <c r="K653" s="412" t="s">
        <v>2498</v>
      </c>
      <c r="L653" s="412" t="s">
        <v>1298</v>
      </c>
      <c r="M653" s="412"/>
      <c r="N653" s="412"/>
      <c r="O653" s="412"/>
      <c r="P653" s="410" t="s">
        <v>2343</v>
      </c>
      <c r="Q653" s="414">
        <v>125000</v>
      </c>
      <c r="R653" s="419">
        <v>6.8499780000000001</v>
      </c>
      <c r="S653" s="415"/>
      <c r="T653" s="416"/>
      <c r="U653" s="529"/>
      <c r="V653" s="529"/>
    </row>
    <row r="654" spans="1:22" ht="15.75">
      <c r="A654" s="409" t="s">
        <v>2344</v>
      </c>
      <c r="B654" s="409"/>
      <c r="C654" s="411" t="s">
        <v>2233</v>
      </c>
      <c r="D654" s="411" t="s">
        <v>987</v>
      </c>
      <c r="E654" s="411" t="s">
        <v>2233</v>
      </c>
      <c r="F654" s="411" t="s">
        <v>2342</v>
      </c>
      <c r="G654" s="410"/>
      <c r="H654" s="410" t="s">
        <v>1904</v>
      </c>
      <c r="I654" s="412" t="s">
        <v>1296</v>
      </c>
      <c r="J654" s="413" t="s">
        <v>1297</v>
      </c>
      <c r="K654" s="412" t="s">
        <v>2498</v>
      </c>
      <c r="L654" s="412" t="s">
        <v>1298</v>
      </c>
      <c r="M654" s="412"/>
      <c r="N654" s="412"/>
      <c r="O654" s="412"/>
      <c r="P654" s="410" t="s">
        <v>2345</v>
      </c>
      <c r="Q654" s="414">
        <v>1000</v>
      </c>
      <c r="R654" s="419">
        <v>7.4007839999999998</v>
      </c>
      <c r="S654" s="415"/>
      <c r="T654" s="416"/>
      <c r="U654" s="418"/>
      <c r="V654" s="418"/>
    </row>
    <row r="655" spans="1:22" ht="15.75">
      <c r="A655" s="409" t="s">
        <v>2346</v>
      </c>
      <c r="B655" s="409"/>
      <c r="C655" s="411" t="s">
        <v>2233</v>
      </c>
      <c r="D655" s="411" t="s">
        <v>987</v>
      </c>
      <c r="E655" s="411" t="s">
        <v>2233</v>
      </c>
      <c r="F655" s="411" t="s">
        <v>2342</v>
      </c>
      <c r="G655" s="410"/>
      <c r="H655" s="410" t="s">
        <v>1906</v>
      </c>
      <c r="I655" s="412" t="s">
        <v>1296</v>
      </c>
      <c r="J655" s="413" t="s">
        <v>1297</v>
      </c>
      <c r="K655" s="412" t="s">
        <v>2498</v>
      </c>
      <c r="L655" s="412" t="s">
        <v>1298</v>
      </c>
      <c r="M655" s="412"/>
      <c r="N655" s="412"/>
      <c r="O655" s="412"/>
      <c r="P655" s="410" t="s">
        <v>2347</v>
      </c>
      <c r="Q655" s="414">
        <v>1000</v>
      </c>
      <c r="R655" s="419">
        <v>6.5864979999999997</v>
      </c>
      <c r="S655" s="415"/>
      <c r="T655" s="416"/>
      <c r="U655" s="529"/>
      <c r="V655" s="529"/>
    </row>
    <row r="656" spans="1:22" ht="15.75">
      <c r="A656" s="409" t="s">
        <v>2348</v>
      </c>
      <c r="B656" s="409"/>
      <c r="C656" s="411" t="s">
        <v>2233</v>
      </c>
      <c r="D656" s="411" t="s">
        <v>987</v>
      </c>
      <c r="E656" s="411" t="s">
        <v>2234</v>
      </c>
      <c r="F656" s="411" t="s">
        <v>2349</v>
      </c>
      <c r="G656" s="410"/>
      <c r="H656" s="410" t="s">
        <v>1902</v>
      </c>
      <c r="I656" s="412" t="s">
        <v>1296</v>
      </c>
      <c r="J656" s="413" t="s">
        <v>1297</v>
      </c>
      <c r="K656" s="412" t="s">
        <v>2498</v>
      </c>
      <c r="L656" s="412" t="s">
        <v>1298</v>
      </c>
      <c r="M656" s="412"/>
      <c r="N656" s="412"/>
      <c r="O656" s="412"/>
      <c r="P656" s="410" t="s">
        <v>2350</v>
      </c>
      <c r="Q656" s="414">
        <v>125000</v>
      </c>
      <c r="R656" s="419">
        <v>5.6870879999999993</v>
      </c>
      <c r="S656" s="415"/>
      <c r="T656" s="416"/>
      <c r="U656" s="529"/>
      <c r="V656" s="529"/>
    </row>
    <row r="657" spans="1:22" ht="15.75">
      <c r="A657" s="409" t="s">
        <v>2351</v>
      </c>
      <c r="B657" s="409"/>
      <c r="C657" s="411" t="s">
        <v>2233</v>
      </c>
      <c r="D657" s="411" t="s">
        <v>987</v>
      </c>
      <c r="E657" s="411" t="s">
        <v>2234</v>
      </c>
      <c r="F657" s="411" t="s">
        <v>2349</v>
      </c>
      <c r="G657" s="410"/>
      <c r="H657" s="410" t="s">
        <v>1904</v>
      </c>
      <c r="I657" s="412" t="s">
        <v>1296</v>
      </c>
      <c r="J657" s="413" t="s">
        <v>1297</v>
      </c>
      <c r="K657" s="412" t="s">
        <v>2498</v>
      </c>
      <c r="L657" s="412" t="s">
        <v>1298</v>
      </c>
      <c r="M657" s="412"/>
      <c r="N657" s="412"/>
      <c r="O657" s="412"/>
      <c r="P657" s="410" t="s">
        <v>2352</v>
      </c>
      <c r="Q657" s="414">
        <v>1000</v>
      </c>
      <c r="R657" s="419">
        <v>6.0188959999999998</v>
      </c>
      <c r="S657" s="415"/>
      <c r="T657" s="416"/>
      <c r="U657" s="529"/>
      <c r="V657" s="529"/>
    </row>
    <row r="658" spans="1:22" ht="15.75">
      <c r="A658" s="409" t="s">
        <v>2353</v>
      </c>
      <c r="B658" s="409"/>
      <c r="C658" s="411" t="s">
        <v>2233</v>
      </c>
      <c r="D658" s="411" t="s">
        <v>987</v>
      </c>
      <c r="E658" s="411" t="s">
        <v>2234</v>
      </c>
      <c r="F658" s="410" t="s">
        <v>2349</v>
      </c>
      <c r="G658" s="410"/>
      <c r="H658" s="442" t="s">
        <v>1906</v>
      </c>
      <c r="I658" s="412" t="s">
        <v>1296</v>
      </c>
      <c r="J658" s="413" t="s">
        <v>1297</v>
      </c>
      <c r="K658" s="412" t="s">
        <v>2498</v>
      </c>
      <c r="L658" s="412" t="s">
        <v>1298</v>
      </c>
      <c r="M658" s="412"/>
      <c r="N658" s="412"/>
      <c r="O658" s="412"/>
      <c r="P658" s="410" t="s">
        <v>2354</v>
      </c>
      <c r="Q658" s="414">
        <v>1000</v>
      </c>
      <c r="R658" s="419">
        <v>8.8780599999999996</v>
      </c>
      <c r="S658" s="419"/>
      <c r="T658" s="421"/>
      <c r="U658" s="529"/>
      <c r="V658" s="529"/>
    </row>
    <row r="659" spans="1:22" ht="15.75">
      <c r="A659" s="409" t="s">
        <v>2355</v>
      </c>
      <c r="B659" s="409"/>
      <c r="C659" s="411" t="s">
        <v>2233</v>
      </c>
      <c r="D659" s="411" t="s">
        <v>987</v>
      </c>
      <c r="E659" s="411" t="s">
        <v>2233</v>
      </c>
      <c r="F659" s="410" t="s">
        <v>2356</v>
      </c>
      <c r="G659" s="410"/>
      <c r="H659" s="410" t="s">
        <v>1902</v>
      </c>
      <c r="I659" s="412" t="s">
        <v>1296</v>
      </c>
      <c r="J659" s="413" t="s">
        <v>1297</v>
      </c>
      <c r="K659" s="412" t="s">
        <v>2498</v>
      </c>
      <c r="L659" s="412" t="s">
        <v>1298</v>
      </c>
      <c r="M659" s="412"/>
      <c r="N659" s="412"/>
      <c r="O659" s="412"/>
      <c r="P659" s="410" t="s">
        <v>2357</v>
      </c>
      <c r="Q659" s="414">
        <v>125000</v>
      </c>
      <c r="R659" s="419">
        <v>8.3696219999999997</v>
      </c>
      <c r="S659" s="415"/>
      <c r="T659" s="421"/>
      <c r="U659" s="529"/>
      <c r="V659" s="529"/>
    </row>
    <row r="660" spans="1:22" ht="15.75">
      <c r="A660" s="409" t="s">
        <v>2358</v>
      </c>
      <c r="B660" s="409"/>
      <c r="C660" s="411" t="s">
        <v>2233</v>
      </c>
      <c r="D660" s="411" t="s">
        <v>987</v>
      </c>
      <c r="E660" s="411" t="s">
        <v>2233</v>
      </c>
      <c r="F660" s="410" t="s">
        <v>2356</v>
      </c>
      <c r="G660" s="410"/>
      <c r="H660" s="410" t="s">
        <v>1904</v>
      </c>
      <c r="I660" s="412" t="s">
        <v>1296</v>
      </c>
      <c r="J660" s="413" t="s">
        <v>1297</v>
      </c>
      <c r="K660" s="412" t="s">
        <v>2498</v>
      </c>
      <c r="L660" s="412" t="s">
        <v>1298</v>
      </c>
      <c r="M660" s="412"/>
      <c r="N660" s="412"/>
      <c r="O660" s="412"/>
      <c r="P660" s="410" t="s">
        <v>2359</v>
      </c>
      <c r="Q660" s="414">
        <v>1000</v>
      </c>
      <c r="R660" s="419">
        <v>6.7639719999999999</v>
      </c>
      <c r="S660" s="415"/>
      <c r="T660" s="421"/>
      <c r="U660" s="529"/>
      <c r="V660" s="529"/>
    </row>
    <row r="661" spans="1:22" ht="15.75">
      <c r="A661" s="409" t="s">
        <v>2360</v>
      </c>
      <c r="B661" s="409"/>
      <c r="C661" s="411" t="s">
        <v>2233</v>
      </c>
      <c r="D661" s="411" t="s">
        <v>987</v>
      </c>
      <c r="E661" s="411" t="s">
        <v>2233</v>
      </c>
      <c r="F661" s="410" t="s">
        <v>2356</v>
      </c>
      <c r="G661" s="410"/>
      <c r="H661" s="410" t="s">
        <v>1906</v>
      </c>
      <c r="I661" s="412" t="s">
        <v>1296</v>
      </c>
      <c r="J661" s="413" t="s">
        <v>1297</v>
      </c>
      <c r="K661" s="412" t="s">
        <v>2498</v>
      </c>
      <c r="L661" s="412" t="s">
        <v>1298</v>
      </c>
      <c r="M661" s="412"/>
      <c r="N661" s="412"/>
      <c r="O661" s="412"/>
      <c r="P661" s="410" t="s">
        <v>2361</v>
      </c>
      <c r="Q661" s="414">
        <v>1000</v>
      </c>
      <c r="R661" s="419">
        <v>9.5484620000000007</v>
      </c>
      <c r="S661" s="415"/>
      <c r="T661" s="421"/>
      <c r="U661" s="529"/>
      <c r="V661" s="529"/>
    </row>
    <row r="662" spans="1:22" ht="15.75">
      <c r="A662" s="409" t="s">
        <v>2362</v>
      </c>
      <c r="B662" s="409"/>
      <c r="C662" s="411" t="s">
        <v>2233</v>
      </c>
      <c r="D662" s="411" t="s">
        <v>987</v>
      </c>
      <c r="E662" s="411" t="s">
        <v>2233</v>
      </c>
      <c r="F662" s="410" t="s">
        <v>2356</v>
      </c>
      <c r="G662" s="410"/>
      <c r="H662" s="410" t="s">
        <v>2363</v>
      </c>
      <c r="I662" s="412" t="s">
        <v>1296</v>
      </c>
      <c r="J662" s="413" t="s">
        <v>1297</v>
      </c>
      <c r="K662" s="412" t="s">
        <v>2498</v>
      </c>
      <c r="L662" s="412" t="s">
        <v>1298</v>
      </c>
      <c r="M662" s="412"/>
      <c r="N662" s="412"/>
      <c r="O662" s="412"/>
      <c r="P662" s="410">
        <v>19006566</v>
      </c>
      <c r="Q662" s="414">
        <v>3000</v>
      </c>
      <c r="R662" s="419">
        <v>25.82110875</v>
      </c>
      <c r="S662" s="415"/>
      <c r="T662" s="421"/>
      <c r="U662" s="529"/>
      <c r="V662" s="529"/>
    </row>
    <row r="663" spans="1:22" ht="15.75">
      <c r="A663" s="409" t="s">
        <v>2364</v>
      </c>
      <c r="B663" s="409"/>
      <c r="C663" s="410" t="s">
        <v>2233</v>
      </c>
      <c r="D663" s="411" t="s">
        <v>987</v>
      </c>
      <c r="E663" s="411" t="s">
        <v>2250</v>
      </c>
      <c r="F663" s="410" t="s">
        <v>2365</v>
      </c>
      <c r="G663" s="410"/>
      <c r="H663" s="410" t="s">
        <v>1902</v>
      </c>
      <c r="I663" s="412" t="s">
        <v>1296</v>
      </c>
      <c r="J663" s="413" t="s">
        <v>1297</v>
      </c>
      <c r="K663" s="412" t="s">
        <v>2498</v>
      </c>
      <c r="L663" s="412" t="s">
        <v>1298</v>
      </c>
      <c r="M663" s="412"/>
      <c r="N663" s="412"/>
      <c r="O663" s="412"/>
      <c r="P663" s="410" t="s">
        <v>2366</v>
      </c>
      <c r="Q663" s="414">
        <v>125000</v>
      </c>
      <c r="R663" s="419">
        <v>6.6181479999999997</v>
      </c>
      <c r="S663" s="415"/>
      <c r="T663" s="416"/>
      <c r="U663" s="529"/>
      <c r="V663" s="529"/>
    </row>
    <row r="664" spans="1:22" ht="15.75">
      <c r="A664" s="409" t="s">
        <v>2367</v>
      </c>
      <c r="B664" s="409"/>
      <c r="C664" s="410" t="s">
        <v>2233</v>
      </c>
      <c r="D664" s="411" t="s">
        <v>987</v>
      </c>
      <c r="E664" s="411" t="s">
        <v>2250</v>
      </c>
      <c r="F664" s="410" t="s">
        <v>2365</v>
      </c>
      <c r="G664" s="410"/>
      <c r="H664" s="410" t="s">
        <v>1904</v>
      </c>
      <c r="I664" s="412" t="s">
        <v>1296</v>
      </c>
      <c r="J664" s="413" t="s">
        <v>1297</v>
      </c>
      <c r="K664" s="412" t="s">
        <v>2498</v>
      </c>
      <c r="L664" s="412" t="s">
        <v>1298</v>
      </c>
      <c r="M664" s="412"/>
      <c r="N664" s="412"/>
      <c r="O664" s="412"/>
      <c r="P664" s="410" t="s">
        <v>2368</v>
      </c>
      <c r="Q664" s="414">
        <v>1000</v>
      </c>
      <c r="R664" s="419">
        <v>7.5923199999999991</v>
      </c>
      <c r="S664" s="415"/>
      <c r="T664" s="416"/>
      <c r="U664" s="529"/>
      <c r="V664" s="529"/>
    </row>
    <row r="665" spans="1:22" ht="15.75">
      <c r="A665" s="409" t="s">
        <v>2369</v>
      </c>
      <c r="B665" s="409"/>
      <c r="C665" s="410" t="s">
        <v>2233</v>
      </c>
      <c r="D665" s="411" t="s">
        <v>987</v>
      </c>
      <c r="E665" s="411" t="s">
        <v>2250</v>
      </c>
      <c r="F665" s="410" t="s">
        <v>2365</v>
      </c>
      <c r="G665" s="410"/>
      <c r="H665" s="410" t="s">
        <v>1906</v>
      </c>
      <c r="I665" s="412" t="s">
        <v>1296</v>
      </c>
      <c r="J665" s="413" t="s">
        <v>1297</v>
      </c>
      <c r="K665" s="412" t="s">
        <v>2498</v>
      </c>
      <c r="L665" s="412" t="s">
        <v>1298</v>
      </c>
      <c r="M665" s="412"/>
      <c r="N665" s="412"/>
      <c r="O665" s="412"/>
      <c r="P665" s="410" t="s">
        <v>2370</v>
      </c>
      <c r="Q665" s="414">
        <v>1000</v>
      </c>
      <c r="R665" s="419">
        <v>9.4104139999999994</v>
      </c>
      <c r="S665" s="415"/>
      <c r="T665" s="416"/>
      <c r="U665" s="529"/>
      <c r="V665" s="529"/>
    </row>
    <row r="666" spans="1:22" ht="15.75">
      <c r="A666" s="409" t="s">
        <v>2371</v>
      </c>
      <c r="B666" s="409"/>
      <c r="C666" s="410" t="s">
        <v>2233</v>
      </c>
      <c r="D666" s="411" t="s">
        <v>987</v>
      </c>
      <c r="E666" s="411" t="s">
        <v>2250</v>
      </c>
      <c r="F666" s="410" t="s">
        <v>2365</v>
      </c>
      <c r="G666" s="410"/>
      <c r="H666" s="410" t="s">
        <v>2372</v>
      </c>
      <c r="I666" s="412" t="s">
        <v>1296</v>
      </c>
      <c r="J666" s="413" t="s">
        <v>1297</v>
      </c>
      <c r="K666" s="412" t="s">
        <v>2498</v>
      </c>
      <c r="L666" s="412" t="s">
        <v>1298</v>
      </c>
      <c r="M666" s="412"/>
      <c r="N666" s="412"/>
      <c r="O666" s="412"/>
      <c r="P666" s="410" t="s">
        <v>2373</v>
      </c>
      <c r="Q666" s="414" t="e">
        <v>#N/A</v>
      </c>
      <c r="R666" s="419">
        <v>8.4999999999999995E-4</v>
      </c>
      <c r="S666" s="415"/>
      <c r="T666" s="416"/>
      <c r="U666" s="529"/>
      <c r="V666" s="529"/>
    </row>
    <row r="667" spans="1:22" ht="15.75">
      <c r="A667" s="409" t="s">
        <v>2374</v>
      </c>
      <c r="B667" s="409"/>
      <c r="C667" s="410" t="s">
        <v>2233</v>
      </c>
      <c r="D667" s="411" t="s">
        <v>987</v>
      </c>
      <c r="E667" s="411" t="s">
        <v>2242</v>
      </c>
      <c r="F667" s="410" t="s">
        <v>2375</v>
      </c>
      <c r="G667" s="410"/>
      <c r="H667" s="410" t="s">
        <v>1902</v>
      </c>
      <c r="I667" s="412" t="s">
        <v>1296</v>
      </c>
      <c r="J667" s="413" t="s">
        <v>1297</v>
      </c>
      <c r="K667" s="412" t="s">
        <v>2498</v>
      </c>
      <c r="L667" s="412" t="s">
        <v>1298</v>
      </c>
      <c r="M667" s="412"/>
      <c r="N667" s="412"/>
      <c r="O667" s="412"/>
      <c r="P667" s="410" t="s">
        <v>2376</v>
      </c>
      <c r="Q667" s="414">
        <v>125000</v>
      </c>
      <c r="R667" s="419">
        <v>6.0852539999999999</v>
      </c>
      <c r="S667" s="415"/>
      <c r="T667" s="416"/>
      <c r="U667" s="529"/>
      <c r="V667" s="529"/>
    </row>
    <row r="668" spans="1:22" ht="15.75">
      <c r="A668" s="409" t="s">
        <v>2377</v>
      </c>
      <c r="B668" s="409"/>
      <c r="C668" s="410" t="s">
        <v>2233</v>
      </c>
      <c r="D668" s="411" t="s">
        <v>987</v>
      </c>
      <c r="E668" s="411" t="s">
        <v>2242</v>
      </c>
      <c r="F668" s="410" t="s">
        <v>2375</v>
      </c>
      <c r="G668" s="410"/>
      <c r="H668" s="410" t="s">
        <v>1904</v>
      </c>
      <c r="I668" s="412" t="s">
        <v>1296</v>
      </c>
      <c r="J668" s="413" t="s">
        <v>1297</v>
      </c>
      <c r="K668" s="412" t="s">
        <v>2498</v>
      </c>
      <c r="L668" s="412" t="s">
        <v>1298</v>
      </c>
      <c r="M668" s="412"/>
      <c r="N668" s="412"/>
      <c r="O668" s="412"/>
      <c r="P668" s="410" t="s">
        <v>2378</v>
      </c>
      <c r="Q668" s="414">
        <v>1000</v>
      </c>
      <c r="R668" s="419">
        <v>5.0325480000000002</v>
      </c>
      <c r="S668" s="415"/>
      <c r="T668" s="416"/>
      <c r="U668" s="529"/>
      <c r="V668" s="529"/>
    </row>
    <row r="669" spans="1:22" ht="15.75">
      <c r="A669" s="409" t="s">
        <v>2379</v>
      </c>
      <c r="B669" s="409"/>
      <c r="C669" s="410" t="s">
        <v>2233</v>
      </c>
      <c r="D669" s="411" t="s">
        <v>987</v>
      </c>
      <c r="E669" s="411" t="s">
        <v>2242</v>
      </c>
      <c r="F669" s="410" t="s">
        <v>2375</v>
      </c>
      <c r="G669" s="410"/>
      <c r="H669" s="410" t="s">
        <v>1906</v>
      </c>
      <c r="I669" s="412" t="s">
        <v>1296</v>
      </c>
      <c r="J669" s="413" t="s">
        <v>1297</v>
      </c>
      <c r="K669" s="412" t="s">
        <v>2498</v>
      </c>
      <c r="L669" s="412" t="s">
        <v>1298</v>
      </c>
      <c r="M669" s="412"/>
      <c r="N669" s="412"/>
      <c r="O669" s="412"/>
      <c r="P669" s="410" t="s">
        <v>2380</v>
      </c>
      <c r="Q669" s="414">
        <v>1000</v>
      </c>
      <c r="R669" s="419">
        <v>4.9206099999999999</v>
      </c>
      <c r="S669" s="415"/>
      <c r="T669" s="416"/>
      <c r="U669" s="529"/>
      <c r="V669" s="529"/>
    </row>
    <row r="670" spans="1:22" ht="15.75">
      <c r="A670" s="409" t="s">
        <v>2381</v>
      </c>
      <c r="B670" s="409"/>
      <c r="C670" s="410" t="s">
        <v>2233</v>
      </c>
      <c r="D670" s="411" t="s">
        <v>864</v>
      </c>
      <c r="E670" s="411" t="s">
        <v>2268</v>
      </c>
      <c r="F670" s="410" t="s">
        <v>2375</v>
      </c>
      <c r="G670" s="410"/>
      <c r="H670" s="410" t="s">
        <v>2382</v>
      </c>
      <c r="I670" s="412" t="s">
        <v>1296</v>
      </c>
      <c r="J670" s="413" t="s">
        <v>1297</v>
      </c>
      <c r="K670" s="412" t="s">
        <v>2498</v>
      </c>
      <c r="L670" s="412" t="s">
        <v>1298</v>
      </c>
      <c r="M670" s="412"/>
      <c r="N670" s="412"/>
      <c r="O670" s="412"/>
      <c r="P670" s="410" t="s">
        <v>2383</v>
      </c>
      <c r="Q670" s="414">
        <v>500</v>
      </c>
      <c r="R670" s="419">
        <v>5.3540999999999999</v>
      </c>
      <c r="S670" s="415"/>
      <c r="T670" s="416"/>
      <c r="U670" s="529"/>
      <c r="V670" s="529"/>
    </row>
    <row r="671" spans="1:22" ht="15.75">
      <c r="A671" s="409" t="s">
        <v>2384</v>
      </c>
      <c r="B671" s="409"/>
      <c r="C671" s="410" t="s">
        <v>2233</v>
      </c>
      <c r="D671" s="411" t="s">
        <v>864</v>
      </c>
      <c r="E671" s="411" t="s">
        <v>2268</v>
      </c>
      <c r="F671" s="410" t="s">
        <v>2375</v>
      </c>
      <c r="G671" s="410"/>
      <c r="H671" s="410" t="s">
        <v>2385</v>
      </c>
      <c r="I671" s="412" t="s">
        <v>1296</v>
      </c>
      <c r="J671" s="413" t="s">
        <v>1297</v>
      </c>
      <c r="K671" s="412" t="s">
        <v>2498</v>
      </c>
      <c r="L671" s="412" t="s">
        <v>2499</v>
      </c>
      <c r="M671" s="412"/>
      <c r="N671" s="412"/>
      <c r="O671" s="412"/>
      <c r="P671" s="410">
        <v>19006557</v>
      </c>
      <c r="Q671" s="414">
        <v>1500</v>
      </c>
      <c r="R671" s="419">
        <v>31.180940549999988</v>
      </c>
      <c r="S671" s="415"/>
      <c r="T671" s="416"/>
      <c r="U671" s="529"/>
      <c r="V671" s="529"/>
    </row>
    <row r="672" spans="1:22" ht="15.75">
      <c r="A672" s="409" t="s">
        <v>2386</v>
      </c>
      <c r="B672" s="409"/>
      <c r="C672" s="410" t="s">
        <v>2233</v>
      </c>
      <c r="D672" s="411" t="s">
        <v>864</v>
      </c>
      <c r="E672" s="411" t="s">
        <v>2241</v>
      </c>
      <c r="F672" s="410" t="s">
        <v>2387</v>
      </c>
      <c r="G672" s="410"/>
      <c r="H672" s="410" t="s">
        <v>938</v>
      </c>
      <c r="I672" s="412" t="s">
        <v>1296</v>
      </c>
      <c r="J672" s="413" t="s">
        <v>1297</v>
      </c>
      <c r="K672" s="412" t="s">
        <v>2498</v>
      </c>
      <c r="L672" s="412" t="s">
        <v>2499</v>
      </c>
      <c r="M672" s="412"/>
      <c r="N672" s="412"/>
      <c r="O672" s="412"/>
      <c r="P672" s="410">
        <v>15462442</v>
      </c>
      <c r="Q672" s="414">
        <v>1000</v>
      </c>
      <c r="R672" s="419">
        <v>9.8872132999999902</v>
      </c>
      <c r="S672" s="415"/>
      <c r="T672" s="416"/>
      <c r="U672" s="529"/>
      <c r="V672" s="529"/>
    </row>
    <row r="673" spans="1:22" ht="15.75">
      <c r="A673" s="409" t="s">
        <v>2388</v>
      </c>
      <c r="B673" s="409"/>
      <c r="C673" s="410" t="s">
        <v>2233</v>
      </c>
      <c r="D673" s="411" t="s">
        <v>864</v>
      </c>
      <c r="E673" s="411" t="s">
        <v>2241</v>
      </c>
      <c r="F673" s="410" t="s">
        <v>2387</v>
      </c>
      <c r="G673" s="410"/>
      <c r="H673" s="410" t="s">
        <v>936</v>
      </c>
      <c r="I673" s="412" t="s">
        <v>1296</v>
      </c>
      <c r="J673" s="413" t="s">
        <v>1297</v>
      </c>
      <c r="K673" s="412" t="s">
        <v>2498</v>
      </c>
      <c r="L673" s="412" t="s">
        <v>2499</v>
      </c>
      <c r="M673" s="412"/>
      <c r="N673" s="412"/>
      <c r="O673" s="412"/>
      <c r="P673" s="410">
        <v>15462222</v>
      </c>
      <c r="Q673" s="414">
        <v>1000</v>
      </c>
      <c r="R673" s="419">
        <v>9.2103220999999991</v>
      </c>
      <c r="S673" s="415"/>
      <c r="T673" s="416"/>
      <c r="U673" s="529"/>
      <c r="V673" s="529"/>
    </row>
    <row r="674" spans="1:22" ht="15.75">
      <c r="A674" s="409" t="s">
        <v>2389</v>
      </c>
      <c r="B674" s="409"/>
      <c r="C674" s="410" t="s">
        <v>2233</v>
      </c>
      <c r="D674" s="411" t="s">
        <v>864</v>
      </c>
      <c r="E674" s="411" t="s">
        <v>2268</v>
      </c>
      <c r="F674" s="410" t="s">
        <v>2390</v>
      </c>
      <c r="G674" s="410"/>
      <c r="H674" s="410" t="s">
        <v>936</v>
      </c>
      <c r="I674" s="412" t="s">
        <v>1296</v>
      </c>
      <c r="J674" s="413" t="s">
        <v>1297</v>
      </c>
      <c r="K674" s="412" t="s">
        <v>2498</v>
      </c>
      <c r="L674" s="412" t="s">
        <v>2499</v>
      </c>
      <c r="M674" s="412"/>
      <c r="N674" s="412"/>
      <c r="O674" s="412"/>
      <c r="P674" s="410" t="s">
        <v>2391</v>
      </c>
      <c r="Q674" s="414">
        <v>1000</v>
      </c>
      <c r="R674" s="419">
        <v>-8.6421765624999995</v>
      </c>
      <c r="S674" s="415"/>
      <c r="T674" s="416"/>
      <c r="U674" s="529"/>
      <c r="V674" s="529"/>
    </row>
    <row r="675" spans="1:22" ht="15.75">
      <c r="A675" s="409" t="s">
        <v>2392</v>
      </c>
      <c r="B675" s="409"/>
      <c r="C675" s="410" t="s">
        <v>2233</v>
      </c>
      <c r="D675" s="411" t="s">
        <v>864</v>
      </c>
      <c r="E675" s="411" t="s">
        <v>2268</v>
      </c>
      <c r="F675" s="410" t="s">
        <v>2390</v>
      </c>
      <c r="G675" s="410"/>
      <c r="H675" s="410" t="s">
        <v>938</v>
      </c>
      <c r="I675" s="412" t="s">
        <v>1296</v>
      </c>
      <c r="J675" s="413" t="s">
        <v>1297</v>
      </c>
      <c r="K675" s="412" t="s">
        <v>2498</v>
      </c>
      <c r="L675" s="412" t="s">
        <v>2499</v>
      </c>
      <c r="M675" s="412"/>
      <c r="N675" s="412"/>
      <c r="O675" s="412"/>
      <c r="P675" s="410" t="s">
        <v>2393</v>
      </c>
      <c r="Q675" s="414">
        <v>1000</v>
      </c>
      <c r="R675" s="419">
        <v>-8.1975099999999994</v>
      </c>
      <c r="S675" s="415"/>
      <c r="T675" s="416"/>
      <c r="U675" s="529"/>
      <c r="V675" s="529"/>
    </row>
    <row r="676" spans="1:22" ht="15.75">
      <c r="A676" s="409" t="s">
        <v>2394</v>
      </c>
      <c r="B676" s="409"/>
      <c r="C676" s="410" t="s">
        <v>2233</v>
      </c>
      <c r="D676" s="411" t="s">
        <v>864</v>
      </c>
      <c r="E676" s="411" t="s">
        <v>2268</v>
      </c>
      <c r="F676" s="410" t="s">
        <v>2390</v>
      </c>
      <c r="G676" s="410"/>
      <c r="H676" s="411" t="s">
        <v>904</v>
      </c>
      <c r="I676" s="412" t="s">
        <v>1296</v>
      </c>
      <c r="J676" s="413" t="s">
        <v>1297</v>
      </c>
      <c r="K676" s="412" t="s">
        <v>2498</v>
      </c>
      <c r="L676" s="412" t="s">
        <v>2499</v>
      </c>
      <c r="M676" s="412"/>
      <c r="N676" s="412"/>
      <c r="O676" s="412"/>
      <c r="P676" s="410" t="s">
        <v>2395</v>
      </c>
      <c r="Q676" s="414">
        <v>333.33</v>
      </c>
      <c r="R676" s="419">
        <v>-9.0545980000000004</v>
      </c>
      <c r="S676" s="415"/>
      <c r="T676" s="416"/>
      <c r="U676" s="529"/>
      <c r="V676" s="529"/>
    </row>
    <row r="677" spans="1:22" ht="15.75">
      <c r="A677" s="409" t="s">
        <v>2396</v>
      </c>
      <c r="B677" s="409"/>
      <c r="C677" s="410" t="s">
        <v>2233</v>
      </c>
      <c r="D677" s="411" t="s">
        <v>987</v>
      </c>
      <c r="E677" s="411" t="s">
        <v>2241</v>
      </c>
      <c r="F677" s="410" t="s">
        <v>2397</v>
      </c>
      <c r="G677" s="410"/>
      <c r="H677" s="411" t="s">
        <v>2315</v>
      </c>
      <c r="I677" s="412" t="s">
        <v>1296</v>
      </c>
      <c r="J677" s="413" t="s">
        <v>1297</v>
      </c>
      <c r="K677" s="412" t="s">
        <v>2498</v>
      </c>
      <c r="L677" s="412" t="s">
        <v>1298</v>
      </c>
      <c r="M677" s="412"/>
      <c r="N677" s="412"/>
      <c r="O677" s="412"/>
      <c r="P677" s="410" t="s">
        <v>2398</v>
      </c>
      <c r="Q677" s="414">
        <v>200</v>
      </c>
      <c r="R677" s="419">
        <v>4.5224E-2</v>
      </c>
      <c r="S677" s="415"/>
      <c r="T677" s="416"/>
      <c r="U677" s="529"/>
      <c r="V677" s="529"/>
    </row>
    <row r="678" spans="1:22" ht="15.75">
      <c r="A678" s="409" t="s">
        <v>2399</v>
      </c>
      <c r="B678" s="409"/>
      <c r="C678" s="410" t="s">
        <v>2233</v>
      </c>
      <c r="D678" s="411" t="s">
        <v>987</v>
      </c>
      <c r="E678" s="411" t="s">
        <v>2241</v>
      </c>
      <c r="F678" s="410" t="s">
        <v>2397</v>
      </c>
      <c r="G678" s="410"/>
      <c r="H678" s="411" t="s">
        <v>2318</v>
      </c>
      <c r="I678" s="412" t="s">
        <v>1296</v>
      </c>
      <c r="J678" s="413" t="s">
        <v>1297</v>
      </c>
      <c r="K678" s="412" t="s">
        <v>2498</v>
      </c>
      <c r="L678" s="412" t="s">
        <v>1298</v>
      </c>
      <c r="M678" s="412"/>
      <c r="N678" s="412"/>
      <c r="O678" s="412"/>
      <c r="P678" s="410" t="s">
        <v>2400</v>
      </c>
      <c r="Q678" s="414">
        <v>200</v>
      </c>
      <c r="R678" s="419">
        <v>3.0546060000000002</v>
      </c>
      <c r="S678" s="415"/>
      <c r="T678" s="416"/>
      <c r="U678" s="529"/>
      <c r="V678" s="529"/>
    </row>
    <row r="679" spans="1:22" ht="15.75">
      <c r="A679" s="409" t="s">
        <v>2401</v>
      </c>
      <c r="B679" s="409"/>
      <c r="C679" s="410" t="s">
        <v>2233</v>
      </c>
      <c r="D679" s="411" t="s">
        <v>987</v>
      </c>
      <c r="E679" s="411" t="s">
        <v>2241</v>
      </c>
      <c r="F679" s="410" t="s">
        <v>2397</v>
      </c>
      <c r="G679" s="410"/>
      <c r="H679" s="411" t="s">
        <v>2321</v>
      </c>
      <c r="I679" s="412" t="s">
        <v>1296</v>
      </c>
      <c r="J679" s="413" t="s">
        <v>1297</v>
      </c>
      <c r="K679" s="412" t="s">
        <v>2498</v>
      </c>
      <c r="L679" s="412" t="s">
        <v>1298</v>
      </c>
      <c r="M679" s="412"/>
      <c r="N679" s="412"/>
      <c r="O679" s="412"/>
      <c r="P679" s="410" t="s">
        <v>2402</v>
      </c>
      <c r="Q679" s="414">
        <v>200</v>
      </c>
      <c r="R679" s="419">
        <v>8.3848000000000006E-2</v>
      </c>
      <c r="S679" s="415"/>
      <c r="T679" s="416"/>
      <c r="U679" s="529"/>
      <c r="V679" s="529"/>
    </row>
    <row r="680" spans="1:22" ht="15.75">
      <c r="A680" s="409" t="s">
        <v>2403</v>
      </c>
      <c r="B680" s="409"/>
      <c r="C680" s="410" t="s">
        <v>2233</v>
      </c>
      <c r="D680" s="411" t="s">
        <v>864</v>
      </c>
      <c r="E680" s="411" t="s">
        <v>2234</v>
      </c>
      <c r="F680" s="410" t="s">
        <v>2404</v>
      </c>
      <c r="G680" s="410"/>
      <c r="H680" s="411" t="s">
        <v>882</v>
      </c>
      <c r="I680" s="412" t="s">
        <v>1296</v>
      </c>
      <c r="J680" s="413" t="s">
        <v>1297</v>
      </c>
      <c r="K680" s="412" t="s">
        <v>2498</v>
      </c>
      <c r="L680" s="412" t="s">
        <v>2499</v>
      </c>
      <c r="M680" s="412"/>
      <c r="N680" s="412"/>
      <c r="O680" s="412"/>
      <c r="P680" s="410" t="s">
        <v>2405</v>
      </c>
      <c r="Q680" s="414">
        <v>1600</v>
      </c>
      <c r="R680" s="419">
        <v>19.55003</v>
      </c>
      <c r="S680" s="415"/>
      <c r="T680" s="416"/>
      <c r="U680" s="529"/>
      <c r="V680" s="529"/>
    </row>
    <row r="681" spans="1:22" ht="15.75">
      <c r="A681" s="409" t="s">
        <v>2406</v>
      </c>
      <c r="B681" s="409"/>
      <c r="C681" s="410" t="s">
        <v>2233</v>
      </c>
      <c r="D681" s="411" t="s">
        <v>864</v>
      </c>
      <c r="E681" s="411" t="s">
        <v>2268</v>
      </c>
      <c r="F681" s="410" t="s">
        <v>2404</v>
      </c>
      <c r="G681" s="410"/>
      <c r="H681" s="411" t="s">
        <v>2407</v>
      </c>
      <c r="I681" s="412" t="s">
        <v>1296</v>
      </c>
      <c r="J681" s="413" t="s">
        <v>1297</v>
      </c>
      <c r="K681" s="412" t="s">
        <v>2498</v>
      </c>
      <c r="L681" s="412" t="s">
        <v>1298</v>
      </c>
      <c r="M681" s="412"/>
      <c r="N681" s="412"/>
      <c r="O681" s="412"/>
      <c r="P681" s="410">
        <v>17224185</v>
      </c>
      <c r="Q681" s="414">
        <v>1500</v>
      </c>
      <c r="R681" s="419">
        <v>8.0961779999999983</v>
      </c>
      <c r="S681" s="415"/>
      <c r="T681" s="416"/>
      <c r="U681" s="529"/>
      <c r="V681" s="529"/>
    </row>
    <row r="682" spans="1:22" ht="15.75">
      <c r="A682" s="409" t="s">
        <v>2408</v>
      </c>
      <c r="B682" s="409"/>
      <c r="C682" s="410" t="s">
        <v>2233</v>
      </c>
      <c r="D682" s="411" t="s">
        <v>864</v>
      </c>
      <c r="E682" s="411" t="s">
        <v>2268</v>
      </c>
      <c r="F682" s="411" t="s">
        <v>2404</v>
      </c>
      <c r="G682" s="410"/>
      <c r="H682" s="411" t="s">
        <v>885</v>
      </c>
      <c r="I682" s="412" t="s">
        <v>1296</v>
      </c>
      <c r="J682" s="413" t="s">
        <v>1297</v>
      </c>
      <c r="K682" s="412" t="s">
        <v>2498</v>
      </c>
      <c r="L682" s="412" t="s">
        <v>2499</v>
      </c>
      <c r="M682" s="412"/>
      <c r="N682" s="412"/>
      <c r="O682" s="412"/>
      <c r="P682" s="410" t="s">
        <v>2409</v>
      </c>
      <c r="Q682" s="414">
        <v>2000</v>
      </c>
      <c r="R682" s="419">
        <v>18.8323</v>
      </c>
      <c r="S682" s="415"/>
      <c r="T682" s="416"/>
      <c r="U682" s="529"/>
      <c r="V682" s="529"/>
    </row>
    <row r="683" spans="1:22" ht="15.75">
      <c r="A683" s="409" t="s">
        <v>2410</v>
      </c>
      <c r="B683" s="409"/>
      <c r="C683" s="410" t="s">
        <v>2233</v>
      </c>
      <c r="D683" s="411" t="s">
        <v>864</v>
      </c>
      <c r="E683" s="411" t="s">
        <v>2250</v>
      </c>
      <c r="F683" s="411" t="s">
        <v>2411</v>
      </c>
      <c r="G683" s="410"/>
      <c r="H683" s="411" t="s">
        <v>885</v>
      </c>
      <c r="I683" s="412" t="s">
        <v>1296</v>
      </c>
      <c r="J683" s="413" t="s">
        <v>1297</v>
      </c>
      <c r="K683" s="412" t="s">
        <v>2498</v>
      </c>
      <c r="L683" s="412" t="s">
        <v>2499</v>
      </c>
      <c r="M683" s="412"/>
      <c r="N683" s="412"/>
      <c r="O683" s="412"/>
      <c r="P683" s="410">
        <v>18053527</v>
      </c>
      <c r="Q683" s="414">
        <v>2000</v>
      </c>
      <c r="R683" s="419">
        <v>13.7089722</v>
      </c>
      <c r="S683" s="415"/>
      <c r="T683" s="416"/>
      <c r="U683" s="529"/>
      <c r="V683" s="529"/>
    </row>
    <row r="684" spans="1:22" ht="15.75">
      <c r="A684" s="409" t="s">
        <v>2412</v>
      </c>
      <c r="B684" s="409"/>
      <c r="C684" s="410" t="s">
        <v>2233</v>
      </c>
      <c r="D684" s="411" t="s">
        <v>864</v>
      </c>
      <c r="E684" s="411" t="s">
        <v>2250</v>
      </c>
      <c r="F684" s="411" t="s">
        <v>2411</v>
      </c>
      <c r="G684" s="410"/>
      <c r="H684" s="411" t="s">
        <v>882</v>
      </c>
      <c r="I684" s="412" t="s">
        <v>1296</v>
      </c>
      <c r="J684" s="413" t="s">
        <v>1297</v>
      </c>
      <c r="K684" s="412" t="s">
        <v>2498</v>
      </c>
      <c r="L684" s="412" t="s">
        <v>2499</v>
      </c>
      <c r="M684" s="412"/>
      <c r="N684" s="412"/>
      <c r="O684" s="412"/>
      <c r="P684" s="410">
        <v>18016896</v>
      </c>
      <c r="Q684" s="414">
        <v>1600</v>
      </c>
      <c r="R684" s="419">
        <v>13.7927438</v>
      </c>
      <c r="S684" s="415"/>
      <c r="T684" s="416"/>
      <c r="U684" s="529"/>
      <c r="V684" s="529"/>
    </row>
    <row r="685" spans="1:22" s="181" customFormat="1" ht="15.75">
      <c r="A685" s="409" t="s">
        <v>2413</v>
      </c>
      <c r="B685" s="432"/>
      <c r="C685" s="410" t="s">
        <v>2233</v>
      </c>
      <c r="D685" s="411" t="s">
        <v>864</v>
      </c>
      <c r="E685" s="411" t="s">
        <v>2241</v>
      </c>
      <c r="F685" s="411" t="s">
        <v>1047</v>
      </c>
      <c r="G685" s="410"/>
      <c r="H685" s="411" t="s">
        <v>2414</v>
      </c>
      <c r="I685" s="412" t="s">
        <v>1296</v>
      </c>
      <c r="J685" s="413" t="s">
        <v>1297</v>
      </c>
      <c r="K685" s="412" t="s">
        <v>2498</v>
      </c>
      <c r="L685" s="412" t="s">
        <v>1298</v>
      </c>
      <c r="M685" s="433"/>
      <c r="N685" s="433"/>
      <c r="O685" s="433"/>
      <c r="P685" s="410">
        <v>20008110</v>
      </c>
      <c r="Q685" s="414">
        <v>1000</v>
      </c>
      <c r="R685" s="423">
        <v>0.25354690000000002</v>
      </c>
      <c r="S685" s="415"/>
      <c r="T685" s="434"/>
      <c r="U685" s="435"/>
      <c r="V685" s="435"/>
    </row>
    <row r="686" spans="1:22" s="181" customFormat="1" ht="15.75">
      <c r="A686" s="409" t="s">
        <v>2415</v>
      </c>
      <c r="B686" s="432"/>
      <c r="C686" s="410" t="s">
        <v>2233</v>
      </c>
      <c r="D686" s="411" t="s">
        <v>864</v>
      </c>
      <c r="E686" s="410" t="s">
        <v>2241</v>
      </c>
      <c r="F686" s="410" t="s">
        <v>1047</v>
      </c>
      <c r="G686" s="410"/>
      <c r="H686" s="410" t="s">
        <v>2416</v>
      </c>
      <c r="I686" s="412" t="s">
        <v>1296</v>
      </c>
      <c r="J686" s="413" t="s">
        <v>1297</v>
      </c>
      <c r="K686" s="412" t="s">
        <v>2498</v>
      </c>
      <c r="L686" s="412" t="s">
        <v>1298</v>
      </c>
      <c r="M686" s="443"/>
      <c r="N686" s="443"/>
      <c r="O686" s="443"/>
      <c r="P686" s="410">
        <v>21009501</v>
      </c>
      <c r="Q686" s="410">
        <v>1000</v>
      </c>
      <c r="R686" s="423">
        <v>1.9905553</v>
      </c>
      <c r="S686" s="423"/>
      <c r="T686" s="434"/>
      <c r="U686" s="435"/>
      <c r="V686" s="435"/>
    </row>
    <row r="687" spans="1:22" s="181" customFormat="1" ht="15.75">
      <c r="A687" s="409" t="s">
        <v>2417</v>
      </c>
      <c r="B687" s="432"/>
      <c r="C687" s="410" t="s">
        <v>2233</v>
      </c>
      <c r="D687" s="411" t="s">
        <v>864</v>
      </c>
      <c r="E687" s="410" t="s">
        <v>2241</v>
      </c>
      <c r="F687" s="410" t="s">
        <v>1047</v>
      </c>
      <c r="G687" s="410"/>
      <c r="H687" s="410" t="s">
        <v>2418</v>
      </c>
      <c r="I687" s="412" t="s">
        <v>1296</v>
      </c>
      <c r="J687" s="413" t="s">
        <v>1297</v>
      </c>
      <c r="K687" s="412" t="s">
        <v>2498</v>
      </c>
      <c r="L687" s="412" t="s">
        <v>1298</v>
      </c>
      <c r="M687" s="443"/>
      <c r="N687" s="443"/>
      <c r="O687" s="443"/>
      <c r="P687" s="410">
        <v>21009498</v>
      </c>
      <c r="Q687" s="410">
        <v>1000</v>
      </c>
      <c r="R687" s="423">
        <v>1.4884558999999999</v>
      </c>
      <c r="S687" s="423"/>
      <c r="T687" s="434"/>
      <c r="U687" s="435"/>
      <c r="V687" s="435"/>
    </row>
    <row r="688" spans="1:22" s="181" customFormat="1" ht="15.75">
      <c r="A688" s="409" t="s">
        <v>2419</v>
      </c>
      <c r="B688" s="432"/>
      <c r="C688" s="410" t="s">
        <v>2233</v>
      </c>
      <c r="D688" s="411" t="s">
        <v>864</v>
      </c>
      <c r="E688" s="410" t="s">
        <v>2241</v>
      </c>
      <c r="F688" s="410" t="s">
        <v>1047</v>
      </c>
      <c r="G688" s="410"/>
      <c r="H688" s="410" t="s">
        <v>2420</v>
      </c>
      <c r="I688" s="412" t="s">
        <v>1296</v>
      </c>
      <c r="J688" s="413" t="s">
        <v>1297</v>
      </c>
      <c r="K688" s="412" t="s">
        <v>2498</v>
      </c>
      <c r="L688" s="412" t="s">
        <v>1298</v>
      </c>
      <c r="M688" s="443"/>
      <c r="N688" s="443"/>
      <c r="O688" s="443"/>
      <c r="P688" s="410">
        <v>21009495</v>
      </c>
      <c r="Q688" s="410">
        <v>1000</v>
      </c>
      <c r="R688" s="423">
        <v>1.7712995999999999</v>
      </c>
      <c r="S688" s="423"/>
      <c r="T688" s="434"/>
      <c r="U688" s="435"/>
      <c r="V688" s="435"/>
    </row>
    <row r="689" spans="1:22" ht="15.75">
      <c r="A689" s="409" t="s">
        <v>2421</v>
      </c>
      <c r="B689" s="409"/>
      <c r="C689" s="410" t="s">
        <v>2233</v>
      </c>
      <c r="D689" s="411" t="s">
        <v>864</v>
      </c>
      <c r="E689" s="410" t="s">
        <v>2250</v>
      </c>
      <c r="F689" s="410" t="s">
        <v>1047</v>
      </c>
      <c r="G689" s="410"/>
      <c r="H689" s="410" t="s">
        <v>2422</v>
      </c>
      <c r="I689" s="412" t="s">
        <v>1296</v>
      </c>
      <c r="J689" s="413" t="s">
        <v>1297</v>
      </c>
      <c r="K689" s="412" t="s">
        <v>2498</v>
      </c>
      <c r="L689" s="412" t="s">
        <v>1298</v>
      </c>
      <c r="M689" s="444"/>
      <c r="N689" s="444"/>
      <c r="O689" s="444"/>
      <c r="P689" s="410" t="s">
        <v>2423</v>
      </c>
      <c r="Q689" s="410">
        <v>1000</v>
      </c>
      <c r="R689" s="423">
        <v>1.3606705399999999</v>
      </c>
      <c r="S689" s="423"/>
      <c r="T689" s="416"/>
      <c r="U689" s="529"/>
      <c r="V689" s="529"/>
    </row>
    <row r="690" spans="1:22" ht="15.75">
      <c r="A690" s="409" t="s">
        <v>2424</v>
      </c>
      <c r="B690" s="409"/>
      <c r="C690" s="410" t="s">
        <v>2233</v>
      </c>
      <c r="D690" s="411" t="s">
        <v>864</v>
      </c>
      <c r="E690" s="410" t="s">
        <v>2241</v>
      </c>
      <c r="F690" s="410" t="s">
        <v>1047</v>
      </c>
      <c r="G690" s="410"/>
      <c r="H690" s="410" t="s">
        <v>2425</v>
      </c>
      <c r="I690" s="412" t="s">
        <v>1296</v>
      </c>
      <c r="J690" s="413" t="s">
        <v>1297</v>
      </c>
      <c r="K690" s="412" t="s">
        <v>2498</v>
      </c>
      <c r="L690" s="412" t="s">
        <v>1298</v>
      </c>
      <c r="M690" s="444"/>
      <c r="N690" s="444"/>
      <c r="O690" s="444"/>
      <c r="P690" s="410" t="s">
        <v>2426</v>
      </c>
      <c r="Q690" s="410">
        <v>1000</v>
      </c>
      <c r="R690" s="423">
        <v>-6.5363299999999999E-3</v>
      </c>
      <c r="S690" s="423"/>
      <c r="T690" s="416"/>
      <c r="U690" s="529"/>
      <c r="V690" s="529"/>
    </row>
    <row r="691" spans="1:22" ht="15.75">
      <c r="A691" s="409" t="s">
        <v>2427</v>
      </c>
      <c r="B691" s="409"/>
      <c r="C691" s="411" t="s">
        <v>2233</v>
      </c>
      <c r="D691" s="411" t="s">
        <v>864</v>
      </c>
      <c r="E691" s="411" t="s">
        <v>2250</v>
      </c>
      <c r="F691" s="411" t="s">
        <v>1047</v>
      </c>
      <c r="G691" s="410"/>
      <c r="H691" s="411" t="s">
        <v>2428</v>
      </c>
      <c r="I691" s="412" t="s">
        <v>1296</v>
      </c>
      <c r="J691" s="413" t="s">
        <v>1297</v>
      </c>
      <c r="K691" s="412" t="s">
        <v>2498</v>
      </c>
      <c r="L691" s="412" t="s">
        <v>1298</v>
      </c>
      <c r="M691" s="412"/>
      <c r="N691" s="412"/>
      <c r="O691" s="412"/>
      <c r="P691" s="410">
        <v>23005781</v>
      </c>
      <c r="Q691" s="414">
        <v>1000</v>
      </c>
      <c r="R691" s="419">
        <v>33.247104800000002</v>
      </c>
      <c r="S691" s="415"/>
      <c r="T691" s="416"/>
      <c r="U691" s="529"/>
      <c r="V691" s="529"/>
    </row>
    <row r="692" spans="1:22" ht="15.75">
      <c r="A692" s="409" t="s">
        <v>2429</v>
      </c>
      <c r="B692" s="409"/>
      <c r="C692" s="411" t="s">
        <v>2233</v>
      </c>
      <c r="D692" s="411" t="s">
        <v>864</v>
      </c>
      <c r="E692" s="411" t="s">
        <v>2250</v>
      </c>
      <c r="F692" s="411" t="s">
        <v>1047</v>
      </c>
      <c r="G692" s="410"/>
      <c r="H692" s="411" t="s">
        <v>2430</v>
      </c>
      <c r="I692" s="412" t="s">
        <v>1296</v>
      </c>
      <c r="J692" s="413" t="s">
        <v>1297</v>
      </c>
      <c r="K692" s="412" t="s">
        <v>2498</v>
      </c>
      <c r="L692" s="412" t="s">
        <v>1298</v>
      </c>
      <c r="M692" s="412"/>
      <c r="N692" s="412"/>
      <c r="O692" s="412"/>
      <c r="P692" s="410" t="s">
        <v>2431</v>
      </c>
      <c r="Q692" s="414">
        <v>1000</v>
      </c>
      <c r="R692" s="419">
        <v>12.489831430000001</v>
      </c>
      <c r="S692" s="415"/>
      <c r="T692" s="416"/>
      <c r="U692" s="529"/>
      <c r="V692" s="529"/>
    </row>
    <row r="693" spans="1:22" ht="15.75">
      <c r="A693" s="409" t="s">
        <v>2432</v>
      </c>
      <c r="B693" s="409"/>
      <c r="C693" s="411" t="s">
        <v>2233</v>
      </c>
      <c r="D693" s="411" t="s">
        <v>864</v>
      </c>
      <c r="E693" s="411" t="s">
        <v>2241</v>
      </c>
      <c r="F693" s="411" t="s">
        <v>1047</v>
      </c>
      <c r="G693" s="410"/>
      <c r="H693" s="411" t="s">
        <v>2433</v>
      </c>
      <c r="I693" s="412" t="s">
        <v>1296</v>
      </c>
      <c r="J693" s="413" t="s">
        <v>1297</v>
      </c>
      <c r="K693" s="412" t="s">
        <v>2498</v>
      </c>
      <c r="L693" s="412" t="s">
        <v>1298</v>
      </c>
      <c r="M693" s="412"/>
      <c r="N693" s="412"/>
      <c r="O693" s="412"/>
      <c r="P693" s="410">
        <v>21001249</v>
      </c>
      <c r="Q693" s="414">
        <v>1000</v>
      </c>
      <c r="R693" s="419">
        <v>0.1290077</v>
      </c>
      <c r="S693" s="415"/>
      <c r="T693" s="416"/>
      <c r="U693" s="529"/>
      <c r="V693" s="529"/>
    </row>
    <row r="694" spans="1:22" ht="15.75">
      <c r="A694" s="409" t="s">
        <v>2434</v>
      </c>
      <c r="B694" s="409"/>
      <c r="C694" s="411" t="s">
        <v>2233</v>
      </c>
      <c r="D694" s="411" t="s">
        <v>864</v>
      </c>
      <c r="E694" s="411" t="s">
        <v>2241</v>
      </c>
      <c r="F694" s="411" t="s">
        <v>1047</v>
      </c>
      <c r="G694" s="410"/>
      <c r="H694" s="411" t="s">
        <v>2435</v>
      </c>
      <c r="I694" s="412" t="s">
        <v>1296</v>
      </c>
      <c r="J694" s="413" t="s">
        <v>1297</v>
      </c>
      <c r="K694" s="412" t="s">
        <v>2498</v>
      </c>
      <c r="L694" s="412" t="s">
        <v>1298</v>
      </c>
      <c r="M694" s="412"/>
      <c r="N694" s="412"/>
      <c r="O694" s="412"/>
      <c r="P694" s="410">
        <v>22010128</v>
      </c>
      <c r="Q694" s="414">
        <v>1000</v>
      </c>
      <c r="R694" s="419">
        <v>2.1160239999999999</v>
      </c>
      <c r="S694" s="415"/>
      <c r="T694" s="416"/>
      <c r="U694" s="529"/>
      <c r="V694" s="529"/>
    </row>
    <row r="695" spans="1:22" ht="15.75">
      <c r="A695" s="409" t="s">
        <v>2436</v>
      </c>
      <c r="B695" s="409"/>
      <c r="C695" s="411" t="s">
        <v>2233</v>
      </c>
      <c r="D695" s="411" t="s">
        <v>864</v>
      </c>
      <c r="E695" s="411" t="s">
        <v>2268</v>
      </c>
      <c r="F695" s="411" t="s">
        <v>1047</v>
      </c>
      <c r="G695" s="410"/>
      <c r="H695" s="411" t="s">
        <v>2437</v>
      </c>
      <c r="I695" s="412" t="s">
        <v>1296</v>
      </c>
      <c r="J695" s="413" t="s">
        <v>1297</v>
      </c>
      <c r="K695" s="412" t="s">
        <v>2498</v>
      </c>
      <c r="L695" s="412" t="s">
        <v>1298</v>
      </c>
      <c r="M695" s="412"/>
      <c r="N695" s="412"/>
      <c r="O695" s="412"/>
      <c r="P695" s="410">
        <v>23001330</v>
      </c>
      <c r="Q695" s="414">
        <v>1000</v>
      </c>
      <c r="R695" s="419">
        <v>4.0648082999999993</v>
      </c>
      <c r="S695" s="415"/>
      <c r="T695" s="416"/>
      <c r="U695" s="529"/>
      <c r="V695" s="529"/>
    </row>
    <row r="696" spans="1:22" ht="15.75">
      <c r="A696" s="409" t="s">
        <v>2438</v>
      </c>
      <c r="B696" s="409"/>
      <c r="C696" s="411" t="s">
        <v>2233</v>
      </c>
      <c r="D696" s="411" t="s">
        <v>864</v>
      </c>
      <c r="E696" s="411" t="s">
        <v>2268</v>
      </c>
      <c r="F696" s="411" t="s">
        <v>1047</v>
      </c>
      <c r="G696" s="410"/>
      <c r="H696" s="411" t="s">
        <v>2439</v>
      </c>
      <c r="I696" s="412" t="s">
        <v>1296</v>
      </c>
      <c r="J696" s="413" t="s">
        <v>1297</v>
      </c>
      <c r="K696" s="412" t="s">
        <v>2498</v>
      </c>
      <c r="L696" s="412" t="s">
        <v>1298</v>
      </c>
      <c r="M696" s="412"/>
      <c r="N696" s="412"/>
      <c r="O696" s="412"/>
      <c r="P696" s="410">
        <v>23001333</v>
      </c>
      <c r="Q696" s="414">
        <v>1000</v>
      </c>
      <c r="R696" s="419">
        <v>4.0090602999999909</v>
      </c>
      <c r="S696" s="415"/>
      <c r="T696" s="416"/>
      <c r="U696" s="529"/>
      <c r="V696" s="529"/>
    </row>
    <row r="697" spans="1:22" ht="15.75">
      <c r="A697" s="409" t="s">
        <v>2440</v>
      </c>
      <c r="B697" s="409"/>
      <c r="C697" s="411" t="s">
        <v>2233</v>
      </c>
      <c r="D697" s="411" t="s">
        <v>864</v>
      </c>
      <c r="E697" s="411" t="s">
        <v>2250</v>
      </c>
      <c r="F697" s="411" t="s">
        <v>1047</v>
      </c>
      <c r="G697" s="410"/>
      <c r="H697" s="411" t="s">
        <v>2441</v>
      </c>
      <c r="I697" s="412" t="s">
        <v>1296</v>
      </c>
      <c r="J697" s="413" t="s">
        <v>1297</v>
      </c>
      <c r="K697" s="412" t="s">
        <v>2498</v>
      </c>
      <c r="L697" s="412" t="s">
        <v>1298</v>
      </c>
      <c r="M697" s="412"/>
      <c r="N697" s="412"/>
      <c r="O697" s="412"/>
      <c r="P697" s="411">
        <v>22009996</v>
      </c>
      <c r="Q697" s="414">
        <v>1000</v>
      </c>
      <c r="R697" s="419">
        <v>2.0712817000000001</v>
      </c>
      <c r="S697" s="415"/>
      <c r="T697" s="416"/>
      <c r="U697" s="529"/>
      <c r="V697" s="529"/>
    </row>
    <row r="698" spans="1:22" ht="15.75">
      <c r="A698" s="409" t="s">
        <v>2442</v>
      </c>
      <c r="B698" s="409"/>
      <c r="C698" s="411" t="s">
        <v>2233</v>
      </c>
      <c r="D698" s="411" t="s">
        <v>864</v>
      </c>
      <c r="E698" s="411" t="s">
        <v>2268</v>
      </c>
      <c r="F698" s="411" t="s">
        <v>1047</v>
      </c>
      <c r="G698" s="410"/>
      <c r="H698" s="411" t="s">
        <v>2443</v>
      </c>
      <c r="I698" s="412" t="s">
        <v>1296</v>
      </c>
      <c r="J698" s="413" t="s">
        <v>1297</v>
      </c>
      <c r="K698" s="412" t="s">
        <v>2498</v>
      </c>
      <c r="L698" s="412" t="s">
        <v>1298</v>
      </c>
      <c r="M698" s="412"/>
      <c r="N698" s="412"/>
      <c r="O698" s="412"/>
      <c r="P698" s="411">
        <v>23001311</v>
      </c>
      <c r="Q698" s="414">
        <v>1000</v>
      </c>
      <c r="R698" s="419">
        <v>22.191720399999991</v>
      </c>
      <c r="S698" s="415"/>
      <c r="T698" s="416"/>
      <c r="U698" s="529"/>
      <c r="V698" s="529"/>
    </row>
    <row r="699" spans="1:22" ht="15.75">
      <c r="A699" s="409" t="s">
        <v>2444</v>
      </c>
      <c r="B699" s="409"/>
      <c r="C699" s="411" t="s">
        <v>2233</v>
      </c>
      <c r="D699" s="411" t="s">
        <v>864</v>
      </c>
      <c r="E699" s="411" t="s">
        <v>2241</v>
      </c>
      <c r="F699" s="411" t="s">
        <v>1047</v>
      </c>
      <c r="G699" s="410"/>
      <c r="H699" s="411" t="s">
        <v>2445</v>
      </c>
      <c r="I699" s="412" t="s">
        <v>1296</v>
      </c>
      <c r="J699" s="413" t="s">
        <v>1297</v>
      </c>
      <c r="K699" s="412" t="s">
        <v>2498</v>
      </c>
      <c r="L699" s="412" t="s">
        <v>1298</v>
      </c>
      <c r="M699" s="412"/>
      <c r="N699" s="412"/>
      <c r="O699" s="412"/>
      <c r="P699" s="411">
        <v>23001303</v>
      </c>
      <c r="Q699" s="414">
        <v>1000</v>
      </c>
      <c r="R699" s="419">
        <v>24.2583308</v>
      </c>
      <c r="S699" s="415"/>
      <c r="T699" s="416"/>
      <c r="U699" s="529"/>
      <c r="V699" s="529"/>
    </row>
    <row r="700" spans="1:22" ht="15.75">
      <c r="A700" s="409" t="s">
        <v>2446</v>
      </c>
      <c r="B700" s="409"/>
      <c r="C700" s="411" t="s">
        <v>2233</v>
      </c>
      <c r="D700" s="411" t="s">
        <v>864</v>
      </c>
      <c r="E700" s="411" t="s">
        <v>2250</v>
      </c>
      <c r="F700" s="411" t="s">
        <v>1047</v>
      </c>
      <c r="G700" s="410"/>
      <c r="H700" s="411" t="s">
        <v>2447</v>
      </c>
      <c r="I700" s="412" t="s">
        <v>1296</v>
      </c>
      <c r="J700" s="413" t="s">
        <v>1297</v>
      </c>
      <c r="K700" s="412" t="s">
        <v>2498</v>
      </c>
      <c r="L700" s="412" t="s">
        <v>1298</v>
      </c>
      <c r="M700" s="412"/>
      <c r="N700" s="412"/>
      <c r="O700" s="412"/>
      <c r="P700" s="411">
        <v>23006264</v>
      </c>
      <c r="Q700" s="414">
        <v>1000</v>
      </c>
      <c r="R700" s="419">
        <v>9.2317242000000004</v>
      </c>
      <c r="S700" s="415"/>
      <c r="T700" s="416"/>
      <c r="U700" s="529"/>
      <c r="V700" s="529"/>
    </row>
    <row r="701" spans="1:22" ht="15.75">
      <c r="A701" s="409" t="s">
        <v>2448</v>
      </c>
      <c r="B701" s="409"/>
      <c r="C701" s="411" t="s">
        <v>2233</v>
      </c>
      <c r="D701" s="411" t="s">
        <v>864</v>
      </c>
      <c r="E701" s="411" t="s">
        <v>2268</v>
      </c>
      <c r="F701" s="411" t="s">
        <v>1047</v>
      </c>
      <c r="G701" s="410"/>
      <c r="H701" s="411" t="s">
        <v>2449</v>
      </c>
      <c r="I701" s="412" t="s">
        <v>1296</v>
      </c>
      <c r="J701" s="413" t="s">
        <v>1297</v>
      </c>
      <c r="K701" s="412" t="s">
        <v>2498</v>
      </c>
      <c r="L701" s="412" t="s">
        <v>1298</v>
      </c>
      <c r="M701" s="412"/>
      <c r="N701" s="412"/>
      <c r="O701" s="412"/>
      <c r="P701" s="411" t="s">
        <v>2450</v>
      </c>
      <c r="Q701" s="414">
        <v>1000</v>
      </c>
      <c r="R701" s="419">
        <v>12.445587569999999</v>
      </c>
      <c r="S701" s="415"/>
      <c r="T701" s="416"/>
      <c r="U701" s="529"/>
      <c r="V701" s="529"/>
    </row>
    <row r="702" spans="1:22" ht="15.75">
      <c r="A702" s="409" t="s">
        <v>2451</v>
      </c>
      <c r="B702" s="409"/>
      <c r="C702" s="411" t="s">
        <v>2233</v>
      </c>
      <c r="D702" s="411" t="s">
        <v>864</v>
      </c>
      <c r="E702" s="411" t="s">
        <v>2250</v>
      </c>
      <c r="F702" s="411" t="s">
        <v>1047</v>
      </c>
      <c r="G702" s="410"/>
      <c r="H702" s="411" t="s">
        <v>2452</v>
      </c>
      <c r="I702" s="412" t="s">
        <v>1296</v>
      </c>
      <c r="J702" s="413" t="s">
        <v>1297</v>
      </c>
      <c r="K702" s="412" t="s">
        <v>2498</v>
      </c>
      <c r="L702" s="412" t="s">
        <v>1298</v>
      </c>
      <c r="M702" s="412"/>
      <c r="N702" s="412"/>
      <c r="O702" s="412"/>
      <c r="P702" s="411">
        <v>23005903</v>
      </c>
      <c r="Q702" s="414">
        <v>1000</v>
      </c>
      <c r="R702" s="419">
        <v>20.5425015</v>
      </c>
      <c r="S702" s="415"/>
      <c r="T702" s="416"/>
      <c r="U702" s="529"/>
      <c r="V702" s="529"/>
    </row>
    <row r="703" spans="1:22" ht="15.75">
      <c r="A703" s="409" t="s">
        <v>2453</v>
      </c>
      <c r="B703" s="409"/>
      <c r="C703" s="411" t="s">
        <v>2233</v>
      </c>
      <c r="D703" s="411" t="s">
        <v>864</v>
      </c>
      <c r="E703" s="411" t="s">
        <v>1073</v>
      </c>
      <c r="F703" s="411" t="s">
        <v>1047</v>
      </c>
      <c r="G703" s="410"/>
      <c r="H703" s="411" t="s">
        <v>2454</v>
      </c>
      <c r="I703" s="412" t="s">
        <v>1296</v>
      </c>
      <c r="J703" s="413" t="s">
        <v>1297</v>
      </c>
      <c r="K703" s="412" t="s">
        <v>2498</v>
      </c>
      <c r="L703" s="412" t="s">
        <v>1298</v>
      </c>
      <c r="M703" s="412"/>
      <c r="N703" s="412"/>
      <c r="O703" s="412"/>
      <c r="P703" s="411">
        <v>22010136</v>
      </c>
      <c r="Q703" s="414">
        <v>1000</v>
      </c>
      <c r="R703" s="419">
        <v>0.67102470000000003</v>
      </c>
      <c r="S703" s="415"/>
      <c r="T703" s="416"/>
      <c r="U703" s="418"/>
      <c r="V703" s="418"/>
    </row>
    <row r="704" spans="1:22" ht="15.75">
      <c r="A704" s="409" t="s">
        <v>2455</v>
      </c>
      <c r="B704" s="409"/>
      <c r="C704" s="411" t="s">
        <v>2233</v>
      </c>
      <c r="D704" s="411" t="s">
        <v>864</v>
      </c>
      <c r="E704" s="411" t="s">
        <v>2242</v>
      </c>
      <c r="F704" s="411" t="s">
        <v>1047</v>
      </c>
      <c r="G704" s="410"/>
      <c r="H704" s="411" t="s">
        <v>2456</v>
      </c>
      <c r="I704" s="412" t="s">
        <v>1296</v>
      </c>
      <c r="J704" s="413" t="s">
        <v>1297</v>
      </c>
      <c r="K704" s="412" t="s">
        <v>2498</v>
      </c>
      <c r="L704" s="412" t="s">
        <v>1298</v>
      </c>
      <c r="M704" s="412"/>
      <c r="N704" s="412"/>
      <c r="O704" s="412"/>
      <c r="P704" s="411" t="s">
        <v>2457</v>
      </c>
      <c r="Q704" s="414">
        <v>2500</v>
      </c>
      <c r="R704" s="419">
        <v>2.1281750000000001</v>
      </c>
      <c r="S704" s="415"/>
      <c r="T704" s="416"/>
      <c r="U704" s="529"/>
      <c r="V704" s="529"/>
    </row>
    <row r="705" spans="1:22" ht="15.75">
      <c r="A705" s="409" t="s">
        <v>2458</v>
      </c>
      <c r="B705" s="409"/>
      <c r="C705" s="411" t="s">
        <v>2233</v>
      </c>
      <c r="D705" s="411" t="s">
        <v>864</v>
      </c>
      <c r="E705" s="411" t="s">
        <v>2268</v>
      </c>
      <c r="F705" s="411" t="s">
        <v>1047</v>
      </c>
      <c r="G705" s="410"/>
      <c r="H705" s="411" t="s">
        <v>2459</v>
      </c>
      <c r="I705" s="412" t="s">
        <v>1296</v>
      </c>
      <c r="J705" s="413" t="s">
        <v>1297</v>
      </c>
      <c r="K705" s="412" t="s">
        <v>2498</v>
      </c>
      <c r="L705" s="412" t="s">
        <v>1298</v>
      </c>
      <c r="M705" s="412"/>
      <c r="N705" s="412"/>
      <c r="O705" s="412"/>
      <c r="P705" s="411">
        <v>23001306</v>
      </c>
      <c r="Q705" s="414">
        <v>1000</v>
      </c>
      <c r="R705" s="419">
        <v>25.505414699999999</v>
      </c>
      <c r="S705" s="415"/>
      <c r="T705" s="416"/>
      <c r="U705" s="529"/>
      <c r="V705" s="529"/>
    </row>
    <row r="706" spans="1:22" ht="15.75">
      <c r="A706" s="409" t="s">
        <v>2460</v>
      </c>
      <c r="B706" s="409"/>
      <c r="C706" s="411" t="s">
        <v>2233</v>
      </c>
      <c r="D706" s="411" t="s">
        <v>864</v>
      </c>
      <c r="E706" s="411" t="s">
        <v>2268</v>
      </c>
      <c r="F706" s="411" t="s">
        <v>1047</v>
      </c>
      <c r="G706" s="410"/>
      <c r="H706" s="411" t="s">
        <v>2461</v>
      </c>
      <c r="I706" s="412" t="s">
        <v>1296</v>
      </c>
      <c r="J706" s="413" t="s">
        <v>1297</v>
      </c>
      <c r="K706" s="412" t="s">
        <v>2498</v>
      </c>
      <c r="L706" s="412" t="s">
        <v>1298</v>
      </c>
      <c r="M706" s="412"/>
      <c r="N706" s="412"/>
      <c r="O706" s="412"/>
      <c r="P706" s="411">
        <v>23001309</v>
      </c>
      <c r="Q706" s="414">
        <v>1000</v>
      </c>
      <c r="R706" s="419">
        <v>23.107940599999999</v>
      </c>
      <c r="S706" s="415"/>
      <c r="T706" s="416"/>
      <c r="U706" s="529"/>
      <c r="V706" s="529"/>
    </row>
    <row r="707" spans="1:22" ht="15.75">
      <c r="A707" s="409" t="s">
        <v>2462</v>
      </c>
      <c r="B707" s="409"/>
      <c r="C707" s="411" t="s">
        <v>2233</v>
      </c>
      <c r="D707" s="411" t="s">
        <v>864</v>
      </c>
      <c r="E707" s="411" t="s">
        <v>2268</v>
      </c>
      <c r="F707" s="411" t="s">
        <v>1047</v>
      </c>
      <c r="G707" s="410"/>
      <c r="H707" s="411" t="s">
        <v>2463</v>
      </c>
      <c r="I707" s="412" t="s">
        <v>1296</v>
      </c>
      <c r="J707" s="413" t="s">
        <v>1297</v>
      </c>
      <c r="K707" s="412" t="s">
        <v>2498</v>
      </c>
      <c r="L707" s="412" t="s">
        <v>1298</v>
      </c>
      <c r="M707" s="412"/>
      <c r="N707" s="412"/>
      <c r="O707" s="412"/>
      <c r="P707" s="411">
        <v>23005784</v>
      </c>
      <c r="Q707" s="414">
        <v>1000</v>
      </c>
      <c r="R707" s="419">
        <v>11.7342461</v>
      </c>
      <c r="S707" s="415"/>
      <c r="T707" s="416"/>
      <c r="U707" s="529"/>
      <c r="V707" s="529"/>
    </row>
    <row r="708" spans="1:22" ht="15.75">
      <c r="A708" s="409" t="s">
        <v>2464</v>
      </c>
      <c r="B708" s="409"/>
      <c r="C708" s="411" t="s">
        <v>2233</v>
      </c>
      <c r="D708" s="411" t="s">
        <v>864</v>
      </c>
      <c r="E708" s="411" t="s">
        <v>2268</v>
      </c>
      <c r="F708" s="411" t="s">
        <v>1047</v>
      </c>
      <c r="G708" s="410"/>
      <c r="H708" s="411" t="s">
        <v>2465</v>
      </c>
      <c r="I708" s="412" t="s">
        <v>1296</v>
      </c>
      <c r="J708" s="413" t="s">
        <v>1297</v>
      </c>
      <c r="K708" s="412" t="s">
        <v>2498</v>
      </c>
      <c r="L708" s="412" t="s">
        <v>1298</v>
      </c>
      <c r="M708" s="412"/>
      <c r="N708" s="412"/>
      <c r="O708" s="412"/>
      <c r="P708" s="411">
        <v>22010121</v>
      </c>
      <c r="Q708" s="414">
        <v>1000</v>
      </c>
      <c r="R708" s="419">
        <v>0.96766609999999997</v>
      </c>
      <c r="S708" s="415"/>
      <c r="T708" s="416"/>
      <c r="U708" s="529"/>
      <c r="V708" s="529"/>
    </row>
    <row r="709" spans="1:22" ht="15.75">
      <c r="A709" s="409" t="s">
        <v>2466</v>
      </c>
      <c r="B709" s="409"/>
      <c r="C709" s="411" t="s">
        <v>2233</v>
      </c>
      <c r="D709" s="411" t="s">
        <v>864</v>
      </c>
      <c r="E709" s="411" t="s">
        <v>2241</v>
      </c>
      <c r="F709" s="411" t="s">
        <v>1047</v>
      </c>
      <c r="G709" s="410"/>
      <c r="H709" s="411" t="s">
        <v>2467</v>
      </c>
      <c r="I709" s="412" t="s">
        <v>1296</v>
      </c>
      <c r="J709" s="413" t="s">
        <v>1297</v>
      </c>
      <c r="K709" s="412" t="s">
        <v>2498</v>
      </c>
      <c r="L709" s="412" t="s">
        <v>1298</v>
      </c>
      <c r="M709" s="412"/>
      <c r="N709" s="412"/>
      <c r="O709" s="412"/>
      <c r="P709" s="411">
        <v>8579824</v>
      </c>
      <c r="Q709" s="414">
        <v>1000</v>
      </c>
      <c r="R709" s="419">
        <v>0.46910000000000002</v>
      </c>
      <c r="S709" s="415"/>
      <c r="T709" s="416"/>
      <c r="U709" s="529"/>
      <c r="V709" s="529"/>
    </row>
    <row r="710" spans="1:22" ht="15.75">
      <c r="A710" s="409" t="s">
        <v>2468</v>
      </c>
      <c r="B710" s="409"/>
      <c r="C710" s="410" t="s">
        <v>2233</v>
      </c>
      <c r="D710" s="411" t="s">
        <v>873</v>
      </c>
      <c r="E710" s="411" t="s">
        <v>2469</v>
      </c>
      <c r="F710" s="411" t="s">
        <v>57</v>
      </c>
      <c r="G710" s="410"/>
      <c r="H710" s="411" t="s">
        <v>2470</v>
      </c>
      <c r="I710" s="412" t="s">
        <v>1296</v>
      </c>
      <c r="J710" s="413" t="s">
        <v>1297</v>
      </c>
      <c r="K710" s="412" t="s">
        <v>2498</v>
      </c>
      <c r="L710" s="412" t="s">
        <v>1298</v>
      </c>
      <c r="M710" s="412"/>
      <c r="N710" s="412"/>
      <c r="O710" s="412"/>
      <c r="P710" s="411" t="s">
        <v>2471</v>
      </c>
      <c r="Q710" s="414">
        <v>1000</v>
      </c>
      <c r="R710" s="419"/>
      <c r="S710" s="415">
        <v>37.039861999999999</v>
      </c>
      <c r="T710" s="416"/>
      <c r="U710" s="529"/>
      <c r="V710" s="529"/>
    </row>
    <row r="711" spans="1:22" ht="15.75">
      <c r="A711" s="409" t="s">
        <v>2472</v>
      </c>
      <c r="B711" s="409"/>
      <c r="C711" s="410" t="s">
        <v>2233</v>
      </c>
      <c r="D711" s="411" t="s">
        <v>873</v>
      </c>
      <c r="E711" s="411" t="s">
        <v>2473</v>
      </c>
      <c r="F711" s="411" t="s">
        <v>57</v>
      </c>
      <c r="G711" s="410"/>
      <c r="H711" s="411" t="s">
        <v>2474</v>
      </c>
      <c r="I711" s="412" t="s">
        <v>1296</v>
      </c>
      <c r="J711" s="413" t="s">
        <v>1297</v>
      </c>
      <c r="K711" s="412" t="s">
        <v>2498</v>
      </c>
      <c r="L711" s="412" t="s">
        <v>1298</v>
      </c>
      <c r="M711" s="412"/>
      <c r="N711" s="412"/>
      <c r="O711" s="412"/>
      <c r="P711" s="411" t="s">
        <v>2475</v>
      </c>
      <c r="Q711" s="414">
        <v>1000</v>
      </c>
      <c r="R711" s="419"/>
      <c r="S711" s="415">
        <v>0.76549100000000003</v>
      </c>
      <c r="T711" s="416"/>
      <c r="U711" s="529"/>
      <c r="V711" s="529"/>
    </row>
    <row r="712" spans="1:22" ht="15.75">
      <c r="A712" s="409" t="s">
        <v>2476</v>
      </c>
      <c r="B712" s="409"/>
      <c r="C712" s="410" t="s">
        <v>2233</v>
      </c>
      <c r="D712" s="411" t="s">
        <v>873</v>
      </c>
      <c r="E712" s="411" t="s">
        <v>2477</v>
      </c>
      <c r="F712" s="411" t="s">
        <v>57</v>
      </c>
      <c r="G712" s="410"/>
      <c r="H712" s="411" t="s">
        <v>2478</v>
      </c>
      <c r="I712" s="412" t="s">
        <v>1296</v>
      </c>
      <c r="J712" s="413" t="s">
        <v>1297</v>
      </c>
      <c r="K712" s="412" t="s">
        <v>2498</v>
      </c>
      <c r="L712" s="412" t="s">
        <v>1298</v>
      </c>
      <c r="M712" s="412"/>
      <c r="N712" s="412"/>
      <c r="O712" s="412"/>
      <c r="P712" s="411" t="s">
        <v>2479</v>
      </c>
      <c r="Q712" s="414">
        <v>1000</v>
      </c>
      <c r="R712" s="419"/>
      <c r="S712" s="415">
        <v>2.604187</v>
      </c>
      <c r="T712" s="416"/>
      <c r="U712" s="529"/>
      <c r="V712" s="529"/>
    </row>
    <row r="713" spans="1:22" ht="15.75">
      <c r="A713" s="409" t="s">
        <v>2480</v>
      </c>
      <c r="B713" s="409"/>
      <c r="C713" s="410" t="s">
        <v>2233</v>
      </c>
      <c r="D713" s="411" t="s">
        <v>1115</v>
      </c>
      <c r="E713" s="411" t="s">
        <v>2469</v>
      </c>
      <c r="F713" s="411" t="s">
        <v>1111</v>
      </c>
      <c r="G713" s="410"/>
      <c r="H713" s="411" t="s">
        <v>1116</v>
      </c>
      <c r="I713" s="412" t="s">
        <v>1296</v>
      </c>
      <c r="J713" s="413" t="s">
        <v>1297</v>
      </c>
      <c r="K713" s="412" t="s">
        <v>2498</v>
      </c>
      <c r="L713" s="412" t="s">
        <v>1298</v>
      </c>
      <c r="M713" s="412"/>
      <c r="N713" s="412"/>
      <c r="O713" s="412"/>
      <c r="P713" s="411">
        <v>22009639</v>
      </c>
      <c r="Q713" s="414">
        <v>1</v>
      </c>
      <c r="R713" s="419"/>
      <c r="S713" s="415">
        <v>3.4000000000000002E-2</v>
      </c>
      <c r="T713" s="416"/>
      <c r="U713" s="529"/>
      <c r="V713" s="529"/>
    </row>
    <row r="714" spans="1:22" ht="15.75">
      <c r="A714" s="409" t="s">
        <v>2481</v>
      </c>
      <c r="B714" s="409"/>
      <c r="C714" s="410" t="s">
        <v>2233</v>
      </c>
      <c r="D714" s="411" t="s">
        <v>864</v>
      </c>
      <c r="E714" s="411" t="s">
        <v>2482</v>
      </c>
      <c r="F714" s="411" t="s">
        <v>1111</v>
      </c>
      <c r="G714" s="410"/>
      <c r="H714" s="411" t="s">
        <v>2483</v>
      </c>
      <c r="I714" s="412" t="s">
        <v>1296</v>
      </c>
      <c r="J714" s="413" t="s">
        <v>1297</v>
      </c>
      <c r="K714" s="412" t="s">
        <v>2498</v>
      </c>
      <c r="L714" s="412" t="s">
        <v>1298</v>
      </c>
      <c r="M714" s="412"/>
      <c r="N714" s="412"/>
      <c r="O714" s="412"/>
      <c r="P714" s="411" t="s">
        <v>2431</v>
      </c>
      <c r="Q714" s="414">
        <v>1000</v>
      </c>
      <c r="R714" s="419"/>
      <c r="S714" s="415">
        <v>0.69699999999999995</v>
      </c>
      <c r="T714" s="416"/>
      <c r="U714" s="529"/>
      <c r="V714" s="529"/>
    </row>
    <row r="715" spans="1:22" s="183" customFormat="1" ht="15">
      <c r="A715" s="409" t="s">
        <v>2484</v>
      </c>
      <c r="B715" s="430"/>
      <c r="C715" s="410" t="s">
        <v>2233</v>
      </c>
      <c r="D715" s="411" t="s">
        <v>873</v>
      </c>
      <c r="E715" s="411" t="s">
        <v>2473</v>
      </c>
      <c r="F715" s="411" t="s">
        <v>1552</v>
      </c>
      <c r="G715" s="410"/>
      <c r="H715" s="411" t="s">
        <v>2485</v>
      </c>
      <c r="I715" s="412" t="s">
        <v>1296</v>
      </c>
      <c r="J715" s="413" t="s">
        <v>1297</v>
      </c>
      <c r="K715" s="412" t="s">
        <v>2498</v>
      </c>
      <c r="L715" s="412" t="s">
        <v>1298</v>
      </c>
      <c r="M715" s="412"/>
      <c r="N715" s="412"/>
      <c r="O715" s="412"/>
      <c r="P715" s="410" t="s">
        <v>2486</v>
      </c>
      <c r="Q715" s="414">
        <v>1000</v>
      </c>
      <c r="R715" s="423"/>
      <c r="S715" s="423">
        <v>4.7839550000000006</v>
      </c>
      <c r="T715" s="445"/>
      <c r="U715" s="445"/>
      <c r="V715" s="445"/>
    </row>
    <row r="716" spans="1:22" ht="15.75">
      <c r="A716" s="409" t="s">
        <v>2487</v>
      </c>
      <c r="B716" s="409"/>
      <c r="C716" s="411" t="s">
        <v>2233</v>
      </c>
      <c r="D716" s="411" t="s">
        <v>2497</v>
      </c>
      <c r="E716" s="411"/>
      <c r="F716" s="411" t="s">
        <v>1132</v>
      </c>
      <c r="G716" s="410"/>
      <c r="H716" s="410" t="s">
        <v>1132</v>
      </c>
      <c r="I716" s="412" t="s">
        <v>1296</v>
      </c>
      <c r="J716" s="413" t="s">
        <v>1297</v>
      </c>
      <c r="K716" s="412" t="s">
        <v>2498</v>
      </c>
      <c r="L716" s="412" t="s">
        <v>1298</v>
      </c>
      <c r="M716" s="412"/>
      <c r="N716" s="412"/>
      <c r="O716" s="412"/>
      <c r="P716" s="411"/>
      <c r="Q716" s="414"/>
      <c r="R716" s="419"/>
      <c r="S716" s="415">
        <v>0.41843044000000001</v>
      </c>
      <c r="T716" s="416"/>
      <c r="U716" s="529"/>
      <c r="V716" s="529"/>
    </row>
    <row r="717" spans="1:22" ht="15.75">
      <c r="A717" s="409" t="s">
        <v>2488</v>
      </c>
      <c r="B717" s="409"/>
      <c r="C717" s="411" t="s">
        <v>1571</v>
      </c>
      <c r="D717" s="411" t="s">
        <v>864</v>
      </c>
      <c r="E717" s="411" t="s">
        <v>1638</v>
      </c>
      <c r="F717" s="411" t="s">
        <v>1134</v>
      </c>
      <c r="G717" s="410"/>
      <c r="H717" s="411" t="s">
        <v>1802</v>
      </c>
      <c r="I717" s="412" t="s">
        <v>1296</v>
      </c>
      <c r="J717" s="413" t="s">
        <v>1297</v>
      </c>
      <c r="K717" s="412" t="s">
        <v>2498</v>
      </c>
      <c r="L717" s="412" t="s">
        <v>1298</v>
      </c>
      <c r="M717" s="412"/>
      <c r="N717" s="412"/>
      <c r="O717" s="412"/>
      <c r="P717" s="411" t="s">
        <v>1803</v>
      </c>
      <c r="Q717" s="414">
        <v>2000</v>
      </c>
      <c r="R717" s="415">
        <v>7.3732999999999995</v>
      </c>
      <c r="S717" s="419"/>
      <c r="T717" s="416"/>
      <c r="U717" s="529"/>
      <c r="V717" s="529"/>
    </row>
    <row r="718" spans="1:22" ht="15.75">
      <c r="A718" s="409" t="s">
        <v>2489</v>
      </c>
      <c r="B718" s="409"/>
      <c r="C718" s="411" t="s">
        <v>1571</v>
      </c>
      <c r="D718" s="411" t="s">
        <v>864</v>
      </c>
      <c r="E718" s="411" t="s">
        <v>1572</v>
      </c>
      <c r="F718" s="411" t="s">
        <v>1134</v>
      </c>
      <c r="G718" s="410"/>
      <c r="H718" s="411" t="s">
        <v>1805</v>
      </c>
      <c r="I718" s="412" t="s">
        <v>1296</v>
      </c>
      <c r="J718" s="413" t="s">
        <v>1297</v>
      </c>
      <c r="K718" s="412" t="s">
        <v>2498</v>
      </c>
      <c r="L718" s="412" t="s">
        <v>1298</v>
      </c>
      <c r="M718" s="412"/>
      <c r="N718" s="412"/>
      <c r="O718" s="412"/>
      <c r="P718" s="411" t="s">
        <v>1806</v>
      </c>
      <c r="Q718" s="414">
        <v>2000</v>
      </c>
      <c r="R718" s="415">
        <v>1.2806</v>
      </c>
      <c r="S718" s="419"/>
      <c r="T718" s="416"/>
      <c r="U718" s="529"/>
      <c r="V718" s="529"/>
    </row>
    <row r="719" spans="1:22" ht="15.75">
      <c r="A719" s="409" t="s">
        <v>2490</v>
      </c>
      <c r="B719" s="409"/>
      <c r="C719" s="411" t="s">
        <v>1808</v>
      </c>
      <c r="D719" s="411" t="s">
        <v>864</v>
      </c>
      <c r="E719" s="411" t="s">
        <v>1073</v>
      </c>
      <c r="F719" s="411" t="s">
        <v>1134</v>
      </c>
      <c r="G719" s="410"/>
      <c r="H719" s="411" t="s">
        <v>2227</v>
      </c>
      <c r="I719" s="412" t="s">
        <v>1296</v>
      </c>
      <c r="J719" s="413" t="s">
        <v>1297</v>
      </c>
      <c r="K719" s="412" t="s">
        <v>2498</v>
      </c>
      <c r="L719" s="412" t="s">
        <v>1298</v>
      </c>
      <c r="M719" s="412"/>
      <c r="N719" s="412"/>
      <c r="O719" s="412"/>
      <c r="P719" s="411" t="s">
        <v>2228</v>
      </c>
      <c r="Q719" s="414">
        <v>1000</v>
      </c>
      <c r="R719" s="415">
        <v>8.2526305000000004</v>
      </c>
      <c r="S719" s="419"/>
      <c r="T719" s="416"/>
      <c r="U719" s="529"/>
      <c r="V719" s="529"/>
    </row>
    <row r="720" spans="1:22" ht="15.75">
      <c r="A720" s="409" t="s">
        <v>2491</v>
      </c>
      <c r="B720" s="409"/>
      <c r="C720" s="411" t="s">
        <v>1808</v>
      </c>
      <c r="D720" s="411" t="s">
        <v>864</v>
      </c>
      <c r="E720" s="411" t="s">
        <v>1073</v>
      </c>
      <c r="F720" s="411" t="s">
        <v>1134</v>
      </c>
      <c r="G720" s="410"/>
      <c r="H720" s="411" t="s">
        <v>2230</v>
      </c>
      <c r="I720" s="412" t="s">
        <v>1296</v>
      </c>
      <c r="J720" s="413" t="s">
        <v>1297</v>
      </c>
      <c r="K720" s="412" t="s">
        <v>2498</v>
      </c>
      <c r="L720" s="412" t="s">
        <v>1298</v>
      </c>
      <c r="M720" s="412"/>
      <c r="N720" s="412"/>
      <c r="O720" s="412"/>
      <c r="P720" s="411" t="s">
        <v>2231</v>
      </c>
      <c r="Q720" s="414">
        <v>1000</v>
      </c>
      <c r="R720" s="415">
        <v>2.0688</v>
      </c>
      <c r="S720" s="419"/>
      <c r="T720" s="416"/>
      <c r="U720" s="529"/>
      <c r="V720" s="529"/>
    </row>
    <row r="721" spans="1:22" ht="15.75" customHeight="1">
      <c r="A721" s="409" t="s">
        <v>2492</v>
      </c>
      <c r="B721" s="446" t="s">
        <v>2493</v>
      </c>
      <c r="C721" s="430"/>
      <c r="D721" s="409"/>
      <c r="E721" s="446"/>
      <c r="F721" s="446"/>
      <c r="G721" s="446"/>
      <c r="H721" s="430"/>
      <c r="I721" s="447"/>
      <c r="J721" s="447"/>
      <c r="K721" s="447"/>
      <c r="L721" s="447"/>
      <c r="M721" s="447"/>
      <c r="N721" s="447"/>
      <c r="O721" s="447"/>
      <c r="P721" s="410"/>
      <c r="Q721" s="446"/>
      <c r="R721" s="419"/>
      <c r="S721" s="419"/>
      <c r="T721" s="448"/>
      <c r="U721" s="448"/>
      <c r="V721" s="448"/>
    </row>
    <row r="722" spans="1:22" ht="15.75" customHeight="1">
      <c r="A722" s="409" t="s">
        <v>2494</v>
      </c>
      <c r="B722" s="449" t="s">
        <v>2495</v>
      </c>
      <c r="C722" s="430"/>
      <c r="D722" s="449"/>
      <c r="E722" s="449"/>
      <c r="F722" s="449"/>
      <c r="G722" s="449"/>
      <c r="H722" s="449"/>
      <c r="I722" s="450"/>
      <c r="J722" s="450"/>
      <c r="K722" s="450"/>
      <c r="L722" s="450"/>
      <c r="M722" s="450"/>
      <c r="N722" s="450"/>
      <c r="O722" s="450"/>
      <c r="P722" s="449"/>
      <c r="Q722" s="449"/>
      <c r="R722" s="451">
        <f>SUM(R30:R721)</f>
        <v>8046.851036329982</v>
      </c>
      <c r="S722" s="451">
        <f>SUM(S30:S721)</f>
        <v>280.80104000749992</v>
      </c>
      <c r="T722" s="452"/>
      <c r="U722" s="452"/>
      <c r="V722" s="452"/>
    </row>
    <row r="723" spans="1:22" ht="18.75">
      <c r="A723" s="201"/>
      <c r="B723" s="205"/>
      <c r="C723" s="205"/>
      <c r="D723" s="205"/>
      <c r="E723" s="205"/>
      <c r="F723" s="205"/>
      <c r="G723" s="205"/>
      <c r="H723" s="205"/>
      <c r="I723" s="175"/>
      <c r="J723" s="175"/>
      <c r="K723" s="175"/>
      <c r="L723" s="175"/>
      <c r="M723" s="175"/>
      <c r="N723" s="175"/>
      <c r="O723" s="175"/>
      <c r="P723" s="205"/>
      <c r="Q723" s="205"/>
      <c r="R723" s="218">
        <f>R722-S722</f>
        <v>7766.049996322482</v>
      </c>
      <c r="S723" s="219"/>
      <c r="T723" s="175"/>
      <c r="U723" s="175"/>
      <c r="V723" s="184"/>
    </row>
    <row r="724" spans="1:22" ht="15">
      <c r="A724" s="201"/>
      <c r="B724" s="205"/>
      <c r="C724" s="205"/>
      <c r="D724" s="205"/>
      <c r="E724" s="205"/>
      <c r="F724" s="205"/>
      <c r="G724" s="205"/>
      <c r="H724" s="205"/>
      <c r="I724" s="175"/>
      <c r="J724" s="175"/>
      <c r="K724" s="175"/>
      <c r="L724" s="175"/>
      <c r="M724" s="175"/>
      <c r="N724" s="175"/>
      <c r="O724" s="175"/>
      <c r="P724" s="205"/>
      <c r="Q724" s="205"/>
      <c r="R724" s="199"/>
      <c r="S724" s="225"/>
      <c r="T724" s="175"/>
      <c r="U724" s="175"/>
      <c r="V724" s="184"/>
    </row>
    <row r="725" spans="1:22" ht="15">
      <c r="A725" s="201"/>
      <c r="B725" s="205"/>
      <c r="C725" s="205"/>
      <c r="D725" s="205"/>
      <c r="E725" s="205"/>
      <c r="F725" s="205"/>
      <c r="G725" s="205"/>
      <c r="H725" s="205"/>
      <c r="I725" s="175"/>
      <c r="J725" s="175"/>
      <c r="K725" s="175"/>
      <c r="L725" s="175"/>
      <c r="M725" s="175"/>
      <c r="N725" s="175"/>
      <c r="O725" s="175"/>
      <c r="P725" s="205"/>
      <c r="Q725" s="205"/>
      <c r="R725" s="220"/>
      <c r="S725" s="221"/>
      <c r="T725" s="175"/>
      <c r="U725" s="175"/>
      <c r="V725" s="184"/>
    </row>
    <row r="726" spans="1:22" s="188" customFormat="1" ht="15.75" customHeight="1">
      <c r="A726" s="185" t="s">
        <v>784</v>
      </c>
      <c r="B726" s="186"/>
      <c r="C726" s="186"/>
      <c r="D726" s="186"/>
      <c r="E726" s="186"/>
      <c r="F726" s="186"/>
      <c r="G726" s="186"/>
      <c r="H726" s="186"/>
      <c r="I726" s="186"/>
      <c r="J726" s="186"/>
      <c r="K726" s="186"/>
      <c r="L726" s="186"/>
      <c r="M726" s="186"/>
      <c r="N726" s="186"/>
      <c r="O726" s="186"/>
      <c r="P726" s="186"/>
      <c r="Q726" s="186"/>
      <c r="R726" s="222"/>
      <c r="S726" s="222"/>
      <c r="T726" s="186"/>
      <c r="U726" s="186"/>
      <c r="V726" s="187"/>
    </row>
    <row r="727" spans="1:22" s="188" customFormat="1" ht="19.5" customHeight="1">
      <c r="A727" s="189"/>
      <c r="B727" s="186"/>
      <c r="C727" s="186"/>
      <c r="D727" s="186"/>
      <c r="E727" s="186"/>
      <c r="F727" s="186"/>
      <c r="G727" s="186"/>
      <c r="H727" s="186"/>
      <c r="I727" s="186"/>
      <c r="J727" s="186"/>
      <c r="K727" s="186"/>
      <c r="L727" s="186"/>
      <c r="M727" s="186"/>
      <c r="N727" s="186"/>
      <c r="O727" s="186"/>
      <c r="P727" s="186"/>
      <c r="Q727" s="186"/>
      <c r="R727" s="222"/>
      <c r="S727" s="222"/>
      <c r="T727" s="186"/>
      <c r="U727" s="186"/>
      <c r="V727" s="187"/>
    </row>
    <row r="728" spans="1:22" s="190" customFormat="1" ht="24" customHeight="1">
      <c r="A728" s="189"/>
      <c r="B728" s="186"/>
      <c r="C728" s="186"/>
      <c r="D728" s="186"/>
      <c r="E728" s="186"/>
      <c r="F728" s="186"/>
      <c r="G728" s="186"/>
      <c r="H728" s="186"/>
      <c r="I728" s="186"/>
      <c r="J728" s="186"/>
      <c r="K728" s="186"/>
      <c r="L728" s="186"/>
      <c r="M728" s="186"/>
      <c r="N728" s="186"/>
      <c r="O728" s="186"/>
      <c r="P728" s="186"/>
      <c r="Q728" s="186"/>
      <c r="R728" s="222"/>
      <c r="S728" s="222"/>
      <c r="T728" s="186"/>
      <c r="U728" s="186"/>
      <c r="V728" s="187"/>
    </row>
    <row r="729" spans="1:22" s="190" customFormat="1" ht="35.1" customHeight="1">
      <c r="A729" s="191" t="s">
        <v>785</v>
      </c>
      <c r="B729" s="192"/>
      <c r="C729" s="192"/>
      <c r="D729" s="192"/>
      <c r="E729" s="216"/>
      <c r="F729" s="216"/>
      <c r="G729" s="216"/>
      <c r="H729" s="216"/>
      <c r="P729" s="216"/>
      <c r="Q729" s="216"/>
      <c r="R729" s="223"/>
      <c r="S729" s="223"/>
      <c r="V729" s="193"/>
    </row>
    <row r="730" spans="1:22" s="190" customFormat="1" ht="60.75" customHeight="1">
      <c r="A730" s="202" t="s">
        <v>10952</v>
      </c>
      <c r="B730" s="206"/>
      <c r="C730" s="216"/>
      <c r="D730" s="216"/>
      <c r="E730" s="209"/>
      <c r="F730" s="209"/>
      <c r="G730" s="216"/>
      <c r="H730" s="216"/>
      <c r="P730" s="216"/>
      <c r="Q730" s="216"/>
      <c r="R730" s="224" t="s">
        <v>786</v>
      </c>
      <c r="S730" s="223"/>
      <c r="V730" s="193"/>
    </row>
    <row r="731" spans="1:22" s="190" customFormat="1" ht="16.5">
      <c r="A731" s="202"/>
      <c r="B731" s="206"/>
      <c r="C731" s="216"/>
      <c r="D731" s="216"/>
      <c r="E731" s="216"/>
      <c r="F731" s="209"/>
      <c r="G731" s="209"/>
      <c r="H731" s="209"/>
      <c r="I731" s="194"/>
      <c r="J731" s="194"/>
      <c r="K731" s="194"/>
      <c r="L731" s="194"/>
      <c r="M731" s="194"/>
      <c r="N731" s="194"/>
      <c r="O731" s="194"/>
      <c r="P731" s="216"/>
      <c r="Q731" s="216"/>
      <c r="R731" s="224" t="s">
        <v>787</v>
      </c>
      <c r="S731" s="223"/>
      <c r="V731" s="193"/>
    </row>
    <row r="732" spans="1:22" s="190" customFormat="1" ht="16.5">
      <c r="A732" s="191" t="s">
        <v>788</v>
      </c>
      <c r="B732" s="206"/>
      <c r="C732" s="216"/>
      <c r="D732" s="216"/>
      <c r="E732" s="209"/>
      <c r="F732" s="216"/>
      <c r="G732" s="209"/>
      <c r="H732" s="209"/>
      <c r="I732" s="194"/>
      <c r="J732" s="194"/>
      <c r="K732" s="194"/>
      <c r="L732" s="194"/>
      <c r="M732" s="194"/>
      <c r="N732" s="194"/>
      <c r="O732" s="194"/>
      <c r="P732" s="216"/>
      <c r="Q732" s="216"/>
      <c r="R732" s="224" t="s">
        <v>789</v>
      </c>
      <c r="S732" s="223"/>
      <c r="V732" s="193"/>
    </row>
    <row r="733" spans="1:22" s="190" customFormat="1" ht="16.5">
      <c r="A733" s="191" t="s">
        <v>790</v>
      </c>
      <c r="B733" s="206"/>
      <c r="C733" s="217"/>
      <c r="D733" s="206"/>
      <c r="E733" s="216"/>
      <c r="F733" s="209"/>
      <c r="G733" s="209"/>
      <c r="H733" s="209"/>
      <c r="I733" s="194"/>
      <c r="J733" s="194"/>
      <c r="K733" s="194"/>
      <c r="L733" s="194"/>
      <c r="M733" s="194"/>
      <c r="N733" s="194"/>
      <c r="O733" s="194"/>
      <c r="P733" s="216"/>
      <c r="Q733" s="216"/>
      <c r="R733" s="223"/>
      <c r="S733" s="223"/>
      <c r="V733" s="193"/>
    </row>
    <row r="734" spans="1:22" s="190" customFormat="1" ht="16.5">
      <c r="A734" s="191" t="s">
        <v>791</v>
      </c>
      <c r="B734" s="206"/>
      <c r="C734" s="206"/>
      <c r="D734" s="206"/>
      <c r="E734" s="209"/>
      <c r="F734" s="209"/>
      <c r="G734" s="209"/>
      <c r="H734" s="209"/>
      <c r="I734" s="194"/>
      <c r="J734" s="194"/>
      <c r="K734" s="194"/>
      <c r="L734" s="194"/>
      <c r="M734" s="194"/>
      <c r="N734" s="194"/>
      <c r="O734" s="194"/>
      <c r="P734" s="216"/>
      <c r="Q734" s="216"/>
      <c r="R734" s="223"/>
      <c r="S734" s="223"/>
      <c r="V734" s="193"/>
    </row>
    <row r="735" spans="1:22" s="190" customFormat="1" ht="35.1" customHeight="1">
      <c r="A735" s="191"/>
      <c r="B735" s="206"/>
      <c r="C735" s="393"/>
      <c r="D735" s="393"/>
      <c r="E735" s="394"/>
      <c r="F735" s="394"/>
      <c r="G735" s="394"/>
      <c r="H735" s="394"/>
      <c r="I735" s="395"/>
      <c r="J735" s="395"/>
      <c r="K735" s="395"/>
      <c r="L735" s="395"/>
      <c r="M735" s="395"/>
      <c r="N735" s="395"/>
      <c r="O735" s="395"/>
      <c r="P735" s="396"/>
      <c r="Q735" s="396"/>
      <c r="R735" s="397"/>
      <c r="S735" s="397"/>
      <c r="V735" s="193"/>
    </row>
    <row r="736" spans="1:22" s="190" customFormat="1" ht="35.1" customHeight="1">
      <c r="A736" s="195"/>
      <c r="B736" s="207"/>
      <c r="C736" s="398"/>
      <c r="D736" s="393"/>
      <c r="E736" s="394"/>
      <c r="F736" s="394"/>
      <c r="G736" s="394"/>
      <c r="H736" s="394"/>
      <c r="I736" s="395"/>
      <c r="J736" s="395"/>
      <c r="K736" s="395"/>
      <c r="L736" s="395"/>
      <c r="M736" s="395"/>
      <c r="N736" s="395"/>
      <c r="O736" s="395"/>
      <c r="P736" s="396"/>
      <c r="Q736" s="396"/>
      <c r="R736" s="397"/>
      <c r="S736" s="397"/>
      <c r="V736" s="193"/>
    </row>
    <row r="737" spans="1:27" s="190" customFormat="1" ht="16.5">
      <c r="A737" s="191" t="s">
        <v>792</v>
      </c>
      <c r="B737" s="207"/>
      <c r="C737" s="398"/>
      <c r="D737" s="398"/>
      <c r="E737" s="394"/>
      <c r="F737" s="394"/>
      <c r="G737" s="394"/>
      <c r="H737" s="394"/>
      <c r="I737" s="395"/>
      <c r="J737" s="395"/>
      <c r="K737" s="395"/>
      <c r="L737" s="395"/>
      <c r="M737" s="395"/>
      <c r="N737" s="395"/>
      <c r="O737" s="395"/>
      <c r="P737" s="396"/>
      <c r="Q737" s="396"/>
      <c r="R737" s="397"/>
      <c r="S737" s="397"/>
      <c r="V737" s="193"/>
    </row>
    <row r="738" spans="1:27" ht="15">
      <c r="A738" s="201"/>
      <c r="B738" s="205"/>
      <c r="C738" s="399"/>
      <c r="D738" s="399"/>
      <c r="E738" s="399"/>
      <c r="F738" s="399"/>
      <c r="G738" s="399"/>
      <c r="H738" s="399"/>
      <c r="I738" s="400"/>
      <c r="J738" s="400"/>
      <c r="K738" s="400"/>
      <c r="L738" s="400"/>
      <c r="M738" s="400"/>
      <c r="N738" s="400"/>
      <c r="O738" s="400"/>
      <c r="P738" s="399"/>
      <c r="Q738" s="399"/>
      <c r="R738" s="401"/>
      <c r="S738" s="401"/>
      <c r="T738" s="175"/>
      <c r="U738" s="175"/>
      <c r="V738" s="184"/>
    </row>
    <row r="739" spans="1:27" ht="15">
      <c r="A739" s="203"/>
      <c r="B739" s="208"/>
      <c r="C739" s="402"/>
      <c r="D739" s="402"/>
      <c r="E739" s="402"/>
      <c r="F739" s="402"/>
      <c r="G739" s="402"/>
      <c r="H739" s="402"/>
      <c r="I739" s="403"/>
      <c r="J739" s="403"/>
      <c r="K739" s="403"/>
      <c r="L739" s="403"/>
      <c r="M739" s="403"/>
      <c r="N739" s="403"/>
      <c r="O739" s="403"/>
      <c r="P739" s="402"/>
      <c r="Q739" s="402"/>
      <c r="R739" s="404"/>
      <c r="S739" s="404"/>
      <c r="T739" s="196"/>
      <c r="U739" s="196"/>
      <c r="V739" s="197"/>
    </row>
    <row r="740" spans="1:27" ht="15">
      <c r="C740" s="405"/>
      <c r="D740" s="405"/>
      <c r="E740" s="405"/>
      <c r="F740" s="405"/>
      <c r="G740" s="405"/>
      <c r="H740" s="405"/>
      <c r="I740" s="406"/>
      <c r="J740" s="406"/>
      <c r="K740" s="406"/>
      <c r="L740" s="406"/>
      <c r="M740" s="406"/>
      <c r="N740" s="406"/>
      <c r="O740" s="406"/>
      <c r="P740" s="405"/>
      <c r="Q740" s="405"/>
      <c r="R740" s="407"/>
      <c r="S740" s="407"/>
    </row>
    <row r="741" spans="1:27" ht="15">
      <c r="C741" s="405"/>
      <c r="D741" s="405"/>
      <c r="E741" s="405"/>
      <c r="F741" s="405"/>
      <c r="G741" s="405"/>
      <c r="H741" s="405"/>
      <c r="I741" s="406"/>
      <c r="J741" s="406"/>
      <c r="K741" s="406"/>
      <c r="L741" s="406"/>
      <c r="M741" s="406"/>
      <c r="N741" s="406"/>
      <c r="O741" s="406"/>
      <c r="P741" s="405"/>
      <c r="Q741" s="405"/>
      <c r="R741" s="407"/>
      <c r="S741" s="407"/>
    </row>
    <row r="742" spans="1:27" ht="15">
      <c r="C742" s="405"/>
      <c r="D742" s="405"/>
      <c r="E742" s="405"/>
      <c r="F742" s="405"/>
      <c r="G742" s="405"/>
      <c r="H742" s="405"/>
      <c r="I742" s="406"/>
      <c r="J742" s="406"/>
      <c r="K742" s="406"/>
      <c r="L742" s="406"/>
      <c r="M742" s="406"/>
      <c r="N742" s="406"/>
      <c r="O742" s="406"/>
      <c r="P742" s="405"/>
      <c r="Q742" s="405"/>
      <c r="R742" s="407"/>
      <c r="S742" s="407"/>
    </row>
    <row r="743" spans="1:27" ht="15">
      <c r="C743" s="405"/>
      <c r="D743" s="405"/>
      <c r="E743" s="405"/>
      <c r="F743" s="405"/>
      <c r="G743" s="405"/>
      <c r="H743" s="405"/>
      <c r="I743" s="406"/>
      <c r="J743" s="406"/>
      <c r="K743" s="406"/>
      <c r="L743" s="406"/>
      <c r="M743" s="406"/>
      <c r="N743" s="406"/>
      <c r="O743" s="406"/>
      <c r="P743" s="405"/>
      <c r="Q743" s="405"/>
      <c r="R743" s="407"/>
      <c r="S743" s="407"/>
    </row>
    <row r="744" spans="1:27" ht="15">
      <c r="C744" s="405"/>
      <c r="D744" s="405"/>
      <c r="E744" s="405"/>
      <c r="F744" s="405"/>
      <c r="G744" s="405"/>
      <c r="H744" s="405"/>
      <c r="I744" s="406"/>
      <c r="J744" s="406"/>
      <c r="K744" s="406"/>
      <c r="L744" s="406"/>
      <c r="M744" s="406"/>
      <c r="N744" s="406"/>
      <c r="O744" s="406"/>
      <c r="P744" s="405"/>
      <c r="Q744" s="405"/>
      <c r="R744" s="407"/>
      <c r="S744" s="407"/>
    </row>
    <row r="745" spans="1:27" ht="15">
      <c r="C745" s="405"/>
      <c r="D745" s="405"/>
      <c r="E745" s="405"/>
      <c r="F745" s="405"/>
      <c r="G745" s="405"/>
      <c r="H745" s="405"/>
      <c r="I745" s="406"/>
      <c r="J745" s="406"/>
      <c r="K745" s="406"/>
      <c r="L745" s="406"/>
      <c r="M745" s="406"/>
      <c r="N745" s="406"/>
      <c r="O745" s="406"/>
      <c r="P745" s="405"/>
      <c r="Q745" s="405"/>
      <c r="R745" s="407"/>
      <c r="S745" s="407"/>
    </row>
    <row r="746" spans="1:27" s="177" customFormat="1" ht="15">
      <c r="A746" s="204"/>
      <c r="B746" s="204"/>
      <c r="C746" s="405"/>
      <c r="D746" s="405"/>
      <c r="E746" s="405"/>
      <c r="F746" s="405"/>
      <c r="G746" s="405"/>
      <c r="H746" s="405"/>
      <c r="I746" s="406"/>
      <c r="J746" s="406"/>
      <c r="K746" s="406"/>
      <c r="L746" s="406"/>
      <c r="M746" s="406"/>
      <c r="N746" s="406"/>
      <c r="O746" s="406"/>
      <c r="P746" s="405"/>
      <c r="Q746" s="405"/>
      <c r="R746" s="407"/>
      <c r="S746" s="407"/>
      <c r="W746" s="175"/>
      <c r="X746" s="175"/>
      <c r="Y746" s="175"/>
      <c r="Z746" s="175"/>
      <c r="AA746" s="175"/>
    </row>
    <row r="747" spans="1:27" s="177" customFormat="1" ht="15">
      <c r="A747" s="204"/>
      <c r="B747" s="204"/>
      <c r="C747" s="405"/>
      <c r="D747" s="405"/>
      <c r="E747" s="405"/>
      <c r="F747" s="405"/>
      <c r="G747" s="405"/>
      <c r="H747" s="405"/>
      <c r="I747" s="406"/>
      <c r="J747" s="406"/>
      <c r="K747" s="406"/>
      <c r="L747" s="406"/>
      <c r="M747" s="406"/>
      <c r="N747" s="406"/>
      <c r="O747" s="406"/>
      <c r="P747" s="405"/>
      <c r="Q747" s="405"/>
      <c r="R747" s="407"/>
      <c r="S747" s="407"/>
      <c r="W747" s="175"/>
      <c r="X747" s="175"/>
      <c r="Y747" s="175"/>
      <c r="Z747" s="175"/>
      <c r="AA747" s="175"/>
    </row>
    <row r="748" spans="1:27" s="177" customFormat="1" ht="15">
      <c r="A748" s="204"/>
      <c r="B748" s="204"/>
      <c r="C748" s="405"/>
      <c r="D748" s="405"/>
      <c r="E748" s="405"/>
      <c r="F748" s="405"/>
      <c r="G748" s="405"/>
      <c r="H748" s="405"/>
      <c r="I748" s="406"/>
      <c r="J748" s="406"/>
      <c r="K748" s="406"/>
      <c r="L748" s="406"/>
      <c r="M748" s="406"/>
      <c r="N748" s="406"/>
      <c r="O748" s="406"/>
      <c r="P748" s="405"/>
      <c r="Q748" s="405"/>
      <c r="R748" s="407"/>
      <c r="S748" s="407"/>
      <c r="W748" s="175"/>
      <c r="X748" s="175"/>
      <c r="Y748" s="175"/>
      <c r="Z748" s="175"/>
      <c r="AA748" s="175"/>
    </row>
    <row r="749" spans="1:27" s="177" customFormat="1" ht="15">
      <c r="A749" s="204"/>
      <c r="B749" s="204"/>
      <c r="C749" s="405"/>
      <c r="D749" s="405"/>
      <c r="E749" s="405"/>
      <c r="F749" s="405"/>
      <c r="G749" s="405"/>
      <c r="H749" s="405"/>
      <c r="I749" s="406"/>
      <c r="J749" s="406"/>
      <c r="K749" s="406"/>
      <c r="L749" s="406"/>
      <c r="M749" s="406"/>
      <c r="N749" s="406"/>
      <c r="O749" s="406"/>
      <c r="P749" s="405"/>
      <c r="Q749" s="405"/>
      <c r="R749" s="407"/>
      <c r="S749" s="407"/>
      <c r="W749" s="175"/>
      <c r="X749" s="175"/>
      <c r="Y749" s="175"/>
      <c r="Z749" s="175"/>
      <c r="AA749" s="175"/>
    </row>
    <row r="750" spans="1:27" s="177" customFormat="1" ht="15">
      <c r="A750" s="204"/>
      <c r="B750" s="204"/>
      <c r="C750" s="405"/>
      <c r="D750" s="405"/>
      <c r="E750" s="405"/>
      <c r="F750" s="405"/>
      <c r="G750" s="405"/>
      <c r="H750" s="405"/>
      <c r="I750" s="406"/>
      <c r="J750" s="406"/>
      <c r="K750" s="406"/>
      <c r="L750" s="406"/>
      <c r="M750" s="406"/>
      <c r="N750" s="406"/>
      <c r="O750" s="406"/>
      <c r="P750" s="405"/>
      <c r="Q750" s="405"/>
      <c r="R750" s="407"/>
      <c r="S750" s="407"/>
      <c r="W750" s="175"/>
      <c r="X750" s="175"/>
      <c r="Y750" s="175"/>
      <c r="Z750" s="175"/>
      <c r="AA750" s="175"/>
    </row>
    <row r="751" spans="1:27" s="177" customFormat="1" ht="15">
      <c r="A751" s="204"/>
      <c r="B751" s="204"/>
      <c r="C751" s="405"/>
      <c r="D751" s="405"/>
      <c r="E751" s="405"/>
      <c r="F751" s="405"/>
      <c r="G751" s="405"/>
      <c r="H751" s="405"/>
      <c r="I751" s="406"/>
      <c r="J751" s="406"/>
      <c r="K751" s="406"/>
      <c r="L751" s="406"/>
      <c r="M751" s="406"/>
      <c r="N751" s="406"/>
      <c r="O751" s="406"/>
      <c r="P751" s="405"/>
      <c r="Q751" s="405"/>
      <c r="R751" s="407"/>
      <c r="S751" s="407"/>
      <c r="W751" s="175"/>
      <c r="X751" s="175"/>
      <c r="Y751" s="175"/>
      <c r="Z751" s="175"/>
      <c r="AA751" s="175"/>
    </row>
    <row r="752" spans="1:27" s="177" customFormat="1" ht="15">
      <c r="A752" s="204"/>
      <c r="B752" s="204"/>
      <c r="C752" s="405"/>
      <c r="D752" s="405"/>
      <c r="E752" s="405"/>
      <c r="F752" s="405"/>
      <c r="G752" s="405"/>
      <c r="H752" s="405"/>
      <c r="I752" s="406"/>
      <c r="J752" s="406"/>
      <c r="K752" s="406"/>
      <c r="L752" s="406"/>
      <c r="M752" s="406"/>
      <c r="N752" s="406"/>
      <c r="O752" s="406"/>
      <c r="P752" s="405"/>
      <c r="Q752" s="405"/>
      <c r="R752" s="407"/>
      <c r="S752" s="407"/>
      <c r="W752" s="175"/>
      <c r="X752" s="175"/>
      <c r="Y752" s="175"/>
      <c r="Z752" s="175"/>
      <c r="AA752" s="175"/>
    </row>
    <row r="753" spans="1:27" s="177" customFormat="1" ht="15">
      <c r="A753" s="204"/>
      <c r="B753" s="204"/>
      <c r="C753" s="405"/>
      <c r="D753" s="405"/>
      <c r="E753" s="405"/>
      <c r="F753" s="405"/>
      <c r="G753" s="405"/>
      <c r="H753" s="405"/>
      <c r="I753" s="406"/>
      <c r="J753" s="406"/>
      <c r="K753" s="406"/>
      <c r="L753" s="406"/>
      <c r="M753" s="406"/>
      <c r="N753" s="406"/>
      <c r="O753" s="406"/>
      <c r="P753" s="405"/>
      <c r="Q753" s="405"/>
      <c r="R753" s="407"/>
      <c r="S753" s="407"/>
      <c r="W753" s="175"/>
      <c r="X753" s="175"/>
      <c r="Y753" s="175"/>
      <c r="Z753" s="175"/>
      <c r="AA753" s="175"/>
    </row>
    <row r="754" spans="1:27" s="177" customFormat="1" ht="15">
      <c r="A754" s="204"/>
      <c r="B754" s="204"/>
      <c r="C754" s="405"/>
      <c r="D754" s="405"/>
      <c r="E754" s="405"/>
      <c r="F754" s="405"/>
      <c r="G754" s="405"/>
      <c r="H754" s="405"/>
      <c r="I754" s="406"/>
      <c r="J754" s="406"/>
      <c r="K754" s="406"/>
      <c r="L754" s="406"/>
      <c r="M754" s="406"/>
      <c r="N754" s="406"/>
      <c r="O754" s="406"/>
      <c r="P754" s="405"/>
      <c r="Q754" s="405"/>
      <c r="R754" s="407"/>
      <c r="S754" s="407"/>
      <c r="W754" s="175"/>
      <c r="X754" s="175"/>
      <c r="Y754" s="175"/>
      <c r="Z754" s="175"/>
      <c r="AA754" s="175"/>
    </row>
    <row r="755" spans="1:27" s="177" customFormat="1" ht="15">
      <c r="A755" s="204"/>
      <c r="B755" s="204"/>
      <c r="C755" s="405"/>
      <c r="D755" s="405"/>
      <c r="E755" s="405"/>
      <c r="F755" s="405"/>
      <c r="G755" s="405"/>
      <c r="H755" s="405"/>
      <c r="I755" s="406"/>
      <c r="J755" s="406"/>
      <c r="K755" s="406"/>
      <c r="L755" s="406"/>
      <c r="M755" s="406"/>
      <c r="N755" s="406"/>
      <c r="O755" s="406"/>
      <c r="P755" s="405"/>
      <c r="Q755" s="405"/>
      <c r="R755" s="407"/>
      <c r="S755" s="407"/>
      <c r="W755" s="175"/>
      <c r="X755" s="175"/>
      <c r="Y755" s="175"/>
      <c r="Z755" s="175"/>
      <c r="AA755" s="175"/>
    </row>
    <row r="756" spans="1:27" s="177" customFormat="1" ht="15">
      <c r="A756" s="204"/>
      <c r="B756" s="204"/>
      <c r="C756" s="405"/>
      <c r="D756" s="405"/>
      <c r="E756" s="405"/>
      <c r="F756" s="405"/>
      <c r="G756" s="405"/>
      <c r="H756" s="405"/>
      <c r="I756" s="406"/>
      <c r="J756" s="406"/>
      <c r="K756" s="406"/>
      <c r="L756" s="406"/>
      <c r="M756" s="406"/>
      <c r="N756" s="406"/>
      <c r="O756" s="406"/>
      <c r="P756" s="405"/>
      <c r="Q756" s="405"/>
      <c r="R756" s="407"/>
      <c r="S756" s="407"/>
      <c r="W756" s="175"/>
      <c r="X756" s="175"/>
      <c r="Y756" s="175"/>
      <c r="Z756" s="175"/>
      <c r="AA756" s="175"/>
    </row>
    <row r="757" spans="1:27" s="177" customFormat="1" ht="15">
      <c r="A757" s="204"/>
      <c r="B757" s="204"/>
      <c r="C757" s="405"/>
      <c r="D757" s="405"/>
      <c r="E757" s="405"/>
      <c r="F757" s="405"/>
      <c r="G757" s="405"/>
      <c r="H757" s="405"/>
      <c r="I757" s="406"/>
      <c r="J757" s="406"/>
      <c r="K757" s="406"/>
      <c r="L757" s="406"/>
      <c r="M757" s="406"/>
      <c r="N757" s="406"/>
      <c r="O757" s="406"/>
      <c r="P757" s="405"/>
      <c r="Q757" s="405"/>
      <c r="R757" s="407"/>
      <c r="S757" s="407"/>
      <c r="W757" s="175"/>
      <c r="X757" s="175"/>
      <c r="Y757" s="175"/>
      <c r="Z757" s="175"/>
      <c r="AA757" s="175"/>
    </row>
    <row r="758" spans="1:27" s="177" customFormat="1" ht="15">
      <c r="A758" s="204"/>
      <c r="B758" s="204"/>
      <c r="C758" s="405"/>
      <c r="D758" s="405"/>
      <c r="E758" s="405"/>
      <c r="F758" s="405"/>
      <c r="G758" s="405"/>
      <c r="H758" s="405"/>
      <c r="I758" s="406"/>
      <c r="J758" s="406"/>
      <c r="K758" s="406"/>
      <c r="L758" s="406"/>
      <c r="M758" s="406"/>
      <c r="N758" s="406"/>
      <c r="O758" s="406"/>
      <c r="P758" s="405"/>
      <c r="Q758" s="405"/>
      <c r="R758" s="407"/>
      <c r="S758" s="407"/>
      <c r="W758" s="175"/>
      <c r="X758" s="175"/>
      <c r="Y758" s="175"/>
      <c r="Z758" s="175"/>
      <c r="AA758" s="175"/>
    </row>
    <row r="759" spans="1:27" s="177" customFormat="1" ht="15">
      <c r="A759" s="204"/>
      <c r="B759" s="204"/>
      <c r="C759" s="405"/>
      <c r="D759" s="405"/>
      <c r="E759" s="405"/>
      <c r="F759" s="405"/>
      <c r="G759" s="405"/>
      <c r="H759" s="405"/>
      <c r="I759" s="406"/>
      <c r="J759" s="406"/>
      <c r="K759" s="406"/>
      <c r="L759" s="406"/>
      <c r="M759" s="406"/>
      <c r="N759" s="406"/>
      <c r="O759" s="406"/>
      <c r="P759" s="405"/>
      <c r="Q759" s="405"/>
      <c r="R759" s="407"/>
      <c r="S759" s="407"/>
      <c r="W759" s="175"/>
      <c r="X759" s="175"/>
      <c r="Y759" s="175"/>
      <c r="Z759" s="175"/>
      <c r="AA759" s="175"/>
    </row>
    <row r="760" spans="1:27" s="177" customFormat="1" ht="15">
      <c r="A760" s="204"/>
      <c r="B760" s="204"/>
      <c r="C760" s="405"/>
      <c r="D760" s="405"/>
      <c r="E760" s="405"/>
      <c r="F760" s="405"/>
      <c r="G760" s="405"/>
      <c r="H760" s="405"/>
      <c r="I760" s="406"/>
      <c r="J760" s="406"/>
      <c r="K760" s="406"/>
      <c r="L760" s="406"/>
      <c r="M760" s="406"/>
      <c r="N760" s="406"/>
      <c r="O760" s="406"/>
      <c r="P760" s="405"/>
      <c r="Q760" s="405"/>
      <c r="R760" s="407"/>
      <c r="S760" s="407"/>
      <c r="W760" s="175"/>
      <c r="X760" s="175"/>
      <c r="Y760" s="175"/>
      <c r="Z760" s="175"/>
      <c r="AA760" s="175"/>
    </row>
    <row r="761" spans="1:27" s="177" customFormat="1" ht="15">
      <c r="A761" s="204"/>
      <c r="B761" s="204"/>
      <c r="C761" s="405"/>
      <c r="D761" s="405"/>
      <c r="E761" s="405"/>
      <c r="F761" s="405"/>
      <c r="G761" s="405"/>
      <c r="H761" s="405"/>
      <c r="I761" s="406"/>
      <c r="J761" s="406"/>
      <c r="K761" s="406"/>
      <c r="L761" s="406"/>
      <c r="M761" s="406"/>
      <c r="N761" s="406"/>
      <c r="O761" s="406"/>
      <c r="P761" s="405"/>
      <c r="Q761" s="405"/>
      <c r="R761" s="407"/>
      <c r="S761" s="407"/>
      <c r="W761" s="175"/>
      <c r="X761" s="175"/>
      <c r="Y761" s="175"/>
      <c r="Z761" s="175"/>
      <c r="AA761" s="175"/>
    </row>
    <row r="762" spans="1:27" s="177" customFormat="1" ht="15">
      <c r="A762" s="204"/>
      <c r="B762" s="204"/>
      <c r="C762" s="405"/>
      <c r="D762" s="405"/>
      <c r="E762" s="405"/>
      <c r="F762" s="405"/>
      <c r="G762" s="405"/>
      <c r="H762" s="405"/>
      <c r="I762" s="406"/>
      <c r="J762" s="406"/>
      <c r="K762" s="406"/>
      <c r="L762" s="406"/>
      <c r="M762" s="406"/>
      <c r="N762" s="406"/>
      <c r="O762" s="406"/>
      <c r="P762" s="405"/>
      <c r="Q762" s="405"/>
      <c r="R762" s="407"/>
      <c r="S762" s="407"/>
      <c r="W762" s="175"/>
      <c r="X762" s="175"/>
      <c r="Y762" s="175"/>
      <c r="Z762" s="175"/>
      <c r="AA762" s="175"/>
    </row>
    <row r="763" spans="1:27" s="177" customFormat="1" ht="15">
      <c r="A763" s="204"/>
      <c r="B763" s="204"/>
      <c r="C763" s="405"/>
      <c r="D763" s="405"/>
      <c r="E763" s="405"/>
      <c r="F763" s="405"/>
      <c r="G763" s="405"/>
      <c r="H763" s="405"/>
      <c r="I763" s="406"/>
      <c r="J763" s="406"/>
      <c r="K763" s="406"/>
      <c r="L763" s="406"/>
      <c r="M763" s="406"/>
      <c r="N763" s="406"/>
      <c r="O763" s="406"/>
      <c r="P763" s="405"/>
      <c r="Q763" s="405"/>
      <c r="R763" s="407"/>
      <c r="S763" s="407"/>
      <c r="W763" s="175"/>
      <c r="X763" s="175"/>
      <c r="Y763" s="175"/>
      <c r="Z763" s="175"/>
      <c r="AA763" s="175"/>
    </row>
    <row r="764" spans="1:27" s="177" customFormat="1" ht="15">
      <c r="A764" s="204"/>
      <c r="B764" s="204"/>
      <c r="C764" s="405"/>
      <c r="D764" s="405"/>
      <c r="E764" s="405"/>
      <c r="F764" s="405"/>
      <c r="G764" s="405"/>
      <c r="H764" s="405"/>
      <c r="I764" s="406"/>
      <c r="J764" s="406"/>
      <c r="K764" s="406"/>
      <c r="L764" s="406"/>
      <c r="M764" s="406"/>
      <c r="N764" s="406"/>
      <c r="O764" s="406"/>
      <c r="P764" s="405"/>
      <c r="Q764" s="405"/>
      <c r="R764" s="407"/>
      <c r="S764" s="407"/>
      <c r="W764" s="175"/>
      <c r="X764" s="175"/>
      <c r="Y764" s="175"/>
      <c r="Z764" s="175"/>
      <c r="AA764" s="175"/>
    </row>
    <row r="765" spans="1:27" s="177" customFormat="1" ht="15">
      <c r="A765" s="204"/>
      <c r="B765" s="204"/>
      <c r="C765" s="405"/>
      <c r="D765" s="405"/>
      <c r="E765" s="405"/>
      <c r="F765" s="405"/>
      <c r="G765" s="405"/>
      <c r="H765" s="405"/>
      <c r="I765" s="406"/>
      <c r="J765" s="406"/>
      <c r="K765" s="406"/>
      <c r="L765" s="406"/>
      <c r="M765" s="406"/>
      <c r="N765" s="406"/>
      <c r="O765" s="406"/>
      <c r="P765" s="405"/>
      <c r="Q765" s="405"/>
      <c r="R765" s="407"/>
      <c r="S765" s="407"/>
      <c r="W765" s="175"/>
      <c r="X765" s="175"/>
      <c r="Y765" s="175"/>
      <c r="Z765" s="175"/>
      <c r="AA765" s="175"/>
    </row>
    <row r="766" spans="1:27" s="177" customFormat="1" ht="15">
      <c r="A766" s="204"/>
      <c r="B766" s="204"/>
      <c r="C766" s="405"/>
      <c r="D766" s="405"/>
      <c r="E766" s="405"/>
      <c r="F766" s="405"/>
      <c r="G766" s="405"/>
      <c r="H766" s="405"/>
      <c r="I766" s="406"/>
      <c r="J766" s="406"/>
      <c r="K766" s="406"/>
      <c r="L766" s="406"/>
      <c r="M766" s="406"/>
      <c r="N766" s="406"/>
      <c r="O766" s="406"/>
      <c r="P766" s="405"/>
      <c r="Q766" s="405"/>
      <c r="R766" s="407"/>
      <c r="S766" s="407"/>
      <c r="W766" s="175"/>
      <c r="X766" s="175"/>
      <c r="Y766" s="175"/>
      <c r="Z766" s="175"/>
      <c r="AA766" s="175"/>
    </row>
    <row r="767" spans="1:27" s="177" customFormat="1" ht="15">
      <c r="A767" s="204"/>
      <c r="B767" s="204"/>
      <c r="C767" s="405"/>
      <c r="D767" s="405"/>
      <c r="E767" s="405"/>
      <c r="F767" s="405"/>
      <c r="G767" s="405"/>
      <c r="H767" s="405"/>
      <c r="I767" s="406"/>
      <c r="J767" s="406"/>
      <c r="K767" s="406"/>
      <c r="L767" s="406"/>
      <c r="M767" s="406"/>
      <c r="N767" s="406"/>
      <c r="O767" s="406"/>
      <c r="P767" s="405"/>
      <c r="Q767" s="405"/>
      <c r="R767" s="407"/>
      <c r="S767" s="407"/>
      <c r="W767" s="175"/>
      <c r="X767" s="175"/>
      <c r="Y767" s="175"/>
      <c r="Z767" s="175"/>
      <c r="AA767" s="175"/>
    </row>
    <row r="768" spans="1:27" s="177" customFormat="1" ht="15">
      <c r="A768" s="204"/>
      <c r="B768" s="204"/>
      <c r="C768" s="405"/>
      <c r="D768" s="405"/>
      <c r="E768" s="405"/>
      <c r="F768" s="405"/>
      <c r="G768" s="405"/>
      <c r="H768" s="405"/>
      <c r="I768" s="406"/>
      <c r="J768" s="406"/>
      <c r="K768" s="406"/>
      <c r="L768" s="406"/>
      <c r="M768" s="406"/>
      <c r="N768" s="406"/>
      <c r="O768" s="406"/>
      <c r="P768" s="405"/>
      <c r="Q768" s="405"/>
      <c r="R768" s="407"/>
      <c r="S768" s="407"/>
      <c r="W768" s="175"/>
      <c r="X768" s="175"/>
      <c r="Y768" s="175"/>
      <c r="Z768" s="175"/>
      <c r="AA768" s="175"/>
    </row>
    <row r="769" spans="1:27" s="177" customFormat="1" ht="15">
      <c r="A769" s="204"/>
      <c r="B769" s="204"/>
      <c r="C769" s="405"/>
      <c r="D769" s="405"/>
      <c r="E769" s="405"/>
      <c r="F769" s="405"/>
      <c r="G769" s="405"/>
      <c r="H769" s="405"/>
      <c r="I769" s="406"/>
      <c r="J769" s="406"/>
      <c r="K769" s="406"/>
      <c r="L769" s="406"/>
      <c r="M769" s="406"/>
      <c r="N769" s="406"/>
      <c r="O769" s="406"/>
      <c r="P769" s="405"/>
      <c r="Q769" s="405"/>
      <c r="R769" s="407"/>
      <c r="S769" s="407"/>
      <c r="W769" s="175"/>
      <c r="X769" s="175"/>
      <c r="Y769" s="175"/>
      <c r="Z769" s="175"/>
      <c r="AA769" s="175"/>
    </row>
    <row r="770" spans="1:27" s="177" customFormat="1" ht="15">
      <c r="A770" s="204"/>
      <c r="B770" s="204"/>
      <c r="C770" s="405"/>
      <c r="D770" s="405"/>
      <c r="E770" s="405"/>
      <c r="F770" s="405"/>
      <c r="G770" s="405"/>
      <c r="H770" s="405"/>
      <c r="I770" s="406"/>
      <c r="J770" s="406"/>
      <c r="K770" s="406"/>
      <c r="L770" s="406"/>
      <c r="M770" s="406"/>
      <c r="N770" s="406"/>
      <c r="O770" s="406"/>
      <c r="P770" s="405"/>
      <c r="Q770" s="405"/>
      <c r="R770" s="407"/>
      <c r="S770" s="407"/>
      <c r="W770" s="175"/>
      <c r="X770" s="175"/>
      <c r="Y770" s="175"/>
      <c r="Z770" s="175"/>
      <c r="AA770" s="175"/>
    </row>
    <row r="771" spans="1:27" s="177" customFormat="1" ht="15">
      <c r="A771" s="204"/>
      <c r="B771" s="204"/>
      <c r="C771" s="405"/>
      <c r="D771" s="405"/>
      <c r="E771" s="405"/>
      <c r="F771" s="405"/>
      <c r="G771" s="405"/>
      <c r="H771" s="405"/>
      <c r="I771" s="406"/>
      <c r="J771" s="406"/>
      <c r="K771" s="406"/>
      <c r="L771" s="406"/>
      <c r="M771" s="406"/>
      <c r="N771" s="406"/>
      <c r="O771" s="406"/>
      <c r="P771" s="405"/>
      <c r="Q771" s="405"/>
      <c r="R771" s="407"/>
      <c r="S771" s="407"/>
      <c r="W771" s="175"/>
      <c r="X771" s="175"/>
      <c r="Y771" s="175"/>
      <c r="Z771" s="175"/>
      <c r="AA771" s="175"/>
    </row>
    <row r="772" spans="1:27" s="177" customFormat="1" ht="15">
      <c r="A772" s="204"/>
      <c r="B772" s="204"/>
      <c r="C772" s="405"/>
      <c r="D772" s="405"/>
      <c r="E772" s="405"/>
      <c r="F772" s="405"/>
      <c r="G772" s="405"/>
      <c r="H772" s="405"/>
      <c r="I772" s="406"/>
      <c r="J772" s="406"/>
      <c r="K772" s="406"/>
      <c r="L772" s="406"/>
      <c r="M772" s="406"/>
      <c r="N772" s="406"/>
      <c r="O772" s="406"/>
      <c r="P772" s="405"/>
      <c r="Q772" s="405"/>
      <c r="R772" s="407"/>
      <c r="S772" s="407"/>
      <c r="W772" s="175"/>
      <c r="X772" s="175"/>
      <c r="Y772" s="175"/>
      <c r="Z772" s="175"/>
      <c r="AA772" s="175"/>
    </row>
    <row r="773" spans="1:27" s="177" customFormat="1" ht="15">
      <c r="A773" s="204"/>
      <c r="B773" s="204"/>
      <c r="C773" s="405"/>
      <c r="D773" s="405"/>
      <c r="E773" s="405"/>
      <c r="F773" s="405"/>
      <c r="G773" s="405"/>
      <c r="H773" s="405"/>
      <c r="I773" s="406"/>
      <c r="J773" s="406"/>
      <c r="K773" s="406"/>
      <c r="L773" s="406"/>
      <c r="M773" s="406"/>
      <c r="N773" s="406"/>
      <c r="O773" s="406"/>
      <c r="P773" s="405"/>
      <c r="Q773" s="405"/>
      <c r="R773" s="407"/>
      <c r="S773" s="407"/>
      <c r="W773" s="175"/>
      <c r="X773" s="175"/>
      <c r="Y773" s="175"/>
      <c r="Z773" s="175"/>
      <c r="AA773" s="175"/>
    </row>
    <row r="774" spans="1:27" s="177" customFormat="1" ht="15">
      <c r="A774" s="204"/>
      <c r="B774" s="204"/>
      <c r="C774" s="405"/>
      <c r="D774" s="405"/>
      <c r="E774" s="405"/>
      <c r="F774" s="405"/>
      <c r="G774" s="405"/>
      <c r="H774" s="405"/>
      <c r="I774" s="406"/>
      <c r="J774" s="406"/>
      <c r="K774" s="406"/>
      <c r="L774" s="406"/>
      <c r="M774" s="406"/>
      <c r="N774" s="406"/>
      <c r="O774" s="406"/>
      <c r="P774" s="405"/>
      <c r="Q774" s="405"/>
      <c r="R774" s="407"/>
      <c r="S774" s="407"/>
      <c r="W774" s="175"/>
      <c r="X774" s="175"/>
      <c r="Y774" s="175"/>
      <c r="Z774" s="175"/>
      <c r="AA774" s="175"/>
    </row>
    <row r="775" spans="1:27" s="177" customFormat="1" ht="15">
      <c r="A775" s="204"/>
      <c r="B775" s="204"/>
      <c r="C775" s="405"/>
      <c r="D775" s="405"/>
      <c r="E775" s="405"/>
      <c r="F775" s="405"/>
      <c r="G775" s="405"/>
      <c r="H775" s="405"/>
      <c r="I775" s="406"/>
      <c r="J775" s="406"/>
      <c r="K775" s="406"/>
      <c r="L775" s="406"/>
      <c r="M775" s="406"/>
      <c r="N775" s="406"/>
      <c r="O775" s="406"/>
      <c r="P775" s="405"/>
      <c r="Q775" s="405"/>
      <c r="R775" s="407"/>
      <c r="S775" s="407"/>
      <c r="W775" s="175"/>
      <c r="X775" s="175"/>
      <c r="Y775" s="175"/>
      <c r="Z775" s="175"/>
      <c r="AA775" s="175"/>
    </row>
    <row r="776" spans="1:27" s="177" customFormat="1" ht="15">
      <c r="A776" s="204"/>
      <c r="B776" s="204"/>
      <c r="C776" s="405"/>
      <c r="D776" s="405"/>
      <c r="E776" s="405"/>
      <c r="F776" s="405"/>
      <c r="G776" s="405"/>
      <c r="H776" s="405"/>
      <c r="I776" s="406"/>
      <c r="J776" s="406"/>
      <c r="K776" s="406"/>
      <c r="L776" s="406"/>
      <c r="M776" s="406"/>
      <c r="N776" s="406"/>
      <c r="O776" s="406"/>
      <c r="P776" s="405"/>
      <c r="Q776" s="405"/>
      <c r="R776" s="407"/>
      <c r="S776" s="407"/>
      <c r="W776" s="175"/>
      <c r="X776" s="175"/>
      <c r="Y776" s="175"/>
      <c r="Z776" s="175"/>
      <c r="AA776" s="175"/>
    </row>
    <row r="777" spans="1:27" s="177" customFormat="1" ht="15">
      <c r="A777" s="204"/>
      <c r="B777" s="204"/>
      <c r="C777" s="405"/>
      <c r="D777" s="405"/>
      <c r="E777" s="405"/>
      <c r="F777" s="405"/>
      <c r="G777" s="405"/>
      <c r="H777" s="405"/>
      <c r="I777" s="406"/>
      <c r="J777" s="406"/>
      <c r="K777" s="406"/>
      <c r="L777" s="406"/>
      <c r="M777" s="406"/>
      <c r="N777" s="406"/>
      <c r="O777" s="406"/>
      <c r="P777" s="405"/>
      <c r="Q777" s="405"/>
      <c r="R777" s="407"/>
      <c r="S777" s="407"/>
      <c r="W777" s="175"/>
      <c r="X777" s="175"/>
      <c r="Y777" s="175"/>
      <c r="Z777" s="175"/>
      <c r="AA777" s="175"/>
    </row>
    <row r="778" spans="1:27" s="177" customFormat="1" ht="15">
      <c r="A778" s="204"/>
      <c r="B778" s="204"/>
      <c r="C778" s="405"/>
      <c r="D778" s="405"/>
      <c r="E778" s="405"/>
      <c r="F778" s="405"/>
      <c r="G778" s="405"/>
      <c r="H778" s="405"/>
      <c r="I778" s="406"/>
      <c r="J778" s="406"/>
      <c r="K778" s="406"/>
      <c r="L778" s="406"/>
      <c r="M778" s="406"/>
      <c r="N778" s="406"/>
      <c r="O778" s="406"/>
      <c r="P778" s="405"/>
      <c r="Q778" s="405"/>
      <c r="R778" s="407"/>
      <c r="S778" s="407"/>
      <c r="W778" s="175"/>
      <c r="X778" s="175"/>
      <c r="Y778" s="175"/>
      <c r="Z778" s="175"/>
      <c r="AA778" s="175"/>
    </row>
    <row r="779" spans="1:27" s="177" customFormat="1" ht="15">
      <c r="A779" s="204"/>
      <c r="B779" s="204"/>
      <c r="C779" s="405"/>
      <c r="D779" s="405"/>
      <c r="E779" s="405"/>
      <c r="F779" s="405"/>
      <c r="G779" s="405"/>
      <c r="H779" s="405"/>
      <c r="I779" s="406"/>
      <c r="J779" s="406"/>
      <c r="K779" s="406"/>
      <c r="L779" s="406"/>
      <c r="M779" s="406"/>
      <c r="N779" s="406"/>
      <c r="O779" s="406"/>
      <c r="P779" s="405"/>
      <c r="Q779" s="405"/>
      <c r="R779" s="407"/>
      <c r="S779" s="407"/>
      <c r="W779" s="175"/>
      <c r="X779" s="175"/>
      <c r="Y779" s="175"/>
      <c r="Z779" s="175"/>
      <c r="AA779" s="175"/>
    </row>
    <row r="780" spans="1:27" s="177" customFormat="1" ht="15">
      <c r="A780" s="204"/>
      <c r="B780" s="204"/>
      <c r="C780" s="405"/>
      <c r="D780" s="405"/>
      <c r="E780" s="405"/>
      <c r="F780" s="405"/>
      <c r="G780" s="405"/>
      <c r="H780" s="405"/>
      <c r="I780" s="406"/>
      <c r="J780" s="406"/>
      <c r="K780" s="406"/>
      <c r="L780" s="406"/>
      <c r="M780" s="406"/>
      <c r="N780" s="406"/>
      <c r="O780" s="406"/>
      <c r="P780" s="405"/>
      <c r="Q780" s="405"/>
      <c r="R780" s="407"/>
      <c r="S780" s="407"/>
      <c r="W780" s="175"/>
      <c r="X780" s="175"/>
      <c r="Y780" s="175"/>
      <c r="Z780" s="175"/>
      <c r="AA780" s="175"/>
    </row>
    <row r="781" spans="1:27" s="177" customFormat="1" ht="15">
      <c r="A781" s="204"/>
      <c r="B781" s="204"/>
      <c r="C781" s="405"/>
      <c r="D781" s="405"/>
      <c r="E781" s="405"/>
      <c r="F781" s="405"/>
      <c r="G781" s="405"/>
      <c r="H781" s="405"/>
      <c r="I781" s="406"/>
      <c r="J781" s="406"/>
      <c r="K781" s="406"/>
      <c r="L781" s="406"/>
      <c r="M781" s="406"/>
      <c r="N781" s="406"/>
      <c r="O781" s="406"/>
      <c r="P781" s="405"/>
      <c r="Q781" s="405"/>
      <c r="R781" s="407"/>
      <c r="S781" s="407"/>
      <c r="W781" s="175"/>
      <c r="X781" s="175"/>
      <c r="Y781" s="175"/>
      <c r="Z781" s="175"/>
      <c r="AA781" s="175"/>
    </row>
    <row r="782" spans="1:27" s="177" customFormat="1" ht="15">
      <c r="A782" s="204"/>
      <c r="B782" s="204"/>
      <c r="C782" s="405"/>
      <c r="D782" s="405"/>
      <c r="E782" s="405"/>
      <c r="F782" s="405"/>
      <c r="G782" s="405"/>
      <c r="H782" s="405"/>
      <c r="I782" s="406"/>
      <c r="J782" s="406"/>
      <c r="K782" s="406"/>
      <c r="L782" s="406"/>
      <c r="M782" s="406"/>
      <c r="N782" s="406"/>
      <c r="O782" s="406"/>
      <c r="P782" s="405"/>
      <c r="Q782" s="405"/>
      <c r="R782" s="407"/>
      <c r="S782" s="407"/>
      <c r="W782" s="175"/>
      <c r="X782" s="175"/>
      <c r="Y782" s="175"/>
      <c r="Z782" s="175"/>
      <c r="AA782" s="175"/>
    </row>
    <row r="783" spans="1:27" s="177" customFormat="1" ht="15">
      <c r="A783" s="204"/>
      <c r="B783" s="204"/>
      <c r="C783" s="405"/>
      <c r="D783" s="405"/>
      <c r="E783" s="405"/>
      <c r="F783" s="405"/>
      <c r="G783" s="405"/>
      <c r="H783" s="405"/>
      <c r="I783" s="406"/>
      <c r="J783" s="406"/>
      <c r="K783" s="406"/>
      <c r="L783" s="406"/>
      <c r="M783" s="406"/>
      <c r="N783" s="406"/>
      <c r="O783" s="406"/>
      <c r="P783" s="405"/>
      <c r="Q783" s="405"/>
      <c r="R783" s="407"/>
      <c r="S783" s="407"/>
      <c r="W783" s="175"/>
      <c r="X783" s="175"/>
      <c r="Y783" s="175"/>
      <c r="Z783" s="175"/>
      <c r="AA783" s="175"/>
    </row>
    <row r="784" spans="1:27" s="177" customFormat="1" ht="15">
      <c r="A784" s="204"/>
      <c r="B784" s="204"/>
      <c r="C784" s="405"/>
      <c r="D784" s="405"/>
      <c r="E784" s="405"/>
      <c r="F784" s="405"/>
      <c r="G784" s="405"/>
      <c r="H784" s="405"/>
      <c r="I784" s="406"/>
      <c r="J784" s="406"/>
      <c r="K784" s="406"/>
      <c r="L784" s="406"/>
      <c r="M784" s="406"/>
      <c r="N784" s="406"/>
      <c r="O784" s="406"/>
      <c r="P784" s="405"/>
      <c r="Q784" s="405"/>
      <c r="R784" s="407"/>
      <c r="S784" s="407"/>
      <c r="W784" s="175"/>
      <c r="X784" s="175"/>
      <c r="Y784" s="175"/>
      <c r="Z784" s="175"/>
      <c r="AA784" s="175"/>
    </row>
    <row r="785" spans="1:27" s="177" customFormat="1" ht="15">
      <c r="A785" s="204"/>
      <c r="B785" s="204"/>
      <c r="C785" s="405"/>
      <c r="D785" s="405"/>
      <c r="E785" s="405"/>
      <c r="F785" s="405"/>
      <c r="G785" s="405"/>
      <c r="H785" s="405"/>
      <c r="I785" s="406"/>
      <c r="J785" s="406"/>
      <c r="K785" s="406"/>
      <c r="L785" s="406"/>
      <c r="M785" s="406"/>
      <c r="N785" s="406"/>
      <c r="O785" s="406"/>
      <c r="P785" s="405"/>
      <c r="Q785" s="405"/>
      <c r="R785" s="407"/>
      <c r="S785" s="407"/>
      <c r="W785" s="175"/>
      <c r="X785" s="175"/>
      <c r="Y785" s="175"/>
      <c r="Z785" s="175"/>
      <c r="AA785" s="175"/>
    </row>
    <row r="786" spans="1:27" s="177" customFormat="1" ht="15">
      <c r="A786" s="204"/>
      <c r="B786" s="204"/>
      <c r="C786" s="405"/>
      <c r="D786" s="405"/>
      <c r="E786" s="405"/>
      <c r="F786" s="405"/>
      <c r="G786" s="405"/>
      <c r="H786" s="405"/>
      <c r="I786" s="406"/>
      <c r="J786" s="406"/>
      <c r="K786" s="406"/>
      <c r="L786" s="406"/>
      <c r="M786" s="406"/>
      <c r="N786" s="406"/>
      <c r="O786" s="406"/>
      <c r="P786" s="405"/>
      <c r="Q786" s="405"/>
      <c r="R786" s="407"/>
      <c r="S786" s="407"/>
      <c r="W786" s="175"/>
      <c r="X786" s="175"/>
      <c r="Y786" s="175"/>
      <c r="Z786" s="175"/>
      <c r="AA786" s="175"/>
    </row>
    <row r="787" spans="1:27" s="177" customFormat="1" ht="15">
      <c r="A787" s="204"/>
      <c r="B787" s="204"/>
      <c r="C787" s="405"/>
      <c r="D787" s="405"/>
      <c r="E787" s="405"/>
      <c r="F787" s="405"/>
      <c r="G787" s="405"/>
      <c r="H787" s="405"/>
      <c r="I787" s="406"/>
      <c r="J787" s="406"/>
      <c r="K787" s="406"/>
      <c r="L787" s="406"/>
      <c r="M787" s="406"/>
      <c r="N787" s="406"/>
      <c r="O787" s="406"/>
      <c r="P787" s="405"/>
      <c r="Q787" s="405"/>
      <c r="R787" s="407"/>
      <c r="S787" s="407"/>
      <c r="W787" s="175"/>
      <c r="X787" s="175"/>
      <c r="Y787" s="175"/>
      <c r="Z787" s="175"/>
      <c r="AA787" s="175"/>
    </row>
    <row r="788" spans="1:27" s="177" customFormat="1" ht="15">
      <c r="A788" s="204"/>
      <c r="B788" s="204"/>
      <c r="C788" s="405"/>
      <c r="D788" s="405"/>
      <c r="E788" s="405"/>
      <c r="F788" s="405"/>
      <c r="G788" s="405"/>
      <c r="H788" s="405"/>
      <c r="I788" s="406"/>
      <c r="J788" s="406"/>
      <c r="K788" s="406"/>
      <c r="L788" s="406"/>
      <c r="M788" s="406"/>
      <c r="N788" s="406"/>
      <c r="O788" s="406"/>
      <c r="P788" s="405"/>
      <c r="Q788" s="405"/>
      <c r="R788" s="407"/>
      <c r="S788" s="407"/>
      <c r="W788" s="175"/>
      <c r="X788" s="175"/>
      <c r="Y788" s="175"/>
      <c r="Z788" s="175"/>
      <c r="AA788" s="175"/>
    </row>
    <row r="789" spans="1:27" s="177" customFormat="1" ht="15">
      <c r="A789" s="204"/>
      <c r="B789" s="204"/>
      <c r="C789" s="405"/>
      <c r="D789" s="405"/>
      <c r="E789" s="405"/>
      <c r="F789" s="405"/>
      <c r="G789" s="405"/>
      <c r="H789" s="405"/>
      <c r="I789" s="406"/>
      <c r="J789" s="406"/>
      <c r="K789" s="406"/>
      <c r="L789" s="406"/>
      <c r="M789" s="406"/>
      <c r="N789" s="406"/>
      <c r="O789" s="406"/>
      <c r="P789" s="405"/>
      <c r="Q789" s="405"/>
      <c r="R789" s="407"/>
      <c r="S789" s="407"/>
      <c r="W789" s="175"/>
      <c r="X789" s="175"/>
      <c r="Y789" s="175"/>
      <c r="Z789" s="175"/>
      <c r="AA789" s="175"/>
    </row>
    <row r="790" spans="1:27" s="177" customFormat="1" ht="15">
      <c r="A790" s="204"/>
      <c r="B790" s="204"/>
      <c r="C790" s="405"/>
      <c r="D790" s="405"/>
      <c r="E790" s="405"/>
      <c r="F790" s="405"/>
      <c r="G790" s="405"/>
      <c r="H790" s="405"/>
      <c r="I790" s="406"/>
      <c r="J790" s="406"/>
      <c r="K790" s="406"/>
      <c r="L790" s="406"/>
      <c r="M790" s="406"/>
      <c r="N790" s="406"/>
      <c r="O790" s="406"/>
      <c r="P790" s="405"/>
      <c r="Q790" s="405"/>
      <c r="R790" s="407"/>
      <c r="S790" s="407"/>
      <c r="W790" s="175"/>
      <c r="X790" s="175"/>
      <c r="Y790" s="175"/>
      <c r="Z790" s="175"/>
      <c r="AA790" s="175"/>
    </row>
    <row r="791" spans="1:27" s="177" customFormat="1" ht="15">
      <c r="A791" s="204"/>
      <c r="B791" s="204"/>
      <c r="C791" s="405"/>
      <c r="D791" s="405"/>
      <c r="E791" s="405"/>
      <c r="F791" s="405"/>
      <c r="G791" s="405"/>
      <c r="H791" s="405"/>
      <c r="I791" s="406"/>
      <c r="J791" s="406"/>
      <c r="K791" s="406"/>
      <c r="L791" s="406"/>
      <c r="M791" s="406"/>
      <c r="N791" s="406"/>
      <c r="O791" s="406"/>
      <c r="P791" s="405"/>
      <c r="Q791" s="405"/>
      <c r="R791" s="407"/>
      <c r="S791" s="407"/>
      <c r="W791" s="175"/>
      <c r="X791" s="175"/>
      <c r="Y791" s="175"/>
      <c r="Z791" s="175"/>
      <c r="AA791" s="175"/>
    </row>
    <row r="792" spans="1:27" s="177" customFormat="1" ht="15">
      <c r="A792" s="204"/>
      <c r="B792" s="204"/>
      <c r="C792" s="405"/>
      <c r="D792" s="405"/>
      <c r="E792" s="405"/>
      <c r="F792" s="405"/>
      <c r="G792" s="405"/>
      <c r="H792" s="405"/>
      <c r="I792" s="406"/>
      <c r="J792" s="406"/>
      <c r="K792" s="406"/>
      <c r="L792" s="406"/>
      <c r="M792" s="406"/>
      <c r="N792" s="406"/>
      <c r="O792" s="406"/>
      <c r="P792" s="405"/>
      <c r="Q792" s="405"/>
      <c r="R792" s="407"/>
      <c r="S792" s="407"/>
      <c r="W792" s="175"/>
      <c r="X792" s="175"/>
      <c r="Y792" s="175"/>
      <c r="Z792" s="175"/>
      <c r="AA792" s="175"/>
    </row>
    <row r="793" spans="1:27" s="177" customFormat="1" ht="15">
      <c r="A793" s="204"/>
      <c r="B793" s="204"/>
      <c r="C793" s="405"/>
      <c r="D793" s="405"/>
      <c r="E793" s="405"/>
      <c r="F793" s="405"/>
      <c r="G793" s="405"/>
      <c r="H793" s="405"/>
      <c r="I793" s="406"/>
      <c r="J793" s="406"/>
      <c r="K793" s="406"/>
      <c r="L793" s="406"/>
      <c r="M793" s="406"/>
      <c r="N793" s="406"/>
      <c r="O793" s="406"/>
      <c r="P793" s="405"/>
      <c r="Q793" s="405"/>
      <c r="R793" s="407"/>
      <c r="S793" s="407"/>
      <c r="W793" s="175"/>
      <c r="X793" s="175"/>
      <c r="Y793" s="175"/>
      <c r="Z793" s="175"/>
      <c r="AA793" s="175"/>
    </row>
    <row r="794" spans="1:27" s="177" customFormat="1" ht="15">
      <c r="A794" s="204"/>
      <c r="B794" s="204"/>
      <c r="C794" s="405"/>
      <c r="D794" s="405"/>
      <c r="E794" s="405"/>
      <c r="F794" s="405"/>
      <c r="G794" s="405"/>
      <c r="H794" s="405"/>
      <c r="I794" s="406"/>
      <c r="J794" s="406"/>
      <c r="K794" s="406"/>
      <c r="L794" s="406"/>
      <c r="M794" s="406"/>
      <c r="N794" s="406"/>
      <c r="O794" s="406"/>
      <c r="P794" s="405"/>
      <c r="Q794" s="405"/>
      <c r="R794" s="407"/>
      <c r="S794" s="407"/>
      <c r="W794" s="175"/>
      <c r="X794" s="175"/>
      <c r="Y794" s="175"/>
      <c r="Z794" s="175"/>
      <c r="AA794" s="175"/>
    </row>
    <row r="795" spans="1:27" s="177" customFormat="1" ht="15">
      <c r="A795" s="204"/>
      <c r="B795" s="204"/>
      <c r="C795" s="405"/>
      <c r="D795" s="405"/>
      <c r="E795" s="405"/>
      <c r="F795" s="405"/>
      <c r="G795" s="405"/>
      <c r="H795" s="405"/>
      <c r="I795" s="406"/>
      <c r="J795" s="406"/>
      <c r="K795" s="406"/>
      <c r="L795" s="406"/>
      <c r="M795" s="406"/>
      <c r="N795" s="406"/>
      <c r="O795" s="406"/>
      <c r="P795" s="405"/>
      <c r="Q795" s="405"/>
      <c r="R795" s="407"/>
      <c r="S795" s="407"/>
      <c r="W795" s="175"/>
      <c r="X795" s="175"/>
      <c r="Y795" s="175"/>
      <c r="Z795" s="175"/>
      <c r="AA795" s="175"/>
    </row>
    <row r="796" spans="1:27" s="177" customFormat="1" ht="15">
      <c r="A796" s="204"/>
      <c r="B796" s="204"/>
      <c r="C796" s="405"/>
      <c r="D796" s="405"/>
      <c r="E796" s="405"/>
      <c r="F796" s="405"/>
      <c r="G796" s="405"/>
      <c r="H796" s="405"/>
      <c r="I796" s="406"/>
      <c r="J796" s="406"/>
      <c r="K796" s="406"/>
      <c r="L796" s="406"/>
      <c r="M796" s="406"/>
      <c r="N796" s="406"/>
      <c r="O796" s="406"/>
      <c r="P796" s="405"/>
      <c r="Q796" s="405"/>
      <c r="R796" s="407"/>
      <c r="S796" s="407"/>
      <c r="W796" s="175"/>
      <c r="X796" s="175"/>
      <c r="Y796" s="175"/>
      <c r="Z796" s="175"/>
      <c r="AA796" s="175"/>
    </row>
    <row r="797" spans="1:27" s="177" customFormat="1" ht="15">
      <c r="A797" s="204"/>
      <c r="B797" s="204"/>
      <c r="C797" s="405"/>
      <c r="D797" s="405"/>
      <c r="E797" s="405"/>
      <c r="F797" s="405"/>
      <c r="G797" s="405"/>
      <c r="H797" s="405"/>
      <c r="I797" s="406"/>
      <c r="J797" s="406"/>
      <c r="K797" s="406"/>
      <c r="L797" s="406"/>
      <c r="M797" s="406"/>
      <c r="N797" s="406"/>
      <c r="O797" s="406"/>
      <c r="P797" s="405"/>
      <c r="Q797" s="405"/>
      <c r="R797" s="407"/>
      <c r="S797" s="407"/>
      <c r="W797" s="175"/>
      <c r="X797" s="175"/>
      <c r="Y797" s="175"/>
      <c r="Z797" s="175"/>
      <c r="AA797" s="175"/>
    </row>
    <row r="798" spans="1:27" s="177" customFormat="1" ht="15">
      <c r="A798" s="204"/>
      <c r="B798" s="204"/>
      <c r="C798" s="405"/>
      <c r="D798" s="405"/>
      <c r="E798" s="405"/>
      <c r="F798" s="405"/>
      <c r="G798" s="405"/>
      <c r="H798" s="405"/>
      <c r="I798" s="406"/>
      <c r="J798" s="406"/>
      <c r="K798" s="406"/>
      <c r="L798" s="406"/>
      <c r="M798" s="406"/>
      <c r="N798" s="406"/>
      <c r="O798" s="406"/>
      <c r="P798" s="405"/>
      <c r="Q798" s="405"/>
      <c r="R798" s="407"/>
      <c r="S798" s="407"/>
      <c r="W798" s="175"/>
      <c r="X798" s="175"/>
      <c r="Y798" s="175"/>
      <c r="Z798" s="175"/>
      <c r="AA798" s="175"/>
    </row>
    <row r="799" spans="1:27" s="177" customFormat="1" ht="15">
      <c r="A799" s="204"/>
      <c r="B799" s="204"/>
      <c r="C799" s="405"/>
      <c r="D799" s="405"/>
      <c r="E799" s="405"/>
      <c r="F799" s="405"/>
      <c r="G799" s="405"/>
      <c r="H799" s="405"/>
      <c r="I799" s="406"/>
      <c r="J799" s="406"/>
      <c r="K799" s="406"/>
      <c r="L799" s="406"/>
      <c r="M799" s="406"/>
      <c r="N799" s="406"/>
      <c r="O799" s="406"/>
      <c r="P799" s="405"/>
      <c r="Q799" s="405"/>
      <c r="R799" s="407"/>
      <c r="S799" s="407"/>
      <c r="W799" s="175"/>
      <c r="X799" s="175"/>
      <c r="Y799" s="175"/>
      <c r="Z799" s="175"/>
      <c r="AA799" s="175"/>
    </row>
    <row r="800" spans="1:27" s="177" customFormat="1" ht="15">
      <c r="A800" s="204"/>
      <c r="B800" s="204"/>
      <c r="C800" s="405"/>
      <c r="D800" s="405"/>
      <c r="E800" s="405"/>
      <c r="F800" s="405"/>
      <c r="G800" s="405"/>
      <c r="H800" s="405"/>
      <c r="I800" s="406"/>
      <c r="J800" s="406"/>
      <c r="K800" s="406"/>
      <c r="L800" s="406"/>
      <c r="M800" s="406"/>
      <c r="N800" s="406"/>
      <c r="O800" s="406"/>
      <c r="P800" s="405"/>
      <c r="Q800" s="405"/>
      <c r="R800" s="407"/>
      <c r="S800" s="407"/>
      <c r="W800" s="175"/>
      <c r="X800" s="175"/>
      <c r="Y800" s="175"/>
      <c r="Z800" s="175"/>
      <c r="AA800" s="175"/>
    </row>
    <row r="801" spans="1:27" s="177" customFormat="1" ht="15">
      <c r="A801" s="204"/>
      <c r="B801" s="204"/>
      <c r="C801" s="405"/>
      <c r="D801" s="405"/>
      <c r="E801" s="405"/>
      <c r="F801" s="405"/>
      <c r="G801" s="405"/>
      <c r="H801" s="405"/>
      <c r="I801" s="406"/>
      <c r="J801" s="406"/>
      <c r="K801" s="406"/>
      <c r="L801" s="406"/>
      <c r="M801" s="406"/>
      <c r="N801" s="406"/>
      <c r="O801" s="406"/>
      <c r="P801" s="405"/>
      <c r="Q801" s="405"/>
      <c r="R801" s="407"/>
      <c r="S801" s="407"/>
      <c r="W801" s="175"/>
      <c r="X801" s="175"/>
      <c r="Y801" s="175"/>
      <c r="Z801" s="175"/>
      <c r="AA801" s="175"/>
    </row>
    <row r="802" spans="1:27" s="177" customFormat="1" ht="15">
      <c r="A802" s="204"/>
      <c r="B802" s="204"/>
      <c r="C802" s="405"/>
      <c r="D802" s="405"/>
      <c r="E802" s="405"/>
      <c r="F802" s="405"/>
      <c r="G802" s="405"/>
      <c r="H802" s="405"/>
      <c r="I802" s="406"/>
      <c r="J802" s="406"/>
      <c r="K802" s="406"/>
      <c r="L802" s="406"/>
      <c r="M802" s="406"/>
      <c r="N802" s="406"/>
      <c r="O802" s="406"/>
      <c r="P802" s="405"/>
      <c r="Q802" s="405"/>
      <c r="R802" s="407"/>
      <c r="S802" s="407"/>
      <c r="W802" s="175"/>
      <c r="X802" s="175"/>
      <c r="Y802" s="175"/>
      <c r="Z802" s="175"/>
      <c r="AA802" s="175"/>
    </row>
    <row r="803" spans="1:27" s="177" customFormat="1" ht="15">
      <c r="A803" s="204"/>
      <c r="B803" s="204"/>
      <c r="C803" s="405"/>
      <c r="D803" s="405"/>
      <c r="E803" s="405"/>
      <c r="F803" s="405"/>
      <c r="G803" s="405"/>
      <c r="H803" s="405"/>
      <c r="I803" s="406"/>
      <c r="J803" s="406"/>
      <c r="K803" s="406"/>
      <c r="L803" s="406"/>
      <c r="M803" s="406"/>
      <c r="N803" s="406"/>
      <c r="O803" s="406"/>
      <c r="P803" s="405"/>
      <c r="Q803" s="405"/>
      <c r="R803" s="407"/>
      <c r="S803" s="407"/>
      <c r="W803" s="175"/>
      <c r="X803" s="175"/>
      <c r="Y803" s="175"/>
      <c r="Z803" s="175"/>
      <c r="AA803" s="175"/>
    </row>
    <row r="804" spans="1:27" s="177" customFormat="1" ht="15">
      <c r="A804" s="204"/>
      <c r="B804" s="204"/>
      <c r="C804" s="405"/>
      <c r="D804" s="405"/>
      <c r="E804" s="405"/>
      <c r="F804" s="405"/>
      <c r="G804" s="405"/>
      <c r="H804" s="405"/>
      <c r="I804" s="406"/>
      <c r="J804" s="406"/>
      <c r="K804" s="406"/>
      <c r="L804" s="406"/>
      <c r="M804" s="406"/>
      <c r="N804" s="406"/>
      <c r="O804" s="406"/>
      <c r="P804" s="405"/>
      <c r="Q804" s="405"/>
      <c r="R804" s="407"/>
      <c r="S804" s="407"/>
      <c r="W804" s="175"/>
      <c r="X804" s="175"/>
      <c r="Y804" s="175"/>
      <c r="Z804" s="175"/>
      <c r="AA804" s="175"/>
    </row>
    <row r="805" spans="1:27" s="177" customFormat="1" ht="15">
      <c r="A805" s="204"/>
      <c r="B805" s="204"/>
      <c r="C805" s="405"/>
      <c r="D805" s="405"/>
      <c r="E805" s="405"/>
      <c r="F805" s="405"/>
      <c r="G805" s="405"/>
      <c r="H805" s="405"/>
      <c r="I805" s="406"/>
      <c r="J805" s="406"/>
      <c r="K805" s="406"/>
      <c r="L805" s="406"/>
      <c r="M805" s="406"/>
      <c r="N805" s="406"/>
      <c r="O805" s="406"/>
      <c r="P805" s="405"/>
      <c r="Q805" s="405"/>
      <c r="R805" s="407"/>
      <c r="S805" s="407"/>
      <c r="W805" s="175"/>
      <c r="X805" s="175"/>
      <c r="Y805" s="175"/>
      <c r="Z805" s="175"/>
      <c r="AA805" s="175"/>
    </row>
    <row r="806" spans="1:27" s="177" customFormat="1" ht="15">
      <c r="A806" s="204"/>
      <c r="B806" s="204"/>
      <c r="C806" s="405"/>
      <c r="D806" s="405"/>
      <c r="E806" s="405"/>
      <c r="F806" s="405"/>
      <c r="G806" s="405"/>
      <c r="H806" s="405"/>
      <c r="I806" s="406"/>
      <c r="J806" s="406"/>
      <c r="K806" s="406"/>
      <c r="L806" s="406"/>
      <c r="M806" s="406"/>
      <c r="N806" s="406"/>
      <c r="O806" s="406"/>
      <c r="P806" s="405"/>
      <c r="Q806" s="405"/>
      <c r="R806" s="407"/>
      <c r="S806" s="407"/>
      <c r="W806" s="175"/>
      <c r="X806" s="175"/>
      <c r="Y806" s="175"/>
      <c r="Z806" s="175"/>
      <c r="AA806" s="175"/>
    </row>
    <row r="807" spans="1:27" s="177" customFormat="1" ht="15">
      <c r="A807" s="204"/>
      <c r="B807" s="204"/>
      <c r="C807" s="405"/>
      <c r="D807" s="405"/>
      <c r="E807" s="405"/>
      <c r="F807" s="405"/>
      <c r="G807" s="405"/>
      <c r="H807" s="405"/>
      <c r="I807" s="406"/>
      <c r="J807" s="406"/>
      <c r="K807" s="406"/>
      <c r="L807" s="406"/>
      <c r="M807" s="406"/>
      <c r="N807" s="406"/>
      <c r="O807" s="406"/>
      <c r="P807" s="405"/>
      <c r="Q807" s="405"/>
      <c r="R807" s="407"/>
      <c r="S807" s="407"/>
      <c r="W807" s="175"/>
      <c r="X807" s="175"/>
      <c r="Y807" s="175"/>
      <c r="Z807" s="175"/>
      <c r="AA807" s="175"/>
    </row>
    <row r="808" spans="1:27" s="177" customFormat="1" ht="15">
      <c r="A808" s="204"/>
      <c r="B808" s="204"/>
      <c r="C808" s="405"/>
      <c r="D808" s="405"/>
      <c r="E808" s="405"/>
      <c r="F808" s="405"/>
      <c r="G808" s="405"/>
      <c r="H808" s="405"/>
      <c r="I808" s="406"/>
      <c r="J808" s="406"/>
      <c r="K808" s="406"/>
      <c r="L808" s="406"/>
      <c r="M808" s="406"/>
      <c r="N808" s="406"/>
      <c r="O808" s="406"/>
      <c r="P808" s="405"/>
      <c r="Q808" s="405"/>
      <c r="R808" s="407"/>
      <c r="S808" s="407"/>
      <c r="W808" s="175"/>
      <c r="X808" s="175"/>
      <c r="Y808" s="175"/>
      <c r="Z808" s="175"/>
      <c r="AA808" s="175"/>
    </row>
    <row r="809" spans="1:27" s="177" customFormat="1" ht="15">
      <c r="A809" s="204"/>
      <c r="B809" s="204"/>
      <c r="C809" s="405"/>
      <c r="D809" s="405"/>
      <c r="E809" s="405"/>
      <c r="F809" s="405"/>
      <c r="G809" s="405"/>
      <c r="H809" s="405"/>
      <c r="I809" s="406"/>
      <c r="J809" s="406"/>
      <c r="K809" s="406"/>
      <c r="L809" s="406"/>
      <c r="M809" s="406"/>
      <c r="N809" s="406"/>
      <c r="O809" s="406"/>
      <c r="P809" s="405"/>
      <c r="Q809" s="405"/>
      <c r="R809" s="407"/>
      <c r="S809" s="407"/>
      <c r="W809" s="175"/>
      <c r="X809" s="175"/>
      <c r="Y809" s="175"/>
      <c r="Z809" s="175"/>
      <c r="AA809" s="175"/>
    </row>
    <row r="810" spans="1:27" s="177" customFormat="1" ht="15">
      <c r="A810" s="204"/>
      <c r="B810" s="204"/>
      <c r="C810" s="405"/>
      <c r="D810" s="405"/>
      <c r="E810" s="405"/>
      <c r="F810" s="405"/>
      <c r="G810" s="405"/>
      <c r="H810" s="405"/>
      <c r="I810" s="406"/>
      <c r="J810" s="406"/>
      <c r="K810" s="406"/>
      <c r="L810" s="406"/>
      <c r="M810" s="406"/>
      <c r="N810" s="406"/>
      <c r="O810" s="406"/>
      <c r="P810" s="405"/>
      <c r="Q810" s="405"/>
      <c r="R810" s="407"/>
      <c r="S810" s="407"/>
      <c r="W810" s="175"/>
      <c r="X810" s="175"/>
      <c r="Y810" s="175"/>
      <c r="Z810" s="175"/>
      <c r="AA810" s="175"/>
    </row>
    <row r="811" spans="1:27" s="177" customFormat="1" ht="15">
      <c r="A811" s="204"/>
      <c r="B811" s="204"/>
      <c r="C811" s="405"/>
      <c r="D811" s="405"/>
      <c r="E811" s="405"/>
      <c r="F811" s="405"/>
      <c r="G811" s="405"/>
      <c r="H811" s="405"/>
      <c r="I811" s="406"/>
      <c r="J811" s="406"/>
      <c r="K811" s="406"/>
      <c r="L811" s="406"/>
      <c r="M811" s="406"/>
      <c r="N811" s="406"/>
      <c r="O811" s="406"/>
      <c r="P811" s="405"/>
      <c r="Q811" s="405"/>
      <c r="R811" s="407"/>
      <c r="S811" s="407"/>
      <c r="W811" s="175"/>
      <c r="X811" s="175"/>
      <c r="Y811" s="175"/>
      <c r="Z811" s="175"/>
      <c r="AA811" s="175"/>
    </row>
    <row r="812" spans="1:27" s="177" customFormat="1" ht="15">
      <c r="A812" s="204"/>
      <c r="B812" s="204"/>
      <c r="C812" s="405"/>
      <c r="D812" s="405"/>
      <c r="E812" s="405"/>
      <c r="F812" s="405"/>
      <c r="G812" s="405"/>
      <c r="H812" s="405"/>
      <c r="I812" s="406"/>
      <c r="J812" s="406"/>
      <c r="K812" s="406"/>
      <c r="L812" s="406"/>
      <c r="M812" s="406"/>
      <c r="N812" s="406"/>
      <c r="O812" s="406"/>
      <c r="P812" s="405"/>
      <c r="Q812" s="405"/>
      <c r="R812" s="407"/>
      <c r="S812" s="407"/>
      <c r="W812" s="175"/>
      <c r="X812" s="175"/>
      <c r="Y812" s="175"/>
      <c r="Z812" s="175"/>
      <c r="AA812" s="175"/>
    </row>
    <row r="813" spans="1:27" s="177" customFormat="1" ht="15">
      <c r="A813" s="204"/>
      <c r="B813" s="204"/>
      <c r="C813" s="405"/>
      <c r="D813" s="405"/>
      <c r="E813" s="405"/>
      <c r="F813" s="405"/>
      <c r="G813" s="405"/>
      <c r="H813" s="405"/>
      <c r="I813" s="406"/>
      <c r="J813" s="406"/>
      <c r="K813" s="406"/>
      <c r="L813" s="406"/>
      <c r="M813" s="406"/>
      <c r="N813" s="406"/>
      <c r="O813" s="406"/>
      <c r="P813" s="405"/>
      <c r="Q813" s="405"/>
      <c r="R813" s="407"/>
      <c r="S813" s="407"/>
      <c r="W813" s="175"/>
      <c r="X813" s="175"/>
      <c r="Y813" s="175"/>
      <c r="Z813" s="175"/>
      <c r="AA813" s="175"/>
    </row>
    <row r="814" spans="1:27" s="177" customFormat="1" ht="15">
      <c r="A814" s="204"/>
      <c r="B814" s="204"/>
      <c r="C814" s="405"/>
      <c r="D814" s="405"/>
      <c r="E814" s="405"/>
      <c r="F814" s="405"/>
      <c r="G814" s="405"/>
      <c r="H814" s="405"/>
      <c r="I814" s="406"/>
      <c r="J814" s="406"/>
      <c r="K814" s="406"/>
      <c r="L814" s="406"/>
      <c r="M814" s="406"/>
      <c r="N814" s="406"/>
      <c r="O814" s="406"/>
      <c r="P814" s="405"/>
      <c r="Q814" s="405"/>
      <c r="R814" s="407"/>
      <c r="S814" s="407"/>
      <c r="W814" s="175"/>
      <c r="X814" s="175"/>
      <c r="Y814" s="175"/>
      <c r="Z814" s="175"/>
      <c r="AA814" s="175"/>
    </row>
    <row r="815" spans="1:27" s="177" customFormat="1" ht="15">
      <c r="A815" s="204"/>
      <c r="B815" s="204"/>
      <c r="C815" s="405"/>
      <c r="D815" s="405"/>
      <c r="E815" s="405"/>
      <c r="F815" s="405"/>
      <c r="G815" s="405"/>
      <c r="H815" s="405"/>
      <c r="I815" s="406"/>
      <c r="J815" s="406"/>
      <c r="K815" s="406"/>
      <c r="L815" s="406"/>
      <c r="M815" s="406"/>
      <c r="N815" s="406"/>
      <c r="O815" s="406"/>
      <c r="P815" s="405"/>
      <c r="Q815" s="405"/>
      <c r="R815" s="407"/>
      <c r="S815" s="407"/>
      <c r="W815" s="175"/>
      <c r="X815" s="175"/>
      <c r="Y815" s="175"/>
      <c r="Z815" s="175"/>
      <c r="AA815" s="175"/>
    </row>
    <row r="816" spans="1:27" s="177" customFormat="1" ht="15">
      <c r="A816" s="204"/>
      <c r="B816" s="204"/>
      <c r="C816" s="405"/>
      <c r="D816" s="405"/>
      <c r="E816" s="405"/>
      <c r="F816" s="405"/>
      <c r="G816" s="405"/>
      <c r="H816" s="405"/>
      <c r="I816" s="406"/>
      <c r="J816" s="406"/>
      <c r="K816" s="406"/>
      <c r="L816" s="406"/>
      <c r="M816" s="406"/>
      <c r="N816" s="406"/>
      <c r="O816" s="406"/>
      <c r="P816" s="405"/>
      <c r="Q816" s="405"/>
      <c r="R816" s="407"/>
      <c r="S816" s="407"/>
      <c r="W816" s="175"/>
      <c r="X816" s="175"/>
      <c r="Y816" s="175"/>
      <c r="Z816" s="175"/>
      <c r="AA816" s="175"/>
    </row>
    <row r="817" spans="1:27" s="177" customFormat="1" ht="15">
      <c r="A817" s="204"/>
      <c r="B817" s="204"/>
      <c r="C817" s="405"/>
      <c r="D817" s="405"/>
      <c r="E817" s="405"/>
      <c r="F817" s="405"/>
      <c r="G817" s="405"/>
      <c r="H817" s="405"/>
      <c r="I817" s="406"/>
      <c r="J817" s="406"/>
      <c r="K817" s="406"/>
      <c r="L817" s="406"/>
      <c r="M817" s="406"/>
      <c r="N817" s="406"/>
      <c r="O817" s="406"/>
      <c r="P817" s="405"/>
      <c r="Q817" s="405"/>
      <c r="R817" s="407"/>
      <c r="S817" s="407"/>
      <c r="W817" s="175"/>
      <c r="X817" s="175"/>
      <c r="Y817" s="175"/>
      <c r="Z817" s="175"/>
      <c r="AA817" s="175"/>
    </row>
    <row r="818" spans="1:27" s="177" customFormat="1" ht="15">
      <c r="A818" s="204"/>
      <c r="B818" s="204"/>
      <c r="C818" s="405"/>
      <c r="D818" s="405"/>
      <c r="E818" s="405"/>
      <c r="F818" s="405"/>
      <c r="G818" s="405"/>
      <c r="H818" s="405"/>
      <c r="I818" s="406"/>
      <c r="J818" s="406"/>
      <c r="K818" s="406"/>
      <c r="L818" s="406"/>
      <c r="M818" s="406"/>
      <c r="N818" s="406"/>
      <c r="O818" s="406"/>
      <c r="P818" s="405"/>
      <c r="Q818" s="405"/>
      <c r="R818" s="407"/>
      <c r="S818" s="407"/>
      <c r="W818" s="175"/>
      <c r="X818" s="175"/>
      <c r="Y818" s="175"/>
      <c r="Z818" s="175"/>
      <c r="AA818" s="175"/>
    </row>
    <row r="819" spans="1:27" s="177" customFormat="1" ht="15">
      <c r="A819" s="204"/>
      <c r="B819" s="204"/>
      <c r="C819" s="405"/>
      <c r="D819" s="405"/>
      <c r="E819" s="405"/>
      <c r="F819" s="405"/>
      <c r="G819" s="405"/>
      <c r="H819" s="405"/>
      <c r="I819" s="406"/>
      <c r="J819" s="406"/>
      <c r="K819" s="406"/>
      <c r="L819" s="406"/>
      <c r="M819" s="406"/>
      <c r="N819" s="406"/>
      <c r="O819" s="406"/>
      <c r="P819" s="405"/>
      <c r="Q819" s="405"/>
      <c r="R819" s="407"/>
      <c r="S819" s="407"/>
      <c r="W819" s="175"/>
      <c r="X819" s="175"/>
      <c r="Y819" s="175"/>
      <c r="Z819" s="175"/>
      <c r="AA819" s="175"/>
    </row>
    <row r="820" spans="1:27" s="177" customFormat="1" ht="15">
      <c r="A820" s="204"/>
      <c r="B820" s="204"/>
      <c r="C820" s="405"/>
      <c r="D820" s="405"/>
      <c r="E820" s="405"/>
      <c r="F820" s="405"/>
      <c r="G820" s="405"/>
      <c r="H820" s="405"/>
      <c r="I820" s="406"/>
      <c r="J820" s="406"/>
      <c r="K820" s="406"/>
      <c r="L820" s="406"/>
      <c r="M820" s="406"/>
      <c r="N820" s="406"/>
      <c r="O820" s="406"/>
      <c r="P820" s="405"/>
      <c r="Q820" s="405"/>
      <c r="R820" s="407"/>
      <c r="S820" s="407"/>
      <c r="W820" s="175"/>
      <c r="X820" s="175"/>
      <c r="Y820" s="175"/>
      <c r="Z820" s="175"/>
      <c r="AA820" s="175"/>
    </row>
    <row r="821" spans="1:27" s="177" customFormat="1" ht="15">
      <c r="A821" s="204"/>
      <c r="B821" s="204"/>
      <c r="C821" s="405"/>
      <c r="D821" s="405"/>
      <c r="E821" s="405"/>
      <c r="F821" s="405"/>
      <c r="G821" s="405"/>
      <c r="H821" s="405"/>
      <c r="I821" s="406"/>
      <c r="J821" s="406"/>
      <c r="K821" s="406"/>
      <c r="L821" s="406"/>
      <c r="M821" s="406"/>
      <c r="N821" s="406"/>
      <c r="O821" s="406"/>
      <c r="P821" s="405"/>
      <c r="Q821" s="405"/>
      <c r="R821" s="407"/>
      <c r="S821" s="407"/>
      <c r="W821" s="175"/>
      <c r="X821" s="175"/>
      <c r="Y821" s="175"/>
      <c r="Z821" s="175"/>
      <c r="AA821" s="175"/>
    </row>
    <row r="822" spans="1:27" s="177" customFormat="1" ht="15">
      <c r="A822" s="204"/>
      <c r="B822" s="204"/>
      <c r="C822" s="405"/>
      <c r="D822" s="405"/>
      <c r="E822" s="405"/>
      <c r="F822" s="405"/>
      <c r="G822" s="405"/>
      <c r="H822" s="405"/>
      <c r="I822" s="406"/>
      <c r="J822" s="406"/>
      <c r="K822" s="406"/>
      <c r="L822" s="406"/>
      <c r="M822" s="406"/>
      <c r="N822" s="406"/>
      <c r="O822" s="406"/>
      <c r="P822" s="405"/>
      <c r="Q822" s="405"/>
      <c r="R822" s="407"/>
      <c r="S822" s="407"/>
      <c r="W822" s="175"/>
      <c r="X822" s="175"/>
      <c r="Y822" s="175"/>
      <c r="Z822" s="175"/>
      <c r="AA822" s="175"/>
    </row>
    <row r="823" spans="1:27" s="177" customFormat="1" ht="15">
      <c r="A823" s="204"/>
      <c r="B823" s="204"/>
      <c r="C823" s="405"/>
      <c r="D823" s="405"/>
      <c r="E823" s="405"/>
      <c r="F823" s="405"/>
      <c r="G823" s="405"/>
      <c r="H823" s="405"/>
      <c r="I823" s="406"/>
      <c r="J823" s="406"/>
      <c r="K823" s="406"/>
      <c r="L823" s="406"/>
      <c r="M823" s="406"/>
      <c r="N823" s="406"/>
      <c r="O823" s="406"/>
      <c r="P823" s="405"/>
      <c r="Q823" s="405"/>
      <c r="R823" s="407"/>
      <c r="S823" s="407"/>
      <c r="W823" s="175"/>
      <c r="X823" s="175"/>
      <c r="Y823" s="175"/>
      <c r="Z823" s="175"/>
      <c r="AA823" s="175"/>
    </row>
    <row r="824" spans="1:27" s="177" customFormat="1" ht="15">
      <c r="A824" s="204"/>
      <c r="B824" s="204"/>
      <c r="C824" s="405"/>
      <c r="D824" s="405"/>
      <c r="E824" s="405"/>
      <c r="F824" s="405"/>
      <c r="G824" s="405"/>
      <c r="H824" s="405"/>
      <c r="I824" s="406"/>
      <c r="J824" s="406"/>
      <c r="K824" s="406"/>
      <c r="L824" s="406"/>
      <c r="M824" s="406"/>
      <c r="N824" s="406"/>
      <c r="O824" s="406"/>
      <c r="P824" s="405"/>
      <c r="Q824" s="405"/>
      <c r="R824" s="407"/>
      <c r="S824" s="407"/>
      <c r="W824" s="175"/>
      <c r="X824" s="175"/>
      <c r="Y824" s="175"/>
      <c r="Z824" s="175"/>
      <c r="AA824" s="175"/>
    </row>
    <row r="825" spans="1:27" s="177" customFormat="1" ht="15">
      <c r="A825" s="204"/>
      <c r="B825" s="204"/>
      <c r="C825" s="405"/>
      <c r="D825" s="405"/>
      <c r="E825" s="405"/>
      <c r="F825" s="405"/>
      <c r="G825" s="405"/>
      <c r="H825" s="405"/>
      <c r="I825" s="406"/>
      <c r="J825" s="406"/>
      <c r="K825" s="406"/>
      <c r="L825" s="406"/>
      <c r="M825" s="406"/>
      <c r="N825" s="406"/>
      <c r="O825" s="406"/>
      <c r="P825" s="405"/>
      <c r="Q825" s="405"/>
      <c r="R825" s="407"/>
      <c r="S825" s="407"/>
      <c r="W825" s="175"/>
      <c r="X825" s="175"/>
      <c r="Y825" s="175"/>
      <c r="Z825" s="175"/>
      <c r="AA825" s="175"/>
    </row>
    <row r="826" spans="1:27" s="177" customFormat="1" ht="15">
      <c r="A826" s="204"/>
      <c r="B826" s="204"/>
      <c r="C826" s="405"/>
      <c r="D826" s="405"/>
      <c r="E826" s="405"/>
      <c r="F826" s="405"/>
      <c r="G826" s="405"/>
      <c r="H826" s="405"/>
      <c r="I826" s="406"/>
      <c r="J826" s="406"/>
      <c r="K826" s="406"/>
      <c r="L826" s="406"/>
      <c r="M826" s="406"/>
      <c r="N826" s="406"/>
      <c r="O826" s="406"/>
      <c r="P826" s="405"/>
      <c r="Q826" s="405"/>
      <c r="R826" s="407"/>
      <c r="S826" s="407"/>
      <c r="W826" s="175"/>
      <c r="X826" s="175"/>
      <c r="Y826" s="175"/>
      <c r="Z826" s="175"/>
      <c r="AA826" s="175"/>
    </row>
    <row r="827" spans="1:27" s="177" customFormat="1" ht="15">
      <c r="A827" s="204"/>
      <c r="B827" s="204"/>
      <c r="C827" s="405"/>
      <c r="D827" s="405"/>
      <c r="E827" s="405"/>
      <c r="F827" s="405"/>
      <c r="G827" s="405"/>
      <c r="H827" s="405"/>
      <c r="I827" s="406"/>
      <c r="J827" s="406"/>
      <c r="K827" s="406"/>
      <c r="L827" s="406"/>
      <c r="M827" s="406"/>
      <c r="N827" s="406"/>
      <c r="O827" s="406"/>
      <c r="P827" s="405"/>
      <c r="Q827" s="405"/>
      <c r="R827" s="407"/>
      <c r="S827" s="407"/>
      <c r="W827" s="175"/>
      <c r="X827" s="175"/>
      <c r="Y827" s="175"/>
      <c r="Z827" s="175"/>
      <c r="AA827" s="175"/>
    </row>
    <row r="828" spans="1:27" s="177" customFormat="1" ht="15">
      <c r="A828" s="204"/>
      <c r="B828" s="204"/>
      <c r="C828" s="405"/>
      <c r="D828" s="405"/>
      <c r="E828" s="405"/>
      <c r="F828" s="405"/>
      <c r="G828" s="405"/>
      <c r="H828" s="405"/>
      <c r="I828" s="406"/>
      <c r="J828" s="406"/>
      <c r="K828" s="406"/>
      <c r="L828" s="406"/>
      <c r="M828" s="406"/>
      <c r="N828" s="406"/>
      <c r="O828" s="406"/>
      <c r="P828" s="405"/>
      <c r="Q828" s="405"/>
      <c r="R828" s="407"/>
      <c r="S828" s="407"/>
      <c r="W828" s="175"/>
      <c r="X828" s="175"/>
      <c r="Y828" s="175"/>
      <c r="Z828" s="175"/>
      <c r="AA828" s="175"/>
    </row>
    <row r="829" spans="1:27" s="177" customFormat="1" ht="15">
      <c r="A829" s="204"/>
      <c r="B829" s="204"/>
      <c r="C829" s="405"/>
      <c r="D829" s="405"/>
      <c r="E829" s="405"/>
      <c r="F829" s="405"/>
      <c r="G829" s="405"/>
      <c r="H829" s="405"/>
      <c r="I829" s="406"/>
      <c r="J829" s="406"/>
      <c r="K829" s="406"/>
      <c r="L829" s="406"/>
      <c r="M829" s="406"/>
      <c r="N829" s="406"/>
      <c r="O829" s="406"/>
      <c r="P829" s="405"/>
      <c r="Q829" s="405"/>
      <c r="R829" s="407"/>
      <c r="S829" s="407"/>
      <c r="W829" s="175"/>
      <c r="X829" s="175"/>
      <c r="Y829" s="175"/>
      <c r="Z829" s="175"/>
      <c r="AA829" s="175"/>
    </row>
    <row r="830" spans="1:27" s="177" customFormat="1" ht="15">
      <c r="A830" s="204"/>
      <c r="B830" s="204"/>
      <c r="C830" s="405"/>
      <c r="D830" s="405"/>
      <c r="E830" s="405"/>
      <c r="F830" s="405"/>
      <c r="G830" s="405"/>
      <c r="H830" s="405"/>
      <c r="I830" s="406"/>
      <c r="J830" s="406"/>
      <c r="K830" s="406"/>
      <c r="L830" s="406"/>
      <c r="M830" s="406"/>
      <c r="N830" s="406"/>
      <c r="O830" s="406"/>
      <c r="P830" s="405"/>
      <c r="Q830" s="405"/>
      <c r="R830" s="407"/>
      <c r="S830" s="407"/>
      <c r="W830" s="175"/>
      <c r="X830" s="175"/>
      <c r="Y830" s="175"/>
      <c r="Z830" s="175"/>
      <c r="AA830" s="175"/>
    </row>
    <row r="831" spans="1:27" s="177" customFormat="1" ht="15">
      <c r="A831" s="204"/>
      <c r="B831" s="204"/>
      <c r="C831" s="405"/>
      <c r="D831" s="405"/>
      <c r="E831" s="405"/>
      <c r="F831" s="405"/>
      <c r="G831" s="405"/>
      <c r="H831" s="405"/>
      <c r="I831" s="406"/>
      <c r="J831" s="406"/>
      <c r="K831" s="406"/>
      <c r="L831" s="406"/>
      <c r="M831" s="406"/>
      <c r="N831" s="406"/>
      <c r="O831" s="406"/>
      <c r="P831" s="405"/>
      <c r="Q831" s="405"/>
      <c r="R831" s="407"/>
      <c r="S831" s="407"/>
      <c r="W831" s="175"/>
      <c r="X831" s="175"/>
      <c r="Y831" s="175"/>
      <c r="Z831" s="175"/>
      <c r="AA831" s="175"/>
    </row>
    <row r="832" spans="1:27" s="177" customFormat="1" ht="15">
      <c r="A832" s="204"/>
      <c r="B832" s="204"/>
      <c r="C832" s="405"/>
      <c r="D832" s="405"/>
      <c r="E832" s="405"/>
      <c r="F832" s="405"/>
      <c r="G832" s="405"/>
      <c r="H832" s="405"/>
      <c r="I832" s="406"/>
      <c r="J832" s="406"/>
      <c r="K832" s="406"/>
      <c r="L832" s="406"/>
      <c r="M832" s="406"/>
      <c r="N832" s="406"/>
      <c r="O832" s="406"/>
      <c r="P832" s="405"/>
      <c r="Q832" s="405"/>
      <c r="R832" s="407"/>
      <c r="S832" s="407"/>
      <c r="W832" s="175"/>
      <c r="X832" s="175"/>
      <c r="Y832" s="175"/>
      <c r="Z832" s="175"/>
      <c r="AA832" s="175"/>
    </row>
    <row r="833" spans="1:27" s="177" customFormat="1" ht="15">
      <c r="A833" s="204"/>
      <c r="B833" s="204"/>
      <c r="C833" s="405"/>
      <c r="D833" s="405"/>
      <c r="E833" s="405"/>
      <c r="F833" s="405"/>
      <c r="G833" s="405"/>
      <c r="H833" s="405"/>
      <c r="I833" s="406"/>
      <c r="J833" s="406"/>
      <c r="K833" s="406"/>
      <c r="L833" s="406"/>
      <c r="M833" s="406"/>
      <c r="N833" s="406"/>
      <c r="O833" s="406"/>
      <c r="P833" s="405"/>
      <c r="Q833" s="405"/>
      <c r="R833" s="407"/>
      <c r="S833" s="407"/>
      <c r="W833" s="175"/>
      <c r="X833" s="175"/>
      <c r="Y833" s="175"/>
      <c r="Z833" s="175"/>
      <c r="AA833" s="175"/>
    </row>
    <row r="834" spans="1:27" s="177" customFormat="1" ht="15">
      <c r="A834" s="204"/>
      <c r="B834" s="204"/>
      <c r="C834" s="405"/>
      <c r="D834" s="405"/>
      <c r="E834" s="405"/>
      <c r="F834" s="405"/>
      <c r="G834" s="405"/>
      <c r="H834" s="405"/>
      <c r="I834" s="406"/>
      <c r="J834" s="406"/>
      <c r="K834" s="406"/>
      <c r="L834" s="406"/>
      <c r="M834" s="406"/>
      <c r="N834" s="406"/>
      <c r="O834" s="406"/>
      <c r="P834" s="405"/>
      <c r="Q834" s="405"/>
      <c r="R834" s="407"/>
      <c r="S834" s="407"/>
      <c r="W834" s="175"/>
      <c r="X834" s="175"/>
      <c r="Y834" s="175"/>
      <c r="Z834" s="175"/>
      <c r="AA834" s="175"/>
    </row>
    <row r="835" spans="1:27" s="177" customFormat="1" ht="15">
      <c r="A835" s="204"/>
      <c r="B835" s="204"/>
      <c r="C835" s="405"/>
      <c r="D835" s="405"/>
      <c r="E835" s="405"/>
      <c r="F835" s="405"/>
      <c r="G835" s="405"/>
      <c r="H835" s="405"/>
      <c r="I835" s="406"/>
      <c r="J835" s="406"/>
      <c r="K835" s="406"/>
      <c r="L835" s="406"/>
      <c r="M835" s="406"/>
      <c r="N835" s="406"/>
      <c r="O835" s="406"/>
      <c r="P835" s="405"/>
      <c r="Q835" s="405"/>
      <c r="R835" s="407"/>
      <c r="S835" s="407"/>
      <c r="W835" s="175"/>
      <c r="X835" s="175"/>
      <c r="Y835" s="175"/>
      <c r="Z835" s="175"/>
      <c r="AA835" s="175"/>
    </row>
    <row r="836" spans="1:27" s="177" customFormat="1" ht="15">
      <c r="A836" s="204"/>
      <c r="B836" s="204"/>
      <c r="C836" s="405"/>
      <c r="D836" s="405"/>
      <c r="E836" s="405"/>
      <c r="F836" s="405"/>
      <c r="G836" s="405"/>
      <c r="H836" s="405"/>
      <c r="I836" s="406"/>
      <c r="J836" s="406"/>
      <c r="K836" s="406"/>
      <c r="L836" s="406"/>
      <c r="M836" s="406"/>
      <c r="N836" s="406"/>
      <c r="O836" s="406"/>
      <c r="P836" s="405"/>
      <c r="Q836" s="405"/>
      <c r="R836" s="407"/>
      <c r="S836" s="407"/>
      <c r="W836" s="175"/>
      <c r="X836" s="175"/>
      <c r="Y836" s="175"/>
      <c r="Z836" s="175"/>
      <c r="AA836" s="175"/>
    </row>
    <row r="837" spans="1:27" s="177" customFormat="1" ht="15">
      <c r="A837" s="204"/>
      <c r="B837" s="204"/>
      <c r="C837" s="405"/>
      <c r="D837" s="405"/>
      <c r="E837" s="405"/>
      <c r="F837" s="405"/>
      <c r="G837" s="405"/>
      <c r="H837" s="405"/>
      <c r="I837" s="406"/>
      <c r="J837" s="406"/>
      <c r="K837" s="406"/>
      <c r="L837" s="406"/>
      <c r="M837" s="406"/>
      <c r="N837" s="406"/>
      <c r="O837" s="406"/>
      <c r="P837" s="405"/>
      <c r="Q837" s="405"/>
      <c r="R837" s="407"/>
      <c r="S837" s="407"/>
      <c r="W837" s="175"/>
      <c r="X837" s="175"/>
      <c r="Y837" s="175"/>
      <c r="Z837" s="175"/>
      <c r="AA837" s="175"/>
    </row>
    <row r="838" spans="1:27" s="177" customFormat="1" ht="15">
      <c r="A838" s="204"/>
      <c r="B838" s="204"/>
      <c r="C838" s="405"/>
      <c r="D838" s="405"/>
      <c r="E838" s="405"/>
      <c r="F838" s="405"/>
      <c r="G838" s="405"/>
      <c r="H838" s="405"/>
      <c r="I838" s="406"/>
      <c r="J838" s="406"/>
      <c r="K838" s="406"/>
      <c r="L838" s="406"/>
      <c r="M838" s="406"/>
      <c r="N838" s="406"/>
      <c r="O838" s="406"/>
      <c r="P838" s="405"/>
      <c r="Q838" s="405"/>
      <c r="R838" s="407"/>
      <c r="S838" s="407"/>
      <c r="W838" s="175"/>
      <c r="X838" s="175"/>
      <c r="Y838" s="175"/>
      <c r="Z838" s="175"/>
      <c r="AA838" s="175"/>
    </row>
    <row r="839" spans="1:27" s="177" customFormat="1" ht="15">
      <c r="A839" s="204"/>
      <c r="B839" s="204"/>
      <c r="C839" s="405"/>
      <c r="D839" s="405"/>
      <c r="E839" s="405"/>
      <c r="F839" s="405"/>
      <c r="G839" s="405"/>
      <c r="H839" s="405"/>
      <c r="I839" s="406"/>
      <c r="J839" s="406"/>
      <c r="K839" s="406"/>
      <c r="L839" s="406"/>
      <c r="M839" s="406"/>
      <c r="N839" s="406"/>
      <c r="O839" s="406"/>
      <c r="P839" s="405"/>
      <c r="Q839" s="405"/>
      <c r="R839" s="407"/>
      <c r="S839" s="407"/>
      <c r="W839" s="175"/>
      <c r="X839" s="175"/>
      <c r="Y839" s="175"/>
      <c r="Z839" s="175"/>
      <c r="AA839" s="175"/>
    </row>
    <row r="840" spans="1:27" s="177" customFormat="1" ht="15">
      <c r="A840" s="204"/>
      <c r="B840" s="204"/>
      <c r="C840" s="405"/>
      <c r="D840" s="405"/>
      <c r="E840" s="405"/>
      <c r="F840" s="405"/>
      <c r="G840" s="405"/>
      <c r="H840" s="405"/>
      <c r="I840" s="406"/>
      <c r="J840" s="406"/>
      <c r="K840" s="406"/>
      <c r="L840" s="406"/>
      <c r="M840" s="406"/>
      <c r="N840" s="406"/>
      <c r="O840" s="406"/>
      <c r="P840" s="405"/>
      <c r="Q840" s="405"/>
      <c r="R840" s="407"/>
      <c r="S840" s="407"/>
      <c r="W840" s="175"/>
      <c r="X840" s="175"/>
      <c r="Y840" s="175"/>
      <c r="Z840" s="175"/>
      <c r="AA840" s="175"/>
    </row>
    <row r="841" spans="1:27" s="177" customFormat="1" ht="15">
      <c r="A841" s="204"/>
      <c r="B841" s="204"/>
      <c r="C841" s="405"/>
      <c r="D841" s="405"/>
      <c r="E841" s="405"/>
      <c r="F841" s="405"/>
      <c r="G841" s="405"/>
      <c r="H841" s="405"/>
      <c r="I841" s="406"/>
      <c r="J841" s="406"/>
      <c r="K841" s="406"/>
      <c r="L841" s="406"/>
      <c r="M841" s="406"/>
      <c r="N841" s="406"/>
      <c r="O841" s="406"/>
      <c r="P841" s="405"/>
      <c r="Q841" s="405"/>
      <c r="R841" s="407"/>
      <c r="S841" s="407"/>
      <c r="W841" s="175"/>
      <c r="X841" s="175"/>
      <c r="Y841" s="175"/>
      <c r="Z841" s="175"/>
      <c r="AA841" s="175"/>
    </row>
    <row r="842" spans="1:27" s="177" customFormat="1" ht="15">
      <c r="A842" s="204"/>
      <c r="B842" s="204"/>
      <c r="C842" s="405"/>
      <c r="D842" s="405"/>
      <c r="E842" s="405"/>
      <c r="F842" s="405"/>
      <c r="G842" s="405"/>
      <c r="H842" s="405"/>
      <c r="I842" s="406"/>
      <c r="J842" s="406"/>
      <c r="K842" s="406"/>
      <c r="L842" s="406"/>
      <c r="M842" s="406"/>
      <c r="N842" s="406"/>
      <c r="O842" s="406"/>
      <c r="P842" s="405"/>
      <c r="Q842" s="405"/>
      <c r="R842" s="407"/>
      <c r="S842" s="407"/>
      <c r="W842" s="175"/>
      <c r="X842" s="175"/>
      <c r="Y842" s="175"/>
      <c r="Z842" s="175"/>
      <c r="AA842" s="175"/>
    </row>
    <row r="843" spans="1:27" s="177" customFormat="1" ht="15">
      <c r="A843" s="204"/>
      <c r="B843" s="204"/>
      <c r="C843" s="405"/>
      <c r="D843" s="405"/>
      <c r="E843" s="405"/>
      <c r="F843" s="405"/>
      <c r="G843" s="405"/>
      <c r="H843" s="405"/>
      <c r="I843" s="406"/>
      <c r="J843" s="406"/>
      <c r="K843" s="406"/>
      <c r="L843" s="406"/>
      <c r="M843" s="406"/>
      <c r="N843" s="406"/>
      <c r="O843" s="406"/>
      <c r="P843" s="405"/>
      <c r="Q843" s="405"/>
      <c r="R843" s="407"/>
      <c r="S843" s="407"/>
      <c r="W843" s="175"/>
      <c r="X843" s="175"/>
      <c r="Y843" s="175"/>
      <c r="Z843" s="175"/>
      <c r="AA843" s="175"/>
    </row>
    <row r="844" spans="1:27" s="177" customFormat="1" ht="15">
      <c r="A844" s="204"/>
      <c r="B844" s="204"/>
      <c r="C844" s="405"/>
      <c r="D844" s="405"/>
      <c r="E844" s="405"/>
      <c r="F844" s="405"/>
      <c r="G844" s="405"/>
      <c r="H844" s="405"/>
      <c r="I844" s="406"/>
      <c r="J844" s="406"/>
      <c r="K844" s="406"/>
      <c r="L844" s="406"/>
      <c r="M844" s="406"/>
      <c r="N844" s="406"/>
      <c r="O844" s="406"/>
      <c r="P844" s="405"/>
      <c r="Q844" s="405"/>
      <c r="R844" s="407"/>
      <c r="S844" s="407"/>
      <c r="W844" s="175"/>
      <c r="X844" s="175"/>
      <c r="Y844" s="175"/>
      <c r="Z844" s="175"/>
      <c r="AA844" s="175"/>
    </row>
    <row r="845" spans="1:27" s="177" customFormat="1" ht="15">
      <c r="A845" s="204"/>
      <c r="B845" s="204"/>
      <c r="C845" s="405"/>
      <c r="D845" s="405"/>
      <c r="E845" s="405"/>
      <c r="F845" s="405"/>
      <c r="G845" s="405"/>
      <c r="H845" s="405"/>
      <c r="I845" s="406"/>
      <c r="J845" s="406"/>
      <c r="K845" s="406"/>
      <c r="L845" s="406"/>
      <c r="M845" s="406"/>
      <c r="N845" s="406"/>
      <c r="O845" s="406"/>
      <c r="P845" s="405"/>
      <c r="Q845" s="405"/>
      <c r="R845" s="407"/>
      <c r="S845" s="407"/>
      <c r="W845" s="175"/>
      <c r="X845" s="175"/>
      <c r="Y845" s="175"/>
      <c r="Z845" s="175"/>
      <c r="AA845" s="175"/>
    </row>
    <row r="846" spans="1:27" s="177" customFormat="1" ht="15">
      <c r="A846" s="204"/>
      <c r="B846" s="204"/>
      <c r="C846" s="405"/>
      <c r="D846" s="405"/>
      <c r="E846" s="405"/>
      <c r="F846" s="405"/>
      <c r="G846" s="405"/>
      <c r="H846" s="405"/>
      <c r="I846" s="406"/>
      <c r="J846" s="406"/>
      <c r="K846" s="406"/>
      <c r="L846" s="406"/>
      <c r="M846" s="406"/>
      <c r="N846" s="406"/>
      <c r="O846" s="406"/>
      <c r="P846" s="405"/>
      <c r="Q846" s="405"/>
      <c r="R846" s="407"/>
      <c r="S846" s="407"/>
      <c r="W846" s="175"/>
      <c r="X846" s="175"/>
      <c r="Y846" s="175"/>
      <c r="Z846" s="175"/>
      <c r="AA846" s="175"/>
    </row>
    <row r="847" spans="1:27" s="177" customFormat="1" ht="15">
      <c r="A847" s="204"/>
      <c r="B847" s="204"/>
      <c r="C847" s="405"/>
      <c r="D847" s="405"/>
      <c r="E847" s="405"/>
      <c r="F847" s="405"/>
      <c r="G847" s="405"/>
      <c r="H847" s="405"/>
      <c r="I847" s="406"/>
      <c r="J847" s="406"/>
      <c r="K847" s="406"/>
      <c r="L847" s="406"/>
      <c r="M847" s="406"/>
      <c r="N847" s="406"/>
      <c r="O847" s="406"/>
      <c r="P847" s="405"/>
      <c r="Q847" s="405"/>
      <c r="R847" s="407"/>
      <c r="S847" s="407"/>
      <c r="W847" s="175"/>
      <c r="X847" s="175"/>
      <c r="Y847" s="175"/>
      <c r="Z847" s="175"/>
      <c r="AA847" s="175"/>
    </row>
    <row r="848" spans="1:27" s="177" customFormat="1" ht="15">
      <c r="A848" s="204"/>
      <c r="B848" s="204"/>
      <c r="C848" s="405"/>
      <c r="D848" s="405"/>
      <c r="E848" s="405"/>
      <c r="F848" s="405"/>
      <c r="G848" s="405"/>
      <c r="H848" s="405"/>
      <c r="I848" s="406"/>
      <c r="J848" s="406"/>
      <c r="K848" s="406"/>
      <c r="L848" s="406"/>
      <c r="M848" s="406"/>
      <c r="N848" s="406"/>
      <c r="O848" s="406"/>
      <c r="P848" s="405"/>
      <c r="Q848" s="405"/>
      <c r="R848" s="407"/>
      <c r="S848" s="407"/>
      <c r="W848" s="175"/>
      <c r="X848" s="175"/>
      <c r="Y848" s="175"/>
      <c r="Z848" s="175"/>
      <c r="AA848" s="175"/>
    </row>
    <row r="849" spans="1:27" s="177" customFormat="1" ht="15">
      <c r="A849" s="204"/>
      <c r="B849" s="204"/>
      <c r="C849" s="405"/>
      <c r="D849" s="405"/>
      <c r="E849" s="405"/>
      <c r="F849" s="405"/>
      <c r="G849" s="405"/>
      <c r="H849" s="405"/>
      <c r="I849" s="406"/>
      <c r="J849" s="406"/>
      <c r="K849" s="406"/>
      <c r="L849" s="406"/>
      <c r="M849" s="406"/>
      <c r="N849" s="406"/>
      <c r="O849" s="406"/>
      <c r="P849" s="405"/>
      <c r="Q849" s="405"/>
      <c r="R849" s="407"/>
      <c r="S849" s="407"/>
      <c r="W849" s="175"/>
      <c r="X849" s="175"/>
      <c r="Y849" s="175"/>
      <c r="Z849" s="175"/>
      <c r="AA849" s="175"/>
    </row>
    <row r="850" spans="1:27" s="177" customFormat="1" ht="15">
      <c r="A850" s="204"/>
      <c r="B850" s="204"/>
      <c r="C850" s="405"/>
      <c r="D850" s="405"/>
      <c r="E850" s="405"/>
      <c r="F850" s="405"/>
      <c r="G850" s="405"/>
      <c r="H850" s="405"/>
      <c r="I850" s="406"/>
      <c r="J850" s="406"/>
      <c r="K850" s="406"/>
      <c r="L850" s="406"/>
      <c r="M850" s="406"/>
      <c r="N850" s="406"/>
      <c r="O850" s="406"/>
      <c r="P850" s="405"/>
      <c r="Q850" s="405"/>
      <c r="R850" s="407"/>
      <c r="S850" s="407"/>
      <c r="W850" s="175"/>
      <c r="X850" s="175"/>
      <c r="Y850" s="175"/>
      <c r="Z850" s="175"/>
      <c r="AA850" s="175"/>
    </row>
    <row r="851" spans="1:27" s="177" customFormat="1" ht="15">
      <c r="A851" s="204"/>
      <c r="B851" s="204"/>
      <c r="C851" s="405"/>
      <c r="D851" s="405"/>
      <c r="E851" s="405"/>
      <c r="F851" s="405"/>
      <c r="G851" s="405"/>
      <c r="H851" s="405"/>
      <c r="I851" s="406"/>
      <c r="J851" s="406"/>
      <c r="K851" s="406"/>
      <c r="L851" s="406"/>
      <c r="M851" s="406"/>
      <c r="N851" s="406"/>
      <c r="O851" s="406"/>
      <c r="P851" s="405"/>
      <c r="Q851" s="405"/>
      <c r="R851" s="407"/>
      <c r="S851" s="407"/>
      <c r="W851" s="175"/>
      <c r="X851" s="175"/>
      <c r="Y851" s="175"/>
      <c r="Z851" s="175"/>
      <c r="AA851" s="175"/>
    </row>
    <row r="852" spans="1:27" s="177" customFormat="1" ht="15">
      <c r="A852" s="204"/>
      <c r="B852" s="204"/>
      <c r="C852" s="405"/>
      <c r="D852" s="405"/>
      <c r="E852" s="405"/>
      <c r="F852" s="405"/>
      <c r="G852" s="405"/>
      <c r="H852" s="405"/>
      <c r="I852" s="406"/>
      <c r="J852" s="406"/>
      <c r="K852" s="406"/>
      <c r="L852" s="406"/>
      <c r="M852" s="406"/>
      <c r="N852" s="406"/>
      <c r="O852" s="406"/>
      <c r="P852" s="405"/>
      <c r="Q852" s="405"/>
      <c r="R852" s="407"/>
      <c r="S852" s="407"/>
      <c r="W852" s="175"/>
      <c r="X852" s="175"/>
      <c r="Y852" s="175"/>
      <c r="Z852" s="175"/>
      <c r="AA852" s="175"/>
    </row>
    <row r="853" spans="1:27" s="177" customFormat="1" ht="15">
      <c r="A853" s="204"/>
      <c r="B853" s="204"/>
      <c r="C853" s="405"/>
      <c r="D853" s="405"/>
      <c r="E853" s="405"/>
      <c r="F853" s="405"/>
      <c r="G853" s="405"/>
      <c r="H853" s="405"/>
      <c r="I853" s="406"/>
      <c r="J853" s="406"/>
      <c r="K853" s="406"/>
      <c r="L853" s="406"/>
      <c r="M853" s="406"/>
      <c r="N853" s="406"/>
      <c r="O853" s="406"/>
      <c r="P853" s="405"/>
      <c r="Q853" s="405"/>
      <c r="R853" s="407"/>
      <c r="S853" s="407"/>
      <c r="W853" s="175"/>
      <c r="X853" s="175"/>
      <c r="Y853" s="175"/>
      <c r="Z853" s="175"/>
      <c r="AA853" s="175"/>
    </row>
    <row r="854" spans="1:27" s="177" customFormat="1" ht="15">
      <c r="A854" s="204"/>
      <c r="B854" s="204"/>
      <c r="C854" s="405"/>
      <c r="D854" s="405"/>
      <c r="E854" s="405"/>
      <c r="F854" s="405"/>
      <c r="G854" s="405"/>
      <c r="H854" s="405"/>
      <c r="I854" s="406"/>
      <c r="J854" s="406"/>
      <c r="K854" s="406"/>
      <c r="L854" s="406"/>
      <c r="M854" s="406"/>
      <c r="N854" s="406"/>
      <c r="O854" s="406"/>
      <c r="P854" s="405"/>
      <c r="Q854" s="405"/>
      <c r="R854" s="407"/>
      <c r="S854" s="407"/>
      <c r="W854" s="175"/>
      <c r="X854" s="175"/>
      <c r="Y854" s="175"/>
      <c r="Z854" s="175"/>
      <c r="AA854" s="175"/>
    </row>
    <row r="855" spans="1:27" s="177" customFormat="1" ht="15">
      <c r="A855" s="204"/>
      <c r="B855" s="204"/>
      <c r="C855" s="405"/>
      <c r="D855" s="405"/>
      <c r="E855" s="405"/>
      <c r="F855" s="405"/>
      <c r="G855" s="405"/>
      <c r="H855" s="405"/>
      <c r="I855" s="406"/>
      <c r="J855" s="406"/>
      <c r="K855" s="406"/>
      <c r="L855" s="406"/>
      <c r="M855" s="406"/>
      <c r="N855" s="406"/>
      <c r="O855" s="406"/>
      <c r="P855" s="405"/>
      <c r="Q855" s="405"/>
      <c r="R855" s="407"/>
      <c r="S855" s="407"/>
      <c r="W855" s="175"/>
      <c r="X855" s="175"/>
      <c r="Y855" s="175"/>
      <c r="Z855" s="175"/>
      <c r="AA855" s="175"/>
    </row>
    <row r="856" spans="1:27" s="177" customFormat="1" ht="15">
      <c r="A856" s="204"/>
      <c r="B856" s="204"/>
      <c r="C856" s="405"/>
      <c r="D856" s="405"/>
      <c r="E856" s="405"/>
      <c r="F856" s="405"/>
      <c r="G856" s="405"/>
      <c r="H856" s="405"/>
      <c r="I856" s="406"/>
      <c r="J856" s="406"/>
      <c r="K856" s="406"/>
      <c r="L856" s="406"/>
      <c r="M856" s="406"/>
      <c r="N856" s="406"/>
      <c r="O856" s="406"/>
      <c r="P856" s="405"/>
      <c r="Q856" s="405"/>
      <c r="R856" s="407"/>
      <c r="S856" s="407"/>
      <c r="W856" s="175"/>
      <c r="X856" s="175"/>
      <c r="Y856" s="175"/>
      <c r="Z856" s="175"/>
      <c r="AA856" s="175"/>
    </row>
    <row r="857" spans="1:27" s="177" customFormat="1" ht="15">
      <c r="A857" s="204"/>
      <c r="B857" s="204"/>
      <c r="C857" s="405"/>
      <c r="D857" s="405"/>
      <c r="E857" s="405"/>
      <c r="F857" s="405"/>
      <c r="G857" s="405"/>
      <c r="H857" s="405"/>
      <c r="I857" s="406"/>
      <c r="J857" s="406"/>
      <c r="K857" s="406"/>
      <c r="L857" s="406"/>
      <c r="M857" s="406"/>
      <c r="N857" s="406"/>
      <c r="O857" s="406"/>
      <c r="P857" s="405"/>
      <c r="Q857" s="405"/>
      <c r="R857" s="407"/>
      <c r="S857" s="407"/>
      <c r="W857" s="175"/>
      <c r="X857" s="175"/>
      <c r="Y857" s="175"/>
      <c r="Z857" s="175"/>
      <c r="AA857" s="175"/>
    </row>
    <row r="858" spans="1:27" s="177" customFormat="1" ht="15">
      <c r="A858" s="204"/>
      <c r="B858" s="204"/>
      <c r="C858" s="405"/>
      <c r="D858" s="405"/>
      <c r="E858" s="405"/>
      <c r="F858" s="405"/>
      <c r="G858" s="405"/>
      <c r="H858" s="405"/>
      <c r="I858" s="406"/>
      <c r="J858" s="406"/>
      <c r="K858" s="406"/>
      <c r="L858" s="406"/>
      <c r="M858" s="406"/>
      <c r="N858" s="406"/>
      <c r="O858" s="406"/>
      <c r="P858" s="405"/>
      <c r="Q858" s="405"/>
      <c r="R858" s="407"/>
      <c r="S858" s="407"/>
      <c r="W858" s="175"/>
      <c r="X858" s="175"/>
      <c r="Y858" s="175"/>
      <c r="Z858" s="175"/>
      <c r="AA858" s="175"/>
    </row>
    <row r="859" spans="1:27" s="177" customFormat="1" ht="15">
      <c r="A859" s="204"/>
      <c r="B859" s="204"/>
      <c r="C859" s="405"/>
      <c r="D859" s="405"/>
      <c r="E859" s="405"/>
      <c r="F859" s="405"/>
      <c r="G859" s="405"/>
      <c r="H859" s="405"/>
      <c r="I859" s="406"/>
      <c r="J859" s="406"/>
      <c r="K859" s="406"/>
      <c r="L859" s="406"/>
      <c r="M859" s="406"/>
      <c r="N859" s="406"/>
      <c r="O859" s="406"/>
      <c r="P859" s="405"/>
      <c r="Q859" s="405"/>
      <c r="R859" s="407"/>
      <c r="S859" s="407"/>
      <c r="W859" s="175"/>
      <c r="X859" s="175"/>
      <c r="Y859" s="175"/>
      <c r="Z859" s="175"/>
      <c r="AA859" s="175"/>
    </row>
    <row r="860" spans="1:27" s="177" customFormat="1" ht="15">
      <c r="A860" s="204"/>
      <c r="B860" s="204"/>
      <c r="C860" s="405"/>
      <c r="D860" s="405"/>
      <c r="E860" s="405"/>
      <c r="F860" s="405"/>
      <c r="G860" s="405"/>
      <c r="H860" s="405"/>
      <c r="I860" s="406"/>
      <c r="J860" s="406"/>
      <c r="K860" s="406"/>
      <c r="L860" s="406"/>
      <c r="M860" s="406"/>
      <c r="N860" s="406"/>
      <c r="O860" s="406"/>
      <c r="P860" s="405"/>
      <c r="Q860" s="405"/>
      <c r="R860" s="407"/>
      <c r="S860" s="407"/>
      <c r="W860" s="175"/>
      <c r="X860" s="175"/>
      <c r="Y860" s="175"/>
      <c r="Z860" s="175"/>
      <c r="AA860" s="175"/>
    </row>
    <row r="861" spans="1:27" s="177" customFormat="1" ht="15">
      <c r="A861" s="204"/>
      <c r="B861" s="204"/>
      <c r="C861" s="405"/>
      <c r="D861" s="405"/>
      <c r="E861" s="405"/>
      <c r="F861" s="405"/>
      <c r="G861" s="405"/>
      <c r="H861" s="405"/>
      <c r="I861" s="406"/>
      <c r="J861" s="406"/>
      <c r="K861" s="406"/>
      <c r="L861" s="406"/>
      <c r="M861" s="406"/>
      <c r="N861" s="406"/>
      <c r="O861" s="406"/>
      <c r="P861" s="405"/>
      <c r="Q861" s="405"/>
      <c r="R861" s="407"/>
      <c r="S861" s="407"/>
      <c r="W861" s="175"/>
      <c r="X861" s="175"/>
      <c r="Y861" s="175"/>
      <c r="Z861" s="175"/>
      <c r="AA861" s="175"/>
    </row>
    <row r="862" spans="1:27" s="177" customFormat="1" ht="15">
      <c r="A862" s="204"/>
      <c r="B862" s="204"/>
      <c r="C862" s="405"/>
      <c r="D862" s="405"/>
      <c r="E862" s="405"/>
      <c r="F862" s="405"/>
      <c r="G862" s="405"/>
      <c r="H862" s="405"/>
      <c r="I862" s="406"/>
      <c r="J862" s="406"/>
      <c r="K862" s="406"/>
      <c r="L862" s="406"/>
      <c r="M862" s="406"/>
      <c r="N862" s="406"/>
      <c r="O862" s="406"/>
      <c r="P862" s="405"/>
      <c r="Q862" s="405"/>
      <c r="R862" s="407"/>
      <c r="S862" s="407"/>
      <c r="W862" s="175"/>
      <c r="X862" s="175"/>
      <c r="Y862" s="175"/>
      <c r="Z862" s="175"/>
      <c r="AA862" s="175"/>
    </row>
    <row r="863" spans="1:27" s="177" customFormat="1" ht="15">
      <c r="A863" s="204"/>
      <c r="B863" s="204"/>
      <c r="C863" s="405"/>
      <c r="D863" s="405"/>
      <c r="E863" s="405"/>
      <c r="F863" s="405"/>
      <c r="G863" s="405"/>
      <c r="H863" s="405"/>
      <c r="I863" s="406"/>
      <c r="J863" s="406"/>
      <c r="K863" s="406"/>
      <c r="L863" s="406"/>
      <c r="M863" s="406"/>
      <c r="N863" s="406"/>
      <c r="O863" s="406"/>
      <c r="P863" s="405"/>
      <c r="Q863" s="405"/>
      <c r="R863" s="407"/>
      <c r="S863" s="407"/>
      <c r="W863" s="175"/>
      <c r="X863" s="175"/>
      <c r="Y863" s="175"/>
      <c r="Z863" s="175"/>
      <c r="AA863" s="175"/>
    </row>
    <row r="864" spans="1:27" s="177" customFormat="1" ht="15">
      <c r="A864" s="204"/>
      <c r="B864" s="204"/>
      <c r="C864" s="405"/>
      <c r="D864" s="405"/>
      <c r="E864" s="405"/>
      <c r="F864" s="405"/>
      <c r="G864" s="405"/>
      <c r="H864" s="405"/>
      <c r="I864" s="406"/>
      <c r="J864" s="406"/>
      <c r="K864" s="406"/>
      <c r="L864" s="406"/>
      <c r="M864" s="406"/>
      <c r="N864" s="406"/>
      <c r="O864" s="406"/>
      <c r="P864" s="405"/>
      <c r="Q864" s="405"/>
      <c r="R864" s="407"/>
      <c r="S864" s="407"/>
      <c r="W864" s="175"/>
      <c r="X864" s="175"/>
      <c r="Y864" s="175"/>
      <c r="Z864" s="175"/>
      <c r="AA864" s="175"/>
    </row>
    <row r="865" spans="1:27" s="177" customFormat="1" ht="15">
      <c r="A865" s="204"/>
      <c r="B865" s="204"/>
      <c r="C865" s="405"/>
      <c r="D865" s="405"/>
      <c r="E865" s="405"/>
      <c r="F865" s="405"/>
      <c r="G865" s="405"/>
      <c r="H865" s="405"/>
      <c r="I865" s="406"/>
      <c r="J865" s="406"/>
      <c r="K865" s="406"/>
      <c r="L865" s="406"/>
      <c r="M865" s="406"/>
      <c r="N865" s="406"/>
      <c r="O865" s="406"/>
      <c r="P865" s="405"/>
      <c r="Q865" s="405"/>
      <c r="R865" s="407"/>
      <c r="S865" s="407"/>
      <c r="W865" s="175"/>
      <c r="X865" s="175"/>
      <c r="Y865" s="175"/>
      <c r="Z865" s="175"/>
      <c r="AA865" s="175"/>
    </row>
    <row r="866" spans="1:27" s="177" customFormat="1" ht="15">
      <c r="A866" s="204"/>
      <c r="B866" s="204"/>
      <c r="C866" s="405"/>
      <c r="D866" s="405"/>
      <c r="E866" s="405"/>
      <c r="F866" s="405"/>
      <c r="G866" s="405"/>
      <c r="H866" s="405"/>
      <c r="I866" s="406"/>
      <c r="J866" s="406"/>
      <c r="K866" s="406"/>
      <c r="L866" s="406"/>
      <c r="M866" s="406"/>
      <c r="N866" s="406"/>
      <c r="O866" s="406"/>
      <c r="P866" s="405"/>
      <c r="Q866" s="405"/>
      <c r="R866" s="407"/>
      <c r="S866" s="407"/>
      <c r="W866" s="175"/>
      <c r="X866" s="175"/>
      <c r="Y866" s="175"/>
      <c r="Z866" s="175"/>
      <c r="AA866" s="175"/>
    </row>
    <row r="867" spans="1:27" s="177" customFormat="1" ht="15">
      <c r="A867" s="204"/>
      <c r="B867" s="204"/>
      <c r="C867" s="405"/>
      <c r="D867" s="405"/>
      <c r="E867" s="405"/>
      <c r="F867" s="405"/>
      <c r="G867" s="405"/>
      <c r="H867" s="405"/>
      <c r="I867" s="406"/>
      <c r="J867" s="406"/>
      <c r="K867" s="406"/>
      <c r="L867" s="406"/>
      <c r="M867" s="406"/>
      <c r="N867" s="406"/>
      <c r="O867" s="406"/>
      <c r="P867" s="405"/>
      <c r="Q867" s="405"/>
      <c r="R867" s="407"/>
      <c r="S867" s="407"/>
      <c r="W867" s="175"/>
      <c r="X867" s="175"/>
      <c r="Y867" s="175"/>
      <c r="Z867" s="175"/>
      <c r="AA867" s="175"/>
    </row>
    <row r="868" spans="1:27" s="177" customFormat="1" ht="15">
      <c r="A868" s="204"/>
      <c r="B868" s="204"/>
      <c r="C868" s="405"/>
      <c r="D868" s="405"/>
      <c r="E868" s="405"/>
      <c r="F868" s="405"/>
      <c r="G868" s="405"/>
      <c r="H868" s="405"/>
      <c r="I868" s="406"/>
      <c r="J868" s="406"/>
      <c r="K868" s="406"/>
      <c r="L868" s="406"/>
      <c r="M868" s="406"/>
      <c r="N868" s="406"/>
      <c r="O868" s="406"/>
      <c r="P868" s="405"/>
      <c r="Q868" s="405"/>
      <c r="R868" s="407"/>
      <c r="S868" s="407"/>
      <c r="W868" s="175"/>
      <c r="X868" s="175"/>
      <c r="Y868" s="175"/>
      <c r="Z868" s="175"/>
      <c r="AA868" s="175"/>
    </row>
    <row r="869" spans="1:27" s="177" customFormat="1" ht="15">
      <c r="A869" s="204"/>
      <c r="B869" s="204"/>
      <c r="C869" s="405"/>
      <c r="D869" s="405"/>
      <c r="E869" s="405"/>
      <c r="F869" s="405"/>
      <c r="G869" s="405"/>
      <c r="H869" s="405"/>
      <c r="I869" s="406"/>
      <c r="J869" s="406"/>
      <c r="K869" s="406"/>
      <c r="L869" s="406"/>
      <c r="M869" s="406"/>
      <c r="N869" s="406"/>
      <c r="O869" s="406"/>
      <c r="P869" s="405"/>
      <c r="Q869" s="405"/>
      <c r="R869" s="407"/>
      <c r="S869" s="407"/>
      <c r="W869" s="175"/>
      <c r="X869" s="175"/>
      <c r="Y869" s="175"/>
      <c r="Z869" s="175"/>
      <c r="AA869" s="175"/>
    </row>
    <row r="870" spans="1:27" s="177" customFormat="1" ht="15">
      <c r="A870" s="204"/>
      <c r="B870" s="204"/>
      <c r="C870" s="405"/>
      <c r="D870" s="405"/>
      <c r="E870" s="405"/>
      <c r="F870" s="405"/>
      <c r="G870" s="405"/>
      <c r="H870" s="405"/>
      <c r="I870" s="406"/>
      <c r="J870" s="406"/>
      <c r="K870" s="406"/>
      <c r="L870" s="406"/>
      <c r="M870" s="406"/>
      <c r="N870" s="406"/>
      <c r="O870" s="406"/>
      <c r="P870" s="405"/>
      <c r="Q870" s="405"/>
      <c r="R870" s="407"/>
      <c r="S870" s="407"/>
      <c r="W870" s="175"/>
      <c r="X870" s="175"/>
      <c r="Y870" s="175"/>
      <c r="Z870" s="175"/>
      <c r="AA870" s="175"/>
    </row>
    <row r="871" spans="1:27" s="177" customFormat="1" ht="15">
      <c r="A871" s="204"/>
      <c r="B871" s="204"/>
      <c r="C871" s="405"/>
      <c r="D871" s="405"/>
      <c r="E871" s="405"/>
      <c r="F871" s="405"/>
      <c r="G871" s="405"/>
      <c r="H871" s="405"/>
      <c r="I871" s="406"/>
      <c r="J871" s="406"/>
      <c r="K871" s="406"/>
      <c r="L871" s="406"/>
      <c r="M871" s="406"/>
      <c r="N871" s="406"/>
      <c r="O871" s="406"/>
      <c r="P871" s="405"/>
      <c r="Q871" s="405"/>
      <c r="R871" s="407"/>
      <c r="S871" s="407"/>
      <c r="W871" s="175"/>
      <c r="X871" s="175"/>
      <c r="Y871" s="175"/>
      <c r="Z871" s="175"/>
      <c r="AA871" s="175"/>
    </row>
    <row r="872" spans="1:27" s="177" customFormat="1" ht="15">
      <c r="A872" s="204"/>
      <c r="B872" s="204"/>
      <c r="C872" s="405"/>
      <c r="D872" s="405"/>
      <c r="E872" s="405"/>
      <c r="F872" s="405"/>
      <c r="G872" s="405"/>
      <c r="H872" s="405"/>
      <c r="I872" s="406"/>
      <c r="J872" s="406"/>
      <c r="K872" s="406"/>
      <c r="L872" s="406"/>
      <c r="M872" s="406"/>
      <c r="N872" s="406"/>
      <c r="O872" s="406"/>
      <c r="P872" s="405"/>
      <c r="Q872" s="405"/>
      <c r="R872" s="407"/>
      <c r="S872" s="407"/>
      <c r="W872" s="175"/>
      <c r="X872" s="175"/>
      <c r="Y872" s="175"/>
      <c r="Z872" s="175"/>
      <c r="AA872" s="175"/>
    </row>
    <row r="873" spans="1:27" s="177" customFormat="1" ht="15">
      <c r="A873" s="204"/>
      <c r="B873" s="204"/>
      <c r="C873" s="405"/>
      <c r="D873" s="405"/>
      <c r="E873" s="405"/>
      <c r="F873" s="405"/>
      <c r="G873" s="405"/>
      <c r="H873" s="405"/>
      <c r="I873" s="406"/>
      <c r="J873" s="406"/>
      <c r="K873" s="406"/>
      <c r="L873" s="406"/>
      <c r="M873" s="406"/>
      <c r="N873" s="406"/>
      <c r="O873" s="406"/>
      <c r="P873" s="405"/>
      <c r="Q873" s="405"/>
      <c r="R873" s="407"/>
      <c r="S873" s="407"/>
      <c r="W873" s="175"/>
      <c r="X873" s="175"/>
      <c r="Y873" s="175"/>
      <c r="Z873" s="175"/>
      <c r="AA873" s="175"/>
    </row>
    <row r="874" spans="1:27" s="177" customFormat="1" ht="15">
      <c r="A874" s="204"/>
      <c r="B874" s="204"/>
      <c r="C874" s="405"/>
      <c r="D874" s="405"/>
      <c r="E874" s="405"/>
      <c r="F874" s="405"/>
      <c r="G874" s="405"/>
      <c r="H874" s="405"/>
      <c r="I874" s="406"/>
      <c r="J874" s="406"/>
      <c r="K874" s="406"/>
      <c r="L874" s="406"/>
      <c r="M874" s="406"/>
      <c r="N874" s="406"/>
      <c r="O874" s="406"/>
      <c r="P874" s="405"/>
      <c r="Q874" s="405"/>
      <c r="R874" s="407"/>
      <c r="S874" s="407"/>
      <c r="W874" s="175"/>
      <c r="X874" s="175"/>
      <c r="Y874" s="175"/>
      <c r="Z874" s="175"/>
      <c r="AA874" s="175"/>
    </row>
    <row r="875" spans="1:27" s="177" customFormat="1" ht="15">
      <c r="A875" s="204"/>
      <c r="B875" s="204"/>
      <c r="C875" s="405"/>
      <c r="D875" s="405"/>
      <c r="E875" s="405"/>
      <c r="F875" s="405"/>
      <c r="G875" s="405"/>
      <c r="H875" s="405"/>
      <c r="I875" s="406"/>
      <c r="J875" s="406"/>
      <c r="K875" s="406"/>
      <c r="L875" s="406"/>
      <c r="M875" s="406"/>
      <c r="N875" s="406"/>
      <c r="O875" s="406"/>
      <c r="P875" s="405"/>
      <c r="Q875" s="405"/>
      <c r="R875" s="407"/>
      <c r="S875" s="407"/>
      <c r="W875" s="175"/>
      <c r="X875" s="175"/>
      <c r="Y875" s="175"/>
      <c r="Z875" s="175"/>
      <c r="AA875" s="175"/>
    </row>
    <row r="876" spans="1:27" s="177" customFormat="1" ht="15">
      <c r="A876" s="204"/>
      <c r="B876" s="204"/>
      <c r="C876" s="405"/>
      <c r="D876" s="405"/>
      <c r="E876" s="405"/>
      <c r="F876" s="405"/>
      <c r="G876" s="405"/>
      <c r="H876" s="405"/>
      <c r="I876" s="406"/>
      <c r="J876" s="406"/>
      <c r="K876" s="406"/>
      <c r="L876" s="406"/>
      <c r="M876" s="406"/>
      <c r="N876" s="406"/>
      <c r="O876" s="406"/>
      <c r="P876" s="405"/>
      <c r="Q876" s="405"/>
      <c r="R876" s="407"/>
      <c r="S876" s="407"/>
      <c r="W876" s="175"/>
      <c r="X876" s="175"/>
      <c r="Y876" s="175"/>
      <c r="Z876" s="175"/>
      <c r="AA876" s="175"/>
    </row>
    <row r="877" spans="1:27" s="177" customFormat="1" ht="15">
      <c r="A877" s="204"/>
      <c r="B877" s="204"/>
      <c r="C877" s="405"/>
      <c r="D877" s="405"/>
      <c r="E877" s="405"/>
      <c r="F877" s="405"/>
      <c r="G877" s="405"/>
      <c r="H877" s="405"/>
      <c r="I877" s="406"/>
      <c r="J877" s="406"/>
      <c r="K877" s="406"/>
      <c r="L877" s="406"/>
      <c r="M877" s="406"/>
      <c r="N877" s="406"/>
      <c r="O877" s="406"/>
      <c r="P877" s="405"/>
      <c r="Q877" s="405"/>
      <c r="R877" s="407"/>
      <c r="S877" s="407"/>
      <c r="W877" s="175"/>
      <c r="X877" s="175"/>
      <c r="Y877" s="175"/>
      <c r="Z877" s="175"/>
      <c r="AA877" s="175"/>
    </row>
    <row r="878" spans="1:27" s="177" customFormat="1" ht="15">
      <c r="A878" s="204"/>
      <c r="B878" s="204"/>
      <c r="C878" s="405"/>
      <c r="D878" s="405"/>
      <c r="E878" s="405"/>
      <c r="F878" s="405"/>
      <c r="G878" s="405"/>
      <c r="H878" s="405"/>
      <c r="I878" s="406"/>
      <c r="J878" s="406"/>
      <c r="K878" s="406"/>
      <c r="L878" s="406"/>
      <c r="M878" s="406"/>
      <c r="N878" s="406"/>
      <c r="O878" s="406"/>
      <c r="P878" s="405"/>
      <c r="Q878" s="405"/>
      <c r="R878" s="407"/>
      <c r="S878" s="407"/>
      <c r="W878" s="175"/>
      <c r="X878" s="175"/>
      <c r="Y878" s="175"/>
      <c r="Z878" s="175"/>
      <c r="AA878" s="175"/>
    </row>
    <row r="879" spans="1:27" s="177" customFormat="1" ht="15">
      <c r="A879" s="204"/>
      <c r="B879" s="204"/>
      <c r="C879" s="405"/>
      <c r="D879" s="405"/>
      <c r="E879" s="405"/>
      <c r="F879" s="405"/>
      <c r="G879" s="405"/>
      <c r="H879" s="405"/>
      <c r="I879" s="406"/>
      <c r="J879" s="406"/>
      <c r="K879" s="406"/>
      <c r="L879" s="406"/>
      <c r="M879" s="406"/>
      <c r="N879" s="406"/>
      <c r="O879" s="406"/>
      <c r="P879" s="405"/>
      <c r="Q879" s="405"/>
      <c r="R879" s="407"/>
      <c r="S879" s="407"/>
      <c r="W879" s="175"/>
      <c r="X879" s="175"/>
      <c r="Y879" s="175"/>
      <c r="Z879" s="175"/>
      <c r="AA879" s="175"/>
    </row>
    <row r="880" spans="1:27" s="177" customFormat="1" ht="15">
      <c r="A880" s="204"/>
      <c r="B880" s="204"/>
      <c r="C880" s="405"/>
      <c r="D880" s="405"/>
      <c r="E880" s="405"/>
      <c r="F880" s="405"/>
      <c r="G880" s="405"/>
      <c r="H880" s="405"/>
      <c r="I880" s="406"/>
      <c r="J880" s="406"/>
      <c r="K880" s="406"/>
      <c r="L880" s="406"/>
      <c r="M880" s="406"/>
      <c r="N880" s="406"/>
      <c r="O880" s="406"/>
      <c r="P880" s="405"/>
      <c r="Q880" s="405"/>
      <c r="R880" s="407"/>
      <c r="S880" s="407"/>
      <c r="W880" s="175"/>
      <c r="X880" s="175"/>
      <c r="Y880" s="175"/>
      <c r="Z880" s="175"/>
      <c r="AA880" s="175"/>
    </row>
    <row r="881" spans="1:27" s="177" customFormat="1" ht="15">
      <c r="A881" s="204"/>
      <c r="B881" s="204"/>
      <c r="C881" s="405"/>
      <c r="D881" s="405"/>
      <c r="E881" s="405"/>
      <c r="F881" s="405"/>
      <c r="G881" s="405"/>
      <c r="H881" s="405"/>
      <c r="I881" s="406"/>
      <c r="J881" s="406"/>
      <c r="K881" s="406"/>
      <c r="L881" s="406"/>
      <c r="M881" s="406"/>
      <c r="N881" s="406"/>
      <c r="O881" s="406"/>
      <c r="P881" s="405"/>
      <c r="Q881" s="405"/>
      <c r="R881" s="407"/>
      <c r="S881" s="407"/>
      <c r="W881" s="175"/>
      <c r="X881" s="175"/>
      <c r="Y881" s="175"/>
      <c r="Z881" s="175"/>
      <c r="AA881" s="175"/>
    </row>
    <row r="882" spans="1:27" s="177" customFormat="1" ht="15">
      <c r="A882" s="204"/>
      <c r="B882" s="204"/>
      <c r="C882" s="405"/>
      <c r="D882" s="405"/>
      <c r="E882" s="405"/>
      <c r="F882" s="405"/>
      <c r="G882" s="405"/>
      <c r="H882" s="405"/>
      <c r="I882" s="406"/>
      <c r="J882" s="406"/>
      <c r="K882" s="406"/>
      <c r="L882" s="406"/>
      <c r="M882" s="406"/>
      <c r="N882" s="406"/>
      <c r="O882" s="406"/>
      <c r="P882" s="405"/>
      <c r="Q882" s="405"/>
      <c r="R882" s="407"/>
      <c r="S882" s="407"/>
      <c r="W882" s="175"/>
      <c r="X882" s="175"/>
      <c r="Y882" s="175"/>
      <c r="Z882" s="175"/>
      <c r="AA882" s="175"/>
    </row>
    <row r="883" spans="1:27" s="177" customFormat="1" ht="15">
      <c r="A883" s="204"/>
      <c r="B883" s="204"/>
      <c r="C883" s="405"/>
      <c r="D883" s="405"/>
      <c r="E883" s="405"/>
      <c r="F883" s="405"/>
      <c r="G883" s="405"/>
      <c r="H883" s="405"/>
      <c r="I883" s="406"/>
      <c r="J883" s="406"/>
      <c r="K883" s="406"/>
      <c r="L883" s="406"/>
      <c r="M883" s="406"/>
      <c r="N883" s="406"/>
      <c r="O883" s="406"/>
      <c r="P883" s="405"/>
      <c r="Q883" s="405"/>
      <c r="R883" s="407"/>
      <c r="S883" s="407"/>
      <c r="W883" s="175"/>
      <c r="X883" s="175"/>
      <c r="Y883" s="175"/>
      <c r="Z883" s="175"/>
      <c r="AA883" s="175"/>
    </row>
    <row r="884" spans="1:27" s="177" customFormat="1" ht="15">
      <c r="A884" s="204"/>
      <c r="B884" s="204"/>
      <c r="C884" s="405"/>
      <c r="D884" s="405"/>
      <c r="E884" s="405"/>
      <c r="F884" s="405"/>
      <c r="G884" s="405"/>
      <c r="H884" s="405"/>
      <c r="I884" s="406"/>
      <c r="J884" s="406"/>
      <c r="K884" s="406"/>
      <c r="L884" s="406"/>
      <c r="M884" s="406"/>
      <c r="N884" s="406"/>
      <c r="O884" s="406"/>
      <c r="P884" s="405"/>
      <c r="Q884" s="405"/>
      <c r="R884" s="407"/>
      <c r="S884" s="407"/>
      <c r="W884" s="175"/>
      <c r="X884" s="175"/>
      <c r="Y884" s="175"/>
      <c r="Z884" s="175"/>
      <c r="AA884" s="175"/>
    </row>
    <row r="885" spans="1:27" s="177" customFormat="1" ht="15">
      <c r="A885" s="204"/>
      <c r="B885" s="204"/>
      <c r="C885" s="405"/>
      <c r="D885" s="405"/>
      <c r="E885" s="405"/>
      <c r="F885" s="405"/>
      <c r="G885" s="405"/>
      <c r="H885" s="405"/>
      <c r="I885" s="406"/>
      <c r="J885" s="406"/>
      <c r="K885" s="406"/>
      <c r="L885" s="406"/>
      <c r="M885" s="406"/>
      <c r="N885" s="406"/>
      <c r="O885" s="406"/>
      <c r="P885" s="405"/>
      <c r="Q885" s="405"/>
      <c r="R885" s="407"/>
      <c r="S885" s="407"/>
      <c r="W885" s="175"/>
      <c r="X885" s="175"/>
      <c r="Y885" s="175"/>
      <c r="Z885" s="175"/>
      <c r="AA885" s="175"/>
    </row>
    <row r="886" spans="1:27" s="177" customFormat="1" ht="15">
      <c r="A886" s="204"/>
      <c r="B886" s="204"/>
      <c r="C886" s="405"/>
      <c r="D886" s="405"/>
      <c r="E886" s="405"/>
      <c r="F886" s="405"/>
      <c r="G886" s="405"/>
      <c r="H886" s="405"/>
      <c r="I886" s="406"/>
      <c r="J886" s="406"/>
      <c r="K886" s="406"/>
      <c r="L886" s="406"/>
      <c r="M886" s="406"/>
      <c r="N886" s="406"/>
      <c r="O886" s="406"/>
      <c r="P886" s="405"/>
      <c r="Q886" s="405"/>
      <c r="R886" s="407"/>
      <c r="S886" s="407"/>
      <c r="W886" s="175"/>
      <c r="X886" s="175"/>
      <c r="Y886" s="175"/>
      <c r="Z886" s="175"/>
      <c r="AA886" s="175"/>
    </row>
    <row r="887" spans="1:27" s="177" customFormat="1" ht="15">
      <c r="A887" s="204"/>
      <c r="B887" s="204"/>
      <c r="C887" s="405"/>
      <c r="D887" s="405"/>
      <c r="E887" s="405"/>
      <c r="F887" s="405"/>
      <c r="G887" s="405"/>
      <c r="H887" s="405"/>
      <c r="I887" s="406"/>
      <c r="J887" s="406"/>
      <c r="K887" s="406"/>
      <c r="L887" s="406"/>
      <c r="M887" s="406"/>
      <c r="N887" s="406"/>
      <c r="O887" s="406"/>
      <c r="P887" s="405"/>
      <c r="Q887" s="405"/>
      <c r="R887" s="407"/>
      <c r="S887" s="407"/>
      <c r="W887" s="175"/>
      <c r="X887" s="175"/>
      <c r="Y887" s="175"/>
      <c r="Z887" s="175"/>
      <c r="AA887" s="175"/>
    </row>
    <row r="888" spans="1:27" s="177" customFormat="1" ht="15">
      <c r="A888" s="204"/>
      <c r="B888" s="204"/>
      <c r="C888" s="405"/>
      <c r="D888" s="405"/>
      <c r="E888" s="405"/>
      <c r="F888" s="405"/>
      <c r="G888" s="405"/>
      <c r="H888" s="405"/>
      <c r="I888" s="406"/>
      <c r="J888" s="406"/>
      <c r="K888" s="406"/>
      <c r="L888" s="406"/>
      <c r="M888" s="406"/>
      <c r="N888" s="406"/>
      <c r="O888" s="406"/>
      <c r="P888" s="405"/>
      <c r="Q888" s="405"/>
      <c r="R888" s="407"/>
      <c r="S888" s="407"/>
      <c r="W888" s="175"/>
      <c r="X888" s="175"/>
      <c r="Y888" s="175"/>
      <c r="Z888" s="175"/>
      <c r="AA888" s="175"/>
    </row>
    <row r="889" spans="1:27" s="177" customFormat="1" ht="15">
      <c r="A889" s="204"/>
      <c r="B889" s="204"/>
      <c r="C889" s="405"/>
      <c r="D889" s="405"/>
      <c r="E889" s="405"/>
      <c r="F889" s="405"/>
      <c r="G889" s="405"/>
      <c r="H889" s="405"/>
      <c r="I889" s="406"/>
      <c r="J889" s="406"/>
      <c r="K889" s="406"/>
      <c r="L889" s="406"/>
      <c r="M889" s="406"/>
      <c r="N889" s="406"/>
      <c r="O889" s="406"/>
      <c r="P889" s="405"/>
      <c r="Q889" s="405"/>
      <c r="R889" s="407"/>
      <c r="S889" s="407"/>
      <c r="W889" s="175"/>
      <c r="X889" s="175"/>
      <c r="Y889" s="175"/>
      <c r="Z889" s="175"/>
      <c r="AA889" s="175"/>
    </row>
    <row r="890" spans="1:27" s="177" customFormat="1" ht="15">
      <c r="A890" s="204"/>
      <c r="B890" s="204"/>
      <c r="C890" s="405"/>
      <c r="D890" s="405"/>
      <c r="E890" s="405"/>
      <c r="F890" s="405"/>
      <c r="G890" s="405"/>
      <c r="H890" s="405"/>
      <c r="I890" s="406"/>
      <c r="J890" s="406"/>
      <c r="K890" s="406"/>
      <c r="L890" s="406"/>
      <c r="M890" s="406"/>
      <c r="N890" s="406"/>
      <c r="O890" s="406"/>
      <c r="P890" s="405"/>
      <c r="Q890" s="405"/>
      <c r="R890" s="407"/>
      <c r="S890" s="407"/>
      <c r="W890" s="175"/>
      <c r="X890" s="175"/>
      <c r="Y890" s="175"/>
      <c r="Z890" s="175"/>
      <c r="AA890" s="175"/>
    </row>
    <row r="891" spans="1:27" s="177" customFormat="1" ht="15">
      <c r="A891" s="204"/>
      <c r="B891" s="204"/>
      <c r="C891" s="405"/>
      <c r="D891" s="405"/>
      <c r="E891" s="405"/>
      <c r="F891" s="405"/>
      <c r="G891" s="405"/>
      <c r="H891" s="405"/>
      <c r="I891" s="406"/>
      <c r="J891" s="406"/>
      <c r="K891" s="406"/>
      <c r="L891" s="406"/>
      <c r="M891" s="406"/>
      <c r="N891" s="406"/>
      <c r="O891" s="406"/>
      <c r="P891" s="405"/>
      <c r="Q891" s="405"/>
      <c r="R891" s="407"/>
      <c r="S891" s="407"/>
      <c r="W891" s="175"/>
      <c r="X891" s="175"/>
      <c r="Y891" s="175"/>
      <c r="Z891" s="175"/>
      <c r="AA891" s="175"/>
    </row>
    <row r="892" spans="1:27" s="177" customFormat="1" ht="15">
      <c r="A892" s="204"/>
      <c r="B892" s="204"/>
      <c r="C892" s="405"/>
      <c r="D892" s="405"/>
      <c r="E892" s="405"/>
      <c r="F892" s="405"/>
      <c r="G892" s="405"/>
      <c r="H892" s="405"/>
      <c r="I892" s="406"/>
      <c r="J892" s="406"/>
      <c r="K892" s="406"/>
      <c r="L892" s="406"/>
      <c r="M892" s="406"/>
      <c r="N892" s="406"/>
      <c r="O892" s="406"/>
      <c r="P892" s="405"/>
      <c r="Q892" s="405"/>
      <c r="R892" s="407"/>
      <c r="S892" s="407"/>
      <c r="W892" s="175"/>
      <c r="X892" s="175"/>
      <c r="Y892" s="175"/>
      <c r="Z892" s="175"/>
      <c r="AA892" s="175"/>
    </row>
    <row r="893" spans="1:27" s="177" customFormat="1" ht="15">
      <c r="A893" s="204"/>
      <c r="B893" s="204"/>
      <c r="C893" s="405"/>
      <c r="D893" s="405"/>
      <c r="E893" s="405"/>
      <c r="F893" s="405"/>
      <c r="G893" s="405"/>
      <c r="H893" s="405"/>
      <c r="I893" s="406"/>
      <c r="J893" s="406"/>
      <c r="K893" s="406"/>
      <c r="L893" s="406"/>
      <c r="M893" s="406"/>
      <c r="N893" s="406"/>
      <c r="O893" s="406"/>
      <c r="P893" s="405"/>
      <c r="Q893" s="405"/>
      <c r="R893" s="407"/>
      <c r="S893" s="407"/>
      <c r="W893" s="175"/>
      <c r="X893" s="175"/>
      <c r="Y893" s="175"/>
      <c r="Z893" s="175"/>
      <c r="AA893" s="175"/>
    </row>
    <row r="894" spans="1:27" s="177" customFormat="1" ht="15">
      <c r="A894" s="204"/>
      <c r="B894" s="204"/>
      <c r="C894" s="405"/>
      <c r="D894" s="405"/>
      <c r="E894" s="405"/>
      <c r="F894" s="405"/>
      <c r="G894" s="405"/>
      <c r="H894" s="405"/>
      <c r="I894" s="406"/>
      <c r="J894" s="406"/>
      <c r="K894" s="406"/>
      <c r="L894" s="406"/>
      <c r="M894" s="406"/>
      <c r="N894" s="406"/>
      <c r="O894" s="406"/>
      <c r="P894" s="405"/>
      <c r="Q894" s="405"/>
      <c r="R894" s="407"/>
      <c r="S894" s="407"/>
      <c r="W894" s="175"/>
      <c r="X894" s="175"/>
      <c r="Y894" s="175"/>
      <c r="Z894" s="175"/>
      <c r="AA894" s="175"/>
    </row>
    <row r="895" spans="1:27" s="177" customFormat="1" ht="15">
      <c r="A895" s="204"/>
      <c r="B895" s="204"/>
      <c r="C895" s="405"/>
      <c r="D895" s="405"/>
      <c r="E895" s="405"/>
      <c r="F895" s="405"/>
      <c r="G895" s="405"/>
      <c r="H895" s="405"/>
      <c r="I895" s="406"/>
      <c r="J895" s="406"/>
      <c r="K895" s="406"/>
      <c r="L895" s="406"/>
      <c r="M895" s="406"/>
      <c r="N895" s="406"/>
      <c r="O895" s="406"/>
      <c r="P895" s="405"/>
      <c r="Q895" s="405"/>
      <c r="R895" s="407"/>
      <c r="S895" s="407"/>
      <c r="W895" s="175"/>
      <c r="X895" s="175"/>
      <c r="Y895" s="175"/>
      <c r="Z895" s="175"/>
      <c r="AA895" s="175"/>
    </row>
    <row r="896" spans="1:27" s="177" customFormat="1" ht="15">
      <c r="A896" s="204"/>
      <c r="B896" s="204"/>
      <c r="C896" s="405"/>
      <c r="D896" s="405"/>
      <c r="E896" s="405"/>
      <c r="F896" s="405"/>
      <c r="G896" s="405"/>
      <c r="H896" s="405"/>
      <c r="I896" s="406"/>
      <c r="J896" s="406"/>
      <c r="K896" s="406"/>
      <c r="L896" s="406"/>
      <c r="M896" s="406"/>
      <c r="N896" s="406"/>
      <c r="O896" s="406"/>
      <c r="P896" s="405"/>
      <c r="Q896" s="405"/>
      <c r="R896" s="407"/>
      <c r="S896" s="407"/>
      <c r="W896" s="175"/>
      <c r="X896" s="175"/>
      <c r="Y896" s="175"/>
      <c r="Z896" s="175"/>
      <c r="AA896" s="175"/>
    </row>
    <row r="897" spans="1:27" s="177" customFormat="1" ht="15">
      <c r="A897" s="204"/>
      <c r="B897" s="204"/>
      <c r="C897" s="405"/>
      <c r="D897" s="405"/>
      <c r="E897" s="405"/>
      <c r="F897" s="405"/>
      <c r="G897" s="405"/>
      <c r="H897" s="405"/>
      <c r="I897" s="406"/>
      <c r="J897" s="406"/>
      <c r="K897" s="406"/>
      <c r="L897" s="406"/>
      <c r="M897" s="406"/>
      <c r="N897" s="406"/>
      <c r="O897" s="406"/>
      <c r="P897" s="405"/>
      <c r="Q897" s="405"/>
      <c r="R897" s="407"/>
      <c r="S897" s="407"/>
      <c r="W897" s="175"/>
      <c r="X897" s="175"/>
      <c r="Y897" s="175"/>
      <c r="Z897" s="175"/>
      <c r="AA897" s="175"/>
    </row>
    <row r="898" spans="1:27" s="177" customFormat="1" ht="15">
      <c r="A898" s="204"/>
      <c r="B898" s="204"/>
      <c r="C898" s="405"/>
      <c r="D898" s="405"/>
      <c r="E898" s="405"/>
      <c r="F898" s="405"/>
      <c r="G898" s="405"/>
      <c r="H898" s="405"/>
      <c r="I898" s="406"/>
      <c r="J898" s="406"/>
      <c r="K898" s="406"/>
      <c r="L898" s="406"/>
      <c r="M898" s="406"/>
      <c r="N898" s="406"/>
      <c r="O898" s="406"/>
      <c r="P898" s="405"/>
      <c r="Q898" s="405"/>
      <c r="R898" s="407"/>
      <c r="S898" s="407"/>
      <c r="W898" s="175"/>
      <c r="X898" s="175"/>
      <c r="Y898" s="175"/>
      <c r="Z898" s="175"/>
      <c r="AA898" s="175"/>
    </row>
    <row r="899" spans="1:27" s="177" customFormat="1" ht="15">
      <c r="A899" s="204"/>
      <c r="B899" s="204"/>
      <c r="C899" s="405"/>
      <c r="D899" s="405"/>
      <c r="E899" s="405"/>
      <c r="F899" s="405"/>
      <c r="G899" s="405"/>
      <c r="H899" s="405"/>
      <c r="I899" s="406"/>
      <c r="J899" s="406"/>
      <c r="K899" s="406"/>
      <c r="L899" s="406"/>
      <c r="M899" s="406"/>
      <c r="N899" s="406"/>
      <c r="O899" s="406"/>
      <c r="P899" s="405"/>
      <c r="Q899" s="405"/>
      <c r="R899" s="407"/>
      <c r="S899" s="407"/>
      <c r="W899" s="175"/>
      <c r="X899" s="175"/>
      <c r="Y899" s="175"/>
      <c r="Z899" s="175"/>
      <c r="AA899" s="175"/>
    </row>
    <row r="900" spans="1:27" s="177" customFormat="1" ht="15">
      <c r="A900" s="204"/>
      <c r="B900" s="204"/>
      <c r="C900" s="405"/>
      <c r="D900" s="405"/>
      <c r="E900" s="405"/>
      <c r="F900" s="405"/>
      <c r="G900" s="405"/>
      <c r="H900" s="405"/>
      <c r="I900" s="406"/>
      <c r="J900" s="406"/>
      <c r="K900" s="406"/>
      <c r="L900" s="406"/>
      <c r="M900" s="406"/>
      <c r="N900" s="406"/>
      <c r="O900" s="406"/>
      <c r="P900" s="405"/>
      <c r="Q900" s="405"/>
      <c r="R900" s="407"/>
      <c r="S900" s="407"/>
      <c r="W900" s="175"/>
      <c r="X900" s="175"/>
      <c r="Y900" s="175"/>
      <c r="Z900" s="175"/>
      <c r="AA900" s="175"/>
    </row>
    <row r="901" spans="1:27" s="177" customFormat="1" ht="15">
      <c r="A901" s="204"/>
      <c r="B901" s="204"/>
      <c r="C901" s="405"/>
      <c r="D901" s="405"/>
      <c r="E901" s="405"/>
      <c r="F901" s="405"/>
      <c r="G901" s="405"/>
      <c r="H901" s="405"/>
      <c r="I901" s="406"/>
      <c r="J901" s="406"/>
      <c r="K901" s="406"/>
      <c r="L901" s="406"/>
      <c r="M901" s="406"/>
      <c r="N901" s="406"/>
      <c r="O901" s="406"/>
      <c r="P901" s="405"/>
      <c r="Q901" s="405"/>
      <c r="R901" s="407"/>
      <c r="S901" s="407"/>
      <c r="W901" s="175"/>
      <c r="X901" s="175"/>
      <c r="Y901" s="175"/>
      <c r="Z901" s="175"/>
      <c r="AA901" s="175"/>
    </row>
    <row r="902" spans="1:27" s="177" customFormat="1" ht="15">
      <c r="A902" s="204"/>
      <c r="B902" s="204"/>
      <c r="C902" s="405"/>
      <c r="D902" s="405"/>
      <c r="E902" s="405"/>
      <c r="F902" s="405"/>
      <c r="G902" s="405"/>
      <c r="H902" s="405"/>
      <c r="I902" s="406"/>
      <c r="J902" s="406"/>
      <c r="K902" s="406"/>
      <c r="L902" s="406"/>
      <c r="M902" s="406"/>
      <c r="N902" s="406"/>
      <c r="O902" s="406"/>
      <c r="P902" s="405"/>
      <c r="Q902" s="405"/>
      <c r="R902" s="407"/>
      <c r="S902" s="407"/>
      <c r="W902" s="175"/>
      <c r="X902" s="175"/>
      <c r="Y902" s="175"/>
      <c r="Z902" s="175"/>
      <c r="AA902" s="175"/>
    </row>
    <row r="903" spans="1:27" s="177" customFormat="1" ht="15">
      <c r="A903" s="204"/>
      <c r="B903" s="204"/>
      <c r="C903" s="405"/>
      <c r="D903" s="405"/>
      <c r="E903" s="405"/>
      <c r="F903" s="405"/>
      <c r="G903" s="405"/>
      <c r="H903" s="405"/>
      <c r="I903" s="406"/>
      <c r="J903" s="406"/>
      <c r="K903" s="406"/>
      <c r="L903" s="406"/>
      <c r="M903" s="406"/>
      <c r="N903" s="406"/>
      <c r="O903" s="406"/>
      <c r="P903" s="405"/>
      <c r="Q903" s="405"/>
      <c r="R903" s="407"/>
      <c r="S903" s="407"/>
      <c r="W903" s="175"/>
      <c r="X903" s="175"/>
      <c r="Y903" s="175"/>
      <c r="Z903" s="175"/>
      <c r="AA903" s="175"/>
    </row>
    <row r="904" spans="1:27" s="177" customFormat="1" ht="15">
      <c r="A904" s="204"/>
      <c r="B904" s="204"/>
      <c r="C904" s="405"/>
      <c r="D904" s="405"/>
      <c r="E904" s="405"/>
      <c r="F904" s="405"/>
      <c r="G904" s="405"/>
      <c r="H904" s="405"/>
      <c r="I904" s="406"/>
      <c r="J904" s="406"/>
      <c r="K904" s="406"/>
      <c r="L904" s="406"/>
      <c r="M904" s="406"/>
      <c r="N904" s="406"/>
      <c r="O904" s="406"/>
      <c r="P904" s="405"/>
      <c r="Q904" s="405"/>
      <c r="R904" s="407"/>
      <c r="S904" s="407"/>
      <c r="W904" s="175"/>
      <c r="X904" s="175"/>
      <c r="Y904" s="175"/>
      <c r="Z904" s="175"/>
      <c r="AA904" s="175"/>
    </row>
    <row r="905" spans="1:27" s="177" customFormat="1" ht="15">
      <c r="A905" s="204"/>
      <c r="B905" s="204"/>
      <c r="C905" s="405"/>
      <c r="D905" s="405"/>
      <c r="E905" s="405"/>
      <c r="F905" s="405"/>
      <c r="G905" s="405"/>
      <c r="H905" s="405"/>
      <c r="I905" s="406"/>
      <c r="J905" s="406"/>
      <c r="K905" s="406"/>
      <c r="L905" s="406"/>
      <c r="M905" s="406"/>
      <c r="N905" s="406"/>
      <c r="O905" s="406"/>
      <c r="P905" s="405"/>
      <c r="Q905" s="405"/>
      <c r="R905" s="407"/>
      <c r="S905" s="407"/>
      <c r="W905" s="175"/>
      <c r="X905" s="175"/>
      <c r="Y905" s="175"/>
      <c r="Z905" s="175"/>
      <c r="AA905" s="175"/>
    </row>
    <row r="906" spans="1:27" s="177" customFormat="1" ht="15">
      <c r="A906" s="204"/>
      <c r="B906" s="204"/>
      <c r="C906" s="405"/>
      <c r="D906" s="405"/>
      <c r="E906" s="405"/>
      <c r="F906" s="405"/>
      <c r="G906" s="405"/>
      <c r="H906" s="405"/>
      <c r="I906" s="406"/>
      <c r="J906" s="406"/>
      <c r="K906" s="406"/>
      <c r="L906" s="406"/>
      <c r="M906" s="406"/>
      <c r="N906" s="406"/>
      <c r="O906" s="406"/>
      <c r="P906" s="405"/>
      <c r="Q906" s="405"/>
      <c r="R906" s="407"/>
      <c r="S906" s="407"/>
      <c r="W906" s="175"/>
      <c r="X906" s="175"/>
      <c r="Y906" s="175"/>
      <c r="Z906" s="175"/>
      <c r="AA906" s="175"/>
    </row>
    <row r="907" spans="1:27" s="177" customFormat="1" ht="15">
      <c r="A907" s="204"/>
      <c r="B907" s="204"/>
      <c r="C907" s="405"/>
      <c r="D907" s="405"/>
      <c r="E907" s="405"/>
      <c r="F907" s="405"/>
      <c r="G907" s="405"/>
      <c r="H907" s="405"/>
      <c r="I907" s="406"/>
      <c r="J907" s="406"/>
      <c r="K907" s="406"/>
      <c r="L907" s="406"/>
      <c r="M907" s="406"/>
      <c r="N907" s="406"/>
      <c r="O907" s="406"/>
      <c r="P907" s="405"/>
      <c r="Q907" s="405"/>
      <c r="R907" s="407"/>
      <c r="S907" s="407"/>
      <c r="W907" s="175"/>
      <c r="X907" s="175"/>
      <c r="Y907" s="175"/>
      <c r="Z907" s="175"/>
      <c r="AA907" s="175"/>
    </row>
    <row r="908" spans="1:27" s="177" customFormat="1" ht="15">
      <c r="A908" s="204"/>
      <c r="B908" s="204"/>
      <c r="C908" s="405"/>
      <c r="D908" s="405"/>
      <c r="E908" s="405"/>
      <c r="F908" s="405"/>
      <c r="G908" s="405"/>
      <c r="H908" s="405"/>
      <c r="I908" s="406"/>
      <c r="J908" s="406"/>
      <c r="K908" s="406"/>
      <c r="L908" s="406"/>
      <c r="M908" s="406"/>
      <c r="N908" s="406"/>
      <c r="O908" s="406"/>
      <c r="P908" s="405"/>
      <c r="Q908" s="405"/>
      <c r="R908" s="407"/>
      <c r="S908" s="407"/>
      <c r="W908" s="175"/>
      <c r="X908" s="175"/>
      <c r="Y908" s="175"/>
      <c r="Z908" s="175"/>
      <c r="AA908" s="175"/>
    </row>
    <row r="909" spans="1:27" s="177" customFormat="1" ht="15">
      <c r="A909" s="204"/>
      <c r="B909" s="204"/>
      <c r="C909" s="405"/>
      <c r="D909" s="405"/>
      <c r="E909" s="405"/>
      <c r="F909" s="405"/>
      <c r="G909" s="405"/>
      <c r="H909" s="405"/>
      <c r="I909" s="406"/>
      <c r="J909" s="406"/>
      <c r="K909" s="406"/>
      <c r="L909" s="406"/>
      <c r="M909" s="406"/>
      <c r="N909" s="406"/>
      <c r="O909" s="406"/>
      <c r="P909" s="405"/>
      <c r="Q909" s="405"/>
      <c r="R909" s="407"/>
      <c r="S909" s="407"/>
      <c r="W909" s="175"/>
      <c r="X909" s="175"/>
      <c r="Y909" s="175"/>
      <c r="Z909" s="175"/>
      <c r="AA909" s="175"/>
    </row>
    <row r="910" spans="1:27" s="177" customFormat="1" ht="15">
      <c r="A910" s="204"/>
      <c r="B910" s="204"/>
      <c r="C910" s="405"/>
      <c r="D910" s="405"/>
      <c r="E910" s="405"/>
      <c r="F910" s="405"/>
      <c r="G910" s="405"/>
      <c r="H910" s="405"/>
      <c r="I910" s="406"/>
      <c r="J910" s="406"/>
      <c r="K910" s="406"/>
      <c r="L910" s="406"/>
      <c r="M910" s="406"/>
      <c r="N910" s="406"/>
      <c r="O910" s="406"/>
      <c r="P910" s="405"/>
      <c r="Q910" s="405"/>
      <c r="R910" s="407"/>
      <c r="S910" s="407"/>
      <c r="W910" s="175"/>
      <c r="X910" s="175"/>
      <c r="Y910" s="175"/>
      <c r="Z910" s="175"/>
      <c r="AA910" s="175"/>
    </row>
    <row r="911" spans="1:27" s="177" customFormat="1" ht="15">
      <c r="A911" s="204"/>
      <c r="B911" s="204"/>
      <c r="C911" s="405"/>
      <c r="D911" s="405"/>
      <c r="E911" s="405"/>
      <c r="F911" s="405"/>
      <c r="G911" s="405"/>
      <c r="H911" s="405"/>
      <c r="I911" s="406"/>
      <c r="J911" s="406"/>
      <c r="K911" s="406"/>
      <c r="L911" s="406"/>
      <c r="M911" s="406"/>
      <c r="N911" s="406"/>
      <c r="O911" s="406"/>
      <c r="P911" s="405"/>
      <c r="Q911" s="405"/>
      <c r="R911" s="407"/>
      <c r="S911" s="407"/>
      <c r="W911" s="175"/>
      <c r="X911" s="175"/>
      <c r="Y911" s="175"/>
      <c r="Z911" s="175"/>
      <c r="AA911" s="175"/>
    </row>
    <row r="912" spans="1:27" s="177" customFormat="1" ht="15">
      <c r="A912" s="204"/>
      <c r="B912" s="204"/>
      <c r="C912" s="405"/>
      <c r="D912" s="405"/>
      <c r="E912" s="405"/>
      <c r="F912" s="405"/>
      <c r="G912" s="405"/>
      <c r="H912" s="405"/>
      <c r="I912" s="406"/>
      <c r="J912" s="406"/>
      <c r="K912" s="406"/>
      <c r="L912" s="406"/>
      <c r="M912" s="406"/>
      <c r="N912" s="406"/>
      <c r="O912" s="406"/>
      <c r="P912" s="405"/>
      <c r="Q912" s="405"/>
      <c r="R912" s="407"/>
      <c r="S912" s="407"/>
      <c r="W912" s="175"/>
      <c r="X912" s="175"/>
      <c r="Y912" s="175"/>
      <c r="Z912" s="175"/>
      <c r="AA912" s="175"/>
    </row>
    <row r="913" spans="1:27" s="177" customFormat="1" ht="15">
      <c r="A913" s="204"/>
      <c r="B913" s="204"/>
      <c r="C913" s="405"/>
      <c r="D913" s="405"/>
      <c r="E913" s="405"/>
      <c r="F913" s="405"/>
      <c r="G913" s="405"/>
      <c r="H913" s="405"/>
      <c r="I913" s="406"/>
      <c r="J913" s="406"/>
      <c r="K913" s="406"/>
      <c r="L913" s="406"/>
      <c r="M913" s="406"/>
      <c r="N913" s="406"/>
      <c r="O913" s="406"/>
      <c r="P913" s="405"/>
      <c r="Q913" s="405"/>
      <c r="R913" s="407"/>
      <c r="S913" s="407"/>
      <c r="W913" s="175"/>
      <c r="X913" s="175"/>
      <c r="Y913" s="175"/>
      <c r="Z913" s="175"/>
      <c r="AA913" s="175"/>
    </row>
    <row r="914" spans="1:27" s="177" customFormat="1" ht="15">
      <c r="A914" s="204"/>
      <c r="B914" s="204"/>
      <c r="C914" s="405"/>
      <c r="D914" s="405"/>
      <c r="E914" s="405"/>
      <c r="F914" s="405"/>
      <c r="G914" s="405"/>
      <c r="H914" s="405"/>
      <c r="I914" s="406"/>
      <c r="J914" s="406"/>
      <c r="K914" s="406"/>
      <c r="L914" s="406"/>
      <c r="M914" s="406"/>
      <c r="N914" s="406"/>
      <c r="O914" s="406"/>
      <c r="P914" s="405"/>
      <c r="Q914" s="405"/>
      <c r="R914" s="407"/>
      <c r="S914" s="407"/>
      <c r="W914" s="175"/>
      <c r="X914" s="175"/>
      <c r="Y914" s="175"/>
      <c r="Z914" s="175"/>
      <c r="AA914" s="175"/>
    </row>
    <row r="915" spans="1:27" s="177" customFormat="1" ht="15">
      <c r="A915" s="204"/>
      <c r="B915" s="204"/>
      <c r="C915" s="405"/>
      <c r="D915" s="405"/>
      <c r="E915" s="405"/>
      <c r="F915" s="405"/>
      <c r="G915" s="405"/>
      <c r="H915" s="405"/>
      <c r="I915" s="406"/>
      <c r="J915" s="406"/>
      <c r="K915" s="406"/>
      <c r="L915" s="406"/>
      <c r="M915" s="406"/>
      <c r="N915" s="406"/>
      <c r="O915" s="406"/>
      <c r="P915" s="405"/>
      <c r="Q915" s="405"/>
      <c r="R915" s="407"/>
      <c r="S915" s="407"/>
      <c r="W915" s="175"/>
      <c r="X915" s="175"/>
      <c r="Y915" s="175"/>
      <c r="Z915" s="175"/>
      <c r="AA915" s="175"/>
    </row>
    <row r="916" spans="1:27" s="177" customFormat="1" ht="15">
      <c r="A916" s="204"/>
      <c r="B916" s="204"/>
      <c r="C916" s="405"/>
      <c r="D916" s="405"/>
      <c r="E916" s="405"/>
      <c r="F916" s="405"/>
      <c r="G916" s="405"/>
      <c r="H916" s="405"/>
      <c r="I916" s="406"/>
      <c r="J916" s="406"/>
      <c r="K916" s="406"/>
      <c r="L916" s="406"/>
      <c r="M916" s="406"/>
      <c r="N916" s="406"/>
      <c r="O916" s="406"/>
      <c r="P916" s="405"/>
      <c r="Q916" s="405"/>
      <c r="R916" s="407"/>
      <c r="S916" s="407"/>
      <c r="W916" s="175"/>
      <c r="X916" s="175"/>
      <c r="Y916" s="175"/>
      <c r="Z916" s="175"/>
      <c r="AA916" s="175"/>
    </row>
    <row r="917" spans="1:27" s="177" customFormat="1" ht="15">
      <c r="A917" s="204"/>
      <c r="B917" s="204"/>
      <c r="C917" s="405"/>
      <c r="D917" s="405"/>
      <c r="E917" s="405"/>
      <c r="F917" s="405"/>
      <c r="G917" s="405"/>
      <c r="H917" s="405"/>
      <c r="I917" s="406"/>
      <c r="J917" s="406"/>
      <c r="K917" s="406"/>
      <c r="L917" s="406"/>
      <c r="M917" s="406"/>
      <c r="N917" s="406"/>
      <c r="O917" s="406"/>
      <c r="P917" s="405"/>
      <c r="Q917" s="405"/>
      <c r="R917" s="407"/>
      <c r="S917" s="407"/>
      <c r="W917" s="175"/>
      <c r="X917" s="175"/>
      <c r="Y917" s="175"/>
      <c r="Z917" s="175"/>
      <c r="AA917" s="175"/>
    </row>
    <row r="918" spans="1:27" s="177" customFormat="1" ht="15">
      <c r="A918" s="204"/>
      <c r="B918" s="204"/>
      <c r="C918" s="405"/>
      <c r="D918" s="405"/>
      <c r="E918" s="405"/>
      <c r="F918" s="405"/>
      <c r="G918" s="405"/>
      <c r="H918" s="405"/>
      <c r="I918" s="406"/>
      <c r="J918" s="406"/>
      <c r="K918" s="406"/>
      <c r="L918" s="406"/>
      <c r="M918" s="406"/>
      <c r="N918" s="406"/>
      <c r="O918" s="406"/>
      <c r="P918" s="405"/>
      <c r="Q918" s="405"/>
      <c r="R918" s="407"/>
      <c r="S918" s="407"/>
      <c r="W918" s="175"/>
      <c r="X918" s="175"/>
      <c r="Y918" s="175"/>
      <c r="Z918" s="175"/>
      <c r="AA918" s="175"/>
    </row>
    <row r="919" spans="1:27" s="177" customFormat="1" ht="15">
      <c r="A919" s="204"/>
      <c r="B919" s="204"/>
      <c r="C919" s="405"/>
      <c r="D919" s="405"/>
      <c r="E919" s="405"/>
      <c r="F919" s="405"/>
      <c r="G919" s="405"/>
      <c r="H919" s="405"/>
      <c r="I919" s="406"/>
      <c r="J919" s="406"/>
      <c r="K919" s="406"/>
      <c r="L919" s="406"/>
      <c r="M919" s="406"/>
      <c r="N919" s="406"/>
      <c r="O919" s="406"/>
      <c r="P919" s="405"/>
      <c r="Q919" s="405"/>
      <c r="R919" s="407"/>
      <c r="S919" s="407"/>
      <c r="W919" s="175"/>
      <c r="X919" s="175"/>
      <c r="Y919" s="175"/>
      <c r="Z919" s="175"/>
      <c r="AA919" s="175"/>
    </row>
    <row r="920" spans="1:27" s="177" customFormat="1" ht="15">
      <c r="A920" s="204"/>
      <c r="B920" s="204"/>
      <c r="C920" s="405"/>
      <c r="D920" s="405"/>
      <c r="E920" s="405"/>
      <c r="F920" s="405"/>
      <c r="G920" s="405"/>
      <c r="H920" s="405"/>
      <c r="I920" s="406"/>
      <c r="J920" s="406"/>
      <c r="K920" s="406"/>
      <c r="L920" s="406"/>
      <c r="M920" s="406"/>
      <c r="N920" s="406"/>
      <c r="O920" s="406"/>
      <c r="P920" s="405"/>
      <c r="Q920" s="405"/>
      <c r="R920" s="407"/>
      <c r="S920" s="407"/>
      <c r="W920" s="175"/>
      <c r="X920" s="175"/>
      <c r="Y920" s="175"/>
      <c r="Z920" s="175"/>
      <c r="AA920" s="175"/>
    </row>
    <row r="921" spans="1:27" s="177" customFormat="1" ht="15">
      <c r="A921" s="204"/>
      <c r="B921" s="204"/>
      <c r="C921" s="405"/>
      <c r="D921" s="405"/>
      <c r="E921" s="405"/>
      <c r="F921" s="405"/>
      <c r="G921" s="405"/>
      <c r="H921" s="405"/>
      <c r="I921" s="406"/>
      <c r="J921" s="406"/>
      <c r="K921" s="406"/>
      <c r="L921" s="406"/>
      <c r="M921" s="406"/>
      <c r="N921" s="406"/>
      <c r="O921" s="406"/>
      <c r="P921" s="405"/>
      <c r="Q921" s="405"/>
      <c r="R921" s="407"/>
      <c r="S921" s="407"/>
      <c r="W921" s="175"/>
      <c r="X921" s="175"/>
      <c r="Y921" s="175"/>
      <c r="Z921" s="175"/>
      <c r="AA921" s="175"/>
    </row>
    <row r="922" spans="1:27" s="177" customFormat="1" ht="15">
      <c r="A922" s="204"/>
      <c r="B922" s="204"/>
      <c r="C922" s="405"/>
      <c r="D922" s="405"/>
      <c r="E922" s="405"/>
      <c r="F922" s="405"/>
      <c r="G922" s="405"/>
      <c r="H922" s="405"/>
      <c r="I922" s="406"/>
      <c r="J922" s="406"/>
      <c r="K922" s="406"/>
      <c r="L922" s="406"/>
      <c r="M922" s="406"/>
      <c r="N922" s="406"/>
      <c r="O922" s="406"/>
      <c r="P922" s="405"/>
      <c r="Q922" s="405"/>
      <c r="R922" s="407"/>
      <c r="S922" s="407"/>
      <c r="W922" s="175"/>
      <c r="X922" s="175"/>
      <c r="Y922" s="175"/>
      <c r="Z922" s="175"/>
      <c r="AA922" s="175"/>
    </row>
    <row r="923" spans="1:27" s="177" customFormat="1" ht="15">
      <c r="A923" s="204"/>
      <c r="B923" s="204"/>
      <c r="C923" s="405"/>
      <c r="D923" s="405"/>
      <c r="E923" s="405"/>
      <c r="F923" s="405"/>
      <c r="G923" s="405"/>
      <c r="H923" s="405"/>
      <c r="I923" s="406"/>
      <c r="J923" s="406"/>
      <c r="K923" s="406"/>
      <c r="L923" s="406"/>
      <c r="M923" s="406"/>
      <c r="N923" s="406"/>
      <c r="O923" s="406"/>
      <c r="P923" s="405"/>
      <c r="Q923" s="405"/>
      <c r="R923" s="407"/>
      <c r="S923" s="407"/>
      <c r="W923" s="175"/>
      <c r="X923" s="175"/>
      <c r="Y923" s="175"/>
      <c r="Z923" s="175"/>
      <c r="AA923" s="175"/>
    </row>
    <row r="924" spans="1:27" s="177" customFormat="1" ht="15">
      <c r="A924" s="204"/>
      <c r="B924" s="204"/>
      <c r="C924" s="405"/>
      <c r="D924" s="405"/>
      <c r="E924" s="405"/>
      <c r="F924" s="405"/>
      <c r="G924" s="405"/>
      <c r="H924" s="405"/>
      <c r="I924" s="406"/>
      <c r="J924" s="406"/>
      <c r="K924" s="406"/>
      <c r="L924" s="406"/>
      <c r="M924" s="406"/>
      <c r="N924" s="406"/>
      <c r="O924" s="406"/>
      <c r="P924" s="405"/>
      <c r="Q924" s="405"/>
      <c r="R924" s="407"/>
      <c r="S924" s="407"/>
      <c r="W924" s="175"/>
      <c r="X924" s="175"/>
      <c r="Y924" s="175"/>
      <c r="Z924" s="175"/>
      <c r="AA924" s="175"/>
    </row>
    <row r="925" spans="1:27" s="177" customFormat="1" ht="15">
      <c r="A925" s="204"/>
      <c r="B925" s="204"/>
      <c r="C925" s="405"/>
      <c r="D925" s="405"/>
      <c r="E925" s="405"/>
      <c r="F925" s="405"/>
      <c r="G925" s="405"/>
      <c r="H925" s="405"/>
      <c r="I925" s="406"/>
      <c r="J925" s="406"/>
      <c r="K925" s="406"/>
      <c r="L925" s="406"/>
      <c r="M925" s="406"/>
      <c r="N925" s="406"/>
      <c r="O925" s="406"/>
      <c r="P925" s="405"/>
      <c r="Q925" s="405"/>
      <c r="R925" s="407"/>
      <c r="S925" s="407"/>
      <c r="W925" s="175"/>
      <c r="X925" s="175"/>
      <c r="Y925" s="175"/>
      <c r="Z925" s="175"/>
      <c r="AA925" s="175"/>
    </row>
    <row r="926" spans="1:27" s="177" customFormat="1" ht="15">
      <c r="A926" s="204"/>
      <c r="B926" s="204"/>
      <c r="C926" s="405"/>
      <c r="D926" s="405"/>
      <c r="E926" s="405"/>
      <c r="F926" s="405"/>
      <c r="G926" s="405"/>
      <c r="H926" s="405"/>
      <c r="I926" s="406"/>
      <c r="J926" s="406"/>
      <c r="K926" s="406"/>
      <c r="L926" s="406"/>
      <c r="M926" s="406"/>
      <c r="N926" s="406"/>
      <c r="O926" s="406"/>
      <c r="P926" s="405"/>
      <c r="Q926" s="405"/>
      <c r="R926" s="407"/>
      <c r="S926" s="407"/>
      <c r="W926" s="175"/>
      <c r="X926" s="175"/>
      <c r="Y926" s="175"/>
      <c r="Z926" s="175"/>
      <c r="AA926" s="175"/>
    </row>
    <row r="927" spans="1:27" s="177" customFormat="1" ht="15">
      <c r="A927" s="204"/>
      <c r="B927" s="204"/>
      <c r="C927" s="405"/>
      <c r="D927" s="405"/>
      <c r="E927" s="405"/>
      <c r="F927" s="405"/>
      <c r="G927" s="405"/>
      <c r="H927" s="405"/>
      <c r="I927" s="406"/>
      <c r="J927" s="406"/>
      <c r="K927" s="406"/>
      <c r="L927" s="406"/>
      <c r="M927" s="406"/>
      <c r="N927" s="406"/>
      <c r="O927" s="406"/>
      <c r="P927" s="405"/>
      <c r="Q927" s="405"/>
      <c r="R927" s="407"/>
      <c r="S927" s="407"/>
      <c r="W927" s="175"/>
      <c r="X927" s="175"/>
      <c r="Y927" s="175"/>
      <c r="Z927" s="175"/>
      <c r="AA927" s="175"/>
    </row>
    <row r="928" spans="1:27" s="177" customFormat="1" ht="15">
      <c r="A928" s="204"/>
      <c r="B928" s="204"/>
      <c r="C928" s="405"/>
      <c r="D928" s="405"/>
      <c r="E928" s="405"/>
      <c r="F928" s="405"/>
      <c r="G928" s="405"/>
      <c r="H928" s="405"/>
      <c r="I928" s="406"/>
      <c r="J928" s="406"/>
      <c r="K928" s="406"/>
      <c r="L928" s="406"/>
      <c r="M928" s="406"/>
      <c r="N928" s="406"/>
      <c r="O928" s="406"/>
      <c r="P928" s="405"/>
      <c r="Q928" s="405"/>
      <c r="R928" s="407"/>
      <c r="S928" s="407"/>
      <c r="W928" s="175"/>
      <c r="X928" s="175"/>
      <c r="Y928" s="175"/>
      <c r="Z928" s="175"/>
      <c r="AA928" s="175"/>
    </row>
    <row r="929" spans="1:27" s="177" customFormat="1" ht="15">
      <c r="A929" s="204"/>
      <c r="B929" s="204"/>
      <c r="C929" s="405"/>
      <c r="D929" s="405"/>
      <c r="E929" s="405"/>
      <c r="F929" s="405"/>
      <c r="G929" s="405"/>
      <c r="H929" s="405"/>
      <c r="I929" s="406"/>
      <c r="J929" s="406"/>
      <c r="K929" s="406"/>
      <c r="L929" s="406"/>
      <c r="M929" s="406"/>
      <c r="N929" s="406"/>
      <c r="O929" s="406"/>
      <c r="P929" s="405"/>
      <c r="Q929" s="405"/>
      <c r="R929" s="407"/>
      <c r="S929" s="407"/>
      <c r="W929" s="175"/>
      <c r="X929" s="175"/>
      <c r="Y929" s="175"/>
      <c r="Z929" s="175"/>
      <c r="AA929" s="175"/>
    </row>
    <row r="930" spans="1:27" s="177" customFormat="1" ht="15">
      <c r="A930" s="204"/>
      <c r="B930" s="204"/>
      <c r="C930" s="405"/>
      <c r="D930" s="405"/>
      <c r="E930" s="405"/>
      <c r="F930" s="405"/>
      <c r="G930" s="405"/>
      <c r="H930" s="405"/>
      <c r="I930" s="406"/>
      <c r="J930" s="406"/>
      <c r="K930" s="406"/>
      <c r="L930" s="406"/>
      <c r="M930" s="406"/>
      <c r="N930" s="406"/>
      <c r="O930" s="406"/>
      <c r="P930" s="405"/>
      <c r="Q930" s="405"/>
      <c r="R930" s="407"/>
      <c r="S930" s="407"/>
      <c r="W930" s="175"/>
      <c r="X930" s="175"/>
      <c r="Y930" s="175"/>
      <c r="Z930" s="175"/>
      <c r="AA930" s="175"/>
    </row>
    <row r="931" spans="1:27" s="177" customFormat="1" ht="15">
      <c r="A931" s="204"/>
      <c r="B931" s="204"/>
      <c r="C931" s="405"/>
      <c r="D931" s="405"/>
      <c r="E931" s="405"/>
      <c r="F931" s="405"/>
      <c r="G931" s="405"/>
      <c r="H931" s="405"/>
      <c r="I931" s="406"/>
      <c r="J931" s="406"/>
      <c r="K931" s="406"/>
      <c r="L931" s="406"/>
      <c r="M931" s="406"/>
      <c r="N931" s="406"/>
      <c r="O931" s="406"/>
      <c r="P931" s="405"/>
      <c r="Q931" s="405"/>
      <c r="R931" s="407"/>
      <c r="S931" s="407"/>
      <c r="W931" s="175"/>
      <c r="X931" s="175"/>
      <c r="Y931" s="175"/>
      <c r="Z931" s="175"/>
      <c r="AA931" s="175"/>
    </row>
    <row r="932" spans="1:27" s="177" customFormat="1" ht="15">
      <c r="A932" s="204"/>
      <c r="B932" s="204"/>
      <c r="C932" s="405"/>
      <c r="D932" s="405"/>
      <c r="E932" s="405"/>
      <c r="F932" s="405"/>
      <c r="G932" s="405"/>
      <c r="H932" s="405"/>
      <c r="I932" s="406"/>
      <c r="J932" s="406"/>
      <c r="K932" s="406"/>
      <c r="L932" s="406"/>
      <c r="M932" s="406"/>
      <c r="N932" s="406"/>
      <c r="O932" s="406"/>
      <c r="P932" s="405"/>
      <c r="Q932" s="405"/>
      <c r="R932" s="407"/>
      <c r="S932" s="407"/>
      <c r="W932" s="175"/>
      <c r="X932" s="175"/>
      <c r="Y932" s="175"/>
      <c r="Z932" s="175"/>
      <c r="AA932" s="175"/>
    </row>
    <row r="933" spans="1:27" s="177" customFormat="1" ht="15">
      <c r="A933" s="204"/>
      <c r="B933" s="204"/>
      <c r="C933" s="405"/>
      <c r="D933" s="405"/>
      <c r="E933" s="405"/>
      <c r="F933" s="405"/>
      <c r="G933" s="405"/>
      <c r="H933" s="405"/>
      <c r="I933" s="406"/>
      <c r="J933" s="406"/>
      <c r="K933" s="406"/>
      <c r="L933" s="406"/>
      <c r="M933" s="406"/>
      <c r="N933" s="406"/>
      <c r="O933" s="406"/>
      <c r="P933" s="405"/>
      <c r="Q933" s="405"/>
      <c r="R933" s="407"/>
      <c r="S933" s="407"/>
      <c r="W933" s="175"/>
      <c r="X933" s="175"/>
      <c r="Y933" s="175"/>
      <c r="Z933" s="175"/>
      <c r="AA933" s="175"/>
    </row>
    <row r="934" spans="1:27" s="177" customFormat="1" ht="15">
      <c r="A934" s="204"/>
      <c r="B934" s="204"/>
      <c r="C934" s="405"/>
      <c r="D934" s="405"/>
      <c r="E934" s="405"/>
      <c r="F934" s="405"/>
      <c r="G934" s="405"/>
      <c r="H934" s="405"/>
      <c r="I934" s="406"/>
      <c r="J934" s="406"/>
      <c r="K934" s="406"/>
      <c r="L934" s="406"/>
      <c r="M934" s="406"/>
      <c r="N934" s="406"/>
      <c r="O934" s="406"/>
      <c r="P934" s="405"/>
      <c r="Q934" s="405"/>
      <c r="R934" s="407"/>
      <c r="S934" s="407"/>
      <c r="W934" s="175"/>
      <c r="X934" s="175"/>
      <c r="Y934" s="175"/>
      <c r="Z934" s="175"/>
      <c r="AA934" s="175"/>
    </row>
    <row r="935" spans="1:27" s="177" customFormat="1" ht="15">
      <c r="A935" s="204"/>
      <c r="B935" s="204"/>
      <c r="C935" s="405"/>
      <c r="D935" s="405"/>
      <c r="E935" s="405"/>
      <c r="F935" s="405"/>
      <c r="G935" s="405"/>
      <c r="H935" s="405"/>
      <c r="I935" s="406"/>
      <c r="J935" s="406"/>
      <c r="K935" s="406"/>
      <c r="L935" s="406"/>
      <c r="M935" s="406"/>
      <c r="N935" s="406"/>
      <c r="O935" s="406"/>
      <c r="P935" s="405"/>
      <c r="Q935" s="405"/>
      <c r="R935" s="407"/>
      <c r="S935" s="407"/>
      <c r="W935" s="175"/>
      <c r="X935" s="175"/>
      <c r="Y935" s="175"/>
      <c r="Z935" s="175"/>
      <c r="AA935" s="175"/>
    </row>
    <row r="936" spans="1:27" s="177" customFormat="1" ht="15">
      <c r="A936" s="204"/>
      <c r="B936" s="204"/>
      <c r="C936" s="405"/>
      <c r="D936" s="405"/>
      <c r="E936" s="405"/>
      <c r="F936" s="405"/>
      <c r="G936" s="405"/>
      <c r="H936" s="405"/>
      <c r="I936" s="406"/>
      <c r="J936" s="406"/>
      <c r="K936" s="406"/>
      <c r="L936" s="406"/>
      <c r="M936" s="406"/>
      <c r="N936" s="406"/>
      <c r="O936" s="406"/>
      <c r="P936" s="405"/>
      <c r="Q936" s="405"/>
      <c r="R936" s="407"/>
      <c r="S936" s="407"/>
      <c r="W936" s="175"/>
      <c r="X936" s="175"/>
      <c r="Y936" s="175"/>
      <c r="Z936" s="175"/>
      <c r="AA936" s="175"/>
    </row>
    <row r="937" spans="1:27" s="177" customFormat="1" ht="15">
      <c r="A937" s="204"/>
      <c r="B937" s="204"/>
      <c r="C937" s="405"/>
      <c r="D937" s="405"/>
      <c r="E937" s="405"/>
      <c r="F937" s="405"/>
      <c r="G937" s="405"/>
      <c r="H937" s="405"/>
      <c r="I937" s="406"/>
      <c r="J937" s="406"/>
      <c r="K937" s="406"/>
      <c r="L937" s="406"/>
      <c r="M937" s="406"/>
      <c r="N937" s="406"/>
      <c r="O937" s="406"/>
      <c r="P937" s="405"/>
      <c r="Q937" s="405"/>
      <c r="R937" s="407"/>
      <c r="S937" s="407"/>
      <c r="W937" s="175"/>
      <c r="X937" s="175"/>
      <c r="Y937" s="175"/>
      <c r="Z937" s="175"/>
      <c r="AA937" s="175"/>
    </row>
    <row r="938" spans="1:27" s="177" customFormat="1" ht="15">
      <c r="A938" s="204"/>
      <c r="B938" s="204"/>
      <c r="C938" s="405"/>
      <c r="D938" s="405"/>
      <c r="E938" s="405"/>
      <c r="F938" s="405"/>
      <c r="G938" s="405"/>
      <c r="H938" s="405"/>
      <c r="I938" s="406"/>
      <c r="J938" s="406"/>
      <c r="K938" s="406"/>
      <c r="L938" s="406"/>
      <c r="M938" s="406"/>
      <c r="N938" s="406"/>
      <c r="O938" s="406"/>
      <c r="P938" s="405"/>
      <c r="Q938" s="405"/>
      <c r="R938" s="407"/>
      <c r="S938" s="407"/>
      <c r="W938" s="175"/>
      <c r="X938" s="175"/>
      <c r="Y938" s="175"/>
      <c r="Z938" s="175"/>
      <c r="AA938" s="175"/>
    </row>
    <row r="939" spans="1:27" s="177" customFormat="1" ht="15">
      <c r="A939" s="204"/>
      <c r="B939" s="204"/>
      <c r="C939" s="405"/>
      <c r="D939" s="405"/>
      <c r="E939" s="405"/>
      <c r="F939" s="405"/>
      <c r="G939" s="405"/>
      <c r="H939" s="405"/>
      <c r="I939" s="406"/>
      <c r="J939" s="406"/>
      <c r="K939" s="406"/>
      <c r="L939" s="406"/>
      <c r="M939" s="406"/>
      <c r="N939" s="406"/>
      <c r="O939" s="406"/>
      <c r="P939" s="405"/>
      <c r="Q939" s="405"/>
      <c r="R939" s="407"/>
      <c r="S939" s="407"/>
      <c r="W939" s="175"/>
      <c r="X939" s="175"/>
      <c r="Y939" s="175"/>
      <c r="Z939" s="175"/>
      <c r="AA939" s="175"/>
    </row>
    <row r="940" spans="1:27" s="177" customFormat="1" ht="15">
      <c r="A940" s="204"/>
      <c r="B940" s="204"/>
      <c r="C940" s="405"/>
      <c r="D940" s="405"/>
      <c r="E940" s="405"/>
      <c r="F940" s="405"/>
      <c r="G940" s="405"/>
      <c r="H940" s="405"/>
      <c r="I940" s="406"/>
      <c r="J940" s="406"/>
      <c r="K940" s="406"/>
      <c r="L940" s="406"/>
      <c r="M940" s="406"/>
      <c r="N940" s="406"/>
      <c r="O940" s="406"/>
      <c r="P940" s="405"/>
      <c r="Q940" s="405"/>
      <c r="R940" s="407"/>
      <c r="S940" s="407"/>
      <c r="W940" s="175"/>
      <c r="X940" s="175"/>
      <c r="Y940" s="175"/>
      <c r="Z940" s="175"/>
      <c r="AA940" s="175"/>
    </row>
    <row r="941" spans="1:27" s="177" customFormat="1" ht="15">
      <c r="A941" s="204"/>
      <c r="B941" s="204"/>
      <c r="C941" s="405"/>
      <c r="D941" s="405"/>
      <c r="E941" s="405"/>
      <c r="F941" s="405"/>
      <c r="G941" s="405"/>
      <c r="H941" s="405"/>
      <c r="I941" s="406"/>
      <c r="J941" s="406"/>
      <c r="K941" s="406"/>
      <c r="L941" s="406"/>
      <c r="M941" s="406"/>
      <c r="N941" s="406"/>
      <c r="O941" s="406"/>
      <c r="P941" s="405"/>
      <c r="Q941" s="405"/>
      <c r="R941" s="407"/>
      <c r="S941" s="407"/>
      <c r="W941" s="175"/>
      <c r="X941" s="175"/>
      <c r="Y941" s="175"/>
      <c r="Z941" s="175"/>
      <c r="AA941" s="175"/>
    </row>
    <row r="942" spans="1:27" s="177" customFormat="1" ht="15">
      <c r="A942" s="204"/>
      <c r="B942" s="204"/>
      <c r="C942" s="405"/>
      <c r="D942" s="405"/>
      <c r="E942" s="405"/>
      <c r="F942" s="405"/>
      <c r="G942" s="405"/>
      <c r="H942" s="405"/>
      <c r="I942" s="406"/>
      <c r="J942" s="406"/>
      <c r="K942" s="406"/>
      <c r="L942" s="406"/>
      <c r="M942" s="406"/>
      <c r="N942" s="406"/>
      <c r="O942" s="406"/>
      <c r="P942" s="405"/>
      <c r="Q942" s="405"/>
      <c r="R942" s="407"/>
      <c r="S942" s="407"/>
      <c r="W942" s="175"/>
      <c r="X942" s="175"/>
      <c r="Y942" s="175"/>
      <c r="Z942" s="175"/>
      <c r="AA942" s="175"/>
    </row>
    <row r="943" spans="1:27" s="177" customFormat="1" ht="15">
      <c r="A943" s="204"/>
      <c r="B943" s="204"/>
      <c r="C943" s="405"/>
      <c r="D943" s="405"/>
      <c r="E943" s="405"/>
      <c r="F943" s="405"/>
      <c r="G943" s="405"/>
      <c r="H943" s="405"/>
      <c r="I943" s="406"/>
      <c r="J943" s="406"/>
      <c r="K943" s="406"/>
      <c r="L943" s="406"/>
      <c r="M943" s="406"/>
      <c r="N943" s="406"/>
      <c r="O943" s="406"/>
      <c r="P943" s="405"/>
      <c r="Q943" s="405"/>
      <c r="R943" s="407"/>
      <c r="S943" s="407"/>
      <c r="W943" s="175"/>
      <c r="X943" s="175"/>
      <c r="Y943" s="175"/>
      <c r="Z943" s="175"/>
      <c r="AA943" s="175"/>
    </row>
    <row r="944" spans="1:27" s="177" customFormat="1" ht="15">
      <c r="A944" s="204"/>
      <c r="B944" s="204"/>
      <c r="C944" s="405"/>
      <c r="D944" s="405"/>
      <c r="E944" s="405"/>
      <c r="F944" s="405"/>
      <c r="G944" s="405"/>
      <c r="H944" s="405"/>
      <c r="I944" s="406"/>
      <c r="J944" s="406"/>
      <c r="K944" s="406"/>
      <c r="L944" s="406"/>
      <c r="M944" s="406"/>
      <c r="N944" s="406"/>
      <c r="O944" s="406"/>
      <c r="P944" s="405"/>
      <c r="Q944" s="405"/>
      <c r="R944" s="407"/>
      <c r="S944" s="407"/>
      <c r="W944" s="175"/>
      <c r="X944" s="175"/>
      <c r="Y944" s="175"/>
      <c r="Z944" s="175"/>
      <c r="AA944" s="175"/>
    </row>
    <row r="945" spans="1:27" s="177" customFormat="1" ht="15">
      <c r="A945" s="204"/>
      <c r="B945" s="204"/>
      <c r="C945" s="405"/>
      <c r="D945" s="405"/>
      <c r="E945" s="405"/>
      <c r="F945" s="405"/>
      <c r="G945" s="405"/>
      <c r="H945" s="405"/>
      <c r="I945" s="406"/>
      <c r="J945" s="406"/>
      <c r="K945" s="406"/>
      <c r="L945" s="406"/>
      <c r="M945" s="406"/>
      <c r="N945" s="406"/>
      <c r="O945" s="406"/>
      <c r="P945" s="405"/>
      <c r="Q945" s="405"/>
      <c r="R945" s="407"/>
      <c r="S945" s="407"/>
      <c r="W945" s="175"/>
      <c r="X945" s="175"/>
      <c r="Y945" s="175"/>
      <c r="Z945" s="175"/>
      <c r="AA945" s="175"/>
    </row>
    <row r="946" spans="1:27" s="177" customFormat="1" ht="15">
      <c r="A946" s="204"/>
      <c r="B946" s="204"/>
      <c r="C946" s="405"/>
      <c r="D946" s="405"/>
      <c r="E946" s="405"/>
      <c r="F946" s="405"/>
      <c r="G946" s="405"/>
      <c r="H946" s="405"/>
      <c r="I946" s="406"/>
      <c r="J946" s="406"/>
      <c r="K946" s="406"/>
      <c r="L946" s="406"/>
      <c r="M946" s="406"/>
      <c r="N946" s="406"/>
      <c r="O946" s="406"/>
      <c r="P946" s="405"/>
      <c r="Q946" s="405"/>
      <c r="R946" s="407"/>
      <c r="S946" s="407"/>
      <c r="W946" s="175"/>
      <c r="X946" s="175"/>
      <c r="Y946" s="175"/>
      <c r="Z946" s="175"/>
      <c r="AA946" s="175"/>
    </row>
    <row r="947" spans="1:27" s="177" customFormat="1" ht="15">
      <c r="A947" s="204"/>
      <c r="B947" s="204"/>
      <c r="C947" s="405"/>
      <c r="D947" s="405"/>
      <c r="E947" s="405"/>
      <c r="F947" s="405"/>
      <c r="G947" s="405"/>
      <c r="H947" s="405"/>
      <c r="I947" s="406"/>
      <c r="J947" s="406"/>
      <c r="K947" s="406"/>
      <c r="L947" s="406"/>
      <c r="M947" s="406"/>
      <c r="N947" s="406"/>
      <c r="O947" s="406"/>
      <c r="P947" s="405"/>
      <c r="Q947" s="405"/>
      <c r="R947" s="407"/>
      <c r="S947" s="407"/>
      <c r="W947" s="175"/>
      <c r="X947" s="175"/>
      <c r="Y947" s="175"/>
      <c r="Z947" s="175"/>
      <c r="AA947" s="175"/>
    </row>
    <row r="948" spans="1:27" s="177" customFormat="1" ht="15">
      <c r="A948" s="204"/>
      <c r="B948" s="204"/>
      <c r="C948" s="405"/>
      <c r="D948" s="405"/>
      <c r="E948" s="405"/>
      <c r="F948" s="405"/>
      <c r="G948" s="405"/>
      <c r="H948" s="405"/>
      <c r="I948" s="406"/>
      <c r="J948" s="406"/>
      <c r="K948" s="406"/>
      <c r="L948" s="406"/>
      <c r="M948" s="406"/>
      <c r="N948" s="406"/>
      <c r="O948" s="406"/>
      <c r="P948" s="405"/>
      <c r="Q948" s="405"/>
      <c r="R948" s="407"/>
      <c r="S948" s="407"/>
      <c r="W948" s="175"/>
      <c r="X948" s="175"/>
      <c r="Y948" s="175"/>
      <c r="Z948" s="175"/>
      <c r="AA948" s="175"/>
    </row>
    <row r="949" spans="1:27" s="177" customFormat="1" ht="15">
      <c r="A949" s="204"/>
      <c r="B949" s="204"/>
      <c r="C949" s="405"/>
      <c r="D949" s="405"/>
      <c r="E949" s="405"/>
      <c r="F949" s="405"/>
      <c r="G949" s="405"/>
      <c r="H949" s="405"/>
      <c r="I949" s="406"/>
      <c r="J949" s="406"/>
      <c r="K949" s="406"/>
      <c r="L949" s="406"/>
      <c r="M949" s="406"/>
      <c r="N949" s="406"/>
      <c r="O949" s="406"/>
      <c r="P949" s="405"/>
      <c r="Q949" s="405"/>
      <c r="R949" s="407"/>
      <c r="S949" s="407"/>
      <c r="W949" s="175"/>
      <c r="X949" s="175"/>
      <c r="Y949" s="175"/>
      <c r="Z949" s="175"/>
      <c r="AA949" s="175"/>
    </row>
    <row r="950" spans="1:27" s="177" customFormat="1" ht="15">
      <c r="A950" s="204"/>
      <c r="B950" s="204"/>
      <c r="C950" s="405"/>
      <c r="D950" s="405"/>
      <c r="E950" s="405"/>
      <c r="F950" s="405"/>
      <c r="G950" s="405"/>
      <c r="H950" s="405"/>
      <c r="I950" s="406"/>
      <c r="J950" s="406"/>
      <c r="K950" s="406"/>
      <c r="L950" s="406"/>
      <c r="M950" s="406"/>
      <c r="N950" s="406"/>
      <c r="O950" s="406"/>
      <c r="P950" s="405"/>
      <c r="Q950" s="405"/>
      <c r="R950" s="407"/>
      <c r="S950" s="407"/>
      <c r="W950" s="175"/>
      <c r="X950" s="175"/>
      <c r="Y950" s="175"/>
      <c r="Z950" s="175"/>
      <c r="AA950" s="175"/>
    </row>
    <row r="951" spans="1:27" s="177" customFormat="1" ht="15">
      <c r="A951" s="204"/>
      <c r="B951" s="204"/>
      <c r="C951" s="405"/>
      <c r="D951" s="405"/>
      <c r="E951" s="405"/>
      <c r="F951" s="405"/>
      <c r="G951" s="405"/>
      <c r="H951" s="405"/>
      <c r="I951" s="406"/>
      <c r="J951" s="406"/>
      <c r="K951" s="406"/>
      <c r="L951" s="406"/>
      <c r="M951" s="406"/>
      <c r="N951" s="406"/>
      <c r="O951" s="406"/>
      <c r="P951" s="405"/>
      <c r="Q951" s="405"/>
      <c r="R951" s="407"/>
      <c r="S951" s="407"/>
      <c r="W951" s="175"/>
      <c r="X951" s="175"/>
      <c r="Y951" s="175"/>
      <c r="Z951" s="175"/>
      <c r="AA951" s="175"/>
    </row>
    <row r="952" spans="1:27" s="177" customFormat="1" ht="15">
      <c r="A952" s="204"/>
      <c r="B952" s="204"/>
      <c r="C952" s="405"/>
      <c r="D952" s="405"/>
      <c r="E952" s="405"/>
      <c r="F952" s="405"/>
      <c r="G952" s="405"/>
      <c r="H952" s="405"/>
      <c r="I952" s="406"/>
      <c r="J952" s="406"/>
      <c r="K952" s="406"/>
      <c r="L952" s="406"/>
      <c r="M952" s="406"/>
      <c r="N952" s="406"/>
      <c r="O952" s="406"/>
      <c r="P952" s="405"/>
      <c r="Q952" s="405"/>
      <c r="R952" s="407"/>
      <c r="S952" s="407"/>
      <c r="W952" s="175"/>
      <c r="X952" s="175"/>
      <c r="Y952" s="175"/>
      <c r="Z952" s="175"/>
      <c r="AA952" s="175"/>
    </row>
    <row r="953" spans="1:27" s="177" customFormat="1" ht="15">
      <c r="A953" s="204"/>
      <c r="B953" s="204"/>
      <c r="C953" s="405"/>
      <c r="D953" s="405"/>
      <c r="E953" s="405"/>
      <c r="F953" s="405"/>
      <c r="G953" s="405"/>
      <c r="H953" s="405"/>
      <c r="I953" s="406"/>
      <c r="J953" s="406"/>
      <c r="K953" s="406"/>
      <c r="L953" s="406"/>
      <c r="M953" s="406"/>
      <c r="N953" s="406"/>
      <c r="O953" s="406"/>
      <c r="P953" s="405"/>
      <c r="Q953" s="405"/>
      <c r="R953" s="407"/>
      <c r="S953" s="407"/>
      <c r="W953" s="175"/>
      <c r="X953" s="175"/>
      <c r="Y953" s="175"/>
      <c r="Z953" s="175"/>
      <c r="AA953" s="175"/>
    </row>
    <row r="954" spans="1:27" s="177" customFormat="1" ht="15">
      <c r="A954" s="204"/>
      <c r="B954" s="204"/>
      <c r="C954" s="405"/>
      <c r="D954" s="405"/>
      <c r="E954" s="405"/>
      <c r="F954" s="405"/>
      <c r="G954" s="405"/>
      <c r="H954" s="405"/>
      <c r="I954" s="406"/>
      <c r="J954" s="406"/>
      <c r="K954" s="406"/>
      <c r="L954" s="406"/>
      <c r="M954" s="406"/>
      <c r="N954" s="406"/>
      <c r="O954" s="406"/>
      <c r="P954" s="405"/>
      <c r="Q954" s="405"/>
      <c r="R954" s="407"/>
      <c r="S954" s="407"/>
      <c r="W954" s="175"/>
      <c r="X954" s="175"/>
      <c r="Y954" s="175"/>
      <c r="Z954" s="175"/>
      <c r="AA954" s="175"/>
    </row>
    <row r="955" spans="1:27" s="177" customFormat="1" ht="15">
      <c r="A955" s="204"/>
      <c r="B955" s="204"/>
      <c r="C955" s="405"/>
      <c r="D955" s="405"/>
      <c r="E955" s="405"/>
      <c r="F955" s="405"/>
      <c r="G955" s="405"/>
      <c r="H955" s="405"/>
      <c r="I955" s="406"/>
      <c r="J955" s="406"/>
      <c r="K955" s="406"/>
      <c r="L955" s="406"/>
      <c r="M955" s="406"/>
      <c r="N955" s="406"/>
      <c r="O955" s="406"/>
      <c r="P955" s="405"/>
      <c r="Q955" s="405"/>
      <c r="R955" s="407"/>
      <c r="S955" s="407"/>
      <c r="W955" s="175"/>
      <c r="X955" s="175"/>
      <c r="Y955" s="175"/>
      <c r="Z955" s="175"/>
      <c r="AA955" s="175"/>
    </row>
    <row r="956" spans="1:27" s="177" customFormat="1" ht="15">
      <c r="A956" s="204"/>
      <c r="B956" s="204"/>
      <c r="C956" s="405"/>
      <c r="D956" s="405"/>
      <c r="E956" s="405"/>
      <c r="F956" s="405"/>
      <c r="G956" s="405"/>
      <c r="H956" s="405"/>
      <c r="I956" s="406"/>
      <c r="J956" s="406"/>
      <c r="K956" s="406"/>
      <c r="L956" s="406"/>
      <c r="M956" s="406"/>
      <c r="N956" s="406"/>
      <c r="O956" s="406"/>
      <c r="P956" s="405"/>
      <c r="Q956" s="405"/>
      <c r="R956" s="407"/>
      <c r="S956" s="407"/>
      <c r="W956" s="175"/>
      <c r="X956" s="175"/>
      <c r="Y956" s="175"/>
      <c r="Z956" s="175"/>
      <c r="AA956" s="175"/>
    </row>
    <row r="957" spans="1:27" s="177" customFormat="1" ht="15">
      <c r="A957" s="204"/>
      <c r="B957" s="204"/>
      <c r="C957" s="405"/>
      <c r="D957" s="405"/>
      <c r="E957" s="405"/>
      <c r="F957" s="405"/>
      <c r="G957" s="405"/>
      <c r="H957" s="405"/>
      <c r="I957" s="406"/>
      <c r="J957" s="406"/>
      <c r="K957" s="406"/>
      <c r="L957" s="406"/>
      <c r="M957" s="406"/>
      <c r="N957" s="406"/>
      <c r="O957" s="406"/>
      <c r="P957" s="405"/>
      <c r="Q957" s="405"/>
      <c r="R957" s="407"/>
      <c r="S957" s="407"/>
      <c r="W957" s="175"/>
      <c r="X957" s="175"/>
      <c r="Y957" s="175"/>
      <c r="Z957" s="175"/>
      <c r="AA957" s="175"/>
    </row>
    <row r="958" spans="1:27" s="177" customFormat="1" ht="15">
      <c r="A958" s="204"/>
      <c r="B958" s="204"/>
      <c r="C958" s="405"/>
      <c r="D958" s="405"/>
      <c r="E958" s="405"/>
      <c r="F958" s="405"/>
      <c r="G958" s="405"/>
      <c r="H958" s="405"/>
      <c r="I958" s="406"/>
      <c r="J958" s="406"/>
      <c r="K958" s="406"/>
      <c r="L958" s="406"/>
      <c r="M958" s="406"/>
      <c r="N958" s="406"/>
      <c r="O958" s="406"/>
      <c r="P958" s="405"/>
      <c r="Q958" s="405"/>
      <c r="R958" s="407"/>
      <c r="S958" s="407"/>
      <c r="W958" s="175"/>
      <c r="X958" s="175"/>
      <c r="Y958" s="175"/>
      <c r="Z958" s="175"/>
      <c r="AA958" s="175"/>
    </row>
    <row r="959" spans="1:27" s="177" customFormat="1" ht="15">
      <c r="A959" s="204"/>
      <c r="B959" s="204"/>
      <c r="C959" s="405"/>
      <c r="D959" s="405"/>
      <c r="E959" s="405"/>
      <c r="F959" s="405"/>
      <c r="G959" s="405"/>
      <c r="H959" s="405"/>
      <c r="I959" s="406"/>
      <c r="J959" s="406"/>
      <c r="K959" s="406"/>
      <c r="L959" s="406"/>
      <c r="M959" s="406"/>
      <c r="N959" s="406"/>
      <c r="O959" s="406"/>
      <c r="P959" s="405"/>
      <c r="Q959" s="405"/>
      <c r="R959" s="407"/>
      <c r="S959" s="407"/>
      <c r="W959" s="175"/>
      <c r="X959" s="175"/>
      <c r="Y959" s="175"/>
      <c r="Z959" s="175"/>
      <c r="AA959" s="175"/>
    </row>
    <row r="960" spans="1:27" s="177" customFormat="1" ht="15">
      <c r="A960" s="204"/>
      <c r="B960" s="204"/>
      <c r="C960" s="405"/>
      <c r="D960" s="405"/>
      <c r="E960" s="405"/>
      <c r="F960" s="405"/>
      <c r="G960" s="405"/>
      <c r="H960" s="405"/>
      <c r="I960" s="406"/>
      <c r="J960" s="406"/>
      <c r="K960" s="406"/>
      <c r="L960" s="406"/>
      <c r="M960" s="406"/>
      <c r="N960" s="406"/>
      <c r="O960" s="406"/>
      <c r="P960" s="405"/>
      <c r="Q960" s="405"/>
      <c r="R960" s="407"/>
      <c r="S960" s="407"/>
      <c r="W960" s="175"/>
      <c r="X960" s="175"/>
      <c r="Y960" s="175"/>
      <c r="Z960" s="175"/>
      <c r="AA960" s="175"/>
    </row>
    <row r="961" spans="1:27" s="177" customFormat="1" ht="15">
      <c r="A961" s="204"/>
      <c r="B961" s="204"/>
      <c r="C961" s="405"/>
      <c r="D961" s="405"/>
      <c r="E961" s="405"/>
      <c r="F961" s="405"/>
      <c r="G961" s="405"/>
      <c r="H961" s="405"/>
      <c r="I961" s="406"/>
      <c r="J961" s="406"/>
      <c r="K961" s="406"/>
      <c r="L961" s="406"/>
      <c r="M961" s="406"/>
      <c r="N961" s="406"/>
      <c r="O961" s="406"/>
      <c r="P961" s="405"/>
      <c r="Q961" s="405"/>
      <c r="R961" s="407"/>
      <c r="S961" s="407"/>
      <c r="W961" s="175"/>
      <c r="X961" s="175"/>
      <c r="Y961" s="175"/>
      <c r="Z961" s="175"/>
      <c r="AA961" s="175"/>
    </row>
    <row r="962" spans="1:27" s="177" customFormat="1" ht="15">
      <c r="A962" s="204"/>
      <c r="B962" s="204"/>
      <c r="C962" s="405"/>
      <c r="D962" s="405"/>
      <c r="E962" s="405"/>
      <c r="F962" s="405"/>
      <c r="G962" s="405"/>
      <c r="H962" s="405"/>
      <c r="I962" s="406"/>
      <c r="J962" s="406"/>
      <c r="K962" s="406"/>
      <c r="L962" s="406"/>
      <c r="M962" s="406"/>
      <c r="N962" s="406"/>
      <c r="O962" s="406"/>
      <c r="P962" s="405"/>
      <c r="Q962" s="405"/>
      <c r="R962" s="407"/>
      <c r="S962" s="407"/>
      <c r="W962" s="175"/>
      <c r="X962" s="175"/>
      <c r="Y962" s="175"/>
      <c r="Z962" s="175"/>
      <c r="AA962" s="175"/>
    </row>
    <row r="963" spans="1:27" s="177" customFormat="1" ht="15">
      <c r="A963" s="204"/>
      <c r="B963" s="204"/>
      <c r="C963" s="405"/>
      <c r="D963" s="405"/>
      <c r="E963" s="405"/>
      <c r="F963" s="405"/>
      <c r="G963" s="405"/>
      <c r="H963" s="405"/>
      <c r="I963" s="406"/>
      <c r="J963" s="406"/>
      <c r="K963" s="406"/>
      <c r="L963" s="406"/>
      <c r="M963" s="406"/>
      <c r="N963" s="406"/>
      <c r="O963" s="406"/>
      <c r="P963" s="405"/>
      <c r="Q963" s="405"/>
      <c r="R963" s="407"/>
      <c r="S963" s="407"/>
      <c r="W963" s="175"/>
      <c r="X963" s="175"/>
      <c r="Y963" s="175"/>
      <c r="Z963" s="175"/>
      <c r="AA963" s="175"/>
    </row>
    <row r="964" spans="1:27" s="177" customFormat="1" ht="15">
      <c r="A964" s="204"/>
      <c r="B964" s="204"/>
      <c r="C964" s="405"/>
      <c r="D964" s="405"/>
      <c r="E964" s="405"/>
      <c r="F964" s="405"/>
      <c r="G964" s="405"/>
      <c r="H964" s="405"/>
      <c r="I964" s="406"/>
      <c r="J964" s="406"/>
      <c r="K964" s="406"/>
      <c r="L964" s="406"/>
      <c r="M964" s="406"/>
      <c r="N964" s="406"/>
      <c r="O964" s="406"/>
      <c r="P964" s="405"/>
      <c r="Q964" s="405"/>
      <c r="R964" s="407"/>
      <c r="S964" s="407"/>
      <c r="W964" s="175"/>
      <c r="X964" s="175"/>
      <c r="Y964" s="175"/>
      <c r="Z964" s="175"/>
      <c r="AA964" s="175"/>
    </row>
    <row r="965" spans="1:27" s="177" customFormat="1" ht="15">
      <c r="A965" s="204"/>
      <c r="B965" s="204"/>
      <c r="C965" s="405"/>
      <c r="D965" s="405"/>
      <c r="E965" s="405"/>
      <c r="F965" s="405"/>
      <c r="G965" s="405"/>
      <c r="H965" s="405"/>
      <c r="I965" s="406"/>
      <c r="J965" s="406"/>
      <c r="K965" s="406"/>
      <c r="L965" s="406"/>
      <c r="M965" s="406"/>
      <c r="N965" s="406"/>
      <c r="O965" s="406"/>
      <c r="P965" s="405"/>
      <c r="Q965" s="405"/>
      <c r="R965" s="407"/>
      <c r="S965" s="407"/>
      <c r="W965" s="175"/>
      <c r="X965" s="175"/>
      <c r="Y965" s="175"/>
      <c r="Z965" s="175"/>
      <c r="AA965" s="175"/>
    </row>
    <row r="966" spans="1:27" s="177" customFormat="1" ht="15">
      <c r="A966" s="204"/>
      <c r="B966" s="204"/>
      <c r="C966" s="405"/>
      <c r="D966" s="405"/>
      <c r="E966" s="405"/>
      <c r="F966" s="405"/>
      <c r="G966" s="405"/>
      <c r="H966" s="405"/>
      <c r="I966" s="406"/>
      <c r="J966" s="406"/>
      <c r="K966" s="406"/>
      <c r="L966" s="406"/>
      <c r="M966" s="406"/>
      <c r="N966" s="406"/>
      <c r="O966" s="406"/>
      <c r="P966" s="405"/>
      <c r="Q966" s="405"/>
      <c r="R966" s="407"/>
      <c r="S966" s="407"/>
      <c r="W966" s="175"/>
      <c r="X966" s="175"/>
      <c r="Y966" s="175"/>
      <c r="Z966" s="175"/>
      <c r="AA966" s="175"/>
    </row>
    <row r="967" spans="1:27" s="177" customFormat="1" ht="15">
      <c r="A967" s="204"/>
      <c r="B967" s="204"/>
      <c r="C967" s="405"/>
      <c r="D967" s="405"/>
      <c r="E967" s="405"/>
      <c r="F967" s="405"/>
      <c r="G967" s="405"/>
      <c r="H967" s="405"/>
      <c r="I967" s="406"/>
      <c r="J967" s="406"/>
      <c r="K967" s="406"/>
      <c r="L967" s="406"/>
      <c r="M967" s="406"/>
      <c r="N967" s="406"/>
      <c r="O967" s="406"/>
      <c r="P967" s="405"/>
      <c r="Q967" s="405"/>
      <c r="R967" s="407"/>
      <c r="S967" s="407"/>
      <c r="W967" s="175"/>
      <c r="X967" s="175"/>
      <c r="Y967" s="175"/>
      <c r="Z967" s="175"/>
      <c r="AA967" s="175"/>
    </row>
    <row r="968" spans="1:27" s="177" customFormat="1" ht="15">
      <c r="A968" s="204"/>
      <c r="B968" s="204"/>
      <c r="C968" s="405"/>
      <c r="D968" s="405"/>
      <c r="E968" s="405"/>
      <c r="F968" s="405"/>
      <c r="G968" s="405"/>
      <c r="H968" s="405"/>
      <c r="I968" s="406"/>
      <c r="J968" s="406"/>
      <c r="K968" s="406"/>
      <c r="L968" s="406"/>
      <c r="M968" s="406"/>
      <c r="N968" s="406"/>
      <c r="O968" s="406"/>
      <c r="P968" s="405"/>
      <c r="Q968" s="405"/>
      <c r="R968" s="407"/>
      <c r="S968" s="407"/>
      <c r="W968" s="175"/>
      <c r="X968" s="175"/>
      <c r="Y968" s="175"/>
      <c r="Z968" s="175"/>
      <c r="AA968" s="175"/>
    </row>
    <row r="969" spans="1:27" s="177" customFormat="1" ht="15">
      <c r="A969" s="204"/>
      <c r="B969" s="204"/>
      <c r="C969" s="405"/>
      <c r="D969" s="405"/>
      <c r="E969" s="405"/>
      <c r="F969" s="405"/>
      <c r="G969" s="405"/>
      <c r="H969" s="405"/>
      <c r="I969" s="406"/>
      <c r="J969" s="406"/>
      <c r="K969" s="406"/>
      <c r="L969" s="406"/>
      <c r="M969" s="406"/>
      <c r="N969" s="406"/>
      <c r="O969" s="406"/>
      <c r="P969" s="405"/>
      <c r="Q969" s="405"/>
      <c r="R969" s="407"/>
      <c r="S969" s="407"/>
      <c r="W969" s="175"/>
      <c r="X969" s="175"/>
      <c r="Y969" s="175"/>
      <c r="Z969" s="175"/>
      <c r="AA969" s="175"/>
    </row>
    <row r="970" spans="1:27" s="177" customFormat="1" ht="15">
      <c r="A970" s="204"/>
      <c r="B970" s="204"/>
      <c r="C970" s="405"/>
      <c r="D970" s="405"/>
      <c r="E970" s="405"/>
      <c r="F970" s="405"/>
      <c r="G970" s="405"/>
      <c r="H970" s="405"/>
      <c r="I970" s="406"/>
      <c r="J970" s="406"/>
      <c r="K970" s="406"/>
      <c r="L970" s="406"/>
      <c r="M970" s="406"/>
      <c r="N970" s="406"/>
      <c r="O970" s="406"/>
      <c r="P970" s="405"/>
      <c r="Q970" s="405"/>
      <c r="R970" s="407"/>
      <c r="S970" s="407"/>
      <c r="W970" s="175"/>
      <c r="X970" s="175"/>
      <c r="Y970" s="175"/>
      <c r="Z970" s="175"/>
      <c r="AA970" s="175"/>
    </row>
    <row r="971" spans="1:27" s="177" customFormat="1" ht="15">
      <c r="A971" s="204"/>
      <c r="B971" s="204"/>
      <c r="C971" s="405"/>
      <c r="D971" s="405"/>
      <c r="E971" s="405"/>
      <c r="F971" s="405"/>
      <c r="G971" s="405"/>
      <c r="H971" s="405"/>
      <c r="I971" s="406"/>
      <c r="J971" s="406"/>
      <c r="K971" s="406"/>
      <c r="L971" s="406"/>
      <c r="M971" s="406"/>
      <c r="N971" s="406"/>
      <c r="O971" s="406"/>
      <c r="P971" s="405"/>
      <c r="Q971" s="405"/>
      <c r="R971" s="407"/>
      <c r="S971" s="407"/>
      <c r="W971" s="175"/>
      <c r="X971" s="175"/>
      <c r="Y971" s="175"/>
      <c r="Z971" s="175"/>
      <c r="AA971" s="175"/>
    </row>
    <row r="972" spans="1:27" s="177" customFormat="1" ht="15">
      <c r="A972" s="204"/>
      <c r="B972" s="204"/>
      <c r="C972" s="405"/>
      <c r="D972" s="405"/>
      <c r="E972" s="405"/>
      <c r="F972" s="405"/>
      <c r="G972" s="405"/>
      <c r="H972" s="405"/>
      <c r="I972" s="406"/>
      <c r="J972" s="406"/>
      <c r="K972" s="406"/>
      <c r="L972" s="406"/>
      <c r="M972" s="406"/>
      <c r="N972" s="406"/>
      <c r="O972" s="406"/>
      <c r="P972" s="405"/>
      <c r="Q972" s="405"/>
      <c r="R972" s="407"/>
      <c r="S972" s="407"/>
      <c r="W972" s="175"/>
      <c r="X972" s="175"/>
      <c r="Y972" s="175"/>
      <c r="Z972" s="175"/>
      <c r="AA972" s="175"/>
    </row>
    <row r="973" spans="1:27" s="177" customFormat="1" ht="15">
      <c r="A973" s="204"/>
      <c r="B973" s="204"/>
      <c r="C973" s="405"/>
      <c r="D973" s="405"/>
      <c r="E973" s="405"/>
      <c r="F973" s="405"/>
      <c r="G973" s="405"/>
      <c r="H973" s="405"/>
      <c r="I973" s="406"/>
      <c r="J973" s="406"/>
      <c r="K973" s="406"/>
      <c r="L973" s="406"/>
      <c r="M973" s="406"/>
      <c r="N973" s="406"/>
      <c r="O973" s="406"/>
      <c r="P973" s="405"/>
      <c r="Q973" s="405"/>
      <c r="R973" s="407"/>
      <c r="S973" s="407"/>
      <c r="W973" s="175"/>
      <c r="X973" s="175"/>
      <c r="Y973" s="175"/>
      <c r="Z973" s="175"/>
      <c r="AA973" s="175"/>
    </row>
    <row r="974" spans="1:27" s="177" customFormat="1" ht="15">
      <c r="A974" s="204"/>
      <c r="B974" s="204"/>
      <c r="C974" s="405"/>
      <c r="D974" s="405"/>
      <c r="E974" s="405"/>
      <c r="F974" s="405"/>
      <c r="G974" s="405"/>
      <c r="H974" s="405"/>
      <c r="I974" s="406"/>
      <c r="J974" s="406"/>
      <c r="K974" s="406"/>
      <c r="L974" s="406"/>
      <c r="M974" s="406"/>
      <c r="N974" s="406"/>
      <c r="O974" s="406"/>
      <c r="P974" s="405"/>
      <c r="Q974" s="405"/>
      <c r="R974" s="407"/>
      <c r="S974" s="407"/>
      <c r="W974" s="175"/>
      <c r="X974" s="175"/>
      <c r="Y974" s="175"/>
      <c r="Z974" s="175"/>
      <c r="AA974" s="175"/>
    </row>
    <row r="975" spans="1:27" s="177" customFormat="1" ht="15">
      <c r="A975" s="204"/>
      <c r="B975" s="204"/>
      <c r="C975" s="405"/>
      <c r="D975" s="405"/>
      <c r="E975" s="405"/>
      <c r="F975" s="405"/>
      <c r="G975" s="405"/>
      <c r="H975" s="405"/>
      <c r="I975" s="406"/>
      <c r="J975" s="406"/>
      <c r="K975" s="406"/>
      <c r="L975" s="406"/>
      <c r="M975" s="406"/>
      <c r="N975" s="406"/>
      <c r="O975" s="406"/>
      <c r="P975" s="405"/>
      <c r="Q975" s="405"/>
      <c r="R975" s="407"/>
      <c r="S975" s="407"/>
      <c r="W975" s="175"/>
      <c r="X975" s="175"/>
      <c r="Y975" s="175"/>
      <c r="Z975" s="175"/>
      <c r="AA975" s="175"/>
    </row>
    <row r="976" spans="1:27" s="177" customFormat="1" ht="15">
      <c r="A976" s="204"/>
      <c r="B976" s="204"/>
      <c r="C976" s="405"/>
      <c r="D976" s="405"/>
      <c r="E976" s="405"/>
      <c r="F976" s="405"/>
      <c r="G976" s="405"/>
      <c r="H976" s="405"/>
      <c r="I976" s="406"/>
      <c r="J976" s="406"/>
      <c r="K976" s="406"/>
      <c r="L976" s="406"/>
      <c r="M976" s="406"/>
      <c r="N976" s="406"/>
      <c r="O976" s="406"/>
      <c r="P976" s="405"/>
      <c r="Q976" s="405"/>
      <c r="R976" s="407"/>
      <c r="S976" s="407"/>
      <c r="W976" s="175"/>
      <c r="X976" s="175"/>
      <c r="Y976" s="175"/>
      <c r="Z976" s="175"/>
      <c r="AA976" s="175"/>
    </row>
    <row r="977" spans="1:27" s="177" customFormat="1" ht="15">
      <c r="A977" s="204"/>
      <c r="B977" s="204"/>
      <c r="C977" s="405"/>
      <c r="D977" s="405"/>
      <c r="E977" s="405"/>
      <c r="F977" s="405"/>
      <c r="G977" s="405"/>
      <c r="H977" s="405"/>
      <c r="I977" s="406"/>
      <c r="J977" s="406"/>
      <c r="K977" s="406"/>
      <c r="L977" s="406"/>
      <c r="M977" s="406"/>
      <c r="N977" s="406"/>
      <c r="O977" s="406"/>
      <c r="P977" s="405"/>
      <c r="Q977" s="405"/>
      <c r="R977" s="407"/>
      <c r="S977" s="407"/>
      <c r="W977" s="175"/>
      <c r="X977" s="175"/>
      <c r="Y977" s="175"/>
      <c r="Z977" s="175"/>
      <c r="AA977" s="175"/>
    </row>
    <row r="978" spans="1:27" s="177" customFormat="1" ht="15">
      <c r="A978" s="204"/>
      <c r="B978" s="204"/>
      <c r="C978" s="405"/>
      <c r="D978" s="405"/>
      <c r="E978" s="405"/>
      <c r="F978" s="405"/>
      <c r="G978" s="405"/>
      <c r="H978" s="405"/>
      <c r="I978" s="406"/>
      <c r="J978" s="406"/>
      <c r="K978" s="406"/>
      <c r="L978" s="406"/>
      <c r="M978" s="406"/>
      <c r="N978" s="406"/>
      <c r="O978" s="406"/>
      <c r="P978" s="405"/>
      <c r="Q978" s="405"/>
      <c r="R978" s="407"/>
      <c r="S978" s="407"/>
      <c r="W978" s="175"/>
      <c r="X978" s="175"/>
      <c r="Y978" s="175"/>
      <c r="Z978" s="175"/>
      <c r="AA978" s="175"/>
    </row>
    <row r="979" spans="1:27" s="177" customFormat="1" ht="15">
      <c r="A979" s="204"/>
      <c r="B979" s="204"/>
      <c r="C979" s="405"/>
      <c r="D979" s="405"/>
      <c r="E979" s="405"/>
      <c r="F979" s="405"/>
      <c r="G979" s="405"/>
      <c r="H979" s="405"/>
      <c r="I979" s="406"/>
      <c r="J979" s="406"/>
      <c r="K979" s="406"/>
      <c r="L979" s="406"/>
      <c r="M979" s="406"/>
      <c r="N979" s="406"/>
      <c r="O979" s="406"/>
      <c r="P979" s="405"/>
      <c r="Q979" s="405"/>
      <c r="R979" s="407"/>
      <c r="S979" s="407"/>
      <c r="W979" s="175"/>
      <c r="X979" s="175"/>
      <c r="Y979" s="175"/>
      <c r="Z979" s="175"/>
      <c r="AA979" s="175"/>
    </row>
    <row r="980" spans="1:27" s="177" customFormat="1" ht="15">
      <c r="A980" s="204"/>
      <c r="B980" s="204"/>
      <c r="C980" s="405"/>
      <c r="D980" s="405"/>
      <c r="E980" s="405"/>
      <c r="F980" s="405"/>
      <c r="G980" s="405"/>
      <c r="H980" s="405"/>
      <c r="I980" s="406"/>
      <c r="J980" s="406"/>
      <c r="K980" s="406"/>
      <c r="L980" s="406"/>
      <c r="M980" s="406"/>
      <c r="N980" s="406"/>
      <c r="O980" s="406"/>
      <c r="P980" s="405"/>
      <c r="Q980" s="405"/>
      <c r="R980" s="407"/>
      <c r="S980" s="407"/>
      <c r="W980" s="175"/>
      <c r="X980" s="175"/>
      <c r="Y980" s="175"/>
      <c r="Z980" s="175"/>
      <c r="AA980" s="175"/>
    </row>
    <row r="981" spans="1:27" s="177" customFormat="1" ht="15">
      <c r="A981" s="204"/>
      <c r="B981" s="204"/>
      <c r="C981" s="405"/>
      <c r="D981" s="405"/>
      <c r="E981" s="405"/>
      <c r="F981" s="405"/>
      <c r="G981" s="405"/>
      <c r="H981" s="405"/>
      <c r="I981" s="406"/>
      <c r="J981" s="406"/>
      <c r="K981" s="406"/>
      <c r="L981" s="406"/>
      <c r="M981" s="406"/>
      <c r="N981" s="406"/>
      <c r="O981" s="406"/>
      <c r="P981" s="405"/>
      <c r="Q981" s="405"/>
      <c r="R981" s="407"/>
      <c r="S981" s="407"/>
      <c r="W981" s="175"/>
      <c r="X981" s="175"/>
      <c r="Y981" s="175"/>
      <c r="Z981" s="175"/>
      <c r="AA981" s="175"/>
    </row>
    <row r="982" spans="1:27" s="177" customFormat="1" ht="15">
      <c r="A982" s="204"/>
      <c r="B982" s="204"/>
      <c r="C982" s="405"/>
      <c r="D982" s="405"/>
      <c r="E982" s="405"/>
      <c r="F982" s="405"/>
      <c r="G982" s="405"/>
      <c r="H982" s="405"/>
      <c r="I982" s="406"/>
      <c r="J982" s="406"/>
      <c r="K982" s="406"/>
      <c r="L982" s="406"/>
      <c r="M982" s="406"/>
      <c r="N982" s="406"/>
      <c r="O982" s="406"/>
      <c r="P982" s="405"/>
      <c r="Q982" s="405"/>
      <c r="R982" s="407"/>
      <c r="S982" s="407"/>
      <c r="W982" s="175"/>
      <c r="X982" s="175"/>
      <c r="Y982" s="175"/>
      <c r="Z982" s="175"/>
      <c r="AA982" s="175"/>
    </row>
    <row r="983" spans="1:27" s="177" customFormat="1" ht="15">
      <c r="A983" s="204"/>
      <c r="B983" s="204"/>
      <c r="C983" s="405"/>
      <c r="D983" s="405"/>
      <c r="E983" s="405"/>
      <c r="F983" s="405"/>
      <c r="G983" s="405"/>
      <c r="H983" s="405"/>
      <c r="I983" s="406"/>
      <c r="J983" s="406"/>
      <c r="K983" s="406"/>
      <c r="L983" s="406"/>
      <c r="M983" s="406"/>
      <c r="N983" s="406"/>
      <c r="O983" s="406"/>
      <c r="P983" s="405"/>
      <c r="Q983" s="405"/>
      <c r="R983" s="407"/>
      <c r="S983" s="407"/>
      <c r="W983" s="175"/>
      <c r="X983" s="175"/>
      <c r="Y983" s="175"/>
      <c r="Z983" s="175"/>
      <c r="AA983" s="175"/>
    </row>
    <row r="984" spans="1:27" s="177" customFormat="1" ht="15">
      <c r="A984" s="204"/>
      <c r="B984" s="204"/>
      <c r="C984" s="405"/>
      <c r="D984" s="405"/>
      <c r="E984" s="405"/>
      <c r="F984" s="405"/>
      <c r="G984" s="405"/>
      <c r="H984" s="405"/>
      <c r="I984" s="406"/>
      <c r="J984" s="406"/>
      <c r="K984" s="406"/>
      <c r="L984" s="406"/>
      <c r="M984" s="406"/>
      <c r="N984" s="406"/>
      <c r="O984" s="406"/>
      <c r="P984" s="405"/>
      <c r="Q984" s="405"/>
      <c r="R984" s="407"/>
      <c r="S984" s="407"/>
      <c r="W984" s="175"/>
      <c r="X984" s="175"/>
      <c r="Y984" s="175"/>
      <c r="Z984" s="175"/>
      <c r="AA984" s="175"/>
    </row>
    <row r="985" spans="1:27" s="177" customFormat="1" ht="15">
      <c r="A985" s="204"/>
      <c r="B985" s="204"/>
      <c r="C985" s="405"/>
      <c r="D985" s="405"/>
      <c r="E985" s="405"/>
      <c r="F985" s="405"/>
      <c r="G985" s="405"/>
      <c r="H985" s="405"/>
      <c r="I985" s="406"/>
      <c r="J985" s="406"/>
      <c r="K985" s="406"/>
      <c r="L985" s="406"/>
      <c r="M985" s="406"/>
      <c r="N985" s="406"/>
      <c r="O985" s="406"/>
      <c r="P985" s="405"/>
      <c r="Q985" s="405"/>
      <c r="R985" s="407"/>
      <c r="S985" s="407"/>
      <c r="W985" s="175"/>
      <c r="X985" s="175"/>
      <c r="Y985" s="175"/>
      <c r="Z985" s="175"/>
      <c r="AA985" s="175"/>
    </row>
    <row r="986" spans="1:27" s="177" customFormat="1" ht="15">
      <c r="A986" s="204"/>
      <c r="B986" s="204"/>
      <c r="C986" s="405"/>
      <c r="D986" s="405"/>
      <c r="E986" s="405"/>
      <c r="F986" s="405"/>
      <c r="G986" s="405"/>
      <c r="H986" s="405"/>
      <c r="I986" s="406"/>
      <c r="J986" s="406"/>
      <c r="K986" s="406"/>
      <c r="L986" s="406"/>
      <c r="M986" s="406"/>
      <c r="N986" s="406"/>
      <c r="O986" s="406"/>
      <c r="P986" s="405"/>
      <c r="Q986" s="405"/>
      <c r="R986" s="407"/>
      <c r="S986" s="407"/>
      <c r="W986" s="175"/>
      <c r="X986" s="175"/>
      <c r="Y986" s="175"/>
      <c r="Z986" s="175"/>
      <c r="AA986" s="175"/>
    </row>
    <row r="987" spans="1:27" s="177" customFormat="1" ht="15">
      <c r="A987" s="204"/>
      <c r="B987" s="204"/>
      <c r="C987" s="405"/>
      <c r="D987" s="405"/>
      <c r="E987" s="405"/>
      <c r="F987" s="405"/>
      <c r="G987" s="405"/>
      <c r="H987" s="405"/>
      <c r="I987" s="406"/>
      <c r="J987" s="406"/>
      <c r="K987" s="406"/>
      <c r="L987" s="406"/>
      <c r="M987" s="406"/>
      <c r="N987" s="406"/>
      <c r="O987" s="406"/>
      <c r="P987" s="405"/>
      <c r="Q987" s="405"/>
      <c r="R987" s="407"/>
      <c r="S987" s="407"/>
      <c r="W987" s="175"/>
      <c r="X987" s="175"/>
      <c r="Y987" s="175"/>
      <c r="Z987" s="175"/>
      <c r="AA987" s="175"/>
    </row>
    <row r="988" spans="1:27" s="177" customFormat="1" ht="15">
      <c r="A988" s="204"/>
      <c r="B988" s="204"/>
      <c r="C988" s="405"/>
      <c r="D988" s="405"/>
      <c r="E988" s="405"/>
      <c r="F988" s="405"/>
      <c r="G988" s="405"/>
      <c r="H988" s="405"/>
      <c r="I988" s="406"/>
      <c r="J988" s="406"/>
      <c r="K988" s="406"/>
      <c r="L988" s="406"/>
      <c r="M988" s="406"/>
      <c r="N988" s="406"/>
      <c r="O988" s="406"/>
      <c r="P988" s="405"/>
      <c r="Q988" s="405"/>
      <c r="R988" s="407"/>
      <c r="S988" s="407"/>
      <c r="W988" s="175"/>
      <c r="X988" s="175"/>
      <c r="Y988" s="175"/>
      <c r="Z988" s="175"/>
      <c r="AA988" s="175"/>
    </row>
    <row r="989" spans="1:27" s="177" customFormat="1" ht="15">
      <c r="A989" s="204"/>
      <c r="B989" s="204"/>
      <c r="C989" s="405"/>
      <c r="D989" s="405"/>
      <c r="E989" s="405"/>
      <c r="F989" s="405"/>
      <c r="G989" s="405"/>
      <c r="H989" s="405"/>
      <c r="I989" s="406"/>
      <c r="J989" s="406"/>
      <c r="K989" s="406"/>
      <c r="L989" s="406"/>
      <c r="M989" s="406"/>
      <c r="N989" s="406"/>
      <c r="O989" s="406"/>
      <c r="P989" s="405"/>
      <c r="Q989" s="405"/>
      <c r="R989" s="407"/>
      <c r="S989" s="407"/>
      <c r="W989" s="175"/>
      <c r="X989" s="175"/>
      <c r="Y989" s="175"/>
      <c r="Z989" s="175"/>
      <c r="AA989" s="175"/>
    </row>
    <row r="990" spans="1:27" s="177" customFormat="1" ht="15">
      <c r="A990" s="204"/>
      <c r="B990" s="204"/>
      <c r="C990" s="405"/>
      <c r="D990" s="405"/>
      <c r="E990" s="405"/>
      <c r="F990" s="405"/>
      <c r="G990" s="405"/>
      <c r="H990" s="405"/>
      <c r="I990" s="406"/>
      <c r="J990" s="406"/>
      <c r="K990" s="406"/>
      <c r="L990" s="406"/>
      <c r="M990" s="406"/>
      <c r="N990" s="406"/>
      <c r="O990" s="406"/>
      <c r="P990" s="405"/>
      <c r="Q990" s="405"/>
      <c r="R990" s="407"/>
      <c r="S990" s="407"/>
      <c r="W990" s="175"/>
      <c r="X990" s="175"/>
      <c r="Y990" s="175"/>
      <c r="Z990" s="175"/>
      <c r="AA990" s="175"/>
    </row>
    <row r="991" spans="1:27" s="177" customFormat="1" ht="15">
      <c r="A991" s="204"/>
      <c r="B991" s="204"/>
      <c r="C991" s="405"/>
      <c r="D991" s="405"/>
      <c r="E991" s="405"/>
      <c r="F991" s="405"/>
      <c r="G991" s="405"/>
      <c r="H991" s="405"/>
      <c r="I991" s="406"/>
      <c r="J991" s="406"/>
      <c r="K991" s="406"/>
      <c r="L991" s="406"/>
      <c r="M991" s="406"/>
      <c r="N991" s="406"/>
      <c r="O991" s="406"/>
      <c r="P991" s="405"/>
      <c r="Q991" s="405"/>
      <c r="R991" s="407"/>
      <c r="S991" s="407"/>
      <c r="W991" s="175"/>
      <c r="X991" s="175"/>
      <c r="Y991" s="175"/>
      <c r="Z991" s="175"/>
      <c r="AA991" s="175"/>
    </row>
    <row r="992" spans="1:27" s="177" customFormat="1" ht="15">
      <c r="A992" s="204"/>
      <c r="B992" s="204"/>
      <c r="C992" s="405"/>
      <c r="D992" s="405"/>
      <c r="E992" s="405"/>
      <c r="F992" s="405"/>
      <c r="G992" s="405"/>
      <c r="H992" s="405"/>
      <c r="I992" s="406"/>
      <c r="J992" s="406"/>
      <c r="K992" s="406"/>
      <c r="L992" s="406"/>
      <c r="M992" s="406"/>
      <c r="N992" s="406"/>
      <c r="O992" s="406"/>
      <c r="P992" s="405"/>
      <c r="Q992" s="405"/>
      <c r="R992" s="407"/>
      <c r="S992" s="407"/>
      <c r="W992" s="175"/>
      <c r="X992" s="175"/>
      <c r="Y992" s="175"/>
      <c r="Z992" s="175"/>
      <c r="AA992" s="175"/>
    </row>
    <row r="993" spans="1:27" s="177" customFormat="1" ht="15">
      <c r="A993" s="204"/>
      <c r="B993" s="204"/>
      <c r="C993" s="405"/>
      <c r="D993" s="405"/>
      <c r="E993" s="405"/>
      <c r="F993" s="405"/>
      <c r="G993" s="405"/>
      <c r="H993" s="405"/>
      <c r="I993" s="406"/>
      <c r="J993" s="406"/>
      <c r="K993" s="406"/>
      <c r="L993" s="406"/>
      <c r="M993" s="406"/>
      <c r="N993" s="406"/>
      <c r="O993" s="406"/>
      <c r="P993" s="405"/>
      <c r="Q993" s="405"/>
      <c r="R993" s="407"/>
      <c r="S993" s="407"/>
      <c r="W993" s="175"/>
      <c r="X993" s="175"/>
      <c r="Y993" s="175"/>
      <c r="Z993" s="175"/>
      <c r="AA993" s="175"/>
    </row>
    <row r="994" spans="1:27" s="177" customFormat="1" ht="15">
      <c r="A994" s="204"/>
      <c r="B994" s="204"/>
      <c r="C994" s="405"/>
      <c r="D994" s="405"/>
      <c r="E994" s="405"/>
      <c r="F994" s="405"/>
      <c r="G994" s="405"/>
      <c r="H994" s="405"/>
      <c r="I994" s="406"/>
      <c r="J994" s="406"/>
      <c r="K994" s="406"/>
      <c r="L994" s="406"/>
      <c r="M994" s="406"/>
      <c r="N994" s="406"/>
      <c r="O994" s="406"/>
      <c r="P994" s="405"/>
      <c r="Q994" s="405"/>
      <c r="R994" s="407"/>
      <c r="S994" s="407"/>
      <c r="W994" s="175"/>
      <c r="X994" s="175"/>
      <c r="Y994" s="175"/>
      <c r="Z994" s="175"/>
      <c r="AA994" s="175"/>
    </row>
    <row r="995" spans="1:27" s="177" customFormat="1" ht="15">
      <c r="A995" s="204"/>
      <c r="B995" s="204"/>
      <c r="C995" s="405"/>
      <c r="D995" s="405"/>
      <c r="E995" s="405"/>
      <c r="F995" s="405"/>
      <c r="G995" s="405"/>
      <c r="H995" s="405"/>
      <c r="I995" s="406"/>
      <c r="J995" s="406"/>
      <c r="K995" s="406"/>
      <c r="L995" s="406"/>
      <c r="M995" s="406"/>
      <c r="N995" s="406"/>
      <c r="O995" s="406"/>
      <c r="P995" s="405"/>
      <c r="Q995" s="405"/>
      <c r="R995" s="407"/>
      <c r="S995" s="407"/>
      <c r="W995" s="175"/>
      <c r="X995" s="175"/>
      <c r="Y995" s="175"/>
      <c r="Z995" s="175"/>
      <c r="AA995" s="175"/>
    </row>
    <row r="996" spans="1:27" s="177" customFormat="1" ht="15">
      <c r="A996" s="204"/>
      <c r="B996" s="204"/>
      <c r="C996" s="405"/>
      <c r="D996" s="405"/>
      <c r="E996" s="405"/>
      <c r="F996" s="405"/>
      <c r="G996" s="405"/>
      <c r="H996" s="405"/>
      <c r="I996" s="406"/>
      <c r="J996" s="406"/>
      <c r="K996" s="406"/>
      <c r="L996" s="406"/>
      <c r="M996" s="406"/>
      <c r="N996" s="406"/>
      <c r="O996" s="406"/>
      <c r="P996" s="405"/>
      <c r="Q996" s="405"/>
      <c r="R996" s="407"/>
      <c r="S996" s="407"/>
      <c r="W996" s="175"/>
      <c r="X996" s="175"/>
      <c r="Y996" s="175"/>
      <c r="Z996" s="175"/>
      <c r="AA996" s="175"/>
    </row>
    <row r="997" spans="1:27" s="177" customFormat="1" ht="15">
      <c r="A997" s="204"/>
      <c r="B997" s="204"/>
      <c r="C997" s="405"/>
      <c r="D997" s="405"/>
      <c r="E997" s="405"/>
      <c r="F997" s="405"/>
      <c r="G997" s="405"/>
      <c r="H997" s="405"/>
      <c r="I997" s="406"/>
      <c r="J997" s="406"/>
      <c r="K997" s="406"/>
      <c r="L997" s="406"/>
      <c r="M997" s="406"/>
      <c r="N997" s="406"/>
      <c r="O997" s="406"/>
      <c r="P997" s="405"/>
      <c r="Q997" s="405"/>
      <c r="R997" s="407"/>
      <c r="S997" s="407"/>
      <c r="W997" s="175"/>
      <c r="X997" s="175"/>
      <c r="Y997" s="175"/>
      <c r="Z997" s="175"/>
      <c r="AA997" s="175"/>
    </row>
    <row r="998" spans="1:27" s="177" customFormat="1" ht="15">
      <c r="A998" s="204"/>
      <c r="B998" s="204"/>
      <c r="C998" s="405"/>
      <c r="D998" s="405"/>
      <c r="E998" s="405"/>
      <c r="F998" s="405"/>
      <c r="G998" s="405"/>
      <c r="H998" s="405"/>
      <c r="I998" s="406"/>
      <c r="J998" s="406"/>
      <c r="K998" s="406"/>
      <c r="L998" s="406"/>
      <c r="M998" s="406"/>
      <c r="N998" s="406"/>
      <c r="O998" s="406"/>
      <c r="P998" s="405"/>
      <c r="Q998" s="405"/>
      <c r="R998" s="407"/>
      <c r="S998" s="407"/>
      <c r="W998" s="175"/>
      <c r="X998" s="175"/>
      <c r="Y998" s="175"/>
      <c r="Z998" s="175"/>
      <c r="AA998" s="175"/>
    </row>
    <row r="999" spans="1:27" s="177" customFormat="1" ht="15">
      <c r="A999" s="204"/>
      <c r="B999" s="204"/>
      <c r="C999" s="405"/>
      <c r="D999" s="405"/>
      <c r="E999" s="405"/>
      <c r="F999" s="405"/>
      <c r="G999" s="405"/>
      <c r="H999" s="405"/>
      <c r="I999" s="406"/>
      <c r="J999" s="406"/>
      <c r="K999" s="406"/>
      <c r="L999" s="406"/>
      <c r="M999" s="406"/>
      <c r="N999" s="406"/>
      <c r="O999" s="406"/>
      <c r="P999" s="405"/>
      <c r="Q999" s="405"/>
      <c r="R999" s="407"/>
      <c r="S999" s="407"/>
      <c r="W999" s="175"/>
      <c r="X999" s="175"/>
      <c r="Y999" s="175"/>
      <c r="Z999" s="175"/>
      <c r="AA999" s="175"/>
    </row>
    <row r="1000" spans="1:27" s="177" customFormat="1" ht="15">
      <c r="A1000" s="204"/>
      <c r="B1000" s="204"/>
      <c r="C1000" s="405"/>
      <c r="D1000" s="405"/>
      <c r="E1000" s="405"/>
      <c r="F1000" s="405"/>
      <c r="G1000" s="405"/>
      <c r="H1000" s="405"/>
      <c r="I1000" s="406"/>
      <c r="J1000" s="406"/>
      <c r="K1000" s="406"/>
      <c r="L1000" s="406"/>
      <c r="M1000" s="406"/>
      <c r="N1000" s="406"/>
      <c r="O1000" s="406"/>
      <c r="P1000" s="405"/>
      <c r="Q1000" s="405"/>
      <c r="R1000" s="407"/>
      <c r="S1000" s="407"/>
      <c r="W1000" s="175"/>
      <c r="X1000" s="175"/>
      <c r="Y1000" s="175"/>
      <c r="Z1000" s="175"/>
      <c r="AA1000" s="175"/>
    </row>
    <row r="1001" spans="1:27" s="177" customFormat="1" ht="15">
      <c r="A1001" s="204"/>
      <c r="B1001" s="204"/>
      <c r="C1001" s="405"/>
      <c r="D1001" s="405"/>
      <c r="E1001" s="405"/>
      <c r="F1001" s="405"/>
      <c r="G1001" s="405"/>
      <c r="H1001" s="405"/>
      <c r="I1001" s="406"/>
      <c r="J1001" s="406"/>
      <c r="K1001" s="406"/>
      <c r="L1001" s="406"/>
      <c r="M1001" s="406"/>
      <c r="N1001" s="406"/>
      <c r="O1001" s="406"/>
      <c r="P1001" s="405"/>
      <c r="Q1001" s="405"/>
      <c r="R1001" s="407"/>
      <c r="S1001" s="407"/>
      <c r="W1001" s="175"/>
      <c r="X1001" s="175"/>
      <c r="Y1001" s="175"/>
      <c r="Z1001" s="175"/>
      <c r="AA1001" s="175"/>
    </row>
    <row r="1002" spans="1:27" s="177" customFormat="1" ht="15">
      <c r="A1002" s="204"/>
      <c r="B1002" s="204"/>
      <c r="C1002" s="405"/>
      <c r="D1002" s="405"/>
      <c r="E1002" s="405"/>
      <c r="F1002" s="405"/>
      <c r="G1002" s="405"/>
      <c r="H1002" s="405"/>
      <c r="I1002" s="406"/>
      <c r="J1002" s="406"/>
      <c r="K1002" s="406"/>
      <c r="L1002" s="406"/>
      <c r="M1002" s="406"/>
      <c r="N1002" s="406"/>
      <c r="O1002" s="406"/>
      <c r="P1002" s="405"/>
      <c r="Q1002" s="405"/>
      <c r="R1002" s="407"/>
      <c r="S1002" s="407"/>
      <c r="W1002" s="175"/>
      <c r="X1002" s="175"/>
      <c r="Y1002" s="175"/>
      <c r="Z1002" s="175"/>
      <c r="AA1002" s="175"/>
    </row>
    <row r="1003" spans="1:27" s="177" customFormat="1" ht="15">
      <c r="A1003" s="204"/>
      <c r="B1003" s="204"/>
      <c r="C1003" s="405"/>
      <c r="D1003" s="405"/>
      <c r="E1003" s="405"/>
      <c r="F1003" s="405"/>
      <c r="G1003" s="405"/>
      <c r="H1003" s="405"/>
      <c r="I1003" s="406"/>
      <c r="J1003" s="406"/>
      <c r="K1003" s="406"/>
      <c r="L1003" s="406"/>
      <c r="M1003" s="406"/>
      <c r="N1003" s="406"/>
      <c r="O1003" s="406"/>
      <c r="P1003" s="405"/>
      <c r="Q1003" s="405"/>
      <c r="R1003" s="407"/>
      <c r="S1003" s="407"/>
      <c r="W1003" s="175"/>
      <c r="X1003" s="175"/>
      <c r="Y1003" s="175"/>
      <c r="Z1003" s="175"/>
      <c r="AA1003" s="175"/>
    </row>
    <row r="1004" spans="1:27" s="177" customFormat="1" ht="15">
      <c r="A1004" s="204"/>
      <c r="B1004" s="204"/>
      <c r="C1004" s="405"/>
      <c r="D1004" s="405"/>
      <c r="E1004" s="405"/>
      <c r="F1004" s="405"/>
      <c r="G1004" s="405"/>
      <c r="H1004" s="405"/>
      <c r="I1004" s="406"/>
      <c r="J1004" s="406"/>
      <c r="K1004" s="406"/>
      <c r="L1004" s="406"/>
      <c r="M1004" s="406"/>
      <c r="N1004" s="406"/>
      <c r="O1004" s="406"/>
      <c r="P1004" s="405"/>
      <c r="Q1004" s="405"/>
      <c r="R1004" s="407"/>
      <c r="S1004" s="407"/>
      <c r="W1004" s="175"/>
      <c r="X1004" s="175"/>
      <c r="Y1004" s="175"/>
      <c r="Z1004" s="175"/>
      <c r="AA1004" s="175"/>
    </row>
    <row r="1005" spans="1:27" s="177" customFormat="1" ht="15">
      <c r="A1005" s="204"/>
      <c r="B1005" s="204"/>
      <c r="C1005" s="405"/>
      <c r="D1005" s="405"/>
      <c r="E1005" s="405"/>
      <c r="F1005" s="405"/>
      <c r="G1005" s="405"/>
      <c r="H1005" s="405"/>
      <c r="I1005" s="406"/>
      <c r="J1005" s="406"/>
      <c r="K1005" s="406"/>
      <c r="L1005" s="406"/>
      <c r="M1005" s="406"/>
      <c r="N1005" s="406"/>
      <c r="O1005" s="406"/>
      <c r="P1005" s="405"/>
      <c r="Q1005" s="405"/>
      <c r="R1005" s="407"/>
      <c r="S1005" s="407"/>
      <c r="W1005" s="175"/>
      <c r="X1005" s="175"/>
      <c r="Y1005" s="175"/>
      <c r="Z1005" s="175"/>
      <c r="AA1005" s="175"/>
    </row>
    <row r="1006" spans="1:27" s="177" customFormat="1" ht="15">
      <c r="A1006" s="204"/>
      <c r="B1006" s="204"/>
      <c r="C1006" s="405"/>
      <c r="D1006" s="405"/>
      <c r="E1006" s="405"/>
      <c r="F1006" s="405"/>
      <c r="G1006" s="405"/>
      <c r="H1006" s="405"/>
      <c r="I1006" s="406"/>
      <c r="J1006" s="406"/>
      <c r="K1006" s="406"/>
      <c r="L1006" s="406"/>
      <c r="M1006" s="406"/>
      <c r="N1006" s="406"/>
      <c r="O1006" s="406"/>
      <c r="P1006" s="405"/>
      <c r="Q1006" s="405"/>
      <c r="R1006" s="407"/>
      <c r="S1006" s="407"/>
      <c r="W1006" s="175"/>
      <c r="X1006" s="175"/>
      <c r="Y1006" s="175"/>
      <c r="Z1006" s="175"/>
      <c r="AA1006" s="175"/>
    </row>
    <row r="1007" spans="1:27" s="177" customFormat="1" ht="15">
      <c r="A1007" s="204"/>
      <c r="B1007" s="204"/>
      <c r="C1007" s="405"/>
      <c r="D1007" s="405"/>
      <c r="E1007" s="405"/>
      <c r="F1007" s="405"/>
      <c r="G1007" s="405"/>
      <c r="H1007" s="405"/>
      <c r="I1007" s="406"/>
      <c r="J1007" s="406"/>
      <c r="K1007" s="406"/>
      <c r="L1007" s="406"/>
      <c r="M1007" s="406"/>
      <c r="N1007" s="406"/>
      <c r="O1007" s="406"/>
      <c r="P1007" s="405"/>
      <c r="Q1007" s="405"/>
      <c r="R1007" s="407"/>
      <c r="S1007" s="407"/>
      <c r="W1007" s="175"/>
      <c r="X1007" s="175"/>
      <c r="Y1007" s="175"/>
      <c r="Z1007" s="175"/>
      <c r="AA1007" s="175"/>
    </row>
    <row r="1008" spans="1:27" s="177" customFormat="1" ht="15">
      <c r="A1008" s="204"/>
      <c r="B1008" s="204"/>
      <c r="C1008" s="405"/>
      <c r="D1008" s="405"/>
      <c r="E1008" s="405"/>
      <c r="F1008" s="405"/>
      <c r="G1008" s="405"/>
      <c r="H1008" s="405"/>
      <c r="I1008" s="406"/>
      <c r="J1008" s="406"/>
      <c r="K1008" s="406"/>
      <c r="L1008" s="406"/>
      <c r="M1008" s="406"/>
      <c r="N1008" s="406"/>
      <c r="O1008" s="406"/>
      <c r="P1008" s="405"/>
      <c r="Q1008" s="405"/>
      <c r="R1008" s="407"/>
      <c r="S1008" s="407"/>
      <c r="W1008" s="175"/>
      <c r="X1008" s="175"/>
      <c r="Y1008" s="175"/>
      <c r="Z1008" s="175"/>
      <c r="AA1008" s="175"/>
    </row>
    <row r="1009" spans="1:27" s="177" customFormat="1" ht="15">
      <c r="A1009" s="204"/>
      <c r="B1009" s="204"/>
      <c r="C1009" s="405"/>
      <c r="D1009" s="405"/>
      <c r="E1009" s="405"/>
      <c r="F1009" s="405"/>
      <c r="G1009" s="405"/>
      <c r="H1009" s="405"/>
      <c r="I1009" s="406"/>
      <c r="J1009" s="406"/>
      <c r="K1009" s="406"/>
      <c r="L1009" s="406"/>
      <c r="M1009" s="406"/>
      <c r="N1009" s="406"/>
      <c r="O1009" s="406"/>
      <c r="P1009" s="405"/>
      <c r="Q1009" s="405"/>
      <c r="R1009" s="407"/>
      <c r="S1009" s="407"/>
      <c r="W1009" s="175"/>
      <c r="X1009" s="175"/>
      <c r="Y1009" s="175"/>
      <c r="Z1009" s="175"/>
      <c r="AA1009" s="175"/>
    </row>
    <row r="1010" spans="1:27" s="177" customFormat="1" ht="15">
      <c r="A1010" s="204"/>
      <c r="B1010" s="204"/>
      <c r="C1010" s="405"/>
      <c r="D1010" s="405"/>
      <c r="E1010" s="405"/>
      <c r="F1010" s="405"/>
      <c r="G1010" s="405"/>
      <c r="H1010" s="405"/>
      <c r="I1010" s="406"/>
      <c r="J1010" s="406"/>
      <c r="K1010" s="406"/>
      <c r="L1010" s="406"/>
      <c r="M1010" s="406"/>
      <c r="N1010" s="406"/>
      <c r="O1010" s="406"/>
      <c r="P1010" s="405"/>
      <c r="Q1010" s="405"/>
      <c r="R1010" s="407"/>
      <c r="S1010" s="407"/>
      <c r="W1010" s="175"/>
      <c r="X1010" s="175"/>
      <c r="Y1010" s="175"/>
      <c r="Z1010" s="175"/>
      <c r="AA1010" s="175"/>
    </row>
    <row r="1011" spans="1:27" s="177" customFormat="1" ht="15">
      <c r="A1011" s="204"/>
      <c r="B1011" s="204"/>
      <c r="C1011" s="405"/>
      <c r="D1011" s="405"/>
      <c r="E1011" s="405"/>
      <c r="F1011" s="405"/>
      <c r="G1011" s="405"/>
      <c r="H1011" s="405"/>
      <c r="I1011" s="406"/>
      <c r="J1011" s="406"/>
      <c r="K1011" s="406"/>
      <c r="L1011" s="406"/>
      <c r="M1011" s="406"/>
      <c r="N1011" s="406"/>
      <c r="O1011" s="406"/>
      <c r="P1011" s="405"/>
      <c r="Q1011" s="405"/>
      <c r="R1011" s="407"/>
      <c r="S1011" s="407"/>
      <c r="W1011" s="175"/>
      <c r="X1011" s="175"/>
      <c r="Y1011" s="175"/>
      <c r="Z1011" s="175"/>
      <c r="AA1011" s="175"/>
    </row>
    <row r="1012" spans="1:27" s="177" customFormat="1" ht="15">
      <c r="A1012" s="204"/>
      <c r="B1012" s="204"/>
      <c r="C1012" s="405"/>
      <c r="D1012" s="405"/>
      <c r="E1012" s="405"/>
      <c r="F1012" s="405"/>
      <c r="G1012" s="405"/>
      <c r="H1012" s="405"/>
      <c r="I1012" s="406"/>
      <c r="J1012" s="406"/>
      <c r="K1012" s="406"/>
      <c r="L1012" s="406"/>
      <c r="M1012" s="406"/>
      <c r="N1012" s="406"/>
      <c r="O1012" s="406"/>
      <c r="P1012" s="405"/>
      <c r="Q1012" s="405"/>
      <c r="R1012" s="407"/>
      <c r="S1012" s="407"/>
      <c r="W1012" s="175"/>
      <c r="X1012" s="175"/>
      <c r="Y1012" s="175"/>
      <c r="Z1012" s="175"/>
      <c r="AA1012" s="175"/>
    </row>
    <row r="1013" spans="1:27" s="177" customFormat="1" ht="15">
      <c r="A1013" s="204"/>
      <c r="B1013" s="204"/>
      <c r="C1013" s="405"/>
      <c r="D1013" s="405"/>
      <c r="E1013" s="405"/>
      <c r="F1013" s="405"/>
      <c r="G1013" s="405"/>
      <c r="H1013" s="405"/>
      <c r="I1013" s="406"/>
      <c r="J1013" s="406"/>
      <c r="K1013" s="406"/>
      <c r="L1013" s="406"/>
      <c r="M1013" s="406"/>
      <c r="N1013" s="406"/>
      <c r="O1013" s="406"/>
      <c r="P1013" s="405"/>
      <c r="Q1013" s="405"/>
      <c r="R1013" s="407"/>
      <c r="S1013" s="407"/>
      <c r="W1013" s="175"/>
      <c r="X1013" s="175"/>
      <c r="Y1013" s="175"/>
      <c r="Z1013" s="175"/>
      <c r="AA1013" s="175"/>
    </row>
    <row r="1014" spans="1:27" s="177" customFormat="1" ht="15">
      <c r="A1014" s="204"/>
      <c r="B1014" s="204"/>
      <c r="C1014" s="405"/>
      <c r="D1014" s="405"/>
      <c r="E1014" s="405"/>
      <c r="F1014" s="405"/>
      <c r="G1014" s="405"/>
      <c r="H1014" s="405"/>
      <c r="I1014" s="406"/>
      <c r="J1014" s="406"/>
      <c r="K1014" s="406"/>
      <c r="L1014" s="406"/>
      <c r="M1014" s="406"/>
      <c r="N1014" s="406"/>
      <c r="O1014" s="406"/>
      <c r="P1014" s="405"/>
      <c r="Q1014" s="405"/>
      <c r="R1014" s="407"/>
      <c r="S1014" s="407"/>
      <c r="W1014" s="175"/>
      <c r="X1014" s="175"/>
      <c r="Y1014" s="175"/>
      <c r="Z1014" s="175"/>
      <c r="AA1014" s="175"/>
    </row>
    <row r="1015" spans="1:27" s="177" customFormat="1" ht="15">
      <c r="A1015" s="204"/>
      <c r="B1015" s="204"/>
      <c r="C1015" s="405"/>
      <c r="D1015" s="405"/>
      <c r="E1015" s="405"/>
      <c r="F1015" s="405"/>
      <c r="G1015" s="405"/>
      <c r="H1015" s="405"/>
      <c r="I1015" s="406"/>
      <c r="J1015" s="406"/>
      <c r="K1015" s="406"/>
      <c r="L1015" s="406"/>
      <c r="M1015" s="406"/>
      <c r="N1015" s="406"/>
      <c r="O1015" s="406"/>
      <c r="P1015" s="405"/>
      <c r="Q1015" s="405"/>
      <c r="R1015" s="407"/>
      <c r="S1015" s="407"/>
      <c r="W1015" s="175"/>
      <c r="X1015" s="175"/>
      <c r="Y1015" s="175"/>
      <c r="Z1015" s="175"/>
      <c r="AA1015" s="175"/>
    </row>
    <row r="1016" spans="1:27" s="177" customFormat="1" ht="15">
      <c r="A1016" s="204"/>
      <c r="B1016" s="204"/>
      <c r="C1016" s="405"/>
      <c r="D1016" s="405"/>
      <c r="E1016" s="405"/>
      <c r="F1016" s="405"/>
      <c r="G1016" s="405"/>
      <c r="H1016" s="405"/>
      <c r="I1016" s="406"/>
      <c r="J1016" s="406"/>
      <c r="K1016" s="406"/>
      <c r="L1016" s="406"/>
      <c r="M1016" s="406"/>
      <c r="N1016" s="406"/>
      <c r="O1016" s="406"/>
      <c r="P1016" s="405"/>
      <c r="Q1016" s="405"/>
      <c r="R1016" s="407"/>
      <c r="S1016" s="407"/>
      <c r="W1016" s="175"/>
      <c r="X1016" s="175"/>
      <c r="Y1016" s="175"/>
      <c r="Z1016" s="175"/>
      <c r="AA1016" s="175"/>
    </row>
    <row r="1017" spans="1:27" s="177" customFormat="1" ht="15">
      <c r="A1017" s="204"/>
      <c r="B1017" s="204"/>
      <c r="C1017" s="405"/>
      <c r="D1017" s="405"/>
      <c r="E1017" s="405"/>
      <c r="F1017" s="405"/>
      <c r="G1017" s="405"/>
      <c r="H1017" s="405"/>
      <c r="I1017" s="406"/>
      <c r="J1017" s="406"/>
      <c r="K1017" s="406"/>
      <c r="L1017" s="406"/>
      <c r="M1017" s="406"/>
      <c r="N1017" s="406"/>
      <c r="O1017" s="406"/>
      <c r="P1017" s="405"/>
      <c r="Q1017" s="405"/>
      <c r="R1017" s="407"/>
      <c r="S1017" s="407"/>
      <c r="W1017" s="175"/>
      <c r="X1017" s="175"/>
      <c r="Y1017" s="175"/>
      <c r="Z1017" s="175"/>
      <c r="AA1017" s="175"/>
    </row>
    <row r="1018" spans="1:27" s="177" customFormat="1" ht="15">
      <c r="A1018" s="204"/>
      <c r="B1018" s="204"/>
      <c r="C1018" s="405"/>
      <c r="D1018" s="405"/>
      <c r="E1018" s="405"/>
      <c r="F1018" s="405"/>
      <c r="G1018" s="405"/>
      <c r="H1018" s="405"/>
      <c r="I1018" s="406"/>
      <c r="J1018" s="406"/>
      <c r="K1018" s="406"/>
      <c r="L1018" s="406"/>
      <c r="M1018" s="406"/>
      <c r="N1018" s="406"/>
      <c r="O1018" s="406"/>
      <c r="P1018" s="405"/>
      <c r="Q1018" s="405"/>
      <c r="R1018" s="407"/>
      <c r="S1018" s="407"/>
      <c r="W1018" s="175"/>
      <c r="X1018" s="175"/>
      <c r="Y1018" s="175"/>
      <c r="Z1018" s="175"/>
      <c r="AA1018" s="175"/>
    </row>
    <row r="1019" spans="1:27" s="177" customFormat="1" ht="15">
      <c r="A1019" s="204"/>
      <c r="B1019" s="204"/>
      <c r="C1019" s="405"/>
      <c r="D1019" s="405"/>
      <c r="E1019" s="405"/>
      <c r="F1019" s="405"/>
      <c r="G1019" s="405"/>
      <c r="H1019" s="405"/>
      <c r="I1019" s="406"/>
      <c r="J1019" s="406"/>
      <c r="K1019" s="406"/>
      <c r="L1019" s="406"/>
      <c r="M1019" s="406"/>
      <c r="N1019" s="406"/>
      <c r="O1019" s="406"/>
      <c r="P1019" s="405"/>
      <c r="Q1019" s="405"/>
      <c r="R1019" s="407"/>
      <c r="S1019" s="407"/>
      <c r="W1019" s="175"/>
      <c r="X1019" s="175"/>
      <c r="Y1019" s="175"/>
      <c r="Z1019" s="175"/>
      <c r="AA1019" s="175"/>
    </row>
    <row r="1020" spans="1:27" s="177" customFormat="1" ht="15">
      <c r="A1020" s="204"/>
      <c r="B1020" s="204"/>
      <c r="C1020" s="405"/>
      <c r="D1020" s="405"/>
      <c r="E1020" s="405"/>
      <c r="F1020" s="405"/>
      <c r="G1020" s="405"/>
      <c r="H1020" s="405"/>
      <c r="I1020" s="406"/>
      <c r="J1020" s="406"/>
      <c r="K1020" s="406"/>
      <c r="L1020" s="406"/>
      <c r="M1020" s="406"/>
      <c r="N1020" s="406"/>
      <c r="O1020" s="406"/>
      <c r="P1020" s="405"/>
      <c r="Q1020" s="405"/>
      <c r="R1020" s="407"/>
      <c r="S1020" s="407"/>
      <c r="W1020" s="175"/>
      <c r="X1020" s="175"/>
      <c r="Y1020" s="175"/>
      <c r="Z1020" s="175"/>
      <c r="AA1020" s="175"/>
    </row>
    <row r="1021" spans="1:27" s="177" customFormat="1" ht="15">
      <c r="A1021" s="204"/>
      <c r="B1021" s="204"/>
      <c r="C1021" s="405"/>
      <c r="D1021" s="405"/>
      <c r="E1021" s="405"/>
      <c r="F1021" s="405"/>
      <c r="G1021" s="405"/>
      <c r="H1021" s="405"/>
      <c r="I1021" s="406"/>
      <c r="J1021" s="406"/>
      <c r="K1021" s="406"/>
      <c r="L1021" s="406"/>
      <c r="M1021" s="406"/>
      <c r="N1021" s="406"/>
      <c r="O1021" s="406"/>
      <c r="P1021" s="405"/>
      <c r="Q1021" s="405"/>
      <c r="R1021" s="407"/>
      <c r="S1021" s="407"/>
      <c r="W1021" s="175"/>
      <c r="X1021" s="175"/>
      <c r="Y1021" s="175"/>
      <c r="Z1021" s="175"/>
      <c r="AA1021" s="175"/>
    </row>
    <row r="1022" spans="1:27" s="177" customFormat="1" ht="15">
      <c r="A1022" s="204"/>
      <c r="B1022" s="204"/>
      <c r="C1022" s="405"/>
      <c r="D1022" s="405"/>
      <c r="E1022" s="405"/>
      <c r="F1022" s="405"/>
      <c r="G1022" s="405"/>
      <c r="H1022" s="405"/>
      <c r="I1022" s="406"/>
      <c r="J1022" s="406"/>
      <c r="K1022" s="406"/>
      <c r="L1022" s="406"/>
      <c r="M1022" s="406"/>
      <c r="N1022" s="406"/>
      <c r="O1022" s="406"/>
      <c r="P1022" s="405"/>
      <c r="Q1022" s="405"/>
      <c r="R1022" s="407"/>
      <c r="S1022" s="407"/>
      <c r="W1022" s="175"/>
      <c r="X1022" s="175"/>
      <c r="Y1022" s="175"/>
      <c r="Z1022" s="175"/>
      <c r="AA1022" s="175"/>
    </row>
    <row r="1023" spans="1:27" s="177" customFormat="1" ht="15">
      <c r="A1023" s="204"/>
      <c r="B1023" s="204"/>
      <c r="C1023" s="405"/>
      <c r="D1023" s="405"/>
      <c r="E1023" s="405"/>
      <c r="F1023" s="405"/>
      <c r="G1023" s="405"/>
      <c r="H1023" s="405"/>
      <c r="I1023" s="406"/>
      <c r="J1023" s="406"/>
      <c r="K1023" s="406"/>
      <c r="L1023" s="406"/>
      <c r="M1023" s="406"/>
      <c r="N1023" s="406"/>
      <c r="O1023" s="406"/>
      <c r="P1023" s="405"/>
      <c r="Q1023" s="405"/>
      <c r="R1023" s="407"/>
      <c r="S1023" s="407"/>
      <c r="W1023" s="175"/>
      <c r="X1023" s="175"/>
      <c r="Y1023" s="175"/>
      <c r="Z1023" s="175"/>
      <c r="AA1023" s="175"/>
    </row>
    <row r="1024" spans="1:27" s="177" customFormat="1" ht="15">
      <c r="A1024" s="204"/>
      <c r="B1024" s="204"/>
      <c r="C1024" s="405"/>
      <c r="D1024" s="405"/>
      <c r="E1024" s="405"/>
      <c r="F1024" s="405"/>
      <c r="G1024" s="405"/>
      <c r="H1024" s="405"/>
      <c r="I1024" s="406"/>
      <c r="J1024" s="406"/>
      <c r="K1024" s="406"/>
      <c r="L1024" s="406"/>
      <c r="M1024" s="406"/>
      <c r="N1024" s="406"/>
      <c r="O1024" s="406"/>
      <c r="P1024" s="405"/>
      <c r="Q1024" s="405"/>
      <c r="R1024" s="407"/>
      <c r="S1024" s="407"/>
      <c r="W1024" s="175"/>
      <c r="X1024" s="175"/>
      <c r="Y1024" s="175"/>
      <c r="Z1024" s="175"/>
      <c r="AA1024" s="175"/>
    </row>
    <row r="1025" spans="1:27" s="177" customFormat="1" ht="15">
      <c r="A1025" s="204"/>
      <c r="B1025" s="204"/>
      <c r="C1025" s="405"/>
      <c r="D1025" s="405"/>
      <c r="E1025" s="405"/>
      <c r="F1025" s="405"/>
      <c r="G1025" s="405"/>
      <c r="H1025" s="405"/>
      <c r="I1025" s="406"/>
      <c r="J1025" s="406"/>
      <c r="K1025" s="406"/>
      <c r="L1025" s="406"/>
      <c r="M1025" s="406"/>
      <c r="N1025" s="406"/>
      <c r="O1025" s="406"/>
      <c r="P1025" s="405"/>
      <c r="Q1025" s="405"/>
      <c r="R1025" s="407"/>
      <c r="S1025" s="407"/>
      <c r="W1025" s="175"/>
      <c r="X1025" s="175"/>
      <c r="Y1025" s="175"/>
      <c r="Z1025" s="175"/>
      <c r="AA1025" s="175"/>
    </row>
    <row r="1026" spans="1:27" s="177" customFormat="1" ht="15">
      <c r="A1026" s="204"/>
      <c r="B1026" s="204"/>
      <c r="C1026" s="405"/>
      <c r="D1026" s="405"/>
      <c r="E1026" s="405"/>
      <c r="F1026" s="405"/>
      <c r="G1026" s="405"/>
      <c r="H1026" s="405"/>
      <c r="I1026" s="406"/>
      <c r="J1026" s="406"/>
      <c r="K1026" s="406"/>
      <c r="L1026" s="406"/>
      <c r="M1026" s="406"/>
      <c r="N1026" s="406"/>
      <c r="O1026" s="406"/>
      <c r="P1026" s="405"/>
      <c r="Q1026" s="405"/>
      <c r="R1026" s="407"/>
      <c r="S1026" s="407"/>
      <c r="W1026" s="175"/>
      <c r="X1026" s="175"/>
      <c r="Y1026" s="175"/>
      <c r="Z1026" s="175"/>
      <c r="AA1026" s="175"/>
    </row>
    <row r="1027" spans="1:27" s="177" customFormat="1" ht="15">
      <c r="A1027" s="204"/>
      <c r="B1027" s="204"/>
      <c r="C1027" s="405"/>
      <c r="D1027" s="405"/>
      <c r="E1027" s="405"/>
      <c r="F1027" s="405"/>
      <c r="G1027" s="405"/>
      <c r="H1027" s="405"/>
      <c r="I1027" s="406"/>
      <c r="J1027" s="406"/>
      <c r="K1027" s="406"/>
      <c r="L1027" s="406"/>
      <c r="M1027" s="406"/>
      <c r="N1027" s="406"/>
      <c r="O1027" s="406"/>
      <c r="P1027" s="405"/>
      <c r="Q1027" s="405"/>
      <c r="R1027" s="407"/>
      <c r="S1027" s="407"/>
      <c r="W1027" s="175"/>
      <c r="X1027" s="175"/>
      <c r="Y1027" s="175"/>
      <c r="Z1027" s="175"/>
      <c r="AA1027" s="175"/>
    </row>
    <row r="1028" spans="1:27" s="177" customFormat="1" ht="15">
      <c r="A1028" s="204"/>
      <c r="B1028" s="204"/>
      <c r="C1028" s="405"/>
      <c r="D1028" s="405"/>
      <c r="E1028" s="405"/>
      <c r="F1028" s="405"/>
      <c r="G1028" s="405"/>
      <c r="H1028" s="405"/>
      <c r="I1028" s="406"/>
      <c r="J1028" s="406"/>
      <c r="K1028" s="406"/>
      <c r="L1028" s="406"/>
      <c r="M1028" s="406"/>
      <c r="N1028" s="406"/>
      <c r="O1028" s="406"/>
      <c r="P1028" s="405"/>
      <c r="Q1028" s="405"/>
      <c r="R1028" s="407"/>
      <c r="S1028" s="407"/>
      <c r="W1028" s="175"/>
      <c r="X1028" s="175"/>
      <c r="Y1028" s="175"/>
      <c r="Z1028" s="175"/>
      <c r="AA1028" s="175"/>
    </row>
    <row r="1029" spans="1:27" s="177" customFormat="1" ht="15">
      <c r="A1029" s="204"/>
      <c r="B1029" s="204"/>
      <c r="C1029" s="405"/>
      <c r="D1029" s="405"/>
      <c r="E1029" s="405"/>
      <c r="F1029" s="405"/>
      <c r="G1029" s="405"/>
      <c r="H1029" s="405"/>
      <c r="I1029" s="406"/>
      <c r="J1029" s="406"/>
      <c r="K1029" s="406"/>
      <c r="L1029" s="406"/>
      <c r="M1029" s="406"/>
      <c r="N1029" s="406"/>
      <c r="O1029" s="406"/>
      <c r="P1029" s="405"/>
      <c r="Q1029" s="405"/>
      <c r="R1029" s="407"/>
      <c r="S1029" s="407"/>
      <c r="W1029" s="175"/>
      <c r="X1029" s="175"/>
      <c r="Y1029" s="175"/>
      <c r="Z1029" s="175"/>
      <c r="AA1029" s="175"/>
    </row>
    <row r="1030" spans="1:27" s="177" customFormat="1" ht="15">
      <c r="A1030" s="204"/>
      <c r="B1030" s="204"/>
      <c r="C1030" s="405"/>
      <c r="D1030" s="405"/>
      <c r="E1030" s="405"/>
      <c r="F1030" s="405"/>
      <c r="G1030" s="405"/>
      <c r="H1030" s="405"/>
      <c r="I1030" s="406"/>
      <c r="J1030" s="406"/>
      <c r="K1030" s="406"/>
      <c r="L1030" s="406"/>
      <c r="M1030" s="406"/>
      <c r="N1030" s="406"/>
      <c r="O1030" s="406"/>
      <c r="P1030" s="405"/>
      <c r="Q1030" s="405"/>
      <c r="R1030" s="407"/>
      <c r="S1030" s="407"/>
      <c r="W1030" s="175"/>
      <c r="X1030" s="175"/>
      <c r="Y1030" s="175"/>
      <c r="Z1030" s="175"/>
      <c r="AA1030" s="175"/>
    </row>
    <row r="1031" spans="1:27" s="177" customFormat="1" ht="15">
      <c r="A1031" s="204"/>
      <c r="B1031" s="204"/>
      <c r="C1031" s="405"/>
      <c r="D1031" s="405"/>
      <c r="E1031" s="405"/>
      <c r="F1031" s="405"/>
      <c r="G1031" s="405"/>
      <c r="H1031" s="405"/>
      <c r="I1031" s="406"/>
      <c r="J1031" s="406"/>
      <c r="K1031" s="406"/>
      <c r="L1031" s="406"/>
      <c r="M1031" s="406"/>
      <c r="N1031" s="406"/>
      <c r="O1031" s="406"/>
      <c r="P1031" s="405"/>
      <c r="Q1031" s="405"/>
      <c r="R1031" s="407"/>
      <c r="S1031" s="407"/>
      <c r="W1031" s="175"/>
      <c r="X1031" s="175"/>
      <c r="Y1031" s="175"/>
      <c r="Z1031" s="175"/>
      <c r="AA1031" s="175"/>
    </row>
    <row r="1032" spans="1:27" s="177" customFormat="1" ht="15">
      <c r="A1032" s="204"/>
      <c r="B1032" s="204"/>
      <c r="C1032" s="405"/>
      <c r="D1032" s="405"/>
      <c r="E1032" s="405"/>
      <c r="F1032" s="405"/>
      <c r="G1032" s="405"/>
      <c r="H1032" s="405"/>
      <c r="I1032" s="406"/>
      <c r="J1032" s="406"/>
      <c r="K1032" s="406"/>
      <c r="L1032" s="406"/>
      <c r="M1032" s="406"/>
      <c r="N1032" s="406"/>
      <c r="O1032" s="406"/>
      <c r="P1032" s="405"/>
      <c r="Q1032" s="405"/>
      <c r="R1032" s="407"/>
      <c r="S1032" s="407"/>
      <c r="W1032" s="175"/>
      <c r="X1032" s="175"/>
      <c r="Y1032" s="175"/>
      <c r="Z1032" s="175"/>
      <c r="AA1032" s="175"/>
    </row>
    <row r="1033" spans="1:27" s="177" customFormat="1" ht="15">
      <c r="A1033" s="204"/>
      <c r="B1033" s="204"/>
      <c r="C1033" s="405"/>
      <c r="D1033" s="405"/>
      <c r="E1033" s="405"/>
      <c r="F1033" s="405"/>
      <c r="G1033" s="405"/>
      <c r="H1033" s="405"/>
      <c r="I1033" s="406"/>
      <c r="J1033" s="406"/>
      <c r="K1033" s="406"/>
      <c r="L1033" s="406"/>
      <c r="M1033" s="406"/>
      <c r="N1033" s="406"/>
      <c r="O1033" s="406"/>
      <c r="P1033" s="405"/>
      <c r="Q1033" s="405"/>
      <c r="R1033" s="407"/>
      <c r="S1033" s="407"/>
      <c r="W1033" s="175"/>
      <c r="X1033" s="175"/>
      <c r="Y1033" s="175"/>
      <c r="Z1033" s="175"/>
      <c r="AA1033" s="175"/>
    </row>
    <row r="1034" spans="1:27" s="177" customFormat="1" ht="15">
      <c r="A1034" s="204"/>
      <c r="B1034" s="204"/>
      <c r="C1034" s="405"/>
      <c r="D1034" s="405"/>
      <c r="E1034" s="405"/>
      <c r="F1034" s="405"/>
      <c r="G1034" s="405"/>
      <c r="H1034" s="405"/>
      <c r="I1034" s="406"/>
      <c r="J1034" s="406"/>
      <c r="K1034" s="406"/>
      <c r="L1034" s="406"/>
      <c r="M1034" s="406"/>
      <c r="N1034" s="406"/>
      <c r="O1034" s="406"/>
      <c r="P1034" s="405"/>
      <c r="Q1034" s="405"/>
      <c r="R1034" s="407"/>
      <c r="S1034" s="407"/>
      <c r="W1034" s="175"/>
      <c r="X1034" s="175"/>
      <c r="Y1034" s="175"/>
      <c r="Z1034" s="175"/>
      <c r="AA1034" s="175"/>
    </row>
    <row r="1035" spans="1:27" s="177" customFormat="1" ht="15">
      <c r="A1035" s="204"/>
      <c r="B1035" s="204"/>
      <c r="C1035" s="405"/>
      <c r="D1035" s="405"/>
      <c r="E1035" s="405"/>
      <c r="F1035" s="405"/>
      <c r="G1035" s="405"/>
      <c r="H1035" s="405"/>
      <c r="I1035" s="406"/>
      <c r="J1035" s="406"/>
      <c r="K1035" s="406"/>
      <c r="L1035" s="406"/>
      <c r="M1035" s="406"/>
      <c r="N1035" s="406"/>
      <c r="O1035" s="406"/>
      <c r="P1035" s="405"/>
      <c r="Q1035" s="405"/>
      <c r="R1035" s="407"/>
      <c r="S1035" s="407"/>
      <c r="W1035" s="175"/>
      <c r="X1035" s="175"/>
      <c r="Y1035" s="175"/>
      <c r="Z1035" s="175"/>
      <c r="AA1035" s="175"/>
    </row>
    <row r="1036" spans="1:27" s="177" customFormat="1" ht="15">
      <c r="A1036" s="204"/>
      <c r="B1036" s="204"/>
      <c r="C1036" s="405"/>
      <c r="D1036" s="405"/>
      <c r="E1036" s="405"/>
      <c r="F1036" s="405"/>
      <c r="G1036" s="405"/>
      <c r="H1036" s="405"/>
      <c r="I1036" s="406"/>
      <c r="J1036" s="406"/>
      <c r="K1036" s="406"/>
      <c r="L1036" s="406"/>
      <c r="M1036" s="406"/>
      <c r="N1036" s="406"/>
      <c r="O1036" s="406"/>
      <c r="P1036" s="405"/>
      <c r="Q1036" s="405"/>
      <c r="R1036" s="407"/>
      <c r="S1036" s="407"/>
      <c r="W1036" s="175"/>
      <c r="X1036" s="175"/>
      <c r="Y1036" s="175"/>
      <c r="Z1036" s="175"/>
      <c r="AA1036" s="175"/>
    </row>
    <row r="1037" spans="1:27" s="177" customFormat="1" ht="15">
      <c r="A1037" s="204"/>
      <c r="B1037" s="204"/>
      <c r="C1037" s="405"/>
      <c r="D1037" s="405"/>
      <c r="E1037" s="405"/>
      <c r="F1037" s="405"/>
      <c r="G1037" s="405"/>
      <c r="H1037" s="405"/>
      <c r="I1037" s="406"/>
      <c r="J1037" s="406"/>
      <c r="K1037" s="406"/>
      <c r="L1037" s="406"/>
      <c r="M1037" s="406"/>
      <c r="N1037" s="406"/>
      <c r="O1037" s="406"/>
      <c r="P1037" s="405"/>
      <c r="Q1037" s="405"/>
      <c r="R1037" s="407"/>
      <c r="S1037" s="407"/>
      <c r="W1037" s="175"/>
      <c r="X1037" s="175"/>
      <c r="Y1037" s="175"/>
      <c r="Z1037" s="175"/>
      <c r="AA1037" s="175"/>
    </row>
    <row r="1038" spans="1:27" s="177" customFormat="1" ht="15">
      <c r="A1038" s="204"/>
      <c r="B1038" s="204"/>
      <c r="C1038" s="405"/>
      <c r="D1038" s="405"/>
      <c r="E1038" s="405"/>
      <c r="F1038" s="405"/>
      <c r="G1038" s="405"/>
      <c r="H1038" s="405"/>
      <c r="I1038" s="406"/>
      <c r="J1038" s="406"/>
      <c r="K1038" s="406"/>
      <c r="L1038" s="406"/>
      <c r="M1038" s="406"/>
      <c r="N1038" s="406"/>
      <c r="O1038" s="406"/>
      <c r="P1038" s="405"/>
      <c r="Q1038" s="405"/>
      <c r="R1038" s="407"/>
      <c r="S1038" s="407"/>
      <c r="W1038" s="175"/>
      <c r="X1038" s="175"/>
      <c r="Y1038" s="175"/>
      <c r="Z1038" s="175"/>
      <c r="AA1038" s="175"/>
    </row>
    <row r="1039" spans="1:27" s="177" customFormat="1" ht="15">
      <c r="A1039" s="204"/>
      <c r="B1039" s="204"/>
      <c r="C1039" s="405"/>
      <c r="D1039" s="405"/>
      <c r="E1039" s="405"/>
      <c r="F1039" s="405"/>
      <c r="G1039" s="405"/>
      <c r="H1039" s="405"/>
      <c r="I1039" s="406"/>
      <c r="J1039" s="406"/>
      <c r="K1039" s="406"/>
      <c r="L1039" s="406"/>
      <c r="M1039" s="406"/>
      <c r="N1039" s="406"/>
      <c r="O1039" s="406"/>
      <c r="P1039" s="405"/>
      <c r="Q1039" s="405"/>
      <c r="R1039" s="407"/>
      <c r="S1039" s="407"/>
      <c r="W1039" s="175"/>
      <c r="X1039" s="175"/>
      <c r="Y1039" s="175"/>
      <c r="Z1039" s="175"/>
      <c r="AA1039" s="175"/>
    </row>
    <row r="1040" spans="1:27" s="177" customFormat="1" ht="15">
      <c r="A1040" s="204"/>
      <c r="B1040" s="204"/>
      <c r="C1040" s="405"/>
      <c r="D1040" s="405"/>
      <c r="E1040" s="405"/>
      <c r="F1040" s="405"/>
      <c r="G1040" s="405"/>
      <c r="H1040" s="405"/>
      <c r="I1040" s="406"/>
      <c r="J1040" s="406"/>
      <c r="K1040" s="406"/>
      <c r="L1040" s="406"/>
      <c r="M1040" s="406"/>
      <c r="N1040" s="406"/>
      <c r="O1040" s="406"/>
      <c r="P1040" s="405"/>
      <c r="Q1040" s="405"/>
      <c r="R1040" s="407"/>
      <c r="S1040" s="407"/>
      <c r="W1040" s="175"/>
      <c r="X1040" s="175"/>
      <c r="Y1040" s="175"/>
      <c r="Z1040" s="175"/>
      <c r="AA1040" s="175"/>
    </row>
    <row r="1041" spans="1:27" s="177" customFormat="1" ht="15">
      <c r="A1041" s="204"/>
      <c r="B1041" s="204"/>
      <c r="C1041" s="405"/>
      <c r="D1041" s="405"/>
      <c r="E1041" s="405"/>
      <c r="F1041" s="405"/>
      <c r="G1041" s="405"/>
      <c r="H1041" s="405"/>
      <c r="I1041" s="406"/>
      <c r="J1041" s="406"/>
      <c r="K1041" s="406"/>
      <c r="L1041" s="406"/>
      <c r="M1041" s="406"/>
      <c r="N1041" s="406"/>
      <c r="O1041" s="406"/>
      <c r="P1041" s="405"/>
      <c r="Q1041" s="405"/>
      <c r="R1041" s="407"/>
      <c r="S1041" s="407"/>
      <c r="W1041" s="175"/>
      <c r="X1041" s="175"/>
      <c r="Y1041" s="175"/>
      <c r="Z1041" s="175"/>
      <c r="AA1041" s="175"/>
    </row>
    <row r="1042" spans="1:27" s="177" customFormat="1" ht="15">
      <c r="A1042" s="204"/>
      <c r="B1042" s="204"/>
      <c r="C1042" s="405"/>
      <c r="D1042" s="405"/>
      <c r="E1042" s="405"/>
      <c r="F1042" s="405"/>
      <c r="G1042" s="405"/>
      <c r="H1042" s="405"/>
      <c r="I1042" s="406"/>
      <c r="J1042" s="406"/>
      <c r="K1042" s="406"/>
      <c r="L1042" s="406"/>
      <c r="M1042" s="406"/>
      <c r="N1042" s="406"/>
      <c r="O1042" s="406"/>
      <c r="P1042" s="405"/>
      <c r="Q1042" s="405"/>
      <c r="R1042" s="407"/>
      <c r="S1042" s="407"/>
      <c r="W1042" s="175"/>
      <c r="X1042" s="175"/>
      <c r="Y1042" s="175"/>
      <c r="Z1042" s="175"/>
      <c r="AA1042" s="175"/>
    </row>
    <row r="1043" spans="1:27" s="177" customFormat="1" ht="15">
      <c r="A1043" s="204"/>
      <c r="B1043" s="204"/>
      <c r="C1043" s="405"/>
      <c r="D1043" s="405"/>
      <c r="E1043" s="405"/>
      <c r="F1043" s="405"/>
      <c r="G1043" s="405"/>
      <c r="H1043" s="405"/>
      <c r="I1043" s="406"/>
      <c r="J1043" s="406"/>
      <c r="K1043" s="406"/>
      <c r="L1043" s="406"/>
      <c r="M1043" s="406"/>
      <c r="N1043" s="406"/>
      <c r="O1043" s="406"/>
      <c r="P1043" s="405"/>
      <c r="Q1043" s="405"/>
      <c r="R1043" s="407"/>
      <c r="S1043" s="407"/>
      <c r="W1043" s="175"/>
      <c r="X1043" s="175"/>
      <c r="Y1043" s="175"/>
      <c r="Z1043" s="175"/>
      <c r="AA1043" s="175"/>
    </row>
    <row r="1044" spans="1:27" s="177" customFormat="1" ht="15">
      <c r="A1044" s="204"/>
      <c r="B1044" s="204"/>
      <c r="C1044" s="405"/>
      <c r="D1044" s="405"/>
      <c r="E1044" s="405"/>
      <c r="F1044" s="405"/>
      <c r="G1044" s="405"/>
      <c r="H1044" s="405"/>
      <c r="I1044" s="406"/>
      <c r="J1044" s="406"/>
      <c r="K1044" s="406"/>
      <c r="L1044" s="406"/>
      <c r="M1044" s="406"/>
      <c r="N1044" s="406"/>
      <c r="O1044" s="406"/>
      <c r="P1044" s="405"/>
      <c r="Q1044" s="405"/>
      <c r="R1044" s="407"/>
      <c r="S1044" s="407"/>
      <c r="W1044" s="175"/>
      <c r="X1044" s="175"/>
      <c r="Y1044" s="175"/>
      <c r="Z1044" s="175"/>
      <c r="AA1044" s="175"/>
    </row>
    <row r="1045" spans="1:27" s="177" customFormat="1" ht="15">
      <c r="A1045" s="204"/>
      <c r="B1045" s="204"/>
      <c r="C1045" s="405"/>
      <c r="D1045" s="405"/>
      <c r="E1045" s="405"/>
      <c r="F1045" s="405"/>
      <c r="G1045" s="405"/>
      <c r="H1045" s="405"/>
      <c r="I1045" s="406"/>
      <c r="J1045" s="406"/>
      <c r="K1045" s="406"/>
      <c r="L1045" s="406"/>
      <c r="M1045" s="406"/>
      <c r="N1045" s="406"/>
      <c r="O1045" s="406"/>
      <c r="P1045" s="405"/>
      <c r="Q1045" s="405"/>
      <c r="R1045" s="407"/>
      <c r="S1045" s="407"/>
      <c r="W1045" s="175"/>
      <c r="X1045" s="175"/>
      <c r="Y1045" s="175"/>
      <c r="Z1045" s="175"/>
      <c r="AA1045" s="175"/>
    </row>
    <row r="1046" spans="1:27" s="177" customFormat="1" ht="15">
      <c r="A1046" s="204"/>
      <c r="B1046" s="204"/>
      <c r="C1046" s="405"/>
      <c r="D1046" s="405"/>
      <c r="E1046" s="405"/>
      <c r="F1046" s="405"/>
      <c r="G1046" s="405"/>
      <c r="H1046" s="405"/>
      <c r="I1046" s="406"/>
      <c r="J1046" s="406"/>
      <c r="K1046" s="406"/>
      <c r="L1046" s="406"/>
      <c r="M1046" s="406"/>
      <c r="N1046" s="406"/>
      <c r="O1046" s="406"/>
      <c r="P1046" s="405"/>
      <c r="Q1046" s="405"/>
      <c r="R1046" s="407"/>
      <c r="S1046" s="407"/>
      <c r="W1046" s="175"/>
      <c r="X1046" s="175"/>
      <c r="Y1046" s="175"/>
      <c r="Z1046" s="175"/>
      <c r="AA1046" s="175"/>
    </row>
    <row r="1047" spans="1:27" s="177" customFormat="1" ht="15">
      <c r="A1047" s="204"/>
      <c r="B1047" s="204"/>
      <c r="C1047" s="405"/>
      <c r="D1047" s="405"/>
      <c r="E1047" s="405"/>
      <c r="F1047" s="405"/>
      <c r="G1047" s="405"/>
      <c r="H1047" s="405"/>
      <c r="I1047" s="406"/>
      <c r="J1047" s="406"/>
      <c r="K1047" s="406"/>
      <c r="L1047" s="406"/>
      <c r="M1047" s="406"/>
      <c r="N1047" s="406"/>
      <c r="O1047" s="406"/>
      <c r="P1047" s="405"/>
      <c r="Q1047" s="405"/>
      <c r="R1047" s="407"/>
      <c r="S1047" s="407"/>
      <c r="W1047" s="175"/>
      <c r="X1047" s="175"/>
      <c r="Y1047" s="175"/>
      <c r="Z1047" s="175"/>
      <c r="AA1047" s="175"/>
    </row>
    <row r="1048" spans="1:27" s="177" customFormat="1" ht="15">
      <c r="A1048" s="204"/>
      <c r="B1048" s="204"/>
      <c r="C1048" s="405"/>
      <c r="D1048" s="405"/>
      <c r="E1048" s="405"/>
      <c r="F1048" s="405"/>
      <c r="G1048" s="405"/>
      <c r="H1048" s="405"/>
      <c r="I1048" s="406"/>
      <c r="J1048" s="406"/>
      <c r="K1048" s="406"/>
      <c r="L1048" s="406"/>
      <c r="M1048" s="406"/>
      <c r="N1048" s="406"/>
      <c r="O1048" s="406"/>
      <c r="P1048" s="405"/>
      <c r="Q1048" s="405"/>
      <c r="R1048" s="407"/>
      <c r="S1048" s="407"/>
      <c r="W1048" s="175"/>
      <c r="X1048" s="175"/>
      <c r="Y1048" s="175"/>
      <c r="Z1048" s="175"/>
      <c r="AA1048" s="175"/>
    </row>
    <row r="1049" spans="1:27" s="177" customFormat="1" ht="15">
      <c r="A1049" s="204"/>
      <c r="B1049" s="204"/>
      <c r="C1049" s="405"/>
      <c r="D1049" s="405"/>
      <c r="E1049" s="405"/>
      <c r="F1049" s="405"/>
      <c r="G1049" s="405"/>
      <c r="H1049" s="405"/>
      <c r="I1049" s="406"/>
      <c r="J1049" s="406"/>
      <c r="K1049" s="406"/>
      <c r="L1049" s="406"/>
      <c r="M1049" s="406"/>
      <c r="N1049" s="406"/>
      <c r="O1049" s="406"/>
      <c r="P1049" s="405"/>
      <c r="Q1049" s="405"/>
      <c r="R1049" s="407"/>
      <c r="S1049" s="407"/>
      <c r="W1049" s="175"/>
      <c r="X1049" s="175"/>
      <c r="Y1049" s="175"/>
      <c r="Z1049" s="175"/>
      <c r="AA1049" s="175"/>
    </row>
    <row r="1050" spans="1:27" s="177" customFormat="1" ht="15">
      <c r="A1050" s="204"/>
      <c r="B1050" s="204"/>
      <c r="C1050" s="405"/>
      <c r="D1050" s="405"/>
      <c r="E1050" s="405"/>
      <c r="F1050" s="405"/>
      <c r="G1050" s="405"/>
      <c r="H1050" s="405"/>
      <c r="I1050" s="406"/>
      <c r="J1050" s="406"/>
      <c r="K1050" s="406"/>
      <c r="L1050" s="406"/>
      <c r="M1050" s="406"/>
      <c r="N1050" s="406"/>
      <c r="O1050" s="406"/>
      <c r="P1050" s="405"/>
      <c r="Q1050" s="405"/>
      <c r="R1050" s="407"/>
      <c r="S1050" s="407"/>
      <c r="W1050" s="175"/>
      <c r="X1050" s="175"/>
      <c r="Y1050" s="175"/>
      <c r="Z1050" s="175"/>
      <c r="AA1050" s="175"/>
    </row>
    <row r="1051" spans="1:27" s="177" customFormat="1" ht="15">
      <c r="A1051" s="204"/>
      <c r="B1051" s="204"/>
      <c r="C1051" s="405"/>
      <c r="D1051" s="405"/>
      <c r="E1051" s="405"/>
      <c r="F1051" s="405"/>
      <c r="G1051" s="405"/>
      <c r="H1051" s="405"/>
      <c r="I1051" s="406"/>
      <c r="J1051" s="406"/>
      <c r="K1051" s="406"/>
      <c r="L1051" s="406"/>
      <c r="M1051" s="406"/>
      <c r="N1051" s="406"/>
      <c r="O1051" s="406"/>
      <c r="P1051" s="405"/>
      <c r="Q1051" s="405"/>
      <c r="R1051" s="407"/>
      <c r="S1051" s="407"/>
      <c r="W1051" s="175"/>
      <c r="X1051" s="175"/>
      <c r="Y1051" s="175"/>
      <c r="Z1051" s="175"/>
      <c r="AA1051" s="175"/>
    </row>
    <row r="1052" spans="1:27" s="177" customFormat="1" ht="15">
      <c r="A1052" s="204"/>
      <c r="B1052" s="204"/>
      <c r="C1052" s="405"/>
      <c r="D1052" s="405"/>
      <c r="E1052" s="405"/>
      <c r="F1052" s="405"/>
      <c r="G1052" s="405"/>
      <c r="H1052" s="405"/>
      <c r="I1052" s="406"/>
      <c r="J1052" s="406"/>
      <c r="K1052" s="406"/>
      <c r="L1052" s="406"/>
      <c r="M1052" s="406"/>
      <c r="N1052" s="406"/>
      <c r="O1052" s="406"/>
      <c r="P1052" s="405"/>
      <c r="Q1052" s="405"/>
      <c r="R1052" s="407"/>
      <c r="S1052" s="407"/>
      <c r="W1052" s="175"/>
      <c r="X1052" s="175"/>
      <c r="Y1052" s="175"/>
      <c r="Z1052" s="175"/>
      <c r="AA1052" s="175"/>
    </row>
    <row r="1053" spans="1:27" s="177" customFormat="1" ht="15">
      <c r="A1053" s="204"/>
      <c r="B1053" s="204"/>
      <c r="C1053" s="405"/>
      <c r="D1053" s="405"/>
      <c r="E1053" s="405"/>
      <c r="F1053" s="405"/>
      <c r="G1053" s="405"/>
      <c r="H1053" s="405"/>
      <c r="I1053" s="406"/>
      <c r="J1053" s="406"/>
      <c r="K1053" s="406"/>
      <c r="L1053" s="406"/>
      <c r="M1053" s="406"/>
      <c r="N1053" s="406"/>
      <c r="O1053" s="406"/>
      <c r="P1053" s="405"/>
      <c r="Q1053" s="405"/>
      <c r="R1053" s="407"/>
      <c r="S1053" s="407"/>
      <c r="W1053" s="175"/>
      <c r="X1053" s="175"/>
      <c r="Y1053" s="175"/>
      <c r="Z1053" s="175"/>
      <c r="AA1053" s="175"/>
    </row>
    <row r="1054" spans="1:27" s="177" customFormat="1" ht="15">
      <c r="A1054" s="204"/>
      <c r="B1054" s="204"/>
      <c r="C1054" s="405"/>
      <c r="D1054" s="405"/>
      <c r="E1054" s="405"/>
      <c r="F1054" s="405"/>
      <c r="G1054" s="405"/>
      <c r="H1054" s="405"/>
      <c r="I1054" s="406"/>
      <c r="J1054" s="406"/>
      <c r="K1054" s="406"/>
      <c r="L1054" s="406"/>
      <c r="M1054" s="406"/>
      <c r="N1054" s="406"/>
      <c r="O1054" s="406"/>
      <c r="P1054" s="405"/>
      <c r="Q1054" s="405"/>
      <c r="R1054" s="407"/>
      <c r="S1054" s="407"/>
      <c r="W1054" s="175"/>
      <c r="X1054" s="175"/>
      <c r="Y1054" s="175"/>
      <c r="Z1054" s="175"/>
      <c r="AA1054" s="175"/>
    </row>
    <row r="1055" spans="1:27" s="177" customFormat="1" ht="15">
      <c r="A1055" s="204"/>
      <c r="B1055" s="204"/>
      <c r="C1055" s="405"/>
      <c r="D1055" s="405"/>
      <c r="E1055" s="405"/>
      <c r="F1055" s="405"/>
      <c r="G1055" s="405"/>
      <c r="H1055" s="405"/>
      <c r="I1055" s="406"/>
      <c r="J1055" s="406"/>
      <c r="K1055" s="406"/>
      <c r="L1055" s="406"/>
      <c r="M1055" s="406"/>
      <c r="N1055" s="406"/>
      <c r="O1055" s="406"/>
      <c r="P1055" s="405"/>
      <c r="Q1055" s="405"/>
      <c r="R1055" s="407"/>
      <c r="S1055" s="407"/>
      <c r="W1055" s="175"/>
      <c r="X1055" s="175"/>
      <c r="Y1055" s="175"/>
      <c r="Z1055" s="175"/>
      <c r="AA1055" s="175"/>
    </row>
    <row r="1056" spans="1:27" s="177" customFormat="1" ht="15">
      <c r="A1056" s="204"/>
      <c r="B1056" s="204"/>
      <c r="C1056" s="405"/>
      <c r="D1056" s="405"/>
      <c r="E1056" s="405"/>
      <c r="F1056" s="405"/>
      <c r="G1056" s="405"/>
      <c r="H1056" s="405"/>
      <c r="I1056" s="406"/>
      <c r="J1056" s="406"/>
      <c r="K1056" s="406"/>
      <c r="L1056" s="406"/>
      <c r="M1056" s="406"/>
      <c r="N1056" s="406"/>
      <c r="O1056" s="406"/>
      <c r="P1056" s="405"/>
      <c r="Q1056" s="405"/>
      <c r="R1056" s="407"/>
      <c r="S1056" s="407"/>
      <c r="W1056" s="175"/>
      <c r="X1056" s="175"/>
      <c r="Y1056" s="175"/>
      <c r="Z1056" s="175"/>
      <c r="AA1056" s="175"/>
    </row>
    <row r="1057" spans="1:27" s="177" customFormat="1" ht="15">
      <c r="A1057" s="204"/>
      <c r="B1057" s="204"/>
      <c r="C1057" s="405"/>
      <c r="D1057" s="405"/>
      <c r="E1057" s="405"/>
      <c r="F1057" s="405"/>
      <c r="G1057" s="405"/>
      <c r="H1057" s="405"/>
      <c r="I1057" s="406"/>
      <c r="J1057" s="406"/>
      <c r="K1057" s="406"/>
      <c r="L1057" s="406"/>
      <c r="M1057" s="406"/>
      <c r="N1057" s="406"/>
      <c r="O1057" s="406"/>
      <c r="P1057" s="405"/>
      <c r="Q1057" s="405"/>
      <c r="R1057" s="407"/>
      <c r="S1057" s="407"/>
      <c r="W1057" s="175"/>
      <c r="X1057" s="175"/>
      <c r="Y1057" s="175"/>
      <c r="Z1057" s="175"/>
      <c r="AA1057" s="175"/>
    </row>
    <row r="1058" spans="1:27" s="177" customFormat="1" ht="15">
      <c r="A1058" s="204"/>
      <c r="B1058" s="204"/>
      <c r="C1058" s="405"/>
      <c r="D1058" s="405"/>
      <c r="E1058" s="405"/>
      <c r="F1058" s="405"/>
      <c r="G1058" s="405"/>
      <c r="H1058" s="405"/>
      <c r="I1058" s="406"/>
      <c r="J1058" s="406"/>
      <c r="K1058" s="406"/>
      <c r="L1058" s="406"/>
      <c r="M1058" s="406"/>
      <c r="N1058" s="406"/>
      <c r="O1058" s="406"/>
      <c r="P1058" s="405"/>
      <c r="Q1058" s="405"/>
      <c r="R1058" s="407"/>
      <c r="S1058" s="407"/>
      <c r="W1058" s="175"/>
      <c r="X1058" s="175"/>
      <c r="Y1058" s="175"/>
      <c r="Z1058" s="175"/>
      <c r="AA1058" s="175"/>
    </row>
    <row r="1059" spans="1:27" s="177" customFormat="1" ht="15">
      <c r="A1059" s="204"/>
      <c r="B1059" s="204"/>
      <c r="C1059" s="405"/>
      <c r="D1059" s="405"/>
      <c r="E1059" s="405"/>
      <c r="F1059" s="405"/>
      <c r="G1059" s="405"/>
      <c r="H1059" s="405"/>
      <c r="I1059" s="406"/>
      <c r="J1059" s="406"/>
      <c r="K1059" s="406"/>
      <c r="L1059" s="406"/>
      <c r="M1059" s="406"/>
      <c r="N1059" s="406"/>
      <c r="O1059" s="406"/>
      <c r="P1059" s="405"/>
      <c r="Q1059" s="405"/>
      <c r="R1059" s="407"/>
      <c r="S1059" s="407"/>
      <c r="W1059" s="175"/>
      <c r="X1059" s="175"/>
      <c r="Y1059" s="175"/>
      <c r="Z1059" s="175"/>
      <c r="AA1059" s="175"/>
    </row>
    <row r="1060" spans="1:27" s="177" customFormat="1" ht="15">
      <c r="A1060" s="204"/>
      <c r="B1060" s="204"/>
      <c r="C1060" s="405"/>
      <c r="D1060" s="405"/>
      <c r="E1060" s="405"/>
      <c r="F1060" s="405"/>
      <c r="G1060" s="405"/>
      <c r="H1060" s="405"/>
      <c r="I1060" s="406"/>
      <c r="J1060" s="406"/>
      <c r="K1060" s="406"/>
      <c r="L1060" s="406"/>
      <c r="M1060" s="406"/>
      <c r="N1060" s="406"/>
      <c r="O1060" s="406"/>
      <c r="P1060" s="405"/>
      <c r="Q1060" s="405"/>
      <c r="R1060" s="407"/>
      <c r="S1060" s="407"/>
      <c r="W1060" s="175"/>
      <c r="X1060" s="175"/>
      <c r="Y1060" s="175"/>
      <c r="Z1060" s="175"/>
      <c r="AA1060" s="175"/>
    </row>
    <row r="1061" spans="1:27" s="177" customFormat="1" ht="15">
      <c r="A1061" s="204"/>
      <c r="B1061" s="204"/>
      <c r="C1061" s="405"/>
      <c r="D1061" s="405"/>
      <c r="E1061" s="405"/>
      <c r="F1061" s="405"/>
      <c r="G1061" s="405"/>
      <c r="H1061" s="405"/>
      <c r="I1061" s="406"/>
      <c r="J1061" s="406"/>
      <c r="K1061" s="406"/>
      <c r="L1061" s="406"/>
      <c r="M1061" s="406"/>
      <c r="N1061" s="406"/>
      <c r="O1061" s="406"/>
      <c r="P1061" s="405"/>
      <c r="Q1061" s="405"/>
      <c r="R1061" s="407"/>
      <c r="S1061" s="407"/>
      <c r="W1061" s="175"/>
      <c r="X1061" s="175"/>
      <c r="Y1061" s="175"/>
      <c r="Z1061" s="175"/>
      <c r="AA1061" s="175"/>
    </row>
    <row r="1062" spans="1:27" s="177" customFormat="1" ht="15">
      <c r="A1062" s="204"/>
      <c r="B1062" s="204"/>
      <c r="C1062" s="405"/>
      <c r="D1062" s="405"/>
      <c r="E1062" s="405"/>
      <c r="F1062" s="405"/>
      <c r="G1062" s="405"/>
      <c r="H1062" s="405"/>
      <c r="I1062" s="406"/>
      <c r="J1062" s="406"/>
      <c r="K1062" s="406"/>
      <c r="L1062" s="406"/>
      <c r="M1062" s="406"/>
      <c r="N1062" s="406"/>
      <c r="O1062" s="406"/>
      <c r="P1062" s="405"/>
      <c r="Q1062" s="405"/>
      <c r="R1062" s="407"/>
      <c r="S1062" s="407"/>
      <c r="W1062" s="175"/>
      <c r="X1062" s="175"/>
      <c r="Y1062" s="175"/>
      <c r="Z1062" s="175"/>
      <c r="AA1062" s="175"/>
    </row>
    <row r="1063" spans="1:27" s="177" customFormat="1" ht="15">
      <c r="A1063" s="204"/>
      <c r="B1063" s="204"/>
      <c r="C1063" s="405"/>
      <c r="D1063" s="405"/>
      <c r="E1063" s="405"/>
      <c r="F1063" s="405"/>
      <c r="G1063" s="405"/>
      <c r="H1063" s="405"/>
      <c r="I1063" s="406"/>
      <c r="J1063" s="406"/>
      <c r="K1063" s="406"/>
      <c r="L1063" s="406"/>
      <c r="M1063" s="406"/>
      <c r="N1063" s="406"/>
      <c r="O1063" s="406"/>
      <c r="P1063" s="405"/>
      <c r="Q1063" s="405"/>
      <c r="R1063" s="407"/>
      <c r="S1063" s="407"/>
      <c r="W1063" s="175"/>
      <c r="X1063" s="175"/>
      <c r="Y1063" s="175"/>
      <c r="Z1063" s="175"/>
      <c r="AA1063" s="175"/>
    </row>
    <row r="1064" spans="1:27" s="177" customFormat="1" ht="15">
      <c r="A1064" s="204"/>
      <c r="B1064" s="204"/>
      <c r="C1064" s="405"/>
      <c r="D1064" s="405"/>
      <c r="E1064" s="405"/>
      <c r="F1064" s="405"/>
      <c r="G1064" s="405"/>
      <c r="H1064" s="405"/>
      <c r="I1064" s="406"/>
      <c r="J1064" s="406"/>
      <c r="K1064" s="406"/>
      <c r="L1064" s="408"/>
      <c r="M1064" s="406"/>
      <c r="N1064" s="406"/>
      <c r="O1064" s="406"/>
      <c r="P1064" s="405"/>
      <c r="Q1064" s="405"/>
      <c r="R1064" s="407"/>
      <c r="S1064" s="407"/>
      <c r="W1064" s="175"/>
      <c r="X1064" s="175"/>
      <c r="Y1064" s="175"/>
      <c r="Z1064" s="175"/>
      <c r="AA1064" s="175"/>
    </row>
    <row r="1065" spans="1:27" s="177" customFormat="1" ht="15">
      <c r="A1065" s="204"/>
      <c r="B1065" s="204"/>
      <c r="C1065" s="405"/>
      <c r="D1065" s="405"/>
      <c r="E1065" s="405"/>
      <c r="F1065" s="405"/>
      <c r="G1065" s="405"/>
      <c r="H1065" s="405"/>
      <c r="I1065" s="406"/>
      <c r="J1065" s="406"/>
      <c r="K1065" s="406"/>
      <c r="L1065" s="406"/>
      <c r="M1065" s="406"/>
      <c r="N1065" s="406"/>
      <c r="O1065" s="406"/>
      <c r="P1065" s="405"/>
      <c r="Q1065" s="405"/>
      <c r="R1065" s="407"/>
      <c r="S1065" s="407"/>
      <c r="W1065" s="175"/>
      <c r="X1065" s="175"/>
      <c r="Y1065" s="175"/>
      <c r="Z1065" s="175"/>
      <c r="AA1065" s="175"/>
    </row>
    <row r="1066" spans="1:27" s="177" customFormat="1" ht="15">
      <c r="A1066" s="204"/>
      <c r="B1066" s="204"/>
      <c r="C1066" s="405"/>
      <c r="D1066" s="405"/>
      <c r="E1066" s="405"/>
      <c r="F1066" s="405"/>
      <c r="G1066" s="405"/>
      <c r="H1066" s="405"/>
      <c r="I1066" s="406"/>
      <c r="J1066" s="406"/>
      <c r="K1066" s="406"/>
      <c r="L1066" s="406"/>
      <c r="M1066" s="406"/>
      <c r="N1066" s="406"/>
      <c r="O1066" s="406"/>
      <c r="P1066" s="405"/>
      <c r="Q1066" s="405"/>
      <c r="R1066" s="407"/>
      <c r="S1066" s="407"/>
      <c r="W1066" s="175"/>
      <c r="X1066" s="175"/>
      <c r="Y1066" s="175"/>
      <c r="Z1066" s="175"/>
      <c r="AA1066" s="175"/>
    </row>
    <row r="1067" spans="1:27" s="177" customFormat="1" ht="15">
      <c r="A1067" s="204"/>
      <c r="B1067" s="204"/>
      <c r="C1067" s="405"/>
      <c r="D1067" s="405"/>
      <c r="E1067" s="405"/>
      <c r="F1067" s="405"/>
      <c r="G1067" s="405"/>
      <c r="H1067" s="405"/>
      <c r="I1067" s="406"/>
      <c r="J1067" s="406"/>
      <c r="K1067" s="406"/>
      <c r="L1067" s="406"/>
      <c r="M1067" s="406"/>
      <c r="N1067" s="406"/>
      <c r="O1067" s="406"/>
      <c r="P1067" s="405"/>
      <c r="Q1067" s="405"/>
      <c r="R1067" s="407"/>
      <c r="S1067" s="407"/>
      <c r="W1067" s="175"/>
      <c r="X1067" s="175"/>
      <c r="Y1067" s="175"/>
      <c r="Z1067" s="175"/>
      <c r="AA1067" s="175"/>
    </row>
    <row r="1068" spans="1:27" s="177" customFormat="1" ht="15">
      <c r="A1068" s="204"/>
      <c r="B1068" s="204"/>
      <c r="C1068" s="405"/>
      <c r="D1068" s="405"/>
      <c r="E1068" s="405"/>
      <c r="F1068" s="405"/>
      <c r="G1068" s="405"/>
      <c r="H1068" s="405"/>
      <c r="I1068" s="406"/>
      <c r="J1068" s="406"/>
      <c r="K1068" s="406"/>
      <c r="L1068" s="406"/>
      <c r="M1068" s="406"/>
      <c r="N1068" s="406"/>
      <c r="O1068" s="406"/>
      <c r="P1068" s="405"/>
      <c r="Q1068" s="405"/>
      <c r="R1068" s="407"/>
      <c r="S1068" s="407"/>
      <c r="W1068" s="175"/>
      <c r="X1068" s="175"/>
      <c r="Y1068" s="175"/>
      <c r="Z1068" s="175"/>
      <c r="AA1068" s="175"/>
    </row>
  </sheetData>
  <mergeCells count="441">
    <mergeCell ref="U716:V716"/>
    <mergeCell ref="U717:V717"/>
    <mergeCell ref="U718:V718"/>
    <mergeCell ref="U719:V719"/>
    <mergeCell ref="U720:V720"/>
    <mergeCell ref="U710:V710"/>
    <mergeCell ref="U711:V711"/>
    <mergeCell ref="U712:V712"/>
    <mergeCell ref="U713:V713"/>
    <mergeCell ref="U714:V714"/>
    <mergeCell ref="U706:V706"/>
    <mergeCell ref="U707:V707"/>
    <mergeCell ref="U708:V708"/>
    <mergeCell ref="U709:V709"/>
    <mergeCell ref="U699:V699"/>
    <mergeCell ref="U700:V700"/>
    <mergeCell ref="U701:V701"/>
    <mergeCell ref="U702:V702"/>
    <mergeCell ref="U704:V704"/>
    <mergeCell ref="U705:V705"/>
    <mergeCell ref="U693:V693"/>
    <mergeCell ref="U694:V694"/>
    <mergeCell ref="U695:V695"/>
    <mergeCell ref="U696:V696"/>
    <mergeCell ref="U697:V697"/>
    <mergeCell ref="U698:V698"/>
    <mergeCell ref="U690:V690"/>
    <mergeCell ref="U691:V691"/>
    <mergeCell ref="U692:V692"/>
    <mergeCell ref="U681:V681"/>
    <mergeCell ref="U682:V682"/>
    <mergeCell ref="U683:V683"/>
    <mergeCell ref="U684:V684"/>
    <mergeCell ref="U689:V689"/>
    <mergeCell ref="U675:V675"/>
    <mergeCell ref="U676:V676"/>
    <mergeCell ref="U677:V677"/>
    <mergeCell ref="U678:V678"/>
    <mergeCell ref="U679:V679"/>
    <mergeCell ref="U680:V680"/>
    <mergeCell ref="U669:V669"/>
    <mergeCell ref="U670:V670"/>
    <mergeCell ref="U671:V671"/>
    <mergeCell ref="U672:V672"/>
    <mergeCell ref="U673:V673"/>
    <mergeCell ref="U674:V674"/>
    <mergeCell ref="U663:V663"/>
    <mergeCell ref="U664:V664"/>
    <mergeCell ref="U665:V665"/>
    <mergeCell ref="U666:V666"/>
    <mergeCell ref="U667:V667"/>
    <mergeCell ref="U668:V668"/>
    <mergeCell ref="U657:V657"/>
    <mergeCell ref="U658:V658"/>
    <mergeCell ref="U659:V659"/>
    <mergeCell ref="U660:V660"/>
    <mergeCell ref="U661:V661"/>
    <mergeCell ref="U662:V662"/>
    <mergeCell ref="U650:V650"/>
    <mergeCell ref="U651:V651"/>
    <mergeCell ref="U652:V652"/>
    <mergeCell ref="U653:V653"/>
    <mergeCell ref="U655:V655"/>
    <mergeCell ref="U656:V656"/>
    <mergeCell ref="U645:V645"/>
    <mergeCell ref="U646:V646"/>
    <mergeCell ref="U647:V647"/>
    <mergeCell ref="U648:V648"/>
    <mergeCell ref="U649:V649"/>
    <mergeCell ref="U639:V639"/>
    <mergeCell ref="U640:V640"/>
    <mergeCell ref="U641:V641"/>
    <mergeCell ref="U642:V642"/>
    <mergeCell ref="U643:V643"/>
    <mergeCell ref="U644:V644"/>
    <mergeCell ref="U633:V633"/>
    <mergeCell ref="U634:V634"/>
    <mergeCell ref="U635:V635"/>
    <mergeCell ref="U636:V636"/>
    <mergeCell ref="U637:V637"/>
    <mergeCell ref="U638:V638"/>
    <mergeCell ref="U627:V627"/>
    <mergeCell ref="U628:V628"/>
    <mergeCell ref="U629:V629"/>
    <mergeCell ref="U630:V630"/>
    <mergeCell ref="U631:V631"/>
    <mergeCell ref="U632:V632"/>
    <mergeCell ref="U621:V621"/>
    <mergeCell ref="U622:V622"/>
    <mergeCell ref="U623:V623"/>
    <mergeCell ref="U624:V624"/>
    <mergeCell ref="U625:V625"/>
    <mergeCell ref="U626:V626"/>
    <mergeCell ref="U615:V615"/>
    <mergeCell ref="U616:V616"/>
    <mergeCell ref="U617:V617"/>
    <mergeCell ref="U618:V618"/>
    <mergeCell ref="U619:V619"/>
    <mergeCell ref="U620:V620"/>
    <mergeCell ref="U609:V609"/>
    <mergeCell ref="U610:V610"/>
    <mergeCell ref="U611:V611"/>
    <mergeCell ref="U612:V612"/>
    <mergeCell ref="U613:V613"/>
    <mergeCell ref="U614:V614"/>
    <mergeCell ref="U603:V603"/>
    <mergeCell ref="U604:V604"/>
    <mergeCell ref="U605:V605"/>
    <mergeCell ref="U606:V606"/>
    <mergeCell ref="U607:V607"/>
    <mergeCell ref="U608:V608"/>
    <mergeCell ref="U514:V514"/>
    <mergeCell ref="U515:V515"/>
    <mergeCell ref="U599:V599"/>
    <mergeCell ref="U600:V600"/>
    <mergeCell ref="U601:V601"/>
    <mergeCell ref="U602:V602"/>
    <mergeCell ref="U508:V508"/>
    <mergeCell ref="U509:V509"/>
    <mergeCell ref="U510:V510"/>
    <mergeCell ref="U511:V511"/>
    <mergeCell ref="U512:V512"/>
    <mergeCell ref="U513:V513"/>
    <mergeCell ref="U502:V502"/>
    <mergeCell ref="U503:V503"/>
    <mergeCell ref="U504:V504"/>
    <mergeCell ref="U505:V505"/>
    <mergeCell ref="U506:V506"/>
    <mergeCell ref="U507:V507"/>
    <mergeCell ref="U496:V496"/>
    <mergeCell ref="U497:V497"/>
    <mergeCell ref="U498:V498"/>
    <mergeCell ref="U499:V499"/>
    <mergeCell ref="U500:V500"/>
    <mergeCell ref="U501:V501"/>
    <mergeCell ref="U490:V490"/>
    <mergeCell ref="U491:V491"/>
    <mergeCell ref="U492:V492"/>
    <mergeCell ref="U493:V493"/>
    <mergeCell ref="U494:V494"/>
    <mergeCell ref="U495:V495"/>
    <mergeCell ref="U484:V484"/>
    <mergeCell ref="U485:V485"/>
    <mergeCell ref="U486:V486"/>
    <mergeCell ref="U487:V487"/>
    <mergeCell ref="U488:V488"/>
    <mergeCell ref="U489:V489"/>
    <mergeCell ref="U478:V478"/>
    <mergeCell ref="U479:V479"/>
    <mergeCell ref="U480:V480"/>
    <mergeCell ref="U481:V481"/>
    <mergeCell ref="U482:V482"/>
    <mergeCell ref="U483:V483"/>
    <mergeCell ref="U472:V472"/>
    <mergeCell ref="U473:V473"/>
    <mergeCell ref="U474:V474"/>
    <mergeCell ref="U475:V475"/>
    <mergeCell ref="U476:V476"/>
    <mergeCell ref="U477:V477"/>
    <mergeCell ref="U444:V444"/>
    <mergeCell ref="U445:V445"/>
    <mergeCell ref="U446:V446"/>
    <mergeCell ref="U447:V447"/>
    <mergeCell ref="U470:V470"/>
    <mergeCell ref="U471:V471"/>
    <mergeCell ref="U438:V438"/>
    <mergeCell ref="U439:V439"/>
    <mergeCell ref="U440:V440"/>
    <mergeCell ref="U441:V441"/>
    <mergeCell ref="U442:V442"/>
    <mergeCell ref="U443:V443"/>
    <mergeCell ref="U432:V432"/>
    <mergeCell ref="U433:V433"/>
    <mergeCell ref="U434:V434"/>
    <mergeCell ref="U435:V435"/>
    <mergeCell ref="U436:V436"/>
    <mergeCell ref="U437:V437"/>
    <mergeCell ref="U426:V426"/>
    <mergeCell ref="U427:V427"/>
    <mergeCell ref="U428:V428"/>
    <mergeCell ref="U429:V429"/>
    <mergeCell ref="U430:V430"/>
    <mergeCell ref="U431:V431"/>
    <mergeCell ref="U420:V420"/>
    <mergeCell ref="U421:V421"/>
    <mergeCell ref="U422:V422"/>
    <mergeCell ref="U423:V423"/>
    <mergeCell ref="U424:V424"/>
    <mergeCell ref="U425:V425"/>
    <mergeCell ref="U414:V414"/>
    <mergeCell ref="U415:V415"/>
    <mergeCell ref="U416:V416"/>
    <mergeCell ref="U417:V417"/>
    <mergeCell ref="U418:V418"/>
    <mergeCell ref="U419:V419"/>
    <mergeCell ref="U407:V407"/>
    <mergeCell ref="U408:V408"/>
    <mergeCell ref="U409:V409"/>
    <mergeCell ref="U411:V411"/>
    <mergeCell ref="U412:V412"/>
    <mergeCell ref="U413:V413"/>
    <mergeCell ref="U401:V401"/>
    <mergeCell ref="U402:V402"/>
    <mergeCell ref="U403:V403"/>
    <mergeCell ref="U404:V404"/>
    <mergeCell ref="U405:V405"/>
    <mergeCell ref="U406:V406"/>
    <mergeCell ref="U396:V396"/>
    <mergeCell ref="U397:V397"/>
    <mergeCell ref="U398:V398"/>
    <mergeCell ref="U399:V399"/>
    <mergeCell ref="U400:V400"/>
    <mergeCell ref="U390:V390"/>
    <mergeCell ref="U391:V391"/>
    <mergeCell ref="U392:V392"/>
    <mergeCell ref="U393:V393"/>
    <mergeCell ref="U394:V394"/>
    <mergeCell ref="U395:V395"/>
    <mergeCell ref="U384:V384"/>
    <mergeCell ref="U385:V385"/>
    <mergeCell ref="U386:V386"/>
    <mergeCell ref="U387:V387"/>
    <mergeCell ref="U388:V388"/>
    <mergeCell ref="U389:V389"/>
    <mergeCell ref="U276:V276"/>
    <mergeCell ref="U277:V277"/>
    <mergeCell ref="U278:V278"/>
    <mergeCell ref="U279:V279"/>
    <mergeCell ref="U382:V382"/>
    <mergeCell ref="U383:V383"/>
    <mergeCell ref="U270:V270"/>
    <mergeCell ref="U271:V271"/>
    <mergeCell ref="U272:V272"/>
    <mergeCell ref="U273:V273"/>
    <mergeCell ref="U274:V274"/>
    <mergeCell ref="U275:V275"/>
    <mergeCell ref="U264:V264"/>
    <mergeCell ref="U265:V265"/>
    <mergeCell ref="U266:V266"/>
    <mergeCell ref="U267:V267"/>
    <mergeCell ref="U268:V268"/>
    <mergeCell ref="U269:V269"/>
    <mergeCell ref="U257:V257"/>
    <mergeCell ref="U258:V258"/>
    <mergeCell ref="U260:V260"/>
    <mergeCell ref="U261:V261"/>
    <mergeCell ref="U262:V262"/>
    <mergeCell ref="U263:V263"/>
    <mergeCell ref="U251:V251"/>
    <mergeCell ref="U252:V252"/>
    <mergeCell ref="U253:V253"/>
    <mergeCell ref="U254:V254"/>
    <mergeCell ref="U255:V255"/>
    <mergeCell ref="U256:V256"/>
    <mergeCell ref="U246:V246"/>
    <mergeCell ref="U247:V247"/>
    <mergeCell ref="U248:V248"/>
    <mergeCell ref="U249:V249"/>
    <mergeCell ref="U250:V250"/>
    <mergeCell ref="U239:V239"/>
    <mergeCell ref="U240:V240"/>
    <mergeCell ref="U241:V241"/>
    <mergeCell ref="U242:V242"/>
    <mergeCell ref="U243:V243"/>
    <mergeCell ref="U244:V244"/>
    <mergeCell ref="U237:V237"/>
    <mergeCell ref="U238:V238"/>
    <mergeCell ref="U231:V231"/>
    <mergeCell ref="U232:V232"/>
    <mergeCell ref="U233:V233"/>
    <mergeCell ref="U234:V234"/>
    <mergeCell ref="U235:V235"/>
    <mergeCell ref="U236:V236"/>
    <mergeCell ref="U245:V245"/>
    <mergeCell ref="U225:V225"/>
    <mergeCell ref="U226:V226"/>
    <mergeCell ref="U227:V227"/>
    <mergeCell ref="U228:V228"/>
    <mergeCell ref="U229:V229"/>
    <mergeCell ref="U230:V230"/>
    <mergeCell ref="U219:V219"/>
    <mergeCell ref="U220:V220"/>
    <mergeCell ref="U221:V221"/>
    <mergeCell ref="U222:V222"/>
    <mergeCell ref="U223:V223"/>
    <mergeCell ref="U224:V224"/>
    <mergeCell ref="U213:V213"/>
    <mergeCell ref="U214:V214"/>
    <mergeCell ref="U215:V215"/>
    <mergeCell ref="U216:V216"/>
    <mergeCell ref="U217:V217"/>
    <mergeCell ref="U218:V218"/>
    <mergeCell ref="U207:V207"/>
    <mergeCell ref="U208:V208"/>
    <mergeCell ref="U209:V209"/>
    <mergeCell ref="U210:V210"/>
    <mergeCell ref="U211:V211"/>
    <mergeCell ref="U212:V212"/>
    <mergeCell ref="U106:V106"/>
    <mergeCell ref="U107:V107"/>
    <mergeCell ref="U205:V205"/>
    <mergeCell ref="U206:V206"/>
    <mergeCell ref="U100:V100"/>
    <mergeCell ref="U101:V101"/>
    <mergeCell ref="U102:V102"/>
    <mergeCell ref="U103:V103"/>
    <mergeCell ref="U104:V104"/>
    <mergeCell ref="U105:V105"/>
    <mergeCell ref="U94:V94"/>
    <mergeCell ref="U95:V95"/>
    <mergeCell ref="U96:V96"/>
    <mergeCell ref="U97:V97"/>
    <mergeCell ref="U98:V98"/>
    <mergeCell ref="U99:V99"/>
    <mergeCell ref="U88:V88"/>
    <mergeCell ref="U89:V89"/>
    <mergeCell ref="U90:V90"/>
    <mergeCell ref="U91:V91"/>
    <mergeCell ref="U92:V92"/>
    <mergeCell ref="U93:V93"/>
    <mergeCell ref="U83:V83"/>
    <mergeCell ref="U84:V84"/>
    <mergeCell ref="U85:V85"/>
    <mergeCell ref="U86:V86"/>
    <mergeCell ref="U87:V87"/>
    <mergeCell ref="U77:V77"/>
    <mergeCell ref="U78:V78"/>
    <mergeCell ref="U79:V79"/>
    <mergeCell ref="U80:V80"/>
    <mergeCell ref="U81:V81"/>
    <mergeCell ref="U82:V82"/>
    <mergeCell ref="U72:V72"/>
    <mergeCell ref="U73:V73"/>
    <mergeCell ref="U75:V75"/>
    <mergeCell ref="U76:V76"/>
    <mergeCell ref="U66:V66"/>
    <mergeCell ref="U67:V67"/>
    <mergeCell ref="U68:V68"/>
    <mergeCell ref="U69:V69"/>
    <mergeCell ref="U70:V70"/>
    <mergeCell ref="U71:V71"/>
    <mergeCell ref="U60:V60"/>
    <mergeCell ref="U61:V61"/>
    <mergeCell ref="U62:V62"/>
    <mergeCell ref="U63:V63"/>
    <mergeCell ref="U64:V64"/>
    <mergeCell ref="U65:V65"/>
    <mergeCell ref="U54:V54"/>
    <mergeCell ref="U55:V55"/>
    <mergeCell ref="U56:V56"/>
    <mergeCell ref="U57:V57"/>
    <mergeCell ref="U58:V58"/>
    <mergeCell ref="U59:V59"/>
    <mergeCell ref="U48:V48"/>
    <mergeCell ref="U49:V49"/>
    <mergeCell ref="U50:V50"/>
    <mergeCell ref="U51:V51"/>
    <mergeCell ref="U52:V52"/>
    <mergeCell ref="U53:V53"/>
    <mergeCell ref="U41:V41"/>
    <mergeCell ref="U42:V42"/>
    <mergeCell ref="U44:V44"/>
    <mergeCell ref="U45:V45"/>
    <mergeCell ref="U46:V46"/>
    <mergeCell ref="U47:V47"/>
    <mergeCell ref="U35:V35"/>
    <mergeCell ref="U36:V36"/>
    <mergeCell ref="U37:V37"/>
    <mergeCell ref="U38:V38"/>
    <mergeCell ref="U39:V39"/>
    <mergeCell ref="U40:V40"/>
    <mergeCell ref="U28:V29"/>
    <mergeCell ref="U30:V30"/>
    <mergeCell ref="U31:V31"/>
    <mergeCell ref="U32:V32"/>
    <mergeCell ref="U33:V33"/>
    <mergeCell ref="U34:V34"/>
    <mergeCell ref="I28:I29"/>
    <mergeCell ref="J28:J29"/>
    <mergeCell ref="L28:L29"/>
    <mergeCell ref="M28:O28"/>
    <mergeCell ref="P28:S28"/>
    <mergeCell ref="T28:T29"/>
    <mergeCell ref="A26:V26"/>
    <mergeCell ref="A27:V27"/>
    <mergeCell ref="A28:A29"/>
    <mergeCell ref="B28:B29"/>
    <mergeCell ref="C28:C29"/>
    <mergeCell ref="D28:D29"/>
    <mergeCell ref="E28:E29"/>
    <mergeCell ref="F28:F29"/>
    <mergeCell ref="G28:G29"/>
    <mergeCell ref="H28:H29"/>
    <mergeCell ref="B23:Q23"/>
    <mergeCell ref="S23:V23"/>
    <mergeCell ref="B24:Q24"/>
    <mergeCell ref="S24:V24"/>
    <mergeCell ref="B25:Q25"/>
    <mergeCell ref="S25:V25"/>
    <mergeCell ref="B20:Q20"/>
    <mergeCell ref="S20:V20"/>
    <mergeCell ref="B21:Q21"/>
    <mergeCell ref="S21:V21"/>
    <mergeCell ref="B22:Q22"/>
    <mergeCell ref="S22:V22"/>
    <mergeCell ref="B17:Q17"/>
    <mergeCell ref="S17:V17"/>
    <mergeCell ref="B18:Q18"/>
    <mergeCell ref="S18:V18"/>
    <mergeCell ref="B19:Q19"/>
    <mergeCell ref="S19:V19"/>
    <mergeCell ref="B14:Q14"/>
    <mergeCell ref="S14:V14"/>
    <mergeCell ref="B15:Q15"/>
    <mergeCell ref="S15:V15"/>
    <mergeCell ref="B16:Q16"/>
    <mergeCell ref="S16:V16"/>
    <mergeCell ref="B11:Q11"/>
    <mergeCell ref="S11:V11"/>
    <mergeCell ref="B12:Q12"/>
    <mergeCell ref="S12:V12"/>
    <mergeCell ref="B13:Q13"/>
    <mergeCell ref="S13:V13"/>
    <mergeCell ref="B8:Q8"/>
    <mergeCell ref="S8:V8"/>
    <mergeCell ref="B9:Q9"/>
    <mergeCell ref="S9:V9"/>
    <mergeCell ref="B10:Q10"/>
    <mergeCell ref="S10:V10"/>
    <mergeCell ref="B5:Q5"/>
    <mergeCell ref="S5:V5"/>
    <mergeCell ref="B6:Q6"/>
    <mergeCell ref="S6:V6"/>
    <mergeCell ref="B7:Q7"/>
    <mergeCell ref="S7:V7"/>
    <mergeCell ref="A1:V1"/>
    <mergeCell ref="A2:V2"/>
    <mergeCell ref="B3:Q3"/>
    <mergeCell ref="S3:V3"/>
    <mergeCell ref="B4:Q4"/>
    <mergeCell ref="S4:V4"/>
  </mergeCells>
  <dataValidations count="2">
    <dataValidation type="list" allowBlank="1" showInputMessage="1" showErrorMessage="1" prompt="Please select yes or no_x000a_" sqref="R11:R12">
      <formula1>"Yes, No"</formula1>
    </dataValidation>
    <dataValidation type="list" allowBlank="1" showInputMessage="1" showErrorMessage="1" prompt="Please select yes or no_x000a_" sqref="S11:T12">
      <formula1>#REF!</formula1>
    </dataValidation>
  </dataValidations>
  <printOptions horizontalCentered="1"/>
  <pageMargins left="1" right="0.2" top="0.5" bottom="0.5" header="0.31496062992126" footer="0.31496062992126"/>
  <pageSetup paperSize="5" scale="56" orientation="landscape" r:id="rId1"/>
  <rowBreaks count="14" manualBreakCount="14">
    <brk id="54" max="16383" man="1"/>
    <brk id="109" max="16383" man="1"/>
    <brk id="164" max="16383" man="1"/>
    <brk id="219" max="16383" man="1"/>
    <brk id="274" max="16383" man="1"/>
    <brk id="329" max="16383" man="1"/>
    <brk id="384" max="16383" man="1"/>
    <brk id="438" max="16383" man="1"/>
    <brk id="493" max="16383" man="1"/>
    <brk id="549" max="16383" man="1"/>
    <brk id="604" max="16383" man="1"/>
    <brk id="659" max="16383" man="1"/>
    <brk id="714" max="16383" man="1"/>
    <brk id="749" max="16383" man="1"/>
  </rowBreaks>
  <colBreaks count="1" manualBreakCount="1">
    <brk id="9874" max="10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51"/>
  <sheetViews>
    <sheetView topLeftCell="B391" zoomScale="85" zoomScaleNormal="85" workbookViewId="0">
      <selection activeCell="H441" sqref="H441"/>
    </sheetView>
  </sheetViews>
  <sheetFormatPr defaultRowHeight="15"/>
  <cols>
    <col min="2" max="2" width="6" customWidth="1"/>
    <col min="3" max="3" width="11.140625" customWidth="1"/>
    <col min="4" max="4" width="11.28515625" hidden="1" customWidth="1"/>
    <col min="5" max="5" width="13" customWidth="1"/>
    <col min="6" max="6" width="72.140625" bestFit="1" customWidth="1"/>
    <col min="7" max="7" width="14.28515625" hidden="1" customWidth="1"/>
    <col min="8" max="8" width="14.28515625" customWidth="1"/>
    <col min="9" max="9" width="23.85546875" customWidth="1"/>
    <col min="10" max="10" width="14.85546875" customWidth="1"/>
    <col min="11" max="11" width="14.28515625" customWidth="1"/>
    <col min="12" max="12" width="13" customWidth="1"/>
    <col min="13" max="13" width="15.5703125" customWidth="1"/>
    <col min="14" max="14" width="8.28515625" customWidth="1"/>
    <col min="17" max="17" width="13.85546875" customWidth="1"/>
    <col min="18" max="18" width="15.140625" customWidth="1"/>
    <col min="19" max="19" width="14.7109375" customWidth="1"/>
    <col min="20" max="20" width="13" customWidth="1"/>
    <col min="21" max="21" width="13.5703125" customWidth="1"/>
    <col min="22" max="22" width="13.7109375" customWidth="1"/>
  </cols>
  <sheetData>
    <row r="1" spans="1:22" ht="15" customHeight="1">
      <c r="B1" s="531" t="s">
        <v>376</v>
      </c>
      <c r="C1" s="531"/>
      <c r="D1" s="531"/>
      <c r="E1" s="531"/>
      <c r="F1" s="531"/>
      <c r="G1" s="531"/>
      <c r="H1" s="531"/>
      <c r="I1" s="531"/>
      <c r="J1" s="531"/>
      <c r="K1" s="531"/>
      <c r="L1" s="531"/>
      <c r="M1" s="531"/>
      <c r="N1" s="531"/>
    </row>
    <row r="2" spans="1:22" ht="15" customHeight="1">
      <c r="A2" s="39">
        <v>0.40439999999999998</v>
      </c>
      <c r="B2" s="531"/>
      <c r="C2" s="531"/>
      <c r="D2" s="531"/>
      <c r="E2" s="531"/>
      <c r="F2" s="531"/>
      <c r="G2" s="531"/>
      <c r="H2" s="531"/>
      <c r="I2" s="531"/>
      <c r="J2" s="531"/>
      <c r="K2" s="531"/>
      <c r="L2" s="531"/>
      <c r="M2" s="531"/>
      <c r="N2" s="531"/>
    </row>
    <row r="3" spans="1:22" ht="15" customHeight="1">
      <c r="B3" s="26" t="s">
        <v>377</v>
      </c>
      <c r="C3" s="26" t="s">
        <v>297</v>
      </c>
      <c r="D3" s="26" t="s">
        <v>298</v>
      </c>
      <c r="E3" s="26" t="s">
        <v>299</v>
      </c>
      <c r="F3" s="26" t="s">
        <v>300</v>
      </c>
      <c r="G3" s="26" t="s">
        <v>301</v>
      </c>
      <c r="H3" s="26" t="s">
        <v>592</v>
      </c>
      <c r="I3" s="26"/>
      <c r="J3" s="26" t="s">
        <v>302</v>
      </c>
      <c r="K3" s="26" t="s">
        <v>303</v>
      </c>
      <c r="L3" s="26" t="s">
        <v>304</v>
      </c>
      <c r="M3" s="26" t="s">
        <v>305</v>
      </c>
      <c r="N3" s="27" t="s">
        <v>306</v>
      </c>
      <c r="Q3" s="32" t="s">
        <v>378</v>
      </c>
      <c r="R3" s="32" t="s">
        <v>379</v>
      </c>
      <c r="S3" s="32" t="s">
        <v>380</v>
      </c>
      <c r="T3" s="32" t="s">
        <v>381</v>
      </c>
      <c r="U3" s="32" t="s">
        <v>304</v>
      </c>
      <c r="V3" s="32" t="s">
        <v>382</v>
      </c>
    </row>
    <row r="4" spans="1:22">
      <c r="B4" s="11">
        <v>1</v>
      </c>
      <c r="C4" s="11">
        <v>1310016</v>
      </c>
      <c r="D4" s="11" t="s">
        <v>307</v>
      </c>
      <c r="E4" s="11"/>
      <c r="F4" s="11" t="s">
        <v>17</v>
      </c>
      <c r="G4" s="28">
        <f>[57]SPDCL!DM4</f>
        <v>665429570.55000007</v>
      </c>
      <c r="H4" s="29">
        <f>G4/1000000</f>
        <v>665.42957055000011</v>
      </c>
      <c r="I4" s="28" t="s">
        <v>559</v>
      </c>
      <c r="J4" s="28">
        <f>[57]SPDCL!DN4</f>
        <v>618453180.63544881</v>
      </c>
      <c r="K4" s="28">
        <f>[57]SPDCL!DO4</f>
        <v>2979146484.8153005</v>
      </c>
      <c r="L4" s="28">
        <f>[57]SPDCL!DP4</f>
        <v>824250000</v>
      </c>
      <c r="M4" s="28">
        <f>J4+K4+L4</f>
        <v>4421849665.4507494</v>
      </c>
      <c r="N4" s="30">
        <f>IFERROR(M4/G4,0)</f>
        <v>6.6451054493955546</v>
      </c>
      <c r="Q4" s="11" t="s">
        <v>383</v>
      </c>
      <c r="R4" s="28">
        <f>G11+G24+G25+G26+G27+G29</f>
        <v>2602480834.793241</v>
      </c>
      <c r="S4" s="28">
        <f>J11+J24+J25+J26+J27+J29</f>
        <v>2976091786.4045916</v>
      </c>
      <c r="T4" s="28">
        <f>K11+K24+K25+K26+K27+K29</f>
        <v>10900476344.022303</v>
      </c>
      <c r="U4" s="28">
        <f>L11+L24+L25+L26+L27+L29</f>
        <v>841714519.74284995</v>
      </c>
      <c r="V4" s="28">
        <f>S4+T4+U4</f>
        <v>14718282650.169744</v>
      </c>
    </row>
    <row r="5" spans="1:22">
      <c r="B5" s="11">
        <v>2</v>
      </c>
      <c r="C5" s="11">
        <v>1310016</v>
      </c>
      <c r="D5" s="11" t="s">
        <v>307</v>
      </c>
      <c r="E5" s="11"/>
      <c r="F5" s="11" t="s">
        <v>19</v>
      </c>
      <c r="G5" s="28">
        <f>[57]SPDCL!DM5</f>
        <v>311285600.85000002</v>
      </c>
      <c r="H5" s="29">
        <f t="shared" ref="H5:H68" si="0">G5/1000000</f>
        <v>311.28560085000004</v>
      </c>
      <c r="I5" s="28" t="s">
        <v>559</v>
      </c>
      <c r="J5" s="28">
        <f>[57]SPDCL!DN5</f>
        <v>285499440.2166</v>
      </c>
      <c r="K5" s="28">
        <f>[57]SPDCL!DO5</f>
        <v>1277639596.6427002</v>
      </c>
      <c r="L5" s="28">
        <f>[57]SPDCL!DP5</f>
        <v>0</v>
      </c>
      <c r="M5" s="28">
        <f t="shared" ref="M5:M10" si="1">J5+K5+L5</f>
        <v>1563139036.8593001</v>
      </c>
      <c r="N5" s="30">
        <f t="shared" ref="N5:N69" si="2">IFERROR(M5/G5,0)</f>
        <v>5.0215590846186746</v>
      </c>
      <c r="Q5" s="11" t="s">
        <v>384</v>
      </c>
      <c r="R5" s="28">
        <f>G22</f>
        <v>226887596.46759999</v>
      </c>
      <c r="S5" s="28">
        <f>J22</f>
        <v>648991240</v>
      </c>
      <c r="T5" s="28">
        <f>K22</f>
        <v>0</v>
      </c>
      <c r="U5" s="28">
        <f>L22</f>
        <v>0</v>
      </c>
      <c r="V5" s="28">
        <f t="shared" ref="V5:V15" si="3">S5+T5+U5</f>
        <v>648991240</v>
      </c>
    </row>
    <row r="6" spans="1:22" hidden="1">
      <c r="B6" s="11">
        <v>3</v>
      </c>
      <c r="C6" s="11">
        <v>1310016</v>
      </c>
      <c r="D6" s="11" t="s">
        <v>307</v>
      </c>
      <c r="E6" s="11"/>
      <c r="F6" s="11" t="s">
        <v>425</v>
      </c>
      <c r="G6" s="28">
        <f>[57]SPDCL!DM6</f>
        <v>0</v>
      </c>
      <c r="H6" s="29">
        <f t="shared" si="0"/>
        <v>0</v>
      </c>
      <c r="I6" s="28" t="s">
        <v>559</v>
      </c>
      <c r="J6" s="28">
        <f>[57]SPDCL!DN6</f>
        <v>0</v>
      </c>
      <c r="K6" s="28">
        <f>[57]SPDCL!DO6</f>
        <v>0</v>
      </c>
      <c r="L6" s="28">
        <f>[57]SPDCL!DP6</f>
        <v>0</v>
      </c>
      <c r="M6" s="28">
        <f t="shared" si="1"/>
        <v>0</v>
      </c>
      <c r="N6" s="30">
        <f t="shared" si="2"/>
        <v>0</v>
      </c>
      <c r="Q6" s="11" t="s">
        <v>313</v>
      </c>
      <c r="R6" s="28">
        <f>G49+G415+G417</f>
        <v>1122115490.5969601</v>
      </c>
      <c r="S6" s="28">
        <f>J49+J415+J417</f>
        <v>1518886186.9387002</v>
      </c>
      <c r="T6" s="28">
        <f>K49+K415+K417</f>
        <v>4643465753.4153051</v>
      </c>
      <c r="U6" s="28">
        <f>L49+L415+L417</f>
        <v>231895368.92929998</v>
      </c>
      <c r="V6" s="28">
        <f t="shared" si="3"/>
        <v>6394247309.2833061</v>
      </c>
    </row>
    <row r="7" spans="1:22">
      <c r="B7" s="11">
        <v>4</v>
      </c>
      <c r="C7" s="11">
        <v>1310016</v>
      </c>
      <c r="D7" s="11" t="s">
        <v>307</v>
      </c>
      <c r="E7" s="11"/>
      <c r="F7" s="11" t="s">
        <v>20</v>
      </c>
      <c r="G7" s="28">
        <f>[57]SPDCL!DM7</f>
        <v>237488137.42000002</v>
      </c>
      <c r="H7" s="29">
        <f t="shared" si="0"/>
        <v>237.48813742000002</v>
      </c>
      <c r="I7" s="28" t="s">
        <v>559</v>
      </c>
      <c r="J7" s="28">
        <f>[57]SPDCL!DN7</f>
        <v>252254433.57749999</v>
      </c>
      <c r="K7" s="28">
        <f>[57]SPDCL!DO7</f>
        <v>1058362319.4126999</v>
      </c>
      <c r="L7" s="28">
        <f>[57]SPDCL!DP7</f>
        <v>0</v>
      </c>
      <c r="M7" s="28">
        <f t="shared" si="1"/>
        <v>1310616752.9902</v>
      </c>
      <c r="N7" s="30">
        <f t="shared" si="2"/>
        <v>5.5186619728814579</v>
      </c>
      <c r="Q7" s="11" t="s">
        <v>370</v>
      </c>
      <c r="R7" s="28">
        <f>G28</f>
        <v>-439997.15860000002</v>
      </c>
      <c r="S7" s="28">
        <f>J28</f>
        <v>18756190.642500002</v>
      </c>
      <c r="T7" s="28">
        <f>K28</f>
        <v>247977</v>
      </c>
      <c r="U7" s="28">
        <f>L28</f>
        <v>0</v>
      </c>
      <c r="V7" s="28">
        <f t="shared" si="3"/>
        <v>19004167.642500002</v>
      </c>
    </row>
    <row r="8" spans="1:22">
      <c r="B8" s="11">
        <v>5</v>
      </c>
      <c r="C8" s="11">
        <v>1310016</v>
      </c>
      <c r="D8" s="11" t="s">
        <v>307</v>
      </c>
      <c r="E8" s="11"/>
      <c r="F8" s="11" t="s">
        <v>21</v>
      </c>
      <c r="G8" s="28">
        <f>[57]SPDCL!DM8</f>
        <v>241001052.39999998</v>
      </c>
      <c r="H8" s="29">
        <f t="shared" si="0"/>
        <v>241.00105239999996</v>
      </c>
      <c r="I8" s="28" t="s">
        <v>559</v>
      </c>
      <c r="J8" s="28">
        <f>[57]SPDCL!DN8</f>
        <v>237244232.66393059</v>
      </c>
      <c r="K8" s="28">
        <f>[57]SPDCL!DO8</f>
        <v>1070913390.6595001</v>
      </c>
      <c r="L8" s="28">
        <f>[57]SPDCL!DP8</f>
        <v>0</v>
      </c>
      <c r="M8" s="28">
        <f t="shared" si="1"/>
        <v>1308157623.3234308</v>
      </c>
      <c r="N8" s="30">
        <f t="shared" si="2"/>
        <v>5.4280162277143269</v>
      </c>
      <c r="Q8" s="11" t="s">
        <v>385</v>
      </c>
      <c r="R8" s="28">
        <f>G55</f>
        <v>1155863753.9471002</v>
      </c>
      <c r="S8" s="28">
        <f>J55</f>
        <v>1693682155.0360999</v>
      </c>
      <c r="T8" s="28">
        <f>K55</f>
        <v>3333800540.1514997</v>
      </c>
      <c r="U8" s="28">
        <f>L55</f>
        <v>110547950.1399</v>
      </c>
      <c r="V8" s="28">
        <f t="shared" si="3"/>
        <v>5138030645.3274994</v>
      </c>
    </row>
    <row r="9" spans="1:22">
      <c r="B9" s="11">
        <v>6</v>
      </c>
      <c r="C9" s="11">
        <v>1310016</v>
      </c>
      <c r="D9" s="11" t="s">
        <v>307</v>
      </c>
      <c r="E9" s="11"/>
      <c r="F9" s="11" t="s">
        <v>22</v>
      </c>
      <c r="G9" s="28">
        <f>[57]SPDCL!DM9</f>
        <v>79947240.450000003</v>
      </c>
      <c r="H9" s="29">
        <f t="shared" si="0"/>
        <v>79.94724045000001</v>
      </c>
      <c r="I9" s="28" t="s">
        <v>559</v>
      </c>
      <c r="J9" s="28">
        <f>[57]SPDCL!DN9</f>
        <v>110705636.16161236</v>
      </c>
      <c r="K9" s="28">
        <f>[57]SPDCL!DO9</f>
        <v>353376177.19620001</v>
      </c>
      <c r="L9" s="28">
        <f>[57]SPDCL!DP9</f>
        <v>0</v>
      </c>
      <c r="M9" s="28">
        <f t="shared" si="1"/>
        <v>464081813.3578124</v>
      </c>
      <c r="N9" s="30">
        <f t="shared" si="2"/>
        <v>5.8048509335110188</v>
      </c>
      <c r="Q9" s="11" t="s">
        <v>386</v>
      </c>
      <c r="R9" s="28">
        <f>G351</f>
        <v>1430500293.3363674</v>
      </c>
      <c r="S9" s="28">
        <f>J351</f>
        <v>0</v>
      </c>
      <c r="T9" s="28">
        <f>K351</f>
        <v>6767225767.0264339</v>
      </c>
      <c r="U9" s="28">
        <f>L351</f>
        <v>0</v>
      </c>
      <c r="V9" s="28">
        <f t="shared" si="3"/>
        <v>6767225767.0264339</v>
      </c>
    </row>
    <row r="10" spans="1:22">
      <c r="B10" s="11">
        <v>7</v>
      </c>
      <c r="C10" s="11">
        <v>1310016</v>
      </c>
      <c r="D10" s="11" t="s">
        <v>307</v>
      </c>
      <c r="E10" s="11"/>
      <c r="F10" s="11" t="s">
        <v>23</v>
      </c>
      <c r="G10" s="28">
        <f>[57]SPDCL!DM10</f>
        <v>324836391</v>
      </c>
      <c r="H10" s="29">
        <f t="shared" si="0"/>
        <v>324.83639099999999</v>
      </c>
      <c r="I10" s="28" t="s">
        <v>559</v>
      </c>
      <c r="J10" s="28">
        <f>[57]SPDCL!DN10</f>
        <v>609339064.35030007</v>
      </c>
      <c r="K10" s="28">
        <f>[57]SPDCL!DO10</f>
        <v>1345825051.1056001</v>
      </c>
      <c r="L10" s="28">
        <f>[57]SPDCL!DP10</f>
        <v>0</v>
      </c>
      <c r="M10" s="28">
        <f t="shared" si="1"/>
        <v>1955164115.4559002</v>
      </c>
      <c r="N10" s="30">
        <f t="shared" si="2"/>
        <v>6.0189195842158592</v>
      </c>
      <c r="Q10" s="11" t="s">
        <v>387</v>
      </c>
      <c r="R10" s="28">
        <f>G413+G414+G416+G419+G418</f>
        <v>700574268.5114609</v>
      </c>
      <c r="S10" s="28">
        <f>J413+J414+J416+J419+J418</f>
        <v>0</v>
      </c>
      <c r="T10" s="28">
        <f>K413+K414+K416+K419+K418</f>
        <v>3044997807.4941716</v>
      </c>
      <c r="U10" s="28">
        <f>L413+L414+L416+L419+L418</f>
        <v>214464045.40889999</v>
      </c>
      <c r="V10" s="28">
        <f t="shared" si="3"/>
        <v>3259461852.9030714</v>
      </c>
    </row>
    <row r="11" spans="1:22">
      <c r="B11" s="32"/>
      <c r="C11" s="32">
        <v>1310016</v>
      </c>
      <c r="D11" s="32" t="s">
        <v>307</v>
      </c>
      <c r="E11" s="32" t="s">
        <v>309</v>
      </c>
      <c r="F11" s="32" t="s">
        <v>388</v>
      </c>
      <c r="G11" s="40">
        <f>SUM(G4:G10)</f>
        <v>1859987992.6700003</v>
      </c>
      <c r="H11" s="29">
        <f t="shared" si="0"/>
        <v>1859.9879926700003</v>
      </c>
      <c r="I11" s="28">
        <v>0</v>
      </c>
      <c r="J11" s="40">
        <f>SUM(J4:J10)</f>
        <v>2113495987.6053917</v>
      </c>
      <c r="K11" s="40">
        <f>SUM(K4:K10)</f>
        <v>8085263019.8320017</v>
      </c>
      <c r="L11" s="40">
        <f>SUM(L4:L10)</f>
        <v>824250000</v>
      </c>
      <c r="M11" s="40">
        <f>SUM(M4:M10)</f>
        <v>11023009007.437393</v>
      </c>
      <c r="N11" s="41">
        <f t="shared" si="2"/>
        <v>5.9263871868408877</v>
      </c>
      <c r="Q11" s="11" t="s">
        <v>389</v>
      </c>
      <c r="R11" s="28">
        <f>G83+G101+G106+G123</f>
        <v>27515628.846700002</v>
      </c>
      <c r="S11" s="28">
        <f>J83+J101+J106+J123</f>
        <v>8675767.7302000001</v>
      </c>
      <c r="T11" s="28">
        <f>K83+K101+K106+K123</f>
        <v>149922764.62639999</v>
      </c>
      <c r="U11" s="28">
        <f>L83+L101+L106+L123</f>
        <v>19257194.440000001</v>
      </c>
      <c r="V11" s="28">
        <f t="shared" si="3"/>
        <v>177855726.79659998</v>
      </c>
    </row>
    <row r="12" spans="1:22">
      <c r="B12" s="11">
        <v>1</v>
      </c>
      <c r="C12" s="11">
        <v>1310016</v>
      </c>
      <c r="D12" s="11" t="s">
        <v>307</v>
      </c>
      <c r="E12" s="11"/>
      <c r="F12" s="11" t="s">
        <v>24</v>
      </c>
      <c r="G12" s="28">
        <f>[57]SPDCL!DM12</f>
        <v>-51969</v>
      </c>
      <c r="H12" s="29">
        <f t="shared" si="0"/>
        <v>-5.1969000000000001E-2</v>
      </c>
      <c r="I12" s="28" t="s">
        <v>548</v>
      </c>
      <c r="J12" s="28">
        <f>[57]SPDCL!DN12</f>
        <v>233801972.9296</v>
      </c>
      <c r="K12" s="28">
        <f>[57]SPDCL!DO12</f>
        <v>0</v>
      </c>
      <c r="L12" s="28">
        <f>[57]SPDCL!DP12</f>
        <v>0</v>
      </c>
      <c r="M12" s="28">
        <f t="shared" ref="M12:M21" si="4">J12+K12+L12</f>
        <v>233801972.9296</v>
      </c>
      <c r="N12" s="30">
        <f t="shared" si="2"/>
        <v>-4498.8738080317116</v>
      </c>
      <c r="Q12" s="11" t="s">
        <v>390</v>
      </c>
      <c r="R12" s="28">
        <f>G74</f>
        <v>1192177271.1779001</v>
      </c>
      <c r="S12" s="28">
        <f>J74</f>
        <v>0</v>
      </c>
      <c r="T12" s="28">
        <f>K74</f>
        <v>9276285320.7303562</v>
      </c>
      <c r="U12" s="28">
        <f>L74</f>
        <v>3723355.48</v>
      </c>
      <c r="V12" s="28">
        <f t="shared" si="3"/>
        <v>9280008676.2103558</v>
      </c>
    </row>
    <row r="13" spans="1:22">
      <c r="B13" s="11">
        <v>2</v>
      </c>
      <c r="C13" s="11">
        <v>1310016</v>
      </c>
      <c r="D13" s="11" t="s">
        <v>307</v>
      </c>
      <c r="E13" s="11"/>
      <c r="F13" s="11" t="s">
        <v>25</v>
      </c>
      <c r="G13" s="28">
        <f>[57]SPDCL!DM13</f>
        <v>-36288.992599999998</v>
      </c>
      <c r="H13" s="29">
        <f t="shared" si="0"/>
        <v>-3.62889926E-2</v>
      </c>
      <c r="I13" s="28" t="s">
        <v>548</v>
      </c>
      <c r="J13" s="28">
        <f>[57]SPDCL!DN13</f>
        <v>26858360</v>
      </c>
      <c r="K13" s="28">
        <f>[57]SPDCL!DO13</f>
        <v>0</v>
      </c>
      <c r="L13" s="28">
        <f>[57]SPDCL!DP13</f>
        <v>0</v>
      </c>
      <c r="M13" s="28">
        <f t="shared" si="4"/>
        <v>26858360</v>
      </c>
      <c r="N13" s="30">
        <f t="shared" si="2"/>
        <v>-740.12415544431508</v>
      </c>
      <c r="Q13" s="11" t="s">
        <v>391</v>
      </c>
      <c r="R13" s="11">
        <v>0</v>
      </c>
      <c r="S13" s="28">
        <v>0</v>
      </c>
      <c r="T13" s="28">
        <v>0</v>
      </c>
      <c r="U13" s="28">
        <f>L48</f>
        <v>0</v>
      </c>
      <c r="V13" s="28">
        <f t="shared" si="3"/>
        <v>0</v>
      </c>
    </row>
    <row r="14" spans="1:22">
      <c r="B14" s="11">
        <v>3</v>
      </c>
      <c r="C14" s="11">
        <v>1310016</v>
      </c>
      <c r="D14" s="11" t="s">
        <v>307</v>
      </c>
      <c r="E14" s="11"/>
      <c r="F14" s="11" t="s">
        <v>26</v>
      </c>
      <c r="G14" s="28">
        <f>[57]SPDCL!DM14</f>
        <v>-12549.57</v>
      </c>
      <c r="H14" s="29">
        <f t="shared" si="0"/>
        <v>-1.2549569999999999E-2</v>
      </c>
      <c r="I14" s="28" t="s">
        <v>548</v>
      </c>
      <c r="J14" s="28">
        <f>[57]SPDCL!DN14</f>
        <v>49921627.0704</v>
      </c>
      <c r="K14" s="28">
        <f>[57]SPDCL!DO14</f>
        <v>0</v>
      </c>
      <c r="L14" s="28">
        <f>[57]SPDCL!DP14</f>
        <v>0</v>
      </c>
      <c r="M14" s="28">
        <f t="shared" si="4"/>
        <v>49921627.0704</v>
      </c>
      <c r="N14" s="30">
        <f t="shared" si="2"/>
        <v>-3977.9551865442404</v>
      </c>
      <c r="Q14" s="11" t="s">
        <v>392</v>
      </c>
      <c r="R14" s="11">
        <f>G421+G422+G429+G430+G431</f>
        <v>0</v>
      </c>
      <c r="S14" s="28">
        <f>J421+J422+J429+J430+J431</f>
        <v>3476969691.6995001</v>
      </c>
      <c r="T14" s="28">
        <f>K421+K422+K429+K430+K431</f>
        <v>0</v>
      </c>
      <c r="U14" s="28">
        <f>L421+L422+L429+L430+L431</f>
        <v>0</v>
      </c>
      <c r="V14" s="28">
        <f t="shared" si="3"/>
        <v>3476969691.6995001</v>
      </c>
    </row>
    <row r="15" spans="1:22">
      <c r="B15" s="11">
        <v>4</v>
      </c>
      <c r="C15" s="11">
        <v>1310016</v>
      </c>
      <c r="D15" s="11" t="s">
        <v>307</v>
      </c>
      <c r="E15" s="11"/>
      <c r="F15" s="11" t="s">
        <v>27</v>
      </c>
      <c r="G15" s="28">
        <f>[57]SPDCL!DM15</f>
        <v>41895159.538699999</v>
      </c>
      <c r="H15" s="29">
        <f t="shared" si="0"/>
        <v>41.8951595387</v>
      </c>
      <c r="I15" s="28" t="s">
        <v>548</v>
      </c>
      <c r="J15" s="28">
        <f>[57]SPDCL!DN15</f>
        <v>84119092.380800009</v>
      </c>
      <c r="K15" s="28">
        <f>[57]SPDCL!DO15</f>
        <v>0</v>
      </c>
      <c r="L15" s="28">
        <f>[57]SPDCL!DP15</f>
        <v>0</v>
      </c>
      <c r="M15" s="28">
        <f t="shared" si="4"/>
        <v>84119092.380800009</v>
      </c>
      <c r="N15" s="30">
        <f t="shared" si="2"/>
        <v>2.0078475247980929</v>
      </c>
      <c r="Q15" s="11" t="s">
        <v>393</v>
      </c>
      <c r="R15" s="11">
        <f>G423+G424+G425+G426+G427+G428+G432+G433+G434+G435+G436+G437</f>
        <v>0</v>
      </c>
      <c r="S15" s="28">
        <f>J423+J424+J425+J426+J427+J428+J432+J433+J434+J435+J436+J437</f>
        <v>1240137746.7197001</v>
      </c>
      <c r="T15" s="28">
        <f>K423+K424+K425+K426+K427+K428+K432+K433+K434+K435+K436+K437</f>
        <v>0</v>
      </c>
      <c r="U15" s="28">
        <f>L423+L424+L425+L426+L427+L428+L432+L433+L434+L435+L436+L437</f>
        <v>24857220.189400002</v>
      </c>
      <c r="V15" s="28">
        <f t="shared" si="3"/>
        <v>1264994966.9091001</v>
      </c>
    </row>
    <row r="16" spans="1:22">
      <c r="B16" s="11">
        <v>5</v>
      </c>
      <c r="C16" s="11">
        <v>1310016</v>
      </c>
      <c r="D16" s="11" t="s">
        <v>307</v>
      </c>
      <c r="E16" s="11"/>
      <c r="F16" s="11" t="s">
        <v>28</v>
      </c>
      <c r="G16" s="28">
        <f>[57]SPDCL!DM16</f>
        <v>111344488.22130001</v>
      </c>
      <c r="H16" s="29">
        <f t="shared" si="0"/>
        <v>111.34448822130001</v>
      </c>
      <c r="I16" s="28" t="s">
        <v>548</v>
      </c>
      <c r="J16" s="28">
        <f>[57]SPDCL!DN16</f>
        <v>161228261.80960003</v>
      </c>
      <c r="K16" s="28">
        <f>[57]SPDCL!DO16</f>
        <v>0</v>
      </c>
      <c r="L16" s="28">
        <f>[57]SPDCL!DP16</f>
        <v>0</v>
      </c>
      <c r="M16" s="28">
        <f t="shared" si="4"/>
        <v>161228261.80960003</v>
      </c>
      <c r="N16" s="30">
        <f t="shared" si="2"/>
        <v>1.4480129585683195</v>
      </c>
      <c r="Q16" s="11"/>
      <c r="R16" s="11"/>
      <c r="S16" s="28"/>
      <c r="T16" s="28"/>
      <c r="U16" s="28"/>
      <c r="V16" s="28"/>
    </row>
    <row r="17" spans="2:22">
      <c r="B17" s="11">
        <v>6</v>
      </c>
      <c r="C17" s="11">
        <v>1310016</v>
      </c>
      <c r="D17" s="11" t="s">
        <v>307</v>
      </c>
      <c r="E17" s="11"/>
      <c r="F17" s="11" t="s">
        <v>29</v>
      </c>
      <c r="G17" s="28">
        <f>[57]SPDCL!DM17</f>
        <v>8480353.6052000001</v>
      </c>
      <c r="H17" s="29">
        <f t="shared" si="0"/>
        <v>8.4803536051999995</v>
      </c>
      <c r="I17" s="28" t="s">
        <v>548</v>
      </c>
      <c r="J17" s="28">
        <f>[57]SPDCL!DN17</f>
        <v>8762405.8096000012</v>
      </c>
      <c r="K17" s="28">
        <f>[57]SPDCL!DO17</f>
        <v>0</v>
      </c>
      <c r="L17" s="28">
        <f>[57]SPDCL!DP17</f>
        <v>0</v>
      </c>
      <c r="M17" s="28">
        <f t="shared" si="4"/>
        <v>8762405.8096000012</v>
      </c>
      <c r="N17" s="30">
        <f t="shared" si="2"/>
        <v>1.0332594862821582</v>
      </c>
      <c r="Q17" s="31"/>
      <c r="R17" s="32">
        <f>SUM(R4:R16)</f>
        <v>8457675140.5187302</v>
      </c>
      <c r="S17" s="40">
        <f>SUM(S4:S16)</f>
        <v>11582190765.171291</v>
      </c>
      <c r="T17" s="40">
        <f>SUM(T4:T16)</f>
        <v>38116422274.466469</v>
      </c>
      <c r="U17" s="40">
        <f>SUM(U4:U16)</f>
        <v>1446459654.3303499</v>
      </c>
      <c r="V17" s="40">
        <f>SUM(V4:V16)</f>
        <v>51145072693.968117</v>
      </c>
    </row>
    <row r="18" spans="2:22">
      <c r="B18" s="11">
        <v>7</v>
      </c>
      <c r="C18" s="11">
        <v>1310016</v>
      </c>
      <c r="D18" s="11" t="s">
        <v>307</v>
      </c>
      <c r="E18" s="11"/>
      <c r="F18" s="11" t="s">
        <v>30</v>
      </c>
      <c r="G18" s="28">
        <f>[57]SPDCL!DM18</f>
        <v>-28567.81</v>
      </c>
      <c r="H18" s="29">
        <f t="shared" si="0"/>
        <v>-2.8567810000000003E-2</v>
      </c>
      <c r="I18" s="28" t="s">
        <v>548</v>
      </c>
      <c r="J18" s="28">
        <f>[57]SPDCL!DN18</f>
        <v>13908612.929600002</v>
      </c>
      <c r="K18" s="28">
        <f>[57]SPDCL!DO18</f>
        <v>0</v>
      </c>
      <c r="L18" s="28">
        <f>[57]SPDCL!DP18</f>
        <v>0</v>
      </c>
      <c r="M18" s="28">
        <f t="shared" si="4"/>
        <v>13908612.929600002</v>
      </c>
      <c r="N18" s="30">
        <f t="shared" si="2"/>
        <v>-486.86311374935639</v>
      </c>
      <c r="Q18" s="11"/>
      <c r="R18" s="24"/>
      <c r="S18" s="42"/>
      <c r="T18" s="42"/>
      <c r="U18" s="42"/>
      <c r="V18" s="42"/>
    </row>
    <row r="19" spans="2:22">
      <c r="B19" s="11">
        <v>8</v>
      </c>
      <c r="C19" s="11">
        <v>1310016</v>
      </c>
      <c r="D19" s="11" t="s">
        <v>307</v>
      </c>
      <c r="E19" s="11"/>
      <c r="F19" s="11" t="s">
        <v>31</v>
      </c>
      <c r="G19" s="28">
        <f>[57]SPDCL!DM19</f>
        <v>469484.685</v>
      </c>
      <c r="H19" s="29">
        <f t="shared" si="0"/>
        <v>0.46948468500000001</v>
      </c>
      <c r="I19" s="28" t="s">
        <v>548</v>
      </c>
      <c r="J19" s="28">
        <f>[57]SPDCL!DN19</f>
        <v>1897547.0703999999</v>
      </c>
      <c r="K19" s="28">
        <f>[57]SPDCL!DO19</f>
        <v>0</v>
      </c>
      <c r="L19" s="28">
        <f>[57]SPDCL!DP19</f>
        <v>0</v>
      </c>
      <c r="M19" s="28">
        <f t="shared" si="4"/>
        <v>1897547.0703999999</v>
      </c>
      <c r="N19" s="30">
        <f t="shared" si="2"/>
        <v>4.0417656443894439</v>
      </c>
      <c r="Q19" s="31"/>
      <c r="R19" s="32">
        <f>G441</f>
        <v>8457675140.5187302</v>
      </c>
      <c r="S19" s="40">
        <f>J441</f>
        <v>11582190765.171291</v>
      </c>
      <c r="T19" s="40">
        <f>K441</f>
        <v>38116422274.466469</v>
      </c>
      <c r="U19" s="40">
        <f>L441</f>
        <v>1446459654.3303502</v>
      </c>
      <c r="V19" s="40">
        <f>M441</f>
        <v>51145072693.968117</v>
      </c>
    </row>
    <row r="20" spans="2:22">
      <c r="B20" s="11">
        <v>9</v>
      </c>
      <c r="C20" s="11">
        <v>1310016</v>
      </c>
      <c r="D20" s="11" t="s">
        <v>307</v>
      </c>
      <c r="E20" s="11"/>
      <c r="F20" s="11" t="s">
        <v>32</v>
      </c>
      <c r="G20" s="28">
        <f>[57]SPDCL!DM20</f>
        <v>50882150.159999996</v>
      </c>
      <c r="H20" s="29">
        <f t="shared" si="0"/>
        <v>50.882150159999995</v>
      </c>
      <c r="I20" s="28" t="s">
        <v>548</v>
      </c>
      <c r="J20" s="28">
        <f>[57]SPDCL!DN20</f>
        <v>40631654.099525429</v>
      </c>
      <c r="K20" s="28">
        <f>[57]SPDCL!DO20</f>
        <v>0</v>
      </c>
      <c r="L20" s="28">
        <f>[57]SPDCL!DP20</f>
        <v>0</v>
      </c>
      <c r="M20" s="28">
        <f t="shared" si="4"/>
        <v>40631654.099525429</v>
      </c>
      <c r="N20" s="30">
        <f t="shared" si="2"/>
        <v>0.79854436126929251</v>
      </c>
      <c r="Q20" s="11"/>
      <c r="R20" s="11"/>
      <c r="S20" s="28"/>
      <c r="T20" s="28"/>
      <c r="U20" s="28"/>
      <c r="V20" s="28"/>
    </row>
    <row r="21" spans="2:22">
      <c r="B21" s="11">
        <v>10</v>
      </c>
      <c r="C21" s="11">
        <v>1310016</v>
      </c>
      <c r="D21" s="11" t="s">
        <v>307</v>
      </c>
      <c r="E21" s="11"/>
      <c r="F21" s="11" t="s">
        <v>33</v>
      </c>
      <c r="G21" s="28">
        <f>[57]SPDCL!DM21</f>
        <v>13945335.630000001</v>
      </c>
      <c r="H21" s="29">
        <f t="shared" si="0"/>
        <v>13.945335630000001</v>
      </c>
      <c r="I21" s="28" t="s">
        <v>548</v>
      </c>
      <c r="J21" s="28">
        <f>[57]SPDCL!DN21</f>
        <v>27861705.900474578</v>
      </c>
      <c r="K21" s="28">
        <f>[57]SPDCL!DO21</f>
        <v>0</v>
      </c>
      <c r="L21" s="28">
        <f>[57]SPDCL!DP21</f>
        <v>0</v>
      </c>
      <c r="M21" s="28">
        <f t="shared" si="4"/>
        <v>27861705.900474578</v>
      </c>
      <c r="N21" s="30">
        <f t="shared" si="2"/>
        <v>1.9979229356471628</v>
      </c>
      <c r="Q21" s="11"/>
      <c r="R21" s="11">
        <f>R17-R19</f>
        <v>0</v>
      </c>
      <c r="S21" s="28">
        <f>S17-S19</f>
        <v>0</v>
      </c>
      <c r="T21" s="11">
        <f>T17-T19</f>
        <v>0</v>
      </c>
      <c r="U21" s="28">
        <f>U17-U19</f>
        <v>0</v>
      </c>
      <c r="V21" s="28">
        <f>V17-V19</f>
        <v>0</v>
      </c>
    </row>
    <row r="22" spans="2:22">
      <c r="B22" s="32"/>
      <c r="C22" s="32">
        <v>1310016</v>
      </c>
      <c r="D22" s="32" t="s">
        <v>307</v>
      </c>
      <c r="E22" s="32" t="s">
        <v>309</v>
      </c>
      <c r="F22" s="32" t="s">
        <v>394</v>
      </c>
      <c r="G22" s="40">
        <f>SUM(G12:G21)</f>
        <v>226887596.46759999</v>
      </c>
      <c r="H22" s="29">
        <f t="shared" si="0"/>
        <v>226.88759646759999</v>
      </c>
      <c r="I22" s="28">
        <v>0</v>
      </c>
      <c r="J22" s="40">
        <f>SUM(J12:J21)</f>
        <v>648991240</v>
      </c>
      <c r="K22" s="40">
        <f>SUM(K12:K21)</f>
        <v>0</v>
      </c>
      <c r="L22" s="40">
        <f>SUM(L12:L21)</f>
        <v>0</v>
      </c>
      <c r="M22" s="40">
        <f>SUM(M12:M21)</f>
        <v>648991240</v>
      </c>
      <c r="N22" s="41">
        <f t="shared" si="2"/>
        <v>2.8604086345137745</v>
      </c>
    </row>
    <row r="23" spans="2:22">
      <c r="B23" s="32"/>
      <c r="C23" s="32">
        <v>1310016</v>
      </c>
      <c r="D23" s="32" t="s">
        <v>307</v>
      </c>
      <c r="E23" s="32"/>
      <c r="F23" s="32" t="s">
        <v>395</v>
      </c>
      <c r="G23" s="40">
        <f>G11+G22</f>
        <v>2086875589.1376004</v>
      </c>
      <c r="H23" s="29">
        <f t="shared" si="0"/>
        <v>2086.8755891376004</v>
      </c>
      <c r="I23" s="28">
        <v>0</v>
      </c>
      <c r="J23" s="40">
        <f>J11+J22</f>
        <v>2762487227.6053915</v>
      </c>
      <c r="K23" s="40">
        <f>K11+K22</f>
        <v>8085263019.8320017</v>
      </c>
      <c r="L23" s="40">
        <f>L11+L22</f>
        <v>824250000</v>
      </c>
      <c r="M23" s="40">
        <f>M11+M22</f>
        <v>11672000247.437393</v>
      </c>
      <c r="N23" s="41">
        <f t="shared" si="2"/>
        <v>5.5930503515357319</v>
      </c>
    </row>
    <row r="24" spans="2:22" hidden="1">
      <c r="B24" s="11">
        <v>1</v>
      </c>
      <c r="C24" s="11">
        <v>1310005</v>
      </c>
      <c r="D24" s="43" t="s">
        <v>426</v>
      </c>
      <c r="E24" s="11" t="s">
        <v>309</v>
      </c>
      <c r="F24" s="11" t="s">
        <v>427</v>
      </c>
      <c r="G24" s="28">
        <f>[57]SPDCL!DM24</f>
        <v>0</v>
      </c>
      <c r="H24" s="29">
        <f t="shared" si="0"/>
        <v>0</v>
      </c>
      <c r="I24" s="28"/>
      <c r="J24" s="28">
        <f>[57]SPDCL!DN24</f>
        <v>0</v>
      </c>
      <c r="K24" s="28">
        <f>[57]SPDCL!DO24</f>
        <v>0</v>
      </c>
      <c r="L24" s="28">
        <f>[57]SPDCL!DP24</f>
        <v>0</v>
      </c>
      <c r="M24" s="28">
        <f t="shared" ref="M24:M29" si="5">J24+K24+L24</f>
        <v>0</v>
      </c>
      <c r="N24" s="30">
        <f t="shared" si="2"/>
        <v>0</v>
      </c>
    </row>
    <row r="25" spans="2:22" hidden="1">
      <c r="B25" s="11">
        <v>2</v>
      </c>
      <c r="C25" s="11">
        <v>1310005</v>
      </c>
      <c r="D25" s="43" t="s">
        <v>426</v>
      </c>
      <c r="E25" s="11" t="s">
        <v>309</v>
      </c>
      <c r="F25" s="11" t="s">
        <v>428</v>
      </c>
      <c r="G25" s="28">
        <f>[57]SPDCL!DM25</f>
        <v>0</v>
      </c>
      <c r="H25" s="29">
        <f t="shared" si="0"/>
        <v>0</v>
      </c>
      <c r="I25" s="28"/>
      <c r="J25" s="28">
        <f>[57]SPDCL!DN25</f>
        <v>0</v>
      </c>
      <c r="K25" s="28">
        <f>[57]SPDCL!DO25</f>
        <v>0</v>
      </c>
      <c r="L25" s="28">
        <f>[57]SPDCL!DP25</f>
        <v>0</v>
      </c>
      <c r="M25" s="28">
        <f t="shared" si="5"/>
        <v>0</v>
      </c>
      <c r="N25" s="30">
        <f t="shared" si="2"/>
        <v>0</v>
      </c>
    </row>
    <row r="26" spans="2:22">
      <c r="B26" s="11">
        <v>3</v>
      </c>
      <c r="C26" s="11">
        <v>1310394</v>
      </c>
      <c r="D26" s="11" t="s">
        <v>308</v>
      </c>
      <c r="E26" s="11" t="s">
        <v>309</v>
      </c>
      <c r="F26" s="11" t="s">
        <v>34</v>
      </c>
      <c r="G26" s="28">
        <f>[57]SPDCL!DM26</f>
        <v>629605530.60000002</v>
      </c>
      <c r="H26" s="29">
        <f t="shared" si="0"/>
        <v>629.60553060000007</v>
      </c>
      <c r="I26" s="28" t="s">
        <v>544</v>
      </c>
      <c r="J26" s="28">
        <f>[57]SPDCL!DN26</f>
        <v>697729702.53920007</v>
      </c>
      <c r="K26" s="28">
        <f>[57]SPDCL!DO26</f>
        <v>2393681090.4082003</v>
      </c>
      <c r="L26" s="28">
        <f>[57]SPDCL!DP26</f>
        <v>0</v>
      </c>
      <c r="M26" s="28">
        <f t="shared" si="5"/>
        <v>3091410792.9474001</v>
      </c>
      <c r="N26" s="30">
        <f t="shared" si="2"/>
        <v>4.9100756627746813</v>
      </c>
    </row>
    <row r="27" spans="2:22">
      <c r="B27" s="11">
        <v>4</v>
      </c>
      <c r="C27" s="11">
        <v>1310394</v>
      </c>
      <c r="D27" s="11" t="s">
        <v>308</v>
      </c>
      <c r="E27" s="11" t="s">
        <v>309</v>
      </c>
      <c r="F27" s="11" t="s">
        <v>35</v>
      </c>
      <c r="G27" s="28">
        <f>[57]SPDCL!DM27</f>
        <v>110580241.544</v>
      </c>
      <c r="H27" s="29">
        <f t="shared" si="0"/>
        <v>110.580241544</v>
      </c>
      <c r="I27" s="28" t="s">
        <v>544</v>
      </c>
      <c r="J27" s="28">
        <f>[57]SPDCL!DN27</f>
        <v>164866096.25999999</v>
      </c>
      <c r="K27" s="28">
        <f>[57]SPDCL!DO27</f>
        <v>421532233.78210002</v>
      </c>
      <c r="L27" s="28">
        <f>[57]SPDCL!DP27</f>
        <v>0</v>
      </c>
      <c r="M27" s="28">
        <f t="shared" si="5"/>
        <v>586398330.04209995</v>
      </c>
      <c r="N27" s="30">
        <f t="shared" si="2"/>
        <v>5.302921406703307</v>
      </c>
    </row>
    <row r="28" spans="2:22">
      <c r="B28" s="11">
        <v>5</v>
      </c>
      <c r="C28" s="11">
        <v>1310497</v>
      </c>
      <c r="D28" s="11" t="s">
        <v>307</v>
      </c>
      <c r="E28" s="11" t="s">
        <v>310</v>
      </c>
      <c r="F28" s="11" t="s">
        <v>36</v>
      </c>
      <c r="G28" s="28">
        <f>[57]SPDCL!DM28</f>
        <v>-439997.15860000002</v>
      </c>
      <c r="H28" s="29">
        <f t="shared" si="0"/>
        <v>-0.43999715860000005</v>
      </c>
      <c r="I28" s="28" t="s">
        <v>591</v>
      </c>
      <c r="J28" s="28">
        <f>[57]SPDCL!DN28</f>
        <v>18756190.642500002</v>
      </c>
      <c r="K28" s="28">
        <f>[57]SPDCL!DO28</f>
        <v>247977</v>
      </c>
      <c r="L28" s="28">
        <f>[57]SPDCL!DP28</f>
        <v>0</v>
      </c>
      <c r="M28" s="28">
        <f t="shared" si="5"/>
        <v>19004167.642500002</v>
      </c>
      <c r="N28" s="30">
        <f t="shared" si="2"/>
        <v>-43.191569015964099</v>
      </c>
    </row>
    <row r="29" spans="2:22">
      <c r="B29" s="11">
        <v>6</v>
      </c>
      <c r="C29" s="11">
        <v>1310417</v>
      </c>
      <c r="D29" s="11" t="s">
        <v>307</v>
      </c>
      <c r="E29" s="11" t="s">
        <v>309</v>
      </c>
      <c r="F29" s="11" t="s">
        <v>311</v>
      </c>
      <c r="G29" s="28">
        <f>[57]SPDCL!DM29</f>
        <v>2307069.9792404226</v>
      </c>
      <c r="H29" s="29">
        <f t="shared" si="0"/>
        <v>2.3070699792404228</v>
      </c>
      <c r="I29" s="28" t="s">
        <v>580</v>
      </c>
      <c r="J29" s="28">
        <f>[57]SPDCL!DN29</f>
        <v>0</v>
      </c>
      <c r="K29" s="28">
        <f>[57]SPDCL!DO29</f>
        <v>0</v>
      </c>
      <c r="L29" s="28">
        <f>[57]SPDCL!DP29</f>
        <v>17464519.742850002</v>
      </c>
      <c r="M29" s="28">
        <f t="shared" si="5"/>
        <v>17464519.742850002</v>
      </c>
      <c r="N29" s="30">
        <f t="shared" si="2"/>
        <v>7.5700000000000012</v>
      </c>
    </row>
    <row r="30" spans="2:22">
      <c r="B30" s="32"/>
      <c r="C30" s="32"/>
      <c r="D30" s="32"/>
      <c r="E30" s="32">
        <v>1</v>
      </c>
      <c r="F30" s="32" t="s">
        <v>396</v>
      </c>
      <c r="G30" s="40">
        <f>SUM(G24:G29)+G23</f>
        <v>2828928434.102241</v>
      </c>
      <c r="H30" s="29">
        <f t="shared" si="0"/>
        <v>2828.9284341022412</v>
      </c>
      <c r="I30" s="28">
        <v>0</v>
      </c>
      <c r="J30" s="40">
        <f>SUM(J24:J29)+J23</f>
        <v>3643839217.0470915</v>
      </c>
      <c r="K30" s="40">
        <f>SUM(K24:K29)+K23</f>
        <v>10900724321.022303</v>
      </c>
      <c r="L30" s="40">
        <f>SUM(L24:L29)+L23</f>
        <v>841714519.74284995</v>
      </c>
      <c r="M30" s="40">
        <f>SUM(M24:M29)+M23</f>
        <v>15386278057.812243</v>
      </c>
      <c r="N30" s="41">
        <f t="shared" si="2"/>
        <v>5.4389067861644476</v>
      </c>
    </row>
    <row r="31" spans="2:22">
      <c r="B31" s="11">
        <v>1</v>
      </c>
      <c r="C31" s="11">
        <v>1310654</v>
      </c>
      <c r="D31" s="11" t="s">
        <v>312</v>
      </c>
      <c r="E31" s="11" t="s">
        <v>313</v>
      </c>
      <c r="F31" s="11" t="s">
        <v>37</v>
      </c>
      <c r="G31" s="28">
        <f>[57]SPDCL!DM31</f>
        <v>180636046.71079999</v>
      </c>
      <c r="H31" s="29">
        <f t="shared" si="0"/>
        <v>180.6360467108</v>
      </c>
      <c r="I31" s="28" t="s">
        <v>313</v>
      </c>
      <c r="J31" s="28">
        <f>[57]SPDCL!DN31</f>
        <v>143549190.3222</v>
      </c>
      <c r="K31" s="28">
        <f>[57]SPDCL!DO31</f>
        <v>720494189.7658</v>
      </c>
      <c r="L31" s="28">
        <f>[57]SPDCL!DP31</f>
        <v>79104191.919799984</v>
      </c>
      <c r="M31" s="28">
        <f t="shared" ref="M31:M48" si="6">J31+K31+L31</f>
        <v>943147572.0078001</v>
      </c>
      <c r="N31" s="30">
        <f t="shared" si="2"/>
        <v>5.2212589302166705</v>
      </c>
    </row>
    <row r="32" spans="2:22">
      <c r="B32" s="11">
        <v>2</v>
      </c>
      <c r="C32" s="11">
        <v>1310654</v>
      </c>
      <c r="D32" s="11" t="s">
        <v>312</v>
      </c>
      <c r="E32" s="11" t="s">
        <v>313</v>
      </c>
      <c r="F32" s="11" t="s">
        <v>38</v>
      </c>
      <c r="G32" s="28">
        <f>[57]SPDCL!DM32</f>
        <v>318076650.88890004</v>
      </c>
      <c r="H32" s="29">
        <f t="shared" si="0"/>
        <v>318.07665088890002</v>
      </c>
      <c r="I32" s="28" t="s">
        <v>313</v>
      </c>
      <c r="J32" s="28">
        <f>[57]SPDCL!DN32</f>
        <v>330429745.90270001</v>
      </c>
      <c r="K32" s="28">
        <f>[57]SPDCL!DO32</f>
        <v>1313578329.4373002</v>
      </c>
      <c r="L32" s="28">
        <f>[57]SPDCL!DP32</f>
        <v>72500941.453400001</v>
      </c>
      <c r="M32" s="28">
        <f t="shared" si="6"/>
        <v>1716509016.7934</v>
      </c>
      <c r="N32" s="30">
        <f t="shared" si="2"/>
        <v>5.3965263152652909</v>
      </c>
    </row>
    <row r="33" spans="2:14">
      <c r="B33" s="11">
        <v>3</v>
      </c>
      <c r="C33" s="11">
        <v>1310654</v>
      </c>
      <c r="D33" s="11" t="s">
        <v>312</v>
      </c>
      <c r="E33" s="11" t="s">
        <v>313</v>
      </c>
      <c r="F33" s="11" t="s">
        <v>39</v>
      </c>
      <c r="G33" s="28">
        <f>[57]SPDCL!DM33</f>
        <v>93416615.642100006</v>
      </c>
      <c r="H33" s="29">
        <f t="shared" si="0"/>
        <v>93.416615642100012</v>
      </c>
      <c r="I33" s="28" t="s">
        <v>313</v>
      </c>
      <c r="J33" s="28">
        <f>[57]SPDCL!DN33</f>
        <v>210826111.96520001</v>
      </c>
      <c r="K33" s="28">
        <f>[57]SPDCL!DO33</f>
        <v>367382505.47060001</v>
      </c>
      <c r="L33" s="28">
        <f>[57]SPDCL!DP33</f>
        <v>48228997.393399999</v>
      </c>
      <c r="M33" s="28">
        <f t="shared" si="6"/>
        <v>626437614.82920003</v>
      </c>
      <c r="N33" s="30">
        <f t="shared" si="2"/>
        <v>6.705847889300796</v>
      </c>
    </row>
    <row r="34" spans="2:14">
      <c r="B34" s="11">
        <v>4</v>
      </c>
      <c r="C34" s="11">
        <v>1310654</v>
      </c>
      <c r="D34" s="11" t="s">
        <v>312</v>
      </c>
      <c r="E34" s="11" t="s">
        <v>313</v>
      </c>
      <c r="F34" s="11" t="s">
        <v>40</v>
      </c>
      <c r="G34" s="28">
        <f>[57]SPDCL!DM34</f>
        <v>94979283.923700005</v>
      </c>
      <c r="H34" s="29">
        <f t="shared" si="0"/>
        <v>94.979283923700009</v>
      </c>
      <c r="I34" s="28" t="s">
        <v>313</v>
      </c>
      <c r="J34" s="28">
        <f>[57]SPDCL!DN34</f>
        <v>94196399.392399997</v>
      </c>
      <c r="K34" s="28">
        <f>[57]SPDCL!DO34</f>
        <v>217390197.63310003</v>
      </c>
      <c r="L34" s="28">
        <f>[57]SPDCL!DP34</f>
        <v>21594075.065400001</v>
      </c>
      <c r="M34" s="28">
        <f t="shared" si="6"/>
        <v>333180672.09090006</v>
      </c>
      <c r="N34" s="30">
        <f t="shared" si="2"/>
        <v>3.5079299224718845</v>
      </c>
    </row>
    <row r="35" spans="2:14">
      <c r="B35" s="11">
        <v>5</v>
      </c>
      <c r="C35" s="11">
        <v>1310654</v>
      </c>
      <c r="D35" s="11" t="s">
        <v>312</v>
      </c>
      <c r="E35" s="11" t="s">
        <v>313</v>
      </c>
      <c r="F35" s="11" t="s">
        <v>41</v>
      </c>
      <c r="G35" s="28">
        <f>[57]SPDCL!DM35</f>
        <v>53333155.557300001</v>
      </c>
      <c r="H35" s="29">
        <f t="shared" si="0"/>
        <v>53.333155557300003</v>
      </c>
      <c r="I35" s="28" t="s">
        <v>313</v>
      </c>
      <c r="J35" s="28">
        <f>[57]SPDCL!DN35</f>
        <v>42226511.847000003</v>
      </c>
      <c r="K35" s="28">
        <f>[57]SPDCL!DO35</f>
        <v>211276757.139</v>
      </c>
      <c r="L35" s="28">
        <f>[57]SPDCL!DP35</f>
        <v>-2207612.1549000004</v>
      </c>
      <c r="M35" s="28">
        <f t="shared" si="6"/>
        <v>251295656.83109999</v>
      </c>
      <c r="N35" s="30">
        <f t="shared" si="2"/>
        <v>4.7118092714599138</v>
      </c>
    </row>
    <row r="36" spans="2:14">
      <c r="B36" s="11">
        <v>6</v>
      </c>
      <c r="C36" s="11">
        <v>1310654</v>
      </c>
      <c r="D36" s="11" t="s">
        <v>312</v>
      </c>
      <c r="E36" s="11" t="s">
        <v>313</v>
      </c>
      <c r="F36" s="11" t="s">
        <v>42</v>
      </c>
      <c r="G36" s="28">
        <f>[57]SPDCL!DM36</f>
        <v>96802926.860800013</v>
      </c>
      <c r="H36" s="29">
        <f t="shared" si="0"/>
        <v>96.802926860800014</v>
      </c>
      <c r="I36" s="28" t="s">
        <v>313</v>
      </c>
      <c r="J36" s="28">
        <f>[57]SPDCL!DN36</f>
        <v>245126242.94140002</v>
      </c>
      <c r="K36" s="28">
        <f>[57]SPDCL!DO36</f>
        <v>446101721.80350006</v>
      </c>
      <c r="L36" s="28">
        <f>[57]SPDCL!DP36</f>
        <v>-3610431.8991999999</v>
      </c>
      <c r="M36" s="28">
        <f t="shared" si="6"/>
        <v>687617532.84570014</v>
      </c>
      <c r="N36" s="30">
        <f t="shared" si="2"/>
        <v>7.1032721338526832</v>
      </c>
    </row>
    <row r="37" spans="2:14" ht="16.5">
      <c r="B37" s="11">
        <v>7</v>
      </c>
      <c r="C37" s="44">
        <v>1310654</v>
      </c>
      <c r="D37" s="11" t="s">
        <v>312</v>
      </c>
      <c r="E37" s="11" t="s">
        <v>313</v>
      </c>
      <c r="F37" s="11" t="s">
        <v>397</v>
      </c>
      <c r="G37" s="28">
        <f>[57]SPDCL!DM37</f>
        <v>33751.452000000005</v>
      </c>
      <c r="H37" s="29">
        <f t="shared" si="0"/>
        <v>3.3751452000000008E-2</v>
      </c>
      <c r="I37" s="28" t="s">
        <v>313</v>
      </c>
      <c r="J37" s="28">
        <f>[57]SPDCL!DN37</f>
        <v>2447.3712</v>
      </c>
      <c r="K37" s="28">
        <f>[57]SPDCL!DO37</f>
        <v>124206.37920000001</v>
      </c>
      <c r="L37" s="28">
        <f>[57]SPDCL!DP37</f>
        <v>0</v>
      </c>
      <c r="M37" s="28">
        <f t="shared" si="6"/>
        <v>126653.7504</v>
      </c>
      <c r="N37" s="30">
        <f t="shared" si="2"/>
        <v>3.7525422728479945</v>
      </c>
    </row>
    <row r="38" spans="2:14">
      <c r="B38" s="11">
        <v>8</v>
      </c>
      <c r="C38" s="11">
        <v>1310334</v>
      </c>
      <c r="D38" s="11" t="s">
        <v>312</v>
      </c>
      <c r="E38" s="11" t="s">
        <v>313</v>
      </c>
      <c r="F38" s="11" t="s">
        <v>43</v>
      </c>
      <c r="G38" s="28">
        <f>[57]SPDCL!DM38</f>
        <v>52188475.298799999</v>
      </c>
      <c r="H38" s="29">
        <f t="shared" si="0"/>
        <v>52.1884752988</v>
      </c>
      <c r="I38" s="28" t="s">
        <v>313</v>
      </c>
      <c r="J38" s="28">
        <f>[57]SPDCL!DN38</f>
        <v>99066740.150399998</v>
      </c>
      <c r="K38" s="28">
        <f>[57]SPDCL!DO38</f>
        <v>204447555.67050001</v>
      </c>
      <c r="L38" s="28">
        <f>[57]SPDCL!DP38</f>
        <v>-619042.13410000037</v>
      </c>
      <c r="M38" s="28">
        <f t="shared" si="6"/>
        <v>302895253.6868</v>
      </c>
      <c r="N38" s="30">
        <f t="shared" si="2"/>
        <v>5.8038724441096035</v>
      </c>
    </row>
    <row r="39" spans="2:14">
      <c r="B39" s="11">
        <v>9</v>
      </c>
      <c r="C39" s="11">
        <v>1310003</v>
      </c>
      <c r="D39" s="11" t="s">
        <v>312</v>
      </c>
      <c r="E39" s="11" t="s">
        <v>313</v>
      </c>
      <c r="F39" s="11" t="s">
        <v>44</v>
      </c>
      <c r="G39" s="28">
        <f>[57]SPDCL!DM39</f>
        <v>14400363.976100001</v>
      </c>
      <c r="H39" s="29">
        <f t="shared" si="0"/>
        <v>14.400363976100001</v>
      </c>
      <c r="I39" s="28" t="s">
        <v>313</v>
      </c>
      <c r="J39" s="28">
        <f>[57]SPDCL!DN39</f>
        <v>12111129.2289</v>
      </c>
      <c r="K39" s="28">
        <f>[57]SPDCL!DO39</f>
        <v>46232586.1448</v>
      </c>
      <c r="L39" s="28">
        <f>[57]SPDCL!DP39</f>
        <v>507858.76090000011</v>
      </c>
      <c r="M39" s="28">
        <f t="shared" si="6"/>
        <v>58851574.134599999</v>
      </c>
      <c r="N39" s="30">
        <f t="shared" si="2"/>
        <v>4.0868115717265754</v>
      </c>
    </row>
    <row r="40" spans="2:14">
      <c r="B40" s="11">
        <v>10</v>
      </c>
      <c r="C40" s="11">
        <v>1310003</v>
      </c>
      <c r="D40" s="11" t="s">
        <v>312</v>
      </c>
      <c r="E40" s="11" t="s">
        <v>313</v>
      </c>
      <c r="F40" s="11" t="s">
        <v>45</v>
      </c>
      <c r="G40" s="28">
        <f>[57]SPDCL!DM40</f>
        <v>23234650.266000003</v>
      </c>
      <c r="H40" s="29">
        <f t="shared" si="0"/>
        <v>23.234650266000003</v>
      </c>
      <c r="I40" s="28" t="s">
        <v>313</v>
      </c>
      <c r="J40" s="28">
        <f>[57]SPDCL!DN40</f>
        <v>20069454.811000001</v>
      </c>
      <c r="K40" s="28">
        <f>[57]SPDCL!DO40</f>
        <v>74605416.966399997</v>
      </c>
      <c r="L40" s="28">
        <f>[57]SPDCL!DP40</f>
        <v>-416719.31200000003</v>
      </c>
      <c r="M40" s="28">
        <f t="shared" si="6"/>
        <v>94258152.465399995</v>
      </c>
      <c r="N40" s="30">
        <f t="shared" si="2"/>
        <v>4.0567923935283385</v>
      </c>
    </row>
    <row r="41" spans="2:14">
      <c r="B41" s="11">
        <v>11</v>
      </c>
      <c r="C41" s="11">
        <v>1310003</v>
      </c>
      <c r="D41" s="11" t="s">
        <v>312</v>
      </c>
      <c r="E41" s="11" t="s">
        <v>313</v>
      </c>
      <c r="F41" s="11" t="s">
        <v>314</v>
      </c>
      <c r="G41" s="28">
        <f>[57]SPDCL!DM41</f>
        <v>1698756.0156999999</v>
      </c>
      <c r="H41" s="29">
        <f t="shared" si="0"/>
        <v>1.6987560156999999</v>
      </c>
      <c r="I41" s="28" t="s">
        <v>313</v>
      </c>
      <c r="J41" s="28">
        <f>[57]SPDCL!DN41</f>
        <v>1473223.5192</v>
      </c>
      <c r="K41" s="28">
        <f>[57]SPDCL!DO41</f>
        <v>4844761.0562000005</v>
      </c>
      <c r="L41" s="28">
        <f>[57]SPDCL!DP41</f>
        <v>81203.540000000008</v>
      </c>
      <c r="M41" s="28">
        <f t="shared" si="6"/>
        <v>6399188.1154000005</v>
      </c>
      <c r="N41" s="30">
        <f t="shared" si="2"/>
        <v>3.7669848149224134</v>
      </c>
    </row>
    <row r="42" spans="2:14">
      <c r="B42" s="11">
        <v>12</v>
      </c>
      <c r="C42" s="11">
        <v>1310003</v>
      </c>
      <c r="D42" s="11" t="s">
        <v>312</v>
      </c>
      <c r="E42" s="11" t="s">
        <v>313</v>
      </c>
      <c r="F42" s="11" t="s">
        <v>315</v>
      </c>
      <c r="G42" s="28">
        <f>[57]SPDCL!DM42</f>
        <v>1082788.4361</v>
      </c>
      <c r="H42" s="29">
        <f t="shared" si="0"/>
        <v>1.0827884361</v>
      </c>
      <c r="I42" s="28" t="s">
        <v>313</v>
      </c>
      <c r="J42" s="28">
        <f>[57]SPDCL!DN42</f>
        <v>2321042.2701000003</v>
      </c>
      <c r="K42" s="28">
        <f>[57]SPDCL!DO42</f>
        <v>3301267.7302999999</v>
      </c>
      <c r="L42" s="28">
        <f>[57]SPDCL!DP42</f>
        <v>14263.248899999999</v>
      </c>
      <c r="M42" s="28">
        <f t="shared" si="6"/>
        <v>5636573.2493000003</v>
      </c>
      <c r="N42" s="30">
        <f t="shared" si="2"/>
        <v>5.2056090196177891</v>
      </c>
    </row>
    <row r="43" spans="2:14">
      <c r="B43" s="11">
        <v>13</v>
      </c>
      <c r="C43" s="11">
        <v>1310438</v>
      </c>
      <c r="D43" s="11" t="s">
        <v>312</v>
      </c>
      <c r="E43" s="11" t="s">
        <v>313</v>
      </c>
      <c r="F43" s="11" t="s">
        <v>49</v>
      </c>
      <c r="G43" s="28">
        <f>[57]SPDCL!DM43</f>
        <v>57378934.605100006</v>
      </c>
      <c r="H43" s="29">
        <f t="shared" si="0"/>
        <v>57.378934605100007</v>
      </c>
      <c r="I43" s="28" t="s">
        <v>313</v>
      </c>
      <c r="J43" s="28">
        <f>[57]SPDCL!DN43</f>
        <v>93680665.11590001</v>
      </c>
      <c r="K43" s="28">
        <f>[57]SPDCL!DO43</f>
        <v>193747996.94990003</v>
      </c>
      <c r="L43" s="28">
        <f>[57]SPDCL!DP43</f>
        <v>-1414418.1488999999</v>
      </c>
      <c r="M43" s="28">
        <f t="shared" si="6"/>
        <v>286014243.9169001</v>
      </c>
      <c r="N43" s="30">
        <f t="shared" si="2"/>
        <v>4.984655882604665</v>
      </c>
    </row>
    <row r="44" spans="2:14">
      <c r="B44" s="11">
        <v>14</v>
      </c>
      <c r="C44" s="11">
        <v>1310660</v>
      </c>
      <c r="D44" s="11" t="s">
        <v>312</v>
      </c>
      <c r="E44" s="11" t="s">
        <v>313</v>
      </c>
      <c r="F44" s="11" t="s">
        <v>50</v>
      </c>
      <c r="G44" s="28">
        <f>[57]SPDCL!DM44</f>
        <v>29200958.803999998</v>
      </c>
      <c r="H44" s="29">
        <f t="shared" si="0"/>
        <v>29.200958803999999</v>
      </c>
      <c r="I44" s="28" t="s">
        <v>313</v>
      </c>
      <c r="J44" s="28">
        <f>[57]SPDCL!DN44</f>
        <v>55895517.596500002</v>
      </c>
      <c r="K44" s="28">
        <f>[57]SPDCL!DO44</f>
        <v>75511580.306600004</v>
      </c>
      <c r="L44" s="28">
        <f>[57]SPDCL!DP44</f>
        <v>-735411.1767999999</v>
      </c>
      <c r="M44" s="28">
        <f t="shared" si="6"/>
        <v>130671686.72630002</v>
      </c>
      <c r="N44" s="30">
        <f t="shared" si="2"/>
        <v>4.4749108275307856</v>
      </c>
    </row>
    <row r="45" spans="2:14">
      <c r="B45" s="11">
        <v>15</v>
      </c>
      <c r="C45" s="11">
        <v>1310004</v>
      </c>
      <c r="D45" s="11" t="s">
        <v>319</v>
      </c>
      <c r="E45" s="11" t="s">
        <v>313</v>
      </c>
      <c r="F45" s="11" t="s">
        <v>46</v>
      </c>
      <c r="G45" s="28">
        <f>[57]SPDCL!DM45</f>
        <v>1738078.9632000001</v>
      </c>
      <c r="H45" s="29">
        <f t="shared" si="0"/>
        <v>1.7380789632000002</v>
      </c>
      <c r="I45" s="28" t="s">
        <v>313</v>
      </c>
      <c r="J45" s="28">
        <f>[57]SPDCL!DN45</f>
        <v>0</v>
      </c>
      <c r="K45" s="28">
        <f>[57]SPDCL!DO45</f>
        <v>-797613.53280000004</v>
      </c>
      <c r="L45" s="28">
        <f>[57]SPDCL!DP45</f>
        <v>0</v>
      </c>
      <c r="M45" s="28">
        <f t="shared" si="6"/>
        <v>-797613.53280000004</v>
      </c>
      <c r="N45" s="30">
        <f t="shared" si="2"/>
        <v>-0.45890523370210018</v>
      </c>
    </row>
    <row r="46" spans="2:14">
      <c r="B46" s="11">
        <v>16</v>
      </c>
      <c r="C46" s="11">
        <v>1310007</v>
      </c>
      <c r="D46" s="11" t="s">
        <v>319</v>
      </c>
      <c r="E46" s="11" t="s">
        <v>313</v>
      </c>
      <c r="F46" s="11" t="s">
        <v>47</v>
      </c>
      <c r="G46" s="28">
        <f>[57]SPDCL!DM46</f>
        <v>91890412.202500001</v>
      </c>
      <c r="H46" s="29">
        <f t="shared" si="0"/>
        <v>91.890412202500002</v>
      </c>
      <c r="I46" s="28" t="s">
        <v>313</v>
      </c>
      <c r="J46" s="28">
        <f>[57]SPDCL!DN46</f>
        <v>0</v>
      </c>
      <c r="K46" s="28">
        <f>[57]SPDCL!DO46</f>
        <v>321721487.34260005</v>
      </c>
      <c r="L46" s="28">
        <f>[57]SPDCL!DP46</f>
        <v>0</v>
      </c>
      <c r="M46" s="28">
        <f t="shared" si="6"/>
        <v>321721487.34260005</v>
      </c>
      <c r="N46" s="30">
        <f t="shared" si="2"/>
        <v>3.5011431511877276</v>
      </c>
    </row>
    <row r="47" spans="2:14">
      <c r="B47" s="11">
        <v>17</v>
      </c>
      <c r="C47" s="11">
        <v>1310413</v>
      </c>
      <c r="D47" s="11" t="s">
        <v>319</v>
      </c>
      <c r="E47" s="11" t="s">
        <v>313</v>
      </c>
      <c r="F47" s="11" t="s">
        <v>48</v>
      </c>
      <c r="G47" s="28">
        <f>[57]SPDCL!DM47</f>
        <v>1187130.6496000001</v>
      </c>
      <c r="H47" s="29">
        <f t="shared" si="0"/>
        <v>1.1871306496</v>
      </c>
      <c r="I47" s="28" t="s">
        <v>313</v>
      </c>
      <c r="J47" s="28">
        <f>[57]SPDCL!DN47</f>
        <v>0</v>
      </c>
      <c r="K47" s="28">
        <f>[57]SPDCL!DO47</f>
        <v>5043498.597257901</v>
      </c>
      <c r="L47" s="28">
        <f>[57]SPDCL!DP47</f>
        <v>0</v>
      </c>
      <c r="M47" s="28">
        <f t="shared" si="6"/>
        <v>5043498.597257901</v>
      </c>
      <c r="N47" s="30">
        <f t="shared" si="2"/>
        <v>4.2484781257709852</v>
      </c>
    </row>
    <row r="48" spans="2:14">
      <c r="B48" s="11">
        <v>18</v>
      </c>
      <c r="C48" s="11">
        <v>1310266</v>
      </c>
      <c r="D48" s="11" t="s">
        <v>398</v>
      </c>
      <c r="E48" s="11" t="s">
        <v>313</v>
      </c>
      <c r="F48" s="11" t="s">
        <v>296</v>
      </c>
      <c r="G48" s="28">
        <f>[57]SPDCL!DM48</f>
        <v>-12213140.722200003</v>
      </c>
      <c r="H48" s="29">
        <f t="shared" si="0"/>
        <v>-12.213140722200002</v>
      </c>
      <c r="I48" s="28" t="s">
        <v>313</v>
      </c>
      <c r="J48" s="28">
        <f>[57]SPDCL!DN48</f>
        <v>62482292.697600007</v>
      </c>
      <c r="K48" s="28">
        <f>[57]SPDCL!DO48</f>
        <v>340100473.31699991</v>
      </c>
      <c r="L48" s="28">
        <f>[57]SPDCL!DP48</f>
        <v>0</v>
      </c>
      <c r="M48" s="28">
        <f t="shared" si="6"/>
        <v>402582766.01459992</v>
      </c>
      <c r="N48" s="30">
        <f t="shared" si="2"/>
        <v>-32.963082565880811</v>
      </c>
    </row>
    <row r="49" spans="2:14">
      <c r="B49" s="32"/>
      <c r="C49" s="32"/>
      <c r="D49" s="32"/>
      <c r="E49" s="32">
        <v>2</v>
      </c>
      <c r="F49" s="32" t="s">
        <v>399</v>
      </c>
      <c r="G49" s="40">
        <f>SUM(G31:G48)</f>
        <v>1099065839.5305002</v>
      </c>
      <c r="H49" s="29">
        <f t="shared" si="0"/>
        <v>1099.0658395305002</v>
      </c>
      <c r="I49" s="28">
        <v>0</v>
      </c>
      <c r="J49" s="40">
        <f>SUM(J31:J48)</f>
        <v>1413456715.1317</v>
      </c>
      <c r="K49" s="40">
        <f>SUM(K31:K48)</f>
        <v>4545106918.1772585</v>
      </c>
      <c r="L49" s="40">
        <f>SUM(L31:L48)</f>
        <v>213027896.55589998</v>
      </c>
      <c r="M49" s="40">
        <f>SUM(M31:M48)</f>
        <v>6171591529.8648567</v>
      </c>
      <c r="N49" s="41">
        <f t="shared" si="2"/>
        <v>5.6153064792744738</v>
      </c>
    </row>
    <row r="50" spans="2:14">
      <c r="B50" s="11">
        <v>1</v>
      </c>
      <c r="C50" s="11">
        <v>1310434</v>
      </c>
      <c r="D50" s="11" t="s">
        <v>317</v>
      </c>
      <c r="E50" s="11" t="s">
        <v>318</v>
      </c>
      <c r="F50" s="11" t="s">
        <v>51</v>
      </c>
      <c r="G50" s="28">
        <f>[57]SPDCL!DM50</f>
        <v>186401314.84710002</v>
      </c>
      <c r="H50" s="29">
        <f t="shared" si="0"/>
        <v>186.40131484710002</v>
      </c>
      <c r="I50" s="28" t="s">
        <v>569</v>
      </c>
      <c r="J50" s="28">
        <f>[57]SPDCL!DN50</f>
        <v>270289247.56240004</v>
      </c>
      <c r="K50" s="28">
        <f>[57]SPDCL!DO50</f>
        <v>456477127.88049996</v>
      </c>
      <c r="L50" s="28">
        <f>[57]SPDCL!DP50</f>
        <v>63252711.234300002</v>
      </c>
      <c r="M50" s="28">
        <f>J50+K50+L50</f>
        <v>790019086.67719996</v>
      </c>
      <c r="N50" s="30">
        <f t="shared" si="2"/>
        <v>4.2382699248942064</v>
      </c>
    </row>
    <row r="51" spans="2:14">
      <c r="B51" s="11">
        <v>2</v>
      </c>
      <c r="C51" s="11">
        <v>1310688</v>
      </c>
      <c r="D51" s="11" t="s">
        <v>317</v>
      </c>
      <c r="E51" s="11" t="s">
        <v>318</v>
      </c>
      <c r="F51" s="11" t="s">
        <v>52</v>
      </c>
      <c r="G51" s="28">
        <f>[57]SPDCL!DM51</f>
        <v>312049920</v>
      </c>
      <c r="H51" s="29">
        <f t="shared" si="0"/>
        <v>312.04991999999999</v>
      </c>
      <c r="I51" s="28" t="s">
        <v>546</v>
      </c>
      <c r="J51" s="28">
        <f>[57]SPDCL!DN51</f>
        <v>491332028.04000008</v>
      </c>
      <c r="K51" s="28">
        <f>[57]SPDCL!DO51</f>
        <v>733480179.60000002</v>
      </c>
      <c r="L51" s="28">
        <f>[57]SPDCL!DP51</f>
        <v>40158334.5744</v>
      </c>
      <c r="M51" s="28">
        <f>J51+K51+L51</f>
        <v>1264970542.2144001</v>
      </c>
      <c r="N51" s="30">
        <f t="shared" si="2"/>
        <v>4.0537441644413814</v>
      </c>
    </row>
    <row r="52" spans="2:14">
      <c r="B52" s="11">
        <v>3</v>
      </c>
      <c r="C52" s="11">
        <v>1310688</v>
      </c>
      <c r="D52" s="11" t="s">
        <v>317</v>
      </c>
      <c r="E52" s="11" t="s">
        <v>318</v>
      </c>
      <c r="F52" s="11" t="s">
        <v>54</v>
      </c>
      <c r="G52" s="28">
        <f>[57]SPDCL!DM52</f>
        <v>44604000</v>
      </c>
      <c r="H52" s="29">
        <f t="shared" si="0"/>
        <v>44.603999999999999</v>
      </c>
      <c r="I52" s="28" t="s">
        <v>546</v>
      </c>
      <c r="J52" s="28">
        <f>[57]SPDCL!DN52</f>
        <v>0</v>
      </c>
      <c r="K52" s="28">
        <f>[57]SPDCL!DO52</f>
        <v>288937800</v>
      </c>
      <c r="L52" s="28">
        <f>[57]SPDCL!DP52</f>
        <v>0</v>
      </c>
      <c r="M52" s="28">
        <f>J52+K52+L52</f>
        <v>288937800</v>
      </c>
      <c r="N52" s="30">
        <f t="shared" si="2"/>
        <v>6.4778450363196125</v>
      </c>
    </row>
    <row r="53" spans="2:14">
      <c r="B53" s="11">
        <v>4</v>
      </c>
      <c r="C53" s="11">
        <v>1310688</v>
      </c>
      <c r="D53" s="11" t="s">
        <v>317</v>
      </c>
      <c r="E53" s="11" t="s">
        <v>318</v>
      </c>
      <c r="F53" s="11" t="s">
        <v>55</v>
      </c>
      <c r="G53" s="28">
        <f>[57]SPDCL!DM53</f>
        <v>58552200</v>
      </c>
      <c r="H53" s="29">
        <f t="shared" si="0"/>
        <v>58.552199999999999</v>
      </c>
      <c r="I53" s="28" t="s">
        <v>546</v>
      </c>
      <c r="J53" s="28">
        <f>[57]SPDCL!DN53</f>
        <v>91165775.400000006</v>
      </c>
      <c r="K53" s="28">
        <f>[57]SPDCL!DO53</f>
        <v>297445176</v>
      </c>
      <c r="L53" s="28">
        <f>[57]SPDCL!DP53</f>
        <v>7136904.3312000008</v>
      </c>
      <c r="M53" s="28">
        <f>J53+K53+L53</f>
        <v>395747855.73119998</v>
      </c>
      <c r="N53" s="30">
        <f t="shared" si="2"/>
        <v>6.7588896016067714</v>
      </c>
    </row>
    <row r="54" spans="2:14">
      <c r="B54" s="11">
        <v>5</v>
      </c>
      <c r="C54" s="11">
        <v>1310441</v>
      </c>
      <c r="D54" s="11" t="s">
        <v>308</v>
      </c>
      <c r="E54" s="11" t="s">
        <v>318</v>
      </c>
      <c r="F54" s="11" t="s">
        <v>56</v>
      </c>
      <c r="G54" s="28">
        <f>[57]SPDCL!DM54</f>
        <v>554256319.10000002</v>
      </c>
      <c r="H54" s="29">
        <f t="shared" si="0"/>
        <v>554.25631910000004</v>
      </c>
      <c r="I54" s="28" t="s">
        <v>545</v>
      </c>
      <c r="J54" s="28">
        <f>[57]SPDCL!DN54</f>
        <v>840895104.03369999</v>
      </c>
      <c r="K54" s="28">
        <f>[57]SPDCL!DO54</f>
        <v>1557460256.671</v>
      </c>
      <c r="L54" s="28">
        <f>[57]SPDCL!DP54</f>
        <v>0</v>
      </c>
      <c r="M54" s="28">
        <f>J54+K54+L54</f>
        <v>2398355360.7047</v>
      </c>
      <c r="N54" s="30">
        <f t="shared" si="2"/>
        <v>4.3271592547634699</v>
      </c>
    </row>
    <row r="55" spans="2:14">
      <c r="B55" s="32"/>
      <c r="C55" s="32"/>
      <c r="D55" s="32"/>
      <c r="E55" s="32">
        <v>3</v>
      </c>
      <c r="F55" s="32" t="s">
        <v>400</v>
      </c>
      <c r="G55" s="40">
        <f>SUM(G50:G54)</f>
        <v>1155863753.9471002</v>
      </c>
      <c r="H55" s="29">
        <f t="shared" si="0"/>
        <v>1155.8637539471001</v>
      </c>
      <c r="I55" s="28">
        <v>0</v>
      </c>
      <c r="J55" s="40">
        <f>SUM(J50:J54)</f>
        <v>1693682155.0360999</v>
      </c>
      <c r="K55" s="40">
        <f>SUM(K50:K54)</f>
        <v>3333800540.1514997</v>
      </c>
      <c r="L55" s="40">
        <f>SUM(L50:L54)</f>
        <v>110547950.1399</v>
      </c>
      <c r="M55" s="40">
        <f>SUM(M50:M54)</f>
        <v>5138030645.3274994</v>
      </c>
      <c r="N55" s="41">
        <f t="shared" si="2"/>
        <v>4.4451870973390255</v>
      </c>
    </row>
    <row r="56" spans="2:14">
      <c r="B56" s="11">
        <v>1</v>
      </c>
      <c r="C56" s="11">
        <v>1310107</v>
      </c>
      <c r="D56" s="43" t="s">
        <v>398</v>
      </c>
      <c r="E56" s="11" t="s">
        <v>320</v>
      </c>
      <c r="F56" s="11" t="s">
        <v>58</v>
      </c>
      <c r="G56" s="28">
        <f>[57]SPDCL!DM56</f>
        <v>798717016.32350004</v>
      </c>
      <c r="H56" s="29">
        <f t="shared" si="0"/>
        <v>798.71701632350005</v>
      </c>
      <c r="I56" s="28" t="s">
        <v>57</v>
      </c>
      <c r="J56" s="28">
        <f>[57]SPDCL!DN56</f>
        <v>0</v>
      </c>
      <c r="K56" s="28">
        <f>[57]SPDCL!DO56</f>
        <v>5359730690.3205557</v>
      </c>
      <c r="L56" s="28">
        <f>[57]SPDCL!DP56</f>
        <v>0</v>
      </c>
      <c r="M56" s="28">
        <f t="shared" ref="M56:M119" si="7">J56+K56+L56</f>
        <v>5359730690.3205557</v>
      </c>
      <c r="N56" s="30">
        <f t="shared" si="2"/>
        <v>6.7104250701849741</v>
      </c>
    </row>
    <row r="57" spans="2:14">
      <c r="B57" s="11">
        <v>2</v>
      </c>
      <c r="C57" s="11">
        <v>1310132</v>
      </c>
      <c r="D57" s="43" t="s">
        <v>398</v>
      </c>
      <c r="E57" s="11" t="s">
        <v>320</v>
      </c>
      <c r="F57" s="11" t="s">
        <v>59</v>
      </c>
      <c r="G57" s="28">
        <f>[57]SPDCL!DM57</f>
        <v>117227441.331</v>
      </c>
      <c r="H57" s="29">
        <f t="shared" si="0"/>
        <v>117.22744133099999</v>
      </c>
      <c r="I57" s="28" t="s">
        <v>567</v>
      </c>
      <c r="J57" s="28">
        <f>[57]SPDCL!DN57</f>
        <v>0</v>
      </c>
      <c r="K57" s="28">
        <f>[57]SPDCL!DO57</f>
        <v>1197230044.9887002</v>
      </c>
      <c r="L57" s="28">
        <f>[57]SPDCL!DP57</f>
        <v>0</v>
      </c>
      <c r="M57" s="28">
        <f t="shared" si="7"/>
        <v>1197230044.9887002</v>
      </c>
      <c r="N57" s="30">
        <f t="shared" si="2"/>
        <v>10.21288216645654</v>
      </c>
    </row>
    <row r="58" spans="2:14">
      <c r="B58" s="11">
        <v>3</v>
      </c>
      <c r="C58" s="11">
        <v>1310685</v>
      </c>
      <c r="D58" s="43" t="s">
        <v>398</v>
      </c>
      <c r="E58" s="11" t="s">
        <v>320</v>
      </c>
      <c r="F58" s="11" t="s">
        <v>321</v>
      </c>
      <c r="G58" s="28">
        <f>[57]SPDCL!DM58</f>
        <v>162602260.72499999</v>
      </c>
      <c r="H58" s="29">
        <f t="shared" si="0"/>
        <v>162.60226072500001</v>
      </c>
      <c r="I58" s="28" t="s">
        <v>565</v>
      </c>
      <c r="J58" s="28">
        <f>[57]SPDCL!DN58</f>
        <v>0</v>
      </c>
      <c r="K58" s="28">
        <f>[57]SPDCL!DO58</f>
        <v>1665999475.9500003</v>
      </c>
      <c r="L58" s="28">
        <f>[57]SPDCL!DP58</f>
        <v>0</v>
      </c>
      <c r="M58" s="28">
        <f t="shared" si="7"/>
        <v>1665999475.9500003</v>
      </c>
      <c r="N58" s="30">
        <f t="shared" si="2"/>
        <v>10.245856782813192</v>
      </c>
    </row>
    <row r="59" spans="2:14" hidden="1">
      <c r="B59" s="11">
        <v>4</v>
      </c>
      <c r="C59" s="11">
        <v>1310662</v>
      </c>
      <c r="D59" s="43" t="s">
        <v>398</v>
      </c>
      <c r="E59" s="11" t="s">
        <v>322</v>
      </c>
      <c r="F59" s="11" t="s">
        <v>429</v>
      </c>
      <c r="G59" s="28">
        <f>[57]SPDCL!DM59</f>
        <v>0</v>
      </c>
      <c r="H59" s="29">
        <f t="shared" si="0"/>
        <v>0</v>
      </c>
      <c r="I59" s="28"/>
      <c r="J59" s="28">
        <f>[57]SPDCL!DN59</f>
        <v>0</v>
      </c>
      <c r="K59" s="28">
        <f>[57]SPDCL!DO59</f>
        <v>0</v>
      </c>
      <c r="L59" s="28">
        <f>[57]SPDCL!DP59</f>
        <v>0</v>
      </c>
      <c r="M59" s="28">
        <f t="shared" si="7"/>
        <v>0</v>
      </c>
      <c r="N59" s="30">
        <f t="shared" si="2"/>
        <v>0</v>
      </c>
    </row>
    <row r="60" spans="2:14" hidden="1">
      <c r="B60" s="11">
        <v>5</v>
      </c>
      <c r="C60" s="11">
        <v>1310264</v>
      </c>
      <c r="D60" s="43" t="s">
        <v>398</v>
      </c>
      <c r="E60" s="11" t="s">
        <v>322</v>
      </c>
      <c r="F60" s="11" t="s">
        <v>430</v>
      </c>
      <c r="G60" s="28">
        <f>[57]SPDCL!DM60</f>
        <v>0</v>
      </c>
      <c r="H60" s="29">
        <f t="shared" si="0"/>
        <v>0</v>
      </c>
      <c r="I60" s="28"/>
      <c r="J60" s="28">
        <f>[57]SPDCL!DN60</f>
        <v>0</v>
      </c>
      <c r="K60" s="28">
        <f>[57]SPDCL!DO60</f>
        <v>0</v>
      </c>
      <c r="L60" s="28">
        <f>[57]SPDCL!DP60</f>
        <v>0</v>
      </c>
      <c r="M60" s="28">
        <f t="shared" si="7"/>
        <v>0</v>
      </c>
      <c r="N60" s="30">
        <f t="shared" si="2"/>
        <v>0</v>
      </c>
    </row>
    <row r="61" spans="2:14" hidden="1">
      <c r="B61" s="11">
        <v>6</v>
      </c>
      <c r="C61" s="11">
        <v>1310046</v>
      </c>
      <c r="D61" s="43" t="s">
        <v>398</v>
      </c>
      <c r="E61" s="11" t="s">
        <v>322</v>
      </c>
      <c r="F61" s="11" t="s">
        <v>431</v>
      </c>
      <c r="G61" s="28">
        <f>[57]SPDCL!DM61</f>
        <v>0</v>
      </c>
      <c r="H61" s="29">
        <f t="shared" si="0"/>
        <v>0</v>
      </c>
      <c r="I61" s="28"/>
      <c r="J61" s="28">
        <f>[57]SPDCL!DN61</f>
        <v>0</v>
      </c>
      <c r="K61" s="28">
        <f>[57]SPDCL!DO61</f>
        <v>15811329.877500001</v>
      </c>
      <c r="L61" s="28">
        <f>[57]SPDCL!DP61</f>
        <v>0</v>
      </c>
      <c r="M61" s="28">
        <f t="shared" si="7"/>
        <v>15811329.877500001</v>
      </c>
      <c r="N61" s="30">
        <f t="shared" si="2"/>
        <v>0</v>
      </c>
    </row>
    <row r="62" spans="2:14" hidden="1">
      <c r="B62" s="11">
        <v>7</v>
      </c>
      <c r="C62" s="11">
        <v>1310046</v>
      </c>
      <c r="D62" s="43" t="s">
        <v>398</v>
      </c>
      <c r="E62" s="11" t="s">
        <v>322</v>
      </c>
      <c r="F62" s="11" t="s">
        <v>432</v>
      </c>
      <c r="G62" s="28">
        <f>[57]SPDCL!DM62</f>
        <v>0</v>
      </c>
      <c r="H62" s="29">
        <f t="shared" si="0"/>
        <v>0</v>
      </c>
      <c r="I62" s="28"/>
      <c r="J62" s="28">
        <f>[57]SPDCL!DN62</f>
        <v>0</v>
      </c>
      <c r="K62" s="28">
        <f>[57]SPDCL!DO62</f>
        <v>0</v>
      </c>
      <c r="L62" s="28">
        <f>[57]SPDCL!DP62</f>
        <v>0</v>
      </c>
      <c r="M62" s="28">
        <f t="shared" si="7"/>
        <v>0</v>
      </c>
      <c r="N62" s="30">
        <f t="shared" si="2"/>
        <v>0</v>
      </c>
    </row>
    <row r="63" spans="2:14" hidden="1">
      <c r="B63" s="11">
        <v>8</v>
      </c>
      <c r="C63" s="11">
        <v>1310046</v>
      </c>
      <c r="D63" s="43" t="s">
        <v>398</v>
      </c>
      <c r="E63" s="11" t="s">
        <v>322</v>
      </c>
      <c r="F63" s="11" t="s">
        <v>323</v>
      </c>
      <c r="G63" s="28">
        <f>[57]SPDCL!DM63</f>
        <v>0</v>
      </c>
      <c r="H63" s="29">
        <f t="shared" si="0"/>
        <v>0</v>
      </c>
      <c r="I63" s="28"/>
      <c r="J63" s="28">
        <f>[57]SPDCL!DN63</f>
        <v>0</v>
      </c>
      <c r="K63" s="28">
        <f>[57]SPDCL!DO63</f>
        <v>0</v>
      </c>
      <c r="L63" s="28">
        <f>[57]SPDCL!DP63</f>
        <v>0</v>
      </c>
      <c r="M63" s="28">
        <f t="shared" si="7"/>
        <v>0</v>
      </c>
      <c r="N63" s="30">
        <f t="shared" si="2"/>
        <v>0</v>
      </c>
    </row>
    <row r="64" spans="2:14" hidden="1">
      <c r="B64" s="11">
        <v>9</v>
      </c>
      <c r="C64" s="11">
        <v>1310046</v>
      </c>
      <c r="D64" s="43" t="s">
        <v>398</v>
      </c>
      <c r="E64" s="11" t="s">
        <v>322</v>
      </c>
      <c r="F64" s="11" t="s">
        <v>433</v>
      </c>
      <c r="G64" s="28">
        <f>[57]SPDCL!DM64</f>
        <v>0</v>
      </c>
      <c r="H64" s="29">
        <f t="shared" si="0"/>
        <v>0</v>
      </c>
      <c r="I64" s="28"/>
      <c r="J64" s="28">
        <f>[57]SPDCL!DN64</f>
        <v>0</v>
      </c>
      <c r="K64" s="28">
        <f>[57]SPDCL!DO64</f>
        <v>0</v>
      </c>
      <c r="L64" s="28">
        <f>[57]SPDCL!DP64</f>
        <v>0</v>
      </c>
      <c r="M64" s="28">
        <f t="shared" si="7"/>
        <v>0</v>
      </c>
      <c r="N64" s="30">
        <f t="shared" si="2"/>
        <v>0</v>
      </c>
    </row>
    <row r="65" spans="2:14" hidden="1">
      <c r="B65" s="11">
        <v>10</v>
      </c>
      <c r="C65" s="11">
        <v>1310046</v>
      </c>
      <c r="D65" s="43" t="s">
        <v>398</v>
      </c>
      <c r="E65" s="11" t="s">
        <v>322</v>
      </c>
      <c r="F65" s="11" t="s">
        <v>434</v>
      </c>
      <c r="G65" s="28">
        <f>[57]SPDCL!DM65</f>
        <v>0</v>
      </c>
      <c r="H65" s="29">
        <f t="shared" si="0"/>
        <v>0</v>
      </c>
      <c r="I65" s="28"/>
      <c r="J65" s="28">
        <f>[57]SPDCL!DN65</f>
        <v>0</v>
      </c>
      <c r="K65" s="28">
        <f>[57]SPDCL!DO65</f>
        <v>0</v>
      </c>
      <c r="L65" s="28">
        <f>[57]SPDCL!DP65</f>
        <v>0</v>
      </c>
      <c r="M65" s="28">
        <f t="shared" si="7"/>
        <v>0</v>
      </c>
      <c r="N65" s="30">
        <f t="shared" si="2"/>
        <v>0</v>
      </c>
    </row>
    <row r="66" spans="2:14">
      <c r="B66" s="11">
        <v>11</v>
      </c>
      <c r="C66" s="11">
        <v>1310038</v>
      </c>
      <c r="D66" s="43" t="s">
        <v>398</v>
      </c>
      <c r="E66" s="11" t="s">
        <v>322</v>
      </c>
      <c r="F66" s="11" t="s">
        <v>324</v>
      </c>
      <c r="G66" s="28">
        <f>[57]SPDCL!DM66</f>
        <v>79963747.651200011</v>
      </c>
      <c r="H66" s="29">
        <f t="shared" si="0"/>
        <v>79.963747651200009</v>
      </c>
      <c r="I66" s="28" t="s">
        <v>324</v>
      </c>
      <c r="J66" s="28">
        <f>[57]SPDCL!DN66</f>
        <v>0</v>
      </c>
      <c r="K66" s="28">
        <f>[57]SPDCL!DO66</f>
        <v>749853885.01440001</v>
      </c>
      <c r="L66" s="28">
        <f>[57]SPDCL!DP66</f>
        <v>0</v>
      </c>
      <c r="M66" s="28">
        <f t="shared" si="7"/>
        <v>749853885.01440001</v>
      </c>
      <c r="N66" s="30">
        <f t="shared" si="2"/>
        <v>9.3774229827902147</v>
      </c>
    </row>
    <row r="67" spans="2:14" hidden="1">
      <c r="B67" s="11">
        <v>12</v>
      </c>
      <c r="C67" s="11">
        <v>1310038</v>
      </c>
      <c r="D67" s="43" t="s">
        <v>398</v>
      </c>
      <c r="E67" s="11" t="s">
        <v>322</v>
      </c>
      <c r="F67" s="11" t="s">
        <v>435</v>
      </c>
      <c r="G67" s="28">
        <f>[57]SPDCL!DM67</f>
        <v>0</v>
      </c>
      <c r="H67" s="29">
        <f t="shared" si="0"/>
        <v>0</v>
      </c>
      <c r="I67" s="28"/>
      <c r="J67" s="28">
        <f>[57]SPDCL!DN67</f>
        <v>0</v>
      </c>
      <c r="K67" s="28">
        <f>[57]SPDCL!DO67</f>
        <v>0</v>
      </c>
      <c r="L67" s="28">
        <f>[57]SPDCL!DP67</f>
        <v>0</v>
      </c>
      <c r="M67" s="28">
        <f t="shared" si="7"/>
        <v>0</v>
      </c>
      <c r="N67" s="30">
        <f t="shared" si="2"/>
        <v>0</v>
      </c>
    </row>
    <row r="68" spans="2:14" hidden="1">
      <c r="B68" s="11">
        <v>13</v>
      </c>
      <c r="C68" s="11">
        <v>1310038</v>
      </c>
      <c r="D68" s="43" t="s">
        <v>398</v>
      </c>
      <c r="E68" s="11" t="s">
        <v>322</v>
      </c>
      <c r="F68" s="11" t="s">
        <v>436</v>
      </c>
      <c r="G68" s="28">
        <f>[57]SPDCL!DM68</f>
        <v>0</v>
      </c>
      <c r="H68" s="29">
        <f t="shared" si="0"/>
        <v>0</v>
      </c>
      <c r="I68" s="28"/>
      <c r="J68" s="28">
        <f>[57]SPDCL!DN68</f>
        <v>0</v>
      </c>
      <c r="K68" s="28">
        <f>[57]SPDCL!DO68</f>
        <v>0</v>
      </c>
      <c r="L68" s="28">
        <f>[57]SPDCL!DP68</f>
        <v>0</v>
      </c>
      <c r="M68" s="28">
        <f t="shared" si="7"/>
        <v>0</v>
      </c>
      <c r="N68" s="30">
        <f t="shared" si="2"/>
        <v>0</v>
      </c>
    </row>
    <row r="69" spans="2:14" hidden="1">
      <c r="B69" s="11">
        <v>14</v>
      </c>
      <c r="C69" s="11">
        <v>1310038</v>
      </c>
      <c r="D69" s="43" t="s">
        <v>398</v>
      </c>
      <c r="E69" s="11" t="s">
        <v>322</v>
      </c>
      <c r="F69" s="11" t="s">
        <v>437</v>
      </c>
      <c r="G69" s="28">
        <f>[57]SPDCL!DM69</f>
        <v>0</v>
      </c>
      <c r="H69" s="29">
        <f t="shared" ref="H69:H132" si="8">G69/1000000</f>
        <v>0</v>
      </c>
      <c r="I69" s="28"/>
      <c r="J69" s="28">
        <f>[57]SPDCL!DN69</f>
        <v>0</v>
      </c>
      <c r="K69" s="28">
        <f>[57]SPDCL!DO69</f>
        <v>0</v>
      </c>
      <c r="L69" s="28">
        <f>[57]SPDCL!DP69</f>
        <v>0</v>
      </c>
      <c r="M69" s="28">
        <f t="shared" si="7"/>
        <v>0</v>
      </c>
      <c r="N69" s="30">
        <f t="shared" si="2"/>
        <v>0</v>
      </c>
    </row>
    <row r="70" spans="2:14">
      <c r="B70" s="11">
        <v>15</v>
      </c>
      <c r="C70" s="11">
        <v>1310391</v>
      </c>
      <c r="D70" s="45" t="s">
        <v>398</v>
      </c>
      <c r="E70" s="11" t="s">
        <v>322</v>
      </c>
      <c r="F70" s="11" t="s">
        <v>325</v>
      </c>
      <c r="G70" s="28">
        <f>[57]SPDCL!DM70</f>
        <v>17579427.888</v>
      </c>
      <c r="H70" s="29">
        <f t="shared" si="8"/>
        <v>17.579427888000001</v>
      </c>
      <c r="I70" s="28" t="s">
        <v>325</v>
      </c>
      <c r="J70" s="28">
        <f>[57]SPDCL!DN70</f>
        <v>0</v>
      </c>
      <c r="K70" s="28">
        <f>[57]SPDCL!DO70</f>
        <v>167004564.93600002</v>
      </c>
      <c r="L70" s="28">
        <f>[57]SPDCL!DP70</f>
        <v>3723355.48</v>
      </c>
      <c r="M70" s="28">
        <f t="shared" si="7"/>
        <v>170727920.41600001</v>
      </c>
      <c r="N70" s="30">
        <f t="shared" ref="N70:N133" si="9">IFERROR(M70/G70,0)</f>
        <v>9.7118018574735085</v>
      </c>
    </row>
    <row r="71" spans="2:14" hidden="1">
      <c r="B71" s="11">
        <v>16</v>
      </c>
      <c r="C71" s="11">
        <v>1310530</v>
      </c>
      <c r="D71" s="43" t="s">
        <v>398</v>
      </c>
      <c r="E71" s="11" t="s">
        <v>322</v>
      </c>
      <c r="F71" s="11" t="s">
        <v>438</v>
      </c>
      <c r="G71" s="28">
        <f>[57]SPDCL!DM71</f>
        <v>0</v>
      </c>
      <c r="H71" s="29">
        <f t="shared" si="8"/>
        <v>0</v>
      </c>
      <c r="I71" s="28"/>
      <c r="J71" s="28">
        <f>[57]SPDCL!DN71</f>
        <v>0</v>
      </c>
      <c r="K71" s="28">
        <f>[57]SPDCL!DO71</f>
        <v>0</v>
      </c>
      <c r="L71" s="28">
        <f>[57]SPDCL!DP71</f>
        <v>0</v>
      </c>
      <c r="M71" s="28">
        <f t="shared" si="7"/>
        <v>0</v>
      </c>
      <c r="N71" s="30">
        <f t="shared" si="9"/>
        <v>0</v>
      </c>
    </row>
    <row r="72" spans="2:14">
      <c r="B72" s="11">
        <v>17</v>
      </c>
      <c r="C72" s="38" t="s">
        <v>401</v>
      </c>
      <c r="D72" s="43" t="s">
        <v>398</v>
      </c>
      <c r="E72" s="11" t="s">
        <v>322</v>
      </c>
      <c r="F72" s="11" t="s">
        <v>402</v>
      </c>
      <c r="G72" s="28">
        <f>[57]SPDCL!DM72</f>
        <v>16087377.259200001</v>
      </c>
      <c r="H72" s="29">
        <f t="shared" si="8"/>
        <v>16.0873772592</v>
      </c>
      <c r="I72" s="28" t="s">
        <v>402</v>
      </c>
      <c r="J72" s="28">
        <f>[57]SPDCL!DN72</f>
        <v>0</v>
      </c>
      <c r="K72" s="28">
        <f>[57]SPDCL!DO72</f>
        <v>120655329.64320001</v>
      </c>
      <c r="L72" s="28">
        <f>[57]SPDCL!DP72</f>
        <v>0</v>
      </c>
      <c r="M72" s="28">
        <f t="shared" si="7"/>
        <v>120655329.64320001</v>
      </c>
      <c r="N72" s="30">
        <f t="shared" si="9"/>
        <v>7.5000000123823787</v>
      </c>
    </row>
    <row r="73" spans="2:14" hidden="1">
      <c r="B73" s="11">
        <v>18</v>
      </c>
      <c r="C73" s="11">
        <v>1310687</v>
      </c>
      <c r="D73" s="43" t="s">
        <v>398</v>
      </c>
      <c r="E73" s="11" t="s">
        <v>322</v>
      </c>
      <c r="F73" s="11" t="s">
        <v>439</v>
      </c>
      <c r="G73" s="28">
        <f>[57]SPDCL!DM73</f>
        <v>0</v>
      </c>
      <c r="H73" s="29">
        <f t="shared" si="8"/>
        <v>0</v>
      </c>
      <c r="I73" s="28"/>
      <c r="J73" s="28">
        <f>[57]SPDCL!DN73</f>
        <v>0</v>
      </c>
      <c r="K73" s="28">
        <f>[57]SPDCL!DO73</f>
        <v>0</v>
      </c>
      <c r="L73" s="28">
        <f>[57]SPDCL!DP73</f>
        <v>0</v>
      </c>
      <c r="M73" s="28">
        <f t="shared" si="7"/>
        <v>0</v>
      </c>
      <c r="N73" s="30">
        <f t="shared" si="9"/>
        <v>0</v>
      </c>
    </row>
    <row r="74" spans="2:14">
      <c r="B74" s="32"/>
      <c r="C74" s="32"/>
      <c r="D74" s="32"/>
      <c r="E74" s="32">
        <v>4</v>
      </c>
      <c r="F74" s="32" t="s">
        <v>403</v>
      </c>
      <c r="G74" s="70">
        <f>SUM(G56:G73)</f>
        <v>1192177271.1779001</v>
      </c>
      <c r="H74" s="29">
        <f t="shared" si="8"/>
        <v>1192.1772711779001</v>
      </c>
      <c r="I74" s="28">
        <v>0</v>
      </c>
      <c r="J74" s="40">
        <f>SUM(J56:J73)</f>
        <v>0</v>
      </c>
      <c r="K74" s="40">
        <f>SUM(K56:K73)</f>
        <v>9276285320.7303562</v>
      </c>
      <c r="L74" s="40">
        <f>SUM(L56:L73)</f>
        <v>3723355.48</v>
      </c>
      <c r="M74" s="40">
        <f>SUM(M56:M73)</f>
        <v>9280008676.2103558</v>
      </c>
      <c r="N74" s="41">
        <f t="shared" si="9"/>
        <v>7.7840845489710455</v>
      </c>
    </row>
    <row r="75" spans="2:14" hidden="1">
      <c r="B75" s="11">
        <v>1</v>
      </c>
      <c r="C75" s="11">
        <v>1310186</v>
      </c>
      <c r="D75" s="43" t="s">
        <v>334</v>
      </c>
      <c r="E75" s="11" t="s">
        <v>440</v>
      </c>
      <c r="F75" s="11" t="s">
        <v>441</v>
      </c>
      <c r="G75" s="28">
        <f>[57]SPDCL!DM75</f>
        <v>0</v>
      </c>
      <c r="H75" s="29">
        <f t="shared" si="8"/>
        <v>0</v>
      </c>
      <c r="I75" s="28"/>
      <c r="J75" s="28">
        <f>[57]SPDCL!DN75</f>
        <v>0</v>
      </c>
      <c r="K75" s="28">
        <f>[57]SPDCL!DO75</f>
        <v>0</v>
      </c>
      <c r="L75" s="28">
        <f>[57]SPDCL!DP75</f>
        <v>0</v>
      </c>
      <c r="M75" s="28">
        <f t="shared" si="7"/>
        <v>0</v>
      </c>
      <c r="N75" s="30">
        <f t="shared" si="9"/>
        <v>0</v>
      </c>
    </row>
    <row r="76" spans="2:14" hidden="1">
      <c r="B76" s="11">
        <v>2</v>
      </c>
      <c r="C76" s="11">
        <v>1310184</v>
      </c>
      <c r="D76" s="43" t="s">
        <v>316</v>
      </c>
      <c r="E76" s="11" t="s">
        <v>440</v>
      </c>
      <c r="F76" s="11" t="s">
        <v>442</v>
      </c>
      <c r="G76" s="28">
        <f>[57]SPDCL!DM76</f>
        <v>0</v>
      </c>
      <c r="H76" s="29">
        <f t="shared" si="8"/>
        <v>0</v>
      </c>
      <c r="I76" s="28"/>
      <c r="J76" s="28">
        <f>[57]SPDCL!DN76</f>
        <v>0</v>
      </c>
      <c r="K76" s="28">
        <f>[57]SPDCL!DO76</f>
        <v>0</v>
      </c>
      <c r="L76" s="28">
        <f>[57]SPDCL!DP76</f>
        <v>0</v>
      </c>
      <c r="M76" s="28">
        <f t="shared" si="7"/>
        <v>0</v>
      </c>
      <c r="N76" s="30">
        <f t="shared" si="9"/>
        <v>0</v>
      </c>
    </row>
    <row r="77" spans="2:14" hidden="1">
      <c r="B77" s="11">
        <v>3</v>
      </c>
      <c r="C77" s="11">
        <v>1310182</v>
      </c>
      <c r="D77" s="43" t="s">
        <v>334</v>
      </c>
      <c r="E77" s="11" t="s">
        <v>440</v>
      </c>
      <c r="F77" s="11" t="s">
        <v>443</v>
      </c>
      <c r="G77" s="28">
        <f>[57]SPDCL!DM77</f>
        <v>0</v>
      </c>
      <c r="H77" s="29">
        <f t="shared" si="8"/>
        <v>0</v>
      </c>
      <c r="I77" s="28"/>
      <c r="J77" s="28">
        <f>[57]SPDCL!DN77</f>
        <v>0</v>
      </c>
      <c r="K77" s="28">
        <f>[57]SPDCL!DO77</f>
        <v>0</v>
      </c>
      <c r="L77" s="28">
        <f>[57]SPDCL!DP77</f>
        <v>0</v>
      </c>
      <c r="M77" s="28">
        <f t="shared" si="7"/>
        <v>0</v>
      </c>
      <c r="N77" s="30">
        <f t="shared" si="9"/>
        <v>0</v>
      </c>
    </row>
    <row r="78" spans="2:14" hidden="1">
      <c r="B78" s="11">
        <v>4</v>
      </c>
      <c r="C78" s="11">
        <v>1310183</v>
      </c>
      <c r="D78" s="43" t="s">
        <v>332</v>
      </c>
      <c r="E78" s="11" t="s">
        <v>440</v>
      </c>
      <c r="F78" s="11" t="s">
        <v>444</v>
      </c>
      <c r="G78" s="28">
        <f>[57]SPDCL!DM78</f>
        <v>0</v>
      </c>
      <c r="H78" s="29">
        <f t="shared" si="8"/>
        <v>0</v>
      </c>
      <c r="I78" s="28"/>
      <c r="J78" s="28">
        <f>[57]SPDCL!DN78</f>
        <v>0</v>
      </c>
      <c r="K78" s="28">
        <f>[57]SPDCL!DO78</f>
        <v>0</v>
      </c>
      <c r="L78" s="28">
        <f>[57]SPDCL!DP78</f>
        <v>0</v>
      </c>
      <c r="M78" s="28">
        <f t="shared" si="7"/>
        <v>0</v>
      </c>
      <c r="N78" s="30">
        <f t="shared" si="9"/>
        <v>0</v>
      </c>
    </row>
    <row r="79" spans="2:14" hidden="1">
      <c r="B79" s="11">
        <v>5</v>
      </c>
      <c r="C79" s="11">
        <v>1310167</v>
      </c>
      <c r="D79" s="43" t="s">
        <v>326</v>
      </c>
      <c r="E79" s="11" t="s">
        <v>440</v>
      </c>
      <c r="F79" s="11" t="s">
        <v>445</v>
      </c>
      <c r="G79" s="28">
        <f>[57]SPDCL!DM79</f>
        <v>0</v>
      </c>
      <c r="H79" s="29">
        <f t="shared" si="8"/>
        <v>0</v>
      </c>
      <c r="I79" s="28"/>
      <c r="J79" s="28">
        <f>[57]SPDCL!DN79</f>
        <v>0</v>
      </c>
      <c r="K79" s="28">
        <f>[57]SPDCL!DO79</f>
        <v>0</v>
      </c>
      <c r="L79" s="28">
        <f>[57]SPDCL!DP79</f>
        <v>0</v>
      </c>
      <c r="M79" s="28">
        <f t="shared" si="7"/>
        <v>0</v>
      </c>
      <c r="N79" s="30">
        <f t="shared" si="9"/>
        <v>0</v>
      </c>
    </row>
    <row r="80" spans="2:14" hidden="1">
      <c r="B80" s="11">
        <v>6</v>
      </c>
      <c r="C80" s="11">
        <v>1310173</v>
      </c>
      <c r="D80" s="43" t="s">
        <v>326</v>
      </c>
      <c r="E80" s="11" t="s">
        <v>440</v>
      </c>
      <c r="F80" s="11" t="s">
        <v>446</v>
      </c>
      <c r="G80" s="28">
        <f>[57]SPDCL!DM80</f>
        <v>0</v>
      </c>
      <c r="H80" s="29">
        <f t="shared" si="8"/>
        <v>0</v>
      </c>
      <c r="I80" s="28"/>
      <c r="J80" s="28">
        <f>[57]SPDCL!DN80</f>
        <v>0</v>
      </c>
      <c r="K80" s="28">
        <f>[57]SPDCL!DO80</f>
        <v>0</v>
      </c>
      <c r="L80" s="28">
        <f>[57]SPDCL!DP80</f>
        <v>0</v>
      </c>
      <c r="M80" s="28">
        <f t="shared" si="7"/>
        <v>0</v>
      </c>
      <c r="N80" s="30">
        <f t="shared" si="9"/>
        <v>0</v>
      </c>
    </row>
    <row r="81" spans="2:14" hidden="1">
      <c r="B81" s="11">
        <v>7</v>
      </c>
      <c r="C81" s="11">
        <v>1310174</v>
      </c>
      <c r="D81" s="43" t="s">
        <v>331</v>
      </c>
      <c r="E81" s="11" t="s">
        <v>440</v>
      </c>
      <c r="F81" s="11" t="s">
        <v>447</v>
      </c>
      <c r="G81" s="28">
        <f>[57]SPDCL!DM81</f>
        <v>0</v>
      </c>
      <c r="H81" s="29">
        <f t="shared" si="8"/>
        <v>0</v>
      </c>
      <c r="I81" s="28"/>
      <c r="J81" s="28">
        <f>[57]SPDCL!DN81</f>
        <v>0</v>
      </c>
      <c r="K81" s="28">
        <f>[57]SPDCL!DO81</f>
        <v>0</v>
      </c>
      <c r="L81" s="28">
        <f>[57]SPDCL!DP81</f>
        <v>0</v>
      </c>
      <c r="M81" s="28">
        <f t="shared" si="7"/>
        <v>0</v>
      </c>
      <c r="N81" s="30">
        <f t="shared" si="9"/>
        <v>0</v>
      </c>
    </row>
    <row r="82" spans="2:14" hidden="1">
      <c r="B82" s="11">
        <v>8</v>
      </c>
      <c r="C82" s="11">
        <v>1310175</v>
      </c>
      <c r="D82" s="43" t="s">
        <v>331</v>
      </c>
      <c r="E82" s="11" t="s">
        <v>440</v>
      </c>
      <c r="F82" s="11" t="s">
        <v>448</v>
      </c>
      <c r="G82" s="28">
        <f>[57]SPDCL!DM82</f>
        <v>0</v>
      </c>
      <c r="H82" s="29">
        <f t="shared" si="8"/>
        <v>0</v>
      </c>
      <c r="I82" s="28"/>
      <c r="J82" s="28">
        <f>[57]SPDCL!DN82</f>
        <v>0</v>
      </c>
      <c r="K82" s="28">
        <f>[57]SPDCL!DO82</f>
        <v>0</v>
      </c>
      <c r="L82" s="28">
        <f>[57]SPDCL!DP82</f>
        <v>0</v>
      </c>
      <c r="M82" s="28">
        <f t="shared" si="7"/>
        <v>0</v>
      </c>
      <c r="N82" s="30">
        <f t="shared" si="9"/>
        <v>0</v>
      </c>
    </row>
    <row r="83" spans="2:14" hidden="1">
      <c r="B83" s="32"/>
      <c r="C83" s="32"/>
      <c r="D83" s="32"/>
      <c r="E83" s="32">
        <v>5</v>
      </c>
      <c r="F83" s="32" t="s">
        <v>404</v>
      </c>
      <c r="G83" s="40">
        <f>SUM(G75:G82)</f>
        <v>0</v>
      </c>
      <c r="H83" s="29">
        <f t="shared" si="8"/>
        <v>0</v>
      </c>
      <c r="I83" s="40"/>
      <c r="J83" s="40">
        <f>SUM(J75:J82)</f>
        <v>0</v>
      </c>
      <c r="K83" s="40">
        <f>SUM(K75:K82)</f>
        <v>0</v>
      </c>
      <c r="L83" s="40">
        <f>SUM(L75:L82)</f>
        <v>0</v>
      </c>
      <c r="M83" s="40">
        <f>SUM(M75:M82)</f>
        <v>0</v>
      </c>
      <c r="N83" s="41">
        <f t="shared" si="9"/>
        <v>0</v>
      </c>
    </row>
    <row r="84" spans="2:14" hidden="1">
      <c r="B84" s="11">
        <v>1</v>
      </c>
      <c r="C84" s="11">
        <v>1310180</v>
      </c>
      <c r="D84" s="43" t="s">
        <v>332</v>
      </c>
      <c r="E84" s="11" t="s">
        <v>327</v>
      </c>
      <c r="F84" s="11" t="s">
        <v>449</v>
      </c>
      <c r="G84" s="28">
        <f>[57]SPDCL!DM84</f>
        <v>0</v>
      </c>
      <c r="H84" s="29">
        <f t="shared" si="8"/>
        <v>0</v>
      </c>
      <c r="I84" s="28"/>
      <c r="J84" s="28">
        <f>[57]SPDCL!DN84</f>
        <v>0</v>
      </c>
      <c r="K84" s="28">
        <f>[57]SPDCL!DO84</f>
        <v>0</v>
      </c>
      <c r="L84" s="28">
        <f>[57]SPDCL!DP84</f>
        <v>0</v>
      </c>
      <c r="M84" s="28">
        <f t="shared" si="7"/>
        <v>0</v>
      </c>
      <c r="N84" s="30">
        <f t="shared" si="9"/>
        <v>0</v>
      </c>
    </row>
    <row r="85" spans="2:14" hidden="1">
      <c r="B85" s="11">
        <v>2</v>
      </c>
      <c r="C85" s="11">
        <v>1310179</v>
      </c>
      <c r="D85" s="43" t="s">
        <v>332</v>
      </c>
      <c r="E85" s="11" t="s">
        <v>327</v>
      </c>
      <c r="F85" s="11" t="s">
        <v>450</v>
      </c>
      <c r="G85" s="28">
        <f>[57]SPDCL!DM85</f>
        <v>0</v>
      </c>
      <c r="H85" s="29">
        <f t="shared" si="8"/>
        <v>0</v>
      </c>
      <c r="I85" s="28"/>
      <c r="J85" s="28">
        <f>[57]SPDCL!DN85</f>
        <v>0</v>
      </c>
      <c r="K85" s="28">
        <f>[57]SPDCL!DO85</f>
        <v>0</v>
      </c>
      <c r="L85" s="28">
        <f>[57]SPDCL!DP85</f>
        <v>0</v>
      </c>
      <c r="M85" s="28">
        <f t="shared" si="7"/>
        <v>0</v>
      </c>
      <c r="N85" s="30">
        <f t="shared" si="9"/>
        <v>0</v>
      </c>
    </row>
    <row r="86" spans="2:14" hidden="1">
      <c r="B86" s="11">
        <v>3</v>
      </c>
      <c r="C86" s="11">
        <v>1310178</v>
      </c>
      <c r="D86" s="43" t="s">
        <v>332</v>
      </c>
      <c r="E86" s="11" t="s">
        <v>327</v>
      </c>
      <c r="F86" s="11" t="s">
        <v>451</v>
      </c>
      <c r="G86" s="28">
        <f>[57]SPDCL!DM86</f>
        <v>0</v>
      </c>
      <c r="H86" s="29">
        <f t="shared" si="8"/>
        <v>0</v>
      </c>
      <c r="I86" s="28"/>
      <c r="J86" s="28">
        <f>[57]SPDCL!DN86</f>
        <v>0</v>
      </c>
      <c r="K86" s="28">
        <f>[57]SPDCL!DO86</f>
        <v>0</v>
      </c>
      <c r="L86" s="28">
        <f>[57]SPDCL!DP86</f>
        <v>0</v>
      </c>
      <c r="M86" s="28">
        <f t="shared" si="7"/>
        <v>0</v>
      </c>
      <c r="N86" s="30">
        <f t="shared" si="9"/>
        <v>0</v>
      </c>
    </row>
    <row r="87" spans="2:14" hidden="1">
      <c r="B87" s="11">
        <v>4</v>
      </c>
      <c r="C87" s="11">
        <v>1310153</v>
      </c>
      <c r="D87" s="43"/>
      <c r="E87" s="11" t="s">
        <v>327</v>
      </c>
      <c r="F87" s="11" t="s">
        <v>452</v>
      </c>
      <c r="G87" s="28">
        <f>[57]SPDCL!DM87</f>
        <v>0</v>
      </c>
      <c r="H87" s="29">
        <f t="shared" si="8"/>
        <v>0</v>
      </c>
      <c r="I87" s="28"/>
      <c r="J87" s="28">
        <f>[57]SPDCL!DN87</f>
        <v>0</v>
      </c>
      <c r="K87" s="28">
        <f>[57]SPDCL!DO87</f>
        <v>0</v>
      </c>
      <c r="L87" s="28">
        <f>[57]SPDCL!DP87</f>
        <v>0</v>
      </c>
      <c r="M87" s="28">
        <f t="shared" si="7"/>
        <v>0</v>
      </c>
      <c r="N87" s="30">
        <f t="shared" si="9"/>
        <v>0</v>
      </c>
    </row>
    <row r="88" spans="2:14" hidden="1">
      <c r="B88" s="11">
        <v>5</v>
      </c>
      <c r="C88" s="11">
        <v>1310163</v>
      </c>
      <c r="D88" s="43" t="s">
        <v>326</v>
      </c>
      <c r="E88" s="11" t="s">
        <v>327</v>
      </c>
      <c r="F88" s="11" t="s">
        <v>60</v>
      </c>
      <c r="G88" s="28">
        <f>[57]SPDCL!DM88</f>
        <v>0</v>
      </c>
      <c r="H88" s="29">
        <f t="shared" si="8"/>
        <v>0</v>
      </c>
      <c r="I88" s="28"/>
      <c r="J88" s="28">
        <f>[57]SPDCL!DN88</f>
        <v>0</v>
      </c>
      <c r="K88" s="28">
        <f>[57]SPDCL!DO88</f>
        <v>0</v>
      </c>
      <c r="L88" s="28">
        <f>[57]SPDCL!DP88</f>
        <v>0</v>
      </c>
      <c r="M88" s="28">
        <f t="shared" si="7"/>
        <v>0</v>
      </c>
      <c r="N88" s="30">
        <f t="shared" si="9"/>
        <v>0</v>
      </c>
    </row>
    <row r="89" spans="2:14" hidden="1">
      <c r="B89" s="11">
        <v>6</v>
      </c>
      <c r="C89" s="11">
        <v>1310161</v>
      </c>
      <c r="D89" s="43" t="s">
        <v>326</v>
      </c>
      <c r="E89" s="11" t="s">
        <v>327</v>
      </c>
      <c r="F89" s="11" t="s">
        <v>453</v>
      </c>
      <c r="G89" s="28">
        <f>[57]SPDCL!DM89</f>
        <v>0</v>
      </c>
      <c r="H89" s="29">
        <f t="shared" si="8"/>
        <v>0</v>
      </c>
      <c r="I89" s="28"/>
      <c r="J89" s="28">
        <f>[57]SPDCL!DN89</f>
        <v>0</v>
      </c>
      <c r="K89" s="28">
        <f>[57]SPDCL!DO89</f>
        <v>0</v>
      </c>
      <c r="L89" s="28">
        <f>[57]SPDCL!DP89</f>
        <v>0</v>
      </c>
      <c r="M89" s="28">
        <f t="shared" si="7"/>
        <v>0</v>
      </c>
      <c r="N89" s="30">
        <f t="shared" si="9"/>
        <v>0</v>
      </c>
    </row>
    <row r="90" spans="2:14" hidden="1">
      <c r="B90" s="11">
        <v>7</v>
      </c>
      <c r="C90" s="11">
        <v>1310147</v>
      </c>
      <c r="D90" s="43"/>
      <c r="E90" s="11" t="s">
        <v>327</v>
      </c>
      <c r="F90" s="11" t="s">
        <v>454</v>
      </c>
      <c r="G90" s="28">
        <f>[57]SPDCL!DM90</f>
        <v>0</v>
      </c>
      <c r="H90" s="29">
        <f t="shared" si="8"/>
        <v>0</v>
      </c>
      <c r="I90" s="28"/>
      <c r="J90" s="28">
        <f>[57]SPDCL!DN90</f>
        <v>0</v>
      </c>
      <c r="K90" s="28">
        <f>[57]SPDCL!DO90</f>
        <v>0</v>
      </c>
      <c r="L90" s="28">
        <f>[57]SPDCL!DP90</f>
        <v>0</v>
      </c>
      <c r="M90" s="28">
        <f t="shared" si="7"/>
        <v>0</v>
      </c>
      <c r="N90" s="30">
        <f t="shared" si="9"/>
        <v>0</v>
      </c>
    </row>
    <row r="91" spans="2:14" hidden="1">
      <c r="B91" s="11">
        <v>8</v>
      </c>
      <c r="C91" s="11">
        <v>1310148</v>
      </c>
      <c r="D91" s="43" t="s">
        <v>342</v>
      </c>
      <c r="E91" s="11" t="s">
        <v>327</v>
      </c>
      <c r="F91" s="11" t="s">
        <v>455</v>
      </c>
      <c r="G91" s="28">
        <f>[57]SPDCL!DM91</f>
        <v>0</v>
      </c>
      <c r="H91" s="29">
        <f t="shared" si="8"/>
        <v>0</v>
      </c>
      <c r="I91" s="28"/>
      <c r="J91" s="28">
        <f>[57]SPDCL!DN91</f>
        <v>0</v>
      </c>
      <c r="K91" s="28">
        <f>[57]SPDCL!DO91</f>
        <v>0</v>
      </c>
      <c r="L91" s="28">
        <f>[57]SPDCL!DP91</f>
        <v>0</v>
      </c>
      <c r="M91" s="28">
        <f t="shared" si="7"/>
        <v>0</v>
      </c>
      <c r="N91" s="30">
        <f t="shared" si="9"/>
        <v>0</v>
      </c>
    </row>
    <row r="92" spans="2:14" hidden="1">
      <c r="B92" s="11">
        <v>9</v>
      </c>
      <c r="C92" s="11">
        <v>1310156</v>
      </c>
      <c r="D92" s="43"/>
      <c r="E92" s="11" t="s">
        <v>327</v>
      </c>
      <c r="F92" s="11" t="s">
        <v>456</v>
      </c>
      <c r="G92" s="28">
        <f>[57]SPDCL!DM92</f>
        <v>0</v>
      </c>
      <c r="H92" s="29">
        <f t="shared" si="8"/>
        <v>0</v>
      </c>
      <c r="I92" s="28"/>
      <c r="J92" s="28">
        <f>[57]SPDCL!DN92</f>
        <v>0</v>
      </c>
      <c r="K92" s="28">
        <f>[57]SPDCL!DO92</f>
        <v>0</v>
      </c>
      <c r="L92" s="28">
        <f>[57]SPDCL!DP92</f>
        <v>0</v>
      </c>
      <c r="M92" s="28">
        <f t="shared" si="7"/>
        <v>0</v>
      </c>
      <c r="N92" s="30">
        <f t="shared" si="9"/>
        <v>0</v>
      </c>
    </row>
    <row r="93" spans="2:14" hidden="1">
      <c r="B93" s="11">
        <v>10</v>
      </c>
      <c r="C93" s="11">
        <v>1310150</v>
      </c>
      <c r="D93" s="43"/>
      <c r="E93" s="11" t="s">
        <v>327</v>
      </c>
      <c r="F93" s="11" t="s">
        <v>457</v>
      </c>
      <c r="G93" s="28">
        <f>[57]SPDCL!DM93</f>
        <v>0</v>
      </c>
      <c r="H93" s="29">
        <f t="shared" si="8"/>
        <v>0</v>
      </c>
      <c r="I93" s="28"/>
      <c r="J93" s="28">
        <f>[57]SPDCL!DN93</f>
        <v>0</v>
      </c>
      <c r="K93" s="28">
        <f>[57]SPDCL!DO93</f>
        <v>0</v>
      </c>
      <c r="L93" s="28">
        <f>[57]SPDCL!DP93</f>
        <v>0</v>
      </c>
      <c r="M93" s="28">
        <f t="shared" si="7"/>
        <v>0</v>
      </c>
      <c r="N93" s="30">
        <f t="shared" si="9"/>
        <v>0</v>
      </c>
    </row>
    <row r="94" spans="2:14" hidden="1">
      <c r="B94" s="11">
        <v>11</v>
      </c>
      <c r="C94" s="11">
        <v>1310149</v>
      </c>
      <c r="D94" s="43"/>
      <c r="E94" s="11" t="s">
        <v>327</v>
      </c>
      <c r="F94" s="11" t="s">
        <v>457</v>
      </c>
      <c r="G94" s="28">
        <f>[57]SPDCL!DM94</f>
        <v>0</v>
      </c>
      <c r="H94" s="29">
        <f t="shared" si="8"/>
        <v>0</v>
      </c>
      <c r="I94" s="28"/>
      <c r="J94" s="28">
        <f>[57]SPDCL!DN94</f>
        <v>0</v>
      </c>
      <c r="K94" s="28">
        <f>[57]SPDCL!DO94</f>
        <v>0</v>
      </c>
      <c r="L94" s="28">
        <f>[57]SPDCL!DP94</f>
        <v>0</v>
      </c>
      <c r="M94" s="28">
        <f t="shared" si="7"/>
        <v>0</v>
      </c>
      <c r="N94" s="30">
        <f t="shared" si="9"/>
        <v>0</v>
      </c>
    </row>
    <row r="95" spans="2:14" hidden="1">
      <c r="B95" s="11">
        <v>12</v>
      </c>
      <c r="C95" s="11">
        <v>1310155</v>
      </c>
      <c r="D95" s="43" t="s">
        <v>337</v>
      </c>
      <c r="E95" s="11" t="s">
        <v>327</v>
      </c>
      <c r="F95" s="11" t="s">
        <v>458</v>
      </c>
      <c r="G95" s="28">
        <f>[57]SPDCL!DM95</f>
        <v>0</v>
      </c>
      <c r="H95" s="29">
        <f t="shared" si="8"/>
        <v>0</v>
      </c>
      <c r="I95" s="28"/>
      <c r="J95" s="28">
        <f>[57]SPDCL!DN95</f>
        <v>0</v>
      </c>
      <c r="K95" s="28">
        <f>[57]SPDCL!DO95</f>
        <v>0</v>
      </c>
      <c r="L95" s="28">
        <f>[57]SPDCL!DP95</f>
        <v>0</v>
      </c>
      <c r="M95" s="28">
        <f t="shared" si="7"/>
        <v>0</v>
      </c>
      <c r="N95" s="30">
        <f t="shared" si="9"/>
        <v>0</v>
      </c>
    </row>
    <row r="96" spans="2:14" hidden="1">
      <c r="B96" s="11">
        <v>13</v>
      </c>
      <c r="C96" s="11">
        <v>1310158</v>
      </c>
      <c r="D96" s="43" t="s">
        <v>331</v>
      </c>
      <c r="E96" s="11" t="s">
        <v>327</v>
      </c>
      <c r="F96" s="11" t="s">
        <v>459</v>
      </c>
      <c r="G96" s="28">
        <f>[57]SPDCL!DM96</f>
        <v>0</v>
      </c>
      <c r="H96" s="29">
        <f t="shared" si="8"/>
        <v>0</v>
      </c>
      <c r="I96" s="28"/>
      <c r="J96" s="28">
        <f>[57]SPDCL!DN96</f>
        <v>0</v>
      </c>
      <c r="K96" s="28">
        <f>[57]SPDCL!DO96</f>
        <v>0</v>
      </c>
      <c r="L96" s="28">
        <f>[57]SPDCL!DP96</f>
        <v>0</v>
      </c>
      <c r="M96" s="28">
        <f t="shared" si="7"/>
        <v>0</v>
      </c>
      <c r="N96" s="30">
        <f t="shared" si="9"/>
        <v>0</v>
      </c>
    </row>
    <row r="97" spans="2:14" hidden="1">
      <c r="B97" s="11">
        <v>14</v>
      </c>
      <c r="C97" s="11">
        <v>1310154</v>
      </c>
      <c r="D97" s="43" t="s">
        <v>331</v>
      </c>
      <c r="E97" s="11" t="s">
        <v>327</v>
      </c>
      <c r="F97" s="11" t="s">
        <v>460</v>
      </c>
      <c r="G97" s="28">
        <f>[57]SPDCL!DM97</f>
        <v>0</v>
      </c>
      <c r="H97" s="29">
        <f t="shared" si="8"/>
        <v>0</v>
      </c>
      <c r="I97" s="28"/>
      <c r="J97" s="28">
        <f>[57]SPDCL!DN97</f>
        <v>0</v>
      </c>
      <c r="K97" s="28">
        <f>[57]SPDCL!DO97</f>
        <v>0</v>
      </c>
      <c r="L97" s="28">
        <f>[57]SPDCL!DP97</f>
        <v>0</v>
      </c>
      <c r="M97" s="28">
        <f t="shared" si="7"/>
        <v>0</v>
      </c>
      <c r="N97" s="30">
        <f t="shared" si="9"/>
        <v>0</v>
      </c>
    </row>
    <row r="98" spans="2:14" hidden="1">
      <c r="B98" s="11">
        <v>15</v>
      </c>
      <c r="C98" s="11">
        <v>1310151</v>
      </c>
      <c r="D98" s="43" t="s">
        <v>331</v>
      </c>
      <c r="E98" s="11" t="s">
        <v>327</v>
      </c>
      <c r="F98" s="11" t="s">
        <v>461</v>
      </c>
      <c r="G98" s="28">
        <f>[57]SPDCL!DM98</f>
        <v>0</v>
      </c>
      <c r="H98" s="29">
        <f t="shared" si="8"/>
        <v>0</v>
      </c>
      <c r="I98" s="28"/>
      <c r="J98" s="28">
        <f>[57]SPDCL!DN98</f>
        <v>0</v>
      </c>
      <c r="K98" s="28">
        <f>[57]SPDCL!DO98</f>
        <v>0</v>
      </c>
      <c r="L98" s="28">
        <f>[57]SPDCL!DP98</f>
        <v>0</v>
      </c>
      <c r="M98" s="28">
        <f t="shared" si="7"/>
        <v>0</v>
      </c>
      <c r="N98" s="30">
        <f t="shared" si="9"/>
        <v>0</v>
      </c>
    </row>
    <row r="99" spans="2:14" hidden="1">
      <c r="B99" s="11">
        <v>16</v>
      </c>
      <c r="C99" s="11">
        <v>1310622</v>
      </c>
      <c r="D99" s="43" t="s">
        <v>331</v>
      </c>
      <c r="E99" s="11" t="s">
        <v>327</v>
      </c>
      <c r="F99" s="11" t="s">
        <v>462</v>
      </c>
      <c r="G99" s="28">
        <f>[57]SPDCL!DM99</f>
        <v>0</v>
      </c>
      <c r="H99" s="29">
        <f t="shared" si="8"/>
        <v>0</v>
      </c>
      <c r="I99" s="28"/>
      <c r="J99" s="28">
        <f>[57]SPDCL!DN99</f>
        <v>0</v>
      </c>
      <c r="K99" s="28">
        <f>[57]SPDCL!DO99</f>
        <v>0</v>
      </c>
      <c r="L99" s="28">
        <f>[57]SPDCL!DP99</f>
        <v>0</v>
      </c>
      <c r="M99" s="28">
        <f t="shared" si="7"/>
        <v>0</v>
      </c>
      <c r="N99" s="30">
        <f t="shared" si="9"/>
        <v>0</v>
      </c>
    </row>
    <row r="100" spans="2:14" hidden="1">
      <c r="B100" s="11">
        <v>17</v>
      </c>
      <c r="C100" s="11">
        <v>1310122</v>
      </c>
      <c r="D100" s="11"/>
      <c r="E100" s="11" t="s">
        <v>327</v>
      </c>
      <c r="F100" s="11" t="s">
        <v>463</v>
      </c>
      <c r="G100" s="28">
        <f>[57]SPDCL!DM100</f>
        <v>0</v>
      </c>
      <c r="H100" s="29">
        <f t="shared" si="8"/>
        <v>0</v>
      </c>
      <c r="I100" s="28"/>
      <c r="J100" s="28">
        <f>[57]SPDCL!DN100</f>
        <v>0</v>
      </c>
      <c r="K100" s="28">
        <f>[57]SPDCL!DO100</f>
        <v>0</v>
      </c>
      <c r="L100" s="28">
        <f>[57]SPDCL!DP100</f>
        <v>0</v>
      </c>
      <c r="M100" s="28">
        <f t="shared" si="7"/>
        <v>0</v>
      </c>
      <c r="N100" s="30">
        <f t="shared" si="9"/>
        <v>0</v>
      </c>
    </row>
    <row r="101" spans="2:14" hidden="1">
      <c r="B101" s="32"/>
      <c r="C101" s="32"/>
      <c r="D101" s="32"/>
      <c r="E101" s="32">
        <v>6</v>
      </c>
      <c r="F101" s="32" t="s">
        <v>405</v>
      </c>
      <c r="G101" s="40">
        <f>SUM(G84:G100)</f>
        <v>0</v>
      </c>
      <c r="H101" s="29">
        <f t="shared" si="8"/>
        <v>0</v>
      </c>
      <c r="I101" s="40"/>
      <c r="J101" s="40">
        <f>SUM(J84:J100)</f>
        <v>0</v>
      </c>
      <c r="K101" s="40">
        <f>SUM(K84:K100)</f>
        <v>0</v>
      </c>
      <c r="L101" s="40">
        <f>SUM(L84:L100)</f>
        <v>0</v>
      </c>
      <c r="M101" s="40">
        <f>SUM(M84:M100)</f>
        <v>0</v>
      </c>
      <c r="N101" s="41">
        <f t="shared" si="9"/>
        <v>0</v>
      </c>
    </row>
    <row r="102" spans="2:14">
      <c r="B102" s="11">
        <v>1</v>
      </c>
      <c r="C102" s="11">
        <v>1310189</v>
      </c>
      <c r="D102" s="43" t="s">
        <v>316</v>
      </c>
      <c r="E102" s="11" t="s">
        <v>328</v>
      </c>
      <c r="F102" s="11" t="s">
        <v>61</v>
      </c>
      <c r="G102" s="28">
        <f>[57]SPDCL!DM102</f>
        <v>755604.57000000007</v>
      </c>
      <c r="H102" s="29">
        <f t="shared" si="8"/>
        <v>0.75560457000000003</v>
      </c>
      <c r="I102" s="28" t="s">
        <v>556</v>
      </c>
      <c r="J102" s="28">
        <f>[57]SPDCL!DN102</f>
        <v>1292083.8147</v>
      </c>
      <c r="K102" s="28">
        <f>[57]SPDCL!DO102</f>
        <v>4382506.5060000001</v>
      </c>
      <c r="L102" s="28">
        <f>[57]SPDCL!DP102</f>
        <v>0</v>
      </c>
      <c r="M102" s="28">
        <f t="shared" si="7"/>
        <v>5674590.3207</v>
      </c>
      <c r="N102" s="30">
        <f t="shared" si="9"/>
        <v>7.51</v>
      </c>
    </row>
    <row r="103" spans="2:14" hidden="1">
      <c r="B103" s="11">
        <v>2</v>
      </c>
      <c r="C103" s="11">
        <v>1310420</v>
      </c>
      <c r="D103" s="43" t="s">
        <v>331</v>
      </c>
      <c r="E103" s="11" t="s">
        <v>328</v>
      </c>
      <c r="F103" s="11" t="s">
        <v>464</v>
      </c>
      <c r="G103" s="28">
        <f>[57]SPDCL!DM103</f>
        <v>0</v>
      </c>
      <c r="H103" s="29">
        <f t="shared" si="8"/>
        <v>0</v>
      </c>
      <c r="I103" s="28"/>
      <c r="J103" s="28">
        <f>[57]SPDCL!DN103</f>
        <v>0</v>
      </c>
      <c r="K103" s="28">
        <f>[57]SPDCL!DO103</f>
        <v>0</v>
      </c>
      <c r="L103" s="28">
        <f>[57]SPDCL!DP103</f>
        <v>0</v>
      </c>
      <c r="M103" s="28">
        <f t="shared" si="7"/>
        <v>0</v>
      </c>
      <c r="N103" s="30">
        <f t="shared" si="9"/>
        <v>0</v>
      </c>
    </row>
    <row r="104" spans="2:14">
      <c r="B104" s="11">
        <v>3</v>
      </c>
      <c r="C104" s="11">
        <v>1310682</v>
      </c>
      <c r="D104" s="43" t="s">
        <v>316</v>
      </c>
      <c r="E104" s="11" t="s">
        <v>328</v>
      </c>
      <c r="F104" s="11" t="s">
        <v>62</v>
      </c>
      <c r="G104" s="28">
        <f>[57]SPDCL!DM104</f>
        <v>11897334.625</v>
      </c>
      <c r="H104" s="29">
        <f t="shared" si="8"/>
        <v>11.897334624999999</v>
      </c>
      <c r="I104" s="28" t="s">
        <v>556</v>
      </c>
      <c r="J104" s="28">
        <f>[57]SPDCL!DN104</f>
        <v>0</v>
      </c>
      <c r="K104" s="28">
        <f>[57]SPDCL!DO104</f>
        <v>76868678.776000008</v>
      </c>
      <c r="L104" s="28">
        <f>[57]SPDCL!DP104</f>
        <v>0</v>
      </c>
      <c r="M104" s="28">
        <f t="shared" si="7"/>
        <v>76868678.776000008</v>
      </c>
      <c r="N104" s="30">
        <f t="shared" si="9"/>
        <v>6.4609999801531179</v>
      </c>
    </row>
    <row r="105" spans="2:14">
      <c r="B105" s="11">
        <v>4</v>
      </c>
      <c r="C105" s="11">
        <v>1310683</v>
      </c>
      <c r="D105" s="43" t="s">
        <v>316</v>
      </c>
      <c r="E105" s="11" t="s">
        <v>328</v>
      </c>
      <c r="F105" s="11" t="s">
        <v>63</v>
      </c>
      <c r="G105" s="28">
        <f>[57]SPDCL!DM105</f>
        <v>10443184.120000001</v>
      </c>
      <c r="H105" s="29">
        <f t="shared" si="8"/>
        <v>10.443184120000002</v>
      </c>
      <c r="I105" s="28" t="s">
        <v>556</v>
      </c>
      <c r="J105" s="28">
        <f>[57]SPDCL!DN105</f>
        <v>0</v>
      </c>
      <c r="K105" s="28">
        <f>[57]SPDCL!DO105</f>
        <v>66982582.862800002</v>
      </c>
      <c r="L105" s="28">
        <f>[57]SPDCL!DP105</f>
        <v>0</v>
      </c>
      <c r="M105" s="28">
        <f t="shared" si="7"/>
        <v>66982582.862800002</v>
      </c>
      <c r="N105" s="30">
        <f t="shared" si="9"/>
        <v>6.4139999920637232</v>
      </c>
    </row>
    <row r="106" spans="2:14">
      <c r="B106" s="32"/>
      <c r="C106" s="32"/>
      <c r="D106" s="32"/>
      <c r="E106" s="32">
        <v>7</v>
      </c>
      <c r="F106" s="32" t="s">
        <v>406</v>
      </c>
      <c r="G106" s="40">
        <f>SUM(G102:G105)</f>
        <v>23096123.315000001</v>
      </c>
      <c r="H106" s="29">
        <f t="shared" si="8"/>
        <v>23.096123315</v>
      </c>
      <c r="I106" s="28">
        <v>0</v>
      </c>
      <c r="J106" s="40">
        <f>SUM(J102:J105)</f>
        <v>1292083.8147</v>
      </c>
      <c r="K106" s="40">
        <f>SUM(K102:K105)</f>
        <v>148233768.14480001</v>
      </c>
      <c r="L106" s="40">
        <f>SUM(L102:L105)</f>
        <v>0</v>
      </c>
      <c r="M106" s="40">
        <f>SUM(M102:M105)</f>
        <v>149525851.95950001</v>
      </c>
      <c r="N106" s="41">
        <f t="shared" si="9"/>
        <v>6.4740670942984186</v>
      </c>
    </row>
    <row r="107" spans="2:14">
      <c r="B107" s="11">
        <v>1</v>
      </c>
      <c r="C107" s="11">
        <v>1310192</v>
      </c>
      <c r="D107" s="43" t="s">
        <v>316</v>
      </c>
      <c r="E107" s="11" t="s">
        <v>330</v>
      </c>
      <c r="F107" s="11" t="s">
        <v>64</v>
      </c>
      <c r="G107" s="28">
        <f>[57]SPDCL!DM107</f>
        <v>464737.44</v>
      </c>
      <c r="H107" s="29">
        <f t="shared" si="8"/>
        <v>0.46473744</v>
      </c>
      <c r="I107" s="28" t="s">
        <v>330</v>
      </c>
      <c r="J107" s="28">
        <f>[57]SPDCL!DN107</f>
        <v>790016.10080000001</v>
      </c>
      <c r="K107" s="28">
        <f>[57]SPDCL!DO107</f>
        <v>0</v>
      </c>
      <c r="L107" s="28">
        <f>[57]SPDCL!DP107</f>
        <v>0</v>
      </c>
      <c r="M107" s="28">
        <f t="shared" si="7"/>
        <v>790016.10080000001</v>
      </c>
      <c r="N107" s="30">
        <f t="shared" si="9"/>
        <v>1.6999192077143601</v>
      </c>
    </row>
    <row r="108" spans="2:14" hidden="1">
      <c r="B108" s="11">
        <v>2</v>
      </c>
      <c r="C108" s="11">
        <v>1310191</v>
      </c>
      <c r="D108" s="43" t="s">
        <v>316</v>
      </c>
      <c r="E108" s="11" t="s">
        <v>330</v>
      </c>
      <c r="F108" s="11" t="s">
        <v>465</v>
      </c>
      <c r="G108" s="28">
        <f>[57]SPDCL!DM108</f>
        <v>0</v>
      </c>
      <c r="H108" s="29">
        <f t="shared" si="8"/>
        <v>0</v>
      </c>
      <c r="I108" s="28"/>
      <c r="J108" s="28">
        <f>[57]SPDCL!DN108</f>
        <v>0</v>
      </c>
      <c r="K108" s="28">
        <f>[57]SPDCL!DO108</f>
        <v>0</v>
      </c>
      <c r="L108" s="28">
        <f>[57]SPDCL!DP108</f>
        <v>0</v>
      </c>
      <c r="M108" s="28">
        <f t="shared" si="7"/>
        <v>0</v>
      </c>
      <c r="N108" s="30">
        <f t="shared" si="9"/>
        <v>0</v>
      </c>
    </row>
    <row r="109" spans="2:14" hidden="1">
      <c r="B109" s="11">
        <v>3</v>
      </c>
      <c r="C109" s="11">
        <v>1310169</v>
      </c>
      <c r="D109" s="43" t="s">
        <v>342</v>
      </c>
      <c r="E109" s="11" t="s">
        <v>330</v>
      </c>
      <c r="F109" s="11" t="s">
        <v>466</v>
      </c>
      <c r="G109" s="28">
        <f>[57]SPDCL!DM109</f>
        <v>0</v>
      </c>
      <c r="H109" s="29">
        <f t="shared" si="8"/>
        <v>0</v>
      </c>
      <c r="I109" s="28"/>
      <c r="J109" s="28">
        <f>[57]SPDCL!DN109</f>
        <v>0</v>
      </c>
      <c r="K109" s="28">
        <f>[57]SPDCL!DO109</f>
        <v>0</v>
      </c>
      <c r="L109" s="28">
        <f>[57]SPDCL!DP109</f>
        <v>0</v>
      </c>
      <c r="M109" s="28">
        <f t="shared" si="7"/>
        <v>0</v>
      </c>
      <c r="N109" s="30">
        <f t="shared" si="9"/>
        <v>0</v>
      </c>
    </row>
    <row r="110" spans="2:14">
      <c r="B110" s="11">
        <v>4</v>
      </c>
      <c r="C110" s="11">
        <v>1310164</v>
      </c>
      <c r="D110" s="43" t="s">
        <v>326</v>
      </c>
      <c r="E110" s="11" t="s">
        <v>330</v>
      </c>
      <c r="F110" s="11" t="s">
        <v>65</v>
      </c>
      <c r="G110" s="28">
        <f>[57]SPDCL!DM110</f>
        <v>6488.0250000000005</v>
      </c>
      <c r="H110" s="29">
        <f t="shared" si="8"/>
        <v>6.4880250000000006E-3</v>
      </c>
      <c r="I110" s="28" t="s">
        <v>330</v>
      </c>
      <c r="J110" s="28">
        <f>[57]SPDCL!DN110</f>
        <v>20481.435000000001</v>
      </c>
      <c r="K110" s="28">
        <f>[57]SPDCL!DO110</f>
        <v>0</v>
      </c>
      <c r="L110" s="28">
        <f>[57]SPDCL!DP110</f>
        <v>0</v>
      </c>
      <c r="M110" s="28">
        <f t="shared" si="7"/>
        <v>20481.435000000001</v>
      </c>
      <c r="N110" s="30">
        <f t="shared" si="9"/>
        <v>3.1568058076225043</v>
      </c>
    </row>
    <row r="111" spans="2:14" hidden="1">
      <c r="B111" s="11">
        <v>5</v>
      </c>
      <c r="C111" s="11">
        <v>1310166</v>
      </c>
      <c r="D111" s="43" t="s">
        <v>331</v>
      </c>
      <c r="E111" s="11" t="s">
        <v>330</v>
      </c>
      <c r="F111" s="11" t="s">
        <v>467</v>
      </c>
      <c r="G111" s="28">
        <f>[57]SPDCL!DM111</f>
        <v>0</v>
      </c>
      <c r="H111" s="29">
        <f t="shared" si="8"/>
        <v>0</v>
      </c>
      <c r="I111" s="28"/>
      <c r="J111" s="28">
        <f>[57]SPDCL!DN111</f>
        <v>0</v>
      </c>
      <c r="K111" s="28">
        <f>[57]SPDCL!DO111</f>
        <v>0</v>
      </c>
      <c r="L111" s="28">
        <f>[57]SPDCL!DP111</f>
        <v>0</v>
      </c>
      <c r="M111" s="28">
        <f t="shared" si="7"/>
        <v>0</v>
      </c>
      <c r="N111" s="30">
        <f t="shared" si="9"/>
        <v>0</v>
      </c>
    </row>
    <row r="112" spans="2:14" hidden="1">
      <c r="B112" s="11">
        <v>6</v>
      </c>
      <c r="C112" s="11">
        <v>1310172</v>
      </c>
      <c r="D112" s="43" t="s">
        <v>326</v>
      </c>
      <c r="E112" s="11" t="s">
        <v>330</v>
      </c>
      <c r="F112" s="11" t="s">
        <v>468</v>
      </c>
      <c r="G112" s="28">
        <f>[57]SPDCL!DM112</f>
        <v>0</v>
      </c>
      <c r="H112" s="29">
        <f t="shared" si="8"/>
        <v>0</v>
      </c>
      <c r="I112" s="28"/>
      <c r="J112" s="28">
        <f>[57]SPDCL!DN112</f>
        <v>0</v>
      </c>
      <c r="K112" s="28">
        <f>[57]SPDCL!DO112</f>
        <v>0</v>
      </c>
      <c r="L112" s="28">
        <f>[57]SPDCL!DP112</f>
        <v>0</v>
      </c>
      <c r="M112" s="28">
        <f t="shared" si="7"/>
        <v>0</v>
      </c>
      <c r="N112" s="30">
        <f t="shared" si="9"/>
        <v>0</v>
      </c>
    </row>
    <row r="113" spans="2:14" hidden="1">
      <c r="B113" s="11">
        <v>7</v>
      </c>
      <c r="C113" s="11">
        <v>1310037</v>
      </c>
      <c r="D113" s="43" t="s">
        <v>331</v>
      </c>
      <c r="E113" s="11" t="s">
        <v>330</v>
      </c>
      <c r="F113" s="11" t="s">
        <v>469</v>
      </c>
      <c r="G113" s="28">
        <f>[57]SPDCL!DM113</f>
        <v>0</v>
      </c>
      <c r="H113" s="29">
        <f t="shared" si="8"/>
        <v>0</v>
      </c>
      <c r="I113" s="28"/>
      <c r="J113" s="28">
        <f>[57]SPDCL!DN113</f>
        <v>0</v>
      </c>
      <c r="K113" s="28">
        <f>[57]SPDCL!DO113</f>
        <v>0</v>
      </c>
      <c r="L113" s="28">
        <f>[57]SPDCL!DP113</f>
        <v>0</v>
      </c>
      <c r="M113" s="28">
        <f t="shared" si="7"/>
        <v>0</v>
      </c>
      <c r="N113" s="30">
        <f t="shared" si="9"/>
        <v>0</v>
      </c>
    </row>
    <row r="114" spans="2:14" hidden="1">
      <c r="B114" s="11">
        <v>8</v>
      </c>
      <c r="C114" s="11">
        <v>1310030</v>
      </c>
      <c r="D114" s="43" t="s">
        <v>331</v>
      </c>
      <c r="E114" s="11" t="s">
        <v>330</v>
      </c>
      <c r="F114" s="11" t="s">
        <v>470</v>
      </c>
      <c r="G114" s="28">
        <f>[57]SPDCL!DM114</f>
        <v>0</v>
      </c>
      <c r="H114" s="29">
        <f t="shared" si="8"/>
        <v>0</v>
      </c>
      <c r="I114" s="28"/>
      <c r="J114" s="28">
        <f>[57]SPDCL!DN114</f>
        <v>0</v>
      </c>
      <c r="K114" s="28">
        <f>[57]SPDCL!DO114</f>
        <v>0</v>
      </c>
      <c r="L114" s="28">
        <f>[57]SPDCL!DP114</f>
        <v>0</v>
      </c>
      <c r="M114" s="28">
        <f t="shared" si="7"/>
        <v>0</v>
      </c>
      <c r="N114" s="30">
        <f t="shared" si="9"/>
        <v>0</v>
      </c>
    </row>
    <row r="115" spans="2:14">
      <c r="B115" s="11">
        <v>9</v>
      </c>
      <c r="C115" s="11">
        <v>1310040</v>
      </c>
      <c r="D115" s="43" t="s">
        <v>331</v>
      </c>
      <c r="E115" s="11" t="s">
        <v>330</v>
      </c>
      <c r="F115" s="11" t="s">
        <v>66</v>
      </c>
      <c r="G115" s="28">
        <f>[57]SPDCL!DM115</f>
        <v>824973.3600000001</v>
      </c>
      <c r="H115" s="29">
        <f t="shared" si="8"/>
        <v>0.8249733600000001</v>
      </c>
      <c r="I115" s="28" t="s">
        <v>330</v>
      </c>
      <c r="J115" s="28">
        <f>[57]SPDCL!DN115</f>
        <v>2499665.0778000001</v>
      </c>
      <c r="K115" s="28">
        <f>[57]SPDCL!DO115</f>
        <v>0</v>
      </c>
      <c r="L115" s="28">
        <f>[57]SPDCL!DP115</f>
        <v>0</v>
      </c>
      <c r="M115" s="28">
        <f t="shared" si="7"/>
        <v>2499665.0778000001</v>
      </c>
      <c r="N115" s="30">
        <f t="shared" si="9"/>
        <v>3.0299949052900326</v>
      </c>
    </row>
    <row r="116" spans="2:14" hidden="1">
      <c r="B116" s="11">
        <v>10</v>
      </c>
      <c r="C116" s="11">
        <v>1310029</v>
      </c>
      <c r="D116" s="43" t="s">
        <v>331</v>
      </c>
      <c r="E116" s="11" t="s">
        <v>330</v>
      </c>
      <c r="F116" s="11" t="s">
        <v>471</v>
      </c>
      <c r="G116" s="28">
        <f>[57]SPDCL!DM116</f>
        <v>0</v>
      </c>
      <c r="H116" s="29">
        <f t="shared" si="8"/>
        <v>0</v>
      </c>
      <c r="I116" s="28"/>
      <c r="J116" s="28">
        <f>[57]SPDCL!DN116</f>
        <v>0</v>
      </c>
      <c r="K116" s="28">
        <f>[57]SPDCL!DO116</f>
        <v>0</v>
      </c>
      <c r="L116" s="28">
        <f>[57]SPDCL!DP116</f>
        <v>0</v>
      </c>
      <c r="M116" s="28">
        <f t="shared" si="7"/>
        <v>0</v>
      </c>
      <c r="N116" s="30">
        <f t="shared" si="9"/>
        <v>0</v>
      </c>
    </row>
    <row r="117" spans="2:14">
      <c r="B117" s="11">
        <v>11</v>
      </c>
      <c r="C117" s="11">
        <v>1310573</v>
      </c>
      <c r="D117" s="43" t="s">
        <v>316</v>
      </c>
      <c r="E117" s="11" t="s">
        <v>330</v>
      </c>
      <c r="F117" s="11" t="s">
        <v>67</v>
      </c>
      <c r="G117" s="28">
        <f>[57]SPDCL!DM117</f>
        <v>346750.55009999999</v>
      </c>
      <c r="H117" s="29">
        <f t="shared" si="8"/>
        <v>0.3467505501</v>
      </c>
      <c r="I117" s="28" t="s">
        <v>330</v>
      </c>
      <c r="J117" s="28">
        <f>[57]SPDCL!DN117</f>
        <v>797525.80290000001</v>
      </c>
      <c r="K117" s="28">
        <f>[57]SPDCL!DO117</f>
        <v>0</v>
      </c>
      <c r="L117" s="28">
        <f>[57]SPDCL!DP117</f>
        <v>0</v>
      </c>
      <c r="M117" s="28">
        <f t="shared" si="7"/>
        <v>797525.80290000001</v>
      </c>
      <c r="N117" s="30">
        <f t="shared" si="9"/>
        <v>2.2999986666783951</v>
      </c>
    </row>
    <row r="118" spans="2:14">
      <c r="B118" s="11">
        <v>12</v>
      </c>
      <c r="C118" s="11">
        <v>1310051</v>
      </c>
      <c r="D118" s="43" t="s">
        <v>316</v>
      </c>
      <c r="E118" s="11" t="s">
        <v>330</v>
      </c>
      <c r="F118" s="11" t="s">
        <v>407</v>
      </c>
      <c r="G118" s="28">
        <f>[57]SPDCL!DM118</f>
        <v>2152183.8720000004</v>
      </c>
      <c r="H118" s="29">
        <f t="shared" si="8"/>
        <v>2.1521838720000006</v>
      </c>
      <c r="I118" s="28" t="s">
        <v>330</v>
      </c>
      <c r="J118" s="28">
        <f>[57]SPDCL!DN118</f>
        <v>2175340.7741</v>
      </c>
      <c r="K118" s="28">
        <f>[57]SPDCL!DO118</f>
        <v>1688996.4816000001</v>
      </c>
      <c r="L118" s="28">
        <f>[57]SPDCL!DP118</f>
        <v>0</v>
      </c>
      <c r="M118" s="28">
        <f t="shared" si="7"/>
        <v>3864337.2557000001</v>
      </c>
      <c r="N118" s="30">
        <f t="shared" si="9"/>
        <v>1.7955423353809052</v>
      </c>
    </row>
    <row r="119" spans="2:14" hidden="1">
      <c r="B119" s="11">
        <v>13</v>
      </c>
      <c r="C119" s="11">
        <v>1310674</v>
      </c>
      <c r="D119" s="43" t="s">
        <v>326</v>
      </c>
      <c r="E119" s="11" t="s">
        <v>330</v>
      </c>
      <c r="F119" s="11" t="s">
        <v>472</v>
      </c>
      <c r="G119" s="28">
        <f>[57]SPDCL!DM119</f>
        <v>0</v>
      </c>
      <c r="H119" s="29">
        <f t="shared" si="8"/>
        <v>0</v>
      </c>
      <c r="I119" s="28"/>
      <c r="J119" s="28">
        <f>[57]SPDCL!DN119</f>
        <v>0</v>
      </c>
      <c r="K119" s="28">
        <f>[57]SPDCL!DO119</f>
        <v>0</v>
      </c>
      <c r="L119" s="28">
        <f>[57]SPDCL!DP119</f>
        <v>18803163</v>
      </c>
      <c r="M119" s="28">
        <f t="shared" si="7"/>
        <v>18803163</v>
      </c>
      <c r="N119" s="30">
        <f t="shared" si="9"/>
        <v>0</v>
      </c>
    </row>
    <row r="120" spans="2:14">
      <c r="B120" s="11">
        <v>14</v>
      </c>
      <c r="C120" s="11">
        <v>1310993</v>
      </c>
      <c r="D120" s="43" t="s">
        <v>316</v>
      </c>
      <c r="E120" s="46" t="s">
        <v>330</v>
      </c>
      <c r="F120" s="43" t="s">
        <v>408</v>
      </c>
      <c r="G120" s="28">
        <f>[57]SPDCL!DM120</f>
        <v>624372.2845999999</v>
      </c>
      <c r="H120" s="29">
        <f t="shared" si="8"/>
        <v>0.62437228459999994</v>
      </c>
      <c r="I120" s="28" t="s">
        <v>330</v>
      </c>
      <c r="J120" s="28">
        <f>[57]SPDCL!DN120</f>
        <v>1100654.7249</v>
      </c>
      <c r="K120" s="28">
        <f>[57]SPDCL!DO120</f>
        <v>0</v>
      </c>
      <c r="L120" s="28">
        <f>[57]SPDCL!DP120</f>
        <v>454031.44</v>
      </c>
      <c r="M120" s="28">
        <f>J120+K120+L120</f>
        <v>1554686.1649</v>
      </c>
      <c r="N120" s="30">
        <f t="shared" si="9"/>
        <v>2.489998680668537</v>
      </c>
    </row>
    <row r="121" spans="2:14" hidden="1">
      <c r="B121" s="11">
        <v>15</v>
      </c>
      <c r="C121" s="11">
        <v>1310416</v>
      </c>
      <c r="D121" s="43" t="s">
        <v>326</v>
      </c>
      <c r="E121" s="11" t="s">
        <v>473</v>
      </c>
      <c r="F121" s="11" t="s">
        <v>474</v>
      </c>
      <c r="G121" s="28">
        <f>[57]SPDCL!DM121</f>
        <v>0</v>
      </c>
      <c r="H121" s="29">
        <f t="shared" si="8"/>
        <v>0</v>
      </c>
      <c r="I121" s="28"/>
      <c r="J121" s="28">
        <f>[57]SPDCL!DN121</f>
        <v>0</v>
      </c>
      <c r="K121" s="28">
        <f>[57]SPDCL!DO121</f>
        <v>0</v>
      </c>
      <c r="L121" s="28">
        <f>[57]SPDCL!DP121</f>
        <v>0</v>
      </c>
      <c r="M121" s="28">
        <f>J121+K121+L121</f>
        <v>0</v>
      </c>
      <c r="N121" s="30">
        <f t="shared" si="9"/>
        <v>0</v>
      </c>
    </row>
    <row r="122" spans="2:14" hidden="1">
      <c r="B122" s="11">
        <v>16</v>
      </c>
      <c r="C122" s="11">
        <v>1310609</v>
      </c>
      <c r="D122" s="43" t="s">
        <v>334</v>
      </c>
      <c r="E122" s="11" t="s">
        <v>473</v>
      </c>
      <c r="F122" s="11" t="s">
        <v>475</v>
      </c>
      <c r="G122" s="28">
        <f>[57]SPDCL!DM122</f>
        <v>0</v>
      </c>
      <c r="H122" s="29">
        <f t="shared" si="8"/>
        <v>0</v>
      </c>
      <c r="I122" s="28"/>
      <c r="J122" s="28">
        <f>[57]SPDCL!DN122</f>
        <v>0</v>
      </c>
      <c r="K122" s="28">
        <f>[57]SPDCL!DO122</f>
        <v>0</v>
      </c>
      <c r="L122" s="28">
        <f>[57]SPDCL!DP122</f>
        <v>0</v>
      </c>
      <c r="M122" s="28">
        <f>J122+K122+L122</f>
        <v>0</v>
      </c>
      <c r="N122" s="30">
        <f t="shared" si="9"/>
        <v>0</v>
      </c>
    </row>
    <row r="123" spans="2:14">
      <c r="B123" s="32"/>
      <c r="C123" s="32"/>
      <c r="D123" s="32"/>
      <c r="E123" s="32">
        <v>8</v>
      </c>
      <c r="F123" s="32" t="s">
        <v>409</v>
      </c>
      <c r="G123" s="40">
        <f>SUM(G107:G122)</f>
        <v>4419505.5317000002</v>
      </c>
      <c r="H123" s="29">
        <f t="shared" si="8"/>
        <v>4.4195055317000005</v>
      </c>
      <c r="I123" s="28">
        <v>0</v>
      </c>
      <c r="J123" s="40">
        <f>SUM(J107:J122)</f>
        <v>7383683.9155000001</v>
      </c>
      <c r="K123" s="40">
        <f>SUM(K107:K122)</f>
        <v>1688996.4816000001</v>
      </c>
      <c r="L123" s="40">
        <f>SUM(L107:L122)</f>
        <v>19257194.440000001</v>
      </c>
      <c r="M123" s="40">
        <f>SUM(M107:M122)</f>
        <v>28329874.837100003</v>
      </c>
      <c r="N123" s="41">
        <f t="shared" si="9"/>
        <v>6.4101910573246137</v>
      </c>
    </row>
    <row r="124" spans="2:14">
      <c r="B124" s="11">
        <v>1</v>
      </c>
      <c r="C124" s="11">
        <v>1310328</v>
      </c>
      <c r="D124" s="43" t="s">
        <v>316</v>
      </c>
      <c r="E124" s="11" t="s">
        <v>333</v>
      </c>
      <c r="F124" s="11" t="s">
        <v>68</v>
      </c>
      <c r="G124" s="28">
        <f>[57]SPDCL!DM124</f>
        <v>379675.57010000001</v>
      </c>
      <c r="H124" s="29">
        <f t="shared" si="8"/>
        <v>0.37967557010000003</v>
      </c>
      <c r="I124" s="28" t="s">
        <v>550</v>
      </c>
      <c r="J124" s="28">
        <f>[57]SPDCL!DN124</f>
        <v>0</v>
      </c>
      <c r="K124" s="28">
        <f>[57]SPDCL!DO124</f>
        <v>1150884.4495999999</v>
      </c>
      <c r="L124" s="28">
        <f>[57]SPDCL!DP124</f>
        <v>0</v>
      </c>
      <c r="M124" s="28">
        <f t="shared" ref="M124:M187" si="10">J124+K124+L124</f>
        <v>1150884.4495999999</v>
      </c>
      <c r="N124" s="30">
        <f t="shared" si="9"/>
        <v>3.031231241180139</v>
      </c>
    </row>
    <row r="125" spans="2:14">
      <c r="B125" s="11">
        <v>2</v>
      </c>
      <c r="C125" s="11">
        <v>1310232</v>
      </c>
      <c r="D125" s="43" t="s">
        <v>316</v>
      </c>
      <c r="E125" s="11" t="s">
        <v>333</v>
      </c>
      <c r="F125" s="11" t="s">
        <v>69</v>
      </c>
      <c r="G125" s="28">
        <f>[57]SPDCL!DM125</f>
        <v>254398.10897500004</v>
      </c>
      <c r="H125" s="29">
        <f t="shared" si="8"/>
        <v>0.25439810897500004</v>
      </c>
      <c r="I125" s="28" t="s">
        <v>550</v>
      </c>
      <c r="J125" s="28">
        <f>[57]SPDCL!DN125</f>
        <v>0</v>
      </c>
      <c r="K125" s="28">
        <f>[57]SPDCL!DO125</f>
        <v>669889.61749999993</v>
      </c>
      <c r="L125" s="28">
        <f>[57]SPDCL!DP125</f>
        <v>0</v>
      </c>
      <c r="M125" s="28">
        <f t="shared" si="10"/>
        <v>669889.61749999993</v>
      </c>
      <c r="N125" s="30">
        <f t="shared" si="9"/>
        <v>2.6332334788142262</v>
      </c>
    </row>
    <row r="126" spans="2:14">
      <c r="B126" s="11">
        <v>3</v>
      </c>
      <c r="C126" s="11">
        <v>1310233</v>
      </c>
      <c r="D126" s="43" t="s">
        <v>316</v>
      </c>
      <c r="E126" s="11" t="s">
        <v>333</v>
      </c>
      <c r="F126" s="11" t="s">
        <v>70</v>
      </c>
      <c r="G126" s="28">
        <f>[57]SPDCL!DM126</f>
        <v>270804.92680000002</v>
      </c>
      <c r="H126" s="29">
        <f t="shared" si="8"/>
        <v>0.27080492680000001</v>
      </c>
      <c r="I126" s="28" t="s">
        <v>550</v>
      </c>
      <c r="J126" s="28">
        <f>[57]SPDCL!DN126</f>
        <v>0</v>
      </c>
      <c r="K126" s="28">
        <f>[57]SPDCL!DO126</f>
        <v>713098.83680000005</v>
      </c>
      <c r="L126" s="28">
        <f>[57]SPDCL!DP126</f>
        <v>0</v>
      </c>
      <c r="M126" s="28">
        <f t="shared" si="10"/>
        <v>713098.83680000005</v>
      </c>
      <c r="N126" s="30">
        <f t="shared" si="9"/>
        <v>2.6332565113435003</v>
      </c>
    </row>
    <row r="127" spans="2:14">
      <c r="B127" s="11">
        <v>4</v>
      </c>
      <c r="C127" s="11">
        <v>1310234</v>
      </c>
      <c r="D127" s="43" t="s">
        <v>316</v>
      </c>
      <c r="E127" s="11" t="s">
        <v>333</v>
      </c>
      <c r="F127" s="11" t="s">
        <v>71</v>
      </c>
      <c r="G127" s="28">
        <f>[57]SPDCL!DM127</f>
        <v>267103.61190000002</v>
      </c>
      <c r="H127" s="29">
        <f t="shared" si="8"/>
        <v>0.26710361190000004</v>
      </c>
      <c r="I127" s="28" t="s">
        <v>550</v>
      </c>
      <c r="J127" s="28">
        <f>[57]SPDCL!DN127</f>
        <v>0</v>
      </c>
      <c r="K127" s="28">
        <f>[57]SPDCL!DO127</f>
        <v>703348.79710000008</v>
      </c>
      <c r="L127" s="28">
        <f>[57]SPDCL!DP127</f>
        <v>0</v>
      </c>
      <c r="M127" s="28">
        <f t="shared" si="10"/>
        <v>703348.79710000008</v>
      </c>
      <c r="N127" s="30">
        <f t="shared" si="9"/>
        <v>2.633243302465428</v>
      </c>
    </row>
    <row r="128" spans="2:14">
      <c r="B128" s="11">
        <v>5</v>
      </c>
      <c r="C128" s="11">
        <v>1310235</v>
      </c>
      <c r="D128" s="43" t="s">
        <v>316</v>
      </c>
      <c r="E128" s="11" t="s">
        <v>333</v>
      </c>
      <c r="F128" s="11" t="s">
        <v>72</v>
      </c>
      <c r="G128" s="28">
        <f>[57]SPDCL!DM128</f>
        <v>170041.51750000002</v>
      </c>
      <c r="H128" s="29">
        <f t="shared" si="8"/>
        <v>0.17004151750000002</v>
      </c>
      <c r="I128" s="28" t="s">
        <v>550</v>
      </c>
      <c r="J128" s="28">
        <f>[57]SPDCL!DN128</f>
        <v>0</v>
      </c>
      <c r="K128" s="28">
        <f>[57]SPDCL!DO128</f>
        <v>448303.06329999998</v>
      </c>
      <c r="L128" s="28">
        <f>[57]SPDCL!DP128</f>
        <v>0</v>
      </c>
      <c r="M128" s="28">
        <f t="shared" si="10"/>
        <v>448303.06329999998</v>
      </c>
      <c r="N128" s="30">
        <f t="shared" si="9"/>
        <v>2.6364329717299775</v>
      </c>
    </row>
    <row r="129" spans="2:14">
      <c r="B129" s="11">
        <v>6</v>
      </c>
      <c r="C129" s="11">
        <v>1310236</v>
      </c>
      <c r="D129" s="43" t="s">
        <v>316</v>
      </c>
      <c r="E129" s="11" t="s">
        <v>333</v>
      </c>
      <c r="F129" s="11" t="s">
        <v>73</v>
      </c>
      <c r="G129" s="28">
        <f>[57]SPDCL!DM129</f>
        <v>190519.27770000001</v>
      </c>
      <c r="H129" s="29">
        <f t="shared" si="8"/>
        <v>0.19051927770000002</v>
      </c>
      <c r="I129" s="28" t="s">
        <v>550</v>
      </c>
      <c r="J129" s="28">
        <f>[57]SPDCL!DN129</f>
        <v>0</v>
      </c>
      <c r="K129" s="28">
        <f>[57]SPDCL!DO129</f>
        <v>502288.09030000004</v>
      </c>
      <c r="L129" s="28">
        <f>[57]SPDCL!DP129</f>
        <v>0</v>
      </c>
      <c r="M129" s="28">
        <f t="shared" si="10"/>
        <v>502288.09030000004</v>
      </c>
      <c r="N129" s="30">
        <f t="shared" si="9"/>
        <v>2.6364160958605187</v>
      </c>
    </row>
    <row r="130" spans="2:14">
      <c r="B130" s="11">
        <v>7</v>
      </c>
      <c r="C130" s="11">
        <v>1310237</v>
      </c>
      <c r="D130" s="43" t="s">
        <v>316</v>
      </c>
      <c r="E130" s="11" t="s">
        <v>333</v>
      </c>
      <c r="F130" s="11" t="s">
        <v>74</v>
      </c>
      <c r="G130" s="28">
        <f>[57]SPDCL!DM130</f>
        <v>172858.46030000004</v>
      </c>
      <c r="H130" s="29">
        <f t="shared" si="8"/>
        <v>0.17285846030000004</v>
      </c>
      <c r="I130" s="28" t="s">
        <v>550</v>
      </c>
      <c r="J130" s="28">
        <f>[57]SPDCL!DN130</f>
        <v>0</v>
      </c>
      <c r="K130" s="28">
        <f>[57]SPDCL!DO130</f>
        <v>455731.43680000002</v>
      </c>
      <c r="L130" s="28">
        <f>[57]SPDCL!DP130</f>
        <v>0</v>
      </c>
      <c r="M130" s="28">
        <f t="shared" si="10"/>
        <v>455731.43680000002</v>
      </c>
      <c r="N130" s="30">
        <f t="shared" si="9"/>
        <v>2.6364427636869325</v>
      </c>
    </row>
    <row r="131" spans="2:14">
      <c r="B131" s="11">
        <v>8</v>
      </c>
      <c r="C131" s="11">
        <v>1310238</v>
      </c>
      <c r="D131" s="43" t="s">
        <v>316</v>
      </c>
      <c r="E131" s="11" t="s">
        <v>333</v>
      </c>
      <c r="F131" s="11" t="s">
        <v>75</v>
      </c>
      <c r="G131" s="28">
        <f>[57]SPDCL!DM131</f>
        <v>196233.2683</v>
      </c>
      <c r="H131" s="29">
        <f t="shared" si="8"/>
        <v>0.19623326829999999</v>
      </c>
      <c r="I131" s="28" t="s">
        <v>550</v>
      </c>
      <c r="J131" s="28">
        <f>[57]SPDCL!DN131</f>
        <v>0</v>
      </c>
      <c r="K131" s="28">
        <f>[57]SPDCL!DO131</f>
        <v>517322.39679999999</v>
      </c>
      <c r="L131" s="28">
        <f>[57]SPDCL!DP131</f>
        <v>0</v>
      </c>
      <c r="M131" s="28">
        <f t="shared" si="10"/>
        <v>517322.39679999999</v>
      </c>
      <c r="N131" s="30">
        <f t="shared" si="9"/>
        <v>2.6362624507131036</v>
      </c>
    </row>
    <row r="132" spans="2:14">
      <c r="B132" s="11">
        <v>9</v>
      </c>
      <c r="C132" s="11">
        <v>1310239</v>
      </c>
      <c r="D132" s="43" t="s">
        <v>316</v>
      </c>
      <c r="E132" s="11" t="s">
        <v>333</v>
      </c>
      <c r="F132" s="11" t="s">
        <v>76</v>
      </c>
      <c r="G132" s="28">
        <f>[57]SPDCL!DM132</f>
        <v>142833.53045000002</v>
      </c>
      <c r="H132" s="29">
        <f t="shared" si="8"/>
        <v>0.14283353045000002</v>
      </c>
      <c r="I132" s="28" t="s">
        <v>550</v>
      </c>
      <c r="J132" s="28">
        <f>[57]SPDCL!DN132</f>
        <v>0</v>
      </c>
      <c r="K132" s="28">
        <f>[57]SPDCL!DO132</f>
        <v>376573.87119999999</v>
      </c>
      <c r="L132" s="28">
        <f>[57]SPDCL!DP132</f>
        <v>0</v>
      </c>
      <c r="M132" s="28">
        <f t="shared" si="10"/>
        <v>376573.87119999999</v>
      </c>
      <c r="N132" s="30">
        <f t="shared" si="9"/>
        <v>2.6364528693899545</v>
      </c>
    </row>
    <row r="133" spans="2:14">
      <c r="B133" s="11">
        <v>10</v>
      </c>
      <c r="C133" s="11">
        <v>1310255</v>
      </c>
      <c r="D133" s="43" t="s">
        <v>332</v>
      </c>
      <c r="E133" s="11" t="s">
        <v>333</v>
      </c>
      <c r="F133" s="11" t="s">
        <v>93</v>
      </c>
      <c r="G133" s="28">
        <f>[57]SPDCL!DM133</f>
        <v>239022.15000000002</v>
      </c>
      <c r="H133" s="29">
        <f t="shared" ref="H133:H196" si="11">G133/1000000</f>
        <v>0.23902215000000002</v>
      </c>
      <c r="I133" s="28" t="s">
        <v>550</v>
      </c>
      <c r="J133" s="28">
        <f>[57]SPDCL!DN133</f>
        <v>0</v>
      </c>
      <c r="K133" s="28">
        <f>[57]SPDCL!DO133</f>
        <v>579933.51352500007</v>
      </c>
      <c r="L133" s="28">
        <f>[57]SPDCL!DP133</f>
        <v>0</v>
      </c>
      <c r="M133" s="28">
        <f t="shared" si="10"/>
        <v>579933.51352500007</v>
      </c>
      <c r="N133" s="30">
        <f t="shared" si="9"/>
        <v>2.4262751946838401</v>
      </c>
    </row>
    <row r="134" spans="2:14">
      <c r="B134" s="11">
        <v>11</v>
      </c>
      <c r="C134" s="11">
        <v>1310256</v>
      </c>
      <c r="D134" s="43" t="s">
        <v>332</v>
      </c>
      <c r="E134" s="11" t="s">
        <v>333</v>
      </c>
      <c r="F134" s="11" t="s">
        <v>94</v>
      </c>
      <c r="G134" s="28">
        <f>[57]SPDCL!DM134</f>
        <v>1144764.3130209502</v>
      </c>
      <c r="H134" s="29">
        <f t="shared" si="11"/>
        <v>1.1447643130209502</v>
      </c>
      <c r="I134" s="28" t="s">
        <v>550</v>
      </c>
      <c r="J134" s="28">
        <f>[57]SPDCL!DN134</f>
        <v>0</v>
      </c>
      <c r="K134" s="28">
        <f>[57]SPDCL!DO134</f>
        <v>2774029.5014592176</v>
      </c>
      <c r="L134" s="28">
        <f>[57]SPDCL!DP134</f>
        <v>0</v>
      </c>
      <c r="M134" s="28">
        <f t="shared" si="10"/>
        <v>2774029.5014592176</v>
      </c>
      <c r="N134" s="30">
        <f t="shared" ref="N134:N197" si="12">IFERROR(M134/G134,0)</f>
        <v>2.4232319874985921</v>
      </c>
    </row>
    <row r="135" spans="2:14">
      <c r="B135" s="11">
        <v>12</v>
      </c>
      <c r="C135" s="11">
        <v>1310284</v>
      </c>
      <c r="D135" s="43" t="s">
        <v>332</v>
      </c>
      <c r="E135" s="11" t="s">
        <v>333</v>
      </c>
      <c r="F135" s="11" t="s">
        <v>95</v>
      </c>
      <c r="G135" s="28">
        <f>[57]SPDCL!DM135</f>
        <v>386397.70530000003</v>
      </c>
      <c r="H135" s="29">
        <f t="shared" si="11"/>
        <v>0.38639770530000001</v>
      </c>
      <c r="I135" s="28" t="s">
        <v>550</v>
      </c>
      <c r="J135" s="28">
        <f>[57]SPDCL!DN135</f>
        <v>0</v>
      </c>
      <c r="K135" s="28">
        <f>[57]SPDCL!DO135</f>
        <v>937510.42690400011</v>
      </c>
      <c r="L135" s="28">
        <f>[57]SPDCL!DP135</f>
        <v>0</v>
      </c>
      <c r="M135" s="28">
        <f t="shared" si="10"/>
        <v>937510.42690400011</v>
      </c>
      <c r="N135" s="30">
        <f t="shared" si="12"/>
        <v>2.4262836296507375</v>
      </c>
    </row>
    <row r="136" spans="2:14">
      <c r="B136" s="11">
        <v>13</v>
      </c>
      <c r="C136" s="11">
        <v>1310318</v>
      </c>
      <c r="D136" s="43" t="s">
        <v>332</v>
      </c>
      <c r="E136" s="11" t="s">
        <v>333</v>
      </c>
      <c r="F136" s="11" t="s">
        <v>96</v>
      </c>
      <c r="G136" s="28">
        <f>[57]SPDCL!DM136</f>
        <v>435207.09076262044</v>
      </c>
      <c r="H136" s="29">
        <f t="shared" si="11"/>
        <v>0.43520709076262043</v>
      </c>
      <c r="I136" s="28" t="s">
        <v>550</v>
      </c>
      <c r="J136" s="28">
        <f>[57]SPDCL!DN136</f>
        <v>0</v>
      </c>
      <c r="K136" s="28">
        <f>[57]SPDCL!DO136</f>
        <v>1054600.0689044627</v>
      </c>
      <c r="L136" s="28">
        <f>[57]SPDCL!DP136</f>
        <v>0</v>
      </c>
      <c r="M136" s="28">
        <f t="shared" si="10"/>
        <v>1054600.0689044627</v>
      </c>
      <c r="N136" s="30">
        <f t="shared" si="12"/>
        <v>2.4232143530944543</v>
      </c>
    </row>
    <row r="137" spans="2:14">
      <c r="B137" s="11">
        <v>14</v>
      </c>
      <c r="C137" s="11">
        <v>1310297</v>
      </c>
      <c r="D137" s="43" t="s">
        <v>332</v>
      </c>
      <c r="E137" s="11" t="s">
        <v>333</v>
      </c>
      <c r="F137" s="11" t="s">
        <v>97</v>
      </c>
      <c r="G137" s="28">
        <f>[57]SPDCL!DM137</f>
        <v>196935.37404187408</v>
      </c>
      <c r="H137" s="29">
        <f t="shared" si="11"/>
        <v>0.19693537404187408</v>
      </c>
      <c r="I137" s="28" t="s">
        <v>550</v>
      </c>
      <c r="J137" s="28">
        <f>[57]SPDCL!DN137</f>
        <v>0</v>
      </c>
      <c r="K137" s="28">
        <f>[57]SPDCL!DO137</f>
        <v>518572.85253477399</v>
      </c>
      <c r="L137" s="28">
        <f>[57]SPDCL!DP137</f>
        <v>0</v>
      </c>
      <c r="M137" s="28">
        <f t="shared" si="10"/>
        <v>518572.85253477399</v>
      </c>
      <c r="N137" s="30">
        <f t="shared" si="12"/>
        <v>2.6332133323316036</v>
      </c>
    </row>
    <row r="138" spans="2:14">
      <c r="B138" s="11">
        <v>15</v>
      </c>
      <c r="C138" s="11">
        <v>1310298</v>
      </c>
      <c r="D138" s="43" t="s">
        <v>332</v>
      </c>
      <c r="E138" s="11" t="s">
        <v>333</v>
      </c>
      <c r="F138" s="11" t="s">
        <v>98</v>
      </c>
      <c r="G138" s="28">
        <f>[57]SPDCL!DM138</f>
        <v>198966.03687648574</v>
      </c>
      <c r="H138" s="29">
        <f t="shared" si="11"/>
        <v>0.19896603687648573</v>
      </c>
      <c r="I138" s="28" t="s">
        <v>550</v>
      </c>
      <c r="J138" s="28">
        <f>[57]SPDCL!DN138</f>
        <v>0</v>
      </c>
      <c r="K138" s="28">
        <f>[57]SPDCL!DO138</f>
        <v>523921.21062613348</v>
      </c>
      <c r="L138" s="28">
        <f>[57]SPDCL!DP138</f>
        <v>0</v>
      </c>
      <c r="M138" s="28">
        <f t="shared" si="10"/>
        <v>523921.21062613348</v>
      </c>
      <c r="N138" s="30">
        <f t="shared" si="12"/>
        <v>2.6332193114514997</v>
      </c>
    </row>
    <row r="139" spans="2:14">
      <c r="B139" s="11">
        <v>16</v>
      </c>
      <c r="C139" s="11">
        <v>1310302</v>
      </c>
      <c r="D139" s="43" t="s">
        <v>332</v>
      </c>
      <c r="E139" s="11" t="s">
        <v>333</v>
      </c>
      <c r="F139" s="11" t="s">
        <v>99</v>
      </c>
      <c r="G139" s="28">
        <f>[57]SPDCL!DM139</f>
        <v>168862.99350000001</v>
      </c>
      <c r="H139" s="29">
        <f t="shared" si="11"/>
        <v>0.1688629935</v>
      </c>
      <c r="I139" s="28" t="s">
        <v>550</v>
      </c>
      <c r="J139" s="28">
        <f>[57]SPDCL!DN139</f>
        <v>0</v>
      </c>
      <c r="K139" s="28">
        <f>[57]SPDCL!DO139</f>
        <v>445197.79732888506</v>
      </c>
      <c r="L139" s="28">
        <f>[57]SPDCL!DP139</f>
        <v>0</v>
      </c>
      <c r="M139" s="28">
        <f t="shared" si="10"/>
        <v>445197.79732888506</v>
      </c>
      <c r="N139" s="30">
        <f t="shared" si="12"/>
        <v>2.6364438300028423</v>
      </c>
    </row>
    <row r="140" spans="2:14">
      <c r="B140" s="11">
        <v>17</v>
      </c>
      <c r="C140" s="11">
        <v>1310522</v>
      </c>
      <c r="D140" s="43" t="s">
        <v>329</v>
      </c>
      <c r="E140" s="11" t="s">
        <v>333</v>
      </c>
      <c r="F140" s="11" t="s">
        <v>126</v>
      </c>
      <c r="G140" s="28">
        <f>[57]SPDCL!DM140</f>
        <v>393829.48083082004</v>
      </c>
      <c r="H140" s="29">
        <f t="shared" si="11"/>
        <v>0.39382948083082003</v>
      </c>
      <c r="I140" s="28" t="s">
        <v>550</v>
      </c>
      <c r="J140" s="28">
        <f>[57]SPDCL!DN140</f>
        <v>0</v>
      </c>
      <c r="K140" s="28">
        <f>[57]SPDCL!DO140</f>
        <v>1898679.7778250002</v>
      </c>
      <c r="L140" s="28">
        <f>[57]SPDCL!DP140</f>
        <v>0</v>
      </c>
      <c r="M140" s="28">
        <f t="shared" si="10"/>
        <v>1898679.7778250002</v>
      </c>
      <c r="N140" s="30">
        <f t="shared" si="12"/>
        <v>4.8210707177623116</v>
      </c>
    </row>
    <row r="141" spans="2:14">
      <c r="B141" s="11">
        <v>18</v>
      </c>
      <c r="C141" s="11">
        <v>1310523</v>
      </c>
      <c r="D141" s="43" t="s">
        <v>329</v>
      </c>
      <c r="E141" s="11" t="s">
        <v>333</v>
      </c>
      <c r="F141" s="11" t="s">
        <v>127</v>
      </c>
      <c r="G141" s="28">
        <f>[57]SPDCL!DM141</f>
        <v>2608921.2113999999</v>
      </c>
      <c r="H141" s="29">
        <f t="shared" si="11"/>
        <v>2.6089212113999998</v>
      </c>
      <c r="I141" s="28" t="s">
        <v>550</v>
      </c>
      <c r="J141" s="28">
        <f>[57]SPDCL!DN141</f>
        <v>0</v>
      </c>
      <c r="K141" s="28">
        <f>[57]SPDCL!DO141</f>
        <v>12577935.041750001</v>
      </c>
      <c r="L141" s="28">
        <f>[57]SPDCL!DP141</f>
        <v>0</v>
      </c>
      <c r="M141" s="28">
        <f t="shared" si="10"/>
        <v>12577935.041750001</v>
      </c>
      <c r="N141" s="30">
        <f t="shared" si="12"/>
        <v>4.8211249104760912</v>
      </c>
    </row>
    <row r="142" spans="2:14">
      <c r="B142" s="11">
        <v>19</v>
      </c>
      <c r="C142" s="11">
        <v>1310324</v>
      </c>
      <c r="D142" s="43" t="s">
        <v>332</v>
      </c>
      <c r="E142" s="11" t="s">
        <v>333</v>
      </c>
      <c r="F142" s="11" t="s">
        <v>128</v>
      </c>
      <c r="G142" s="28">
        <f>[57]SPDCL!DM142</f>
        <v>4860732.6668999987</v>
      </c>
      <c r="H142" s="29">
        <f t="shared" si="11"/>
        <v>4.8607326668999988</v>
      </c>
      <c r="I142" s="28" t="s">
        <v>550</v>
      </c>
      <c r="J142" s="28">
        <f>[57]SPDCL!DN142</f>
        <v>0</v>
      </c>
      <c r="K142" s="28">
        <f>[57]SPDCL!DO142</f>
        <v>12013942.195991</v>
      </c>
      <c r="L142" s="28">
        <f>[57]SPDCL!DP142</f>
        <v>0</v>
      </c>
      <c r="M142" s="28">
        <f t="shared" si="10"/>
        <v>12013942.195991</v>
      </c>
      <c r="N142" s="30">
        <f t="shared" si="12"/>
        <v>2.471631957421156</v>
      </c>
    </row>
    <row r="143" spans="2:14">
      <c r="B143" s="11">
        <v>20</v>
      </c>
      <c r="C143" s="11">
        <v>1310326</v>
      </c>
      <c r="D143" s="43" t="s">
        <v>326</v>
      </c>
      <c r="E143" s="11" t="s">
        <v>333</v>
      </c>
      <c r="F143" s="11" t="s">
        <v>129</v>
      </c>
      <c r="G143" s="28">
        <f>[57]SPDCL!DM143</f>
        <v>6023766.563000001</v>
      </c>
      <c r="H143" s="29">
        <f t="shared" si="11"/>
        <v>6.0237665630000006</v>
      </c>
      <c r="I143" s="28" t="s">
        <v>550</v>
      </c>
      <c r="J143" s="28">
        <f>[57]SPDCL!DN143</f>
        <v>0</v>
      </c>
      <c r="K143" s="28">
        <f>[57]SPDCL!DO143</f>
        <v>15854388.428920003</v>
      </c>
      <c r="L143" s="28">
        <f>[57]SPDCL!DP143</f>
        <v>0</v>
      </c>
      <c r="M143" s="28">
        <f t="shared" si="10"/>
        <v>15854388.428920003</v>
      </c>
      <c r="N143" s="30">
        <f t="shared" si="12"/>
        <v>2.6319725811260657</v>
      </c>
    </row>
    <row r="144" spans="2:14">
      <c r="B144" s="11">
        <v>21</v>
      </c>
      <c r="C144" s="11">
        <v>1310325</v>
      </c>
      <c r="D144" s="43" t="s">
        <v>326</v>
      </c>
      <c r="E144" s="11" t="s">
        <v>333</v>
      </c>
      <c r="F144" s="11" t="s">
        <v>130</v>
      </c>
      <c r="G144" s="28">
        <f>[57]SPDCL!DM144</f>
        <v>3421584.5277</v>
      </c>
      <c r="H144" s="29">
        <f t="shared" si="11"/>
        <v>3.4215845276999999</v>
      </c>
      <c r="I144" s="28" t="s">
        <v>550</v>
      </c>
      <c r="J144" s="28">
        <f>[57]SPDCL!DN144</f>
        <v>0</v>
      </c>
      <c r="K144" s="28">
        <f>[57]SPDCL!DO144</f>
        <v>8996194.8569280021</v>
      </c>
      <c r="L144" s="28">
        <f>[57]SPDCL!DP144</f>
        <v>0</v>
      </c>
      <c r="M144" s="28">
        <f t="shared" si="10"/>
        <v>8996194.8569280021</v>
      </c>
      <c r="N144" s="30">
        <f t="shared" si="12"/>
        <v>2.6292481696996899</v>
      </c>
    </row>
    <row r="145" spans="2:14">
      <c r="B145" s="11">
        <v>22</v>
      </c>
      <c r="C145" s="11">
        <v>1310346</v>
      </c>
      <c r="D145" s="43" t="s">
        <v>332</v>
      </c>
      <c r="E145" s="11" t="s">
        <v>333</v>
      </c>
      <c r="F145" s="11" t="s">
        <v>131</v>
      </c>
      <c r="G145" s="28">
        <f>[57]SPDCL!DM145</f>
        <v>13907491.491900001</v>
      </c>
      <c r="H145" s="29">
        <f t="shared" si="11"/>
        <v>13.9074914919</v>
      </c>
      <c r="I145" s="28" t="s">
        <v>550</v>
      </c>
      <c r="J145" s="28">
        <f>[57]SPDCL!DN145</f>
        <v>0</v>
      </c>
      <c r="K145" s="28">
        <f>[57]SPDCL!DO145</f>
        <v>65214201.926655009</v>
      </c>
      <c r="L145" s="28">
        <f>[57]SPDCL!DP145</f>
        <v>0</v>
      </c>
      <c r="M145" s="28">
        <f t="shared" si="10"/>
        <v>65214201.926655009</v>
      </c>
      <c r="N145" s="30">
        <f t="shared" si="12"/>
        <v>4.6891419609810336</v>
      </c>
    </row>
    <row r="146" spans="2:14">
      <c r="B146" s="11">
        <v>23</v>
      </c>
      <c r="C146" s="11">
        <v>1310408</v>
      </c>
      <c r="D146" s="43" t="s">
        <v>332</v>
      </c>
      <c r="E146" s="11" t="s">
        <v>333</v>
      </c>
      <c r="F146" s="11" t="s">
        <v>132</v>
      </c>
      <c r="G146" s="28">
        <f>[57]SPDCL!DM146</f>
        <v>587977.20429999998</v>
      </c>
      <c r="H146" s="29">
        <f t="shared" si="11"/>
        <v>0.5879772043</v>
      </c>
      <c r="I146" s="28" t="s">
        <v>550</v>
      </c>
      <c r="J146" s="28">
        <f>[57]SPDCL!DN146</f>
        <v>0</v>
      </c>
      <c r="K146" s="28">
        <f>[57]SPDCL!DO146</f>
        <v>2757037.5543</v>
      </c>
      <c r="L146" s="28">
        <f>[57]SPDCL!DP146</f>
        <v>0</v>
      </c>
      <c r="M146" s="28">
        <f t="shared" si="10"/>
        <v>2757037.5543</v>
      </c>
      <c r="N146" s="30">
        <f t="shared" si="12"/>
        <v>4.6890211629587153</v>
      </c>
    </row>
    <row r="147" spans="2:14">
      <c r="B147" s="11">
        <v>24</v>
      </c>
      <c r="C147" s="11">
        <v>1310411</v>
      </c>
      <c r="D147" s="43" t="s">
        <v>332</v>
      </c>
      <c r="E147" s="11" t="s">
        <v>333</v>
      </c>
      <c r="F147" s="11" t="s">
        <v>133</v>
      </c>
      <c r="G147" s="28">
        <f>[57]SPDCL!DM147</f>
        <v>576842.13529999997</v>
      </c>
      <c r="H147" s="29">
        <f t="shared" si="11"/>
        <v>0.57684213529999995</v>
      </c>
      <c r="I147" s="28" t="s">
        <v>550</v>
      </c>
      <c r="J147" s="28">
        <f>[57]SPDCL!DN147</f>
        <v>0</v>
      </c>
      <c r="K147" s="28">
        <f>[57]SPDCL!DO147</f>
        <v>2704933.7932250001</v>
      </c>
      <c r="L147" s="28">
        <f>[57]SPDCL!DP147</f>
        <v>0</v>
      </c>
      <c r="M147" s="28">
        <f t="shared" si="10"/>
        <v>2704933.7932250001</v>
      </c>
      <c r="N147" s="30">
        <f t="shared" si="12"/>
        <v>4.6892097988269139</v>
      </c>
    </row>
    <row r="148" spans="2:14">
      <c r="B148" s="11">
        <v>25</v>
      </c>
      <c r="C148" s="11">
        <v>1310392</v>
      </c>
      <c r="D148" s="43" t="s">
        <v>331</v>
      </c>
      <c r="E148" s="11" t="s">
        <v>333</v>
      </c>
      <c r="F148" s="11" t="s">
        <v>134</v>
      </c>
      <c r="G148" s="28">
        <f>[57]SPDCL!DM148</f>
        <v>1246022.4681000002</v>
      </c>
      <c r="H148" s="29">
        <f t="shared" si="11"/>
        <v>1.2460224681000003</v>
      </c>
      <c r="I148" s="28" t="s">
        <v>550</v>
      </c>
      <c r="J148" s="28">
        <f>[57]SPDCL!DN148</f>
        <v>0</v>
      </c>
      <c r="K148" s="28">
        <f>[57]SPDCL!DO148</f>
        <v>5842821.7973000007</v>
      </c>
      <c r="L148" s="28">
        <f>[57]SPDCL!DP148</f>
        <v>0</v>
      </c>
      <c r="M148" s="28">
        <f t="shared" si="10"/>
        <v>5842821.7973000007</v>
      </c>
      <c r="N148" s="30">
        <f t="shared" si="12"/>
        <v>4.6891785235698347</v>
      </c>
    </row>
    <row r="149" spans="2:14">
      <c r="B149" s="11">
        <v>26</v>
      </c>
      <c r="C149" s="11">
        <v>1310389</v>
      </c>
      <c r="D149" s="43" t="s">
        <v>332</v>
      </c>
      <c r="E149" s="11" t="s">
        <v>333</v>
      </c>
      <c r="F149" s="11" t="s">
        <v>135</v>
      </c>
      <c r="G149" s="28">
        <f>[57]SPDCL!DM149</f>
        <v>559109.76210000005</v>
      </c>
      <c r="H149" s="29">
        <f t="shared" si="11"/>
        <v>0.55910976210000007</v>
      </c>
      <c r="I149" s="28" t="s">
        <v>550</v>
      </c>
      <c r="J149" s="28">
        <f>[57]SPDCL!DN149</f>
        <v>0</v>
      </c>
      <c r="K149" s="28">
        <f>[57]SPDCL!DO149</f>
        <v>2621728.6943700002</v>
      </c>
      <c r="L149" s="28">
        <f>[57]SPDCL!DP149</f>
        <v>0</v>
      </c>
      <c r="M149" s="28">
        <f t="shared" si="10"/>
        <v>2621728.6943700002</v>
      </c>
      <c r="N149" s="30">
        <f t="shared" si="12"/>
        <v>4.6891127146892648</v>
      </c>
    </row>
    <row r="150" spans="2:14">
      <c r="B150" s="11">
        <v>27</v>
      </c>
      <c r="C150" s="11">
        <v>1310543</v>
      </c>
      <c r="D150" s="43" t="s">
        <v>316</v>
      </c>
      <c r="E150" s="11" t="s">
        <v>333</v>
      </c>
      <c r="F150" s="11" t="s">
        <v>136</v>
      </c>
      <c r="G150" s="28">
        <f>[57]SPDCL!DM150</f>
        <v>42634664.6325</v>
      </c>
      <c r="H150" s="29">
        <f t="shared" si="11"/>
        <v>42.634664632499998</v>
      </c>
      <c r="I150" s="28" t="s">
        <v>550</v>
      </c>
      <c r="J150" s="28">
        <f>[57]SPDCL!DN150</f>
        <v>0</v>
      </c>
      <c r="K150" s="28">
        <f>[57]SPDCL!DO150</f>
        <v>206351776.83950001</v>
      </c>
      <c r="L150" s="28">
        <f>[57]SPDCL!DP150</f>
        <v>0</v>
      </c>
      <c r="M150" s="28">
        <f t="shared" si="10"/>
        <v>206351776.83950001</v>
      </c>
      <c r="N150" s="30">
        <f t="shared" si="12"/>
        <v>4.8400000004268833</v>
      </c>
    </row>
    <row r="151" spans="2:14">
      <c r="B151" s="11">
        <v>28</v>
      </c>
      <c r="C151" s="11">
        <v>1310544</v>
      </c>
      <c r="D151" s="43" t="s">
        <v>316</v>
      </c>
      <c r="E151" s="11" t="s">
        <v>333</v>
      </c>
      <c r="F151" s="11" t="s">
        <v>137</v>
      </c>
      <c r="G151" s="28">
        <f>[57]SPDCL!DM151</f>
        <v>45361858.935900003</v>
      </c>
      <c r="H151" s="29">
        <f t="shared" si="11"/>
        <v>45.361858935900003</v>
      </c>
      <c r="I151" s="28" t="s">
        <v>550</v>
      </c>
      <c r="J151" s="28">
        <f>[57]SPDCL!DN151</f>
        <v>0</v>
      </c>
      <c r="K151" s="28">
        <f>[57]SPDCL!DO151</f>
        <v>219551395.85480002</v>
      </c>
      <c r="L151" s="28">
        <f>[57]SPDCL!DP151</f>
        <v>0</v>
      </c>
      <c r="M151" s="28">
        <f t="shared" si="10"/>
        <v>219551395.85480002</v>
      </c>
      <c r="N151" s="30">
        <f t="shared" si="12"/>
        <v>4.8399999692482618</v>
      </c>
    </row>
    <row r="152" spans="2:14">
      <c r="B152" s="11">
        <v>29</v>
      </c>
      <c r="C152" s="11">
        <v>1310524</v>
      </c>
      <c r="D152" s="43" t="s">
        <v>334</v>
      </c>
      <c r="E152" s="11" t="s">
        <v>333</v>
      </c>
      <c r="F152" s="11" t="s">
        <v>138</v>
      </c>
      <c r="G152" s="28">
        <f>[57]SPDCL!DM152</f>
        <v>7595570.5098000001</v>
      </c>
      <c r="H152" s="29">
        <f t="shared" si="11"/>
        <v>7.5955705097999999</v>
      </c>
      <c r="I152" s="28" t="s">
        <v>550</v>
      </c>
      <c r="J152" s="28">
        <f>[57]SPDCL!DN152</f>
        <v>0</v>
      </c>
      <c r="K152" s="28">
        <f>[57]SPDCL!DO152</f>
        <v>36720381.028400004</v>
      </c>
      <c r="L152" s="28">
        <f>[57]SPDCL!DP152</f>
        <v>0</v>
      </c>
      <c r="M152" s="28">
        <f t="shared" si="10"/>
        <v>36720381.028400004</v>
      </c>
      <c r="N152" s="30">
        <f t="shared" si="12"/>
        <v>4.8344467319502105</v>
      </c>
    </row>
    <row r="153" spans="2:14">
      <c r="B153" s="11">
        <v>30</v>
      </c>
      <c r="C153" s="11">
        <v>1310525</v>
      </c>
      <c r="D153" s="43" t="s">
        <v>316</v>
      </c>
      <c r="E153" s="11" t="s">
        <v>333</v>
      </c>
      <c r="F153" s="11" t="s">
        <v>139</v>
      </c>
      <c r="G153" s="28">
        <f>[57]SPDCL!DM153</f>
        <v>513108.31510000001</v>
      </c>
      <c r="H153" s="29">
        <f t="shared" si="11"/>
        <v>0.51310831509999999</v>
      </c>
      <c r="I153" s="28" t="s">
        <v>550</v>
      </c>
      <c r="J153" s="28">
        <f>[57]SPDCL!DN153</f>
        <v>0</v>
      </c>
      <c r="K153" s="28">
        <f>[57]SPDCL!DO153</f>
        <v>2480094.8564999998</v>
      </c>
      <c r="L153" s="28">
        <f>[57]SPDCL!DP153</f>
        <v>0</v>
      </c>
      <c r="M153" s="28">
        <f t="shared" si="10"/>
        <v>2480094.8564999998</v>
      </c>
      <c r="N153" s="30">
        <f t="shared" si="12"/>
        <v>4.8334723556694899</v>
      </c>
    </row>
    <row r="154" spans="2:14">
      <c r="B154" s="11">
        <v>31</v>
      </c>
      <c r="C154" s="11">
        <v>1310405</v>
      </c>
      <c r="D154" s="43" t="s">
        <v>332</v>
      </c>
      <c r="E154" s="11" t="s">
        <v>333</v>
      </c>
      <c r="F154" s="11" t="s">
        <v>140</v>
      </c>
      <c r="G154" s="28">
        <f>[57]SPDCL!DM154</f>
        <v>3805787.8256000006</v>
      </c>
      <c r="H154" s="29">
        <f t="shared" si="11"/>
        <v>3.8057878256000004</v>
      </c>
      <c r="I154" s="28" t="s">
        <v>550</v>
      </c>
      <c r="J154" s="28">
        <f>[57]SPDCL!DN154</f>
        <v>0</v>
      </c>
      <c r="K154" s="28">
        <f>[57]SPDCL!DO154</f>
        <v>17886603.115200002</v>
      </c>
      <c r="L154" s="28">
        <f>[57]SPDCL!DP154</f>
        <v>0</v>
      </c>
      <c r="M154" s="28">
        <f t="shared" si="10"/>
        <v>17886603.115200002</v>
      </c>
      <c r="N154" s="30">
        <f t="shared" si="12"/>
        <v>4.6998424333810815</v>
      </c>
    </row>
    <row r="155" spans="2:14">
      <c r="B155" s="11">
        <v>32</v>
      </c>
      <c r="C155" s="11">
        <v>1310549</v>
      </c>
      <c r="D155" s="43" t="s">
        <v>332</v>
      </c>
      <c r="E155" s="11" t="s">
        <v>333</v>
      </c>
      <c r="F155" s="11" t="s">
        <v>141</v>
      </c>
      <c r="G155" s="28">
        <f>[57]SPDCL!DM155</f>
        <v>49545955.363800004</v>
      </c>
      <c r="H155" s="29">
        <f t="shared" si="11"/>
        <v>49.545955363800005</v>
      </c>
      <c r="I155" s="28" t="s">
        <v>550</v>
      </c>
      <c r="J155" s="28">
        <f>[57]SPDCL!DN155</f>
        <v>0</v>
      </c>
      <c r="K155" s="28">
        <f>[57]SPDCL!DO155</f>
        <v>239802424.18130001</v>
      </c>
      <c r="L155" s="28">
        <f>[57]SPDCL!DP155</f>
        <v>0</v>
      </c>
      <c r="M155" s="28">
        <f t="shared" si="10"/>
        <v>239802424.18130001</v>
      </c>
      <c r="N155" s="30">
        <f t="shared" si="12"/>
        <v>4.8400000044505749</v>
      </c>
    </row>
    <row r="156" spans="2:14">
      <c r="B156" s="11">
        <v>33</v>
      </c>
      <c r="C156" s="11">
        <v>1310602</v>
      </c>
      <c r="D156" s="43" t="s">
        <v>332</v>
      </c>
      <c r="E156" s="11" t="s">
        <v>333</v>
      </c>
      <c r="F156" s="11" t="s">
        <v>142</v>
      </c>
      <c r="G156" s="28">
        <f>[57]SPDCL!DM156</f>
        <v>49692474.213399999</v>
      </c>
      <c r="H156" s="29">
        <f t="shared" si="11"/>
        <v>49.692474213399997</v>
      </c>
      <c r="I156" s="28" t="s">
        <v>550</v>
      </c>
      <c r="J156" s="28">
        <f>[57]SPDCL!DN156</f>
        <v>0</v>
      </c>
      <c r="K156" s="28">
        <f>[57]SPDCL!DO156</f>
        <v>240511575.19285598</v>
      </c>
      <c r="L156" s="28">
        <f>[57]SPDCL!DP156</f>
        <v>0</v>
      </c>
      <c r="M156" s="28">
        <f t="shared" si="10"/>
        <v>240511575.19285598</v>
      </c>
      <c r="N156" s="30">
        <f t="shared" si="12"/>
        <v>4.84</v>
      </c>
    </row>
    <row r="157" spans="2:14">
      <c r="B157" s="11">
        <v>34</v>
      </c>
      <c r="C157" s="11">
        <v>1310621</v>
      </c>
      <c r="D157" s="43" t="s">
        <v>337</v>
      </c>
      <c r="E157" s="11" t="s">
        <v>333</v>
      </c>
      <c r="F157" s="11" t="s">
        <v>143</v>
      </c>
      <c r="G157" s="28">
        <f>[57]SPDCL!DM157</f>
        <v>238195.98400000003</v>
      </c>
      <c r="H157" s="29">
        <f t="shared" si="11"/>
        <v>0.23819598400000003</v>
      </c>
      <c r="I157" s="28" t="s">
        <v>550</v>
      </c>
      <c r="J157" s="28">
        <f>[57]SPDCL!DN157</f>
        <v>0</v>
      </c>
      <c r="K157" s="28">
        <f>[57]SPDCL!DO157</f>
        <v>328707.65520000004</v>
      </c>
      <c r="L157" s="28">
        <f>[57]SPDCL!DP157</f>
        <v>0</v>
      </c>
      <c r="M157" s="28">
        <f t="shared" si="10"/>
        <v>328707.65520000004</v>
      </c>
      <c r="N157" s="30">
        <f t="shared" si="12"/>
        <v>1.3799882335547689</v>
      </c>
    </row>
    <row r="158" spans="2:14">
      <c r="B158" s="11">
        <v>35</v>
      </c>
      <c r="C158" s="11">
        <v>1310241</v>
      </c>
      <c r="D158" s="43" t="s">
        <v>316</v>
      </c>
      <c r="E158" s="11" t="s">
        <v>333</v>
      </c>
      <c r="F158" s="11" t="s">
        <v>78</v>
      </c>
      <c r="G158" s="28">
        <f>[57]SPDCL!DM158</f>
        <v>231971.7187</v>
      </c>
      <c r="H158" s="29">
        <f t="shared" si="11"/>
        <v>0.2319717187</v>
      </c>
      <c r="I158" s="28" t="s">
        <v>550</v>
      </c>
      <c r="J158" s="28">
        <f>[57]SPDCL!DN158</f>
        <v>0</v>
      </c>
      <c r="K158" s="28">
        <f>[57]SPDCL!DO158</f>
        <v>610840.18310000002</v>
      </c>
      <c r="L158" s="28">
        <f>[57]SPDCL!DP158</f>
        <v>0</v>
      </c>
      <c r="M158" s="28">
        <f t="shared" si="10"/>
        <v>610840.18310000002</v>
      </c>
      <c r="N158" s="30">
        <f t="shared" si="12"/>
        <v>2.6332528229011221</v>
      </c>
    </row>
    <row r="159" spans="2:14">
      <c r="B159" s="11">
        <v>36</v>
      </c>
      <c r="C159" s="11">
        <v>1310257</v>
      </c>
      <c r="D159" s="43" t="s">
        <v>316</v>
      </c>
      <c r="E159" s="11" t="s">
        <v>333</v>
      </c>
      <c r="F159" s="11" t="s">
        <v>79</v>
      </c>
      <c r="G159" s="28">
        <f>[57]SPDCL!DM159</f>
        <v>489035.31850000005</v>
      </c>
      <c r="H159" s="29">
        <f t="shared" si="11"/>
        <v>0.48903531850000004</v>
      </c>
      <c r="I159" s="28" t="s">
        <v>550</v>
      </c>
      <c r="J159" s="28">
        <f>[57]SPDCL!DN159</f>
        <v>0</v>
      </c>
      <c r="K159" s="28">
        <f>[57]SPDCL!DO159</f>
        <v>1287742.2728000002</v>
      </c>
      <c r="L159" s="28">
        <f>[57]SPDCL!DP159</f>
        <v>0</v>
      </c>
      <c r="M159" s="28">
        <f t="shared" si="10"/>
        <v>1287742.2728000002</v>
      </c>
      <c r="N159" s="30">
        <f t="shared" si="12"/>
        <v>2.6332295932118859</v>
      </c>
    </row>
    <row r="160" spans="2:14">
      <c r="B160" s="11">
        <v>37</v>
      </c>
      <c r="C160" s="11">
        <v>1310242</v>
      </c>
      <c r="D160" s="43" t="s">
        <v>329</v>
      </c>
      <c r="E160" s="11" t="s">
        <v>333</v>
      </c>
      <c r="F160" s="11" t="s">
        <v>80</v>
      </c>
      <c r="G160" s="28">
        <f>[57]SPDCL!DM160</f>
        <v>231829.93044630572</v>
      </c>
      <c r="H160" s="29">
        <f t="shared" si="11"/>
        <v>0.23182993044630573</v>
      </c>
      <c r="I160" s="28" t="s">
        <v>550</v>
      </c>
      <c r="J160" s="28">
        <f>[57]SPDCL!DN160</f>
        <v>0</v>
      </c>
      <c r="K160" s="28">
        <f>[57]SPDCL!DO160</f>
        <v>610458.21786909865</v>
      </c>
      <c r="L160" s="28">
        <f>[57]SPDCL!DP160</f>
        <v>0</v>
      </c>
      <c r="M160" s="28">
        <f t="shared" si="10"/>
        <v>610458.21786909865</v>
      </c>
      <c r="N160" s="30">
        <f t="shared" si="12"/>
        <v>2.6332157228097315</v>
      </c>
    </row>
    <row r="161" spans="2:14">
      <c r="B161" s="11">
        <v>38</v>
      </c>
      <c r="C161" s="11">
        <v>1310243</v>
      </c>
      <c r="D161" s="43" t="s">
        <v>329</v>
      </c>
      <c r="E161" s="11" t="s">
        <v>333</v>
      </c>
      <c r="F161" s="11" t="s">
        <v>81</v>
      </c>
      <c r="G161" s="28">
        <f>[57]SPDCL!DM161</f>
        <v>431312.41776219074</v>
      </c>
      <c r="H161" s="29">
        <f t="shared" si="11"/>
        <v>0.43131241776219076</v>
      </c>
      <c r="I161" s="28" t="s">
        <v>550</v>
      </c>
      <c r="J161" s="28">
        <f>[57]SPDCL!DN161</f>
        <v>0</v>
      </c>
      <c r="K161" s="28">
        <f>[57]SPDCL!DO161</f>
        <v>1135746.3684078644</v>
      </c>
      <c r="L161" s="28">
        <f>[57]SPDCL!DP161</f>
        <v>0</v>
      </c>
      <c r="M161" s="28">
        <f t="shared" si="10"/>
        <v>1135746.3684078644</v>
      </c>
      <c r="N161" s="30">
        <f t="shared" si="12"/>
        <v>2.633233641406707</v>
      </c>
    </row>
    <row r="162" spans="2:14">
      <c r="B162" s="11">
        <v>39</v>
      </c>
      <c r="C162" s="11">
        <v>1310244</v>
      </c>
      <c r="D162" s="43" t="s">
        <v>331</v>
      </c>
      <c r="E162" s="11" t="s">
        <v>333</v>
      </c>
      <c r="F162" s="11" t="s">
        <v>82</v>
      </c>
      <c r="G162" s="28">
        <f>[57]SPDCL!DM162</f>
        <v>222919.27180000005</v>
      </c>
      <c r="H162" s="29">
        <f t="shared" si="11"/>
        <v>0.22291927180000004</v>
      </c>
      <c r="I162" s="28" t="s">
        <v>550</v>
      </c>
      <c r="J162" s="28">
        <f>[57]SPDCL!DN162</f>
        <v>0</v>
      </c>
      <c r="K162" s="28">
        <f>[57]SPDCL!DO162</f>
        <v>586994.86840000004</v>
      </c>
      <c r="L162" s="28">
        <f>[57]SPDCL!DP162</f>
        <v>0</v>
      </c>
      <c r="M162" s="28">
        <f t="shared" si="10"/>
        <v>586994.86840000004</v>
      </c>
      <c r="N162" s="30">
        <f t="shared" si="12"/>
        <v>2.6332172344733089</v>
      </c>
    </row>
    <row r="163" spans="2:14">
      <c r="B163" s="11">
        <v>40</v>
      </c>
      <c r="C163" s="11">
        <v>1310245</v>
      </c>
      <c r="D163" s="43" t="s">
        <v>329</v>
      </c>
      <c r="E163" s="11" t="s">
        <v>333</v>
      </c>
      <c r="F163" s="11" t="s">
        <v>83</v>
      </c>
      <c r="G163" s="28">
        <f>[57]SPDCL!DM163</f>
        <v>188140.88437110913</v>
      </c>
      <c r="H163" s="29">
        <f t="shared" si="11"/>
        <v>0.18814088437110912</v>
      </c>
      <c r="I163" s="28" t="s">
        <v>550</v>
      </c>
      <c r="J163" s="28">
        <f>[57]SPDCL!DN163</f>
        <v>0</v>
      </c>
      <c r="K163" s="28">
        <f>[57]SPDCL!DO163</f>
        <v>495418.19602685643</v>
      </c>
      <c r="L163" s="28">
        <f>[57]SPDCL!DP163</f>
        <v>0</v>
      </c>
      <c r="M163" s="28">
        <f t="shared" si="10"/>
        <v>495418.19602685643</v>
      </c>
      <c r="N163" s="30">
        <f t="shared" si="12"/>
        <v>2.6332298675158814</v>
      </c>
    </row>
    <row r="164" spans="2:14">
      <c r="B164" s="11">
        <v>41</v>
      </c>
      <c r="C164" s="11">
        <v>1310246</v>
      </c>
      <c r="D164" s="43" t="s">
        <v>334</v>
      </c>
      <c r="E164" s="11" t="s">
        <v>333</v>
      </c>
      <c r="F164" s="11" t="s">
        <v>84</v>
      </c>
      <c r="G164" s="28">
        <f>[57]SPDCL!DM164</f>
        <v>464162.45140000002</v>
      </c>
      <c r="H164" s="29">
        <f t="shared" si="11"/>
        <v>0.46416245140000001</v>
      </c>
      <c r="I164" s="28" t="s">
        <v>550</v>
      </c>
      <c r="J164" s="28">
        <f>[57]SPDCL!DN164</f>
        <v>0</v>
      </c>
      <c r="K164" s="28">
        <f>[57]SPDCL!DO164</f>
        <v>1222246.6054000002</v>
      </c>
      <c r="L164" s="28">
        <f>[57]SPDCL!DP164</f>
        <v>0</v>
      </c>
      <c r="M164" s="28">
        <f t="shared" si="10"/>
        <v>1222246.6054000002</v>
      </c>
      <c r="N164" s="30">
        <f t="shared" si="12"/>
        <v>2.6332302445264104</v>
      </c>
    </row>
    <row r="165" spans="2:14">
      <c r="B165" s="11">
        <v>42</v>
      </c>
      <c r="C165" s="11">
        <v>1310247</v>
      </c>
      <c r="D165" s="43" t="s">
        <v>316</v>
      </c>
      <c r="E165" s="11" t="s">
        <v>333</v>
      </c>
      <c r="F165" s="11" t="s">
        <v>85</v>
      </c>
      <c r="G165" s="28">
        <f>[57]SPDCL!DM165</f>
        <v>710849.8475897602</v>
      </c>
      <c r="H165" s="29">
        <f t="shared" si="11"/>
        <v>0.71084984758976022</v>
      </c>
      <c r="I165" s="28" t="s">
        <v>550</v>
      </c>
      <c r="J165" s="28">
        <f>[57]SPDCL!DN165</f>
        <v>0</v>
      </c>
      <c r="K165" s="28">
        <f>[57]SPDCL!DO165</f>
        <v>1871840.1291999999</v>
      </c>
      <c r="L165" s="28">
        <f>[57]SPDCL!DP165</f>
        <v>0</v>
      </c>
      <c r="M165" s="28">
        <f t="shared" si="10"/>
        <v>1871840.1291999999</v>
      </c>
      <c r="N165" s="30">
        <f t="shared" si="12"/>
        <v>2.6332426398440489</v>
      </c>
    </row>
    <row r="166" spans="2:14">
      <c r="B166" s="11">
        <v>43</v>
      </c>
      <c r="C166" s="11">
        <v>1310248</v>
      </c>
      <c r="D166" s="43" t="s">
        <v>329</v>
      </c>
      <c r="E166" s="11" t="s">
        <v>333</v>
      </c>
      <c r="F166" s="11" t="s">
        <v>86</v>
      </c>
      <c r="G166" s="28">
        <f>[57]SPDCL!DM166</f>
        <v>1541202.929437482</v>
      </c>
      <c r="H166" s="29">
        <f t="shared" si="11"/>
        <v>1.541202929437482</v>
      </c>
      <c r="I166" s="28" t="s">
        <v>550</v>
      </c>
      <c r="J166" s="28">
        <f>[57]SPDCL!DN166</f>
        <v>0</v>
      </c>
      <c r="K166" s="28">
        <f>[57]SPDCL!DO166</f>
        <v>4058374.8264000001</v>
      </c>
      <c r="L166" s="28">
        <f>[57]SPDCL!DP166</f>
        <v>0</v>
      </c>
      <c r="M166" s="28">
        <f t="shared" si="10"/>
        <v>4058374.8264000001</v>
      </c>
      <c r="N166" s="30">
        <f t="shared" si="12"/>
        <v>2.6332514355401928</v>
      </c>
    </row>
    <row r="167" spans="2:14">
      <c r="B167" s="11">
        <v>44</v>
      </c>
      <c r="C167" s="11">
        <v>1310249</v>
      </c>
      <c r="D167" s="43" t="s">
        <v>329</v>
      </c>
      <c r="E167" s="11" t="s">
        <v>333</v>
      </c>
      <c r="F167" s="11" t="s">
        <v>87</v>
      </c>
      <c r="G167" s="28">
        <f>[57]SPDCL!DM167</f>
        <v>1220325.7460376585</v>
      </c>
      <c r="H167" s="29">
        <f t="shared" si="11"/>
        <v>1.2203257460376586</v>
      </c>
      <c r="I167" s="28" t="s">
        <v>550</v>
      </c>
      <c r="J167" s="28">
        <f>[57]SPDCL!DN167</f>
        <v>0</v>
      </c>
      <c r="K167" s="28">
        <f>[57]SPDCL!DO167</f>
        <v>3217113.1235000007</v>
      </c>
      <c r="L167" s="28">
        <f>[57]SPDCL!DP167</f>
        <v>0</v>
      </c>
      <c r="M167" s="28">
        <f t="shared" si="10"/>
        <v>3217113.1235000007</v>
      </c>
      <c r="N167" s="30">
        <f t="shared" si="12"/>
        <v>2.6362740718581237</v>
      </c>
    </row>
    <row r="168" spans="2:14">
      <c r="B168" s="11">
        <v>45</v>
      </c>
      <c r="C168" s="11">
        <v>1310250</v>
      </c>
      <c r="D168" s="43" t="s">
        <v>329</v>
      </c>
      <c r="E168" s="11" t="s">
        <v>333</v>
      </c>
      <c r="F168" s="11" t="s">
        <v>88</v>
      </c>
      <c r="G168" s="28">
        <f>[57]SPDCL!DM168</f>
        <v>1261798.5939990068</v>
      </c>
      <c r="H168" s="29">
        <f t="shared" si="11"/>
        <v>1.2617985939990068</v>
      </c>
      <c r="I168" s="28" t="s">
        <v>550</v>
      </c>
      <c r="J168" s="28">
        <f>[57]SPDCL!DN168</f>
        <v>0</v>
      </c>
      <c r="K168" s="28">
        <f>[57]SPDCL!DO168</f>
        <v>3326424.6015999997</v>
      </c>
      <c r="L168" s="28">
        <f>[57]SPDCL!DP168</f>
        <v>0</v>
      </c>
      <c r="M168" s="28">
        <f t="shared" si="10"/>
        <v>3326424.6015999997</v>
      </c>
      <c r="N168" s="30">
        <f t="shared" si="12"/>
        <v>2.6362563862570116</v>
      </c>
    </row>
    <row r="169" spans="2:14">
      <c r="B169" s="11">
        <v>46</v>
      </c>
      <c r="C169" s="11">
        <v>1310251</v>
      </c>
      <c r="D169" s="43" t="s">
        <v>329</v>
      </c>
      <c r="E169" s="11" t="s">
        <v>333</v>
      </c>
      <c r="F169" s="11" t="s">
        <v>89</v>
      </c>
      <c r="G169" s="28">
        <f>[57]SPDCL!DM169</f>
        <v>3459188.0701297671</v>
      </c>
      <c r="H169" s="29">
        <f t="shared" si="11"/>
        <v>3.459188070129767</v>
      </c>
      <c r="I169" s="28" t="s">
        <v>550</v>
      </c>
      <c r="J169" s="28">
        <f>[57]SPDCL!DN169</f>
        <v>0</v>
      </c>
      <c r="K169" s="28">
        <f>[57]SPDCL!DO169</f>
        <v>9108877.8567959704</v>
      </c>
      <c r="L169" s="28">
        <f>[57]SPDCL!DP169</f>
        <v>0</v>
      </c>
      <c r="M169" s="28">
        <f t="shared" si="10"/>
        <v>9108877.8567959704</v>
      </c>
      <c r="N169" s="30">
        <f t="shared" si="12"/>
        <v>2.6332415792744861</v>
      </c>
    </row>
    <row r="170" spans="2:14">
      <c r="B170" s="11">
        <v>47</v>
      </c>
      <c r="C170" s="11">
        <v>1310252</v>
      </c>
      <c r="D170" s="43" t="s">
        <v>329</v>
      </c>
      <c r="E170" s="11" t="s">
        <v>333</v>
      </c>
      <c r="F170" s="11" t="s">
        <v>90</v>
      </c>
      <c r="G170" s="28">
        <f>[57]SPDCL!DM170</f>
        <v>1696605.9963187301</v>
      </c>
      <c r="H170" s="29">
        <f t="shared" si="11"/>
        <v>1.6966059963187301</v>
      </c>
      <c r="I170" s="28" t="s">
        <v>550</v>
      </c>
      <c r="J170" s="28">
        <f>[57]SPDCL!DN170</f>
        <v>0</v>
      </c>
      <c r="K170" s="28">
        <f>[57]SPDCL!DO170</f>
        <v>4472768.9757000003</v>
      </c>
      <c r="L170" s="28">
        <f>[57]SPDCL!DP170</f>
        <v>0</v>
      </c>
      <c r="M170" s="28">
        <f t="shared" si="10"/>
        <v>4472768.9757000003</v>
      </c>
      <c r="N170" s="30">
        <f t="shared" si="12"/>
        <v>2.6363038828136567</v>
      </c>
    </row>
    <row r="171" spans="2:14">
      <c r="B171" s="11">
        <v>48</v>
      </c>
      <c r="C171" s="11">
        <v>1310253</v>
      </c>
      <c r="D171" s="43" t="s">
        <v>329</v>
      </c>
      <c r="E171" s="11" t="s">
        <v>333</v>
      </c>
      <c r="F171" s="11" t="s">
        <v>91</v>
      </c>
      <c r="G171" s="28">
        <f>[57]SPDCL!DM171</f>
        <v>3048942.4402294727</v>
      </c>
      <c r="H171" s="29">
        <f t="shared" si="11"/>
        <v>3.0489424402294727</v>
      </c>
      <c r="I171" s="28" t="s">
        <v>550</v>
      </c>
      <c r="J171" s="28">
        <f>[57]SPDCL!DN171</f>
        <v>0</v>
      </c>
      <c r="K171" s="28">
        <f>[57]SPDCL!DO171</f>
        <v>8037912.0587999998</v>
      </c>
      <c r="L171" s="28">
        <f>[57]SPDCL!DP171</f>
        <v>0</v>
      </c>
      <c r="M171" s="28">
        <f t="shared" si="10"/>
        <v>8037912.0587999998</v>
      </c>
      <c r="N171" s="30">
        <f t="shared" si="12"/>
        <v>2.6362951142478903</v>
      </c>
    </row>
    <row r="172" spans="2:14">
      <c r="B172" s="11">
        <v>49</v>
      </c>
      <c r="C172" s="11">
        <v>1310254</v>
      </c>
      <c r="D172" s="43" t="s">
        <v>329</v>
      </c>
      <c r="E172" s="11" t="s">
        <v>333</v>
      </c>
      <c r="F172" s="11" t="s">
        <v>92</v>
      </c>
      <c r="G172" s="28">
        <f>[57]SPDCL!DM172</f>
        <v>2437117.1934392136</v>
      </c>
      <c r="H172" s="29">
        <f t="shared" si="11"/>
        <v>2.4371171934392137</v>
      </c>
      <c r="I172" s="28" t="s">
        <v>550</v>
      </c>
      <c r="J172" s="28">
        <f>[57]SPDCL!DN172</f>
        <v>0</v>
      </c>
      <c r="K172" s="28">
        <f>[57]SPDCL!DO172</f>
        <v>6417325.3080000002</v>
      </c>
      <c r="L172" s="28">
        <f>[57]SPDCL!DP172</f>
        <v>0</v>
      </c>
      <c r="M172" s="28">
        <f t="shared" si="10"/>
        <v>6417325.3080000002</v>
      </c>
      <c r="N172" s="30">
        <f t="shared" si="12"/>
        <v>2.6331623794192649</v>
      </c>
    </row>
    <row r="173" spans="2:14">
      <c r="B173" s="11">
        <v>50</v>
      </c>
      <c r="C173" s="11">
        <v>1310281</v>
      </c>
      <c r="D173" s="43" t="s">
        <v>334</v>
      </c>
      <c r="E173" s="11" t="s">
        <v>333</v>
      </c>
      <c r="F173" s="11" t="s">
        <v>100</v>
      </c>
      <c r="G173" s="28">
        <f>[57]SPDCL!DM173</f>
        <v>208002.7954</v>
      </c>
      <c r="H173" s="29">
        <f t="shared" si="11"/>
        <v>0.2080027954</v>
      </c>
      <c r="I173" s="28" t="s">
        <v>550</v>
      </c>
      <c r="J173" s="28">
        <f>[57]SPDCL!DN173</f>
        <v>0</v>
      </c>
      <c r="K173" s="28">
        <f>[57]SPDCL!DO173</f>
        <v>547717.35810000007</v>
      </c>
      <c r="L173" s="28">
        <f>[57]SPDCL!DP173</f>
        <v>0</v>
      </c>
      <c r="M173" s="28">
        <f t="shared" si="10"/>
        <v>547717.35810000007</v>
      </c>
      <c r="N173" s="30">
        <f t="shared" si="12"/>
        <v>2.6332211403539629</v>
      </c>
    </row>
    <row r="174" spans="2:14">
      <c r="B174" s="11">
        <v>51</v>
      </c>
      <c r="C174" s="11">
        <v>1310282</v>
      </c>
      <c r="D174" s="43" t="s">
        <v>334</v>
      </c>
      <c r="E174" s="11" t="s">
        <v>333</v>
      </c>
      <c r="F174" s="11" t="s">
        <v>101</v>
      </c>
      <c r="G174" s="28">
        <f>[57]SPDCL!DM174</f>
        <v>405240.8162</v>
      </c>
      <c r="H174" s="29">
        <f t="shared" si="11"/>
        <v>0.40524081620000002</v>
      </c>
      <c r="I174" s="28" t="s">
        <v>550</v>
      </c>
      <c r="J174" s="28">
        <f>[57]SPDCL!DN174</f>
        <v>0</v>
      </c>
      <c r="K174" s="28">
        <f>[57]SPDCL!DO174</f>
        <v>1067095.2753999999</v>
      </c>
      <c r="L174" s="28">
        <f>[57]SPDCL!DP174</f>
        <v>0</v>
      </c>
      <c r="M174" s="28">
        <f t="shared" si="10"/>
        <v>1067095.2753999999</v>
      </c>
      <c r="N174" s="30">
        <f t="shared" si="12"/>
        <v>2.6332374053687437</v>
      </c>
    </row>
    <row r="175" spans="2:14">
      <c r="B175" s="11">
        <v>52</v>
      </c>
      <c r="C175" s="11">
        <v>1310283</v>
      </c>
      <c r="D175" s="43" t="s">
        <v>334</v>
      </c>
      <c r="E175" s="11" t="s">
        <v>333</v>
      </c>
      <c r="F175" s="11" t="s">
        <v>102</v>
      </c>
      <c r="G175" s="28">
        <f>[57]SPDCL!DM175</f>
        <v>212017.973</v>
      </c>
      <c r="H175" s="29">
        <f t="shared" si="11"/>
        <v>0.212017973</v>
      </c>
      <c r="I175" s="28" t="s">
        <v>550</v>
      </c>
      <c r="J175" s="28">
        <f>[57]SPDCL!DN175</f>
        <v>0</v>
      </c>
      <c r="K175" s="28">
        <f>[57]SPDCL!DO175</f>
        <v>558936.7254</v>
      </c>
      <c r="L175" s="28">
        <f>[57]SPDCL!DP175</f>
        <v>0</v>
      </c>
      <c r="M175" s="28">
        <f t="shared" si="10"/>
        <v>558936.7254</v>
      </c>
      <c r="N175" s="30">
        <f t="shared" si="12"/>
        <v>2.6362704892004603</v>
      </c>
    </row>
    <row r="176" spans="2:14">
      <c r="B176" s="11">
        <v>53</v>
      </c>
      <c r="C176" s="11">
        <v>1310319</v>
      </c>
      <c r="D176" s="43" t="s">
        <v>334</v>
      </c>
      <c r="E176" s="11" t="s">
        <v>333</v>
      </c>
      <c r="F176" s="11" t="s">
        <v>103</v>
      </c>
      <c r="G176" s="28">
        <f>[57]SPDCL!DM176</f>
        <v>241845.32149999999</v>
      </c>
      <c r="H176" s="29">
        <f t="shared" si="11"/>
        <v>0.24184532149999999</v>
      </c>
      <c r="I176" s="28" t="s">
        <v>550</v>
      </c>
      <c r="J176" s="28">
        <f>[57]SPDCL!DN176</f>
        <v>0</v>
      </c>
      <c r="K176" s="28">
        <f>[57]SPDCL!DO176</f>
        <v>636845.83030000003</v>
      </c>
      <c r="L176" s="28">
        <f>[57]SPDCL!DP176</f>
        <v>0</v>
      </c>
      <c r="M176" s="28">
        <f t="shared" si="10"/>
        <v>636845.83030000003</v>
      </c>
      <c r="N176" s="30">
        <f t="shared" si="12"/>
        <v>2.6332774450631664</v>
      </c>
    </row>
    <row r="177" spans="2:14">
      <c r="B177" s="11">
        <v>54</v>
      </c>
      <c r="C177" s="11">
        <v>1310410</v>
      </c>
      <c r="D177" s="43" t="s">
        <v>334</v>
      </c>
      <c r="E177" s="11" t="s">
        <v>333</v>
      </c>
      <c r="F177" s="11" t="s">
        <v>104</v>
      </c>
      <c r="G177" s="28">
        <f>[57]SPDCL!DM177</f>
        <v>4483489.7711000005</v>
      </c>
      <c r="H177" s="29">
        <f t="shared" si="11"/>
        <v>4.4834897711000004</v>
      </c>
      <c r="I177" s="28" t="s">
        <v>550</v>
      </c>
      <c r="J177" s="28">
        <f>[57]SPDCL!DN177</f>
        <v>0</v>
      </c>
      <c r="K177" s="28">
        <f>[57]SPDCL!DO177</f>
        <v>20377034.116</v>
      </c>
      <c r="L177" s="28">
        <f>[57]SPDCL!DP177</f>
        <v>0</v>
      </c>
      <c r="M177" s="28">
        <f t="shared" si="10"/>
        <v>20377034.116</v>
      </c>
      <c r="N177" s="30">
        <f t="shared" si="12"/>
        <v>4.5449047854079527</v>
      </c>
    </row>
    <row r="178" spans="2:14">
      <c r="B178" s="11">
        <v>55</v>
      </c>
      <c r="C178" s="11">
        <v>1310482</v>
      </c>
      <c r="D178" s="43" t="s">
        <v>334</v>
      </c>
      <c r="E178" s="11" t="s">
        <v>333</v>
      </c>
      <c r="F178" s="11" t="s">
        <v>105</v>
      </c>
      <c r="G178" s="28">
        <f>[57]SPDCL!DM178</f>
        <v>1459119.0713</v>
      </c>
      <c r="H178" s="29">
        <f t="shared" si="11"/>
        <v>1.4591190713</v>
      </c>
      <c r="I178" s="28" t="s">
        <v>550</v>
      </c>
      <c r="J178" s="28">
        <f>[57]SPDCL!DN178</f>
        <v>0</v>
      </c>
      <c r="K178" s="28">
        <f>[57]SPDCL!DO178</f>
        <v>7047545.3023000006</v>
      </c>
      <c r="L178" s="28">
        <f>[57]SPDCL!DP178</f>
        <v>0</v>
      </c>
      <c r="M178" s="28">
        <f t="shared" si="10"/>
        <v>7047545.3023000006</v>
      </c>
      <c r="N178" s="30">
        <f t="shared" si="12"/>
        <v>4.830000128790723</v>
      </c>
    </row>
    <row r="179" spans="2:14">
      <c r="B179" s="11">
        <v>56</v>
      </c>
      <c r="C179" s="11">
        <v>1310483</v>
      </c>
      <c r="D179" s="43" t="s">
        <v>337</v>
      </c>
      <c r="E179" s="11" t="s">
        <v>333</v>
      </c>
      <c r="F179" s="11" t="s">
        <v>106</v>
      </c>
      <c r="G179" s="28">
        <f>[57]SPDCL!DM179</f>
        <v>342705.4192</v>
      </c>
      <c r="H179" s="29">
        <f t="shared" si="11"/>
        <v>0.34270541920000003</v>
      </c>
      <c r="I179" s="28" t="s">
        <v>550</v>
      </c>
      <c r="J179" s="28">
        <f>[57]SPDCL!DN179</f>
        <v>0</v>
      </c>
      <c r="K179" s="28">
        <f>[57]SPDCL!DO179</f>
        <v>1654662.1496975161</v>
      </c>
      <c r="L179" s="28">
        <f>[57]SPDCL!DP179</f>
        <v>0</v>
      </c>
      <c r="M179" s="28">
        <f t="shared" si="10"/>
        <v>1654662.1496975161</v>
      </c>
      <c r="N179" s="30">
        <f t="shared" si="12"/>
        <v>4.8282345623833542</v>
      </c>
    </row>
    <row r="180" spans="2:14">
      <c r="B180" s="11">
        <v>57</v>
      </c>
      <c r="C180" s="11">
        <v>1310513</v>
      </c>
      <c r="D180" s="43" t="s">
        <v>334</v>
      </c>
      <c r="E180" s="11" t="s">
        <v>333</v>
      </c>
      <c r="F180" s="11" t="s">
        <v>107</v>
      </c>
      <c r="G180" s="28">
        <f>[57]SPDCL!DM180</f>
        <v>3658536.7708000001</v>
      </c>
      <c r="H180" s="29">
        <f t="shared" si="11"/>
        <v>3.6585367708000001</v>
      </c>
      <c r="I180" s="28" t="s">
        <v>550</v>
      </c>
      <c r="J180" s="28">
        <f>[57]SPDCL!DN180</f>
        <v>0</v>
      </c>
      <c r="K180" s="28">
        <f>[57]SPDCL!DO180</f>
        <v>17670359.8532</v>
      </c>
      <c r="L180" s="28">
        <f>[57]SPDCL!DP180</f>
        <v>0</v>
      </c>
      <c r="M180" s="28">
        <f t="shared" si="10"/>
        <v>17670359.8532</v>
      </c>
      <c r="N180" s="30">
        <f t="shared" si="12"/>
        <v>4.8298981150696703</v>
      </c>
    </row>
    <row r="181" spans="2:14">
      <c r="B181" s="11">
        <v>58</v>
      </c>
      <c r="C181" s="11">
        <v>1310514</v>
      </c>
      <c r="D181" s="43" t="s">
        <v>334</v>
      </c>
      <c r="E181" s="11" t="s">
        <v>333</v>
      </c>
      <c r="F181" s="11" t="s">
        <v>108</v>
      </c>
      <c r="G181" s="28">
        <f>[57]SPDCL!DM181</f>
        <v>2403276.1517000003</v>
      </c>
      <c r="H181" s="29">
        <f t="shared" si="11"/>
        <v>2.4032761517000001</v>
      </c>
      <c r="I181" s="28" t="s">
        <v>550</v>
      </c>
      <c r="J181" s="28">
        <f>[57]SPDCL!DN181</f>
        <v>0</v>
      </c>
      <c r="K181" s="28">
        <f>[57]SPDCL!DO181</f>
        <v>11302311.5134</v>
      </c>
      <c r="L181" s="28">
        <f>[57]SPDCL!DP181</f>
        <v>0</v>
      </c>
      <c r="M181" s="28">
        <f t="shared" si="10"/>
        <v>11302311.5134</v>
      </c>
      <c r="N181" s="30">
        <f t="shared" si="12"/>
        <v>4.7028767399056939</v>
      </c>
    </row>
    <row r="182" spans="2:14">
      <c r="B182" s="11">
        <v>59</v>
      </c>
      <c r="C182" s="11">
        <v>1310515</v>
      </c>
      <c r="D182" s="43" t="s">
        <v>334</v>
      </c>
      <c r="E182" s="11" t="s">
        <v>333</v>
      </c>
      <c r="F182" s="11" t="s">
        <v>109</v>
      </c>
      <c r="G182" s="28">
        <f>[57]SPDCL!DM182</f>
        <v>8562861.3997000009</v>
      </c>
      <c r="H182" s="29">
        <f t="shared" si="11"/>
        <v>8.5628613997000009</v>
      </c>
      <c r="I182" s="28" t="s">
        <v>550</v>
      </c>
      <c r="J182" s="28">
        <f>[57]SPDCL!DN182</f>
        <v>0</v>
      </c>
      <c r="K182" s="28">
        <f>[57]SPDCL!DO182</f>
        <v>41357677.013600007</v>
      </c>
      <c r="L182" s="28">
        <f>[57]SPDCL!DP182</f>
        <v>0</v>
      </c>
      <c r="M182" s="28">
        <f t="shared" si="10"/>
        <v>41357677.013600007</v>
      </c>
      <c r="N182" s="30">
        <f t="shared" si="12"/>
        <v>4.8298898093864944</v>
      </c>
    </row>
    <row r="183" spans="2:14">
      <c r="B183" s="11">
        <v>60</v>
      </c>
      <c r="C183" s="11">
        <v>1310563</v>
      </c>
      <c r="D183" s="43" t="s">
        <v>334</v>
      </c>
      <c r="E183" s="11" t="s">
        <v>333</v>
      </c>
      <c r="F183" s="11" t="s">
        <v>110</v>
      </c>
      <c r="G183" s="28">
        <f>[57]SPDCL!DM183</f>
        <v>20110067.7678</v>
      </c>
      <c r="H183" s="29">
        <f t="shared" si="11"/>
        <v>20.1100677678</v>
      </c>
      <c r="I183" s="28" t="s">
        <v>550</v>
      </c>
      <c r="J183" s="28">
        <f>[57]SPDCL!DN183</f>
        <v>0</v>
      </c>
      <c r="K183" s="28">
        <f>[57]SPDCL!DO183</f>
        <v>97332727.837499991</v>
      </c>
      <c r="L183" s="28">
        <f>[57]SPDCL!DP183</f>
        <v>0</v>
      </c>
      <c r="M183" s="28">
        <f t="shared" si="10"/>
        <v>97332727.837499991</v>
      </c>
      <c r="N183" s="30">
        <f t="shared" si="12"/>
        <v>4.8399999921108172</v>
      </c>
    </row>
    <row r="184" spans="2:14">
      <c r="B184" s="11">
        <v>61</v>
      </c>
      <c r="C184" s="11">
        <v>1310561</v>
      </c>
      <c r="D184" s="43" t="s">
        <v>334</v>
      </c>
      <c r="E184" s="11" t="s">
        <v>333</v>
      </c>
      <c r="F184" s="11" t="s">
        <v>111</v>
      </c>
      <c r="G184" s="28">
        <f>[57]SPDCL!DM184</f>
        <v>5992203.8184000002</v>
      </c>
      <c r="H184" s="29">
        <f t="shared" si="11"/>
        <v>5.9922038184000002</v>
      </c>
      <c r="I184" s="28" t="s">
        <v>550</v>
      </c>
      <c r="J184" s="28">
        <f>[57]SPDCL!DN184</f>
        <v>0</v>
      </c>
      <c r="K184" s="28">
        <f>[57]SPDCL!DO184</f>
        <v>29002187.027528003</v>
      </c>
      <c r="L184" s="28">
        <f>[57]SPDCL!DP184</f>
        <v>0</v>
      </c>
      <c r="M184" s="28">
        <f t="shared" si="10"/>
        <v>29002187.027528003</v>
      </c>
      <c r="N184" s="30">
        <f t="shared" si="12"/>
        <v>4.8399867405164434</v>
      </c>
    </row>
    <row r="185" spans="2:14">
      <c r="B185" s="11">
        <v>62</v>
      </c>
      <c r="C185" s="11">
        <v>1310555</v>
      </c>
      <c r="D185" s="43" t="s">
        <v>334</v>
      </c>
      <c r="E185" s="11" t="s">
        <v>333</v>
      </c>
      <c r="F185" s="11" t="s">
        <v>112</v>
      </c>
      <c r="G185" s="28">
        <f>[57]SPDCL!DM185</f>
        <v>3995750.5198999997</v>
      </c>
      <c r="H185" s="29">
        <f t="shared" si="11"/>
        <v>3.9957505198999996</v>
      </c>
      <c r="I185" s="28" t="s">
        <v>550</v>
      </c>
      <c r="J185" s="28">
        <f>[57]SPDCL!DN185</f>
        <v>0</v>
      </c>
      <c r="K185" s="28">
        <f>[57]SPDCL!DO185</f>
        <v>19339422.016800001</v>
      </c>
      <c r="L185" s="28">
        <f>[57]SPDCL!DP185</f>
        <v>0</v>
      </c>
      <c r="M185" s="28">
        <f t="shared" si="10"/>
        <v>19339422.016800001</v>
      </c>
      <c r="N185" s="30">
        <f t="shared" si="12"/>
        <v>4.8399973723294423</v>
      </c>
    </row>
    <row r="186" spans="2:14">
      <c r="B186" s="11">
        <v>63</v>
      </c>
      <c r="C186" s="11">
        <v>1310581</v>
      </c>
      <c r="D186" s="43" t="s">
        <v>334</v>
      </c>
      <c r="E186" s="11" t="s">
        <v>333</v>
      </c>
      <c r="F186" s="11" t="s">
        <v>113</v>
      </c>
      <c r="G186" s="28">
        <f>[57]SPDCL!DM186</f>
        <v>20842396.1941</v>
      </c>
      <c r="H186" s="29">
        <f t="shared" si="11"/>
        <v>20.842396194100001</v>
      </c>
      <c r="I186" s="28" t="s">
        <v>550</v>
      </c>
      <c r="J186" s="28">
        <f>[57]SPDCL!DN186</f>
        <v>0</v>
      </c>
      <c r="K186" s="28">
        <f>[57]SPDCL!DO186</f>
        <v>100877197.47499999</v>
      </c>
      <c r="L186" s="28">
        <f>[57]SPDCL!DP186</f>
        <v>0</v>
      </c>
      <c r="M186" s="28">
        <f t="shared" si="10"/>
        <v>100877197.47499999</v>
      </c>
      <c r="N186" s="30">
        <f t="shared" si="12"/>
        <v>4.8399999949888679</v>
      </c>
    </row>
    <row r="187" spans="2:14">
      <c r="B187" s="11">
        <v>64</v>
      </c>
      <c r="C187" s="11">
        <v>1310378</v>
      </c>
      <c r="D187" s="43" t="s">
        <v>331</v>
      </c>
      <c r="E187" s="11" t="s">
        <v>333</v>
      </c>
      <c r="F187" s="11" t="s">
        <v>194</v>
      </c>
      <c r="G187" s="28">
        <f>[57]SPDCL!DM187</f>
        <v>819052.78980000014</v>
      </c>
      <c r="H187" s="29">
        <f t="shared" si="11"/>
        <v>0.81905278980000018</v>
      </c>
      <c r="I187" s="28" t="s">
        <v>550</v>
      </c>
      <c r="J187" s="28">
        <f>[57]SPDCL!DN187</f>
        <v>0</v>
      </c>
      <c r="K187" s="28">
        <f>[57]SPDCL!DO187</f>
        <v>3840667.9446</v>
      </c>
      <c r="L187" s="28">
        <f>[57]SPDCL!DP187</f>
        <v>0</v>
      </c>
      <c r="M187" s="28">
        <f t="shared" si="10"/>
        <v>3840667.9446</v>
      </c>
      <c r="N187" s="30">
        <f t="shared" si="12"/>
        <v>4.6891580035248168</v>
      </c>
    </row>
    <row r="188" spans="2:14">
      <c r="B188" s="11">
        <v>65</v>
      </c>
      <c r="C188" s="11">
        <v>1310377</v>
      </c>
      <c r="D188" s="43" t="s">
        <v>326</v>
      </c>
      <c r="E188" s="11" t="s">
        <v>333</v>
      </c>
      <c r="F188" s="11" t="s">
        <v>195</v>
      </c>
      <c r="G188" s="28">
        <f>[57]SPDCL!DM188</f>
        <v>768568.56019999995</v>
      </c>
      <c r="H188" s="29">
        <f t="shared" si="11"/>
        <v>0.76856856019999997</v>
      </c>
      <c r="I188" s="28" t="s">
        <v>550</v>
      </c>
      <c r="J188" s="28">
        <f>[57]SPDCL!DN188</f>
        <v>0</v>
      </c>
      <c r="K188" s="28">
        <f>[57]SPDCL!DO188</f>
        <v>3603841.0151400007</v>
      </c>
      <c r="L188" s="28">
        <f>[57]SPDCL!DP188</f>
        <v>0</v>
      </c>
      <c r="M188" s="28">
        <f t="shared" ref="M188:M251" si="13">J188+K188+L188</f>
        <v>3603841.0151400007</v>
      </c>
      <c r="N188" s="30">
        <f t="shared" si="12"/>
        <v>4.6890299730738336</v>
      </c>
    </row>
    <row r="189" spans="2:14">
      <c r="B189" s="11">
        <v>66</v>
      </c>
      <c r="C189" s="11">
        <v>1310578</v>
      </c>
      <c r="D189" s="43" t="s">
        <v>334</v>
      </c>
      <c r="E189" s="11" t="s">
        <v>333</v>
      </c>
      <c r="F189" s="11" t="s">
        <v>215</v>
      </c>
      <c r="G189" s="28">
        <f>[57]SPDCL!DM189</f>
        <v>17200688.218200002</v>
      </c>
      <c r="H189" s="29">
        <f t="shared" si="11"/>
        <v>17.200688218200003</v>
      </c>
      <c r="I189" s="28" t="s">
        <v>550</v>
      </c>
      <c r="J189" s="28">
        <f>[57]SPDCL!DN189</f>
        <v>0</v>
      </c>
      <c r="K189" s="28">
        <f>[57]SPDCL!DO189</f>
        <v>82762392.190500006</v>
      </c>
      <c r="L189" s="28">
        <f>[57]SPDCL!DP189</f>
        <v>0</v>
      </c>
      <c r="M189" s="28">
        <f t="shared" si="13"/>
        <v>82762392.190500006</v>
      </c>
      <c r="N189" s="30">
        <f t="shared" si="12"/>
        <v>4.8115744638013576</v>
      </c>
    </row>
    <row r="190" spans="2:14">
      <c r="B190" s="11">
        <v>67</v>
      </c>
      <c r="C190" s="11">
        <v>1310580</v>
      </c>
      <c r="D190" s="43" t="s">
        <v>334</v>
      </c>
      <c r="E190" s="11" t="s">
        <v>333</v>
      </c>
      <c r="F190" s="11" t="s">
        <v>217</v>
      </c>
      <c r="G190" s="28">
        <f>[57]SPDCL!DM190</f>
        <v>11884196.871000001</v>
      </c>
      <c r="H190" s="29">
        <f t="shared" si="11"/>
        <v>11.884196871</v>
      </c>
      <c r="I190" s="28" t="s">
        <v>550</v>
      </c>
      <c r="J190" s="28">
        <f>[57]SPDCL!DN190</f>
        <v>0</v>
      </c>
      <c r="K190" s="28">
        <f>[57]SPDCL!DO190</f>
        <v>57494125.003900006</v>
      </c>
      <c r="L190" s="28">
        <f>[57]SPDCL!DP190</f>
        <v>0</v>
      </c>
      <c r="M190" s="28">
        <f t="shared" si="13"/>
        <v>57494125.003900006</v>
      </c>
      <c r="N190" s="30">
        <f t="shared" si="12"/>
        <v>4.8378637301270269</v>
      </c>
    </row>
    <row r="191" spans="2:14">
      <c r="B191" s="11">
        <v>68</v>
      </c>
      <c r="C191" s="11">
        <v>1310548</v>
      </c>
      <c r="D191" s="43" t="s">
        <v>334</v>
      </c>
      <c r="E191" s="11" t="s">
        <v>333</v>
      </c>
      <c r="F191" s="11" t="s">
        <v>218</v>
      </c>
      <c r="G191" s="28">
        <f>[57]SPDCL!DM191</f>
        <v>23334624.145600002</v>
      </c>
      <c r="H191" s="29">
        <f t="shared" si="11"/>
        <v>23.334624145600003</v>
      </c>
      <c r="I191" s="28" t="s">
        <v>550</v>
      </c>
      <c r="J191" s="28">
        <f>[57]SPDCL!DN191</f>
        <v>0</v>
      </c>
      <c r="K191" s="28">
        <f>[57]SPDCL!DO191</f>
        <v>112706234.70909999</v>
      </c>
      <c r="L191" s="28">
        <f>[57]SPDCL!DP191</f>
        <v>0</v>
      </c>
      <c r="M191" s="28">
        <f t="shared" si="13"/>
        <v>112706234.70909999</v>
      </c>
      <c r="N191" s="30">
        <f t="shared" si="12"/>
        <v>4.8300000036791673</v>
      </c>
    </row>
    <row r="192" spans="2:14">
      <c r="B192" s="11">
        <v>69</v>
      </c>
      <c r="C192" s="11">
        <v>1310562</v>
      </c>
      <c r="D192" s="43" t="s">
        <v>334</v>
      </c>
      <c r="E192" s="11" t="s">
        <v>333</v>
      </c>
      <c r="F192" s="11" t="s">
        <v>219</v>
      </c>
      <c r="G192" s="28">
        <f>[57]SPDCL!DM192</f>
        <v>10458350.372300001</v>
      </c>
      <c r="H192" s="29">
        <f t="shared" si="11"/>
        <v>10.4583503723</v>
      </c>
      <c r="I192" s="28" t="s">
        <v>550</v>
      </c>
      <c r="J192" s="28">
        <f>[57]SPDCL!DN192</f>
        <v>0</v>
      </c>
      <c r="K192" s="28">
        <f>[57]SPDCL!DO192</f>
        <v>50618415.667099997</v>
      </c>
      <c r="L192" s="28">
        <f>[57]SPDCL!DP192</f>
        <v>0</v>
      </c>
      <c r="M192" s="28">
        <f t="shared" si="13"/>
        <v>50618415.667099997</v>
      </c>
      <c r="N192" s="30">
        <f t="shared" si="12"/>
        <v>4.8399999871077179</v>
      </c>
    </row>
    <row r="193" spans="2:14">
      <c r="B193" s="11">
        <v>70</v>
      </c>
      <c r="C193" s="11">
        <v>1310579</v>
      </c>
      <c r="D193" s="43" t="s">
        <v>334</v>
      </c>
      <c r="E193" s="11" t="s">
        <v>333</v>
      </c>
      <c r="F193" s="11" t="s">
        <v>220</v>
      </c>
      <c r="G193" s="28">
        <f>[57]SPDCL!DM193</f>
        <v>17407671.599600002</v>
      </c>
      <c r="H193" s="29">
        <f t="shared" si="11"/>
        <v>17.4076715996</v>
      </c>
      <c r="I193" s="28" t="s">
        <v>550</v>
      </c>
      <c r="J193" s="28">
        <f>[57]SPDCL!DN193</f>
        <v>0</v>
      </c>
      <c r="K193" s="28">
        <f>[57]SPDCL!DO193</f>
        <v>84139429.110300004</v>
      </c>
      <c r="L193" s="28">
        <f>[57]SPDCL!DP193</f>
        <v>0</v>
      </c>
      <c r="M193" s="28">
        <f t="shared" si="13"/>
        <v>84139429.110300004</v>
      </c>
      <c r="N193" s="30">
        <f t="shared" si="12"/>
        <v>4.8334683147534436</v>
      </c>
    </row>
    <row r="194" spans="2:14">
      <c r="B194" s="11">
        <v>71</v>
      </c>
      <c r="C194" s="11">
        <v>1310577</v>
      </c>
      <c r="D194" s="43" t="s">
        <v>334</v>
      </c>
      <c r="E194" s="11" t="s">
        <v>333</v>
      </c>
      <c r="F194" s="11" t="s">
        <v>221</v>
      </c>
      <c r="G194" s="28">
        <f>[57]SPDCL!DM194</f>
        <v>18798621.375100002</v>
      </c>
      <c r="H194" s="29">
        <f t="shared" si="11"/>
        <v>18.798621375100002</v>
      </c>
      <c r="I194" s="28" t="s">
        <v>550</v>
      </c>
      <c r="J194" s="28">
        <f>[57]SPDCL!DN194</f>
        <v>0</v>
      </c>
      <c r="K194" s="28">
        <f>[57]SPDCL!DO194</f>
        <v>90862712.808299989</v>
      </c>
      <c r="L194" s="28">
        <f>[57]SPDCL!DP194</f>
        <v>0</v>
      </c>
      <c r="M194" s="28">
        <f t="shared" si="13"/>
        <v>90862712.808299989</v>
      </c>
      <c r="N194" s="30">
        <f t="shared" si="12"/>
        <v>4.8334774659940525</v>
      </c>
    </row>
    <row r="195" spans="2:14">
      <c r="B195" s="11">
        <v>72</v>
      </c>
      <c r="C195" s="11">
        <v>1310554</v>
      </c>
      <c r="D195" s="43" t="s">
        <v>334</v>
      </c>
      <c r="E195" s="11" t="s">
        <v>333</v>
      </c>
      <c r="F195" s="11" t="s">
        <v>222</v>
      </c>
      <c r="G195" s="28">
        <f>[57]SPDCL!DM195</f>
        <v>12212934.859999999</v>
      </c>
      <c r="H195" s="29">
        <f t="shared" si="11"/>
        <v>12.212934859999999</v>
      </c>
      <c r="I195" s="28" t="s">
        <v>550</v>
      </c>
      <c r="J195" s="28">
        <f>[57]SPDCL!DN195</f>
        <v>0</v>
      </c>
      <c r="K195" s="28">
        <f>[57]SPDCL!DO195</f>
        <v>47759870.287200004</v>
      </c>
      <c r="L195" s="28">
        <f>[57]SPDCL!DP195</f>
        <v>0</v>
      </c>
      <c r="M195" s="28">
        <f t="shared" si="13"/>
        <v>47759870.287200004</v>
      </c>
      <c r="N195" s="30">
        <f t="shared" si="12"/>
        <v>3.910597316262113</v>
      </c>
    </row>
    <row r="196" spans="2:14">
      <c r="B196" s="11">
        <v>73</v>
      </c>
      <c r="C196" s="11">
        <v>1310541</v>
      </c>
      <c r="D196" s="43" t="s">
        <v>334</v>
      </c>
      <c r="E196" s="11" t="s">
        <v>333</v>
      </c>
      <c r="F196" s="11" t="s">
        <v>223</v>
      </c>
      <c r="G196" s="28">
        <f>[57]SPDCL!DM196</f>
        <v>1504435.5226</v>
      </c>
      <c r="H196" s="29">
        <f t="shared" si="11"/>
        <v>1.5044355226000001</v>
      </c>
      <c r="I196" s="28" t="s">
        <v>550</v>
      </c>
      <c r="J196" s="28">
        <f>[57]SPDCL!DN196</f>
        <v>0</v>
      </c>
      <c r="K196" s="28">
        <f>[57]SPDCL!DO196</f>
        <v>7278185.8502000002</v>
      </c>
      <c r="L196" s="28">
        <f>[57]SPDCL!DP196</f>
        <v>0</v>
      </c>
      <c r="M196" s="28">
        <f t="shared" si="13"/>
        <v>7278185.8502000002</v>
      </c>
      <c r="N196" s="30">
        <f t="shared" si="12"/>
        <v>4.837818398239941</v>
      </c>
    </row>
    <row r="197" spans="2:14">
      <c r="B197" s="11">
        <v>74</v>
      </c>
      <c r="C197" s="11">
        <v>1310540</v>
      </c>
      <c r="D197" s="43" t="s">
        <v>334</v>
      </c>
      <c r="E197" s="11" t="s">
        <v>333</v>
      </c>
      <c r="F197" s="11" t="s">
        <v>224</v>
      </c>
      <c r="G197" s="28">
        <f>[57]SPDCL!DM197</f>
        <v>16457660.213300003</v>
      </c>
      <c r="H197" s="29">
        <f t="shared" ref="H197:H260" si="14">G197/1000000</f>
        <v>16.457660213300002</v>
      </c>
      <c r="I197" s="28" t="s">
        <v>550</v>
      </c>
      <c r="J197" s="28">
        <f>[57]SPDCL!DN197</f>
        <v>0</v>
      </c>
      <c r="K197" s="28">
        <f>[57]SPDCL!DO197</f>
        <v>79627181.089699998</v>
      </c>
      <c r="L197" s="28">
        <f>[57]SPDCL!DP197</f>
        <v>0</v>
      </c>
      <c r="M197" s="28">
        <f t="shared" si="13"/>
        <v>79627181.089699998</v>
      </c>
      <c r="N197" s="30">
        <f t="shared" si="12"/>
        <v>4.8383050845435811</v>
      </c>
    </row>
    <row r="198" spans="2:14">
      <c r="B198" s="11">
        <v>75</v>
      </c>
      <c r="C198" s="11">
        <v>1310542</v>
      </c>
      <c r="D198" s="43" t="s">
        <v>334</v>
      </c>
      <c r="E198" s="11" t="s">
        <v>333</v>
      </c>
      <c r="F198" s="11" t="s">
        <v>225</v>
      </c>
      <c r="G198" s="28">
        <f>[57]SPDCL!DM198</f>
        <v>10601032.919400001</v>
      </c>
      <c r="H198" s="29">
        <f t="shared" si="14"/>
        <v>10.601032919400001</v>
      </c>
      <c r="I198" s="28" t="s">
        <v>550</v>
      </c>
      <c r="J198" s="28">
        <f>[57]SPDCL!DN198</f>
        <v>0</v>
      </c>
      <c r="K198" s="28">
        <f>[57]SPDCL!DO198</f>
        <v>51287037.4846</v>
      </c>
      <c r="L198" s="28">
        <f>[57]SPDCL!DP198</f>
        <v>0</v>
      </c>
      <c r="M198" s="28">
        <f t="shared" si="13"/>
        <v>51287037.4846</v>
      </c>
      <c r="N198" s="30">
        <f t="shared" ref="N198:N261" si="15">IFERROR(M198/G198,0)</f>
        <v>4.8379283296766475</v>
      </c>
    </row>
    <row r="199" spans="2:14">
      <c r="B199" s="11">
        <v>76</v>
      </c>
      <c r="C199" s="11">
        <v>1310538</v>
      </c>
      <c r="D199" s="43" t="s">
        <v>334</v>
      </c>
      <c r="E199" s="11" t="s">
        <v>333</v>
      </c>
      <c r="F199" s="11" t="s">
        <v>226</v>
      </c>
      <c r="G199" s="28">
        <f>[57]SPDCL!DM199</f>
        <v>18581127.0207</v>
      </c>
      <c r="H199" s="29">
        <f t="shared" si="14"/>
        <v>18.581127020699999</v>
      </c>
      <c r="I199" s="28" t="s">
        <v>550</v>
      </c>
      <c r="J199" s="28">
        <f>[57]SPDCL!DN199</f>
        <v>0</v>
      </c>
      <c r="K199" s="28">
        <f>[57]SPDCL!DO199</f>
        <v>89713903.549700007</v>
      </c>
      <c r="L199" s="28">
        <f>[57]SPDCL!DP199</f>
        <v>0</v>
      </c>
      <c r="M199" s="28">
        <f t="shared" si="13"/>
        <v>89713903.549700007</v>
      </c>
      <c r="N199" s="30">
        <f t="shared" si="15"/>
        <v>4.8282272356114726</v>
      </c>
    </row>
    <row r="200" spans="2:14" hidden="1">
      <c r="B200" s="11">
        <v>77</v>
      </c>
      <c r="C200" s="11">
        <v>1310430</v>
      </c>
      <c r="D200" s="43" t="s">
        <v>334</v>
      </c>
      <c r="E200" s="11" t="s">
        <v>333</v>
      </c>
      <c r="F200" s="11" t="s">
        <v>476</v>
      </c>
      <c r="G200" s="28">
        <f>[57]SPDCL!DM200</f>
        <v>0</v>
      </c>
      <c r="H200" s="29">
        <f t="shared" si="14"/>
        <v>0</v>
      </c>
      <c r="I200" s="28"/>
      <c r="J200" s="28">
        <f>[57]SPDCL!DN200</f>
        <v>0</v>
      </c>
      <c r="K200" s="28">
        <f>[57]SPDCL!DO200</f>
        <v>0</v>
      </c>
      <c r="L200" s="28">
        <f>[57]SPDCL!DP200</f>
        <v>0</v>
      </c>
      <c r="M200" s="28">
        <f t="shared" si="13"/>
        <v>0</v>
      </c>
      <c r="N200" s="30">
        <f t="shared" si="15"/>
        <v>0</v>
      </c>
    </row>
    <row r="201" spans="2:14" hidden="1">
      <c r="B201" s="11">
        <v>78</v>
      </c>
      <c r="C201" s="11">
        <v>1310301</v>
      </c>
      <c r="D201" s="43" t="s">
        <v>335</v>
      </c>
      <c r="E201" s="11" t="s">
        <v>333</v>
      </c>
      <c r="F201" s="11" t="s">
        <v>477</v>
      </c>
      <c r="G201" s="28">
        <f>[57]SPDCL!DM201</f>
        <v>0</v>
      </c>
      <c r="H201" s="29">
        <f t="shared" si="14"/>
        <v>0</v>
      </c>
      <c r="I201" s="28"/>
      <c r="J201" s="28">
        <f>[57]SPDCL!DN201</f>
        <v>0</v>
      </c>
      <c r="K201" s="28">
        <f>[57]SPDCL!DO201</f>
        <v>0</v>
      </c>
      <c r="L201" s="28">
        <f>[57]SPDCL!DP201</f>
        <v>0</v>
      </c>
      <c r="M201" s="28">
        <f t="shared" si="13"/>
        <v>0</v>
      </c>
      <c r="N201" s="30">
        <f t="shared" si="15"/>
        <v>0</v>
      </c>
    </row>
    <row r="202" spans="2:14" hidden="1">
      <c r="B202" s="11">
        <v>79</v>
      </c>
      <c r="C202" s="11">
        <v>1310690</v>
      </c>
      <c r="D202" s="43" t="s">
        <v>334</v>
      </c>
      <c r="E202" s="11" t="s">
        <v>333</v>
      </c>
      <c r="F202" s="11" t="s">
        <v>478</v>
      </c>
      <c r="G202" s="28">
        <f>[57]SPDCL!DM202</f>
        <v>0</v>
      </c>
      <c r="H202" s="29">
        <f t="shared" si="14"/>
        <v>0</v>
      </c>
      <c r="I202" s="28"/>
      <c r="J202" s="28">
        <f>[57]SPDCL!DN202</f>
        <v>0</v>
      </c>
      <c r="K202" s="28">
        <f>[57]SPDCL!DO202</f>
        <v>0</v>
      </c>
      <c r="L202" s="28">
        <f>[57]SPDCL!DP202</f>
        <v>0</v>
      </c>
      <c r="M202" s="28">
        <f t="shared" si="13"/>
        <v>0</v>
      </c>
      <c r="N202" s="30">
        <f t="shared" si="15"/>
        <v>0</v>
      </c>
    </row>
    <row r="203" spans="2:14" hidden="1">
      <c r="B203" s="11">
        <v>80</v>
      </c>
      <c r="C203" s="11">
        <v>1310358</v>
      </c>
      <c r="D203" s="43" t="s">
        <v>335</v>
      </c>
      <c r="E203" s="11" t="s">
        <v>333</v>
      </c>
      <c r="F203" s="11" t="s">
        <v>479</v>
      </c>
      <c r="G203" s="28">
        <f>[57]SPDCL!DM203</f>
        <v>0</v>
      </c>
      <c r="H203" s="29">
        <f t="shared" si="14"/>
        <v>0</v>
      </c>
      <c r="I203" s="28"/>
      <c r="J203" s="28">
        <f>[57]SPDCL!DN203</f>
        <v>0</v>
      </c>
      <c r="K203" s="28">
        <f>[57]SPDCL!DO203</f>
        <v>0</v>
      </c>
      <c r="L203" s="28">
        <f>[57]SPDCL!DP203</f>
        <v>0</v>
      </c>
      <c r="M203" s="28">
        <f t="shared" si="13"/>
        <v>0</v>
      </c>
      <c r="N203" s="30">
        <f t="shared" si="15"/>
        <v>0</v>
      </c>
    </row>
    <row r="204" spans="2:14">
      <c r="B204" s="11">
        <v>81</v>
      </c>
      <c r="C204" s="11">
        <v>1310370</v>
      </c>
      <c r="D204" s="43" t="s">
        <v>326</v>
      </c>
      <c r="E204" s="11" t="s">
        <v>333</v>
      </c>
      <c r="F204" s="11" t="s">
        <v>191</v>
      </c>
      <c r="G204" s="28">
        <f>[57]SPDCL!DM204</f>
        <v>5139821.0383000001</v>
      </c>
      <c r="H204" s="29">
        <f t="shared" si="14"/>
        <v>5.1398210383</v>
      </c>
      <c r="I204" s="28" t="s">
        <v>550</v>
      </c>
      <c r="J204" s="28">
        <f>[57]SPDCL!DN204</f>
        <v>0</v>
      </c>
      <c r="K204" s="28">
        <f>[57]SPDCL!DO204</f>
        <v>24099900.745410003</v>
      </c>
      <c r="L204" s="28">
        <f>[57]SPDCL!DP204</f>
        <v>0</v>
      </c>
      <c r="M204" s="28">
        <f t="shared" si="13"/>
        <v>24099900.745410003</v>
      </c>
      <c r="N204" s="30">
        <f t="shared" si="15"/>
        <v>4.6888598972272906</v>
      </c>
    </row>
    <row r="205" spans="2:14">
      <c r="B205" s="11">
        <v>82</v>
      </c>
      <c r="C205" s="11">
        <v>1310401</v>
      </c>
      <c r="D205" s="43" t="s">
        <v>326</v>
      </c>
      <c r="E205" s="11" t="s">
        <v>333</v>
      </c>
      <c r="F205" s="11" t="s">
        <v>192</v>
      </c>
      <c r="G205" s="28">
        <f>[57]SPDCL!DM205</f>
        <v>1540144.7308</v>
      </c>
      <c r="H205" s="29">
        <f t="shared" si="14"/>
        <v>1.5401447308</v>
      </c>
      <c r="I205" s="28" t="s">
        <v>550</v>
      </c>
      <c r="J205" s="28">
        <f>[57]SPDCL!DN205</f>
        <v>0</v>
      </c>
      <c r="K205" s="28">
        <f>[57]SPDCL!DO205</f>
        <v>7221519.23116</v>
      </c>
      <c r="L205" s="28">
        <f>[57]SPDCL!DP205</f>
        <v>0</v>
      </c>
      <c r="M205" s="28">
        <f t="shared" si="13"/>
        <v>7221519.23116</v>
      </c>
      <c r="N205" s="30">
        <f t="shared" si="15"/>
        <v>4.6888575383489535</v>
      </c>
    </row>
    <row r="206" spans="2:14">
      <c r="B206" s="11">
        <v>83</v>
      </c>
      <c r="C206" s="11">
        <v>1310376</v>
      </c>
      <c r="D206" s="43" t="s">
        <v>331</v>
      </c>
      <c r="E206" s="11" t="s">
        <v>333</v>
      </c>
      <c r="F206" s="11" t="s">
        <v>193</v>
      </c>
      <c r="G206" s="28">
        <f>[57]SPDCL!DM206</f>
        <v>750415.79560000007</v>
      </c>
      <c r="H206" s="29">
        <f t="shared" si="14"/>
        <v>0.75041579560000005</v>
      </c>
      <c r="I206" s="28" t="s">
        <v>550</v>
      </c>
      <c r="J206" s="28">
        <f>[57]SPDCL!DN206</f>
        <v>0</v>
      </c>
      <c r="K206" s="28">
        <f>[57]SPDCL!DO206</f>
        <v>3518912.6234000004</v>
      </c>
      <c r="L206" s="28">
        <f>[57]SPDCL!DP206</f>
        <v>0</v>
      </c>
      <c r="M206" s="28">
        <f t="shared" si="13"/>
        <v>3518912.6234000004</v>
      </c>
      <c r="N206" s="30">
        <f t="shared" si="15"/>
        <v>4.6892837864459258</v>
      </c>
    </row>
    <row r="207" spans="2:14">
      <c r="B207" s="11">
        <v>84</v>
      </c>
      <c r="C207" s="11">
        <v>1310375</v>
      </c>
      <c r="D207" s="43" t="s">
        <v>326</v>
      </c>
      <c r="E207" s="11" t="s">
        <v>333</v>
      </c>
      <c r="F207" s="11" t="s">
        <v>196</v>
      </c>
      <c r="G207" s="28">
        <f>[57]SPDCL!DM207</f>
        <v>710614.70920000004</v>
      </c>
      <c r="H207" s="29">
        <f t="shared" si="14"/>
        <v>0.71061470920000003</v>
      </c>
      <c r="I207" s="28" t="s">
        <v>550</v>
      </c>
      <c r="J207" s="28">
        <f>[57]SPDCL!DN207</f>
        <v>0</v>
      </c>
      <c r="K207" s="28">
        <f>[57]SPDCL!DO207</f>
        <v>3332183.9523400003</v>
      </c>
      <c r="L207" s="28">
        <f>[57]SPDCL!DP207</f>
        <v>0</v>
      </c>
      <c r="M207" s="28">
        <f t="shared" si="13"/>
        <v>3332183.9523400003</v>
      </c>
      <c r="N207" s="30">
        <f t="shared" si="15"/>
        <v>4.6891570202526847</v>
      </c>
    </row>
    <row r="208" spans="2:14">
      <c r="B208" s="11">
        <v>85</v>
      </c>
      <c r="C208" s="11">
        <v>1310519</v>
      </c>
      <c r="D208" s="43" t="s">
        <v>326</v>
      </c>
      <c r="E208" s="11" t="s">
        <v>333</v>
      </c>
      <c r="F208" s="11" t="s">
        <v>197</v>
      </c>
      <c r="G208" s="28">
        <f>[57]SPDCL!DM208</f>
        <v>38018910.822500005</v>
      </c>
      <c r="H208" s="29">
        <f t="shared" si="14"/>
        <v>38.018910822500004</v>
      </c>
      <c r="I208" s="28" t="s">
        <v>550</v>
      </c>
      <c r="J208" s="28">
        <f>[57]SPDCL!DN208</f>
        <v>0</v>
      </c>
      <c r="K208" s="28">
        <f>[57]SPDCL!DO208</f>
        <v>183631339.27267501</v>
      </c>
      <c r="L208" s="28">
        <f>[57]SPDCL!DP208</f>
        <v>0</v>
      </c>
      <c r="M208" s="28">
        <f t="shared" si="13"/>
        <v>183631339.27267501</v>
      </c>
      <c r="N208" s="30">
        <f t="shared" si="15"/>
        <v>4.8299999999999992</v>
      </c>
    </row>
    <row r="209" spans="2:14">
      <c r="B209" s="11">
        <v>86</v>
      </c>
      <c r="C209" s="11">
        <v>1310539</v>
      </c>
      <c r="D209" s="43" t="s">
        <v>326</v>
      </c>
      <c r="E209" s="11" t="s">
        <v>333</v>
      </c>
      <c r="F209" s="11" t="s">
        <v>198</v>
      </c>
      <c r="G209" s="28">
        <f>[57]SPDCL!DM209</f>
        <v>35936931.911499999</v>
      </c>
      <c r="H209" s="29">
        <f t="shared" si="14"/>
        <v>35.936931911499997</v>
      </c>
      <c r="I209" s="28" t="s">
        <v>550</v>
      </c>
      <c r="J209" s="28">
        <f>[57]SPDCL!DN209</f>
        <v>0</v>
      </c>
      <c r="K209" s="28">
        <f>[57]SPDCL!DO209</f>
        <v>173934750.45166001</v>
      </c>
      <c r="L209" s="28">
        <f>[57]SPDCL!DP209</f>
        <v>0</v>
      </c>
      <c r="M209" s="28">
        <f t="shared" si="13"/>
        <v>173934750.45166001</v>
      </c>
      <c r="N209" s="30">
        <f t="shared" si="15"/>
        <v>4.84</v>
      </c>
    </row>
    <row r="210" spans="2:14">
      <c r="B210" s="11">
        <v>87</v>
      </c>
      <c r="C210" s="11">
        <v>1310518</v>
      </c>
      <c r="D210" s="43" t="s">
        <v>326</v>
      </c>
      <c r="E210" s="11" t="s">
        <v>333</v>
      </c>
      <c r="F210" s="11" t="s">
        <v>199</v>
      </c>
      <c r="G210" s="28">
        <f>[57]SPDCL!DM210</f>
        <v>37699231.606100008</v>
      </c>
      <c r="H210" s="29">
        <f t="shared" si="14"/>
        <v>37.699231606100007</v>
      </c>
      <c r="I210" s="28" t="s">
        <v>550</v>
      </c>
      <c r="J210" s="28">
        <f>[57]SPDCL!DN210</f>
        <v>0</v>
      </c>
      <c r="K210" s="28">
        <f>[57]SPDCL!DO210</f>
        <v>182464280.97352397</v>
      </c>
      <c r="L210" s="28">
        <f>[57]SPDCL!DP210</f>
        <v>0</v>
      </c>
      <c r="M210" s="28">
        <f t="shared" si="13"/>
        <v>182464280.97352397</v>
      </c>
      <c r="N210" s="30">
        <f t="shared" si="15"/>
        <v>4.8399999999999981</v>
      </c>
    </row>
    <row r="211" spans="2:14">
      <c r="B211" s="11">
        <v>88</v>
      </c>
      <c r="C211" s="11">
        <v>1310425</v>
      </c>
      <c r="D211" s="43" t="s">
        <v>326</v>
      </c>
      <c r="E211" s="11" t="s">
        <v>333</v>
      </c>
      <c r="F211" s="11" t="s">
        <v>200</v>
      </c>
      <c r="G211" s="28">
        <f>[57]SPDCL!DM211</f>
        <v>8495420.211099999</v>
      </c>
      <c r="H211" s="29">
        <f t="shared" si="14"/>
        <v>8.495420211099999</v>
      </c>
      <c r="I211" s="28" t="s">
        <v>550</v>
      </c>
      <c r="J211" s="28">
        <f>[57]SPDCL!DN211</f>
        <v>0</v>
      </c>
      <c r="K211" s="28">
        <f>[57]SPDCL!DO211</f>
        <v>41026620.149513006</v>
      </c>
      <c r="L211" s="28">
        <f>[57]SPDCL!DP211</f>
        <v>0</v>
      </c>
      <c r="M211" s="28">
        <f t="shared" si="13"/>
        <v>41026620.149513006</v>
      </c>
      <c r="N211" s="30">
        <f t="shared" si="15"/>
        <v>4.829263194763243</v>
      </c>
    </row>
    <row r="212" spans="2:14">
      <c r="B212" s="11">
        <v>89</v>
      </c>
      <c r="C212" s="11">
        <v>1310424</v>
      </c>
      <c r="D212" s="43" t="s">
        <v>326</v>
      </c>
      <c r="E212" s="11" t="s">
        <v>333</v>
      </c>
      <c r="F212" s="11" t="s">
        <v>201</v>
      </c>
      <c r="G212" s="28">
        <f>[57]SPDCL!DM212</f>
        <v>8459361.6876999997</v>
      </c>
      <c r="H212" s="29">
        <f t="shared" si="14"/>
        <v>8.4593616876999995</v>
      </c>
      <c r="I212" s="28" t="s">
        <v>550</v>
      </c>
      <c r="J212" s="28">
        <f>[57]SPDCL!DN212</f>
        <v>0</v>
      </c>
      <c r="K212" s="28">
        <f>[57]SPDCL!DO212</f>
        <v>40852510.096691005</v>
      </c>
      <c r="L212" s="28">
        <f>[57]SPDCL!DP212</f>
        <v>0</v>
      </c>
      <c r="M212" s="28">
        <f t="shared" si="13"/>
        <v>40852510.096691005</v>
      </c>
      <c r="N212" s="30">
        <f t="shared" si="15"/>
        <v>4.8292662738479404</v>
      </c>
    </row>
    <row r="213" spans="2:14">
      <c r="B213" s="11">
        <v>90</v>
      </c>
      <c r="C213" s="11">
        <v>1310623</v>
      </c>
      <c r="D213" s="43" t="s">
        <v>326</v>
      </c>
      <c r="E213" s="11" t="s">
        <v>333</v>
      </c>
      <c r="F213" s="11" t="s">
        <v>202</v>
      </c>
      <c r="G213" s="28">
        <f>[57]SPDCL!DM213</f>
        <v>24384441.763899997</v>
      </c>
      <c r="H213" s="29">
        <f t="shared" si="14"/>
        <v>24.384441763899996</v>
      </c>
      <c r="I213" s="28" t="s">
        <v>550</v>
      </c>
      <c r="J213" s="28">
        <f>[57]SPDCL!DN213</f>
        <v>0</v>
      </c>
      <c r="K213" s="28">
        <f>[57]SPDCL!DO213</f>
        <v>118020698.13727601</v>
      </c>
      <c r="L213" s="28">
        <f>[57]SPDCL!DP213</f>
        <v>0</v>
      </c>
      <c r="M213" s="28">
        <f t="shared" si="13"/>
        <v>118020698.13727601</v>
      </c>
      <c r="N213" s="30">
        <f t="shared" si="15"/>
        <v>4.8400000000000007</v>
      </c>
    </row>
    <row r="214" spans="2:14">
      <c r="B214" s="11">
        <v>91</v>
      </c>
      <c r="C214" s="11">
        <v>1310601</v>
      </c>
      <c r="D214" s="43" t="s">
        <v>326</v>
      </c>
      <c r="E214" s="11" t="s">
        <v>333</v>
      </c>
      <c r="F214" s="11" t="s">
        <v>203</v>
      </c>
      <c r="G214" s="28">
        <f>[57]SPDCL!DM214</f>
        <v>199371.0134</v>
      </c>
      <c r="H214" s="29">
        <f t="shared" si="14"/>
        <v>0.19937101339999999</v>
      </c>
      <c r="I214" s="28" t="s">
        <v>550</v>
      </c>
      <c r="J214" s="28">
        <f>[57]SPDCL!DN214</f>
        <v>0</v>
      </c>
      <c r="K214" s="28">
        <f>[57]SPDCL!DO214</f>
        <v>964656.86685599992</v>
      </c>
      <c r="L214" s="28">
        <f>[57]SPDCL!DP214</f>
        <v>0</v>
      </c>
      <c r="M214" s="28">
        <f t="shared" si="13"/>
        <v>964656.86685599992</v>
      </c>
      <c r="N214" s="30">
        <f t="shared" si="15"/>
        <v>4.8385010960474952</v>
      </c>
    </row>
    <row r="215" spans="2:14">
      <c r="B215" s="11">
        <v>92</v>
      </c>
      <c r="C215" s="11">
        <v>1310596</v>
      </c>
      <c r="D215" s="43" t="s">
        <v>326</v>
      </c>
      <c r="E215" s="11" t="s">
        <v>333</v>
      </c>
      <c r="F215" s="11" t="s">
        <v>204</v>
      </c>
      <c r="G215" s="28">
        <f>[57]SPDCL!DM215</f>
        <v>675927.26450000005</v>
      </c>
      <c r="H215" s="29">
        <f t="shared" si="14"/>
        <v>0.67592726450000007</v>
      </c>
      <c r="I215" s="28" t="s">
        <v>550</v>
      </c>
      <c r="J215" s="28">
        <f>[57]SPDCL!DN215</f>
        <v>0</v>
      </c>
      <c r="K215" s="28">
        <f>[57]SPDCL!DO215</f>
        <v>3270106.5958800004</v>
      </c>
      <c r="L215" s="28">
        <f>[57]SPDCL!DP215</f>
        <v>0</v>
      </c>
      <c r="M215" s="28">
        <f t="shared" si="13"/>
        <v>3270106.5958800004</v>
      </c>
      <c r="N215" s="30">
        <f t="shared" si="15"/>
        <v>4.8379563417951168</v>
      </c>
    </row>
    <row r="216" spans="2:14">
      <c r="B216" s="11">
        <v>93</v>
      </c>
      <c r="C216" s="11">
        <v>1310599</v>
      </c>
      <c r="D216" s="43" t="s">
        <v>332</v>
      </c>
      <c r="E216" s="11" t="s">
        <v>333</v>
      </c>
      <c r="F216" s="11" t="s">
        <v>205</v>
      </c>
      <c r="G216" s="28">
        <f>[57]SPDCL!DM216</f>
        <v>301951.27520000003</v>
      </c>
      <c r="H216" s="29">
        <f t="shared" si="14"/>
        <v>0.30195127520000004</v>
      </c>
      <c r="I216" s="28" t="s">
        <v>550</v>
      </c>
      <c r="J216" s="28">
        <f>[57]SPDCL!DN216</f>
        <v>0</v>
      </c>
      <c r="K216" s="28">
        <f>[57]SPDCL!DO216</f>
        <v>1281713.6120000002</v>
      </c>
      <c r="L216" s="28">
        <f>[57]SPDCL!DP216</f>
        <v>0</v>
      </c>
      <c r="M216" s="28">
        <f t="shared" si="13"/>
        <v>1281713.6120000002</v>
      </c>
      <c r="N216" s="30">
        <f t="shared" si="15"/>
        <v>4.2447696607707526</v>
      </c>
    </row>
    <row r="217" spans="2:14">
      <c r="B217" s="11">
        <v>94</v>
      </c>
      <c r="C217" s="11">
        <v>1310600</v>
      </c>
      <c r="D217" s="43" t="s">
        <v>326</v>
      </c>
      <c r="E217" s="11" t="s">
        <v>333</v>
      </c>
      <c r="F217" s="11" t="s">
        <v>206</v>
      </c>
      <c r="G217" s="28">
        <f>[57]SPDCL!DM217</f>
        <v>565032.19190000009</v>
      </c>
      <c r="H217" s="29">
        <f t="shared" si="14"/>
        <v>0.56503219190000009</v>
      </c>
      <c r="I217" s="28" t="s">
        <v>550</v>
      </c>
      <c r="J217" s="28">
        <f>[57]SPDCL!DN217</f>
        <v>0</v>
      </c>
      <c r="K217" s="28">
        <f>[57]SPDCL!DO217</f>
        <v>2733364.370596</v>
      </c>
      <c r="L217" s="28">
        <f>[57]SPDCL!DP217</f>
        <v>0</v>
      </c>
      <c r="M217" s="28">
        <f t="shared" si="13"/>
        <v>2733364.370596</v>
      </c>
      <c r="N217" s="30">
        <f t="shared" si="15"/>
        <v>4.8375374178322099</v>
      </c>
    </row>
    <row r="218" spans="2:14">
      <c r="B218" s="11">
        <v>95</v>
      </c>
      <c r="C218" s="11">
        <v>1310604</v>
      </c>
      <c r="D218" s="43" t="s">
        <v>326</v>
      </c>
      <c r="E218" s="11" t="s">
        <v>333</v>
      </c>
      <c r="F218" s="11" t="s">
        <v>207</v>
      </c>
      <c r="G218" s="28">
        <f>[57]SPDCL!DM218</f>
        <v>709300.34360000002</v>
      </c>
      <c r="H218" s="29">
        <f t="shared" si="14"/>
        <v>0.70930034360000005</v>
      </c>
      <c r="I218" s="28" t="s">
        <v>550</v>
      </c>
      <c r="J218" s="28">
        <f>[57]SPDCL!DN218</f>
        <v>0</v>
      </c>
      <c r="K218" s="28">
        <f>[57]SPDCL!DO218</f>
        <v>3013101.5139000001</v>
      </c>
      <c r="L218" s="28">
        <f>[57]SPDCL!DP218</f>
        <v>0</v>
      </c>
      <c r="M218" s="28">
        <f t="shared" si="13"/>
        <v>3013101.5139000001</v>
      </c>
      <c r="N218" s="30">
        <f t="shared" si="15"/>
        <v>4.2479910535602343</v>
      </c>
    </row>
    <row r="219" spans="2:14">
      <c r="B219" s="11">
        <v>96</v>
      </c>
      <c r="C219" s="11">
        <v>1310598</v>
      </c>
      <c r="D219" s="43" t="s">
        <v>326</v>
      </c>
      <c r="E219" s="11" t="s">
        <v>333</v>
      </c>
      <c r="F219" s="11" t="s">
        <v>208</v>
      </c>
      <c r="G219" s="28">
        <f>[57]SPDCL!DM219</f>
        <v>616216.97500000009</v>
      </c>
      <c r="H219" s="29">
        <f t="shared" si="14"/>
        <v>0.61621697500000006</v>
      </c>
      <c r="I219" s="28" t="s">
        <v>550</v>
      </c>
      <c r="J219" s="28">
        <f>[57]SPDCL!DN219</f>
        <v>0</v>
      </c>
      <c r="K219" s="28">
        <f>[57]SPDCL!DO219</f>
        <v>2981162.5718</v>
      </c>
      <c r="L219" s="28">
        <f>[57]SPDCL!DP219</f>
        <v>0</v>
      </c>
      <c r="M219" s="28">
        <f t="shared" si="13"/>
        <v>2981162.5718</v>
      </c>
      <c r="N219" s="30">
        <f t="shared" si="15"/>
        <v>4.8378455848282975</v>
      </c>
    </row>
    <row r="220" spans="2:14">
      <c r="B220" s="11">
        <v>97</v>
      </c>
      <c r="C220" s="11">
        <v>1310595</v>
      </c>
      <c r="D220" s="43" t="s">
        <v>331</v>
      </c>
      <c r="E220" s="11" t="s">
        <v>333</v>
      </c>
      <c r="F220" s="11" t="s">
        <v>209</v>
      </c>
      <c r="G220" s="28">
        <f>[57]SPDCL!DM220</f>
        <v>593807.65710000007</v>
      </c>
      <c r="H220" s="29">
        <f t="shared" si="14"/>
        <v>0.59380765710000005</v>
      </c>
      <c r="I220" s="28" t="s">
        <v>550</v>
      </c>
      <c r="J220" s="28">
        <f>[57]SPDCL!DN220</f>
        <v>0</v>
      </c>
      <c r="K220" s="28">
        <f>[57]SPDCL!DO220</f>
        <v>2872185.5761000002</v>
      </c>
      <c r="L220" s="28">
        <f>[57]SPDCL!DP220</f>
        <v>0</v>
      </c>
      <c r="M220" s="28">
        <f t="shared" si="13"/>
        <v>2872185.5761000002</v>
      </c>
      <c r="N220" s="30">
        <f t="shared" si="15"/>
        <v>4.83689548586658</v>
      </c>
    </row>
    <row r="221" spans="2:14">
      <c r="B221" s="11">
        <v>98</v>
      </c>
      <c r="C221" s="11">
        <v>1310419</v>
      </c>
      <c r="D221" s="43" t="s">
        <v>335</v>
      </c>
      <c r="E221" s="11" t="s">
        <v>333</v>
      </c>
      <c r="F221" s="11" t="s">
        <v>210</v>
      </c>
      <c r="G221" s="28">
        <f>[57]SPDCL!DM221</f>
        <v>531711.17989999999</v>
      </c>
      <c r="H221" s="29">
        <f t="shared" si="14"/>
        <v>0.53171117989999994</v>
      </c>
      <c r="I221" s="28" t="s">
        <v>550</v>
      </c>
      <c r="J221" s="28">
        <f>[57]SPDCL!DN221</f>
        <v>0</v>
      </c>
      <c r="K221" s="28">
        <f>[57]SPDCL!DO221</f>
        <v>2465313.8206000002</v>
      </c>
      <c r="L221" s="28">
        <f>[57]SPDCL!DP221</f>
        <v>0</v>
      </c>
      <c r="M221" s="28">
        <f t="shared" si="13"/>
        <v>2465313.8206000002</v>
      </c>
      <c r="N221" s="30">
        <f t="shared" si="15"/>
        <v>4.6365657029510965</v>
      </c>
    </row>
    <row r="222" spans="2:14">
      <c r="B222" s="11">
        <v>99</v>
      </c>
      <c r="C222" s="11">
        <v>1310418</v>
      </c>
      <c r="D222" s="43" t="s">
        <v>331</v>
      </c>
      <c r="E222" s="11" t="s">
        <v>333</v>
      </c>
      <c r="F222" s="11" t="s">
        <v>211</v>
      </c>
      <c r="G222" s="28">
        <f>[57]SPDCL!DM222</f>
        <v>3180475.6052000001</v>
      </c>
      <c r="H222" s="29">
        <f t="shared" si="14"/>
        <v>3.1804756052000003</v>
      </c>
      <c r="I222" s="28" t="s">
        <v>550</v>
      </c>
      <c r="J222" s="28">
        <f>[57]SPDCL!DN222</f>
        <v>0</v>
      </c>
      <c r="K222" s="28">
        <f>[57]SPDCL!DO222</f>
        <v>14923107.751499999</v>
      </c>
      <c r="L222" s="28">
        <f>[57]SPDCL!DP222</f>
        <v>0</v>
      </c>
      <c r="M222" s="28">
        <f t="shared" si="13"/>
        <v>14923107.751499999</v>
      </c>
      <c r="N222" s="30">
        <f t="shared" si="15"/>
        <v>4.6920994228350885</v>
      </c>
    </row>
    <row r="223" spans="2:14">
      <c r="B223" s="11">
        <v>100</v>
      </c>
      <c r="C223" s="11">
        <v>1310439</v>
      </c>
      <c r="D223" s="43" t="s">
        <v>331</v>
      </c>
      <c r="E223" s="11" t="s">
        <v>333</v>
      </c>
      <c r="F223" s="11" t="s">
        <v>212</v>
      </c>
      <c r="G223" s="28">
        <f>[57]SPDCL!DM223</f>
        <v>1157907.1488000001</v>
      </c>
      <c r="H223" s="29">
        <f t="shared" si="14"/>
        <v>1.1579071488000001</v>
      </c>
      <c r="I223" s="28" t="s">
        <v>550</v>
      </c>
      <c r="J223" s="28">
        <f>[57]SPDCL!DN223</f>
        <v>0</v>
      </c>
      <c r="K223" s="28">
        <f>[57]SPDCL!DO223</f>
        <v>5423115.7363999998</v>
      </c>
      <c r="L223" s="28">
        <f>[57]SPDCL!DP223</f>
        <v>0</v>
      </c>
      <c r="M223" s="28">
        <f t="shared" si="13"/>
        <v>5423115.7363999998</v>
      </c>
      <c r="N223" s="30">
        <f t="shared" si="15"/>
        <v>4.6835497492352989</v>
      </c>
    </row>
    <row r="224" spans="2:14" hidden="1">
      <c r="B224" s="11">
        <v>101</v>
      </c>
      <c r="C224" s="11">
        <v>1310414</v>
      </c>
      <c r="D224" s="43" t="s">
        <v>329</v>
      </c>
      <c r="E224" s="11" t="s">
        <v>333</v>
      </c>
      <c r="F224" s="11" t="s">
        <v>480</v>
      </c>
      <c r="G224" s="28">
        <f>[57]SPDCL!DM224</f>
        <v>0</v>
      </c>
      <c r="H224" s="29">
        <f t="shared" si="14"/>
        <v>0</v>
      </c>
      <c r="I224" s="28"/>
      <c r="J224" s="28">
        <f>[57]SPDCL!DN224</f>
        <v>0</v>
      </c>
      <c r="K224" s="28">
        <f>[57]SPDCL!DO224</f>
        <v>0</v>
      </c>
      <c r="L224" s="28">
        <f>[57]SPDCL!DP224</f>
        <v>0</v>
      </c>
      <c r="M224" s="28">
        <f t="shared" si="13"/>
        <v>0</v>
      </c>
      <c r="N224" s="30">
        <f t="shared" si="15"/>
        <v>0</v>
      </c>
    </row>
    <row r="225" spans="2:14">
      <c r="B225" s="11">
        <v>102</v>
      </c>
      <c r="C225" s="11">
        <v>1310447</v>
      </c>
      <c r="D225" s="43" t="s">
        <v>326</v>
      </c>
      <c r="E225" s="11" t="s">
        <v>333</v>
      </c>
      <c r="F225" s="11" t="s">
        <v>213</v>
      </c>
      <c r="G225" s="28">
        <f>[57]SPDCL!DM225</f>
        <v>783646.72970000003</v>
      </c>
      <c r="H225" s="29">
        <f t="shared" si="14"/>
        <v>0.78364672970000004</v>
      </c>
      <c r="I225" s="28" t="s">
        <v>550</v>
      </c>
      <c r="J225" s="28">
        <f>[57]SPDCL!DN225</f>
        <v>0</v>
      </c>
      <c r="K225" s="28">
        <f>[57]SPDCL!DO225</f>
        <v>3677066.7582900007</v>
      </c>
      <c r="L225" s="28">
        <f>[57]SPDCL!DP225</f>
        <v>0</v>
      </c>
      <c r="M225" s="28">
        <f t="shared" si="13"/>
        <v>3677066.7582900007</v>
      </c>
      <c r="N225" s="30">
        <f t="shared" si="15"/>
        <v>4.6922504987645084</v>
      </c>
    </row>
    <row r="226" spans="2:14">
      <c r="B226" s="11">
        <v>103</v>
      </c>
      <c r="C226" s="11">
        <v>1310552</v>
      </c>
      <c r="D226" s="43" t="s">
        <v>316</v>
      </c>
      <c r="E226" s="11" t="s">
        <v>333</v>
      </c>
      <c r="F226" s="11" t="s">
        <v>214</v>
      </c>
      <c r="G226" s="28">
        <f>[57]SPDCL!DM226</f>
        <v>1491849.7877999998</v>
      </c>
      <c r="H226" s="29">
        <f t="shared" si="14"/>
        <v>1.4918497877999999</v>
      </c>
      <c r="I226" s="28" t="s">
        <v>550</v>
      </c>
      <c r="J226" s="28">
        <f>[57]SPDCL!DN226</f>
        <v>0</v>
      </c>
      <c r="K226" s="28">
        <f>[57]SPDCL!DO226</f>
        <v>6316060.0350000001</v>
      </c>
      <c r="L226" s="28">
        <f>[57]SPDCL!DP226</f>
        <v>0</v>
      </c>
      <c r="M226" s="28">
        <f t="shared" si="13"/>
        <v>6316060.0350000001</v>
      </c>
      <c r="N226" s="30">
        <f t="shared" si="15"/>
        <v>4.233710449035331</v>
      </c>
    </row>
    <row r="227" spans="2:14">
      <c r="B227" s="11">
        <v>104</v>
      </c>
      <c r="C227" s="11">
        <v>1310559</v>
      </c>
      <c r="D227" s="43" t="s">
        <v>331</v>
      </c>
      <c r="E227" s="11" t="s">
        <v>333</v>
      </c>
      <c r="F227" s="11" t="s">
        <v>216</v>
      </c>
      <c r="G227" s="28">
        <f>[57]SPDCL!DM227</f>
        <v>19086701.072400004</v>
      </c>
      <c r="H227" s="29">
        <f t="shared" si="14"/>
        <v>19.086701072400004</v>
      </c>
      <c r="I227" s="28" t="s">
        <v>550</v>
      </c>
      <c r="J227" s="28">
        <f>[57]SPDCL!DN227</f>
        <v>0</v>
      </c>
      <c r="K227" s="28">
        <f>[57]SPDCL!DO227</f>
        <v>91778922.654100001</v>
      </c>
      <c r="L227" s="28">
        <f>[57]SPDCL!DP227</f>
        <v>0</v>
      </c>
      <c r="M227" s="28">
        <f t="shared" si="13"/>
        <v>91778922.654100001</v>
      </c>
      <c r="N227" s="30">
        <f t="shared" si="15"/>
        <v>4.8085272727834214</v>
      </c>
    </row>
    <row r="228" spans="2:14">
      <c r="B228" s="11">
        <v>105</v>
      </c>
      <c r="C228" s="11">
        <v>1310240</v>
      </c>
      <c r="D228" s="43" t="s">
        <v>329</v>
      </c>
      <c r="E228" s="11" t="s">
        <v>333</v>
      </c>
      <c r="F228" s="11" t="s">
        <v>77</v>
      </c>
      <c r="G228" s="28">
        <f>[57]SPDCL!DM228</f>
        <v>165640.43469091889</v>
      </c>
      <c r="H228" s="29">
        <f t="shared" si="14"/>
        <v>0.16564043469091888</v>
      </c>
      <c r="I228" s="28" t="s">
        <v>550</v>
      </c>
      <c r="J228" s="28">
        <f>[57]SPDCL!DN228</f>
        <v>0</v>
      </c>
      <c r="K228" s="28">
        <f>[57]SPDCL!DO228</f>
        <v>436669.22482207947</v>
      </c>
      <c r="L228" s="28">
        <f>[57]SPDCL!DP228</f>
        <v>0</v>
      </c>
      <c r="M228" s="28">
        <f t="shared" si="13"/>
        <v>436669.22482207947</v>
      </c>
      <c r="N228" s="30">
        <f t="shared" si="15"/>
        <v>2.6362477594126932</v>
      </c>
    </row>
    <row r="229" spans="2:14">
      <c r="B229" s="11">
        <v>106</v>
      </c>
      <c r="C229" s="11">
        <v>1310345</v>
      </c>
      <c r="D229" s="43" t="s">
        <v>329</v>
      </c>
      <c r="E229" s="11" t="s">
        <v>333</v>
      </c>
      <c r="F229" s="11" t="s">
        <v>114</v>
      </c>
      <c r="G229" s="28">
        <f>[57]SPDCL!DM229</f>
        <v>417928.38739200006</v>
      </c>
      <c r="H229" s="29">
        <f t="shared" si="14"/>
        <v>0.41792838739200006</v>
      </c>
      <c r="I229" s="28" t="s">
        <v>550</v>
      </c>
      <c r="J229" s="28">
        <f>[57]SPDCL!DN229</f>
        <v>0</v>
      </c>
      <c r="K229" s="28">
        <f>[57]SPDCL!DO229</f>
        <v>1457059.7438720001</v>
      </c>
      <c r="L229" s="28">
        <f>[57]SPDCL!DP229</f>
        <v>0</v>
      </c>
      <c r="M229" s="28">
        <f t="shared" si="13"/>
        <v>1457059.7438720001</v>
      </c>
      <c r="N229" s="30">
        <f t="shared" si="15"/>
        <v>3.486386155686851</v>
      </c>
    </row>
    <row r="230" spans="2:14" hidden="1">
      <c r="B230" s="11">
        <v>107</v>
      </c>
      <c r="C230" s="11">
        <v>1310344</v>
      </c>
      <c r="D230" s="43" t="s">
        <v>331</v>
      </c>
      <c r="E230" s="11" t="s">
        <v>333</v>
      </c>
      <c r="F230" s="11" t="s">
        <v>481</v>
      </c>
      <c r="G230" s="28">
        <f>[57]SPDCL!DM230</f>
        <v>0</v>
      </c>
      <c r="H230" s="29">
        <f t="shared" si="14"/>
        <v>0</v>
      </c>
      <c r="I230" s="28"/>
      <c r="J230" s="28">
        <f>[57]SPDCL!DN230</f>
        <v>0</v>
      </c>
      <c r="K230" s="28">
        <f>[57]SPDCL!DO230</f>
        <v>0</v>
      </c>
      <c r="L230" s="28">
        <f>[57]SPDCL!DP230</f>
        <v>0</v>
      </c>
      <c r="M230" s="28">
        <f t="shared" si="13"/>
        <v>0</v>
      </c>
      <c r="N230" s="30">
        <f t="shared" si="15"/>
        <v>0</v>
      </c>
    </row>
    <row r="231" spans="2:14">
      <c r="B231" s="11">
        <v>108</v>
      </c>
      <c r="C231" s="11">
        <v>1310341</v>
      </c>
      <c r="D231" s="43" t="s">
        <v>332</v>
      </c>
      <c r="E231" s="11" t="s">
        <v>333</v>
      </c>
      <c r="F231" s="11" t="s">
        <v>410</v>
      </c>
      <c r="G231" s="28">
        <f>[57]SPDCL!DM231</f>
        <v>158695.32426983878</v>
      </c>
      <c r="H231" s="29">
        <f t="shared" si="14"/>
        <v>0.15869532426983879</v>
      </c>
      <c r="I231" s="28" t="s">
        <v>550</v>
      </c>
      <c r="J231" s="28">
        <f>[57]SPDCL!DN231</f>
        <v>0</v>
      </c>
      <c r="K231" s="28">
        <f>[57]SPDCL!DO231</f>
        <v>674316.29070000001</v>
      </c>
      <c r="L231" s="28">
        <f>[57]SPDCL!DP231</f>
        <v>0</v>
      </c>
      <c r="M231" s="28">
        <f t="shared" si="13"/>
        <v>674316.29070000001</v>
      </c>
      <c r="N231" s="30">
        <f t="shared" si="15"/>
        <v>4.2491251320890919</v>
      </c>
    </row>
    <row r="232" spans="2:14" hidden="1">
      <c r="B232" s="11">
        <v>109</v>
      </c>
      <c r="C232" s="11">
        <v>1310342</v>
      </c>
      <c r="D232" s="43" t="s">
        <v>332</v>
      </c>
      <c r="E232" s="11" t="s">
        <v>333</v>
      </c>
      <c r="F232" s="11" t="s">
        <v>482</v>
      </c>
      <c r="G232" s="28">
        <f>[57]SPDCL!DM232</f>
        <v>0</v>
      </c>
      <c r="H232" s="29">
        <f t="shared" si="14"/>
        <v>0</v>
      </c>
      <c r="I232" s="28"/>
      <c r="J232" s="28">
        <f>[57]SPDCL!DN232</f>
        <v>0</v>
      </c>
      <c r="K232" s="28">
        <f>[57]SPDCL!DO232</f>
        <v>0</v>
      </c>
      <c r="L232" s="28">
        <f>[57]SPDCL!DP232</f>
        <v>0</v>
      </c>
      <c r="M232" s="28">
        <f t="shared" si="13"/>
        <v>0</v>
      </c>
      <c r="N232" s="30">
        <f t="shared" si="15"/>
        <v>0</v>
      </c>
    </row>
    <row r="233" spans="2:14" hidden="1">
      <c r="B233" s="11">
        <v>110</v>
      </c>
      <c r="C233" s="11">
        <v>1310343</v>
      </c>
      <c r="D233" s="43" t="s">
        <v>332</v>
      </c>
      <c r="E233" s="11" t="s">
        <v>333</v>
      </c>
      <c r="F233" s="11" t="s">
        <v>483</v>
      </c>
      <c r="G233" s="28">
        <f>[57]SPDCL!DM233</f>
        <v>0</v>
      </c>
      <c r="H233" s="29">
        <f t="shared" si="14"/>
        <v>0</v>
      </c>
      <c r="I233" s="28"/>
      <c r="J233" s="28">
        <f>[57]SPDCL!DN233</f>
        <v>0</v>
      </c>
      <c r="K233" s="28">
        <f>[57]SPDCL!DO233</f>
        <v>0</v>
      </c>
      <c r="L233" s="28">
        <f>[57]SPDCL!DP233</f>
        <v>0</v>
      </c>
      <c r="M233" s="28">
        <f t="shared" si="13"/>
        <v>0</v>
      </c>
      <c r="N233" s="30">
        <f t="shared" si="15"/>
        <v>0</v>
      </c>
    </row>
    <row r="234" spans="2:14" hidden="1">
      <c r="B234" s="11">
        <v>111</v>
      </c>
      <c r="C234" s="11">
        <v>1310335</v>
      </c>
      <c r="D234" s="43" t="s">
        <v>329</v>
      </c>
      <c r="E234" s="11" t="s">
        <v>333</v>
      </c>
      <c r="F234" s="11" t="s">
        <v>484</v>
      </c>
      <c r="G234" s="28">
        <f>[57]SPDCL!DM234</f>
        <v>0</v>
      </c>
      <c r="H234" s="29">
        <f t="shared" si="14"/>
        <v>0</v>
      </c>
      <c r="I234" s="28"/>
      <c r="J234" s="28">
        <f>[57]SPDCL!DN234</f>
        <v>0</v>
      </c>
      <c r="K234" s="28">
        <f>[57]SPDCL!DO234</f>
        <v>0</v>
      </c>
      <c r="L234" s="28">
        <f>[57]SPDCL!DP234</f>
        <v>0</v>
      </c>
      <c r="M234" s="28">
        <f t="shared" si="13"/>
        <v>0</v>
      </c>
      <c r="N234" s="30">
        <f t="shared" si="15"/>
        <v>0</v>
      </c>
    </row>
    <row r="235" spans="2:14" hidden="1">
      <c r="B235" s="11">
        <v>112</v>
      </c>
      <c r="C235" s="11">
        <v>1310336</v>
      </c>
      <c r="D235" s="43" t="s">
        <v>329</v>
      </c>
      <c r="E235" s="11" t="s">
        <v>333</v>
      </c>
      <c r="F235" s="11" t="s">
        <v>485</v>
      </c>
      <c r="G235" s="28">
        <f>[57]SPDCL!DM235</f>
        <v>0</v>
      </c>
      <c r="H235" s="29">
        <f t="shared" si="14"/>
        <v>0</v>
      </c>
      <c r="I235" s="28"/>
      <c r="J235" s="28">
        <f>[57]SPDCL!DN235</f>
        <v>0</v>
      </c>
      <c r="K235" s="28">
        <f>[57]SPDCL!DO235</f>
        <v>0</v>
      </c>
      <c r="L235" s="28">
        <f>[57]SPDCL!DP235</f>
        <v>0</v>
      </c>
      <c r="M235" s="28">
        <f t="shared" si="13"/>
        <v>0</v>
      </c>
      <c r="N235" s="30">
        <f t="shared" si="15"/>
        <v>0</v>
      </c>
    </row>
    <row r="236" spans="2:14" hidden="1">
      <c r="B236" s="11">
        <v>113</v>
      </c>
      <c r="C236" s="11">
        <v>1310337</v>
      </c>
      <c r="D236" s="43" t="s">
        <v>329</v>
      </c>
      <c r="E236" s="11" t="s">
        <v>333</v>
      </c>
      <c r="F236" s="11" t="s">
        <v>486</v>
      </c>
      <c r="G236" s="28">
        <f>[57]SPDCL!DM236</f>
        <v>0</v>
      </c>
      <c r="H236" s="29">
        <f t="shared" si="14"/>
        <v>0</v>
      </c>
      <c r="I236" s="28"/>
      <c r="J236" s="28">
        <f>[57]SPDCL!DN236</f>
        <v>0</v>
      </c>
      <c r="K236" s="28">
        <f>[57]SPDCL!DO236</f>
        <v>0</v>
      </c>
      <c r="L236" s="28">
        <f>[57]SPDCL!DP236</f>
        <v>0</v>
      </c>
      <c r="M236" s="28">
        <f t="shared" si="13"/>
        <v>0</v>
      </c>
      <c r="N236" s="30">
        <f t="shared" si="15"/>
        <v>0</v>
      </c>
    </row>
    <row r="237" spans="2:14" hidden="1">
      <c r="B237" s="11">
        <v>114</v>
      </c>
      <c r="C237" s="11">
        <v>1310338</v>
      </c>
      <c r="D237" s="43" t="s">
        <v>329</v>
      </c>
      <c r="E237" s="11" t="s">
        <v>333</v>
      </c>
      <c r="F237" s="11" t="s">
        <v>487</v>
      </c>
      <c r="G237" s="28">
        <f>[57]SPDCL!DM237</f>
        <v>0</v>
      </c>
      <c r="H237" s="29">
        <f t="shared" si="14"/>
        <v>0</v>
      </c>
      <c r="I237" s="28"/>
      <c r="J237" s="28">
        <f>[57]SPDCL!DN237</f>
        <v>0</v>
      </c>
      <c r="K237" s="28">
        <f>[57]SPDCL!DO237</f>
        <v>0</v>
      </c>
      <c r="L237" s="28">
        <f>[57]SPDCL!DP237</f>
        <v>0</v>
      </c>
      <c r="M237" s="28">
        <f t="shared" si="13"/>
        <v>0</v>
      </c>
      <c r="N237" s="30">
        <f t="shared" si="15"/>
        <v>0</v>
      </c>
    </row>
    <row r="238" spans="2:14" hidden="1">
      <c r="B238" s="11">
        <v>115</v>
      </c>
      <c r="C238" s="11">
        <v>1310339</v>
      </c>
      <c r="D238" s="43" t="s">
        <v>329</v>
      </c>
      <c r="E238" s="11" t="s">
        <v>333</v>
      </c>
      <c r="F238" s="11" t="s">
        <v>488</v>
      </c>
      <c r="G238" s="28">
        <f>[57]SPDCL!DM238</f>
        <v>0</v>
      </c>
      <c r="H238" s="29">
        <f t="shared" si="14"/>
        <v>0</v>
      </c>
      <c r="I238" s="28"/>
      <c r="J238" s="28">
        <f>[57]SPDCL!DN238</f>
        <v>0</v>
      </c>
      <c r="K238" s="28">
        <f>[57]SPDCL!DO238</f>
        <v>0</v>
      </c>
      <c r="L238" s="28">
        <f>[57]SPDCL!DP238</f>
        <v>0</v>
      </c>
      <c r="M238" s="28">
        <f t="shared" si="13"/>
        <v>0</v>
      </c>
      <c r="N238" s="30">
        <f t="shared" si="15"/>
        <v>0</v>
      </c>
    </row>
    <row r="239" spans="2:14" hidden="1">
      <c r="B239" s="11">
        <v>116</v>
      </c>
      <c r="C239" s="11">
        <v>1310340</v>
      </c>
      <c r="D239" s="43" t="s">
        <v>329</v>
      </c>
      <c r="E239" s="11" t="s">
        <v>333</v>
      </c>
      <c r="F239" s="11" t="s">
        <v>489</v>
      </c>
      <c r="G239" s="28">
        <f>[57]SPDCL!DM239</f>
        <v>0</v>
      </c>
      <c r="H239" s="29">
        <f t="shared" si="14"/>
        <v>0</v>
      </c>
      <c r="I239" s="28"/>
      <c r="J239" s="28">
        <f>[57]SPDCL!DN239</f>
        <v>0</v>
      </c>
      <c r="K239" s="28">
        <f>[57]SPDCL!DO239</f>
        <v>0</v>
      </c>
      <c r="L239" s="28">
        <f>[57]SPDCL!DP239</f>
        <v>0</v>
      </c>
      <c r="M239" s="28">
        <f t="shared" si="13"/>
        <v>0</v>
      </c>
      <c r="N239" s="30">
        <f t="shared" si="15"/>
        <v>0</v>
      </c>
    </row>
    <row r="240" spans="2:14" hidden="1">
      <c r="B240" s="11">
        <v>117</v>
      </c>
      <c r="C240" s="11">
        <v>1310353</v>
      </c>
      <c r="D240" s="43" t="s">
        <v>329</v>
      </c>
      <c r="E240" s="11" t="s">
        <v>333</v>
      </c>
      <c r="F240" s="11" t="s">
        <v>490</v>
      </c>
      <c r="G240" s="28">
        <f>[57]SPDCL!DM240</f>
        <v>0</v>
      </c>
      <c r="H240" s="29">
        <f t="shared" si="14"/>
        <v>0</v>
      </c>
      <c r="I240" s="28"/>
      <c r="J240" s="28">
        <f>[57]SPDCL!DN240</f>
        <v>0</v>
      </c>
      <c r="K240" s="28">
        <f>[57]SPDCL!DO240</f>
        <v>0</v>
      </c>
      <c r="L240" s="28">
        <f>[57]SPDCL!DP240</f>
        <v>0</v>
      </c>
      <c r="M240" s="28">
        <f t="shared" si="13"/>
        <v>0</v>
      </c>
      <c r="N240" s="30">
        <f t="shared" si="15"/>
        <v>0</v>
      </c>
    </row>
    <row r="241" spans="2:14" hidden="1">
      <c r="B241" s="11">
        <v>118</v>
      </c>
      <c r="C241" s="11">
        <v>1310356</v>
      </c>
      <c r="D241" s="43" t="s">
        <v>342</v>
      </c>
      <c r="E241" s="11" t="s">
        <v>333</v>
      </c>
      <c r="F241" s="11" t="s">
        <v>491</v>
      </c>
      <c r="G241" s="28">
        <f>[57]SPDCL!DM241</f>
        <v>0</v>
      </c>
      <c r="H241" s="29">
        <f t="shared" si="14"/>
        <v>0</v>
      </c>
      <c r="I241" s="28"/>
      <c r="J241" s="28">
        <f>[57]SPDCL!DN241</f>
        <v>0</v>
      </c>
      <c r="K241" s="28">
        <f>[57]SPDCL!DO241</f>
        <v>0</v>
      </c>
      <c r="L241" s="28">
        <f>[57]SPDCL!DP241</f>
        <v>0</v>
      </c>
      <c r="M241" s="28">
        <f t="shared" si="13"/>
        <v>0</v>
      </c>
      <c r="N241" s="30">
        <f t="shared" si="15"/>
        <v>0</v>
      </c>
    </row>
    <row r="242" spans="2:14" hidden="1">
      <c r="B242" s="11">
        <v>119</v>
      </c>
      <c r="C242" s="11">
        <v>1310354</v>
      </c>
      <c r="D242" s="43" t="s">
        <v>337</v>
      </c>
      <c r="E242" s="11" t="s">
        <v>333</v>
      </c>
      <c r="F242" s="11" t="s">
        <v>492</v>
      </c>
      <c r="G242" s="28">
        <f>[57]SPDCL!DM242</f>
        <v>0</v>
      </c>
      <c r="H242" s="29">
        <f t="shared" si="14"/>
        <v>0</v>
      </c>
      <c r="I242" s="28"/>
      <c r="J242" s="28">
        <f>[57]SPDCL!DN242</f>
        <v>0</v>
      </c>
      <c r="K242" s="28">
        <f>[57]SPDCL!DO242</f>
        <v>0</v>
      </c>
      <c r="L242" s="28">
        <f>[57]SPDCL!DP242</f>
        <v>0</v>
      </c>
      <c r="M242" s="28">
        <f t="shared" si="13"/>
        <v>0</v>
      </c>
      <c r="N242" s="30">
        <f t="shared" si="15"/>
        <v>0</v>
      </c>
    </row>
    <row r="243" spans="2:14">
      <c r="B243" s="11">
        <v>120</v>
      </c>
      <c r="C243" s="11">
        <v>1310368</v>
      </c>
      <c r="D243" s="43" t="s">
        <v>329</v>
      </c>
      <c r="E243" s="11" t="s">
        <v>333</v>
      </c>
      <c r="F243" s="11" t="s">
        <v>115</v>
      </c>
      <c r="G243" s="28">
        <f>[57]SPDCL!DM243</f>
        <v>152431.73419999995</v>
      </c>
      <c r="H243" s="29">
        <f t="shared" si="14"/>
        <v>0.15243173419999995</v>
      </c>
      <c r="I243" s="28" t="s">
        <v>550</v>
      </c>
      <c r="J243" s="28">
        <f>[57]SPDCL!DN243</f>
        <v>0</v>
      </c>
      <c r="K243" s="28">
        <f>[57]SPDCL!DO243</f>
        <v>715414.85159999994</v>
      </c>
      <c r="L243" s="28">
        <f>[57]SPDCL!DP243</f>
        <v>0</v>
      </c>
      <c r="M243" s="28">
        <f t="shared" si="13"/>
        <v>715414.85159999994</v>
      </c>
      <c r="N243" s="30">
        <f t="shared" si="15"/>
        <v>4.6933458794172811</v>
      </c>
    </row>
    <row r="244" spans="2:14">
      <c r="B244" s="11">
        <v>121</v>
      </c>
      <c r="C244" s="11">
        <v>1310369</v>
      </c>
      <c r="D244" s="43" t="s">
        <v>329</v>
      </c>
      <c r="E244" s="11" t="s">
        <v>333</v>
      </c>
      <c r="F244" s="11" t="s">
        <v>116</v>
      </c>
      <c r="G244" s="28">
        <f>[57]SPDCL!DM244</f>
        <v>1060468.3472000002</v>
      </c>
      <c r="H244" s="29">
        <f t="shared" si="14"/>
        <v>1.0604683472000003</v>
      </c>
      <c r="I244" s="28" t="s">
        <v>550</v>
      </c>
      <c r="J244" s="28">
        <f>[57]SPDCL!DN244</f>
        <v>0</v>
      </c>
      <c r="K244" s="28">
        <f>[57]SPDCL!DO244</f>
        <v>4971627.1318399999</v>
      </c>
      <c r="L244" s="28">
        <f>[57]SPDCL!DP244</f>
        <v>0</v>
      </c>
      <c r="M244" s="28">
        <f t="shared" si="13"/>
        <v>4971627.1318399999</v>
      </c>
      <c r="N244" s="30">
        <f t="shared" si="15"/>
        <v>4.688142880423352</v>
      </c>
    </row>
    <row r="245" spans="2:14">
      <c r="B245" s="11">
        <v>122</v>
      </c>
      <c r="C245" s="11">
        <v>1310373</v>
      </c>
      <c r="D245" s="43" t="s">
        <v>329</v>
      </c>
      <c r="E245" s="11" t="s">
        <v>333</v>
      </c>
      <c r="F245" s="11" t="s">
        <v>117</v>
      </c>
      <c r="G245" s="28">
        <f>[57]SPDCL!DM245</f>
        <v>2964933.1633200003</v>
      </c>
      <c r="H245" s="29">
        <f t="shared" si="14"/>
        <v>2.9649331633200005</v>
      </c>
      <c r="I245" s="28" t="s">
        <v>550</v>
      </c>
      <c r="J245" s="28">
        <f>[57]SPDCL!DN245</f>
        <v>0</v>
      </c>
      <c r="K245" s="28">
        <f>[57]SPDCL!DO245</f>
        <v>13899916.474004</v>
      </c>
      <c r="L245" s="28">
        <f>[57]SPDCL!DP245</f>
        <v>0</v>
      </c>
      <c r="M245" s="28">
        <f t="shared" si="13"/>
        <v>13899916.474004</v>
      </c>
      <c r="N245" s="30">
        <f t="shared" si="15"/>
        <v>4.6881044894919288</v>
      </c>
    </row>
    <row r="246" spans="2:14">
      <c r="B246" s="11">
        <v>123</v>
      </c>
      <c r="C246" s="11">
        <v>1310382</v>
      </c>
      <c r="D246" s="43" t="s">
        <v>329</v>
      </c>
      <c r="E246" s="11" t="s">
        <v>333</v>
      </c>
      <c r="F246" s="11" t="s">
        <v>118</v>
      </c>
      <c r="G246" s="28">
        <f>[57]SPDCL!DM246</f>
        <v>1442593.4975481601</v>
      </c>
      <c r="H246" s="29">
        <f t="shared" si="14"/>
        <v>1.4425934975481602</v>
      </c>
      <c r="I246" s="28" t="s">
        <v>550</v>
      </c>
      <c r="J246" s="28">
        <f>[57]SPDCL!DN246</f>
        <v>0</v>
      </c>
      <c r="K246" s="28">
        <f>[57]SPDCL!DO246</f>
        <v>6747418.6112763528</v>
      </c>
      <c r="L246" s="28">
        <f>[57]SPDCL!DP246</f>
        <v>0</v>
      </c>
      <c r="M246" s="28">
        <f t="shared" si="13"/>
        <v>6747418.6112763528</v>
      </c>
      <c r="N246" s="30">
        <f t="shared" si="15"/>
        <v>4.6772833946252375</v>
      </c>
    </row>
    <row r="247" spans="2:14">
      <c r="B247" s="11">
        <v>124</v>
      </c>
      <c r="C247" s="11">
        <v>1310374</v>
      </c>
      <c r="D247" s="43" t="s">
        <v>329</v>
      </c>
      <c r="E247" s="11" t="s">
        <v>333</v>
      </c>
      <c r="F247" s="11" t="s">
        <v>119</v>
      </c>
      <c r="G247" s="28">
        <f>[57]SPDCL!DM247</f>
        <v>1058952.45870016</v>
      </c>
      <c r="H247" s="29">
        <f t="shared" si="14"/>
        <v>1.05895245870016</v>
      </c>
      <c r="I247" s="28" t="s">
        <v>550</v>
      </c>
      <c r="J247" s="28">
        <f>[57]SPDCL!DN247</f>
        <v>0</v>
      </c>
      <c r="K247" s="28">
        <f>[57]SPDCL!DO247</f>
        <v>4964417.0778907519</v>
      </c>
      <c r="L247" s="28">
        <f>[57]SPDCL!DP247</f>
        <v>0</v>
      </c>
      <c r="M247" s="28">
        <f t="shared" si="13"/>
        <v>4964417.0778907519</v>
      </c>
      <c r="N247" s="30">
        <f t="shared" si="15"/>
        <v>4.6880452820180993</v>
      </c>
    </row>
    <row r="248" spans="2:14">
      <c r="B248" s="11">
        <v>125</v>
      </c>
      <c r="C248" s="11">
        <v>1310387</v>
      </c>
      <c r="D248" s="43" t="s">
        <v>329</v>
      </c>
      <c r="E248" s="11" t="s">
        <v>333</v>
      </c>
      <c r="F248" s="11" t="s">
        <v>120</v>
      </c>
      <c r="G248" s="28">
        <f>[57]SPDCL!DM248</f>
        <v>7505351.4737494411</v>
      </c>
      <c r="H248" s="29">
        <f t="shared" si="14"/>
        <v>7.5053514737494407</v>
      </c>
      <c r="I248" s="28" t="s">
        <v>550</v>
      </c>
      <c r="J248" s="28">
        <f>[57]SPDCL!DN248</f>
        <v>0</v>
      </c>
      <c r="K248" s="28">
        <f>[57]SPDCL!DO248</f>
        <v>35186026.034222372</v>
      </c>
      <c r="L248" s="28">
        <f>[57]SPDCL!DP248</f>
        <v>0</v>
      </c>
      <c r="M248" s="28">
        <f t="shared" si="13"/>
        <v>35186026.034222372</v>
      </c>
      <c r="N248" s="30">
        <f t="shared" si="15"/>
        <v>4.6881250208319054</v>
      </c>
    </row>
    <row r="249" spans="2:14">
      <c r="B249" s="11">
        <v>126</v>
      </c>
      <c r="C249" s="11">
        <v>1310371</v>
      </c>
      <c r="D249" s="43" t="s">
        <v>329</v>
      </c>
      <c r="E249" s="11" t="s">
        <v>333</v>
      </c>
      <c r="F249" s="11" t="s">
        <v>121</v>
      </c>
      <c r="G249" s="28">
        <f>[57]SPDCL!DM249</f>
        <v>194244.8632723802</v>
      </c>
      <c r="H249" s="29">
        <f t="shared" si="14"/>
        <v>0.19424486327238019</v>
      </c>
      <c r="I249" s="28" t="s">
        <v>550</v>
      </c>
      <c r="J249" s="28">
        <f>[57]SPDCL!DN249</f>
        <v>0</v>
      </c>
      <c r="K249" s="28">
        <f>[57]SPDCL!DO249</f>
        <v>911287.75712500012</v>
      </c>
      <c r="L249" s="28">
        <f>[57]SPDCL!DP249</f>
        <v>0</v>
      </c>
      <c r="M249" s="28">
        <f t="shared" si="13"/>
        <v>911287.75712500012</v>
      </c>
      <c r="N249" s="30">
        <f t="shared" si="15"/>
        <v>4.6914381249152788</v>
      </c>
    </row>
    <row r="250" spans="2:14">
      <c r="B250" s="11">
        <v>127</v>
      </c>
      <c r="C250" s="11">
        <v>1310454</v>
      </c>
      <c r="D250" s="43" t="s">
        <v>326</v>
      </c>
      <c r="E250" s="11" t="s">
        <v>333</v>
      </c>
      <c r="F250" s="11" t="s">
        <v>122</v>
      </c>
      <c r="G250" s="28">
        <f>[57]SPDCL!DM250</f>
        <v>313631.69579999999</v>
      </c>
      <c r="H250" s="29">
        <f t="shared" si="14"/>
        <v>0.3136316958</v>
      </c>
      <c r="I250" s="28" t="s">
        <v>550</v>
      </c>
      <c r="J250" s="28">
        <f>[57]SPDCL!DN250</f>
        <v>0</v>
      </c>
      <c r="K250" s="28">
        <f>[57]SPDCL!DO250</f>
        <v>1330085.3928500002</v>
      </c>
      <c r="L250" s="28">
        <f>[57]SPDCL!DP250</f>
        <v>0</v>
      </c>
      <c r="M250" s="28">
        <f t="shared" si="13"/>
        <v>1330085.3928500002</v>
      </c>
      <c r="N250" s="30">
        <f t="shared" si="15"/>
        <v>4.240915094557864</v>
      </c>
    </row>
    <row r="251" spans="2:14">
      <c r="B251" s="11">
        <v>128</v>
      </c>
      <c r="C251" s="11">
        <v>1310572</v>
      </c>
      <c r="D251" s="43" t="s">
        <v>329</v>
      </c>
      <c r="E251" s="11" t="s">
        <v>333</v>
      </c>
      <c r="F251" s="11" t="s">
        <v>123</v>
      </c>
      <c r="G251" s="28">
        <f>[57]SPDCL!DM251</f>
        <v>334593.03804472031</v>
      </c>
      <c r="H251" s="29">
        <f t="shared" si="14"/>
        <v>0.33459303804472029</v>
      </c>
      <c r="I251" s="28" t="s">
        <v>550</v>
      </c>
      <c r="J251" s="28">
        <f>[57]SPDCL!DN251</f>
        <v>0</v>
      </c>
      <c r="K251" s="28">
        <f>[57]SPDCL!DO251</f>
        <v>1419023.7350400612</v>
      </c>
      <c r="L251" s="28">
        <f>[57]SPDCL!DP251</f>
        <v>0</v>
      </c>
      <c r="M251" s="28">
        <f t="shared" si="13"/>
        <v>1419023.7350400612</v>
      </c>
      <c r="N251" s="30">
        <f t="shared" si="15"/>
        <v>4.2410438164896913</v>
      </c>
    </row>
    <row r="252" spans="2:14">
      <c r="B252" s="11">
        <v>129</v>
      </c>
      <c r="C252" s="11">
        <v>1310474</v>
      </c>
      <c r="D252" s="43" t="s">
        <v>329</v>
      </c>
      <c r="E252" s="11" t="s">
        <v>333</v>
      </c>
      <c r="F252" s="11" t="s">
        <v>124</v>
      </c>
      <c r="G252" s="28">
        <f>[57]SPDCL!DM252</f>
        <v>445416.54505681997</v>
      </c>
      <c r="H252" s="29">
        <f t="shared" si="14"/>
        <v>0.44541654505681999</v>
      </c>
      <c r="I252" s="28" t="s">
        <v>550</v>
      </c>
      <c r="J252" s="28">
        <f>[57]SPDCL!DN252</f>
        <v>0</v>
      </c>
      <c r="K252" s="28">
        <f>[57]SPDCL!DO252</f>
        <v>1888899.7417914849</v>
      </c>
      <c r="L252" s="28">
        <f>[57]SPDCL!DP252</f>
        <v>0</v>
      </c>
      <c r="M252" s="28">
        <f t="shared" ref="M252:M315" si="16">J252+K252+L252</f>
        <v>1888899.7417914849</v>
      </c>
      <c r="N252" s="30">
        <f t="shared" si="15"/>
        <v>4.2407489410850818</v>
      </c>
    </row>
    <row r="253" spans="2:14">
      <c r="B253" s="11">
        <v>130</v>
      </c>
      <c r="C253" s="11">
        <v>1310550</v>
      </c>
      <c r="D253" s="43" t="s">
        <v>329</v>
      </c>
      <c r="E253" s="11" t="s">
        <v>333</v>
      </c>
      <c r="F253" s="11" t="s">
        <v>125</v>
      </c>
      <c r="G253" s="28">
        <f>[57]SPDCL!DM253</f>
        <v>674959.22313991003</v>
      </c>
      <c r="H253" s="29">
        <f t="shared" si="14"/>
        <v>0.67495922313991008</v>
      </c>
      <c r="I253" s="28" t="s">
        <v>550</v>
      </c>
      <c r="J253" s="28">
        <f>[57]SPDCL!DN253</f>
        <v>0</v>
      </c>
      <c r="K253" s="28">
        <f>[57]SPDCL!DO253</f>
        <v>3253813.7957657659</v>
      </c>
      <c r="L253" s="28">
        <f>[57]SPDCL!DP253</f>
        <v>0</v>
      </c>
      <c r="M253" s="28">
        <f t="shared" si="16"/>
        <v>3253813.7957657659</v>
      </c>
      <c r="N253" s="30">
        <f t="shared" si="15"/>
        <v>4.8207561052785168</v>
      </c>
    </row>
    <row r="254" spans="2:14">
      <c r="B254" s="11">
        <v>131</v>
      </c>
      <c r="C254" s="11">
        <v>1310564</v>
      </c>
      <c r="D254" s="43" t="s">
        <v>329</v>
      </c>
      <c r="E254" s="11" t="s">
        <v>333</v>
      </c>
      <c r="F254" s="11" t="s">
        <v>252</v>
      </c>
      <c r="G254" s="28">
        <f>[57]SPDCL!DM254</f>
        <v>102429946.73999999</v>
      </c>
      <c r="H254" s="29">
        <f t="shared" si="14"/>
        <v>102.42994673999999</v>
      </c>
      <c r="I254" s="28" t="s">
        <v>550</v>
      </c>
      <c r="J254" s="28">
        <f>[57]SPDCL!DN254</f>
        <v>0</v>
      </c>
      <c r="K254" s="28">
        <f>[57]SPDCL!DO254</f>
        <v>495760942.2216</v>
      </c>
      <c r="L254" s="28">
        <f>[57]SPDCL!DP254</f>
        <v>0</v>
      </c>
      <c r="M254" s="28">
        <f t="shared" si="16"/>
        <v>495760942.2216</v>
      </c>
      <c r="N254" s="30">
        <f t="shared" si="15"/>
        <v>4.84</v>
      </c>
    </row>
    <row r="255" spans="2:14" hidden="1">
      <c r="B255" s="11">
        <v>132</v>
      </c>
      <c r="C255" s="11">
        <v>1310011</v>
      </c>
      <c r="D255" s="43" t="s">
        <v>329</v>
      </c>
      <c r="E255" s="11" t="s">
        <v>333</v>
      </c>
      <c r="F255" s="11" t="s">
        <v>493</v>
      </c>
      <c r="G255" s="28">
        <f>[57]SPDCL!DM255</f>
        <v>0</v>
      </c>
      <c r="H255" s="29">
        <f t="shared" si="14"/>
        <v>0</v>
      </c>
      <c r="I255" s="28"/>
      <c r="J255" s="28">
        <f>[57]SPDCL!DN255</f>
        <v>0</v>
      </c>
      <c r="K255" s="28">
        <f>[57]SPDCL!DO255</f>
        <v>0</v>
      </c>
      <c r="L255" s="28">
        <f>[57]SPDCL!DP255</f>
        <v>0</v>
      </c>
      <c r="M255" s="28">
        <f t="shared" si="16"/>
        <v>0</v>
      </c>
      <c r="N255" s="30">
        <f t="shared" si="15"/>
        <v>0</v>
      </c>
    </row>
    <row r="256" spans="2:14">
      <c r="B256" s="11">
        <v>133</v>
      </c>
      <c r="C256" s="11">
        <v>1310521</v>
      </c>
      <c r="D256" s="43" t="s">
        <v>329</v>
      </c>
      <c r="E256" s="11" t="s">
        <v>333</v>
      </c>
      <c r="F256" s="11" t="s">
        <v>256</v>
      </c>
      <c r="G256" s="28">
        <f>[57]SPDCL!DM256</f>
        <v>4973367.4800000004</v>
      </c>
      <c r="H256" s="29">
        <f t="shared" si="14"/>
        <v>4.9733674800000003</v>
      </c>
      <c r="I256" s="28" t="s">
        <v>550</v>
      </c>
      <c r="J256" s="28">
        <f>[57]SPDCL!DN256</f>
        <v>0</v>
      </c>
      <c r="K256" s="28">
        <f>[57]SPDCL!DO256</f>
        <v>23956336.468199998</v>
      </c>
      <c r="L256" s="28">
        <f>[57]SPDCL!DP256</f>
        <v>0</v>
      </c>
      <c r="M256" s="28">
        <f t="shared" si="16"/>
        <v>23956336.468199998</v>
      </c>
      <c r="N256" s="30">
        <f t="shared" si="15"/>
        <v>4.8169246621204822</v>
      </c>
    </row>
    <row r="257" spans="2:14">
      <c r="B257" s="11">
        <v>134</v>
      </c>
      <c r="C257" s="11">
        <v>1310451</v>
      </c>
      <c r="D257" s="43" t="s">
        <v>335</v>
      </c>
      <c r="E257" s="11" t="s">
        <v>333</v>
      </c>
      <c r="F257" s="11" t="s">
        <v>144</v>
      </c>
      <c r="G257" s="28">
        <f>[57]SPDCL!DM257</f>
        <v>10034375.164100001</v>
      </c>
      <c r="H257" s="29">
        <f t="shared" si="14"/>
        <v>10.0343751641</v>
      </c>
      <c r="I257" s="28" t="s">
        <v>550</v>
      </c>
      <c r="J257" s="28">
        <f>[57]SPDCL!DN257</f>
        <v>0</v>
      </c>
      <c r="K257" s="28">
        <f>[57]SPDCL!DO257</f>
        <v>48477970.901000001</v>
      </c>
      <c r="L257" s="28">
        <f>[57]SPDCL!DP257</f>
        <v>0</v>
      </c>
      <c r="M257" s="28">
        <f t="shared" si="16"/>
        <v>48477970.901000001</v>
      </c>
      <c r="N257" s="30">
        <f t="shared" si="15"/>
        <v>4.8311897958967798</v>
      </c>
    </row>
    <row r="258" spans="2:14">
      <c r="B258" s="11">
        <v>135</v>
      </c>
      <c r="C258" s="11">
        <v>1310453</v>
      </c>
      <c r="D258" s="43" t="s">
        <v>335</v>
      </c>
      <c r="E258" s="11" t="s">
        <v>333</v>
      </c>
      <c r="F258" s="11" t="s">
        <v>145</v>
      </c>
      <c r="G258" s="28">
        <f>[57]SPDCL!DM258</f>
        <v>594206.85420000006</v>
      </c>
      <c r="H258" s="29">
        <f t="shared" si="14"/>
        <v>0.59420685420000008</v>
      </c>
      <c r="I258" s="28" t="s">
        <v>550</v>
      </c>
      <c r="J258" s="28">
        <f>[57]SPDCL!DN258</f>
        <v>0</v>
      </c>
      <c r="K258" s="28">
        <f>[57]SPDCL!DO258</f>
        <v>2516027.9723</v>
      </c>
      <c r="L258" s="28">
        <f>[57]SPDCL!DP258</f>
        <v>0</v>
      </c>
      <c r="M258" s="28">
        <f t="shared" si="16"/>
        <v>2516027.9723</v>
      </c>
      <c r="N258" s="30">
        <f t="shared" si="15"/>
        <v>4.2342627899966079</v>
      </c>
    </row>
    <row r="259" spans="2:14">
      <c r="B259" s="11">
        <v>136</v>
      </c>
      <c r="C259" s="11">
        <v>1310455</v>
      </c>
      <c r="D259" s="43" t="s">
        <v>335</v>
      </c>
      <c r="E259" s="11" t="s">
        <v>333</v>
      </c>
      <c r="F259" s="11" t="s">
        <v>146</v>
      </c>
      <c r="G259" s="28">
        <f>[57]SPDCL!DM259</f>
        <v>1127978.7633</v>
      </c>
      <c r="H259" s="29">
        <f t="shared" si="14"/>
        <v>1.1279787633</v>
      </c>
      <c r="I259" s="28" t="s">
        <v>550</v>
      </c>
      <c r="J259" s="28">
        <f>[57]SPDCL!DN259</f>
        <v>0</v>
      </c>
      <c r="K259" s="28">
        <f>[57]SPDCL!DO259</f>
        <v>4776350.8724000007</v>
      </c>
      <c r="L259" s="28">
        <f>[57]SPDCL!DP259</f>
        <v>0</v>
      </c>
      <c r="M259" s="28">
        <f t="shared" si="16"/>
        <v>4776350.8724000007</v>
      </c>
      <c r="N259" s="30">
        <f t="shared" si="15"/>
        <v>4.2344333313744054</v>
      </c>
    </row>
    <row r="260" spans="2:14">
      <c r="B260" s="11">
        <v>137</v>
      </c>
      <c r="C260" s="11">
        <v>1310457</v>
      </c>
      <c r="D260" s="43" t="s">
        <v>326</v>
      </c>
      <c r="E260" s="11" t="s">
        <v>333</v>
      </c>
      <c r="F260" s="11" t="s">
        <v>148</v>
      </c>
      <c r="G260" s="28">
        <f>[57]SPDCL!DM260</f>
        <v>590882.08460000006</v>
      </c>
      <c r="H260" s="29">
        <f t="shared" si="14"/>
        <v>0.59088208460000002</v>
      </c>
      <c r="I260" s="28" t="s">
        <v>550</v>
      </c>
      <c r="J260" s="28">
        <f>[57]SPDCL!DN260</f>
        <v>0</v>
      </c>
      <c r="K260" s="28">
        <f>[57]SPDCL!DO260</f>
        <v>2853949.9526180001</v>
      </c>
      <c r="L260" s="28">
        <f>[57]SPDCL!DP260</f>
        <v>0</v>
      </c>
      <c r="M260" s="28">
        <f t="shared" si="16"/>
        <v>2853949.9526180001</v>
      </c>
      <c r="N260" s="30">
        <f t="shared" si="15"/>
        <v>4.8299822028789254</v>
      </c>
    </row>
    <row r="261" spans="2:14">
      <c r="B261" s="11">
        <v>138</v>
      </c>
      <c r="C261" s="11">
        <v>1310458</v>
      </c>
      <c r="D261" s="43" t="s">
        <v>335</v>
      </c>
      <c r="E261" s="11" t="s">
        <v>333</v>
      </c>
      <c r="F261" s="11" t="s">
        <v>149</v>
      </c>
      <c r="G261" s="28">
        <f>[57]SPDCL!DM261</f>
        <v>515513.5686</v>
      </c>
      <c r="H261" s="29">
        <f t="shared" ref="H261:H324" si="17">G261/1000000</f>
        <v>0.51551356859999997</v>
      </c>
      <c r="I261" s="28" t="s">
        <v>550</v>
      </c>
      <c r="J261" s="28">
        <f>[57]SPDCL!DN261</f>
        <v>0</v>
      </c>
      <c r="K261" s="28">
        <f>[57]SPDCL!DO261</f>
        <v>2481270.5125000002</v>
      </c>
      <c r="L261" s="28">
        <f>[57]SPDCL!DP261</f>
        <v>0</v>
      </c>
      <c r="M261" s="28">
        <f t="shared" si="16"/>
        <v>2481270.5125000002</v>
      </c>
      <c r="N261" s="30">
        <f t="shared" si="15"/>
        <v>4.8132011718692134</v>
      </c>
    </row>
    <row r="262" spans="2:14">
      <c r="B262" s="11">
        <v>139</v>
      </c>
      <c r="C262" s="11">
        <v>1310459</v>
      </c>
      <c r="D262" s="43" t="s">
        <v>332</v>
      </c>
      <c r="E262" s="11" t="s">
        <v>333</v>
      </c>
      <c r="F262" s="11" t="s">
        <v>150</v>
      </c>
      <c r="G262" s="28">
        <f>[57]SPDCL!DM262</f>
        <v>441479.77150000003</v>
      </c>
      <c r="H262" s="29">
        <f t="shared" si="17"/>
        <v>0.44147977150000001</v>
      </c>
      <c r="I262" s="28" t="s">
        <v>550</v>
      </c>
      <c r="J262" s="28">
        <f>[57]SPDCL!DN262</f>
        <v>0</v>
      </c>
      <c r="K262" s="28">
        <f>[57]SPDCL!DO262</f>
        <v>2132346.9878350003</v>
      </c>
      <c r="L262" s="28">
        <f>[57]SPDCL!DP262</f>
        <v>0</v>
      </c>
      <c r="M262" s="28">
        <f t="shared" si="16"/>
        <v>2132346.9878350003</v>
      </c>
      <c r="N262" s="30">
        <f t="shared" ref="N262:N325" si="18">IFERROR(M262/G262,0)</f>
        <v>4.8299993011910853</v>
      </c>
    </row>
    <row r="263" spans="2:14">
      <c r="B263" s="11">
        <v>140</v>
      </c>
      <c r="C263" s="11">
        <v>1310461</v>
      </c>
      <c r="D263" s="43" t="s">
        <v>335</v>
      </c>
      <c r="E263" s="11" t="s">
        <v>333</v>
      </c>
      <c r="F263" s="11" t="s">
        <v>151</v>
      </c>
      <c r="G263" s="28">
        <f>[57]SPDCL!DM263</f>
        <v>505817.94890000002</v>
      </c>
      <c r="H263" s="29">
        <f t="shared" si="17"/>
        <v>0.50581794889999998</v>
      </c>
      <c r="I263" s="28" t="s">
        <v>550</v>
      </c>
      <c r="J263" s="28">
        <f>[57]SPDCL!DN263</f>
        <v>0</v>
      </c>
      <c r="K263" s="28">
        <f>[57]SPDCL!DO263</f>
        <v>2149726.2744</v>
      </c>
      <c r="L263" s="28">
        <f>[57]SPDCL!DP263</f>
        <v>0</v>
      </c>
      <c r="M263" s="28">
        <f t="shared" si="16"/>
        <v>2149726.2744</v>
      </c>
      <c r="N263" s="30">
        <f t="shared" si="18"/>
        <v>4.2499999833438098</v>
      </c>
    </row>
    <row r="264" spans="2:14">
      <c r="B264" s="11">
        <v>141</v>
      </c>
      <c r="C264" s="11">
        <v>1310462</v>
      </c>
      <c r="D264" s="43" t="s">
        <v>331</v>
      </c>
      <c r="E264" s="11" t="s">
        <v>333</v>
      </c>
      <c r="F264" s="11" t="s">
        <v>152</v>
      </c>
      <c r="G264" s="28">
        <f>[57]SPDCL!DM264</f>
        <v>357758.8162</v>
      </c>
      <c r="H264" s="29">
        <f t="shared" si="17"/>
        <v>0.3577588162</v>
      </c>
      <c r="I264" s="28" t="s">
        <v>550</v>
      </c>
      <c r="J264" s="28">
        <f>[57]SPDCL!DN264</f>
        <v>0</v>
      </c>
      <c r="K264" s="28">
        <f>[57]SPDCL!DO264</f>
        <v>1727975.3795119999</v>
      </c>
      <c r="L264" s="28">
        <f>[57]SPDCL!DP264</f>
        <v>0</v>
      </c>
      <c r="M264" s="28">
        <f t="shared" si="16"/>
        <v>1727975.3795119999</v>
      </c>
      <c r="N264" s="30">
        <f t="shared" si="18"/>
        <v>4.8300008309117386</v>
      </c>
    </row>
    <row r="265" spans="2:14">
      <c r="B265" s="11">
        <v>142</v>
      </c>
      <c r="C265" s="11">
        <v>1310463</v>
      </c>
      <c r="D265" s="43" t="s">
        <v>335</v>
      </c>
      <c r="E265" s="11" t="s">
        <v>333</v>
      </c>
      <c r="F265" s="11" t="s">
        <v>153</v>
      </c>
      <c r="G265" s="28">
        <f>[57]SPDCL!DM265</f>
        <v>544079.70610000007</v>
      </c>
      <c r="H265" s="29">
        <f t="shared" si="17"/>
        <v>0.54407970610000012</v>
      </c>
      <c r="I265" s="28" t="s">
        <v>550</v>
      </c>
      <c r="J265" s="28">
        <f>[57]SPDCL!DN265</f>
        <v>0</v>
      </c>
      <c r="K265" s="28">
        <f>[57]SPDCL!DO265</f>
        <v>2618828.5466</v>
      </c>
      <c r="L265" s="28">
        <f>[57]SPDCL!DP265</f>
        <v>0</v>
      </c>
      <c r="M265" s="28">
        <f t="shared" si="16"/>
        <v>2618828.5466</v>
      </c>
      <c r="N265" s="30">
        <f t="shared" si="18"/>
        <v>4.8133178231769369</v>
      </c>
    </row>
    <row r="266" spans="2:14">
      <c r="B266" s="11">
        <v>143</v>
      </c>
      <c r="C266" s="11">
        <v>1310464</v>
      </c>
      <c r="D266" s="43" t="s">
        <v>335</v>
      </c>
      <c r="E266" s="11" t="s">
        <v>333</v>
      </c>
      <c r="F266" s="11" t="s">
        <v>154</v>
      </c>
      <c r="G266" s="28">
        <f>[57]SPDCL!DM266</f>
        <v>523165.39370000002</v>
      </c>
      <c r="H266" s="29">
        <f t="shared" si="17"/>
        <v>0.52316539370000004</v>
      </c>
      <c r="I266" s="28" t="s">
        <v>550</v>
      </c>
      <c r="J266" s="28">
        <f>[57]SPDCL!DN266</f>
        <v>0</v>
      </c>
      <c r="K266" s="28">
        <f>[57]SPDCL!DO266</f>
        <v>2517841.0288000004</v>
      </c>
      <c r="L266" s="28">
        <f>[57]SPDCL!DP266</f>
        <v>0</v>
      </c>
      <c r="M266" s="28">
        <f t="shared" si="16"/>
        <v>2517841.0288000004</v>
      </c>
      <c r="N266" s="30">
        <f t="shared" si="18"/>
        <v>4.8127056168470732</v>
      </c>
    </row>
    <row r="267" spans="2:14">
      <c r="B267" s="11">
        <v>144</v>
      </c>
      <c r="C267" s="11">
        <v>1310465</v>
      </c>
      <c r="D267" s="43" t="s">
        <v>335</v>
      </c>
      <c r="E267" s="11" t="s">
        <v>336</v>
      </c>
      <c r="F267" s="11" t="s">
        <v>155</v>
      </c>
      <c r="G267" s="28">
        <f>[57]SPDCL!DM267</f>
        <v>550067.99750000006</v>
      </c>
      <c r="H267" s="29">
        <f t="shared" si="17"/>
        <v>0.55006799750000002</v>
      </c>
      <c r="I267" s="28" t="s">
        <v>550</v>
      </c>
      <c r="J267" s="28">
        <f>[57]SPDCL!DN267</f>
        <v>0</v>
      </c>
      <c r="K267" s="28">
        <f>[57]SPDCL!DO267</f>
        <v>2647153.0081000002</v>
      </c>
      <c r="L267" s="28">
        <f>[57]SPDCL!DP267</f>
        <v>0</v>
      </c>
      <c r="M267" s="28">
        <f t="shared" si="16"/>
        <v>2647153.0081000002</v>
      </c>
      <c r="N267" s="30">
        <f t="shared" si="18"/>
        <v>4.8124105022125017</v>
      </c>
    </row>
    <row r="268" spans="2:14">
      <c r="B268" s="11">
        <v>145</v>
      </c>
      <c r="C268" s="11">
        <v>1310466</v>
      </c>
      <c r="D268" s="43" t="s">
        <v>335</v>
      </c>
      <c r="E268" s="11" t="s">
        <v>336</v>
      </c>
      <c r="F268" s="11" t="s">
        <v>156</v>
      </c>
      <c r="G268" s="28">
        <f>[57]SPDCL!DM268</f>
        <v>509381.70490000007</v>
      </c>
      <c r="H268" s="29">
        <f t="shared" si="17"/>
        <v>0.50938170490000012</v>
      </c>
      <c r="I268" s="28" t="s">
        <v>550</v>
      </c>
      <c r="J268" s="28">
        <f>[57]SPDCL!DN268</f>
        <v>0</v>
      </c>
      <c r="K268" s="28">
        <f>[57]SPDCL!DO268</f>
        <v>2157199.9915000005</v>
      </c>
      <c r="L268" s="28">
        <f>[57]SPDCL!DP268</f>
        <v>0</v>
      </c>
      <c r="M268" s="28">
        <f t="shared" si="16"/>
        <v>2157199.9915000005</v>
      </c>
      <c r="N268" s="30">
        <f t="shared" si="18"/>
        <v>4.2349381038792782</v>
      </c>
    </row>
    <row r="269" spans="2:14">
      <c r="B269" s="11">
        <v>146</v>
      </c>
      <c r="C269" s="11">
        <v>1310467</v>
      </c>
      <c r="D269" s="43" t="s">
        <v>331</v>
      </c>
      <c r="E269" s="11" t="s">
        <v>336</v>
      </c>
      <c r="F269" s="11" t="s">
        <v>157</v>
      </c>
      <c r="G269" s="28">
        <f>[57]SPDCL!DM269</f>
        <v>393237.34789999999</v>
      </c>
      <c r="H269" s="29">
        <f t="shared" si="17"/>
        <v>0.39323734789999998</v>
      </c>
      <c r="I269" s="28" t="s">
        <v>550</v>
      </c>
      <c r="J269" s="28">
        <f>[57]SPDCL!DN269</f>
        <v>0</v>
      </c>
      <c r="K269" s="28">
        <f>[57]SPDCL!DO269</f>
        <v>1671258.7285750001</v>
      </c>
      <c r="L269" s="28">
        <f>[57]SPDCL!DP269</f>
        <v>0</v>
      </c>
      <c r="M269" s="28">
        <f t="shared" si="16"/>
        <v>1671258.7285750001</v>
      </c>
      <c r="N269" s="30">
        <f t="shared" si="18"/>
        <v>4.25</v>
      </c>
    </row>
    <row r="270" spans="2:14">
      <c r="B270" s="11">
        <v>147</v>
      </c>
      <c r="C270" s="11">
        <v>1310468</v>
      </c>
      <c r="D270" s="43" t="s">
        <v>335</v>
      </c>
      <c r="E270" s="11" t="s">
        <v>336</v>
      </c>
      <c r="F270" s="11" t="s">
        <v>158</v>
      </c>
      <c r="G270" s="28">
        <f>[57]SPDCL!DM270</f>
        <v>1017784.5808999999</v>
      </c>
      <c r="H270" s="29">
        <f t="shared" si="17"/>
        <v>1.0177845808999999</v>
      </c>
      <c r="I270" s="28" t="s">
        <v>550</v>
      </c>
      <c r="J270" s="28">
        <f>[57]SPDCL!DN270</f>
        <v>0</v>
      </c>
      <c r="K270" s="28">
        <f>[57]SPDCL!DO270</f>
        <v>4310504.9469000008</v>
      </c>
      <c r="L270" s="28">
        <f>[57]SPDCL!DP270</f>
        <v>0</v>
      </c>
      <c r="M270" s="28">
        <f t="shared" si="16"/>
        <v>4310504.9469000008</v>
      </c>
      <c r="N270" s="30">
        <f t="shared" si="18"/>
        <v>4.2351839748724975</v>
      </c>
    </row>
    <row r="271" spans="2:14">
      <c r="B271" s="11">
        <v>148</v>
      </c>
      <c r="C271" s="11">
        <v>1310469</v>
      </c>
      <c r="D271" s="43" t="s">
        <v>335</v>
      </c>
      <c r="E271" s="11" t="s">
        <v>333</v>
      </c>
      <c r="F271" s="11" t="s">
        <v>159</v>
      </c>
      <c r="G271" s="28">
        <f>[57]SPDCL!DM271</f>
        <v>566488.2986000001</v>
      </c>
      <c r="H271" s="29">
        <f t="shared" si="17"/>
        <v>0.56648829860000005</v>
      </c>
      <c r="I271" s="28" t="s">
        <v>550</v>
      </c>
      <c r="J271" s="28">
        <f>[57]SPDCL!DN271</f>
        <v>0</v>
      </c>
      <c r="K271" s="28">
        <f>[57]SPDCL!DO271</f>
        <v>2726264.6790999998</v>
      </c>
      <c r="L271" s="28">
        <f>[57]SPDCL!DP271</f>
        <v>0</v>
      </c>
      <c r="M271" s="28">
        <f t="shared" si="16"/>
        <v>2726264.6790999998</v>
      </c>
      <c r="N271" s="30">
        <f t="shared" si="18"/>
        <v>4.8125701551781344</v>
      </c>
    </row>
    <row r="272" spans="2:14">
      <c r="B272" s="11">
        <v>149</v>
      </c>
      <c r="C272" s="11">
        <v>1310470</v>
      </c>
      <c r="D272" s="43" t="s">
        <v>335</v>
      </c>
      <c r="E272" s="11" t="s">
        <v>336</v>
      </c>
      <c r="F272" s="11" t="s">
        <v>160</v>
      </c>
      <c r="G272" s="28">
        <f>[57]SPDCL!DM272</f>
        <v>983301.18780000007</v>
      </c>
      <c r="H272" s="29">
        <f t="shared" si="17"/>
        <v>0.98330118780000009</v>
      </c>
      <c r="I272" s="28" t="s">
        <v>550</v>
      </c>
      <c r="J272" s="28">
        <f>[57]SPDCL!DN272</f>
        <v>0</v>
      </c>
      <c r="K272" s="28">
        <f>[57]SPDCL!DO272</f>
        <v>4164416.4273000006</v>
      </c>
      <c r="L272" s="28">
        <f>[57]SPDCL!DP272</f>
        <v>0</v>
      </c>
      <c r="M272" s="28">
        <f t="shared" si="16"/>
        <v>4164416.4273000006</v>
      </c>
      <c r="N272" s="30">
        <f t="shared" si="18"/>
        <v>4.2351382048233912</v>
      </c>
    </row>
    <row r="273" spans="2:14">
      <c r="B273" s="11">
        <v>150</v>
      </c>
      <c r="C273" s="11">
        <v>1310471</v>
      </c>
      <c r="D273" s="43" t="s">
        <v>335</v>
      </c>
      <c r="E273" s="11" t="s">
        <v>336</v>
      </c>
      <c r="F273" s="11" t="s">
        <v>161</v>
      </c>
      <c r="G273" s="28">
        <f>[57]SPDCL!DM273</f>
        <v>543699.56440000003</v>
      </c>
      <c r="H273" s="29">
        <f t="shared" si="17"/>
        <v>0.5436995644</v>
      </c>
      <c r="I273" s="28" t="s">
        <v>550</v>
      </c>
      <c r="J273" s="28">
        <f>[57]SPDCL!DN273</f>
        <v>0</v>
      </c>
      <c r="K273" s="28">
        <f>[57]SPDCL!DO273</f>
        <v>2616736.5115000005</v>
      </c>
      <c r="L273" s="28">
        <f>[57]SPDCL!DP273</f>
        <v>0</v>
      </c>
      <c r="M273" s="28">
        <f t="shared" si="16"/>
        <v>2616736.5115000005</v>
      </c>
      <c r="N273" s="30">
        <f t="shared" si="18"/>
        <v>4.8128354018228832</v>
      </c>
    </row>
    <row r="274" spans="2:14">
      <c r="B274" s="11">
        <v>151</v>
      </c>
      <c r="C274" s="11">
        <v>1310472</v>
      </c>
      <c r="D274" s="43" t="s">
        <v>335</v>
      </c>
      <c r="E274" s="11" t="s">
        <v>336</v>
      </c>
      <c r="F274" s="11" t="s">
        <v>162</v>
      </c>
      <c r="G274" s="28">
        <f>[57]SPDCL!DM274</f>
        <v>2252652.9638</v>
      </c>
      <c r="H274" s="29">
        <f t="shared" si="17"/>
        <v>2.2526529638000001</v>
      </c>
      <c r="I274" s="28" t="s">
        <v>550</v>
      </c>
      <c r="J274" s="28">
        <f>[57]SPDCL!DN274</f>
        <v>0</v>
      </c>
      <c r="K274" s="28">
        <f>[57]SPDCL!DO274</f>
        <v>10841885.008000001</v>
      </c>
      <c r="L274" s="28">
        <f>[57]SPDCL!DP274</f>
        <v>0</v>
      </c>
      <c r="M274" s="28">
        <f t="shared" si="16"/>
        <v>10841885.008000001</v>
      </c>
      <c r="N274" s="30">
        <f t="shared" si="18"/>
        <v>4.8129406447546303</v>
      </c>
    </row>
    <row r="275" spans="2:14">
      <c r="B275" s="11">
        <v>152</v>
      </c>
      <c r="C275" s="11">
        <v>1310501</v>
      </c>
      <c r="D275" s="43" t="s">
        <v>331</v>
      </c>
      <c r="E275" s="11" t="s">
        <v>336</v>
      </c>
      <c r="F275" s="11" t="s">
        <v>164</v>
      </c>
      <c r="G275" s="28">
        <f>[57]SPDCL!DM275</f>
        <v>522559.66139999998</v>
      </c>
      <c r="H275" s="29">
        <f t="shared" si="17"/>
        <v>0.52255966139999999</v>
      </c>
      <c r="I275" s="28" t="s">
        <v>550</v>
      </c>
      <c r="J275" s="28">
        <f>[57]SPDCL!DN275</f>
        <v>0</v>
      </c>
      <c r="K275" s="28">
        <f>[57]SPDCL!DO275</f>
        <v>2523963.089987</v>
      </c>
      <c r="L275" s="28">
        <f>[57]SPDCL!DP275</f>
        <v>0</v>
      </c>
      <c r="M275" s="28">
        <f t="shared" si="16"/>
        <v>2523963.089987</v>
      </c>
      <c r="N275" s="30">
        <f t="shared" si="18"/>
        <v>4.8299998572890228</v>
      </c>
    </row>
    <row r="276" spans="2:14">
      <c r="B276" s="11">
        <v>153</v>
      </c>
      <c r="C276" s="11">
        <v>1310520</v>
      </c>
      <c r="D276" s="43" t="s">
        <v>335</v>
      </c>
      <c r="E276" s="11" t="s">
        <v>336</v>
      </c>
      <c r="F276" s="11" t="s">
        <v>166</v>
      </c>
      <c r="G276" s="28">
        <f>[57]SPDCL!DM276</f>
        <v>41154152.111299999</v>
      </c>
      <c r="H276" s="29">
        <f t="shared" si="17"/>
        <v>41.1541521113</v>
      </c>
      <c r="I276" s="28" t="s">
        <v>550</v>
      </c>
      <c r="J276" s="28">
        <f>[57]SPDCL!DN276</f>
        <v>0</v>
      </c>
      <c r="K276" s="28">
        <f>[57]SPDCL!DO276</f>
        <v>198429962.71550003</v>
      </c>
      <c r="L276" s="28">
        <f>[57]SPDCL!DP276</f>
        <v>0</v>
      </c>
      <c r="M276" s="28">
        <f t="shared" si="16"/>
        <v>198429962.71550003</v>
      </c>
      <c r="N276" s="30">
        <f t="shared" si="18"/>
        <v>4.8216267991344584</v>
      </c>
    </row>
    <row r="277" spans="2:14">
      <c r="B277" s="11">
        <v>154</v>
      </c>
      <c r="C277" s="11">
        <v>1310556</v>
      </c>
      <c r="D277" s="43" t="s">
        <v>334</v>
      </c>
      <c r="E277" s="11" t="s">
        <v>336</v>
      </c>
      <c r="F277" s="11" t="s">
        <v>171</v>
      </c>
      <c r="G277" s="28">
        <f>[57]SPDCL!DM277</f>
        <v>39427400.603600003</v>
      </c>
      <c r="H277" s="29">
        <f t="shared" si="17"/>
        <v>39.427400603600006</v>
      </c>
      <c r="I277" s="28" t="s">
        <v>550</v>
      </c>
      <c r="J277" s="28">
        <f>[57]SPDCL!DN277</f>
        <v>0</v>
      </c>
      <c r="K277" s="28">
        <f>[57]SPDCL!DO277</f>
        <v>190828618.73089999</v>
      </c>
      <c r="L277" s="28">
        <f>[57]SPDCL!DP277</f>
        <v>0</v>
      </c>
      <c r="M277" s="28">
        <f t="shared" si="16"/>
        <v>190828618.73089999</v>
      </c>
      <c r="N277" s="30">
        <f t="shared" si="18"/>
        <v>4.8399999951677257</v>
      </c>
    </row>
    <row r="278" spans="2:14">
      <c r="B278" s="11">
        <v>155</v>
      </c>
      <c r="C278" s="11">
        <v>1310582</v>
      </c>
      <c r="D278" s="43" t="s">
        <v>335</v>
      </c>
      <c r="E278" s="11" t="s">
        <v>336</v>
      </c>
      <c r="F278" s="11" t="s">
        <v>172</v>
      </c>
      <c r="G278" s="28">
        <f>[57]SPDCL!DM278</f>
        <v>5583375.3424000004</v>
      </c>
      <c r="H278" s="29">
        <f t="shared" si="17"/>
        <v>5.5833753424000001</v>
      </c>
      <c r="I278" s="28" t="s">
        <v>550</v>
      </c>
      <c r="J278" s="28">
        <f>[57]SPDCL!DN278</f>
        <v>0</v>
      </c>
      <c r="K278" s="28">
        <f>[57]SPDCL!DO278</f>
        <v>26916433.209500004</v>
      </c>
      <c r="L278" s="28">
        <f>[57]SPDCL!DP278</f>
        <v>0</v>
      </c>
      <c r="M278" s="28">
        <f t="shared" si="16"/>
        <v>26916433.209500004</v>
      </c>
      <c r="N278" s="30">
        <f t="shared" si="18"/>
        <v>4.8208174372762196</v>
      </c>
    </row>
    <row r="279" spans="2:14">
      <c r="B279" s="11">
        <v>156</v>
      </c>
      <c r="C279" s="11">
        <v>1310583</v>
      </c>
      <c r="D279" s="43" t="s">
        <v>335</v>
      </c>
      <c r="E279" s="11" t="s">
        <v>336</v>
      </c>
      <c r="F279" s="11" t="s">
        <v>173</v>
      </c>
      <c r="G279" s="28">
        <f>[57]SPDCL!DM279</f>
        <v>1535543.7366000002</v>
      </c>
      <c r="H279" s="29">
        <f t="shared" si="17"/>
        <v>1.5355437366000002</v>
      </c>
      <c r="I279" s="28" t="s">
        <v>550</v>
      </c>
      <c r="J279" s="28">
        <f>[57]SPDCL!DN279</f>
        <v>0</v>
      </c>
      <c r="K279" s="28">
        <f>[57]SPDCL!DO279</f>
        <v>7402976.2353000008</v>
      </c>
      <c r="L279" s="28">
        <f>[57]SPDCL!DP279</f>
        <v>0</v>
      </c>
      <c r="M279" s="28">
        <f t="shared" si="16"/>
        <v>7402976.2353000008</v>
      </c>
      <c r="N279" s="30">
        <f t="shared" si="18"/>
        <v>4.821078070815271</v>
      </c>
    </row>
    <row r="280" spans="2:14">
      <c r="B280" s="11">
        <v>157</v>
      </c>
      <c r="C280" s="11">
        <v>1310584</v>
      </c>
      <c r="D280" s="43" t="s">
        <v>335</v>
      </c>
      <c r="E280" s="11" t="s">
        <v>336</v>
      </c>
      <c r="F280" s="11" t="s">
        <v>174</v>
      </c>
      <c r="G280" s="28">
        <f>[57]SPDCL!DM280</f>
        <v>677845.62120000005</v>
      </c>
      <c r="H280" s="29">
        <f t="shared" si="17"/>
        <v>0.67784562120000003</v>
      </c>
      <c r="I280" s="28" t="s">
        <v>550</v>
      </c>
      <c r="J280" s="28">
        <f>[57]SPDCL!DN280</f>
        <v>0</v>
      </c>
      <c r="K280" s="28">
        <f>[57]SPDCL!DO280</f>
        <v>3268240.0967999999</v>
      </c>
      <c r="L280" s="28">
        <f>[57]SPDCL!DP280</f>
        <v>0</v>
      </c>
      <c r="M280" s="28">
        <f t="shared" si="16"/>
        <v>3268240.0967999999</v>
      </c>
      <c r="N280" s="30">
        <f t="shared" si="18"/>
        <v>4.821510967370692</v>
      </c>
    </row>
    <row r="281" spans="2:14">
      <c r="B281" s="11">
        <v>158</v>
      </c>
      <c r="C281" s="11">
        <v>1310585</v>
      </c>
      <c r="D281" s="43" t="s">
        <v>335</v>
      </c>
      <c r="E281" s="11" t="s">
        <v>336</v>
      </c>
      <c r="F281" s="11" t="s">
        <v>175</v>
      </c>
      <c r="G281" s="28">
        <f>[57]SPDCL!DM281</f>
        <v>918591.49680000008</v>
      </c>
      <c r="H281" s="29">
        <f t="shared" si="17"/>
        <v>0.91859149680000007</v>
      </c>
      <c r="I281" s="28" t="s">
        <v>550</v>
      </c>
      <c r="J281" s="28">
        <f>[57]SPDCL!DN281</f>
        <v>0</v>
      </c>
      <c r="K281" s="28">
        <f>[57]SPDCL!DO281</f>
        <v>4428165.0876000002</v>
      </c>
      <c r="L281" s="28">
        <f>[57]SPDCL!DP281</f>
        <v>0</v>
      </c>
      <c r="M281" s="28">
        <f t="shared" si="16"/>
        <v>4428165.0876000002</v>
      </c>
      <c r="N281" s="30">
        <f t="shared" si="18"/>
        <v>4.8206031767395299</v>
      </c>
    </row>
    <row r="282" spans="2:14">
      <c r="B282" s="11">
        <v>159</v>
      </c>
      <c r="C282" s="11">
        <v>1310586</v>
      </c>
      <c r="D282" s="43" t="s">
        <v>331</v>
      </c>
      <c r="E282" s="11" t="s">
        <v>336</v>
      </c>
      <c r="F282" s="11" t="s">
        <v>176</v>
      </c>
      <c r="G282" s="28">
        <f>[57]SPDCL!DM282</f>
        <v>2979999.1623</v>
      </c>
      <c r="H282" s="29">
        <f t="shared" si="17"/>
        <v>2.9799991622999999</v>
      </c>
      <c r="I282" s="28" t="s">
        <v>550</v>
      </c>
      <c r="J282" s="28">
        <f>[57]SPDCL!DN282</f>
        <v>0</v>
      </c>
      <c r="K282" s="28">
        <f>[57]SPDCL!DO282</f>
        <v>14423195.945532</v>
      </c>
      <c r="L282" s="28">
        <f>[57]SPDCL!DP282</f>
        <v>0</v>
      </c>
      <c r="M282" s="28">
        <f t="shared" si="16"/>
        <v>14423195.945532</v>
      </c>
      <c r="N282" s="30">
        <f t="shared" si="18"/>
        <v>4.84</v>
      </c>
    </row>
    <row r="283" spans="2:14">
      <c r="B283" s="11">
        <v>160</v>
      </c>
      <c r="C283" s="11">
        <v>1310587</v>
      </c>
      <c r="D283" s="43" t="s">
        <v>331</v>
      </c>
      <c r="E283" s="11" t="s">
        <v>336</v>
      </c>
      <c r="F283" s="11" t="s">
        <v>177</v>
      </c>
      <c r="G283" s="28">
        <f>[57]SPDCL!DM283</f>
        <v>1558338.2226000002</v>
      </c>
      <c r="H283" s="29">
        <f t="shared" si="17"/>
        <v>1.5583382226000002</v>
      </c>
      <c r="I283" s="28" t="s">
        <v>550</v>
      </c>
      <c r="J283" s="28">
        <f>[57]SPDCL!DN283</f>
        <v>0</v>
      </c>
      <c r="K283" s="28">
        <f>[57]SPDCL!DO283</f>
        <v>7542357.0915840007</v>
      </c>
      <c r="L283" s="28">
        <f>[57]SPDCL!DP283</f>
        <v>0</v>
      </c>
      <c r="M283" s="28">
        <f t="shared" si="16"/>
        <v>7542357.0915840007</v>
      </c>
      <c r="N283" s="30">
        <f t="shared" si="18"/>
        <v>4.8400000604490083</v>
      </c>
    </row>
    <row r="284" spans="2:14">
      <c r="B284" s="11">
        <v>161</v>
      </c>
      <c r="C284" s="11">
        <v>1310588</v>
      </c>
      <c r="D284" s="43" t="s">
        <v>326</v>
      </c>
      <c r="E284" s="11" t="s">
        <v>336</v>
      </c>
      <c r="F284" s="11" t="s">
        <v>178</v>
      </c>
      <c r="G284" s="28">
        <f>[57]SPDCL!DM284</f>
        <v>2140302.2157000001</v>
      </c>
      <c r="H284" s="29">
        <f t="shared" si="17"/>
        <v>2.1403022157000002</v>
      </c>
      <c r="I284" s="28" t="s">
        <v>550</v>
      </c>
      <c r="J284" s="28">
        <f>[57]SPDCL!DN284</f>
        <v>0</v>
      </c>
      <c r="K284" s="28">
        <f>[57]SPDCL!DO284</f>
        <v>10359063.304887999</v>
      </c>
      <c r="L284" s="28">
        <f>[57]SPDCL!DP284</f>
        <v>0</v>
      </c>
      <c r="M284" s="28">
        <f t="shared" si="16"/>
        <v>10359063.304887999</v>
      </c>
      <c r="N284" s="30">
        <f t="shared" si="18"/>
        <v>4.8400002714102683</v>
      </c>
    </row>
    <row r="285" spans="2:14">
      <c r="B285" s="11">
        <v>162</v>
      </c>
      <c r="C285" s="11">
        <v>1310589</v>
      </c>
      <c r="D285" s="43" t="s">
        <v>335</v>
      </c>
      <c r="E285" s="11" t="s">
        <v>336</v>
      </c>
      <c r="F285" s="11" t="s">
        <v>179</v>
      </c>
      <c r="G285" s="28">
        <f>[57]SPDCL!DM285</f>
        <v>1691610.8148000003</v>
      </c>
      <c r="H285" s="29">
        <f t="shared" si="17"/>
        <v>1.6916108148000002</v>
      </c>
      <c r="I285" s="28" t="s">
        <v>550</v>
      </c>
      <c r="J285" s="28">
        <f>[57]SPDCL!DN285</f>
        <v>0</v>
      </c>
      <c r="K285" s="28">
        <f>[57]SPDCL!DO285</f>
        <v>8155269.1196999997</v>
      </c>
      <c r="L285" s="28">
        <f>[57]SPDCL!DP285</f>
        <v>0</v>
      </c>
      <c r="M285" s="28">
        <f t="shared" si="16"/>
        <v>8155269.1196999997</v>
      </c>
      <c r="N285" s="30">
        <f t="shared" si="18"/>
        <v>4.8210079105365615</v>
      </c>
    </row>
    <row r="286" spans="2:14">
      <c r="B286" s="11">
        <v>163</v>
      </c>
      <c r="C286" s="11">
        <v>1310590</v>
      </c>
      <c r="D286" s="43" t="s">
        <v>335</v>
      </c>
      <c r="E286" s="11" t="s">
        <v>336</v>
      </c>
      <c r="F286" s="11" t="s">
        <v>180</v>
      </c>
      <c r="G286" s="28">
        <f>[57]SPDCL!DM286</f>
        <v>1522581.5969</v>
      </c>
      <c r="H286" s="29">
        <f t="shared" si="17"/>
        <v>1.5225815969000001</v>
      </c>
      <c r="I286" s="28" t="s">
        <v>550</v>
      </c>
      <c r="J286" s="28">
        <f>[57]SPDCL!DN286</f>
        <v>0</v>
      </c>
      <c r="K286" s="28">
        <f>[57]SPDCL!DO286</f>
        <v>7340115.4576000012</v>
      </c>
      <c r="L286" s="28">
        <f>[57]SPDCL!DP286</f>
        <v>0</v>
      </c>
      <c r="M286" s="28">
        <f t="shared" si="16"/>
        <v>7340115.4576000012</v>
      </c>
      <c r="N286" s="30">
        <f t="shared" si="18"/>
        <v>4.8208355286472599</v>
      </c>
    </row>
    <row r="287" spans="2:14">
      <c r="B287" s="11">
        <v>164</v>
      </c>
      <c r="C287" s="11">
        <v>1310591</v>
      </c>
      <c r="D287" s="43" t="s">
        <v>335</v>
      </c>
      <c r="E287" s="11" t="s">
        <v>336</v>
      </c>
      <c r="F287" s="11" t="s">
        <v>181</v>
      </c>
      <c r="G287" s="28">
        <f>[57]SPDCL!DM287</f>
        <v>1438505.2031</v>
      </c>
      <c r="H287" s="29">
        <f t="shared" si="17"/>
        <v>1.4385052031000001</v>
      </c>
      <c r="I287" s="28" t="s">
        <v>550</v>
      </c>
      <c r="J287" s="28">
        <f>[57]SPDCL!DN287</f>
        <v>0</v>
      </c>
      <c r="K287" s="28">
        <f>[57]SPDCL!DO287</f>
        <v>6934738.2928999998</v>
      </c>
      <c r="L287" s="28">
        <f>[57]SPDCL!DP287</f>
        <v>0</v>
      </c>
      <c r="M287" s="28">
        <f t="shared" si="16"/>
        <v>6934738.2928999998</v>
      </c>
      <c r="N287" s="30">
        <f t="shared" si="18"/>
        <v>4.8207947235474267</v>
      </c>
    </row>
    <row r="288" spans="2:14">
      <c r="B288" s="11">
        <v>165</v>
      </c>
      <c r="C288" s="11">
        <v>1310592</v>
      </c>
      <c r="D288" s="43" t="s">
        <v>335</v>
      </c>
      <c r="E288" s="11" t="s">
        <v>336</v>
      </c>
      <c r="F288" s="11" t="s">
        <v>182</v>
      </c>
      <c r="G288" s="28">
        <f>[57]SPDCL!DM288</f>
        <v>2484465.2445</v>
      </c>
      <c r="H288" s="29">
        <f t="shared" si="17"/>
        <v>2.4844652444999999</v>
      </c>
      <c r="I288" s="28" t="s">
        <v>550</v>
      </c>
      <c r="J288" s="28">
        <f>[57]SPDCL!DN288</f>
        <v>0</v>
      </c>
      <c r="K288" s="28">
        <f>[57]SPDCL!DO288</f>
        <v>11977250.850400001</v>
      </c>
      <c r="L288" s="28">
        <f>[57]SPDCL!DP288</f>
        <v>0</v>
      </c>
      <c r="M288" s="28">
        <f t="shared" si="16"/>
        <v>11977250.850400001</v>
      </c>
      <c r="N288" s="30">
        <f t="shared" si="18"/>
        <v>4.8208566720402759</v>
      </c>
    </row>
    <row r="289" spans="2:14">
      <c r="B289" s="11">
        <v>166</v>
      </c>
      <c r="C289" s="11">
        <v>1310593</v>
      </c>
      <c r="D289" s="43" t="s">
        <v>335</v>
      </c>
      <c r="E289" s="11" t="s">
        <v>336</v>
      </c>
      <c r="F289" s="11" t="s">
        <v>183</v>
      </c>
      <c r="G289" s="28">
        <f>[57]SPDCL!DM289</f>
        <v>1562350.7904000001</v>
      </c>
      <c r="H289" s="29">
        <f t="shared" si="17"/>
        <v>1.5623507904</v>
      </c>
      <c r="I289" s="28" t="s">
        <v>550</v>
      </c>
      <c r="J289" s="28">
        <f>[57]SPDCL!DN289</f>
        <v>0</v>
      </c>
      <c r="K289" s="28">
        <f>[57]SPDCL!DO289</f>
        <v>7532285.4214000003</v>
      </c>
      <c r="L289" s="28">
        <f>[57]SPDCL!DP289</f>
        <v>0</v>
      </c>
      <c r="M289" s="28">
        <f t="shared" si="16"/>
        <v>7532285.4214000003</v>
      </c>
      <c r="N289" s="30">
        <f t="shared" si="18"/>
        <v>4.8211230587156111</v>
      </c>
    </row>
    <row r="290" spans="2:14">
      <c r="B290" s="11">
        <v>167</v>
      </c>
      <c r="C290" s="11">
        <v>1310597</v>
      </c>
      <c r="D290" s="43" t="s">
        <v>335</v>
      </c>
      <c r="E290" s="11" t="s">
        <v>336</v>
      </c>
      <c r="F290" s="11" t="s">
        <v>185</v>
      </c>
      <c r="G290" s="28">
        <f>[57]SPDCL!DM290</f>
        <v>2621522.5525000002</v>
      </c>
      <c r="H290" s="29">
        <f t="shared" si="17"/>
        <v>2.6215225525000001</v>
      </c>
      <c r="I290" s="28" t="s">
        <v>550</v>
      </c>
      <c r="J290" s="28">
        <f>[57]SPDCL!DN290</f>
        <v>0</v>
      </c>
      <c r="K290" s="28">
        <f>[57]SPDCL!DO290</f>
        <v>11098037.675100001</v>
      </c>
      <c r="L290" s="28">
        <f>[57]SPDCL!DP290</f>
        <v>0</v>
      </c>
      <c r="M290" s="28">
        <f t="shared" si="16"/>
        <v>11098037.675100001</v>
      </c>
      <c r="N290" s="30">
        <f t="shared" si="18"/>
        <v>4.2334320811073773</v>
      </c>
    </row>
    <row r="291" spans="2:14">
      <c r="B291" s="11">
        <v>168</v>
      </c>
      <c r="C291" s="11">
        <v>1310618</v>
      </c>
      <c r="D291" s="43" t="s">
        <v>335</v>
      </c>
      <c r="E291" s="11" t="s">
        <v>336</v>
      </c>
      <c r="F291" s="11" t="s">
        <v>189</v>
      </c>
      <c r="G291" s="28">
        <f>[57]SPDCL!DM291</f>
        <v>842149.70689999999</v>
      </c>
      <c r="H291" s="29">
        <f t="shared" si="17"/>
        <v>0.84214970690000002</v>
      </c>
      <c r="I291" s="28" t="s">
        <v>550</v>
      </c>
      <c r="J291" s="28">
        <f>[57]SPDCL!DN291</f>
        <v>0</v>
      </c>
      <c r="K291" s="28">
        <f>[57]SPDCL!DO291</f>
        <v>3565104.861</v>
      </c>
      <c r="L291" s="28">
        <f>[57]SPDCL!DP291</f>
        <v>0</v>
      </c>
      <c r="M291" s="28">
        <f t="shared" si="16"/>
        <v>3565104.861</v>
      </c>
      <c r="N291" s="30">
        <f t="shared" si="18"/>
        <v>4.2333385997643456</v>
      </c>
    </row>
    <row r="292" spans="2:14">
      <c r="B292" s="11">
        <v>169</v>
      </c>
      <c r="C292" s="11">
        <v>1310619</v>
      </c>
      <c r="D292" s="43" t="s">
        <v>334</v>
      </c>
      <c r="E292" s="11" t="s">
        <v>336</v>
      </c>
      <c r="F292" s="11" t="s">
        <v>190</v>
      </c>
      <c r="G292" s="28">
        <f>[57]SPDCL!DM292</f>
        <v>7209479.6087000007</v>
      </c>
      <c r="H292" s="29">
        <f t="shared" si="17"/>
        <v>7.2094796087000006</v>
      </c>
      <c r="I292" s="28" t="s">
        <v>550</v>
      </c>
      <c r="J292" s="28">
        <f>[57]SPDCL!DN292</f>
        <v>0</v>
      </c>
      <c r="K292" s="28">
        <f>[57]SPDCL!DO292</f>
        <v>34893881.427600004</v>
      </c>
      <c r="L292" s="28">
        <f>[57]SPDCL!DP292</f>
        <v>0</v>
      </c>
      <c r="M292" s="28">
        <f t="shared" si="16"/>
        <v>34893881.427600004</v>
      </c>
      <c r="N292" s="30">
        <f t="shared" si="18"/>
        <v>4.8400000168517021</v>
      </c>
    </row>
    <row r="293" spans="2:14">
      <c r="B293" s="11">
        <v>170</v>
      </c>
      <c r="C293" s="11">
        <v>1310456</v>
      </c>
      <c r="D293" s="43" t="s">
        <v>331</v>
      </c>
      <c r="E293" s="11" t="s">
        <v>336</v>
      </c>
      <c r="F293" s="11" t="s">
        <v>147</v>
      </c>
      <c r="G293" s="28">
        <f>[57]SPDCL!DM293</f>
        <v>22029674.442200001</v>
      </c>
      <c r="H293" s="29">
        <f t="shared" si="17"/>
        <v>22.029674442200001</v>
      </c>
      <c r="I293" s="28" t="s">
        <v>550</v>
      </c>
      <c r="J293" s="28">
        <f>[57]SPDCL!DN293</f>
        <v>0</v>
      </c>
      <c r="K293" s="28">
        <f>[57]SPDCL!DO293</f>
        <v>106403327.55582601</v>
      </c>
      <c r="L293" s="28">
        <f>[57]SPDCL!DP293</f>
        <v>0</v>
      </c>
      <c r="M293" s="28">
        <f t="shared" si="16"/>
        <v>106403327.55582601</v>
      </c>
      <c r="N293" s="30">
        <f t="shared" si="18"/>
        <v>4.83</v>
      </c>
    </row>
    <row r="294" spans="2:14">
      <c r="B294" s="11">
        <v>171</v>
      </c>
      <c r="C294" s="11">
        <v>1310477</v>
      </c>
      <c r="D294" s="43" t="s">
        <v>331</v>
      </c>
      <c r="E294" s="11" t="s">
        <v>336</v>
      </c>
      <c r="F294" s="11" t="s">
        <v>163</v>
      </c>
      <c r="G294" s="28">
        <f>[57]SPDCL!DM294</f>
        <v>744925.58730000013</v>
      </c>
      <c r="H294" s="29">
        <f t="shared" si="17"/>
        <v>0.74492558730000014</v>
      </c>
      <c r="I294" s="28" t="s">
        <v>550</v>
      </c>
      <c r="J294" s="28">
        <f>[57]SPDCL!DN294</f>
        <v>0</v>
      </c>
      <c r="K294" s="28">
        <f>[57]SPDCL!DO294</f>
        <v>3586414.2707250002</v>
      </c>
      <c r="L294" s="28">
        <f>[57]SPDCL!DP294</f>
        <v>0</v>
      </c>
      <c r="M294" s="28">
        <f t="shared" si="16"/>
        <v>3586414.2707250002</v>
      </c>
      <c r="N294" s="30">
        <f t="shared" si="18"/>
        <v>4.8144597686918518</v>
      </c>
    </row>
    <row r="295" spans="2:14">
      <c r="B295" s="11">
        <v>172</v>
      </c>
      <c r="C295" s="11">
        <v>1310502</v>
      </c>
      <c r="D295" s="43" t="s">
        <v>337</v>
      </c>
      <c r="E295" s="11" t="s">
        <v>336</v>
      </c>
      <c r="F295" s="11" t="s">
        <v>165</v>
      </c>
      <c r="G295" s="28">
        <f>[57]SPDCL!DM295</f>
        <v>23356933.43610001</v>
      </c>
      <c r="H295" s="29">
        <f t="shared" si="17"/>
        <v>23.356933436100011</v>
      </c>
      <c r="I295" s="28" t="s">
        <v>550</v>
      </c>
      <c r="J295" s="28">
        <f>[57]SPDCL!DN295</f>
        <v>0</v>
      </c>
      <c r="K295" s="28">
        <f>[57]SPDCL!DO295</f>
        <v>112813987.57679105</v>
      </c>
      <c r="L295" s="28">
        <f>[57]SPDCL!DP295</f>
        <v>0</v>
      </c>
      <c r="M295" s="28">
        <f t="shared" si="16"/>
        <v>112813987.57679105</v>
      </c>
      <c r="N295" s="30">
        <f t="shared" si="18"/>
        <v>4.8299999606295918</v>
      </c>
    </row>
    <row r="296" spans="2:14">
      <c r="B296" s="11">
        <v>173</v>
      </c>
      <c r="C296" s="11">
        <v>1310526</v>
      </c>
      <c r="D296" s="43" t="s">
        <v>331</v>
      </c>
      <c r="E296" s="11" t="s">
        <v>336</v>
      </c>
      <c r="F296" s="11" t="s">
        <v>167</v>
      </c>
      <c r="G296" s="28">
        <f>[57]SPDCL!DM296</f>
        <v>871962.28690000006</v>
      </c>
      <c r="H296" s="29">
        <f t="shared" si="17"/>
        <v>0.87196228690000011</v>
      </c>
      <c r="I296" s="28" t="s">
        <v>550</v>
      </c>
      <c r="J296" s="28">
        <f>[57]SPDCL!DN296</f>
        <v>0</v>
      </c>
      <c r="K296" s="28">
        <f>[57]SPDCL!DO296</f>
        <v>4220297.4685960002</v>
      </c>
      <c r="L296" s="28">
        <f>[57]SPDCL!DP296</f>
        <v>0</v>
      </c>
      <c r="M296" s="28">
        <f t="shared" si="16"/>
        <v>4220297.4685960002</v>
      </c>
      <c r="N296" s="30">
        <f t="shared" si="18"/>
        <v>4.84</v>
      </c>
    </row>
    <row r="297" spans="2:14">
      <c r="B297" s="11">
        <v>174</v>
      </c>
      <c r="C297" s="11">
        <v>1310527</v>
      </c>
      <c r="D297" s="43" t="s">
        <v>331</v>
      </c>
      <c r="E297" s="11" t="s">
        <v>336</v>
      </c>
      <c r="F297" s="11" t="s">
        <v>168</v>
      </c>
      <c r="G297" s="28">
        <f>[57]SPDCL!DM297</f>
        <v>749658.59430000011</v>
      </c>
      <c r="H297" s="29">
        <f t="shared" si="17"/>
        <v>0.74965859430000015</v>
      </c>
      <c r="I297" s="28" t="s">
        <v>550</v>
      </c>
      <c r="J297" s="28">
        <f>[57]SPDCL!DN297</f>
        <v>0</v>
      </c>
      <c r="K297" s="28">
        <f>[57]SPDCL!DO297</f>
        <v>3628347.5964119998</v>
      </c>
      <c r="L297" s="28">
        <f>[57]SPDCL!DP297</f>
        <v>0</v>
      </c>
      <c r="M297" s="28">
        <f t="shared" si="16"/>
        <v>3628347.5964119998</v>
      </c>
      <c r="N297" s="30">
        <f t="shared" si="18"/>
        <v>4.839999999999999</v>
      </c>
    </row>
    <row r="298" spans="2:14">
      <c r="B298" s="11">
        <v>175</v>
      </c>
      <c r="C298" s="11">
        <v>1310551</v>
      </c>
      <c r="D298" s="43" t="s">
        <v>335</v>
      </c>
      <c r="E298" s="11" t="s">
        <v>336</v>
      </c>
      <c r="F298" s="11" t="s">
        <v>169</v>
      </c>
      <c r="G298" s="28">
        <f>[57]SPDCL!DM298</f>
        <v>1458292.4610000001</v>
      </c>
      <c r="H298" s="29">
        <f t="shared" si="17"/>
        <v>1.4582924610000001</v>
      </c>
      <c r="I298" s="28" t="s">
        <v>550</v>
      </c>
      <c r="J298" s="28">
        <f>[57]SPDCL!DN298</f>
        <v>0</v>
      </c>
      <c r="K298" s="28">
        <f>[57]SPDCL!DO298</f>
        <v>7002431.6304000001</v>
      </c>
      <c r="L298" s="28">
        <f>[57]SPDCL!DP298</f>
        <v>0</v>
      </c>
      <c r="M298" s="28">
        <f t="shared" si="16"/>
        <v>7002431.6304000001</v>
      </c>
      <c r="N298" s="30">
        <f t="shared" si="18"/>
        <v>4.8018019825722735</v>
      </c>
    </row>
    <row r="299" spans="2:14">
      <c r="B299" s="11">
        <v>176</v>
      </c>
      <c r="C299" s="11">
        <v>1310553</v>
      </c>
      <c r="D299" s="43" t="s">
        <v>331</v>
      </c>
      <c r="E299" s="11" t="s">
        <v>336</v>
      </c>
      <c r="F299" s="11" t="s">
        <v>170</v>
      </c>
      <c r="G299" s="28">
        <f>[57]SPDCL!DM299</f>
        <v>1879211.7874000003</v>
      </c>
      <c r="H299" s="29">
        <f t="shared" si="17"/>
        <v>1.8792117874000003</v>
      </c>
      <c r="I299" s="28" t="s">
        <v>550</v>
      </c>
      <c r="J299" s="28">
        <f>[57]SPDCL!DN299</f>
        <v>0</v>
      </c>
      <c r="K299" s="28">
        <f>[57]SPDCL!DO299</f>
        <v>9095385.0510159992</v>
      </c>
      <c r="L299" s="28">
        <f>[57]SPDCL!DP299</f>
        <v>0</v>
      </c>
      <c r="M299" s="28">
        <f t="shared" si="16"/>
        <v>9095385.0510159992</v>
      </c>
      <c r="N299" s="30">
        <f t="shared" si="18"/>
        <v>4.839999999999999</v>
      </c>
    </row>
    <row r="300" spans="2:14">
      <c r="B300" s="11">
        <v>177</v>
      </c>
      <c r="C300" s="11">
        <v>1310594</v>
      </c>
      <c r="D300" s="43" t="s">
        <v>335</v>
      </c>
      <c r="E300" s="11" t="s">
        <v>336</v>
      </c>
      <c r="F300" s="11" t="s">
        <v>184</v>
      </c>
      <c r="G300" s="28">
        <f>[57]SPDCL!DM300</f>
        <v>4358922.6732999999</v>
      </c>
      <c r="H300" s="29">
        <f t="shared" si="17"/>
        <v>4.3589226732999995</v>
      </c>
      <c r="I300" s="28" t="s">
        <v>550</v>
      </c>
      <c r="J300" s="28">
        <f>[57]SPDCL!DN300</f>
        <v>0</v>
      </c>
      <c r="K300" s="28">
        <f>[57]SPDCL!DO300</f>
        <v>18422121.289900001</v>
      </c>
      <c r="L300" s="28">
        <f>[57]SPDCL!DP300</f>
        <v>0</v>
      </c>
      <c r="M300" s="28">
        <f t="shared" si="16"/>
        <v>18422121.289900001</v>
      </c>
      <c r="N300" s="30">
        <f t="shared" si="18"/>
        <v>4.2263014672736112</v>
      </c>
    </row>
    <row r="301" spans="2:14">
      <c r="B301" s="11">
        <v>178</v>
      </c>
      <c r="C301" s="11">
        <v>1310603</v>
      </c>
      <c r="D301" s="43" t="s">
        <v>331</v>
      </c>
      <c r="E301" s="11" t="s">
        <v>336</v>
      </c>
      <c r="F301" s="11" t="s">
        <v>186</v>
      </c>
      <c r="G301" s="28">
        <f>[57]SPDCL!DM301</f>
        <v>873072.07680000016</v>
      </c>
      <c r="H301" s="29">
        <f t="shared" si="17"/>
        <v>0.87307207680000021</v>
      </c>
      <c r="I301" s="28" t="s">
        <v>550</v>
      </c>
      <c r="J301" s="28">
        <f>[57]SPDCL!DN301</f>
        <v>0</v>
      </c>
      <c r="K301" s="28">
        <f>[57]SPDCL!DO301</f>
        <v>4225668.8517119996</v>
      </c>
      <c r="L301" s="28">
        <f>[57]SPDCL!DP301</f>
        <v>0</v>
      </c>
      <c r="M301" s="28">
        <f t="shared" si="16"/>
        <v>4225668.8517119996</v>
      </c>
      <c r="N301" s="30">
        <f t="shared" si="18"/>
        <v>4.839999999999999</v>
      </c>
    </row>
    <row r="302" spans="2:14">
      <c r="B302" s="11">
        <v>179</v>
      </c>
      <c r="C302" s="11">
        <v>1310605</v>
      </c>
      <c r="D302" s="43" t="s">
        <v>331</v>
      </c>
      <c r="E302" s="11" t="s">
        <v>336</v>
      </c>
      <c r="F302" s="11" t="s">
        <v>187</v>
      </c>
      <c r="G302" s="28">
        <f>[57]SPDCL!DM302</f>
        <v>909718.40840000007</v>
      </c>
      <c r="H302" s="29">
        <f t="shared" si="17"/>
        <v>0.90971840840000007</v>
      </c>
      <c r="I302" s="28" t="s">
        <v>550</v>
      </c>
      <c r="J302" s="28">
        <f>[57]SPDCL!DN302</f>
        <v>0</v>
      </c>
      <c r="K302" s="28">
        <f>[57]SPDCL!DO302</f>
        <v>4403037.0966560002</v>
      </c>
      <c r="L302" s="28">
        <f>[57]SPDCL!DP302</f>
        <v>0</v>
      </c>
      <c r="M302" s="28">
        <f t="shared" si="16"/>
        <v>4403037.0966560002</v>
      </c>
      <c r="N302" s="30">
        <f t="shared" si="18"/>
        <v>4.84</v>
      </c>
    </row>
    <row r="303" spans="2:14">
      <c r="B303" s="11">
        <v>180</v>
      </c>
      <c r="C303" s="11">
        <v>1310606</v>
      </c>
      <c r="D303" s="43" t="s">
        <v>335</v>
      </c>
      <c r="E303" s="11" t="s">
        <v>336</v>
      </c>
      <c r="F303" s="11" t="s">
        <v>188</v>
      </c>
      <c r="G303" s="28">
        <f>[57]SPDCL!DM303</f>
        <v>3711131.7861000001</v>
      </c>
      <c r="H303" s="29">
        <f t="shared" si="17"/>
        <v>3.7111317861000002</v>
      </c>
      <c r="I303" s="28" t="s">
        <v>550</v>
      </c>
      <c r="J303" s="28">
        <f>[57]SPDCL!DN303</f>
        <v>0</v>
      </c>
      <c r="K303" s="28">
        <f>[57]SPDCL!DO303</f>
        <v>15514252.196900001</v>
      </c>
      <c r="L303" s="28">
        <f>[57]SPDCL!DP303</f>
        <v>0</v>
      </c>
      <c r="M303" s="28">
        <f t="shared" si="16"/>
        <v>15514252.196900001</v>
      </c>
      <c r="N303" s="30">
        <f t="shared" si="18"/>
        <v>4.1804638291230853</v>
      </c>
    </row>
    <row r="304" spans="2:14">
      <c r="B304" s="11">
        <v>181</v>
      </c>
      <c r="C304" s="11">
        <v>1310436</v>
      </c>
      <c r="D304" s="43" t="s">
        <v>337</v>
      </c>
      <c r="E304" s="11" t="s">
        <v>336</v>
      </c>
      <c r="F304" s="11" t="s">
        <v>227</v>
      </c>
      <c r="G304" s="28">
        <f>[57]SPDCL!DM304</f>
        <v>4049558.4999999991</v>
      </c>
      <c r="H304" s="29">
        <f t="shared" si="17"/>
        <v>4.049558499999999</v>
      </c>
      <c r="I304" s="28" t="s">
        <v>550</v>
      </c>
      <c r="J304" s="28">
        <f>[57]SPDCL!DN304</f>
        <v>0</v>
      </c>
      <c r="K304" s="28">
        <f>[57]SPDCL!DO304</f>
        <v>19017452.322499998</v>
      </c>
      <c r="L304" s="28">
        <f>[57]SPDCL!DP304</f>
        <v>0</v>
      </c>
      <c r="M304" s="28">
        <f t="shared" si="16"/>
        <v>19017452.322499998</v>
      </c>
      <c r="N304" s="30">
        <f t="shared" si="18"/>
        <v>4.6961791816317762</v>
      </c>
    </row>
    <row r="305" spans="2:14">
      <c r="B305" s="11">
        <v>182</v>
      </c>
      <c r="C305" s="11">
        <v>1310547</v>
      </c>
      <c r="D305" s="43" t="s">
        <v>337</v>
      </c>
      <c r="E305" s="11" t="s">
        <v>336</v>
      </c>
      <c r="F305" s="11" t="s">
        <v>228</v>
      </c>
      <c r="G305" s="28">
        <f>[57]SPDCL!DM305</f>
        <v>50349084.990000069</v>
      </c>
      <c r="H305" s="29">
        <f t="shared" si="17"/>
        <v>50.349084990000073</v>
      </c>
      <c r="I305" s="28" t="s">
        <v>550</v>
      </c>
      <c r="J305" s="28">
        <f>[57]SPDCL!DN305</f>
        <v>0</v>
      </c>
      <c r="K305" s="28">
        <f>[57]SPDCL!DO305</f>
        <v>243689571.35160032</v>
      </c>
      <c r="L305" s="28">
        <f>[57]SPDCL!DP305</f>
        <v>0</v>
      </c>
      <c r="M305" s="28">
        <f t="shared" si="16"/>
        <v>243689571.35160032</v>
      </c>
      <c r="N305" s="30">
        <f t="shared" si="18"/>
        <v>4.84</v>
      </c>
    </row>
    <row r="306" spans="2:14">
      <c r="B306" s="11">
        <v>183</v>
      </c>
      <c r="C306" s="11">
        <v>1310372</v>
      </c>
      <c r="D306" s="43" t="s">
        <v>337</v>
      </c>
      <c r="E306" s="11" t="s">
        <v>336</v>
      </c>
      <c r="F306" s="11" t="s">
        <v>229</v>
      </c>
      <c r="G306" s="28">
        <f>[57]SPDCL!DM306</f>
        <v>8390369.6000000015</v>
      </c>
      <c r="H306" s="29">
        <f t="shared" si="17"/>
        <v>8.3903696000000014</v>
      </c>
      <c r="I306" s="28" t="s">
        <v>550</v>
      </c>
      <c r="J306" s="28">
        <f>[57]SPDCL!DN306</f>
        <v>0</v>
      </c>
      <c r="K306" s="28">
        <f>[57]SPDCL!DO306</f>
        <v>39433035.920000002</v>
      </c>
      <c r="L306" s="28">
        <f>[57]SPDCL!DP306</f>
        <v>0</v>
      </c>
      <c r="M306" s="28">
        <f t="shared" si="16"/>
        <v>39433035.920000002</v>
      </c>
      <c r="N306" s="30">
        <f t="shared" si="18"/>
        <v>4.6997972437352455</v>
      </c>
    </row>
    <row r="307" spans="2:14" hidden="1">
      <c r="B307" s="11">
        <v>184</v>
      </c>
      <c r="C307" s="11">
        <v>1310081</v>
      </c>
      <c r="D307" s="43" t="s">
        <v>335</v>
      </c>
      <c r="E307" s="11" t="s">
        <v>336</v>
      </c>
      <c r="F307" s="11" t="s">
        <v>494</v>
      </c>
      <c r="G307" s="28">
        <f>[57]SPDCL!DM307</f>
        <v>0</v>
      </c>
      <c r="H307" s="29">
        <f t="shared" si="17"/>
        <v>0</v>
      </c>
      <c r="I307" s="28"/>
      <c r="J307" s="28">
        <f>[57]SPDCL!DN307</f>
        <v>0</v>
      </c>
      <c r="K307" s="28">
        <f>[57]SPDCL!DO307</f>
        <v>0</v>
      </c>
      <c r="L307" s="28">
        <f>[57]SPDCL!DP307</f>
        <v>0</v>
      </c>
      <c r="M307" s="28">
        <f t="shared" si="16"/>
        <v>0</v>
      </c>
      <c r="N307" s="30">
        <f t="shared" si="18"/>
        <v>0</v>
      </c>
    </row>
    <row r="308" spans="2:14">
      <c r="B308" s="11">
        <v>185</v>
      </c>
      <c r="C308" s="11">
        <v>1310428</v>
      </c>
      <c r="D308" s="43" t="s">
        <v>332</v>
      </c>
      <c r="E308" s="11" t="s">
        <v>336</v>
      </c>
      <c r="F308" s="11" t="s">
        <v>338</v>
      </c>
      <c r="G308" s="28">
        <f>[57]SPDCL!DM308</f>
        <v>40760015.880000003</v>
      </c>
      <c r="H308" s="29">
        <f t="shared" si="17"/>
        <v>40.760015880000005</v>
      </c>
      <c r="I308" s="28" t="s">
        <v>550</v>
      </c>
      <c r="J308" s="28">
        <f>[57]SPDCL!DN308</f>
        <v>0</v>
      </c>
      <c r="K308" s="28">
        <f>[57]SPDCL!DO308</f>
        <v>191436683.5785</v>
      </c>
      <c r="L308" s="28">
        <f>[57]SPDCL!DP308</f>
        <v>0</v>
      </c>
      <c r="M308" s="28">
        <f t="shared" si="16"/>
        <v>191436683.5785</v>
      </c>
      <c r="N308" s="30">
        <f t="shared" si="18"/>
        <v>4.6966783364879294</v>
      </c>
    </row>
    <row r="309" spans="2:14">
      <c r="B309" s="11">
        <v>186</v>
      </c>
      <c r="C309" s="11">
        <v>1310565</v>
      </c>
      <c r="D309" s="43" t="s">
        <v>326</v>
      </c>
      <c r="E309" s="11" t="s">
        <v>336</v>
      </c>
      <c r="F309" s="11" t="s">
        <v>230</v>
      </c>
      <c r="G309" s="28">
        <f>[57]SPDCL!DM309</f>
        <v>41317775.810000002</v>
      </c>
      <c r="H309" s="29">
        <f t="shared" si="17"/>
        <v>41.317775810000001</v>
      </c>
      <c r="I309" s="28" t="s">
        <v>550</v>
      </c>
      <c r="J309" s="28">
        <f>[57]SPDCL!DN309</f>
        <v>0</v>
      </c>
      <c r="K309" s="28">
        <f>[57]SPDCL!DO309</f>
        <v>199978034.92039999</v>
      </c>
      <c r="L309" s="28">
        <f>[57]SPDCL!DP309</f>
        <v>0</v>
      </c>
      <c r="M309" s="28">
        <f t="shared" si="16"/>
        <v>199978034.92039999</v>
      </c>
      <c r="N309" s="30">
        <f t="shared" si="18"/>
        <v>4.84</v>
      </c>
    </row>
    <row r="310" spans="2:14">
      <c r="B310" s="11">
        <v>187</v>
      </c>
      <c r="C310" s="11">
        <v>1310056</v>
      </c>
      <c r="D310" s="43" t="s">
        <v>337</v>
      </c>
      <c r="E310" s="11" t="s">
        <v>336</v>
      </c>
      <c r="F310" s="11" t="s">
        <v>231</v>
      </c>
      <c r="G310" s="28">
        <f>[57]SPDCL!DM310</f>
        <v>1245016.6800000006</v>
      </c>
      <c r="H310" s="29">
        <f t="shared" si="17"/>
        <v>1.2450166800000007</v>
      </c>
      <c r="I310" s="28" t="s">
        <v>550</v>
      </c>
      <c r="J310" s="28">
        <f>[57]SPDCL!DN310</f>
        <v>0</v>
      </c>
      <c r="K310" s="28">
        <f>[57]SPDCL!DO310</f>
        <v>3188329.751000002</v>
      </c>
      <c r="L310" s="28">
        <f>[57]SPDCL!DP310</f>
        <v>0</v>
      </c>
      <c r="M310" s="28">
        <f t="shared" si="16"/>
        <v>3188329.751000002</v>
      </c>
      <c r="N310" s="30">
        <f t="shared" si="18"/>
        <v>2.5608731209930458</v>
      </c>
    </row>
    <row r="311" spans="2:14">
      <c r="B311" s="11">
        <v>188</v>
      </c>
      <c r="C311" s="11">
        <v>1310450</v>
      </c>
      <c r="D311" s="43" t="s">
        <v>337</v>
      </c>
      <c r="E311" s="11" t="s">
        <v>336</v>
      </c>
      <c r="F311" s="11" t="s">
        <v>232</v>
      </c>
      <c r="G311" s="28">
        <f>[57]SPDCL!DM311</f>
        <v>12012173.41500001</v>
      </c>
      <c r="H311" s="29">
        <f t="shared" si="17"/>
        <v>12.01217341500001</v>
      </c>
      <c r="I311" s="28" t="s">
        <v>550</v>
      </c>
      <c r="J311" s="28">
        <f>[57]SPDCL!DN311</f>
        <v>0</v>
      </c>
      <c r="K311" s="28">
        <f>[57]SPDCL!DO311</f>
        <v>57894294.442050055</v>
      </c>
      <c r="L311" s="28">
        <f>[57]SPDCL!DP311</f>
        <v>0</v>
      </c>
      <c r="M311" s="28">
        <f t="shared" si="16"/>
        <v>57894294.442050055</v>
      </c>
      <c r="N311" s="30">
        <f t="shared" si="18"/>
        <v>4.8196352518317358</v>
      </c>
    </row>
    <row r="312" spans="2:14">
      <c r="B312" s="11">
        <v>189</v>
      </c>
      <c r="C312" s="11">
        <v>1310575</v>
      </c>
      <c r="D312" s="43" t="s">
        <v>337</v>
      </c>
      <c r="E312" s="11" t="s">
        <v>336</v>
      </c>
      <c r="F312" s="11" t="s">
        <v>233</v>
      </c>
      <c r="G312" s="28">
        <f>[57]SPDCL!DM312</f>
        <v>8393734.006000001</v>
      </c>
      <c r="H312" s="29">
        <f t="shared" si="17"/>
        <v>8.3937340060000007</v>
      </c>
      <c r="I312" s="28" t="s">
        <v>550</v>
      </c>
      <c r="J312" s="28">
        <f>[57]SPDCL!DN312</f>
        <v>0</v>
      </c>
      <c r="K312" s="28">
        <f>[57]SPDCL!DO312</f>
        <v>40533948.439040005</v>
      </c>
      <c r="L312" s="28">
        <f>[57]SPDCL!DP312</f>
        <v>0</v>
      </c>
      <c r="M312" s="28">
        <f t="shared" si="16"/>
        <v>40533948.439040005</v>
      </c>
      <c r="N312" s="30">
        <f t="shared" si="18"/>
        <v>4.82907230680238</v>
      </c>
    </row>
    <row r="313" spans="2:14">
      <c r="B313" s="11">
        <v>190</v>
      </c>
      <c r="C313" s="11">
        <v>1310576</v>
      </c>
      <c r="D313" s="43" t="s">
        <v>337</v>
      </c>
      <c r="E313" s="11" t="s">
        <v>336</v>
      </c>
      <c r="F313" s="11" t="s">
        <v>234</v>
      </c>
      <c r="G313" s="28">
        <f>[57]SPDCL!DM313</f>
        <v>9084551.4260000102</v>
      </c>
      <c r="H313" s="29">
        <f t="shared" si="17"/>
        <v>9.0845514260000098</v>
      </c>
      <c r="I313" s="28" t="s">
        <v>550</v>
      </c>
      <c r="J313" s="28">
        <f>[57]SPDCL!DN313</f>
        <v>0</v>
      </c>
      <c r="K313" s="28">
        <f>[57]SPDCL!DO313</f>
        <v>43895066.18934004</v>
      </c>
      <c r="L313" s="28">
        <f>[57]SPDCL!DP313</f>
        <v>0</v>
      </c>
      <c r="M313" s="28">
        <f t="shared" si="16"/>
        <v>43895066.18934004</v>
      </c>
      <c r="N313" s="30">
        <f t="shared" si="18"/>
        <v>4.83183639246207</v>
      </c>
    </row>
    <row r="314" spans="2:14">
      <c r="B314" s="11">
        <v>191</v>
      </c>
      <c r="C314" s="11">
        <v>1310517</v>
      </c>
      <c r="D314" s="43" t="s">
        <v>337</v>
      </c>
      <c r="E314" s="11" t="s">
        <v>336</v>
      </c>
      <c r="F314" s="11" t="s">
        <v>235</v>
      </c>
      <c r="G314" s="28">
        <f>[57]SPDCL!DM314</f>
        <v>7856640.4800000004</v>
      </c>
      <c r="H314" s="29">
        <f t="shared" si="17"/>
        <v>7.8566404800000003</v>
      </c>
      <c r="I314" s="28" t="s">
        <v>550</v>
      </c>
      <c r="J314" s="28">
        <f>[57]SPDCL!DN314</f>
        <v>0</v>
      </c>
      <c r="K314" s="28">
        <f>[57]SPDCL!DO314</f>
        <v>37947293.608400002</v>
      </c>
      <c r="L314" s="28">
        <f>[57]SPDCL!DP314</f>
        <v>0</v>
      </c>
      <c r="M314" s="28">
        <f t="shared" si="16"/>
        <v>37947293.608400002</v>
      </c>
      <c r="N314" s="30">
        <f t="shared" si="18"/>
        <v>4.8299643728129453</v>
      </c>
    </row>
    <row r="315" spans="2:14">
      <c r="B315" s="11">
        <v>192</v>
      </c>
      <c r="C315" s="11">
        <v>1310449</v>
      </c>
      <c r="D315" s="43" t="s">
        <v>337</v>
      </c>
      <c r="E315" s="11" t="s">
        <v>336</v>
      </c>
      <c r="F315" s="11" t="s">
        <v>236</v>
      </c>
      <c r="G315" s="28">
        <f>[57]SPDCL!DM315</f>
        <v>8885911.540000001</v>
      </c>
      <c r="H315" s="29">
        <f t="shared" si="17"/>
        <v>8.8859115400000004</v>
      </c>
      <c r="I315" s="28" t="s">
        <v>550</v>
      </c>
      <c r="J315" s="28">
        <f>[57]SPDCL!DN315</f>
        <v>0</v>
      </c>
      <c r="K315" s="28">
        <f>[57]SPDCL!DO315</f>
        <v>42882934.033200011</v>
      </c>
      <c r="L315" s="28">
        <f>[57]SPDCL!DP315</f>
        <v>0</v>
      </c>
      <c r="M315" s="28">
        <f t="shared" si="16"/>
        <v>42882934.033200011</v>
      </c>
      <c r="N315" s="30">
        <f t="shared" si="18"/>
        <v>4.8259465379733015</v>
      </c>
    </row>
    <row r="316" spans="2:14">
      <c r="B316" s="11">
        <v>193</v>
      </c>
      <c r="C316" s="11">
        <v>1310516</v>
      </c>
      <c r="D316" s="43" t="s">
        <v>337</v>
      </c>
      <c r="E316" s="11" t="s">
        <v>336</v>
      </c>
      <c r="F316" s="11" t="s">
        <v>237</v>
      </c>
      <c r="G316" s="28">
        <f>[57]SPDCL!DM316</f>
        <v>8650689.2799999993</v>
      </c>
      <c r="H316" s="29">
        <f t="shared" si="17"/>
        <v>8.6506892799999999</v>
      </c>
      <c r="I316" s="28" t="s">
        <v>550</v>
      </c>
      <c r="J316" s="28">
        <f>[57]SPDCL!DN316</f>
        <v>0</v>
      </c>
      <c r="K316" s="28">
        <f>[57]SPDCL!DO316</f>
        <v>41782546.679899998</v>
      </c>
      <c r="L316" s="28">
        <f>[57]SPDCL!DP316</f>
        <v>0</v>
      </c>
      <c r="M316" s="28">
        <f t="shared" ref="M316:M379" si="19">J316+K316+L316</f>
        <v>41782546.679899998</v>
      </c>
      <c r="N316" s="30">
        <f t="shared" si="18"/>
        <v>4.8299673387297988</v>
      </c>
    </row>
    <row r="317" spans="2:14">
      <c r="B317" s="11">
        <v>194</v>
      </c>
      <c r="C317" s="11">
        <v>1310433</v>
      </c>
      <c r="D317" s="43" t="s">
        <v>337</v>
      </c>
      <c r="E317" s="11" t="s">
        <v>336</v>
      </c>
      <c r="F317" s="11" t="s">
        <v>238</v>
      </c>
      <c r="G317" s="28">
        <f>[57]SPDCL!DM317</f>
        <v>12199503.738000007</v>
      </c>
      <c r="H317" s="29">
        <f t="shared" si="17"/>
        <v>12.199503738000008</v>
      </c>
      <c r="I317" s="28" t="s">
        <v>550</v>
      </c>
      <c r="J317" s="28">
        <f>[57]SPDCL!DN317</f>
        <v>0</v>
      </c>
      <c r="K317" s="28">
        <f>[57]SPDCL!DO317</f>
        <v>58838222.423790015</v>
      </c>
      <c r="L317" s="28">
        <f>[57]SPDCL!DP317</f>
        <v>0</v>
      </c>
      <c r="M317" s="28">
        <f t="shared" si="19"/>
        <v>58838222.423790015</v>
      </c>
      <c r="N317" s="30">
        <f t="shared" si="18"/>
        <v>4.8230013029559498</v>
      </c>
    </row>
    <row r="318" spans="2:14">
      <c r="B318" s="11">
        <v>195</v>
      </c>
      <c r="C318" s="11">
        <v>1310620</v>
      </c>
      <c r="D318" s="43" t="s">
        <v>337</v>
      </c>
      <c r="E318" s="11" t="s">
        <v>336</v>
      </c>
      <c r="F318" s="11" t="s">
        <v>239</v>
      </c>
      <c r="G318" s="28">
        <f>[57]SPDCL!DM318</f>
        <v>773265.16267632251</v>
      </c>
      <c r="H318" s="29">
        <f t="shared" si="17"/>
        <v>0.7732651626763225</v>
      </c>
      <c r="I318" s="28" t="s">
        <v>550</v>
      </c>
      <c r="J318" s="28">
        <f>[57]SPDCL!DN318</f>
        <v>0</v>
      </c>
      <c r="K318" s="28">
        <f>[57]SPDCL!DO318</f>
        <v>3734855.4945612722</v>
      </c>
      <c r="L318" s="28">
        <f>[57]SPDCL!DP318</f>
        <v>0</v>
      </c>
      <c r="M318" s="28">
        <f t="shared" si="19"/>
        <v>3734855.4945612722</v>
      </c>
      <c r="N318" s="30">
        <f t="shared" si="18"/>
        <v>4.8299802898590274</v>
      </c>
    </row>
    <row r="319" spans="2:14">
      <c r="B319" s="11">
        <v>196</v>
      </c>
      <c r="C319" s="11">
        <v>1310546</v>
      </c>
      <c r="D319" s="43" t="s">
        <v>337</v>
      </c>
      <c r="E319" s="11" t="s">
        <v>336</v>
      </c>
      <c r="F319" s="11" t="s">
        <v>240</v>
      </c>
      <c r="G319" s="28">
        <f>[57]SPDCL!DM319</f>
        <v>4396336.2239999976</v>
      </c>
      <c r="H319" s="29">
        <f t="shared" si="17"/>
        <v>4.3963362239999979</v>
      </c>
      <c r="I319" s="28" t="s">
        <v>550</v>
      </c>
      <c r="J319" s="28">
        <f>[57]SPDCL!DN319</f>
        <v>0</v>
      </c>
      <c r="K319" s="28">
        <f>[57]SPDCL!DO319</f>
        <v>21188291.651919987</v>
      </c>
      <c r="L319" s="28">
        <f>[57]SPDCL!DP319</f>
        <v>0</v>
      </c>
      <c r="M319" s="28">
        <f t="shared" si="19"/>
        <v>21188291.651919987</v>
      </c>
      <c r="N319" s="30">
        <f t="shared" si="18"/>
        <v>4.8195339419790466</v>
      </c>
    </row>
    <row r="320" spans="2:14">
      <c r="B320" s="11">
        <v>197</v>
      </c>
      <c r="C320" s="11">
        <v>1310388</v>
      </c>
      <c r="D320" s="43" t="s">
        <v>337</v>
      </c>
      <c r="E320" s="11" t="s">
        <v>336</v>
      </c>
      <c r="F320" s="11" t="s">
        <v>241</v>
      </c>
      <c r="G320" s="28">
        <f>[57]SPDCL!DM320</f>
        <v>12573961.154877329</v>
      </c>
      <c r="H320" s="29">
        <f t="shared" si="17"/>
        <v>12.573961154877329</v>
      </c>
      <c r="I320" s="28" t="s">
        <v>550</v>
      </c>
      <c r="J320" s="28">
        <f>[57]SPDCL!DN320</f>
        <v>0</v>
      </c>
      <c r="K320" s="28">
        <f>[57]SPDCL!DO320</f>
        <v>59097394.49488882</v>
      </c>
      <c r="L320" s="28">
        <f>[57]SPDCL!DP320</f>
        <v>0</v>
      </c>
      <c r="M320" s="28">
        <f t="shared" si="19"/>
        <v>59097394.49488882</v>
      </c>
      <c r="N320" s="30">
        <f t="shared" si="18"/>
        <v>4.699982270262181</v>
      </c>
    </row>
    <row r="321" spans="2:14">
      <c r="B321" s="11">
        <v>198</v>
      </c>
      <c r="C321" s="11">
        <v>1310558</v>
      </c>
      <c r="D321" s="43" t="s">
        <v>337</v>
      </c>
      <c r="E321" s="11" t="s">
        <v>336</v>
      </c>
      <c r="F321" s="11" t="s">
        <v>242</v>
      </c>
      <c r="G321" s="28">
        <f>[57]SPDCL!DM321</f>
        <v>20288976.430000003</v>
      </c>
      <c r="H321" s="29">
        <f t="shared" si="17"/>
        <v>20.288976430000002</v>
      </c>
      <c r="I321" s="28" t="s">
        <v>550</v>
      </c>
      <c r="J321" s="28">
        <f>[57]SPDCL!DN321</f>
        <v>0</v>
      </c>
      <c r="K321" s="28">
        <f>[57]SPDCL!DO321</f>
        <v>98198635.413700014</v>
      </c>
      <c r="L321" s="28">
        <f>[57]SPDCL!DP321</f>
        <v>0</v>
      </c>
      <c r="M321" s="28">
        <f t="shared" si="19"/>
        <v>98198635.413700014</v>
      </c>
      <c r="N321" s="30">
        <f t="shared" si="18"/>
        <v>4.8399994821079302</v>
      </c>
    </row>
    <row r="322" spans="2:14">
      <c r="B322" s="11">
        <v>199</v>
      </c>
      <c r="C322" s="11">
        <v>1310537</v>
      </c>
      <c r="D322" s="43" t="s">
        <v>337</v>
      </c>
      <c r="E322" s="11" t="s">
        <v>336</v>
      </c>
      <c r="F322" s="11" t="s">
        <v>243</v>
      </c>
      <c r="G322" s="28">
        <f>[57]SPDCL!DM322</f>
        <v>44356502.674400002</v>
      </c>
      <c r="H322" s="29">
        <f t="shared" si="17"/>
        <v>44.356502674400005</v>
      </c>
      <c r="I322" s="28" t="s">
        <v>550</v>
      </c>
      <c r="J322" s="28">
        <f>[57]SPDCL!DN322</f>
        <v>0</v>
      </c>
      <c r="K322" s="28">
        <f>[57]SPDCL!DO322</f>
        <v>214201411.45235202</v>
      </c>
      <c r="L322" s="28">
        <f>[57]SPDCL!DP322</f>
        <v>0</v>
      </c>
      <c r="M322" s="28">
        <f t="shared" si="19"/>
        <v>214201411.45235202</v>
      </c>
      <c r="N322" s="30">
        <f t="shared" si="18"/>
        <v>4.8290870230392766</v>
      </c>
    </row>
    <row r="323" spans="2:14">
      <c r="B323" s="11">
        <v>200</v>
      </c>
      <c r="C323" s="11">
        <v>1310033</v>
      </c>
      <c r="D323" s="43" t="s">
        <v>337</v>
      </c>
      <c r="E323" s="11" t="s">
        <v>336</v>
      </c>
      <c r="F323" s="11" t="s">
        <v>244</v>
      </c>
      <c r="G323" s="28">
        <f>[57]SPDCL!DM323</f>
        <v>402022.81106000015</v>
      </c>
      <c r="H323" s="29">
        <f t="shared" si="17"/>
        <v>0.40202281106000015</v>
      </c>
      <c r="I323" s="28" t="s">
        <v>550</v>
      </c>
      <c r="J323" s="28">
        <f>[57]SPDCL!DN323</f>
        <v>0</v>
      </c>
      <c r="K323" s="28">
        <f>[57]SPDCL!DO323</f>
        <v>811814.92916379822</v>
      </c>
      <c r="L323" s="28">
        <f>[57]SPDCL!DP323</f>
        <v>0</v>
      </c>
      <c r="M323" s="28">
        <f t="shared" si="19"/>
        <v>811814.92916379822</v>
      </c>
      <c r="N323" s="30">
        <f t="shared" si="18"/>
        <v>2.0193255378303356</v>
      </c>
    </row>
    <row r="324" spans="2:14">
      <c r="B324" s="11">
        <v>201</v>
      </c>
      <c r="C324" s="11">
        <v>1310171</v>
      </c>
      <c r="D324" s="43" t="s">
        <v>316</v>
      </c>
      <c r="E324" s="11" t="s">
        <v>336</v>
      </c>
      <c r="F324" s="11" t="s">
        <v>245</v>
      </c>
      <c r="G324" s="28">
        <f>[57]SPDCL!DM324</f>
        <v>351248</v>
      </c>
      <c r="H324" s="29">
        <f t="shared" si="17"/>
        <v>0.351248</v>
      </c>
      <c r="I324" s="28" t="s">
        <v>550</v>
      </c>
      <c r="J324" s="28">
        <f>[57]SPDCL!DN324</f>
        <v>0</v>
      </c>
      <c r="K324" s="28">
        <f>[57]SPDCL!DO324</f>
        <v>1183705.76</v>
      </c>
      <c r="L324" s="28">
        <f>[57]SPDCL!DP324</f>
        <v>0</v>
      </c>
      <c r="M324" s="28">
        <f t="shared" si="19"/>
        <v>1183705.76</v>
      </c>
      <c r="N324" s="30">
        <f t="shared" si="18"/>
        <v>3.37</v>
      </c>
    </row>
    <row r="325" spans="2:14">
      <c r="B325" s="11">
        <v>202</v>
      </c>
      <c r="C325" s="11">
        <v>1310327</v>
      </c>
      <c r="D325" s="43" t="s">
        <v>316</v>
      </c>
      <c r="E325" s="11" t="s">
        <v>336</v>
      </c>
      <c r="F325" s="11" t="s">
        <v>246</v>
      </c>
      <c r="G325" s="28">
        <f>[57]SPDCL!DM325</f>
        <v>1214459.3900000001</v>
      </c>
      <c r="H325" s="29">
        <f t="shared" ref="H325:H388" si="20">G325/1000000</f>
        <v>1.21445939</v>
      </c>
      <c r="I325" s="28" t="s">
        <v>550</v>
      </c>
      <c r="J325" s="28">
        <f>[57]SPDCL!DN325</f>
        <v>0</v>
      </c>
      <c r="K325" s="28">
        <f>[57]SPDCL!DO325</f>
        <v>3521376.9796000002</v>
      </c>
      <c r="L325" s="28">
        <f>[57]SPDCL!DP325</f>
        <v>0</v>
      </c>
      <c r="M325" s="28">
        <f t="shared" si="19"/>
        <v>3521376.9796000002</v>
      </c>
      <c r="N325" s="30">
        <f t="shared" si="18"/>
        <v>2.8995427995332146</v>
      </c>
    </row>
    <row r="326" spans="2:14">
      <c r="B326" s="11">
        <v>203</v>
      </c>
      <c r="C326" s="11">
        <v>1310020</v>
      </c>
      <c r="D326" s="43" t="s">
        <v>316</v>
      </c>
      <c r="E326" s="11" t="s">
        <v>336</v>
      </c>
      <c r="F326" s="11" t="s">
        <v>247</v>
      </c>
      <c r="G326" s="28">
        <f>[57]SPDCL!DM326</f>
        <v>366959.99</v>
      </c>
      <c r="H326" s="29">
        <f t="shared" si="20"/>
        <v>0.36695999000000001</v>
      </c>
      <c r="I326" s="28" t="s">
        <v>550</v>
      </c>
      <c r="J326" s="28">
        <f>[57]SPDCL!DN326</f>
        <v>0</v>
      </c>
      <c r="K326" s="28">
        <f>[57]SPDCL!DO326</f>
        <v>550439.98499999999</v>
      </c>
      <c r="L326" s="28">
        <f>[57]SPDCL!DP326</f>
        <v>0</v>
      </c>
      <c r="M326" s="28">
        <f t="shared" si="19"/>
        <v>550439.98499999999</v>
      </c>
      <c r="N326" s="30">
        <f t="shared" ref="N326:N389" si="21">IFERROR(M326/G326,0)</f>
        <v>1.5</v>
      </c>
    </row>
    <row r="327" spans="2:14">
      <c r="B327" s="11">
        <v>204</v>
      </c>
      <c r="C327" s="11">
        <v>1310383</v>
      </c>
      <c r="D327" s="43" t="s">
        <v>337</v>
      </c>
      <c r="E327" s="11" t="s">
        <v>336</v>
      </c>
      <c r="F327" s="11" t="s">
        <v>248</v>
      </c>
      <c r="G327" s="28">
        <f>[57]SPDCL!DM327</f>
        <v>39133766.408077806</v>
      </c>
      <c r="H327" s="29">
        <f t="shared" si="20"/>
        <v>39.133766408077804</v>
      </c>
      <c r="I327" s="28" t="s">
        <v>550</v>
      </c>
      <c r="J327" s="28">
        <f>[57]SPDCL!DN327</f>
        <v>0</v>
      </c>
      <c r="K327" s="28">
        <f>[57]SPDCL!DO327</f>
        <v>183610543.54229191</v>
      </c>
      <c r="L327" s="28">
        <f>[57]SPDCL!DP327</f>
        <v>0</v>
      </c>
      <c r="M327" s="28">
        <f t="shared" si="19"/>
        <v>183610543.54229191</v>
      </c>
      <c r="N327" s="30">
        <f t="shared" si="21"/>
        <v>4.6918699730469058</v>
      </c>
    </row>
    <row r="328" spans="2:14">
      <c r="B328" s="11">
        <v>205</v>
      </c>
      <c r="C328" s="11">
        <v>1310404</v>
      </c>
      <c r="D328" s="43" t="s">
        <v>337</v>
      </c>
      <c r="E328" s="11" t="s">
        <v>336</v>
      </c>
      <c r="F328" s="11" t="s">
        <v>249</v>
      </c>
      <c r="G328" s="28">
        <f>[57]SPDCL!DM328</f>
        <v>19098714.958372831</v>
      </c>
      <c r="H328" s="29">
        <f t="shared" si="20"/>
        <v>19.098714958372831</v>
      </c>
      <c r="I328" s="28" t="s">
        <v>550</v>
      </c>
      <c r="J328" s="28">
        <f>[57]SPDCL!DN328</f>
        <v>0</v>
      </c>
      <c r="K328" s="28">
        <f>[57]SPDCL!DO328</f>
        <v>89582940.756884873</v>
      </c>
      <c r="L328" s="28">
        <f>[57]SPDCL!DP328</f>
        <v>0</v>
      </c>
      <c r="M328" s="28">
        <f t="shared" si="19"/>
        <v>89582940.756884873</v>
      </c>
      <c r="N328" s="30">
        <f t="shared" si="21"/>
        <v>4.6905218990983437</v>
      </c>
    </row>
    <row r="329" spans="2:14">
      <c r="B329" s="11">
        <v>206</v>
      </c>
      <c r="C329" s="11">
        <v>1310448</v>
      </c>
      <c r="D329" s="43" t="s">
        <v>337</v>
      </c>
      <c r="E329" s="11" t="s">
        <v>336</v>
      </c>
      <c r="F329" s="11" t="s">
        <v>250</v>
      </c>
      <c r="G329" s="28">
        <f>[57]SPDCL!DM329</f>
        <v>3215206.0486000003</v>
      </c>
      <c r="H329" s="29">
        <f t="shared" si="20"/>
        <v>3.2152060486000003</v>
      </c>
      <c r="I329" s="28" t="s">
        <v>550</v>
      </c>
      <c r="J329" s="28">
        <f>[57]SPDCL!DN329</f>
        <v>0</v>
      </c>
      <c r="K329" s="28">
        <f>[57]SPDCL!DO329</f>
        <v>15072333.668686222</v>
      </c>
      <c r="L329" s="28">
        <f>[57]SPDCL!DP329</f>
        <v>0</v>
      </c>
      <c r="M329" s="28">
        <f t="shared" si="19"/>
        <v>15072333.668686222</v>
      </c>
      <c r="N329" s="30">
        <f t="shared" si="21"/>
        <v>4.6878282265141857</v>
      </c>
    </row>
    <row r="330" spans="2:14">
      <c r="B330" s="11">
        <v>207</v>
      </c>
      <c r="C330" s="11">
        <v>1310431</v>
      </c>
      <c r="D330" s="43" t="s">
        <v>337</v>
      </c>
      <c r="E330" s="11" t="s">
        <v>336</v>
      </c>
      <c r="F330" s="11" t="s">
        <v>251</v>
      </c>
      <c r="G330" s="28">
        <f>[57]SPDCL!DM330</f>
        <v>3436339.750000007</v>
      </c>
      <c r="H330" s="29">
        <f t="shared" si="20"/>
        <v>3.4363397500000068</v>
      </c>
      <c r="I330" s="28" t="s">
        <v>550</v>
      </c>
      <c r="J330" s="28">
        <f>[57]SPDCL!DN330</f>
        <v>0</v>
      </c>
      <c r="K330" s="28">
        <f>[57]SPDCL!DO330</f>
        <v>16145484.897500033</v>
      </c>
      <c r="L330" s="28">
        <f>[57]SPDCL!DP330</f>
        <v>0</v>
      </c>
      <c r="M330" s="28">
        <f t="shared" si="19"/>
        <v>16145484.897500033</v>
      </c>
      <c r="N330" s="30">
        <f t="shared" si="21"/>
        <v>4.69845419024705</v>
      </c>
    </row>
    <row r="331" spans="2:14">
      <c r="B331" s="11">
        <v>208</v>
      </c>
      <c r="C331" s="11">
        <v>1310560</v>
      </c>
      <c r="D331" s="43" t="s">
        <v>337</v>
      </c>
      <c r="E331" s="11" t="s">
        <v>336</v>
      </c>
      <c r="F331" s="11" t="s">
        <v>253</v>
      </c>
      <c r="G331" s="28">
        <f>[57]SPDCL!DM331</f>
        <v>59859990.230000004</v>
      </c>
      <c r="H331" s="29">
        <f t="shared" si="20"/>
        <v>59.859990230000001</v>
      </c>
      <c r="I331" s="28" t="s">
        <v>550</v>
      </c>
      <c r="J331" s="28">
        <f>[57]SPDCL!DN331</f>
        <v>0</v>
      </c>
      <c r="K331" s="28">
        <f>[57]SPDCL!DO331</f>
        <v>289722352.71320003</v>
      </c>
      <c r="L331" s="28">
        <f>[57]SPDCL!DP331</f>
        <v>0</v>
      </c>
      <c r="M331" s="28">
        <f t="shared" si="19"/>
        <v>289722352.71320003</v>
      </c>
      <c r="N331" s="30">
        <f t="shared" si="21"/>
        <v>4.84</v>
      </c>
    </row>
    <row r="332" spans="2:14">
      <c r="B332" s="11">
        <v>209</v>
      </c>
      <c r="C332" s="11">
        <v>1310291</v>
      </c>
      <c r="D332" s="43" t="s">
        <v>337</v>
      </c>
      <c r="E332" s="11" t="s">
        <v>336</v>
      </c>
      <c r="F332" s="11" t="s">
        <v>254</v>
      </c>
      <c r="G332" s="28">
        <f>[57]SPDCL!DM332</f>
        <v>1653347.7679999971</v>
      </c>
      <c r="H332" s="29">
        <f t="shared" si="20"/>
        <v>1.6533477679999971</v>
      </c>
      <c r="I332" s="28" t="s">
        <v>550</v>
      </c>
      <c r="J332" s="28">
        <f>[57]SPDCL!DN332</f>
        <v>0</v>
      </c>
      <c r="K332" s="28">
        <f>[57]SPDCL!DO332</f>
        <v>4364756.5416599922</v>
      </c>
      <c r="L332" s="28">
        <f>[57]SPDCL!DP332</f>
        <v>0</v>
      </c>
      <c r="M332" s="28">
        <f t="shared" si="19"/>
        <v>4364756.5416599922</v>
      </c>
      <c r="N332" s="30">
        <f t="shared" si="21"/>
        <v>2.6399506662411993</v>
      </c>
    </row>
    <row r="333" spans="2:14">
      <c r="B333" s="11">
        <v>210</v>
      </c>
      <c r="C333" s="11">
        <v>1310484</v>
      </c>
      <c r="D333" s="43" t="s">
        <v>337</v>
      </c>
      <c r="E333" s="11" t="s">
        <v>336</v>
      </c>
      <c r="F333" s="11" t="s">
        <v>255</v>
      </c>
      <c r="G333" s="28">
        <f>[57]SPDCL!DM333</f>
        <v>3025276.8200000003</v>
      </c>
      <c r="H333" s="29">
        <f t="shared" si="20"/>
        <v>3.0252768200000002</v>
      </c>
      <c r="I333" s="28" t="s">
        <v>550</v>
      </c>
      <c r="J333" s="28">
        <f>[57]SPDCL!DN333</f>
        <v>0</v>
      </c>
      <c r="K333" s="28">
        <f>[57]SPDCL!DO333</f>
        <v>14611701.590600001</v>
      </c>
      <c r="L333" s="28">
        <f>[57]SPDCL!DP333</f>
        <v>0</v>
      </c>
      <c r="M333" s="28">
        <f t="shared" si="19"/>
        <v>14611701.590600001</v>
      </c>
      <c r="N333" s="30">
        <f t="shared" si="21"/>
        <v>4.8298725901717647</v>
      </c>
    </row>
    <row r="334" spans="2:14" hidden="1">
      <c r="B334" s="11">
        <v>211</v>
      </c>
      <c r="C334" s="11">
        <v>1310423</v>
      </c>
      <c r="D334" s="43" t="s">
        <v>332</v>
      </c>
      <c r="E334" s="11" t="s">
        <v>495</v>
      </c>
      <c r="F334" s="11" t="s">
        <v>496</v>
      </c>
      <c r="G334" s="28">
        <f>[57]SPDCL!DM334</f>
        <v>0</v>
      </c>
      <c r="H334" s="29">
        <f t="shared" si="20"/>
        <v>0</v>
      </c>
      <c r="I334" s="28"/>
      <c r="J334" s="28">
        <f>[57]SPDCL!DN334</f>
        <v>0</v>
      </c>
      <c r="K334" s="28">
        <f>[57]SPDCL!DO334</f>
        <v>0</v>
      </c>
      <c r="L334" s="28">
        <f>[57]SPDCL!DP334</f>
        <v>0</v>
      </c>
      <c r="M334" s="28">
        <f t="shared" si="19"/>
        <v>0</v>
      </c>
      <c r="N334" s="30">
        <f t="shared" si="21"/>
        <v>0</v>
      </c>
    </row>
    <row r="335" spans="2:14" hidden="1">
      <c r="B335" s="11">
        <v>212</v>
      </c>
      <c r="C335" s="11">
        <v>1310545</v>
      </c>
      <c r="D335" s="43" t="s">
        <v>332</v>
      </c>
      <c r="E335" s="11" t="s">
        <v>495</v>
      </c>
      <c r="F335" s="11" t="s">
        <v>497</v>
      </c>
      <c r="G335" s="28">
        <f>[57]SPDCL!DM335</f>
        <v>0</v>
      </c>
      <c r="H335" s="29">
        <f t="shared" si="20"/>
        <v>0</v>
      </c>
      <c r="I335" s="28"/>
      <c r="J335" s="28">
        <f>[57]SPDCL!DN335</f>
        <v>0</v>
      </c>
      <c r="K335" s="28">
        <f>[57]SPDCL!DO335</f>
        <v>0</v>
      </c>
      <c r="L335" s="28">
        <f>[57]SPDCL!DP335</f>
        <v>0</v>
      </c>
      <c r="M335" s="28">
        <f t="shared" si="19"/>
        <v>0</v>
      </c>
      <c r="N335" s="30">
        <f t="shared" si="21"/>
        <v>0</v>
      </c>
    </row>
    <row r="336" spans="2:14" hidden="1">
      <c r="B336" s="11">
        <v>213</v>
      </c>
      <c r="C336" s="11">
        <v>1310634</v>
      </c>
      <c r="D336" s="43" t="s">
        <v>332</v>
      </c>
      <c r="E336" s="11" t="s">
        <v>495</v>
      </c>
      <c r="F336" s="11" t="s">
        <v>498</v>
      </c>
      <c r="G336" s="28">
        <f>[57]SPDCL!DM336</f>
        <v>0</v>
      </c>
      <c r="H336" s="29">
        <f t="shared" si="20"/>
        <v>0</v>
      </c>
      <c r="I336" s="28"/>
      <c r="J336" s="28">
        <f>[57]SPDCL!DN336</f>
        <v>0</v>
      </c>
      <c r="K336" s="28">
        <f>[57]SPDCL!DO336</f>
        <v>0</v>
      </c>
      <c r="L336" s="28">
        <f>[57]SPDCL!DP336</f>
        <v>0</v>
      </c>
      <c r="M336" s="28">
        <f t="shared" si="19"/>
        <v>0</v>
      </c>
      <c r="N336" s="30">
        <f t="shared" si="21"/>
        <v>0</v>
      </c>
    </row>
    <row r="337" spans="2:14" hidden="1">
      <c r="B337" s="11">
        <v>214</v>
      </c>
      <c r="C337" s="11">
        <v>1310612</v>
      </c>
      <c r="D337" s="43" t="s">
        <v>334</v>
      </c>
      <c r="E337" s="11" t="s">
        <v>495</v>
      </c>
      <c r="F337" s="11" t="s">
        <v>499</v>
      </c>
      <c r="G337" s="28">
        <f>[57]SPDCL!DM337</f>
        <v>0</v>
      </c>
      <c r="H337" s="29">
        <f t="shared" si="20"/>
        <v>0</v>
      </c>
      <c r="I337" s="28"/>
      <c r="J337" s="28">
        <f>[57]SPDCL!DN337</f>
        <v>0</v>
      </c>
      <c r="K337" s="28">
        <f>[57]SPDCL!DO337</f>
        <v>0</v>
      </c>
      <c r="L337" s="28">
        <f>[57]SPDCL!DP337</f>
        <v>0</v>
      </c>
      <c r="M337" s="28">
        <f t="shared" si="19"/>
        <v>0</v>
      </c>
      <c r="N337" s="30">
        <f t="shared" si="21"/>
        <v>0</v>
      </c>
    </row>
    <row r="338" spans="2:14" hidden="1">
      <c r="B338" s="11">
        <v>215</v>
      </c>
      <c r="C338" s="11">
        <v>1310611</v>
      </c>
      <c r="D338" s="43" t="s">
        <v>334</v>
      </c>
      <c r="E338" s="11" t="s">
        <v>495</v>
      </c>
      <c r="F338" s="11" t="s">
        <v>500</v>
      </c>
      <c r="G338" s="28">
        <f>[57]SPDCL!DM338</f>
        <v>0</v>
      </c>
      <c r="H338" s="29">
        <f t="shared" si="20"/>
        <v>0</v>
      </c>
      <c r="I338" s="28"/>
      <c r="J338" s="28">
        <f>[57]SPDCL!DN338</f>
        <v>0</v>
      </c>
      <c r="K338" s="28">
        <f>[57]SPDCL!DO338</f>
        <v>0</v>
      </c>
      <c r="L338" s="28">
        <f>[57]SPDCL!DP338</f>
        <v>0</v>
      </c>
      <c r="M338" s="28">
        <f t="shared" si="19"/>
        <v>0</v>
      </c>
      <c r="N338" s="30">
        <f t="shared" si="21"/>
        <v>0</v>
      </c>
    </row>
    <row r="339" spans="2:14" hidden="1">
      <c r="B339" s="11">
        <v>216</v>
      </c>
      <c r="C339" s="11">
        <v>1310610</v>
      </c>
      <c r="D339" s="43" t="s">
        <v>331</v>
      </c>
      <c r="E339" s="11" t="s">
        <v>495</v>
      </c>
      <c r="F339" s="11" t="s">
        <v>501</v>
      </c>
      <c r="G339" s="28">
        <f>[57]SPDCL!DM339</f>
        <v>0</v>
      </c>
      <c r="H339" s="29">
        <f t="shared" si="20"/>
        <v>0</v>
      </c>
      <c r="I339" s="28"/>
      <c r="J339" s="28">
        <f>[57]SPDCL!DN339</f>
        <v>0</v>
      </c>
      <c r="K339" s="28">
        <f>[57]SPDCL!DO339</f>
        <v>0</v>
      </c>
      <c r="L339" s="28">
        <f>[57]SPDCL!DP339</f>
        <v>0</v>
      </c>
      <c r="M339" s="28">
        <f t="shared" si="19"/>
        <v>0</v>
      </c>
      <c r="N339" s="30">
        <f t="shared" si="21"/>
        <v>0</v>
      </c>
    </row>
    <row r="340" spans="2:14" hidden="1">
      <c r="B340" s="11">
        <v>217</v>
      </c>
      <c r="C340" s="11">
        <v>1310609</v>
      </c>
      <c r="D340" s="43" t="s">
        <v>337</v>
      </c>
      <c r="E340" s="11" t="s">
        <v>495</v>
      </c>
      <c r="F340" s="11" t="s">
        <v>502</v>
      </c>
      <c r="G340" s="28">
        <f>[57]SPDCL!DM340</f>
        <v>0</v>
      </c>
      <c r="H340" s="29">
        <f t="shared" si="20"/>
        <v>0</v>
      </c>
      <c r="I340" s="28"/>
      <c r="J340" s="28">
        <f>[57]SPDCL!DN340</f>
        <v>0</v>
      </c>
      <c r="K340" s="28">
        <f>[57]SPDCL!DO340</f>
        <v>0</v>
      </c>
      <c r="L340" s="28">
        <f>[57]SPDCL!DP340</f>
        <v>0</v>
      </c>
      <c r="M340" s="28">
        <f t="shared" si="19"/>
        <v>0</v>
      </c>
      <c r="N340" s="30">
        <f t="shared" si="21"/>
        <v>0</v>
      </c>
    </row>
    <row r="341" spans="2:14" hidden="1">
      <c r="B341" s="11">
        <v>218</v>
      </c>
      <c r="C341" s="11">
        <v>1310412</v>
      </c>
      <c r="D341" s="43" t="s">
        <v>316</v>
      </c>
      <c r="E341" s="11" t="s">
        <v>495</v>
      </c>
      <c r="F341" s="11" t="s">
        <v>503</v>
      </c>
      <c r="G341" s="28">
        <f>[57]SPDCL!DM341</f>
        <v>0</v>
      </c>
      <c r="H341" s="29">
        <f t="shared" si="20"/>
        <v>0</v>
      </c>
      <c r="I341" s="28"/>
      <c r="J341" s="28">
        <f>[57]SPDCL!DN341</f>
        <v>0</v>
      </c>
      <c r="K341" s="28">
        <f>[57]SPDCL!DO341</f>
        <v>0</v>
      </c>
      <c r="L341" s="28">
        <f>[57]SPDCL!DP341</f>
        <v>0</v>
      </c>
      <c r="M341" s="28">
        <f t="shared" si="19"/>
        <v>0</v>
      </c>
      <c r="N341" s="30">
        <f t="shared" si="21"/>
        <v>0</v>
      </c>
    </row>
    <row r="342" spans="2:14" hidden="1">
      <c r="B342" s="11">
        <v>219</v>
      </c>
      <c r="C342" s="11">
        <v>1310410</v>
      </c>
      <c r="D342" s="43" t="s">
        <v>334</v>
      </c>
      <c r="E342" s="11" t="s">
        <v>495</v>
      </c>
      <c r="F342" s="11" t="s">
        <v>504</v>
      </c>
      <c r="G342" s="28">
        <f>[57]SPDCL!DM342</f>
        <v>0</v>
      </c>
      <c r="H342" s="29">
        <f t="shared" si="20"/>
        <v>0</v>
      </c>
      <c r="I342" s="28"/>
      <c r="J342" s="28">
        <f>[57]SPDCL!DN342</f>
        <v>0</v>
      </c>
      <c r="K342" s="28">
        <f>[57]SPDCL!DO342</f>
        <v>0</v>
      </c>
      <c r="L342" s="28">
        <f>[57]SPDCL!DP342</f>
        <v>0</v>
      </c>
      <c r="M342" s="28">
        <f t="shared" si="19"/>
        <v>0</v>
      </c>
      <c r="N342" s="30">
        <f t="shared" si="21"/>
        <v>0</v>
      </c>
    </row>
    <row r="343" spans="2:14" hidden="1">
      <c r="B343" s="11">
        <v>220</v>
      </c>
      <c r="C343" s="11">
        <v>1310679</v>
      </c>
      <c r="D343" s="43" t="s">
        <v>326</v>
      </c>
      <c r="E343" s="11" t="s">
        <v>343</v>
      </c>
      <c r="F343" s="11" t="s">
        <v>505</v>
      </c>
      <c r="G343" s="28">
        <f>[57]SPDCL!DM343</f>
        <v>0</v>
      </c>
      <c r="H343" s="29">
        <f t="shared" si="20"/>
        <v>0</v>
      </c>
      <c r="I343" s="28"/>
      <c r="J343" s="28">
        <f>[57]SPDCL!DN343</f>
        <v>0</v>
      </c>
      <c r="K343" s="28">
        <f>[57]SPDCL!DO343</f>
        <v>0</v>
      </c>
      <c r="L343" s="28">
        <f>[57]SPDCL!DP343</f>
        <v>0</v>
      </c>
      <c r="M343" s="28">
        <f t="shared" si="19"/>
        <v>0</v>
      </c>
      <c r="N343" s="30">
        <f t="shared" si="21"/>
        <v>0</v>
      </c>
    </row>
    <row r="344" spans="2:14" hidden="1">
      <c r="B344" s="11">
        <v>221</v>
      </c>
      <c r="C344" s="11">
        <v>1310635</v>
      </c>
      <c r="D344" s="43" t="s">
        <v>329</v>
      </c>
      <c r="E344" s="11" t="s">
        <v>495</v>
      </c>
      <c r="F344" s="11" t="s">
        <v>506</v>
      </c>
      <c r="G344" s="28">
        <f>[57]SPDCL!DM344</f>
        <v>0</v>
      </c>
      <c r="H344" s="29">
        <f t="shared" si="20"/>
        <v>0</v>
      </c>
      <c r="I344" s="28"/>
      <c r="J344" s="28">
        <f>[57]SPDCL!DN344</f>
        <v>0</v>
      </c>
      <c r="K344" s="28">
        <f>[57]SPDCL!DO344</f>
        <v>0</v>
      </c>
      <c r="L344" s="28">
        <f>[57]SPDCL!DP344</f>
        <v>0</v>
      </c>
      <c r="M344" s="28">
        <f t="shared" si="19"/>
        <v>0</v>
      </c>
      <c r="N344" s="30">
        <f t="shared" si="21"/>
        <v>0</v>
      </c>
    </row>
    <row r="345" spans="2:14" hidden="1">
      <c r="B345" s="11">
        <v>222</v>
      </c>
      <c r="C345" s="11">
        <v>1310656</v>
      </c>
      <c r="D345" s="43" t="s">
        <v>334</v>
      </c>
      <c r="E345" s="11" t="s">
        <v>495</v>
      </c>
      <c r="F345" s="11" t="s">
        <v>507</v>
      </c>
      <c r="G345" s="28">
        <f>[57]SPDCL!DM345</f>
        <v>0</v>
      </c>
      <c r="H345" s="29">
        <f t="shared" si="20"/>
        <v>0</v>
      </c>
      <c r="I345" s="28"/>
      <c r="J345" s="28">
        <f>[57]SPDCL!DN345</f>
        <v>0</v>
      </c>
      <c r="K345" s="28">
        <f>[57]SPDCL!DO345</f>
        <v>0</v>
      </c>
      <c r="L345" s="28">
        <f>[57]SPDCL!DP345</f>
        <v>0</v>
      </c>
      <c r="M345" s="28">
        <f t="shared" si="19"/>
        <v>0</v>
      </c>
      <c r="N345" s="30">
        <f t="shared" si="21"/>
        <v>0</v>
      </c>
    </row>
    <row r="346" spans="2:14" hidden="1">
      <c r="B346" s="11">
        <v>223</v>
      </c>
      <c r="C346" s="11">
        <v>1310651</v>
      </c>
      <c r="D346" s="43" t="s">
        <v>331</v>
      </c>
      <c r="E346" s="11" t="s">
        <v>495</v>
      </c>
      <c r="F346" s="11" t="s">
        <v>508</v>
      </c>
      <c r="G346" s="28">
        <f>[57]SPDCL!DM346</f>
        <v>0</v>
      </c>
      <c r="H346" s="29">
        <f t="shared" si="20"/>
        <v>0</v>
      </c>
      <c r="I346" s="28"/>
      <c r="J346" s="28">
        <f>[57]SPDCL!DN346</f>
        <v>0</v>
      </c>
      <c r="K346" s="28">
        <f>[57]SPDCL!DO346</f>
        <v>0</v>
      </c>
      <c r="L346" s="28">
        <f>[57]SPDCL!DP346</f>
        <v>0</v>
      </c>
      <c r="M346" s="28">
        <f t="shared" si="19"/>
        <v>0</v>
      </c>
      <c r="N346" s="30">
        <f t="shared" si="21"/>
        <v>0</v>
      </c>
    </row>
    <row r="347" spans="2:14" hidden="1">
      <c r="B347" s="11">
        <v>224</v>
      </c>
      <c r="C347" s="11">
        <v>1310652</v>
      </c>
      <c r="D347" s="43" t="s">
        <v>331</v>
      </c>
      <c r="E347" s="11" t="s">
        <v>495</v>
      </c>
      <c r="F347" s="11" t="s">
        <v>509</v>
      </c>
      <c r="G347" s="28">
        <f>[57]SPDCL!DM347</f>
        <v>0</v>
      </c>
      <c r="H347" s="29">
        <f t="shared" si="20"/>
        <v>0</v>
      </c>
      <c r="I347" s="28"/>
      <c r="J347" s="28">
        <f>[57]SPDCL!DN347</f>
        <v>0</v>
      </c>
      <c r="K347" s="28">
        <f>[57]SPDCL!DO347</f>
        <v>0</v>
      </c>
      <c r="L347" s="28">
        <f>[57]SPDCL!DP347</f>
        <v>0</v>
      </c>
      <c r="M347" s="28">
        <f t="shared" si="19"/>
        <v>0</v>
      </c>
      <c r="N347" s="30">
        <f t="shared" si="21"/>
        <v>0</v>
      </c>
    </row>
    <row r="348" spans="2:14" hidden="1">
      <c r="B348" s="11">
        <v>225</v>
      </c>
      <c r="C348" s="11">
        <v>1310678</v>
      </c>
      <c r="D348" s="43" t="s">
        <v>342</v>
      </c>
      <c r="E348" s="11" t="s">
        <v>495</v>
      </c>
      <c r="F348" s="11" t="s">
        <v>510</v>
      </c>
      <c r="G348" s="28">
        <f>[57]SPDCL!DM348</f>
        <v>0</v>
      </c>
      <c r="H348" s="29">
        <f t="shared" si="20"/>
        <v>0</v>
      </c>
      <c r="I348" s="28"/>
      <c r="J348" s="28">
        <f>[57]SPDCL!DN348</f>
        <v>0</v>
      </c>
      <c r="K348" s="28">
        <f>[57]SPDCL!DO348</f>
        <v>0</v>
      </c>
      <c r="L348" s="28">
        <f>[57]SPDCL!DP348</f>
        <v>0</v>
      </c>
      <c r="M348" s="28">
        <f t="shared" si="19"/>
        <v>0</v>
      </c>
      <c r="N348" s="30">
        <f t="shared" si="21"/>
        <v>0</v>
      </c>
    </row>
    <row r="349" spans="2:14" hidden="1">
      <c r="B349" s="11">
        <v>226</v>
      </c>
      <c r="C349" s="11">
        <v>1310672</v>
      </c>
      <c r="D349" s="43" t="s">
        <v>342</v>
      </c>
      <c r="E349" s="11" t="s">
        <v>495</v>
      </c>
      <c r="F349" s="11" t="s">
        <v>511</v>
      </c>
      <c r="G349" s="28">
        <f>[57]SPDCL!DM349</f>
        <v>0</v>
      </c>
      <c r="H349" s="29">
        <f t="shared" si="20"/>
        <v>0</v>
      </c>
      <c r="I349" s="28"/>
      <c r="J349" s="28">
        <f>[57]SPDCL!DN349</f>
        <v>0</v>
      </c>
      <c r="K349" s="28">
        <f>[57]SPDCL!DO349</f>
        <v>0</v>
      </c>
      <c r="L349" s="28">
        <f>[57]SPDCL!DP349</f>
        <v>0</v>
      </c>
      <c r="M349" s="28">
        <f t="shared" si="19"/>
        <v>0</v>
      </c>
      <c r="N349" s="30">
        <f t="shared" si="21"/>
        <v>0</v>
      </c>
    </row>
    <row r="350" spans="2:14" hidden="1">
      <c r="B350" s="11">
        <v>227</v>
      </c>
      <c r="C350" s="11">
        <v>1310689</v>
      </c>
      <c r="D350" s="43" t="s">
        <v>337</v>
      </c>
      <c r="E350" s="11" t="s">
        <v>495</v>
      </c>
      <c r="F350" s="11" t="s">
        <v>512</v>
      </c>
      <c r="G350" s="28">
        <f>[57]SPDCL!DM350</f>
        <v>0</v>
      </c>
      <c r="H350" s="29">
        <f t="shared" si="20"/>
        <v>0</v>
      </c>
      <c r="I350" s="28"/>
      <c r="J350" s="28">
        <f>[57]SPDCL!DN350</f>
        <v>0</v>
      </c>
      <c r="K350" s="28">
        <f>[57]SPDCL!DO350</f>
        <v>0</v>
      </c>
      <c r="L350" s="28">
        <f>[57]SPDCL!DP350</f>
        <v>0</v>
      </c>
      <c r="M350" s="28">
        <f t="shared" si="19"/>
        <v>0</v>
      </c>
      <c r="N350" s="30">
        <f t="shared" si="21"/>
        <v>0</v>
      </c>
    </row>
    <row r="351" spans="2:14">
      <c r="B351" s="32"/>
      <c r="C351" s="32"/>
      <c r="D351" s="32"/>
      <c r="E351" s="32">
        <v>9</v>
      </c>
      <c r="F351" s="32" t="s">
        <v>411</v>
      </c>
      <c r="G351" s="40">
        <f>SUM(G124:G350)</f>
        <v>1430500293.3363674</v>
      </c>
      <c r="H351" s="29">
        <f t="shared" si="20"/>
        <v>1430.5002933363673</v>
      </c>
      <c r="I351" s="28">
        <v>0</v>
      </c>
      <c r="J351" s="40">
        <f>SUM(J124:J350)</f>
        <v>0</v>
      </c>
      <c r="K351" s="40">
        <f>SUM(K124:K350)</f>
        <v>6767225767.0264339</v>
      </c>
      <c r="L351" s="40">
        <f>SUM(L124:L350)</f>
        <v>0</v>
      </c>
      <c r="M351" s="40">
        <f>SUM(M124:M350)</f>
        <v>6767225767.0264339</v>
      </c>
      <c r="N351" s="41">
        <f t="shared" si="21"/>
        <v>4.7306706601528745</v>
      </c>
    </row>
    <row r="352" spans="2:14">
      <c r="B352" s="11">
        <v>1</v>
      </c>
      <c r="C352" s="11">
        <v>1310506</v>
      </c>
      <c r="D352" s="43" t="s">
        <v>316</v>
      </c>
      <c r="E352" s="11" t="s">
        <v>339</v>
      </c>
      <c r="F352" s="11" t="s">
        <v>277</v>
      </c>
      <c r="G352" s="28">
        <f>[57]SPDCL!DM352</f>
        <v>353877.70880909095</v>
      </c>
      <c r="H352" s="29">
        <f t="shared" si="20"/>
        <v>0.35387770880909097</v>
      </c>
      <c r="I352" s="28" t="s">
        <v>549</v>
      </c>
      <c r="J352" s="28">
        <f>[57]SPDCL!DN352</f>
        <v>0</v>
      </c>
      <c r="K352" s="28">
        <f>[57]SPDCL!DO352</f>
        <v>2570878.26694</v>
      </c>
      <c r="L352" s="28">
        <f>[57]SPDCL!DP352</f>
        <v>0</v>
      </c>
      <c r="M352" s="28">
        <f t="shared" si="19"/>
        <v>2570878.26694</v>
      </c>
      <c r="N352" s="30">
        <f t="shared" si="21"/>
        <v>7.2648776765052778</v>
      </c>
    </row>
    <row r="353" spans="2:14">
      <c r="B353" s="11">
        <v>2</v>
      </c>
      <c r="C353" s="11">
        <v>1310528</v>
      </c>
      <c r="D353" s="43" t="s">
        <v>316</v>
      </c>
      <c r="E353" s="11" t="s">
        <v>339</v>
      </c>
      <c r="F353" s="11" t="s">
        <v>285</v>
      </c>
      <c r="G353" s="28">
        <f>[57]SPDCL!DM353</f>
        <v>310905.66570173413</v>
      </c>
      <c r="H353" s="29">
        <f t="shared" si="20"/>
        <v>0.31090566570173411</v>
      </c>
      <c r="I353" s="28" t="s">
        <v>549</v>
      </c>
      <c r="J353" s="28">
        <f>[57]SPDCL!DN353</f>
        <v>0</v>
      </c>
      <c r="K353" s="28">
        <f>[57]SPDCL!DO353</f>
        <v>2261809.2462104047</v>
      </c>
      <c r="L353" s="28">
        <f>[57]SPDCL!DP353</f>
        <v>0</v>
      </c>
      <c r="M353" s="28">
        <f t="shared" si="19"/>
        <v>2261809.2462104047</v>
      </c>
      <c r="N353" s="30">
        <f t="shared" si="21"/>
        <v>7.2749052067139255</v>
      </c>
    </row>
    <row r="354" spans="2:14">
      <c r="B354" s="11">
        <v>3</v>
      </c>
      <c r="C354" s="11">
        <v>1310607</v>
      </c>
      <c r="D354" s="43" t="s">
        <v>316</v>
      </c>
      <c r="E354" s="11" t="s">
        <v>339</v>
      </c>
      <c r="F354" s="11" t="s">
        <v>340</v>
      </c>
      <c r="G354" s="28">
        <f>[57]SPDCL!DM354</f>
        <v>7484.384</v>
      </c>
      <c r="H354" s="29">
        <f t="shared" si="20"/>
        <v>7.4843840000000002E-3</v>
      </c>
      <c r="I354" s="28" t="s">
        <v>549</v>
      </c>
      <c r="J354" s="28">
        <f>[57]SPDCL!DN354</f>
        <v>0</v>
      </c>
      <c r="K354" s="28">
        <f>[57]SPDCL!DO354</f>
        <v>50893.811200000004</v>
      </c>
      <c r="L354" s="28">
        <f>[57]SPDCL!DP354</f>
        <v>0</v>
      </c>
      <c r="M354" s="28">
        <f t="shared" si="19"/>
        <v>50893.811200000004</v>
      </c>
      <c r="N354" s="30">
        <f t="shared" si="21"/>
        <v>6.8000000000000007</v>
      </c>
    </row>
    <row r="355" spans="2:14">
      <c r="B355" s="11">
        <v>4</v>
      </c>
      <c r="C355" s="11">
        <v>1310533</v>
      </c>
      <c r="D355" s="43" t="s">
        <v>316</v>
      </c>
      <c r="E355" s="11" t="s">
        <v>339</v>
      </c>
      <c r="F355" s="11" t="s">
        <v>341</v>
      </c>
      <c r="G355" s="28">
        <f>[57]SPDCL!DM355</f>
        <v>642746.02599999751</v>
      </c>
      <c r="H355" s="29">
        <f t="shared" si="20"/>
        <v>0.64274602599999753</v>
      </c>
      <c r="I355" s="28" t="s">
        <v>549</v>
      </c>
      <c r="J355" s="28">
        <f>[57]SPDCL!DN355</f>
        <v>0</v>
      </c>
      <c r="K355" s="28">
        <f>[57]SPDCL!DO355</f>
        <v>3850048.7742399843</v>
      </c>
      <c r="L355" s="28">
        <f>[57]SPDCL!DP355</f>
        <v>0</v>
      </c>
      <c r="M355" s="28">
        <f t="shared" si="19"/>
        <v>3850048.7742399843</v>
      </c>
      <c r="N355" s="30">
        <f t="shared" si="21"/>
        <v>5.9900001221322201</v>
      </c>
    </row>
    <row r="356" spans="2:14">
      <c r="B356" s="11">
        <v>5</v>
      </c>
      <c r="C356" s="11">
        <v>1310399</v>
      </c>
      <c r="D356" s="43" t="s">
        <v>334</v>
      </c>
      <c r="E356" s="11" t="s">
        <v>339</v>
      </c>
      <c r="F356" s="11" t="s">
        <v>279</v>
      </c>
      <c r="G356" s="28">
        <f>[57]SPDCL!DM356</f>
        <v>116349.55600000001</v>
      </c>
      <c r="H356" s="29">
        <f t="shared" si="20"/>
        <v>0.11634955600000001</v>
      </c>
      <c r="I356" s="28" t="s">
        <v>549</v>
      </c>
      <c r="J356" s="28">
        <f>[57]SPDCL!DN356</f>
        <v>0</v>
      </c>
      <c r="K356" s="28">
        <f>[57]SPDCL!DO356</f>
        <v>755108.82480000006</v>
      </c>
      <c r="L356" s="28">
        <f>[57]SPDCL!DP356</f>
        <v>0</v>
      </c>
      <c r="M356" s="28">
        <f t="shared" si="19"/>
        <v>755108.82480000006</v>
      </c>
      <c r="N356" s="30">
        <f t="shared" si="21"/>
        <v>6.4900017736208637</v>
      </c>
    </row>
    <row r="357" spans="2:14">
      <c r="B357" s="11">
        <v>6</v>
      </c>
      <c r="C357" s="11">
        <v>1310400</v>
      </c>
      <c r="D357" s="43" t="s">
        <v>334</v>
      </c>
      <c r="E357" s="11" t="s">
        <v>339</v>
      </c>
      <c r="F357" s="11" t="s">
        <v>280</v>
      </c>
      <c r="G357" s="28">
        <f>[57]SPDCL!DM357</f>
        <v>261672.58000000002</v>
      </c>
      <c r="H357" s="29">
        <f t="shared" si="20"/>
        <v>0.26167258000000004</v>
      </c>
      <c r="I357" s="28" t="s">
        <v>549</v>
      </c>
      <c r="J357" s="28">
        <f>[57]SPDCL!DN357</f>
        <v>0</v>
      </c>
      <c r="K357" s="28">
        <f>[57]SPDCL!DO357</f>
        <v>1698254.8385999999</v>
      </c>
      <c r="L357" s="28">
        <f>[57]SPDCL!DP357</f>
        <v>0</v>
      </c>
      <c r="M357" s="28">
        <f t="shared" si="19"/>
        <v>1698254.8385999999</v>
      </c>
      <c r="N357" s="30">
        <f t="shared" si="21"/>
        <v>6.4899992142852714</v>
      </c>
    </row>
    <row r="358" spans="2:14">
      <c r="B358" s="11">
        <v>7</v>
      </c>
      <c r="C358" s="11">
        <v>1310661</v>
      </c>
      <c r="D358" s="43" t="s">
        <v>316</v>
      </c>
      <c r="E358" s="11" t="s">
        <v>339</v>
      </c>
      <c r="F358" s="11" t="s">
        <v>290</v>
      </c>
      <c r="G358" s="28">
        <f>[57]SPDCL!DM358</f>
        <v>68692535.079999998</v>
      </c>
      <c r="H358" s="29">
        <f t="shared" si="20"/>
        <v>68.692535079999999</v>
      </c>
      <c r="I358" s="28" t="s">
        <v>549</v>
      </c>
      <c r="J358" s="28">
        <f>[57]SPDCL!DN358</f>
        <v>0</v>
      </c>
      <c r="K358" s="28">
        <f>[57]SPDCL!DO358</f>
        <v>198382657.0729</v>
      </c>
      <c r="L358" s="28">
        <f>[57]SPDCL!DP358</f>
        <v>0</v>
      </c>
      <c r="M358" s="28">
        <f t="shared" si="19"/>
        <v>198382657.0729</v>
      </c>
      <c r="N358" s="30">
        <f t="shared" si="21"/>
        <v>2.8879798487835924</v>
      </c>
    </row>
    <row r="359" spans="2:14">
      <c r="B359" s="11">
        <v>8</v>
      </c>
      <c r="C359" s="11">
        <v>1310308</v>
      </c>
      <c r="D359" s="43" t="s">
        <v>342</v>
      </c>
      <c r="E359" s="11" t="s">
        <v>339</v>
      </c>
      <c r="F359" s="11" t="s">
        <v>257</v>
      </c>
      <c r="G359" s="28">
        <f>[57]SPDCL!DM359</f>
        <v>81456.855999999883</v>
      </c>
      <c r="H359" s="29">
        <f t="shared" si="20"/>
        <v>8.1456855999999883E-2</v>
      </c>
      <c r="I359" s="28" t="s">
        <v>549</v>
      </c>
      <c r="J359" s="28">
        <f>[57]SPDCL!DN359</f>
        <v>0</v>
      </c>
      <c r="K359" s="28">
        <f>[57]SPDCL!DO359</f>
        <v>1458892.4531</v>
      </c>
      <c r="L359" s="28">
        <f>[57]SPDCL!DP359</f>
        <v>0</v>
      </c>
      <c r="M359" s="28">
        <f t="shared" si="19"/>
        <v>1458892.4531</v>
      </c>
      <c r="N359" s="30">
        <f t="shared" si="21"/>
        <v>17.910001990501598</v>
      </c>
    </row>
    <row r="360" spans="2:14">
      <c r="B360" s="11">
        <v>9</v>
      </c>
      <c r="C360" s="11">
        <v>1310313</v>
      </c>
      <c r="D360" s="43" t="s">
        <v>332</v>
      </c>
      <c r="E360" s="11" t="s">
        <v>339</v>
      </c>
      <c r="F360" s="11" t="s">
        <v>258</v>
      </c>
      <c r="G360" s="28">
        <f>[57]SPDCL!DM360</f>
        <v>111690.35999999993</v>
      </c>
      <c r="H360" s="29">
        <f t="shared" si="20"/>
        <v>0.11169035999999993</v>
      </c>
      <c r="I360" s="28" t="s">
        <v>549</v>
      </c>
      <c r="J360" s="28">
        <f>[57]SPDCL!DN360</f>
        <v>0</v>
      </c>
      <c r="K360" s="28">
        <f>[57]SPDCL!DO360</f>
        <v>2000374.347599999</v>
      </c>
      <c r="L360" s="28">
        <f>[57]SPDCL!DP360</f>
        <v>0</v>
      </c>
      <c r="M360" s="28">
        <f t="shared" si="19"/>
        <v>2000374.347599999</v>
      </c>
      <c r="N360" s="30">
        <f t="shared" si="21"/>
        <v>17.910000000000004</v>
      </c>
    </row>
    <row r="361" spans="2:14">
      <c r="B361" s="11">
        <v>10</v>
      </c>
      <c r="C361" s="11">
        <v>1310316</v>
      </c>
      <c r="D361" s="43" t="s">
        <v>332</v>
      </c>
      <c r="E361" s="11" t="s">
        <v>339</v>
      </c>
      <c r="F361" s="11" t="s">
        <v>259</v>
      </c>
      <c r="G361" s="28">
        <f>[57]SPDCL!DM361</f>
        <v>101684.58100000001</v>
      </c>
      <c r="H361" s="29">
        <f t="shared" si="20"/>
        <v>0.10168458100000001</v>
      </c>
      <c r="I361" s="28" t="s">
        <v>549</v>
      </c>
      <c r="J361" s="28">
        <f>[57]SPDCL!DN361</f>
        <v>0</v>
      </c>
      <c r="K361" s="28">
        <f>[57]SPDCL!DO361</f>
        <v>1821170.52</v>
      </c>
      <c r="L361" s="28">
        <f>[57]SPDCL!DP361</f>
        <v>0</v>
      </c>
      <c r="M361" s="28">
        <f t="shared" si="19"/>
        <v>1821170.52</v>
      </c>
      <c r="N361" s="30">
        <f t="shared" si="21"/>
        <v>17.909996796859495</v>
      </c>
    </row>
    <row r="362" spans="2:14">
      <c r="B362" s="11">
        <v>11</v>
      </c>
      <c r="C362" s="11">
        <v>1310317</v>
      </c>
      <c r="D362" s="43" t="s">
        <v>332</v>
      </c>
      <c r="E362" s="11" t="s">
        <v>339</v>
      </c>
      <c r="F362" s="11" t="s">
        <v>260</v>
      </c>
      <c r="G362" s="28">
        <f>[57]SPDCL!DM362</f>
        <v>67549.222699999998</v>
      </c>
      <c r="H362" s="29">
        <f t="shared" si="20"/>
        <v>6.7549222699999995E-2</v>
      </c>
      <c r="I362" s="28" t="s">
        <v>549</v>
      </c>
      <c r="J362" s="28">
        <f>[57]SPDCL!DN362</f>
        <v>0</v>
      </c>
      <c r="K362" s="28">
        <f>[57]SPDCL!DO362</f>
        <v>1209809.1163650001</v>
      </c>
      <c r="L362" s="28">
        <f>[57]SPDCL!DP362</f>
        <v>0</v>
      </c>
      <c r="M362" s="28">
        <f t="shared" si="19"/>
        <v>1209809.1163650001</v>
      </c>
      <c r="N362" s="30">
        <f t="shared" si="21"/>
        <v>17.910037569758742</v>
      </c>
    </row>
    <row r="363" spans="2:14">
      <c r="B363" s="11">
        <v>12</v>
      </c>
      <c r="C363" s="11">
        <v>1310329</v>
      </c>
      <c r="D363" s="43" t="s">
        <v>332</v>
      </c>
      <c r="E363" s="11" t="s">
        <v>339</v>
      </c>
      <c r="F363" s="11" t="s">
        <v>261</v>
      </c>
      <c r="G363" s="28">
        <f>[57]SPDCL!DM363</f>
        <v>51903.880000000041</v>
      </c>
      <c r="H363" s="29">
        <f t="shared" si="20"/>
        <v>5.1903880000000041E-2</v>
      </c>
      <c r="I363" s="28" t="s">
        <v>549</v>
      </c>
      <c r="J363" s="28">
        <f>[57]SPDCL!DN363</f>
        <v>0</v>
      </c>
      <c r="K363" s="28">
        <f>[57]SPDCL!DO363</f>
        <v>929598.49080000073</v>
      </c>
      <c r="L363" s="28">
        <f>[57]SPDCL!DP363</f>
        <v>0</v>
      </c>
      <c r="M363" s="28">
        <f t="shared" si="19"/>
        <v>929598.49080000073</v>
      </c>
      <c r="N363" s="30">
        <f t="shared" si="21"/>
        <v>17.91</v>
      </c>
    </row>
    <row r="364" spans="2:14">
      <c r="B364" s="11">
        <v>13</v>
      </c>
      <c r="C364" s="11">
        <v>1310427</v>
      </c>
      <c r="D364" s="43" t="s">
        <v>342</v>
      </c>
      <c r="E364" s="11" t="s">
        <v>339</v>
      </c>
      <c r="F364" s="11" t="s">
        <v>262</v>
      </c>
      <c r="G364" s="28">
        <f>[57]SPDCL!DM364</f>
        <v>1585154.5</v>
      </c>
      <c r="H364" s="29">
        <f t="shared" si="20"/>
        <v>1.5851545</v>
      </c>
      <c r="I364" s="28" t="s">
        <v>549</v>
      </c>
      <c r="J364" s="28">
        <f>[57]SPDCL!DN364</f>
        <v>0</v>
      </c>
      <c r="K364" s="28">
        <f>[57]SPDCL!DO364</f>
        <v>11384579.528200001</v>
      </c>
      <c r="L364" s="28">
        <f>[57]SPDCL!DP364</f>
        <v>0</v>
      </c>
      <c r="M364" s="28">
        <f t="shared" si="19"/>
        <v>11384579.528200001</v>
      </c>
      <c r="N364" s="30">
        <f t="shared" si="21"/>
        <v>7.1819999427185177</v>
      </c>
    </row>
    <row r="365" spans="2:14">
      <c r="B365" s="11">
        <v>14</v>
      </c>
      <c r="C365" s="11">
        <v>1310475</v>
      </c>
      <c r="D365" s="43" t="s">
        <v>342</v>
      </c>
      <c r="E365" s="11" t="s">
        <v>339</v>
      </c>
      <c r="F365" s="11" t="s">
        <v>263</v>
      </c>
      <c r="G365" s="28">
        <f>[57]SPDCL!DM365</f>
        <v>859002.07000000007</v>
      </c>
      <c r="H365" s="29">
        <f t="shared" si="20"/>
        <v>0.85900207000000006</v>
      </c>
      <c r="I365" s="28" t="s">
        <v>549</v>
      </c>
      <c r="J365" s="28">
        <f>[57]SPDCL!DN365</f>
        <v>0</v>
      </c>
      <c r="K365" s="28">
        <f>[57]SPDCL!DO365</f>
        <v>5574923.4342999998</v>
      </c>
      <c r="L365" s="28">
        <f>[57]SPDCL!DP365</f>
        <v>0</v>
      </c>
      <c r="M365" s="28">
        <f t="shared" si="19"/>
        <v>5574923.4342999998</v>
      </c>
      <c r="N365" s="30">
        <f t="shared" si="21"/>
        <v>6.4899999999999993</v>
      </c>
    </row>
    <row r="366" spans="2:14">
      <c r="B366" s="11">
        <v>15</v>
      </c>
      <c r="C366" s="11">
        <v>1310481</v>
      </c>
      <c r="D366" s="43" t="s">
        <v>342</v>
      </c>
      <c r="E366" s="11" t="s">
        <v>339</v>
      </c>
      <c r="F366" s="11" t="s">
        <v>264</v>
      </c>
      <c r="G366" s="28">
        <f>[57]SPDCL!DM366</f>
        <v>636799.44430000009</v>
      </c>
      <c r="H366" s="29">
        <f t="shared" si="20"/>
        <v>0.63679944430000013</v>
      </c>
      <c r="I366" s="28" t="s">
        <v>549</v>
      </c>
      <c r="J366" s="28">
        <f>[57]SPDCL!DN366</f>
        <v>0</v>
      </c>
      <c r="K366" s="28">
        <f>[57]SPDCL!DO366</f>
        <v>4687225.7723000003</v>
      </c>
      <c r="L366" s="28">
        <f>[57]SPDCL!DP366</f>
        <v>0</v>
      </c>
      <c r="M366" s="28">
        <f t="shared" si="19"/>
        <v>4687225.7723000003</v>
      </c>
      <c r="N366" s="30">
        <f t="shared" si="21"/>
        <v>7.3605996585823332</v>
      </c>
    </row>
    <row r="367" spans="2:14">
      <c r="B367" s="11">
        <v>16</v>
      </c>
      <c r="C367" s="11">
        <v>1310485</v>
      </c>
      <c r="D367" s="43" t="s">
        <v>342</v>
      </c>
      <c r="E367" s="11" t="s">
        <v>339</v>
      </c>
      <c r="F367" s="11" t="s">
        <v>265</v>
      </c>
      <c r="G367" s="28">
        <f>[57]SPDCL!DM367</f>
        <v>660045.4700000016</v>
      </c>
      <c r="H367" s="29">
        <f t="shared" si="20"/>
        <v>0.66004547000000158</v>
      </c>
      <c r="I367" s="28" t="s">
        <v>549</v>
      </c>
      <c r="J367" s="28">
        <f>[57]SPDCL!DN367</f>
        <v>0</v>
      </c>
      <c r="K367" s="28">
        <f>[57]SPDCL!DO367</f>
        <v>4283695.1003</v>
      </c>
      <c r="L367" s="28">
        <f>[57]SPDCL!DP367</f>
        <v>0</v>
      </c>
      <c r="M367" s="28">
        <f t="shared" si="19"/>
        <v>4283695.1003</v>
      </c>
      <c r="N367" s="30">
        <f t="shared" si="21"/>
        <v>6.4899999999999842</v>
      </c>
    </row>
    <row r="368" spans="2:14">
      <c r="B368" s="11">
        <v>17</v>
      </c>
      <c r="C368" s="11">
        <v>1310486</v>
      </c>
      <c r="D368" s="43" t="s">
        <v>342</v>
      </c>
      <c r="E368" s="11" t="s">
        <v>339</v>
      </c>
      <c r="F368" s="11" t="s">
        <v>266</v>
      </c>
      <c r="G368" s="28">
        <f>[57]SPDCL!DM368</f>
        <v>1753331.5900000003</v>
      </c>
      <c r="H368" s="29">
        <f t="shared" si="20"/>
        <v>1.7533315900000004</v>
      </c>
      <c r="I368" s="28" t="s">
        <v>549</v>
      </c>
      <c r="J368" s="28">
        <f>[57]SPDCL!DN368</f>
        <v>0</v>
      </c>
      <c r="K368" s="28">
        <f>[57]SPDCL!DO368</f>
        <v>12916443.0777</v>
      </c>
      <c r="L368" s="28">
        <f>[57]SPDCL!DP368</f>
        <v>0</v>
      </c>
      <c r="M368" s="28">
        <f t="shared" si="19"/>
        <v>12916443.0777</v>
      </c>
      <c r="N368" s="30">
        <f t="shared" si="21"/>
        <v>7.3667999546509044</v>
      </c>
    </row>
    <row r="369" spans="2:14">
      <c r="B369" s="11">
        <v>18</v>
      </c>
      <c r="C369" s="11">
        <v>1310487</v>
      </c>
      <c r="D369" s="43" t="s">
        <v>342</v>
      </c>
      <c r="E369" s="11" t="s">
        <v>339</v>
      </c>
      <c r="F369" s="11" t="s">
        <v>267</v>
      </c>
      <c r="G369" s="28">
        <f>[57]SPDCL!DM369</f>
        <v>4877241.49</v>
      </c>
      <c r="H369" s="29">
        <f t="shared" si="20"/>
        <v>4.8772414900000003</v>
      </c>
      <c r="I369" s="28" t="s">
        <v>549</v>
      </c>
      <c r="J369" s="28">
        <f>[57]SPDCL!DN369</f>
        <v>0</v>
      </c>
      <c r="K369" s="28">
        <f>[57]SPDCL!DO369</f>
        <v>35929174.898599997</v>
      </c>
      <c r="L369" s="28">
        <f>[57]SPDCL!DP369</f>
        <v>62422610.933700003</v>
      </c>
      <c r="M369" s="28">
        <f t="shared" si="19"/>
        <v>98351785.832300007</v>
      </c>
      <c r="N369" s="30">
        <f t="shared" si="21"/>
        <v>20.165453368252226</v>
      </c>
    </row>
    <row r="370" spans="2:14">
      <c r="B370" s="11">
        <v>19</v>
      </c>
      <c r="C370" s="11">
        <v>1310488</v>
      </c>
      <c r="D370" s="43" t="s">
        <v>342</v>
      </c>
      <c r="E370" s="11" t="s">
        <v>339</v>
      </c>
      <c r="F370" s="11" t="s">
        <v>268</v>
      </c>
      <c r="G370" s="28">
        <f>[57]SPDCL!DM370</f>
        <v>9102759.0600000024</v>
      </c>
      <c r="H370" s="29">
        <f t="shared" si="20"/>
        <v>9.1027590600000021</v>
      </c>
      <c r="I370" s="28" t="s">
        <v>549</v>
      </c>
      <c r="J370" s="28">
        <f>[57]SPDCL!DN370</f>
        <v>0</v>
      </c>
      <c r="K370" s="28">
        <f>[57]SPDCL!DO370</f>
        <v>67057295.138800003</v>
      </c>
      <c r="L370" s="28">
        <f>[57]SPDCL!DP370</f>
        <v>136242351.9639</v>
      </c>
      <c r="M370" s="28">
        <f t="shared" si="19"/>
        <v>203299647.1027</v>
      </c>
      <c r="N370" s="30">
        <f t="shared" si="21"/>
        <v>22.333849084949847</v>
      </c>
    </row>
    <row r="371" spans="2:14">
      <c r="B371" s="11">
        <v>20</v>
      </c>
      <c r="C371" s="11">
        <v>1310489</v>
      </c>
      <c r="D371" s="43" t="s">
        <v>342</v>
      </c>
      <c r="E371" s="11" t="s">
        <v>339</v>
      </c>
      <c r="F371" s="11" t="s">
        <v>269</v>
      </c>
      <c r="G371" s="28">
        <f>[57]SPDCL!DM371</f>
        <v>2953970.4635999999</v>
      </c>
      <c r="H371" s="29">
        <f t="shared" si="20"/>
        <v>2.9539704635999997</v>
      </c>
      <c r="I371" s="28" t="s">
        <v>549</v>
      </c>
      <c r="J371" s="28">
        <f>[57]SPDCL!DN371</f>
        <v>0</v>
      </c>
      <c r="K371" s="28">
        <f>[57]SPDCL!DO371</f>
        <v>21725271.289700001</v>
      </c>
      <c r="L371" s="28">
        <f>[57]SPDCL!DP371</f>
        <v>0</v>
      </c>
      <c r="M371" s="28">
        <f t="shared" si="19"/>
        <v>21725271.289700001</v>
      </c>
      <c r="N371" s="30">
        <f t="shared" si="21"/>
        <v>7.3546000399826079</v>
      </c>
    </row>
    <row r="372" spans="2:14">
      <c r="B372" s="11">
        <v>21</v>
      </c>
      <c r="C372" s="11">
        <v>1310490</v>
      </c>
      <c r="D372" s="43" t="s">
        <v>342</v>
      </c>
      <c r="E372" s="11" t="s">
        <v>339</v>
      </c>
      <c r="F372" s="11" t="s">
        <v>270</v>
      </c>
      <c r="G372" s="28">
        <f>[57]SPDCL!DM372</f>
        <v>1496451.6800000002</v>
      </c>
      <c r="H372" s="29">
        <f t="shared" si="20"/>
        <v>1.4964516800000001</v>
      </c>
      <c r="I372" s="28" t="s">
        <v>549</v>
      </c>
      <c r="J372" s="28">
        <f>[57]SPDCL!DN372</f>
        <v>0</v>
      </c>
      <c r="K372" s="28">
        <f>[57]SPDCL!DO372</f>
        <v>9711971.4032000005</v>
      </c>
      <c r="L372" s="28">
        <f>[57]SPDCL!DP372</f>
        <v>0</v>
      </c>
      <c r="M372" s="28">
        <f t="shared" si="19"/>
        <v>9711971.4032000005</v>
      </c>
      <c r="N372" s="30">
        <f t="shared" si="21"/>
        <v>6.4899999999999993</v>
      </c>
    </row>
    <row r="373" spans="2:14">
      <c r="B373" s="11">
        <v>22</v>
      </c>
      <c r="C373" s="11">
        <v>1310491</v>
      </c>
      <c r="D373" s="43" t="s">
        <v>342</v>
      </c>
      <c r="E373" s="11" t="s">
        <v>343</v>
      </c>
      <c r="F373" s="11" t="s">
        <v>271</v>
      </c>
      <c r="G373" s="28">
        <f>[57]SPDCL!DM373</f>
        <v>6725923.8491000012</v>
      </c>
      <c r="H373" s="29">
        <f t="shared" si="20"/>
        <v>6.7259238491000009</v>
      </c>
      <c r="I373" s="28" t="s">
        <v>549</v>
      </c>
      <c r="J373" s="28">
        <f>[57]SPDCL!DN373</f>
        <v>0</v>
      </c>
      <c r="K373" s="28">
        <f>[57]SPDCL!DO373</f>
        <v>48721247.2905</v>
      </c>
      <c r="L373" s="28">
        <f>[57]SPDCL!DP373</f>
        <v>0</v>
      </c>
      <c r="M373" s="28">
        <f t="shared" si="19"/>
        <v>48721247.2905</v>
      </c>
      <c r="N373" s="30">
        <f t="shared" si="21"/>
        <v>7.2438000167098844</v>
      </c>
    </row>
    <row r="374" spans="2:14">
      <c r="B374" s="11">
        <v>23</v>
      </c>
      <c r="C374" s="11">
        <v>1310492</v>
      </c>
      <c r="D374" s="43" t="s">
        <v>342</v>
      </c>
      <c r="E374" s="11" t="s">
        <v>343</v>
      </c>
      <c r="F374" s="11" t="s">
        <v>272</v>
      </c>
      <c r="G374" s="28">
        <f>[57]SPDCL!DM374</f>
        <v>5370168.9246000005</v>
      </c>
      <c r="H374" s="29">
        <f t="shared" si="20"/>
        <v>5.3701689246000006</v>
      </c>
      <c r="I374" s="28" t="s">
        <v>549</v>
      </c>
      <c r="J374" s="28">
        <f>[57]SPDCL!DN374</f>
        <v>0</v>
      </c>
      <c r="K374" s="28">
        <f>[57]SPDCL!DO374</f>
        <v>39494907.185900003</v>
      </c>
      <c r="L374" s="28">
        <f>[57]SPDCL!DP374</f>
        <v>0</v>
      </c>
      <c r="M374" s="28">
        <f t="shared" si="19"/>
        <v>39494907.185900003</v>
      </c>
      <c r="N374" s="30">
        <f t="shared" si="21"/>
        <v>7.354499968330475</v>
      </c>
    </row>
    <row r="375" spans="2:14">
      <c r="B375" s="11">
        <v>24</v>
      </c>
      <c r="C375" s="11">
        <v>1310493</v>
      </c>
      <c r="D375" s="43" t="s">
        <v>342</v>
      </c>
      <c r="E375" s="11" t="s">
        <v>339</v>
      </c>
      <c r="F375" s="11" t="s">
        <v>273</v>
      </c>
      <c r="G375" s="28">
        <f>[57]SPDCL!DM375</f>
        <v>838838.97930000001</v>
      </c>
      <c r="H375" s="29">
        <f t="shared" si="20"/>
        <v>0.83883897929999995</v>
      </c>
      <c r="I375" s="28" t="s">
        <v>549</v>
      </c>
      <c r="J375" s="28">
        <f>[57]SPDCL!DN375</f>
        <v>0</v>
      </c>
      <c r="K375" s="28">
        <f>[57]SPDCL!DO375</f>
        <v>6179558.8396000005</v>
      </c>
      <c r="L375" s="28">
        <f>[57]SPDCL!DP375</f>
        <v>0</v>
      </c>
      <c r="M375" s="28">
        <f t="shared" si="19"/>
        <v>6179558.8396000005</v>
      </c>
      <c r="N375" s="30">
        <f t="shared" si="21"/>
        <v>7.3667998174772</v>
      </c>
    </row>
    <row r="376" spans="2:14">
      <c r="B376" s="11">
        <v>25</v>
      </c>
      <c r="C376" s="11">
        <v>1310494</v>
      </c>
      <c r="D376" s="43" t="s">
        <v>342</v>
      </c>
      <c r="E376" s="11" t="s">
        <v>339</v>
      </c>
      <c r="F376" s="11" t="s">
        <v>274</v>
      </c>
      <c r="G376" s="28">
        <f>[57]SPDCL!DM376</f>
        <v>7052218.3202</v>
      </c>
      <c r="H376" s="29">
        <f t="shared" si="20"/>
        <v>7.0522183201999997</v>
      </c>
      <c r="I376" s="28" t="s">
        <v>549</v>
      </c>
      <c r="J376" s="28">
        <f>[57]SPDCL!DN376</f>
        <v>0</v>
      </c>
      <c r="K376" s="28">
        <f>[57]SPDCL!DO376</f>
        <v>48827444.328699999</v>
      </c>
      <c r="L376" s="28">
        <f>[57]SPDCL!DP376</f>
        <v>0</v>
      </c>
      <c r="M376" s="28">
        <f t="shared" si="19"/>
        <v>48827444.328699999</v>
      </c>
      <c r="N376" s="30">
        <f t="shared" si="21"/>
        <v>6.9237000489393896</v>
      </c>
    </row>
    <row r="377" spans="2:14">
      <c r="B377" s="11">
        <v>26</v>
      </c>
      <c r="C377" s="11">
        <v>1310507</v>
      </c>
      <c r="D377" s="43" t="s">
        <v>342</v>
      </c>
      <c r="E377" s="11" t="s">
        <v>339</v>
      </c>
      <c r="F377" s="11" t="s">
        <v>275</v>
      </c>
      <c r="G377" s="28">
        <f>[57]SPDCL!DM377</f>
        <v>2625575.4479999999</v>
      </c>
      <c r="H377" s="29">
        <f t="shared" si="20"/>
        <v>2.6255754479999998</v>
      </c>
      <c r="I377" s="28" t="s">
        <v>549</v>
      </c>
      <c r="J377" s="28">
        <f>[57]SPDCL!DN377</f>
        <v>0</v>
      </c>
      <c r="K377" s="28">
        <f>[57]SPDCL!DO377</f>
        <v>18437315.855</v>
      </c>
      <c r="L377" s="28">
        <f>[57]SPDCL!DP377</f>
        <v>0</v>
      </c>
      <c r="M377" s="28">
        <f t="shared" si="19"/>
        <v>18437315.855</v>
      </c>
      <c r="N377" s="30">
        <f t="shared" si="21"/>
        <v>7.0221999786920621</v>
      </c>
    </row>
    <row r="378" spans="2:14">
      <c r="B378" s="11">
        <v>27</v>
      </c>
      <c r="C378" s="11">
        <v>1310510</v>
      </c>
      <c r="D378" s="43" t="s">
        <v>342</v>
      </c>
      <c r="E378" s="11" t="s">
        <v>339</v>
      </c>
      <c r="F378" s="11" t="s">
        <v>276</v>
      </c>
      <c r="G378" s="28">
        <f>[57]SPDCL!DM378</f>
        <v>6741062.7800000012</v>
      </c>
      <c r="H378" s="29">
        <f t="shared" si="20"/>
        <v>6.7410627800000009</v>
      </c>
      <c r="I378" s="28" t="s">
        <v>549</v>
      </c>
      <c r="J378" s="28">
        <f>[57]SPDCL!DN378</f>
        <v>0</v>
      </c>
      <c r="K378" s="28">
        <f>[57]SPDCL!DO378</f>
        <v>43523671.929700002</v>
      </c>
      <c r="L378" s="28">
        <f>[57]SPDCL!DP378</f>
        <v>0</v>
      </c>
      <c r="M378" s="28">
        <f t="shared" si="19"/>
        <v>43523671.929700002</v>
      </c>
      <c r="N378" s="30">
        <f t="shared" si="21"/>
        <v>6.456500013444467</v>
      </c>
    </row>
    <row r="379" spans="2:14">
      <c r="B379" s="11">
        <v>28</v>
      </c>
      <c r="C379" s="11">
        <v>1310287</v>
      </c>
      <c r="D379" s="43" t="s">
        <v>342</v>
      </c>
      <c r="E379" s="11" t="s">
        <v>339</v>
      </c>
      <c r="F379" s="11" t="s">
        <v>278</v>
      </c>
      <c r="G379" s="28">
        <f>[57]SPDCL!DM379</f>
        <v>228569.19900000002</v>
      </c>
      <c r="H379" s="29">
        <f t="shared" si="20"/>
        <v>0.22856919900000003</v>
      </c>
      <c r="I379" s="28" t="s">
        <v>549</v>
      </c>
      <c r="J379" s="28">
        <f>[57]SPDCL!DN379</f>
        <v>0</v>
      </c>
      <c r="K379" s="28">
        <f>[57]SPDCL!DO379</f>
        <v>845706.03630000004</v>
      </c>
      <c r="L379" s="28">
        <f>[57]SPDCL!DP379</f>
        <v>0</v>
      </c>
      <c r="M379" s="28">
        <f t="shared" si="19"/>
        <v>845706.03630000004</v>
      </c>
      <c r="N379" s="30">
        <f t="shared" si="21"/>
        <v>3.6999999999999997</v>
      </c>
    </row>
    <row r="380" spans="2:14">
      <c r="B380" s="11">
        <v>29</v>
      </c>
      <c r="C380" s="11">
        <v>1310505</v>
      </c>
      <c r="D380" s="43" t="s">
        <v>342</v>
      </c>
      <c r="E380" s="11" t="s">
        <v>339</v>
      </c>
      <c r="F380" s="11" t="s">
        <v>281</v>
      </c>
      <c r="G380" s="28">
        <f>[57]SPDCL!DM380</f>
        <v>2836556.2232000004</v>
      </c>
      <c r="H380" s="29">
        <f t="shared" si="20"/>
        <v>2.8365562232000006</v>
      </c>
      <c r="I380" s="28" t="s">
        <v>549</v>
      </c>
      <c r="J380" s="28">
        <f>[57]SPDCL!DN380</f>
        <v>0</v>
      </c>
      <c r="K380" s="28">
        <f>[57]SPDCL!DO380</f>
        <v>19639748.147300001</v>
      </c>
      <c r="L380" s="28">
        <f>[57]SPDCL!DP380</f>
        <v>0</v>
      </c>
      <c r="M380" s="28">
        <f t="shared" ref="M380:M437" si="22">J380+K380+L380</f>
        <v>19639748.147300001</v>
      </c>
      <c r="N380" s="30">
        <f t="shared" si="21"/>
        <v>6.9238000596173057</v>
      </c>
    </row>
    <row r="381" spans="2:14">
      <c r="B381" s="11">
        <v>30</v>
      </c>
      <c r="C381" s="11">
        <v>1310508</v>
      </c>
      <c r="D381" s="43" t="s">
        <v>342</v>
      </c>
      <c r="E381" s="11" t="s">
        <v>339</v>
      </c>
      <c r="F381" s="11" t="s">
        <v>282</v>
      </c>
      <c r="G381" s="28">
        <f>[57]SPDCL!DM381</f>
        <v>5996490.6610000003</v>
      </c>
      <c r="H381" s="29">
        <f t="shared" si="20"/>
        <v>5.9964906610000002</v>
      </c>
      <c r="I381" s="28" t="s">
        <v>549</v>
      </c>
      <c r="J381" s="28">
        <f>[57]SPDCL!DN381</f>
        <v>0</v>
      </c>
      <c r="K381" s="28">
        <f>[57]SPDCL!DO381</f>
        <v>44026834.430500001</v>
      </c>
      <c r="L381" s="28">
        <f>[57]SPDCL!DP381</f>
        <v>0</v>
      </c>
      <c r="M381" s="28">
        <f t="shared" si="22"/>
        <v>44026834.430500001</v>
      </c>
      <c r="N381" s="30">
        <f t="shared" si="21"/>
        <v>7.342100058095963</v>
      </c>
    </row>
    <row r="382" spans="2:14">
      <c r="B382" s="11">
        <v>31</v>
      </c>
      <c r="C382" s="11">
        <v>1310511</v>
      </c>
      <c r="D382" s="43" t="s">
        <v>342</v>
      </c>
      <c r="E382" s="11" t="s">
        <v>339</v>
      </c>
      <c r="F382" s="11" t="s">
        <v>283</v>
      </c>
      <c r="G382" s="28">
        <f>[57]SPDCL!DM382</f>
        <v>4220084.6739999996</v>
      </c>
      <c r="H382" s="29">
        <f t="shared" si="20"/>
        <v>4.2200846739999998</v>
      </c>
      <c r="I382" s="28" t="s">
        <v>549</v>
      </c>
      <c r="J382" s="28">
        <f>[57]SPDCL!DN382</f>
        <v>0</v>
      </c>
      <c r="K382" s="28">
        <f>[57]SPDCL!DO382</f>
        <v>29634700.421700001</v>
      </c>
      <c r="L382" s="28">
        <f>[57]SPDCL!DP382</f>
        <v>0</v>
      </c>
      <c r="M382" s="28">
        <f t="shared" si="22"/>
        <v>29634700.421700001</v>
      </c>
      <c r="N382" s="30">
        <f t="shared" si="21"/>
        <v>7.0222999562733426</v>
      </c>
    </row>
    <row r="383" spans="2:14">
      <c r="B383" s="11">
        <v>32</v>
      </c>
      <c r="C383" s="11">
        <v>1310509</v>
      </c>
      <c r="D383" s="43" t="s">
        <v>342</v>
      </c>
      <c r="E383" s="11" t="s">
        <v>339</v>
      </c>
      <c r="F383" s="11" t="s">
        <v>284</v>
      </c>
      <c r="G383" s="28">
        <f>[57]SPDCL!DM383</f>
        <v>841438.17999999993</v>
      </c>
      <c r="H383" s="29">
        <f t="shared" si="20"/>
        <v>0.84143817999999992</v>
      </c>
      <c r="I383" s="28" t="s">
        <v>549</v>
      </c>
      <c r="J383" s="28">
        <f>[57]SPDCL!DN383</f>
        <v>0</v>
      </c>
      <c r="K383" s="28">
        <f>[57]SPDCL!DO383</f>
        <v>5427276.2609999999</v>
      </c>
      <c r="L383" s="28">
        <f>[57]SPDCL!DP383</f>
        <v>0</v>
      </c>
      <c r="M383" s="28">
        <f t="shared" si="22"/>
        <v>5427276.2609999999</v>
      </c>
      <c r="N383" s="30">
        <f t="shared" si="21"/>
        <v>6.45</v>
      </c>
    </row>
    <row r="384" spans="2:14">
      <c r="B384" s="11">
        <v>33</v>
      </c>
      <c r="C384" s="11">
        <v>1310529</v>
      </c>
      <c r="D384" s="43" t="s">
        <v>342</v>
      </c>
      <c r="E384" s="11" t="s">
        <v>339</v>
      </c>
      <c r="F384" s="11" t="s">
        <v>286</v>
      </c>
      <c r="G384" s="28">
        <f>[57]SPDCL!DM384</f>
        <v>272284.55999999994</v>
      </c>
      <c r="H384" s="29">
        <f t="shared" si="20"/>
        <v>0.27228455999999995</v>
      </c>
      <c r="I384" s="28" t="s">
        <v>549</v>
      </c>
      <c r="J384" s="28">
        <f>[57]SPDCL!DN384</f>
        <v>0</v>
      </c>
      <c r="K384" s="28">
        <f>[57]SPDCL!DO384</f>
        <v>1756235.4119999995</v>
      </c>
      <c r="L384" s="28">
        <f>[57]SPDCL!DP384</f>
        <v>0</v>
      </c>
      <c r="M384" s="28">
        <f t="shared" si="22"/>
        <v>1756235.4119999995</v>
      </c>
      <c r="N384" s="30">
        <f t="shared" si="21"/>
        <v>6.45</v>
      </c>
    </row>
    <row r="385" spans="2:14">
      <c r="B385" s="11">
        <v>34</v>
      </c>
      <c r="C385" s="11">
        <v>1310531</v>
      </c>
      <c r="D385" s="43" t="s">
        <v>342</v>
      </c>
      <c r="E385" s="11" t="s">
        <v>339</v>
      </c>
      <c r="F385" s="11" t="s">
        <v>287</v>
      </c>
      <c r="G385" s="28">
        <f>[57]SPDCL!DM385</f>
        <v>121630.03099999961</v>
      </c>
      <c r="H385" s="29">
        <f t="shared" si="20"/>
        <v>0.12163003099999961</v>
      </c>
      <c r="I385" s="28" t="s">
        <v>549</v>
      </c>
      <c r="J385" s="28">
        <f>[57]SPDCL!DN385</f>
        <v>0</v>
      </c>
      <c r="K385" s="28">
        <f>[57]SPDCL!DO385</f>
        <v>456916.77360000007</v>
      </c>
      <c r="L385" s="28">
        <f>[57]SPDCL!DP385</f>
        <v>1602624.9925000002</v>
      </c>
      <c r="M385" s="28">
        <f t="shared" si="22"/>
        <v>2059541.7661000001</v>
      </c>
      <c r="N385" s="30">
        <f t="shared" si="21"/>
        <v>16.932839276346208</v>
      </c>
    </row>
    <row r="386" spans="2:14">
      <c r="B386" s="11">
        <v>35</v>
      </c>
      <c r="C386" s="11">
        <v>1310532</v>
      </c>
      <c r="D386" s="43" t="s">
        <v>342</v>
      </c>
      <c r="E386" s="11" t="s">
        <v>339</v>
      </c>
      <c r="F386" s="11" t="s">
        <v>288</v>
      </c>
      <c r="G386" s="28">
        <f>[57]SPDCL!DM386</f>
        <v>7333635.6500000004</v>
      </c>
      <c r="H386" s="29">
        <f t="shared" si="20"/>
        <v>7.3336356500000006</v>
      </c>
      <c r="I386" s="28" t="s">
        <v>549</v>
      </c>
      <c r="J386" s="28">
        <f>[57]SPDCL!DN386</f>
        <v>0</v>
      </c>
      <c r="K386" s="28">
        <f>[57]SPDCL!DO386</f>
        <v>48251656.181199998</v>
      </c>
      <c r="L386" s="28">
        <f>[57]SPDCL!DP386</f>
        <v>0</v>
      </c>
      <c r="M386" s="28">
        <f t="shared" si="22"/>
        <v>48251656.181199998</v>
      </c>
      <c r="N386" s="30">
        <f t="shared" si="21"/>
        <v>6.5795000575464906</v>
      </c>
    </row>
    <row r="387" spans="2:14">
      <c r="B387" s="11">
        <v>36</v>
      </c>
      <c r="C387" s="11">
        <v>1310534</v>
      </c>
      <c r="D387" s="43" t="s">
        <v>342</v>
      </c>
      <c r="E387" s="11" t="s">
        <v>343</v>
      </c>
      <c r="F387" s="11" t="s">
        <v>289</v>
      </c>
      <c r="G387" s="28">
        <f>[57]SPDCL!DM387</f>
        <v>3582358.0274999999</v>
      </c>
      <c r="H387" s="29">
        <f t="shared" si="20"/>
        <v>3.5823580274999998</v>
      </c>
      <c r="I387" s="28" t="s">
        <v>549</v>
      </c>
      <c r="J387" s="28">
        <f>[57]SPDCL!DN387</f>
        <v>0</v>
      </c>
      <c r="K387" s="28">
        <f>[57]SPDCL!DO387</f>
        <v>24660709.804800004</v>
      </c>
      <c r="L387" s="28">
        <f>[57]SPDCL!DP387</f>
        <v>0</v>
      </c>
      <c r="M387" s="28">
        <f t="shared" si="22"/>
        <v>24660709.804800004</v>
      </c>
      <c r="N387" s="30">
        <f t="shared" si="21"/>
        <v>6.8839322076386189</v>
      </c>
    </row>
    <row r="388" spans="2:14">
      <c r="B388" s="11">
        <v>37</v>
      </c>
      <c r="C388" s="11">
        <v>1310633</v>
      </c>
      <c r="D388" s="43" t="s">
        <v>326</v>
      </c>
      <c r="E388" s="11" t="s">
        <v>343</v>
      </c>
      <c r="F388" s="11" t="s">
        <v>344</v>
      </c>
      <c r="G388" s="28">
        <f>[57]SPDCL!DM388</f>
        <v>32960239.839249998</v>
      </c>
      <c r="H388" s="29">
        <f t="shared" si="20"/>
        <v>32.960239839250001</v>
      </c>
      <c r="I388" s="28" t="s">
        <v>549</v>
      </c>
      <c r="J388" s="28">
        <f>[57]SPDCL!DN388</f>
        <v>0</v>
      </c>
      <c r="K388" s="28">
        <f>[57]SPDCL!DO388</f>
        <v>148321079.7881</v>
      </c>
      <c r="L388" s="28">
        <f>[57]SPDCL!DP388</f>
        <v>5132930.0288000004</v>
      </c>
      <c r="M388" s="28">
        <f t="shared" si="22"/>
        <v>153454009.81690001</v>
      </c>
      <c r="N388" s="30">
        <f t="shared" si="21"/>
        <v>4.6557309827024556</v>
      </c>
    </row>
    <row r="389" spans="2:14">
      <c r="B389" s="11">
        <v>38</v>
      </c>
      <c r="C389" s="11">
        <v>1310632</v>
      </c>
      <c r="D389" s="43" t="s">
        <v>326</v>
      </c>
      <c r="E389" s="11" t="s">
        <v>343</v>
      </c>
      <c r="F389" s="11" t="s">
        <v>345</v>
      </c>
      <c r="G389" s="28">
        <f>[57]SPDCL!DM389</f>
        <v>11239539.855500001</v>
      </c>
      <c r="H389" s="29">
        <f t="shared" ref="H389:H449" si="23">G389/1000000</f>
        <v>11.239539855500002</v>
      </c>
      <c r="I389" s="28" t="s">
        <v>549</v>
      </c>
      <c r="J389" s="28">
        <f>[57]SPDCL!DN389</f>
        <v>0</v>
      </c>
      <c r="K389" s="28">
        <f>[57]SPDCL!DO389</f>
        <v>50577929.356700003</v>
      </c>
      <c r="L389" s="28">
        <f>[57]SPDCL!DP389</f>
        <v>0</v>
      </c>
      <c r="M389" s="28">
        <f t="shared" si="22"/>
        <v>50577929.356700003</v>
      </c>
      <c r="N389" s="30">
        <f t="shared" si="21"/>
        <v>4.5000000006183525</v>
      </c>
    </row>
    <row r="390" spans="2:14">
      <c r="B390" s="11">
        <v>39</v>
      </c>
      <c r="C390" s="11">
        <v>1310624</v>
      </c>
      <c r="D390" s="43" t="s">
        <v>326</v>
      </c>
      <c r="E390" s="11" t="s">
        <v>343</v>
      </c>
      <c r="F390" s="11" t="s">
        <v>346</v>
      </c>
      <c r="G390" s="28">
        <f>[57]SPDCL!DM390</f>
        <v>9260405.4652500004</v>
      </c>
      <c r="H390" s="29">
        <f t="shared" si="23"/>
        <v>9.2604054652500007</v>
      </c>
      <c r="I390" s="28" t="s">
        <v>549</v>
      </c>
      <c r="J390" s="28">
        <f>[57]SPDCL!DN390</f>
        <v>0</v>
      </c>
      <c r="K390" s="28">
        <f>[57]SPDCL!DO390</f>
        <v>41671824.901900001</v>
      </c>
      <c r="L390" s="28">
        <f>[57]SPDCL!DP390</f>
        <v>907625.49649999989</v>
      </c>
      <c r="M390" s="28">
        <f t="shared" si="22"/>
        <v>42579450.398400001</v>
      </c>
      <c r="N390" s="30">
        <f t="shared" ref="N390:N449" si="24">IFERROR(M390/G390,0)</f>
        <v>4.5980114540535935</v>
      </c>
    </row>
    <row r="391" spans="2:14">
      <c r="B391" s="11">
        <v>40</v>
      </c>
      <c r="C391" s="11">
        <v>1310641</v>
      </c>
      <c r="D391" s="43" t="s">
        <v>326</v>
      </c>
      <c r="E391" s="11" t="s">
        <v>343</v>
      </c>
      <c r="F391" s="11" t="s">
        <v>347</v>
      </c>
      <c r="G391" s="28">
        <f>[57]SPDCL!DM391</f>
        <v>19686229.707000002</v>
      </c>
      <c r="H391" s="29">
        <f t="shared" si="23"/>
        <v>19.686229707000003</v>
      </c>
      <c r="I391" s="28" t="s">
        <v>549</v>
      </c>
      <c r="J391" s="28">
        <f>[57]SPDCL!DN391</f>
        <v>0</v>
      </c>
      <c r="K391" s="28">
        <f>[57]SPDCL!DO391</f>
        <v>88588033.681500003</v>
      </c>
      <c r="L391" s="28">
        <f>[57]SPDCL!DP391</f>
        <v>6359079.8317</v>
      </c>
      <c r="M391" s="28">
        <f t="shared" si="22"/>
        <v>94947113.5132</v>
      </c>
      <c r="N391" s="30">
        <f t="shared" si="24"/>
        <v>4.8230217226124736</v>
      </c>
    </row>
    <row r="392" spans="2:14">
      <c r="B392" s="11">
        <v>41</v>
      </c>
      <c r="C392" s="11">
        <v>1310647</v>
      </c>
      <c r="D392" s="43" t="s">
        <v>326</v>
      </c>
      <c r="E392" s="11" t="s">
        <v>343</v>
      </c>
      <c r="F392" s="11" t="s">
        <v>348</v>
      </c>
      <c r="G392" s="28">
        <f>[57]SPDCL!DM392</f>
        <v>11392349.095249999</v>
      </c>
      <c r="H392" s="29">
        <f t="shared" si="23"/>
        <v>11.392349095249999</v>
      </c>
      <c r="I392" s="28" t="s">
        <v>549</v>
      </c>
      <c r="J392" s="28">
        <f>[57]SPDCL!DN392</f>
        <v>0</v>
      </c>
      <c r="K392" s="28">
        <f>[57]SPDCL!DO392</f>
        <v>51265570.627300002</v>
      </c>
      <c r="L392" s="28">
        <f>[57]SPDCL!DP392</f>
        <v>0</v>
      </c>
      <c r="M392" s="28">
        <f t="shared" si="22"/>
        <v>51265570.627300002</v>
      </c>
      <c r="N392" s="30">
        <f t="shared" si="24"/>
        <v>4.4999999735502314</v>
      </c>
    </row>
    <row r="393" spans="2:14">
      <c r="B393" s="11">
        <v>42</v>
      </c>
      <c r="C393" s="11">
        <v>1310640</v>
      </c>
      <c r="D393" s="43" t="s">
        <v>342</v>
      </c>
      <c r="E393" s="11" t="s">
        <v>343</v>
      </c>
      <c r="F393" s="11" t="s">
        <v>291</v>
      </c>
      <c r="G393" s="28">
        <f>[57]SPDCL!DM393</f>
        <v>3284484.3639000002</v>
      </c>
      <c r="H393" s="29">
        <f t="shared" si="23"/>
        <v>3.2844843639000003</v>
      </c>
      <c r="I393" s="28" t="s">
        <v>549</v>
      </c>
      <c r="J393" s="28">
        <f>[57]SPDCL!DN393</f>
        <v>0</v>
      </c>
      <c r="K393" s="28">
        <f>[57]SPDCL!DO393</f>
        <v>14122636.072800003</v>
      </c>
      <c r="L393" s="28">
        <f>[57]SPDCL!DP393</f>
        <v>0</v>
      </c>
      <c r="M393" s="28">
        <f t="shared" si="22"/>
        <v>14122636.072800003</v>
      </c>
      <c r="N393" s="30">
        <f t="shared" si="24"/>
        <v>4.2998031070030027</v>
      </c>
    </row>
    <row r="394" spans="2:14">
      <c r="B394" s="11">
        <v>43</v>
      </c>
      <c r="C394" s="11">
        <v>1310639</v>
      </c>
      <c r="D394" s="43" t="s">
        <v>342</v>
      </c>
      <c r="E394" s="11" t="s">
        <v>349</v>
      </c>
      <c r="F394" s="11" t="s">
        <v>292</v>
      </c>
      <c r="G394" s="28">
        <f>[57]SPDCL!DM394</f>
        <v>2381187.5992999999</v>
      </c>
      <c r="H394" s="29">
        <f t="shared" si="23"/>
        <v>2.3811875993</v>
      </c>
      <c r="I394" s="28" t="s">
        <v>549</v>
      </c>
      <c r="J394" s="28">
        <f>[57]SPDCL!DN394</f>
        <v>0</v>
      </c>
      <c r="K394" s="28">
        <f>[57]SPDCL!DO394</f>
        <v>10323400.6808</v>
      </c>
      <c r="L394" s="28">
        <f>[57]SPDCL!DP394</f>
        <v>0</v>
      </c>
      <c r="M394" s="28">
        <f t="shared" si="22"/>
        <v>10323400.6808</v>
      </c>
      <c r="N394" s="30">
        <f t="shared" si="24"/>
        <v>4.3353999843753517</v>
      </c>
    </row>
    <row r="395" spans="2:14">
      <c r="B395" s="11">
        <v>44</v>
      </c>
      <c r="C395" s="11">
        <v>1310638</v>
      </c>
      <c r="D395" s="43" t="s">
        <v>342</v>
      </c>
      <c r="E395" s="11" t="s">
        <v>343</v>
      </c>
      <c r="F395" s="11" t="s">
        <v>293</v>
      </c>
      <c r="G395" s="28">
        <f>[57]SPDCL!DM395</f>
        <v>6514827.040000001</v>
      </c>
      <c r="H395" s="29">
        <f t="shared" si="23"/>
        <v>6.514827040000001</v>
      </c>
      <c r="I395" s="28" t="s">
        <v>549</v>
      </c>
      <c r="J395" s="28">
        <f>[57]SPDCL!DN395</f>
        <v>0</v>
      </c>
      <c r="K395" s="28">
        <f>[57]SPDCL!DO395</f>
        <v>28244381.000300005</v>
      </c>
      <c r="L395" s="28">
        <f>[57]SPDCL!DP395</f>
        <v>0</v>
      </c>
      <c r="M395" s="28">
        <f t="shared" si="22"/>
        <v>28244381.000300005</v>
      </c>
      <c r="N395" s="30">
        <f t="shared" si="24"/>
        <v>4.3353999771419875</v>
      </c>
    </row>
    <row r="396" spans="2:14">
      <c r="B396" s="11">
        <v>45</v>
      </c>
      <c r="C396" s="11">
        <v>1310637</v>
      </c>
      <c r="D396" s="43" t="s">
        <v>342</v>
      </c>
      <c r="E396" s="11" t="s">
        <v>343</v>
      </c>
      <c r="F396" s="11" t="s">
        <v>294</v>
      </c>
      <c r="G396" s="28">
        <f>[57]SPDCL!DM396</f>
        <v>4110546.2113999999</v>
      </c>
      <c r="H396" s="29">
        <f t="shared" si="23"/>
        <v>4.1105462114</v>
      </c>
      <c r="I396" s="28" t="s">
        <v>549</v>
      </c>
      <c r="J396" s="28">
        <f>[57]SPDCL!DN396</f>
        <v>0</v>
      </c>
      <c r="K396" s="28">
        <f>[57]SPDCL!DO396</f>
        <v>17820862.044903558</v>
      </c>
      <c r="L396" s="28">
        <f>[57]SPDCL!DP396</f>
        <v>0</v>
      </c>
      <c r="M396" s="28">
        <f t="shared" si="22"/>
        <v>17820862.044903558</v>
      </c>
      <c r="N396" s="30">
        <f t="shared" si="24"/>
        <v>4.3353999999999999</v>
      </c>
    </row>
    <row r="397" spans="2:14">
      <c r="B397" s="11">
        <v>46</v>
      </c>
      <c r="C397" s="11">
        <v>1310657</v>
      </c>
      <c r="D397" s="43" t="s">
        <v>342</v>
      </c>
      <c r="E397" s="11" t="s">
        <v>343</v>
      </c>
      <c r="F397" s="11" t="s">
        <v>295</v>
      </c>
      <c r="G397" s="28">
        <f>[57]SPDCL!DM397</f>
        <v>391763.11</v>
      </c>
      <c r="H397" s="29">
        <f t="shared" si="23"/>
        <v>0.39176310999999997</v>
      </c>
      <c r="I397" s="28" t="s">
        <v>549</v>
      </c>
      <c r="J397" s="28">
        <f>[57]SPDCL!DN397</f>
        <v>0</v>
      </c>
      <c r="K397" s="28">
        <f>[57]SPDCL!DO397</f>
        <v>783526.22</v>
      </c>
      <c r="L397" s="28">
        <f>[57]SPDCL!DP397</f>
        <v>0</v>
      </c>
      <c r="M397" s="28">
        <f t="shared" si="22"/>
        <v>783526.22</v>
      </c>
      <c r="N397" s="30">
        <f t="shared" si="24"/>
        <v>2</v>
      </c>
    </row>
    <row r="398" spans="2:14" hidden="1">
      <c r="B398" s="11">
        <v>47</v>
      </c>
      <c r="C398" s="11">
        <v>1310669</v>
      </c>
      <c r="D398" s="43" t="s">
        <v>337</v>
      </c>
      <c r="E398" s="11" t="s">
        <v>343</v>
      </c>
      <c r="F398" s="11" t="s">
        <v>513</v>
      </c>
      <c r="G398" s="28">
        <f>[57]SPDCL!DM398</f>
        <v>0</v>
      </c>
      <c r="H398" s="29">
        <f t="shared" si="23"/>
        <v>0</v>
      </c>
      <c r="I398" s="28"/>
      <c r="J398" s="28">
        <f>[57]SPDCL!DN398</f>
        <v>0</v>
      </c>
      <c r="K398" s="28">
        <f>[57]SPDCL!DO398</f>
        <v>0</v>
      </c>
      <c r="L398" s="28">
        <f>[57]SPDCL!DP398</f>
        <v>0</v>
      </c>
      <c r="M398" s="28">
        <f t="shared" si="22"/>
        <v>0</v>
      </c>
      <c r="N398" s="30">
        <f t="shared" si="24"/>
        <v>0</v>
      </c>
    </row>
    <row r="399" spans="2:14" hidden="1">
      <c r="B399" s="11">
        <v>48</v>
      </c>
      <c r="C399" s="11">
        <v>1310650</v>
      </c>
      <c r="D399" s="43" t="s">
        <v>337</v>
      </c>
      <c r="E399" s="11" t="s">
        <v>343</v>
      </c>
      <c r="F399" s="11" t="s">
        <v>514</v>
      </c>
      <c r="G399" s="28">
        <f>[57]SPDCL!DM399</f>
        <v>0</v>
      </c>
      <c r="H399" s="29">
        <f t="shared" si="23"/>
        <v>0</v>
      </c>
      <c r="I399" s="28"/>
      <c r="J399" s="28">
        <f>[57]SPDCL!DN399</f>
        <v>0</v>
      </c>
      <c r="K399" s="28">
        <f>[57]SPDCL!DO399</f>
        <v>0</v>
      </c>
      <c r="L399" s="28">
        <f>[57]SPDCL!DP399</f>
        <v>0</v>
      </c>
      <c r="M399" s="28">
        <f t="shared" si="22"/>
        <v>0</v>
      </c>
      <c r="N399" s="30">
        <f t="shared" si="24"/>
        <v>0</v>
      </c>
    </row>
    <row r="400" spans="2:14" hidden="1">
      <c r="B400" s="11">
        <v>49</v>
      </c>
      <c r="C400" s="11">
        <v>1310568</v>
      </c>
      <c r="D400" s="43" t="s">
        <v>326</v>
      </c>
      <c r="E400" s="11" t="s">
        <v>343</v>
      </c>
      <c r="F400" s="11" t="s">
        <v>515</v>
      </c>
      <c r="G400" s="28">
        <f>[57]SPDCL!DM400</f>
        <v>0</v>
      </c>
      <c r="H400" s="29">
        <f t="shared" si="23"/>
        <v>0</v>
      </c>
      <c r="I400" s="28"/>
      <c r="J400" s="28">
        <f>[57]SPDCL!DN400</f>
        <v>0</v>
      </c>
      <c r="K400" s="28">
        <f>[57]SPDCL!DO400</f>
        <v>0</v>
      </c>
      <c r="L400" s="28">
        <f>[57]SPDCL!DP400</f>
        <v>0</v>
      </c>
      <c r="M400" s="28">
        <f t="shared" si="22"/>
        <v>0</v>
      </c>
      <c r="N400" s="30">
        <f t="shared" si="24"/>
        <v>0</v>
      </c>
    </row>
    <row r="401" spans="2:14" hidden="1">
      <c r="B401" s="11">
        <v>50</v>
      </c>
      <c r="C401" s="11">
        <v>1310608</v>
      </c>
      <c r="D401" s="43" t="s">
        <v>335</v>
      </c>
      <c r="E401" s="11" t="s">
        <v>339</v>
      </c>
      <c r="F401" s="11" t="s">
        <v>516</v>
      </c>
      <c r="G401" s="28">
        <f>[57]SPDCL!DM401</f>
        <v>0</v>
      </c>
      <c r="H401" s="29">
        <f t="shared" si="23"/>
        <v>0</v>
      </c>
      <c r="I401" s="28"/>
      <c r="J401" s="28">
        <f>[57]SPDCL!DN401</f>
        <v>0</v>
      </c>
      <c r="K401" s="28">
        <f>[57]SPDCL!DO401</f>
        <v>0</v>
      </c>
      <c r="L401" s="28">
        <f>[57]SPDCL!DP401</f>
        <v>0</v>
      </c>
      <c r="M401" s="28">
        <f t="shared" si="22"/>
        <v>0</v>
      </c>
      <c r="N401" s="30">
        <f t="shared" si="24"/>
        <v>0</v>
      </c>
    </row>
    <row r="402" spans="2:14" hidden="1">
      <c r="B402" s="11">
        <v>51</v>
      </c>
      <c r="C402" s="11">
        <v>1310644</v>
      </c>
      <c r="D402" s="43" t="s">
        <v>335</v>
      </c>
      <c r="E402" s="11" t="s">
        <v>339</v>
      </c>
      <c r="F402" s="11" t="s">
        <v>517</v>
      </c>
      <c r="G402" s="28">
        <f>[57]SPDCL!DM402</f>
        <v>0</v>
      </c>
      <c r="H402" s="29">
        <f t="shared" si="23"/>
        <v>0</v>
      </c>
      <c r="I402" s="28"/>
      <c r="J402" s="28">
        <f>[57]SPDCL!DN402</f>
        <v>0</v>
      </c>
      <c r="K402" s="28">
        <f>[57]SPDCL!DO402</f>
        <v>0</v>
      </c>
      <c r="L402" s="28">
        <f>[57]SPDCL!DP402</f>
        <v>0</v>
      </c>
      <c r="M402" s="28">
        <f t="shared" si="22"/>
        <v>0</v>
      </c>
      <c r="N402" s="30">
        <f t="shared" si="24"/>
        <v>0</v>
      </c>
    </row>
    <row r="403" spans="2:14" hidden="1">
      <c r="B403" s="11">
        <v>52</v>
      </c>
      <c r="C403" s="11">
        <v>1310645</v>
      </c>
      <c r="D403" s="43" t="s">
        <v>335</v>
      </c>
      <c r="E403" s="11" t="s">
        <v>339</v>
      </c>
      <c r="F403" s="11" t="s">
        <v>518</v>
      </c>
      <c r="G403" s="28">
        <f>[57]SPDCL!DM403</f>
        <v>0</v>
      </c>
      <c r="H403" s="29">
        <f t="shared" si="23"/>
        <v>0</v>
      </c>
      <c r="I403" s="28"/>
      <c r="J403" s="28">
        <f>[57]SPDCL!DN403</f>
        <v>0</v>
      </c>
      <c r="K403" s="28">
        <f>[57]SPDCL!DO403</f>
        <v>0</v>
      </c>
      <c r="L403" s="28">
        <f>[57]SPDCL!DP403</f>
        <v>0</v>
      </c>
      <c r="M403" s="28">
        <f t="shared" si="22"/>
        <v>0</v>
      </c>
      <c r="N403" s="30">
        <f t="shared" si="24"/>
        <v>0</v>
      </c>
    </row>
    <row r="404" spans="2:14" hidden="1">
      <c r="B404" s="11">
        <v>53</v>
      </c>
      <c r="C404" s="11">
        <v>1310642</v>
      </c>
      <c r="D404" s="43"/>
      <c r="E404" s="11" t="s">
        <v>339</v>
      </c>
      <c r="F404" s="11" t="s">
        <v>519</v>
      </c>
      <c r="G404" s="28">
        <f>[57]SPDCL!DM404</f>
        <v>0</v>
      </c>
      <c r="H404" s="29">
        <f t="shared" si="23"/>
        <v>0</v>
      </c>
      <c r="I404" s="28"/>
      <c r="J404" s="28">
        <f>[57]SPDCL!DN404</f>
        <v>0</v>
      </c>
      <c r="K404" s="28">
        <f>[57]SPDCL!DO404</f>
        <v>0</v>
      </c>
      <c r="L404" s="28">
        <f>[57]SPDCL!DP404</f>
        <v>0</v>
      </c>
      <c r="M404" s="28">
        <f t="shared" si="22"/>
        <v>0</v>
      </c>
      <c r="N404" s="30">
        <f t="shared" si="24"/>
        <v>0</v>
      </c>
    </row>
    <row r="405" spans="2:14" hidden="1">
      <c r="B405" s="11">
        <v>54</v>
      </c>
      <c r="C405" s="11">
        <v>1310680</v>
      </c>
      <c r="D405" s="43" t="s">
        <v>329</v>
      </c>
      <c r="E405" s="11" t="s">
        <v>339</v>
      </c>
      <c r="F405" s="11" t="s">
        <v>520</v>
      </c>
      <c r="G405" s="28">
        <f>[57]SPDCL!DM405</f>
        <v>0</v>
      </c>
      <c r="H405" s="29">
        <f t="shared" si="23"/>
        <v>0</v>
      </c>
      <c r="I405" s="28"/>
      <c r="J405" s="28">
        <f>[57]SPDCL!DN405</f>
        <v>0</v>
      </c>
      <c r="K405" s="28">
        <f>[57]SPDCL!DO405</f>
        <v>0</v>
      </c>
      <c r="L405" s="28">
        <f>[57]SPDCL!DP405</f>
        <v>0</v>
      </c>
      <c r="M405" s="28">
        <f t="shared" si="22"/>
        <v>0</v>
      </c>
      <c r="N405" s="30">
        <f t="shared" si="24"/>
        <v>0</v>
      </c>
    </row>
    <row r="406" spans="2:14" hidden="1">
      <c r="B406" s="11">
        <v>55</v>
      </c>
      <c r="C406" s="11">
        <v>1310670</v>
      </c>
      <c r="D406" s="43" t="s">
        <v>329</v>
      </c>
      <c r="E406" s="11" t="s">
        <v>339</v>
      </c>
      <c r="F406" s="11" t="s">
        <v>521</v>
      </c>
      <c r="G406" s="28">
        <f>[57]SPDCL!DM406</f>
        <v>0</v>
      </c>
      <c r="H406" s="29">
        <f t="shared" si="23"/>
        <v>0</v>
      </c>
      <c r="I406" s="28"/>
      <c r="J406" s="28">
        <f>[57]SPDCL!DN406</f>
        <v>0</v>
      </c>
      <c r="K406" s="28">
        <f>[57]SPDCL!DO406</f>
        <v>0</v>
      </c>
      <c r="L406" s="28">
        <f>[57]SPDCL!DP406</f>
        <v>0</v>
      </c>
      <c r="M406" s="28">
        <f t="shared" si="22"/>
        <v>0</v>
      </c>
      <c r="N406" s="30">
        <f t="shared" si="24"/>
        <v>0</v>
      </c>
    </row>
    <row r="407" spans="2:14" hidden="1">
      <c r="B407" s="11">
        <v>56</v>
      </c>
      <c r="C407" s="11">
        <v>1310646</v>
      </c>
      <c r="D407" s="43" t="s">
        <v>334</v>
      </c>
      <c r="E407" s="11" t="s">
        <v>339</v>
      </c>
      <c r="F407" s="11" t="s">
        <v>522</v>
      </c>
      <c r="G407" s="28">
        <f>[57]SPDCL!DM407</f>
        <v>0</v>
      </c>
      <c r="H407" s="29">
        <f t="shared" si="23"/>
        <v>0</v>
      </c>
      <c r="I407" s="28"/>
      <c r="J407" s="28">
        <f>[57]SPDCL!DN407</f>
        <v>0</v>
      </c>
      <c r="K407" s="28">
        <f>[57]SPDCL!DO407</f>
        <v>0</v>
      </c>
      <c r="L407" s="28">
        <f>[57]SPDCL!DP407</f>
        <v>0</v>
      </c>
      <c r="M407" s="28">
        <f t="shared" si="22"/>
        <v>0</v>
      </c>
      <c r="N407" s="30">
        <f t="shared" si="24"/>
        <v>0</v>
      </c>
    </row>
    <row r="408" spans="2:14" hidden="1">
      <c r="B408" s="11">
        <v>57</v>
      </c>
      <c r="C408" s="11">
        <v>1310681</v>
      </c>
      <c r="D408" s="43" t="s">
        <v>332</v>
      </c>
      <c r="E408" s="11" t="s">
        <v>339</v>
      </c>
      <c r="F408" s="11" t="s">
        <v>523</v>
      </c>
      <c r="G408" s="28">
        <f>[57]SPDCL!DM408</f>
        <v>0</v>
      </c>
      <c r="H408" s="29">
        <f t="shared" si="23"/>
        <v>0</v>
      </c>
      <c r="I408" s="28"/>
      <c r="J408" s="28">
        <f>[57]SPDCL!DN408</f>
        <v>0</v>
      </c>
      <c r="K408" s="28">
        <f>[57]SPDCL!DO408</f>
        <v>0</v>
      </c>
      <c r="L408" s="28">
        <f>[57]SPDCL!DP408</f>
        <v>0</v>
      </c>
      <c r="M408" s="28">
        <f t="shared" si="22"/>
        <v>0</v>
      </c>
      <c r="N408" s="30">
        <f t="shared" si="24"/>
        <v>0</v>
      </c>
    </row>
    <row r="409" spans="2:14" hidden="1">
      <c r="B409" s="11">
        <v>58</v>
      </c>
      <c r="C409" s="11">
        <v>1310677</v>
      </c>
      <c r="D409" s="43" t="s">
        <v>329</v>
      </c>
      <c r="E409" s="11" t="s">
        <v>339</v>
      </c>
      <c r="F409" s="11" t="s">
        <v>524</v>
      </c>
      <c r="G409" s="28">
        <f>[57]SPDCL!DM409</f>
        <v>0</v>
      </c>
      <c r="H409" s="29">
        <f t="shared" si="23"/>
        <v>0</v>
      </c>
      <c r="I409" s="28"/>
      <c r="J409" s="28">
        <f>[57]SPDCL!DN409</f>
        <v>0</v>
      </c>
      <c r="K409" s="28">
        <f>[57]SPDCL!DO409</f>
        <v>0</v>
      </c>
      <c r="L409" s="28">
        <f>[57]SPDCL!DP409</f>
        <v>0</v>
      </c>
      <c r="M409" s="28">
        <f t="shared" si="22"/>
        <v>0</v>
      </c>
      <c r="N409" s="30">
        <f t="shared" si="24"/>
        <v>0</v>
      </c>
    </row>
    <row r="410" spans="2:14" hidden="1">
      <c r="B410" s="11">
        <v>59</v>
      </c>
      <c r="C410" s="11">
        <v>1310557</v>
      </c>
      <c r="D410" s="43" t="s">
        <v>316</v>
      </c>
      <c r="E410" s="11" t="s">
        <v>339</v>
      </c>
      <c r="F410" s="11" t="s">
        <v>525</v>
      </c>
      <c r="G410" s="28">
        <f>[57]SPDCL!DM410</f>
        <v>0</v>
      </c>
      <c r="H410" s="29">
        <f t="shared" si="23"/>
        <v>0</v>
      </c>
      <c r="I410" s="28"/>
      <c r="J410" s="28">
        <f>[57]SPDCL!DN410</f>
        <v>0</v>
      </c>
      <c r="K410" s="28">
        <f>[57]SPDCL!DO410</f>
        <v>0</v>
      </c>
      <c r="L410" s="28">
        <f>[57]SPDCL!DP410</f>
        <v>0</v>
      </c>
      <c r="M410" s="28">
        <f t="shared" si="22"/>
        <v>0</v>
      </c>
      <c r="N410" s="30">
        <f t="shared" si="24"/>
        <v>0</v>
      </c>
    </row>
    <row r="411" spans="2:14" hidden="1">
      <c r="B411" s="11">
        <v>60</v>
      </c>
      <c r="C411" s="11">
        <v>1310535</v>
      </c>
      <c r="D411" s="43" t="s">
        <v>329</v>
      </c>
      <c r="E411" s="11" t="s">
        <v>339</v>
      </c>
      <c r="F411" s="11" t="s">
        <v>526</v>
      </c>
      <c r="G411" s="28">
        <f>[57]SPDCL!DM411</f>
        <v>0</v>
      </c>
      <c r="H411" s="29">
        <f t="shared" si="23"/>
        <v>0</v>
      </c>
      <c r="I411" s="28"/>
      <c r="J411" s="28">
        <f>[57]SPDCL!DN411</f>
        <v>0</v>
      </c>
      <c r="K411" s="28">
        <f>[57]SPDCL!DO411</f>
        <v>0</v>
      </c>
      <c r="L411" s="28">
        <f>[57]SPDCL!DP411</f>
        <v>0</v>
      </c>
      <c r="M411" s="28">
        <f t="shared" si="22"/>
        <v>0</v>
      </c>
      <c r="N411" s="30">
        <f t="shared" si="24"/>
        <v>0</v>
      </c>
    </row>
    <row r="412" spans="2:14" hidden="1">
      <c r="B412" s="11">
        <v>61</v>
      </c>
      <c r="C412" s="11">
        <v>1310686</v>
      </c>
      <c r="D412" s="43" t="s">
        <v>316</v>
      </c>
      <c r="E412" s="11" t="s">
        <v>339</v>
      </c>
      <c r="F412" s="11" t="s">
        <v>527</v>
      </c>
      <c r="G412" s="28">
        <f>[57]SPDCL!DM412</f>
        <v>0</v>
      </c>
      <c r="H412" s="29">
        <f t="shared" si="23"/>
        <v>0</v>
      </c>
      <c r="I412" s="28"/>
      <c r="J412" s="28">
        <f>[57]SPDCL!DN412</f>
        <v>0</v>
      </c>
      <c r="K412" s="28">
        <f>[57]SPDCL!DO412</f>
        <v>0</v>
      </c>
      <c r="L412" s="28">
        <f>[57]SPDCL!DP412</f>
        <v>0</v>
      </c>
      <c r="M412" s="28">
        <f t="shared" si="22"/>
        <v>0</v>
      </c>
      <c r="N412" s="30">
        <f t="shared" si="24"/>
        <v>0</v>
      </c>
    </row>
    <row r="413" spans="2:14">
      <c r="B413" s="32"/>
      <c r="C413" s="32"/>
      <c r="D413" s="32"/>
      <c r="E413" s="32">
        <v>10</v>
      </c>
      <c r="F413" s="32" t="s">
        <v>412</v>
      </c>
      <c r="G413" s="40">
        <f>SUM(G352:G412)</f>
        <v>250733019.46186087</v>
      </c>
      <c r="H413" s="29">
        <f t="shared" si="23"/>
        <v>250.73301946186086</v>
      </c>
      <c r="I413" s="28">
        <v>0</v>
      </c>
      <c r="J413" s="40">
        <f>SUM(J352:J412)</f>
        <v>0</v>
      </c>
      <c r="K413" s="40">
        <f>SUM(K352:K412)</f>
        <v>1221863248.677959</v>
      </c>
      <c r="L413" s="40">
        <f>SUM(L352:L412)</f>
        <v>212667223.2471</v>
      </c>
      <c r="M413" s="40">
        <f>SUM(M352:M412)</f>
        <v>1434530471.9250588</v>
      </c>
      <c r="N413" s="41">
        <f t="shared" si="24"/>
        <v>5.7213464545034363</v>
      </c>
    </row>
    <row r="414" spans="2:14">
      <c r="B414" s="11">
        <v>1</v>
      </c>
      <c r="C414" s="11">
        <v>1310655</v>
      </c>
      <c r="D414" s="11" t="s">
        <v>319</v>
      </c>
      <c r="E414" s="11" t="s">
        <v>350</v>
      </c>
      <c r="F414" s="11" t="s">
        <v>351</v>
      </c>
      <c r="G414" s="28">
        <f>[57]SPDCL!DM414</f>
        <v>2782296.8318999913</v>
      </c>
      <c r="H414" s="29">
        <f t="shared" si="23"/>
        <v>2.7822968318999912</v>
      </c>
      <c r="I414" s="28" t="s">
        <v>572</v>
      </c>
      <c r="J414" s="28">
        <f>[57]SPDCL!DN414</f>
        <v>0</v>
      </c>
      <c r="K414" s="28">
        <f>[57]SPDCL!DO414</f>
        <v>29765308.428537235</v>
      </c>
      <c r="L414" s="28">
        <f>[57]SPDCL!DP414</f>
        <v>0</v>
      </c>
      <c r="M414" s="28">
        <f t="shared" si="22"/>
        <v>29765308.428537235</v>
      </c>
      <c r="N414" s="30">
        <f t="shared" si="24"/>
        <v>10.698106717898581</v>
      </c>
    </row>
    <row r="415" spans="2:14">
      <c r="B415" s="11">
        <v>2</v>
      </c>
      <c r="C415" s="11">
        <v>1310655</v>
      </c>
      <c r="D415" s="11" t="s">
        <v>319</v>
      </c>
      <c r="E415" s="11" t="s">
        <v>352</v>
      </c>
      <c r="F415" s="11" t="s">
        <v>351</v>
      </c>
      <c r="G415" s="28">
        <f>[57]SPDCL!DM415</f>
        <v>23049651.066459998</v>
      </c>
      <c r="H415" s="29">
        <f t="shared" si="23"/>
        <v>23.049651066459997</v>
      </c>
      <c r="I415" s="28" t="s">
        <v>593</v>
      </c>
      <c r="J415" s="28">
        <f>[57]SPDCL!DN415</f>
        <v>45899688.280800007</v>
      </c>
      <c r="K415" s="28">
        <f>[57]SPDCL!DO415</f>
        <v>98358835.238047034</v>
      </c>
      <c r="L415" s="28">
        <f>[57]SPDCL!DP415</f>
        <v>1608342.3733999999</v>
      </c>
      <c r="M415" s="28">
        <f t="shared" si="22"/>
        <v>145866865.89224705</v>
      </c>
      <c r="N415" s="30">
        <f t="shared" si="24"/>
        <v>6.3283763156181054</v>
      </c>
    </row>
    <row r="416" spans="2:14">
      <c r="B416" s="11">
        <v>3</v>
      </c>
      <c r="C416" s="11">
        <v>1310567</v>
      </c>
      <c r="D416" s="11" t="s">
        <v>319</v>
      </c>
      <c r="E416" s="11" t="s">
        <v>350</v>
      </c>
      <c r="F416" s="11" t="s">
        <v>353</v>
      </c>
      <c r="G416" s="28">
        <f>[57]SPDCL!DM416</f>
        <v>236767650.00060001</v>
      </c>
      <c r="H416" s="29">
        <f t="shared" si="23"/>
        <v>236.76765000060001</v>
      </c>
      <c r="I416" s="28" t="s">
        <v>353</v>
      </c>
      <c r="J416" s="28">
        <f>[57]SPDCL!DN416</f>
        <v>0</v>
      </c>
      <c r="K416" s="28">
        <f>[57]SPDCL!DO416</f>
        <v>1087352003.493175</v>
      </c>
      <c r="L416" s="28">
        <f>[57]SPDCL!DP416</f>
        <v>239606.23910000001</v>
      </c>
      <c r="M416" s="28">
        <f t="shared" si="22"/>
        <v>1087591609.732275</v>
      </c>
      <c r="N416" s="30">
        <f t="shared" si="24"/>
        <v>4.5934975058016532</v>
      </c>
    </row>
    <row r="417" spans="2:14" hidden="1">
      <c r="B417" s="11">
        <v>4</v>
      </c>
      <c r="C417" s="11">
        <v>1310567</v>
      </c>
      <c r="D417" s="11" t="s">
        <v>319</v>
      </c>
      <c r="E417" s="11" t="s">
        <v>352</v>
      </c>
      <c r="F417" s="11" t="s">
        <v>353</v>
      </c>
      <c r="G417" s="28">
        <f>[57]SPDCL!DM417</f>
        <v>0</v>
      </c>
      <c r="H417" s="29">
        <f t="shared" si="23"/>
        <v>0</v>
      </c>
      <c r="I417" s="28"/>
      <c r="J417" s="28">
        <f>[57]SPDCL!DN417</f>
        <v>59529783.526199996</v>
      </c>
      <c r="K417" s="28">
        <f>[57]SPDCL!DO417</f>
        <v>0</v>
      </c>
      <c r="L417" s="28">
        <f>[57]SPDCL!DP417</f>
        <v>17259130</v>
      </c>
      <c r="M417" s="28">
        <f t="shared" si="22"/>
        <v>76788913.526199996</v>
      </c>
      <c r="N417" s="30">
        <f t="shared" si="24"/>
        <v>0</v>
      </c>
    </row>
    <row r="418" spans="2:14">
      <c r="B418" s="11">
        <v>5</v>
      </c>
      <c r="C418" s="46">
        <v>1310996</v>
      </c>
      <c r="D418" s="43" t="s">
        <v>319</v>
      </c>
      <c r="E418" s="46" t="s">
        <v>339</v>
      </c>
      <c r="F418" s="47" t="s">
        <v>413</v>
      </c>
      <c r="G418" s="28">
        <f>[57]SPDCL!DM418</f>
        <v>37205190.68</v>
      </c>
      <c r="H418" s="29">
        <f t="shared" si="23"/>
        <v>37.205190680000001</v>
      </c>
      <c r="I418" s="28" t="s">
        <v>552</v>
      </c>
      <c r="J418" s="28">
        <f>[57]SPDCL!DN418</f>
        <v>0</v>
      </c>
      <c r="K418" s="28">
        <f>[57]SPDCL!DO418</f>
        <v>221944918.44980001</v>
      </c>
      <c r="L418" s="28">
        <f>[57]SPDCL!DP418</f>
        <v>106000.86630000001</v>
      </c>
      <c r="M418" s="28">
        <f t="shared" si="22"/>
        <v>222050919.3161</v>
      </c>
      <c r="N418" s="30">
        <f t="shared" si="24"/>
        <v>5.9682779541690554</v>
      </c>
    </row>
    <row r="419" spans="2:14">
      <c r="B419" s="11">
        <v>6</v>
      </c>
      <c r="C419" s="11">
        <v>1310653</v>
      </c>
      <c r="D419" s="11" t="s">
        <v>319</v>
      </c>
      <c r="E419" s="11" t="s">
        <v>350</v>
      </c>
      <c r="F419" s="11" t="s">
        <v>354</v>
      </c>
      <c r="G419" s="28">
        <f>[57]SPDCL!DM419</f>
        <v>173086111.53710002</v>
      </c>
      <c r="H419" s="29">
        <f t="shared" si="23"/>
        <v>173.08611153710001</v>
      </c>
      <c r="I419" s="28" t="s">
        <v>552</v>
      </c>
      <c r="J419" s="28">
        <f>[57]SPDCL!DN419</f>
        <v>0</v>
      </c>
      <c r="K419" s="28">
        <f>[57]SPDCL!DO419</f>
        <v>484072328.4447</v>
      </c>
      <c r="L419" s="28">
        <f>[57]SPDCL!DP419</f>
        <v>1451215.0564000001</v>
      </c>
      <c r="M419" s="28">
        <f t="shared" si="22"/>
        <v>485523543.5011</v>
      </c>
      <c r="N419" s="30">
        <f t="shared" si="24"/>
        <v>2.8050982207028832</v>
      </c>
    </row>
    <row r="420" spans="2:14">
      <c r="B420" s="32"/>
      <c r="C420" s="32"/>
      <c r="D420" s="32"/>
      <c r="E420" s="32">
        <v>11</v>
      </c>
      <c r="F420" s="32" t="s">
        <v>414</v>
      </c>
      <c r="G420" s="40">
        <f>SUM(G414:G419)</f>
        <v>472890900.11606002</v>
      </c>
      <c r="H420" s="29">
        <f t="shared" si="23"/>
        <v>472.89090011606004</v>
      </c>
      <c r="I420" s="40"/>
      <c r="J420" s="40">
        <f>SUM(J414:J419)</f>
        <v>105429471.80700001</v>
      </c>
      <c r="K420" s="40">
        <f>SUM(K414:K419)</f>
        <v>1921493394.0542593</v>
      </c>
      <c r="L420" s="40">
        <f>SUM(L414:L419)</f>
        <v>20664294.535200004</v>
      </c>
      <c r="M420" s="40">
        <f>SUM(M414:M419)</f>
        <v>2047587160.3964596</v>
      </c>
      <c r="N420" s="41">
        <f t="shared" si="24"/>
        <v>4.3299356360926531</v>
      </c>
    </row>
    <row r="421" spans="2:14" hidden="1">
      <c r="B421" s="11">
        <v>1</v>
      </c>
      <c r="C421" s="11">
        <v>1310064</v>
      </c>
      <c r="D421" s="43" t="s">
        <v>307</v>
      </c>
      <c r="E421" s="11" t="s">
        <v>392</v>
      </c>
      <c r="F421" s="11" t="s">
        <v>528</v>
      </c>
      <c r="G421" s="28">
        <f>[57]SPDCL!DM421</f>
        <v>0</v>
      </c>
      <c r="H421" s="29">
        <f t="shared" si="23"/>
        <v>0</v>
      </c>
      <c r="I421" s="28"/>
      <c r="J421" s="28">
        <f>[57]SPDCL!DN421</f>
        <v>3130460297</v>
      </c>
      <c r="K421" s="28">
        <f>[57]SPDCL!DO421</f>
        <v>0</v>
      </c>
      <c r="L421" s="28">
        <f>[57]SPDCL!DP421</f>
        <v>0</v>
      </c>
      <c r="M421" s="28">
        <f t="shared" si="22"/>
        <v>3130460297</v>
      </c>
      <c r="N421" s="30">
        <f t="shared" si="24"/>
        <v>0</v>
      </c>
    </row>
    <row r="422" spans="2:14" hidden="1">
      <c r="B422" s="11">
        <v>2</v>
      </c>
      <c r="C422" s="11">
        <v>1310064</v>
      </c>
      <c r="D422" s="43" t="s">
        <v>307</v>
      </c>
      <c r="E422" s="11" t="s">
        <v>392</v>
      </c>
      <c r="F422" s="11" t="s">
        <v>529</v>
      </c>
      <c r="G422" s="28">
        <f>[57]SPDCL!DM422</f>
        <v>0</v>
      </c>
      <c r="H422" s="29">
        <f t="shared" si="23"/>
        <v>0</v>
      </c>
      <c r="I422" s="28"/>
      <c r="J422" s="28">
        <f>[57]SPDCL!DN422</f>
        <v>61479714.667199999</v>
      </c>
      <c r="K422" s="28">
        <f>[57]SPDCL!DO422</f>
        <v>0</v>
      </c>
      <c r="L422" s="28">
        <f>[57]SPDCL!DP422</f>
        <v>0</v>
      </c>
      <c r="M422" s="28">
        <f t="shared" si="22"/>
        <v>61479714.667199999</v>
      </c>
      <c r="N422" s="30">
        <f t="shared" si="24"/>
        <v>0</v>
      </c>
    </row>
    <row r="423" spans="2:14" hidden="1">
      <c r="B423" s="11">
        <v>3</v>
      </c>
      <c r="C423" s="11">
        <v>1310009</v>
      </c>
      <c r="D423" s="43" t="s">
        <v>398</v>
      </c>
      <c r="E423" s="11" t="s">
        <v>393</v>
      </c>
      <c r="F423" s="11" t="s">
        <v>530</v>
      </c>
      <c r="G423" s="28">
        <f>[57]SPDCL!DM423</f>
        <v>0</v>
      </c>
      <c r="H423" s="29">
        <f t="shared" si="23"/>
        <v>0</v>
      </c>
      <c r="I423" s="28"/>
      <c r="J423" s="28">
        <f>[57]SPDCL!DN423</f>
        <v>1109424511.0903001</v>
      </c>
      <c r="K423" s="28">
        <f>[57]SPDCL!DO423</f>
        <v>0</v>
      </c>
      <c r="L423" s="28">
        <f>[57]SPDCL!DP423</f>
        <v>0</v>
      </c>
      <c r="M423" s="28">
        <f t="shared" si="22"/>
        <v>1109424511.0903001</v>
      </c>
      <c r="N423" s="30">
        <f t="shared" si="24"/>
        <v>0</v>
      </c>
    </row>
    <row r="424" spans="2:14" hidden="1">
      <c r="B424" s="11">
        <v>4</v>
      </c>
      <c r="C424" s="11">
        <v>1310009</v>
      </c>
      <c r="D424" s="43" t="s">
        <v>398</v>
      </c>
      <c r="E424" s="11" t="s">
        <v>393</v>
      </c>
      <c r="F424" s="11" t="s">
        <v>531</v>
      </c>
      <c r="G424" s="28">
        <f>[57]SPDCL!DM424</f>
        <v>0</v>
      </c>
      <c r="H424" s="29">
        <f t="shared" si="23"/>
        <v>0</v>
      </c>
      <c r="I424" s="28"/>
      <c r="J424" s="28">
        <f>[57]SPDCL!DN424</f>
        <v>607940.68440000003</v>
      </c>
      <c r="K424" s="28">
        <f>[57]SPDCL!DO424</f>
        <v>0</v>
      </c>
      <c r="L424" s="28">
        <f>[57]SPDCL!DP424</f>
        <v>0</v>
      </c>
      <c r="M424" s="28">
        <f t="shared" si="22"/>
        <v>607940.68440000003</v>
      </c>
      <c r="N424" s="30">
        <f t="shared" si="24"/>
        <v>0</v>
      </c>
    </row>
    <row r="425" spans="2:14" hidden="1">
      <c r="B425" s="11">
        <v>5</v>
      </c>
      <c r="C425" s="11">
        <v>1310658</v>
      </c>
      <c r="D425" s="43" t="s">
        <v>398</v>
      </c>
      <c r="E425" s="11" t="s">
        <v>393</v>
      </c>
      <c r="F425" s="11" t="s">
        <v>532</v>
      </c>
      <c r="G425" s="28">
        <f>[57]SPDCL!DM425</f>
        <v>0</v>
      </c>
      <c r="H425" s="29">
        <f t="shared" si="23"/>
        <v>0</v>
      </c>
      <c r="I425" s="28"/>
      <c r="J425" s="28">
        <f>[57]SPDCL!DN425</f>
        <v>4932375.9874999998</v>
      </c>
      <c r="K425" s="28">
        <f>[57]SPDCL!DO425</f>
        <v>0</v>
      </c>
      <c r="L425" s="28">
        <f>[57]SPDCL!DP425</f>
        <v>0</v>
      </c>
      <c r="M425" s="28">
        <f t="shared" si="22"/>
        <v>4932375.9874999998</v>
      </c>
      <c r="N425" s="30">
        <f t="shared" si="24"/>
        <v>0</v>
      </c>
    </row>
    <row r="426" spans="2:14" hidden="1">
      <c r="B426" s="11">
        <v>6</v>
      </c>
      <c r="C426" s="11">
        <v>1310658</v>
      </c>
      <c r="D426" s="43" t="s">
        <v>317</v>
      </c>
      <c r="E426" s="11" t="s">
        <v>393</v>
      </c>
      <c r="F426" s="11" t="s">
        <v>533</v>
      </c>
      <c r="G426" s="28">
        <f>[57]SPDCL!DM426</f>
        <v>0</v>
      </c>
      <c r="H426" s="29">
        <f t="shared" si="23"/>
        <v>0</v>
      </c>
      <c r="I426" s="28"/>
      <c r="J426" s="28">
        <f>[57]SPDCL!DN426</f>
        <v>108772714.6418</v>
      </c>
      <c r="K426" s="28">
        <f>[57]SPDCL!DO426</f>
        <v>0</v>
      </c>
      <c r="L426" s="28">
        <f>[57]SPDCL!DP426</f>
        <v>0</v>
      </c>
      <c r="M426" s="28">
        <f t="shared" si="22"/>
        <v>108772714.6418</v>
      </c>
      <c r="N426" s="30">
        <f t="shared" si="24"/>
        <v>0</v>
      </c>
    </row>
    <row r="427" spans="2:14" hidden="1">
      <c r="B427" s="11">
        <v>7</v>
      </c>
      <c r="C427" s="11">
        <v>1310074</v>
      </c>
      <c r="D427" s="43" t="s">
        <v>398</v>
      </c>
      <c r="E427" s="11" t="s">
        <v>393</v>
      </c>
      <c r="F427" s="11" t="s">
        <v>534</v>
      </c>
      <c r="G427" s="28">
        <f>[57]SPDCL!DM427</f>
        <v>0</v>
      </c>
      <c r="H427" s="29">
        <f t="shared" si="23"/>
        <v>0</v>
      </c>
      <c r="I427" s="28"/>
      <c r="J427" s="28">
        <f>[57]SPDCL!DN427</f>
        <v>-1970038.7867000001</v>
      </c>
      <c r="K427" s="28">
        <f>[57]SPDCL!DO427</f>
        <v>0</v>
      </c>
      <c r="L427" s="28">
        <f>[57]SPDCL!DP427</f>
        <v>0</v>
      </c>
      <c r="M427" s="28">
        <f t="shared" si="22"/>
        <v>-1970038.7867000001</v>
      </c>
      <c r="N427" s="30">
        <f t="shared" si="24"/>
        <v>0</v>
      </c>
    </row>
    <row r="428" spans="2:14" hidden="1">
      <c r="B428" s="11">
        <v>8</v>
      </c>
      <c r="C428" s="11">
        <v>1310659</v>
      </c>
      <c r="D428" s="43" t="s">
        <v>307</v>
      </c>
      <c r="E428" s="11" t="s">
        <v>393</v>
      </c>
      <c r="F428" s="11" t="s">
        <v>535</v>
      </c>
      <c r="G428" s="28">
        <f>[57]SPDCL!DM428</f>
        <v>0</v>
      </c>
      <c r="H428" s="29">
        <f t="shared" si="23"/>
        <v>0</v>
      </c>
      <c r="I428" s="28"/>
      <c r="J428" s="28">
        <f>[57]SPDCL!DN428</f>
        <v>0</v>
      </c>
      <c r="K428" s="28">
        <f>[57]SPDCL!DO428</f>
        <v>0</v>
      </c>
      <c r="L428" s="28">
        <f>[57]SPDCL!DP428</f>
        <v>0</v>
      </c>
      <c r="M428" s="28">
        <f t="shared" si="22"/>
        <v>0</v>
      </c>
      <c r="N428" s="30">
        <f t="shared" si="24"/>
        <v>0</v>
      </c>
    </row>
    <row r="429" spans="2:14" hidden="1">
      <c r="B429" s="11">
        <v>9</v>
      </c>
      <c r="C429" s="11">
        <v>1310107</v>
      </c>
      <c r="D429" s="43" t="s">
        <v>398</v>
      </c>
      <c r="E429" s="11" t="s">
        <v>392</v>
      </c>
      <c r="F429" s="11" t="s">
        <v>536</v>
      </c>
      <c r="G429" s="28">
        <f>[57]SPDCL!DM429</f>
        <v>0</v>
      </c>
      <c r="H429" s="29">
        <f t="shared" si="23"/>
        <v>0</v>
      </c>
      <c r="I429" s="28"/>
      <c r="J429" s="28">
        <f>[57]SPDCL!DN429</f>
        <v>194394061.28040001</v>
      </c>
      <c r="K429" s="28">
        <f>[57]SPDCL!DO429</f>
        <v>0</v>
      </c>
      <c r="L429" s="28">
        <f>[57]SPDCL!DP429</f>
        <v>0</v>
      </c>
      <c r="M429" s="28">
        <f t="shared" si="22"/>
        <v>194394061.28040001</v>
      </c>
      <c r="N429" s="30">
        <f t="shared" si="24"/>
        <v>0</v>
      </c>
    </row>
    <row r="430" spans="2:14" hidden="1">
      <c r="B430" s="11">
        <v>10</v>
      </c>
      <c r="C430" s="11">
        <v>1310132</v>
      </c>
      <c r="D430" s="43" t="s">
        <v>398</v>
      </c>
      <c r="E430" s="11" t="s">
        <v>392</v>
      </c>
      <c r="F430" s="11" t="s">
        <v>537</v>
      </c>
      <c r="G430" s="28">
        <f>[57]SPDCL!DM430</f>
        <v>0</v>
      </c>
      <c r="H430" s="29">
        <f t="shared" si="23"/>
        <v>0</v>
      </c>
      <c r="I430" s="28"/>
      <c r="J430" s="28">
        <f>[57]SPDCL!DN430</f>
        <v>43261466.574600004</v>
      </c>
      <c r="K430" s="28">
        <f>[57]SPDCL!DO430</f>
        <v>0</v>
      </c>
      <c r="L430" s="28">
        <f>[57]SPDCL!DP430</f>
        <v>0</v>
      </c>
      <c r="M430" s="28">
        <f t="shared" si="22"/>
        <v>43261466.574600004</v>
      </c>
      <c r="N430" s="30">
        <f t="shared" si="24"/>
        <v>0</v>
      </c>
    </row>
    <row r="431" spans="2:14" hidden="1">
      <c r="B431" s="11">
        <v>11</v>
      </c>
      <c r="C431" s="11">
        <v>1310685</v>
      </c>
      <c r="D431" s="43" t="s">
        <v>398</v>
      </c>
      <c r="E431" s="11" t="s">
        <v>392</v>
      </c>
      <c r="F431" s="11" t="s">
        <v>538</v>
      </c>
      <c r="G431" s="28">
        <f>[57]SPDCL!DM431</f>
        <v>0</v>
      </c>
      <c r="H431" s="29">
        <f t="shared" si="23"/>
        <v>0</v>
      </c>
      <c r="I431" s="28"/>
      <c r="J431" s="28">
        <f>[57]SPDCL!DN431</f>
        <v>47374152.177300006</v>
      </c>
      <c r="K431" s="28">
        <f>[57]SPDCL!DO431</f>
        <v>0</v>
      </c>
      <c r="L431" s="28">
        <f>[57]SPDCL!DP431</f>
        <v>0</v>
      </c>
      <c r="M431" s="28">
        <f t="shared" si="22"/>
        <v>47374152.177300006</v>
      </c>
      <c r="N431" s="30">
        <f t="shared" si="24"/>
        <v>0</v>
      </c>
    </row>
    <row r="432" spans="2:14" hidden="1">
      <c r="B432" s="11">
        <v>12</v>
      </c>
      <c r="C432" s="11">
        <v>1310046</v>
      </c>
      <c r="D432" s="43" t="s">
        <v>398</v>
      </c>
      <c r="E432" s="11" t="s">
        <v>393</v>
      </c>
      <c r="F432" s="11" t="s">
        <v>539</v>
      </c>
      <c r="G432" s="28">
        <f>[57]SPDCL!DM432</f>
        <v>0</v>
      </c>
      <c r="H432" s="29">
        <f t="shared" si="23"/>
        <v>0</v>
      </c>
      <c r="I432" s="28"/>
      <c r="J432" s="28">
        <f>[57]SPDCL!DN432</f>
        <v>0</v>
      </c>
      <c r="K432" s="28">
        <f>[57]SPDCL!DO432</f>
        <v>0</v>
      </c>
      <c r="L432" s="28">
        <f>[57]SPDCL!DP432</f>
        <v>3940921.0944000003</v>
      </c>
      <c r="M432" s="28">
        <f t="shared" si="22"/>
        <v>3940921.0944000003</v>
      </c>
      <c r="N432" s="30">
        <f t="shared" si="24"/>
        <v>0</v>
      </c>
    </row>
    <row r="433" spans="2:17" hidden="1">
      <c r="B433" s="11">
        <v>13</v>
      </c>
      <c r="C433" s="11">
        <v>1310264</v>
      </c>
      <c r="D433" s="43" t="s">
        <v>398</v>
      </c>
      <c r="E433" s="11" t="s">
        <v>393</v>
      </c>
      <c r="F433" s="11" t="s">
        <v>540</v>
      </c>
      <c r="G433" s="28">
        <f>[57]SPDCL!DM433</f>
        <v>0</v>
      </c>
      <c r="H433" s="29">
        <f t="shared" si="23"/>
        <v>0</v>
      </c>
      <c r="I433" s="28"/>
      <c r="J433" s="28">
        <f>[57]SPDCL!DN433</f>
        <v>0</v>
      </c>
      <c r="K433" s="28">
        <f>[57]SPDCL!DO433</f>
        <v>0</v>
      </c>
      <c r="L433" s="28">
        <f>[57]SPDCL!DP433</f>
        <v>0</v>
      </c>
      <c r="M433" s="28">
        <f t="shared" si="22"/>
        <v>0</v>
      </c>
      <c r="N433" s="30">
        <f t="shared" si="24"/>
        <v>0</v>
      </c>
    </row>
    <row r="434" spans="2:17" hidden="1">
      <c r="B434" s="11">
        <v>14</v>
      </c>
      <c r="C434" s="11">
        <v>1310530</v>
      </c>
      <c r="D434" s="43" t="s">
        <v>398</v>
      </c>
      <c r="E434" s="11" t="s">
        <v>393</v>
      </c>
      <c r="F434" s="11" t="s">
        <v>438</v>
      </c>
      <c r="G434" s="28">
        <f>[57]SPDCL!DM434</f>
        <v>0</v>
      </c>
      <c r="H434" s="29">
        <f t="shared" si="23"/>
        <v>0</v>
      </c>
      <c r="I434" s="28"/>
      <c r="J434" s="28">
        <f>[57]SPDCL!DN434</f>
        <v>53128.014999999999</v>
      </c>
      <c r="K434" s="28">
        <f>[57]SPDCL!DO434</f>
        <v>0</v>
      </c>
      <c r="L434" s="28">
        <f>[57]SPDCL!DP434</f>
        <v>0</v>
      </c>
      <c r="M434" s="28">
        <f t="shared" si="22"/>
        <v>53128.014999999999</v>
      </c>
      <c r="N434" s="30">
        <f t="shared" si="24"/>
        <v>0</v>
      </c>
    </row>
    <row r="435" spans="2:17" hidden="1">
      <c r="B435" s="11">
        <v>15</v>
      </c>
      <c r="C435" s="11">
        <v>1310687</v>
      </c>
      <c r="D435" s="43" t="s">
        <v>398</v>
      </c>
      <c r="E435" s="11" t="s">
        <v>393</v>
      </c>
      <c r="F435" s="11" t="s">
        <v>439</v>
      </c>
      <c r="G435" s="28">
        <f>[57]SPDCL!DM435</f>
        <v>0</v>
      </c>
      <c r="H435" s="29">
        <f t="shared" si="23"/>
        <v>0</v>
      </c>
      <c r="I435" s="28"/>
      <c r="J435" s="28">
        <f>[57]SPDCL!DN435</f>
        <v>18136848.810000002</v>
      </c>
      <c r="K435" s="28">
        <f>[57]SPDCL!DO435</f>
        <v>0</v>
      </c>
      <c r="L435" s="28">
        <f>[57]SPDCL!DP435</f>
        <v>0</v>
      </c>
      <c r="M435" s="28">
        <f t="shared" si="22"/>
        <v>18136848.810000002</v>
      </c>
      <c r="N435" s="30">
        <f t="shared" si="24"/>
        <v>0</v>
      </c>
    </row>
    <row r="436" spans="2:17" hidden="1">
      <c r="B436" s="11">
        <v>16</v>
      </c>
      <c r="C436" s="11">
        <v>1310391</v>
      </c>
      <c r="D436" s="43" t="s">
        <v>398</v>
      </c>
      <c r="E436" s="11" t="s">
        <v>393</v>
      </c>
      <c r="F436" s="11" t="s">
        <v>325</v>
      </c>
      <c r="G436" s="28">
        <f>[57]SPDCL!DM436</f>
        <v>0</v>
      </c>
      <c r="H436" s="29">
        <f t="shared" si="23"/>
        <v>0</v>
      </c>
      <c r="I436" s="28"/>
      <c r="J436" s="28">
        <f>[57]SPDCL!DN436</f>
        <v>0</v>
      </c>
      <c r="K436" s="28">
        <f>[57]SPDCL!DO436</f>
        <v>0</v>
      </c>
      <c r="L436" s="28">
        <f>[57]SPDCL!DP436</f>
        <v>20916299.095000003</v>
      </c>
      <c r="M436" s="28">
        <f t="shared" si="22"/>
        <v>20916299.095000003</v>
      </c>
      <c r="N436" s="30">
        <f t="shared" si="24"/>
        <v>0</v>
      </c>
    </row>
    <row r="437" spans="2:17" hidden="1">
      <c r="B437" s="11">
        <v>17</v>
      </c>
      <c r="C437" s="11">
        <v>1310434</v>
      </c>
      <c r="D437" s="43" t="s">
        <v>317</v>
      </c>
      <c r="E437" s="11" t="s">
        <v>393</v>
      </c>
      <c r="F437" s="43" t="s">
        <v>541</v>
      </c>
      <c r="G437" s="28">
        <f>[57]SPDCL!DM437</f>
        <v>0</v>
      </c>
      <c r="H437" s="29">
        <f t="shared" si="23"/>
        <v>0</v>
      </c>
      <c r="I437" s="28"/>
      <c r="J437" s="28">
        <f>[57]SPDCL!DN437</f>
        <v>180266.27739999999</v>
      </c>
      <c r="K437" s="28">
        <f>[57]SPDCL!DO437</f>
        <v>0</v>
      </c>
      <c r="L437" s="28">
        <f>[57]SPDCL!DP437</f>
        <v>0</v>
      </c>
      <c r="M437" s="28">
        <f t="shared" si="22"/>
        <v>180266.27739999999</v>
      </c>
      <c r="N437" s="30">
        <f t="shared" si="24"/>
        <v>0</v>
      </c>
    </row>
    <row r="438" spans="2:17" hidden="1">
      <c r="B438" s="32"/>
      <c r="C438" s="32"/>
      <c r="D438" s="32"/>
      <c r="E438" s="32">
        <v>12</v>
      </c>
      <c r="F438" s="32" t="s">
        <v>415</v>
      </c>
      <c r="G438" s="40">
        <f>SUM(G421:G437)</f>
        <v>0</v>
      </c>
      <c r="H438" s="29">
        <f t="shared" si="23"/>
        <v>0</v>
      </c>
      <c r="I438" s="40"/>
      <c r="J438" s="40">
        <f>SUM(J421:J437)</f>
        <v>4717107438.4192009</v>
      </c>
      <c r="K438" s="40">
        <f>SUM(K421:K437)</f>
        <v>0</v>
      </c>
      <c r="L438" s="40">
        <f>SUM(L421:L437)</f>
        <v>24857220.189400002</v>
      </c>
      <c r="M438" s="40">
        <f>SUM(M421:M437)</f>
        <v>4741964658.6086016</v>
      </c>
      <c r="N438" s="41">
        <f t="shared" si="24"/>
        <v>0</v>
      </c>
    </row>
    <row r="439" spans="2:17" hidden="1">
      <c r="B439" s="11"/>
      <c r="C439" s="11"/>
      <c r="D439" s="11"/>
      <c r="E439" s="11"/>
      <c r="F439" s="11"/>
      <c r="G439" s="28">
        <f>[58]ALL!G439*39.25%</f>
        <v>0</v>
      </c>
      <c r="H439" s="29">
        <f t="shared" si="23"/>
        <v>0</v>
      </c>
      <c r="I439" s="28"/>
      <c r="J439" s="28">
        <f>[58]ALL!H439*39.25%</f>
        <v>0</v>
      </c>
      <c r="K439" s="28">
        <f>[58]ALL!I439*39.25%</f>
        <v>0</v>
      </c>
      <c r="L439" s="28">
        <f>[58]ALL!J439*39.25%</f>
        <v>0</v>
      </c>
      <c r="M439" s="28">
        <v>0</v>
      </c>
      <c r="N439" s="30">
        <f t="shared" si="24"/>
        <v>0</v>
      </c>
    </row>
    <row r="440" spans="2:17" hidden="1">
      <c r="B440" s="11"/>
      <c r="C440" s="11"/>
      <c r="D440" s="11"/>
      <c r="E440" s="11">
        <v>13</v>
      </c>
      <c r="F440" s="38" t="s">
        <v>416</v>
      </c>
      <c r="G440" s="28">
        <f>[58]ALL!G440*39.25%</f>
        <v>0</v>
      </c>
      <c r="H440" s="29">
        <f t="shared" si="23"/>
        <v>0</v>
      </c>
      <c r="I440" s="28"/>
      <c r="J440" s="28">
        <f>[58]ALL!H440*39.25%</f>
        <v>0</v>
      </c>
      <c r="K440" s="28">
        <f>[58]ALL!I440*39.25%</f>
        <v>0</v>
      </c>
      <c r="L440" s="28">
        <f>[58]ALL!J440*39.25%</f>
        <v>0</v>
      </c>
      <c r="M440" s="28"/>
      <c r="N440" s="30">
        <f t="shared" si="24"/>
        <v>0</v>
      </c>
    </row>
    <row r="441" spans="2:17" ht="15.75">
      <c r="B441" s="31"/>
      <c r="C441" s="31"/>
      <c r="D441" s="31"/>
      <c r="E441" s="31"/>
      <c r="F441" s="32" t="s">
        <v>355</v>
      </c>
      <c r="G441" s="33">
        <f>G30+G49+G55+G74+G83+G101+G106+G123+G351+G413+G420+G438</f>
        <v>8457675140.5187302</v>
      </c>
      <c r="H441" s="29">
        <f t="shared" si="23"/>
        <v>8457.6751405187297</v>
      </c>
      <c r="I441" s="33"/>
      <c r="J441" s="33">
        <f>J30+J49+J55+J74+J83+J101+J106+J123+J351+J413+J420+J438</f>
        <v>11582190765.171291</v>
      </c>
      <c r="K441" s="33">
        <f>K30+K49+K55+K74+K83+K101+K106+K123+K351+K413+K420+K438</f>
        <v>38116422274.466469</v>
      </c>
      <c r="L441" s="33">
        <f>L30+L49+L55+L74+L83+L101+L106+L123+L351+L413+L420+L438</f>
        <v>1446459654.3303502</v>
      </c>
      <c r="M441" s="33">
        <f>M30+M49+M55+M74+M83+M101+M106+M123+M351+M413+M420+M438</f>
        <v>51145072693.968117</v>
      </c>
      <c r="N441" s="34">
        <f t="shared" si="24"/>
        <v>6.0471786683960129</v>
      </c>
      <c r="Q441" s="35"/>
    </row>
    <row r="442" spans="2:17" ht="15.75">
      <c r="B442" s="11"/>
      <c r="C442" s="11"/>
      <c r="D442" s="11"/>
      <c r="E442" s="11"/>
      <c r="F442" s="48" t="s">
        <v>417</v>
      </c>
      <c r="G442" s="28">
        <v>-347830506</v>
      </c>
      <c r="H442" s="29">
        <f t="shared" si="23"/>
        <v>-347.83050600000001</v>
      </c>
      <c r="I442" s="28"/>
      <c r="J442" s="28"/>
      <c r="K442" s="28">
        <v>-1886757417.9000001</v>
      </c>
      <c r="L442" s="28"/>
      <c r="M442" s="49">
        <f>J442+K442+L442</f>
        <v>-1886757417.9000001</v>
      </c>
      <c r="N442" s="30">
        <f t="shared" si="24"/>
        <v>5.424358661341798</v>
      </c>
      <c r="Q442" s="35"/>
    </row>
    <row r="443" spans="2:17" ht="15.75">
      <c r="B443" s="11"/>
      <c r="C443" s="11"/>
      <c r="D443" s="11"/>
      <c r="E443" s="11"/>
      <c r="F443" s="48" t="s">
        <v>418</v>
      </c>
      <c r="G443" s="28"/>
      <c r="H443" s="29">
        <f t="shared" si="23"/>
        <v>0</v>
      </c>
      <c r="I443" s="28"/>
      <c r="J443" s="28"/>
      <c r="K443" s="28"/>
      <c r="L443" s="28"/>
      <c r="M443" s="50">
        <f t="shared" ref="M443:M448" si="25">J443+K443+L443</f>
        <v>0</v>
      </c>
      <c r="N443" s="30">
        <f t="shared" si="24"/>
        <v>0</v>
      </c>
      <c r="Q443" s="51"/>
    </row>
    <row r="444" spans="2:17" ht="15.75">
      <c r="B444" s="11"/>
      <c r="C444" s="11"/>
      <c r="D444" s="11"/>
      <c r="E444" s="11"/>
      <c r="F444" s="48" t="s">
        <v>419</v>
      </c>
      <c r="G444" s="28">
        <v>-146201284.09670001</v>
      </c>
      <c r="H444" s="29">
        <f t="shared" si="23"/>
        <v>-146.20128409670002</v>
      </c>
      <c r="I444" s="28"/>
      <c r="J444" s="28"/>
      <c r="K444" s="28">
        <v>-856200612.87820005</v>
      </c>
      <c r="L444" s="28"/>
      <c r="M444" s="49">
        <f t="shared" si="25"/>
        <v>-856200612.87820005</v>
      </c>
      <c r="N444" s="30">
        <f t="shared" si="24"/>
        <v>5.8563139042738808</v>
      </c>
    </row>
    <row r="445" spans="2:17" ht="15.75">
      <c r="B445" s="11"/>
      <c r="C445" s="11"/>
      <c r="D445" s="11"/>
      <c r="E445" s="11"/>
      <c r="F445" s="48" t="s">
        <v>420</v>
      </c>
      <c r="G445" s="28"/>
      <c r="H445" s="29">
        <f t="shared" si="23"/>
        <v>0</v>
      </c>
      <c r="I445" s="28"/>
      <c r="J445" s="28"/>
      <c r="K445" s="28"/>
      <c r="L445" s="28"/>
      <c r="M445" s="49">
        <f t="shared" si="25"/>
        <v>0</v>
      </c>
      <c r="N445" s="30">
        <f t="shared" si="24"/>
        <v>0</v>
      </c>
    </row>
    <row r="446" spans="2:17" ht="15.75">
      <c r="B446" s="11"/>
      <c r="C446" s="11"/>
      <c r="D446" s="11"/>
      <c r="E446" s="11"/>
      <c r="F446" s="48" t="s">
        <v>421</v>
      </c>
      <c r="G446" s="28"/>
      <c r="H446" s="29">
        <f t="shared" si="23"/>
        <v>0</v>
      </c>
      <c r="I446" s="28"/>
      <c r="J446" s="28"/>
      <c r="K446" s="28"/>
      <c r="L446" s="28"/>
      <c r="M446" s="49">
        <f t="shared" si="25"/>
        <v>0</v>
      </c>
      <c r="N446" s="30">
        <f t="shared" si="24"/>
        <v>0</v>
      </c>
    </row>
    <row r="447" spans="2:17" ht="15.75">
      <c r="B447" s="11"/>
      <c r="C447" s="11"/>
      <c r="D447" s="11"/>
      <c r="E447" s="11"/>
      <c r="F447" s="48" t="s">
        <v>422</v>
      </c>
      <c r="G447" s="28"/>
      <c r="H447" s="29">
        <f t="shared" si="23"/>
        <v>0</v>
      </c>
      <c r="I447" s="28"/>
      <c r="J447" s="28"/>
      <c r="K447" s="28"/>
      <c r="L447" s="28"/>
      <c r="M447" s="49">
        <f t="shared" si="25"/>
        <v>0</v>
      </c>
      <c r="N447" s="30">
        <f t="shared" si="24"/>
        <v>0</v>
      </c>
      <c r="Q447" s="35"/>
    </row>
    <row r="448" spans="2:17" ht="15.75">
      <c r="B448" s="11"/>
      <c r="C448" s="11"/>
      <c r="D448" s="11"/>
      <c r="E448" s="11"/>
      <c r="F448" s="48" t="s">
        <v>423</v>
      </c>
      <c r="G448" s="28"/>
      <c r="H448" s="29">
        <f t="shared" si="23"/>
        <v>0</v>
      </c>
      <c r="I448" s="28"/>
      <c r="J448" s="28"/>
      <c r="K448" s="28"/>
      <c r="L448" s="28"/>
      <c r="M448" s="49">
        <f t="shared" si="25"/>
        <v>0</v>
      </c>
      <c r="N448" s="30">
        <f t="shared" si="24"/>
        <v>0</v>
      </c>
    </row>
    <row r="449" spans="2:17" ht="15.75">
      <c r="B449" s="31"/>
      <c r="C449" s="31"/>
      <c r="D449" s="31"/>
      <c r="E449" s="31"/>
      <c r="F449" s="31" t="s">
        <v>424</v>
      </c>
      <c r="G449" s="33">
        <f>G441+G442+G443+G444+G445+G446+G447+G448</f>
        <v>7963643350.4220304</v>
      </c>
      <c r="H449" s="29">
        <f t="shared" si="23"/>
        <v>7963.6433504220304</v>
      </c>
      <c r="I449" s="33"/>
      <c r="J449" s="33">
        <f>J441+J442+J443+J444+J445+J446+J447+J448</f>
        <v>11582190765.171291</v>
      </c>
      <c r="K449" s="33">
        <f>K441+K442+K443+K444+K445+K446+K447+K448</f>
        <v>35373464243.688271</v>
      </c>
      <c r="L449" s="33">
        <f>L441+L442+L443+L444+L445+L446+L447+L448</f>
        <v>1446459654.3303502</v>
      </c>
      <c r="M449" s="33">
        <f>M441+M442+M443+M444+M445+M446+M447+M448</f>
        <v>48402114663.189919</v>
      </c>
      <c r="N449" s="34">
        <f t="shared" si="24"/>
        <v>6.0778857783259301</v>
      </c>
    </row>
    <row r="451" spans="2:17">
      <c r="Q451" s="35"/>
    </row>
  </sheetData>
  <autoFilter ref="A3:V449">
    <filterColumn colId="6">
      <filters blank="1">
        <filter val="10034375"/>
        <filter val="101685"/>
        <filter val="1017785"/>
        <filter val="102429947"/>
        <filter val="10443184"/>
        <filter val="10458350"/>
        <filter val="1058952"/>
        <filter val="10601033"/>
        <filter val="1060468"/>
        <filter val="1082788"/>
        <filter val="1099065840"/>
        <filter val="110580242"/>
        <filter val="111344488"/>
        <filter val="111690"/>
        <filter val="11239540"/>
        <filter val="1127979"/>
        <filter val="11392349"/>
        <filter val="1144764"/>
        <filter val="1155863754"/>
        <filter val="1157907"/>
        <filter val="116350"/>
        <filter val="117227441"/>
        <filter val="1187131"/>
        <filter val="11884197"/>
        <filter val="11897335"/>
        <filter val="1192177271"/>
        <filter val="12012173"/>
        <filter val="1214459"/>
        <filter val="121630"/>
        <filter val="12199504"/>
        <filter val="1220326"/>
        <filter val="12212935"/>
        <filter val="-12213141"/>
        <filter val="1245017"/>
        <filter val="1246022"/>
        <filter val="-12550"/>
        <filter val="12573961"/>
        <filter val="1261799"/>
        <filter val="13907491"/>
        <filter val="13945336"/>
        <filter val="142834"/>
        <filter val="1430500293"/>
        <filter val="1438505"/>
        <filter val="14400364"/>
        <filter val="1442593"/>
        <filter val="1458292"/>
        <filter val="1459119"/>
        <filter val="-146201284"/>
        <filter val="1491850"/>
        <filter val="1496452"/>
        <filter val="1504436"/>
        <filter val="1522582"/>
        <filter val="152432"/>
        <filter val="1535544"/>
        <filter val="1540145"/>
        <filter val="1541203"/>
        <filter val="1558338"/>
        <filter val="1562351"/>
        <filter val="1585155"/>
        <filter val="158695"/>
        <filter val="16087377"/>
        <filter val="162602261"/>
        <filter val="16457660"/>
        <filter val="1653348"/>
        <filter val="165640"/>
        <filter val="168863"/>
        <filter val="1691611"/>
        <filter val="1696606"/>
        <filter val="1698756"/>
        <filter val="170042"/>
        <filter val="17200688"/>
        <filter val="172858"/>
        <filter val="173086112"/>
        <filter val="1738079"/>
        <filter val="17407672"/>
        <filter val="1753332"/>
        <filter val="17579428"/>
        <filter val="180636047"/>
        <filter val="18581127"/>
        <filter val="1859987993"/>
        <filter val="186401315"/>
        <filter val="1879212"/>
        <filter val="18798621"/>
        <filter val="188141"/>
        <filter val="190519"/>
        <filter val="19086701"/>
        <filter val="19098715"/>
        <filter val="194245"/>
        <filter val="196233"/>
        <filter val="19686230"/>
        <filter val="196935"/>
        <filter val="198966"/>
        <filter val="199371"/>
        <filter val="20110068"/>
        <filter val="20288976"/>
        <filter val="208003"/>
        <filter val="20842396"/>
        <filter val="2086875589"/>
        <filter val="212018"/>
        <filter val="2140302"/>
        <filter val="2152184"/>
        <filter val="22029674"/>
        <filter val="222919"/>
        <filter val="2252653"/>
        <filter val="226887596"/>
        <filter val="228569"/>
        <filter val="23049651"/>
        <filter val="2307070"/>
        <filter val="23096123"/>
        <filter val="231830"/>
        <filter val="231972"/>
        <filter val="23234650"/>
        <filter val="23334624"/>
        <filter val="23356933"/>
        <filter val="236767650"/>
        <filter val="237488137"/>
        <filter val="2381188"/>
        <filter val="238196"/>
        <filter val="239022"/>
        <filter val="2403276"/>
        <filter val="241001052"/>
        <filter val="241845"/>
        <filter val="2437117"/>
        <filter val="24384442"/>
        <filter val="2484465"/>
        <filter val="250733019"/>
        <filter val="254398"/>
        <filter val="2608921"/>
        <filter val="261673"/>
        <filter val="2621523"/>
        <filter val="2625575"/>
        <filter val="267104"/>
        <filter val="270805"/>
        <filter val="272285"/>
        <filter val="2782297"/>
        <filter val="2828928434"/>
        <filter val="2836556"/>
        <filter val="-28568"/>
        <filter val="29200959"/>
        <filter val="2953970"/>
        <filter val="2964933"/>
        <filter val="2979999"/>
        <filter val="301951"/>
        <filter val="3025277"/>
        <filter val="3048942"/>
        <filter val="310906"/>
        <filter val="311285601"/>
        <filter val="312049920"/>
        <filter val="313632"/>
        <filter val="3180476"/>
        <filter val="318076651"/>
        <filter val="3215206"/>
        <filter val="324836391"/>
        <filter val="3284484"/>
        <filter val="32960240"/>
        <filter val="334593"/>
        <filter val="33751"/>
        <filter val="3421585"/>
        <filter val="342705"/>
        <filter val="3436340"/>
        <filter val="3459188"/>
        <filter val="346751"/>
        <filter val="-347830506"/>
        <filter val="351248"/>
        <filter val="353878"/>
        <filter val="357759"/>
        <filter val="3582358"/>
        <filter val="35936932"/>
        <filter val="-36289"/>
        <filter val="3658537"/>
        <filter val="366960"/>
        <filter val="3711132"/>
        <filter val="37205191"/>
        <filter val="37699232"/>
        <filter val="379676"/>
        <filter val="38018911"/>
        <filter val="3805788"/>
        <filter val="386398"/>
        <filter val="39133766"/>
        <filter val="391763"/>
        <filter val="393237"/>
        <filter val="393829"/>
        <filter val="39427401"/>
        <filter val="3995751"/>
        <filter val="402023"/>
        <filter val="4049559"/>
        <filter val="405241"/>
        <filter val="40760016"/>
        <filter val="4110546"/>
        <filter val="41154152"/>
        <filter val="41317776"/>
        <filter val="417928"/>
        <filter val="41895160"/>
        <filter val="4220085"/>
        <filter val="42634665"/>
        <filter val="431312"/>
        <filter val="435207"/>
        <filter val="4358923"/>
        <filter val="4396336"/>
        <filter val="-439997"/>
        <filter val="441480"/>
        <filter val="4419506"/>
        <filter val="44356503"/>
        <filter val="445417"/>
        <filter val="44604000"/>
        <filter val="4483490"/>
        <filter val="45361859"/>
        <filter val="464162"/>
        <filter val="464737"/>
        <filter val="469485"/>
        <filter val="472890900"/>
        <filter val="4860733"/>
        <filter val="4877241"/>
        <filter val="489035"/>
        <filter val="49545955"/>
        <filter val="49692474"/>
        <filter val="4973367"/>
        <filter val="50349085"/>
        <filter val="505818"/>
        <filter val="50882150"/>
        <filter val="509382"/>
        <filter val="513108"/>
        <filter val="5139821"/>
        <filter val="515514"/>
        <filter val="51904"/>
        <filter val="-51969"/>
        <filter val="52188475"/>
        <filter val="522560"/>
        <filter val="523165"/>
        <filter val="531711"/>
        <filter val="53333156"/>
        <filter val="5370169"/>
        <filter val="543700"/>
        <filter val="544080"/>
        <filter val="550068"/>
        <filter val="554256319"/>
        <filter val="5583375"/>
        <filter val="559110"/>
        <filter val="565032"/>
        <filter val="566488"/>
        <filter val="57378935"/>
        <filter val="576842"/>
        <filter val="58552200"/>
        <filter val="587977"/>
        <filter val="590882"/>
        <filter val="593808"/>
        <filter val="594207"/>
        <filter val="59859990"/>
        <filter val="5992204"/>
        <filter val="5996491"/>
        <filter val="6023767"/>
        <filter val="616217"/>
        <filter val="624372"/>
        <filter val="629605531"/>
        <filter val="636799"/>
        <filter val="642746"/>
        <filter val="6488"/>
        <filter val="6514827"/>
        <filter val="660045"/>
        <filter val="665429571"/>
        <filter val="6725924"/>
        <filter val="6741063"/>
        <filter val="674959"/>
        <filter val="67549"/>
        <filter val="675927"/>
        <filter val="677846"/>
        <filter val="68692535"/>
        <filter val="7052218"/>
        <filter val="709300"/>
        <filter val="710615"/>
        <filter val="710850"/>
        <filter val="7209480"/>
        <filter val="7333636"/>
        <filter val="744926"/>
        <filter val="7484"/>
        <filter val="749659"/>
        <filter val="750416"/>
        <filter val="7505351"/>
        <filter val="755605"/>
        <filter val="7595571"/>
        <filter val="768569"/>
        <filter val="773265"/>
        <filter val="783647"/>
        <filter val="7856640"/>
        <filter val="7963643350"/>
        <filter val="798717016"/>
        <filter val="79947240"/>
        <filter val="79963748"/>
        <filter val="81457"/>
        <filter val="819053"/>
        <filter val="824973"/>
        <filter val="838839"/>
        <filter val="8390370"/>
        <filter val="8393734"/>
        <filter val="841438"/>
        <filter val="842150"/>
        <filter val="8457675141"/>
        <filter val="8459362"/>
        <filter val="8480354"/>
        <filter val="8495420"/>
        <filter val="8562861"/>
        <filter val="859002"/>
        <filter val="8650689"/>
        <filter val="871962"/>
        <filter val="873072"/>
        <filter val="8885912"/>
        <filter val="9084551"/>
        <filter val="909718"/>
        <filter val="9102759"/>
        <filter val="918591"/>
        <filter val="91890412"/>
        <filter val="9260405"/>
        <filter val="93416616"/>
        <filter val="94979284"/>
        <filter val="96802927"/>
        <filter val="983301"/>
      </filters>
    </filterColumn>
  </autoFilter>
  <mergeCells count="1">
    <mergeCell ref="B1:N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I316"/>
  <sheetViews>
    <sheetView workbookViewId="0">
      <selection activeCell="B17" sqref="B17"/>
    </sheetView>
  </sheetViews>
  <sheetFormatPr defaultColWidth="9.140625" defaultRowHeight="15"/>
  <cols>
    <col min="1" max="1" width="9.140625" style="1"/>
    <col min="2" max="2" width="63.5703125" style="1" customWidth="1"/>
    <col min="3" max="3" width="17" style="1" customWidth="1"/>
    <col min="4" max="4" width="17.28515625" style="1" customWidth="1"/>
    <col min="5" max="5" width="24.85546875" style="36" customWidth="1"/>
    <col min="6" max="6" width="25.85546875" style="36" customWidth="1"/>
    <col min="7" max="7" width="25.85546875" style="1" customWidth="1"/>
    <col min="8" max="8" width="16.140625" style="36" customWidth="1"/>
    <col min="9" max="9" width="15.5703125" style="1" customWidth="1"/>
    <col min="10" max="10" width="12.42578125" style="1" customWidth="1"/>
    <col min="11" max="16384" width="9.140625" style="1"/>
  </cols>
  <sheetData>
    <row r="2" spans="1:9" ht="21">
      <c r="A2" s="535" t="s">
        <v>358</v>
      </c>
      <c r="B2" s="535"/>
      <c r="C2" s="535"/>
      <c r="D2" s="535"/>
      <c r="E2" s="535"/>
      <c r="F2" s="535"/>
      <c r="G2" s="535"/>
      <c r="H2" s="535"/>
      <c r="I2" s="535"/>
    </row>
    <row r="4" spans="1:9" ht="15.75" thickBot="1"/>
    <row r="5" spans="1:9" ht="27" thickBot="1">
      <c r="A5" s="536" t="s">
        <v>359</v>
      </c>
      <c r="B5" s="537"/>
      <c r="C5" s="537"/>
      <c r="D5" s="537"/>
      <c r="E5" s="537"/>
      <c r="F5" s="537"/>
      <c r="G5" s="537"/>
      <c r="H5" s="537"/>
      <c r="I5" s="538"/>
    </row>
    <row r="6" spans="1:9" ht="19.5" thickBot="1">
      <c r="A6" s="539" t="s">
        <v>716</v>
      </c>
      <c r="B6" s="540"/>
      <c r="C6" s="540"/>
      <c r="D6" s="540"/>
      <c r="E6" s="540"/>
      <c r="F6" s="540"/>
      <c r="G6" s="540"/>
      <c r="H6" s="540"/>
      <c r="I6" s="541"/>
    </row>
    <row r="7" spans="1:9" ht="19.5" thickBot="1">
      <c r="A7" s="542" t="s">
        <v>360</v>
      </c>
      <c r="B7" s="543"/>
      <c r="C7" s="543"/>
      <c r="D7" s="543"/>
      <c r="E7" s="543"/>
      <c r="F7" s="543"/>
      <c r="G7" s="543"/>
      <c r="H7" s="543"/>
      <c r="I7" s="544"/>
    </row>
    <row r="8" spans="1:9" ht="38.25" customHeight="1">
      <c r="A8" s="532" t="s">
        <v>361</v>
      </c>
      <c r="B8" s="545" t="s">
        <v>362</v>
      </c>
      <c r="C8" s="545" t="s">
        <v>3</v>
      </c>
      <c r="D8" s="532" t="s">
        <v>363</v>
      </c>
      <c r="E8" s="532" t="s">
        <v>364</v>
      </c>
      <c r="F8" s="532" t="s">
        <v>365</v>
      </c>
      <c r="G8" s="532" t="s">
        <v>366</v>
      </c>
      <c r="H8" s="532" t="s">
        <v>367</v>
      </c>
      <c r="I8" s="532" t="s">
        <v>16</v>
      </c>
    </row>
    <row r="9" spans="1:9" ht="35.25" customHeight="1">
      <c r="A9" s="533"/>
      <c r="B9" s="546"/>
      <c r="C9" s="546"/>
      <c r="D9" s="533"/>
      <c r="E9" s="533"/>
      <c r="F9" s="533"/>
      <c r="G9" s="533"/>
      <c r="H9" s="533"/>
      <c r="I9" s="533"/>
    </row>
    <row r="10" spans="1:9">
      <c r="A10" s="533"/>
      <c r="B10" s="546"/>
      <c r="C10" s="546"/>
      <c r="D10" s="533"/>
      <c r="E10" s="533"/>
      <c r="F10" s="533"/>
      <c r="G10" s="533"/>
      <c r="H10" s="533"/>
      <c r="I10" s="533"/>
    </row>
    <row r="11" spans="1:9">
      <c r="A11" s="533"/>
      <c r="B11" s="546"/>
      <c r="C11" s="546"/>
      <c r="D11" s="533"/>
      <c r="E11" s="533"/>
      <c r="F11" s="533"/>
      <c r="G11" s="533"/>
      <c r="H11" s="533"/>
      <c r="I11" s="533"/>
    </row>
    <row r="12" spans="1:9">
      <c r="A12" s="533"/>
      <c r="B12" s="546"/>
      <c r="C12" s="546"/>
      <c r="D12" s="533"/>
      <c r="E12" s="533"/>
      <c r="F12" s="533"/>
      <c r="G12" s="533"/>
      <c r="H12" s="533"/>
      <c r="I12" s="533"/>
    </row>
    <row r="13" spans="1:9">
      <c r="A13" s="533"/>
      <c r="B13" s="546"/>
      <c r="C13" s="546"/>
      <c r="D13" s="533"/>
      <c r="E13" s="533"/>
      <c r="F13" s="533"/>
      <c r="G13" s="533"/>
      <c r="H13" s="533"/>
      <c r="I13" s="533"/>
    </row>
    <row r="14" spans="1:9">
      <c r="A14" s="533"/>
      <c r="B14" s="546"/>
      <c r="C14" s="546"/>
      <c r="D14" s="533"/>
      <c r="E14" s="533"/>
      <c r="F14" s="533"/>
      <c r="G14" s="533"/>
      <c r="H14" s="533"/>
      <c r="I14" s="533"/>
    </row>
    <row r="15" spans="1:9">
      <c r="A15" s="533"/>
      <c r="B15" s="546"/>
      <c r="C15" s="546"/>
      <c r="D15" s="533"/>
      <c r="E15" s="533"/>
      <c r="F15" s="533"/>
      <c r="G15" s="533"/>
      <c r="H15" s="533"/>
      <c r="I15" s="533"/>
    </row>
    <row r="16" spans="1:9" ht="15.75">
      <c r="A16" s="533"/>
      <c r="B16" s="546"/>
      <c r="C16" s="546"/>
      <c r="D16" s="533"/>
      <c r="E16" s="533"/>
      <c r="F16" s="533"/>
      <c r="G16" s="533"/>
      <c r="H16" s="37"/>
      <c r="I16" s="533"/>
    </row>
    <row r="17" spans="1:9" ht="15.75">
      <c r="A17" s="247">
        <v>1</v>
      </c>
      <c r="B17" s="11" t="s">
        <v>17</v>
      </c>
      <c r="C17" s="16">
        <v>1260</v>
      </c>
      <c r="D17" s="243" t="s">
        <v>357</v>
      </c>
      <c r="E17" s="245" t="s">
        <v>368</v>
      </c>
      <c r="F17" s="245" t="s">
        <v>18</v>
      </c>
      <c r="G17" s="19"/>
      <c r="H17" s="245">
        <v>220</v>
      </c>
      <c r="I17" s="20" t="s">
        <v>375</v>
      </c>
    </row>
    <row r="18" spans="1:9" ht="15.75">
      <c r="A18" s="247">
        <v>2</v>
      </c>
      <c r="B18" s="11" t="s">
        <v>19</v>
      </c>
      <c r="C18" s="16">
        <v>500</v>
      </c>
      <c r="D18" s="243" t="s">
        <v>357</v>
      </c>
      <c r="E18" s="245" t="s">
        <v>368</v>
      </c>
      <c r="F18" s="245" t="s">
        <v>18</v>
      </c>
      <c r="G18" s="19"/>
      <c r="H18" s="245">
        <v>400</v>
      </c>
      <c r="I18" s="20" t="s">
        <v>375</v>
      </c>
    </row>
    <row r="19" spans="1:9" ht="15.75">
      <c r="A19" s="247">
        <v>3</v>
      </c>
      <c r="B19" s="11" t="s">
        <v>20</v>
      </c>
      <c r="C19" s="16">
        <v>420</v>
      </c>
      <c r="D19" s="243" t="s">
        <v>357</v>
      </c>
      <c r="E19" s="245" t="s">
        <v>368</v>
      </c>
      <c r="F19" s="245" t="s">
        <v>18</v>
      </c>
      <c r="G19" s="19"/>
      <c r="H19" s="245">
        <v>220</v>
      </c>
      <c r="I19" s="20" t="s">
        <v>375</v>
      </c>
    </row>
    <row r="20" spans="1:9" ht="15.75">
      <c r="A20" s="247">
        <v>4</v>
      </c>
      <c r="B20" s="11" t="s">
        <v>21</v>
      </c>
      <c r="C20" s="16">
        <v>420</v>
      </c>
      <c r="D20" s="243" t="s">
        <v>357</v>
      </c>
      <c r="E20" s="245" t="s">
        <v>368</v>
      </c>
      <c r="F20" s="245" t="s">
        <v>18</v>
      </c>
      <c r="G20" s="19"/>
      <c r="H20" s="245">
        <v>220</v>
      </c>
      <c r="I20" s="20" t="s">
        <v>375</v>
      </c>
    </row>
    <row r="21" spans="1:9" ht="15.75">
      <c r="A21" s="247">
        <v>5</v>
      </c>
      <c r="B21" s="11" t="s">
        <v>22</v>
      </c>
      <c r="C21" s="16">
        <v>210</v>
      </c>
      <c r="D21" s="243" t="s">
        <v>357</v>
      </c>
      <c r="E21" s="245" t="s">
        <v>368</v>
      </c>
      <c r="F21" s="245" t="s">
        <v>18</v>
      </c>
      <c r="G21" s="19"/>
      <c r="H21" s="245">
        <v>220</v>
      </c>
      <c r="I21" s="20" t="s">
        <v>375</v>
      </c>
    </row>
    <row r="22" spans="1:9" ht="15.75">
      <c r="A22" s="247">
        <v>6</v>
      </c>
      <c r="B22" s="11" t="s">
        <v>23</v>
      </c>
      <c r="C22" s="16">
        <v>600</v>
      </c>
      <c r="D22" s="243" t="s">
        <v>357</v>
      </c>
      <c r="E22" s="245" t="s">
        <v>368</v>
      </c>
      <c r="F22" s="245" t="s">
        <v>18</v>
      </c>
      <c r="G22" s="19"/>
      <c r="H22" s="245">
        <v>400</v>
      </c>
      <c r="I22" s="20" t="s">
        <v>375</v>
      </c>
    </row>
    <row r="23" spans="1:9" ht="15.75">
      <c r="A23" s="247">
        <v>7</v>
      </c>
      <c r="B23" s="11" t="s">
        <v>24</v>
      </c>
      <c r="C23" s="16">
        <v>90</v>
      </c>
      <c r="D23" s="243" t="s">
        <v>369</v>
      </c>
      <c r="E23" s="245" t="s">
        <v>368</v>
      </c>
      <c r="F23" s="245" t="s">
        <v>18</v>
      </c>
      <c r="G23" s="19"/>
      <c r="H23" s="245">
        <v>220</v>
      </c>
      <c r="I23" s="20" t="s">
        <v>375</v>
      </c>
    </row>
    <row r="24" spans="1:9" ht="15.75">
      <c r="A24" s="247">
        <v>8</v>
      </c>
      <c r="B24" s="11" t="s">
        <v>25</v>
      </c>
      <c r="C24" s="16">
        <v>50</v>
      </c>
      <c r="D24" s="243" t="s">
        <v>369</v>
      </c>
      <c r="E24" s="245" t="s">
        <v>368</v>
      </c>
      <c r="F24" s="245" t="s">
        <v>18</v>
      </c>
      <c r="G24" s="19"/>
      <c r="H24" s="245">
        <v>132</v>
      </c>
      <c r="I24" s="20" t="s">
        <v>375</v>
      </c>
    </row>
    <row r="25" spans="1:9" ht="15.75">
      <c r="A25" s="247">
        <v>9</v>
      </c>
      <c r="B25" s="11" t="s">
        <v>26</v>
      </c>
      <c r="C25" s="16">
        <v>240</v>
      </c>
      <c r="D25" s="243" t="s">
        <v>369</v>
      </c>
      <c r="E25" s="245" t="s">
        <v>368</v>
      </c>
      <c r="F25" s="245" t="s">
        <v>18</v>
      </c>
      <c r="G25" s="19"/>
      <c r="H25" s="245">
        <v>132</v>
      </c>
      <c r="I25" s="20" t="s">
        <v>375</v>
      </c>
    </row>
    <row r="26" spans="1:9" ht="15.75">
      <c r="A26" s="247">
        <v>10</v>
      </c>
      <c r="B26" s="11" t="s">
        <v>27</v>
      </c>
      <c r="C26" s="16">
        <v>460</v>
      </c>
      <c r="D26" s="243" t="s">
        <v>369</v>
      </c>
      <c r="E26" s="245" t="s">
        <v>368</v>
      </c>
      <c r="F26" s="245" t="s">
        <v>18</v>
      </c>
      <c r="G26" s="19"/>
      <c r="H26" s="245">
        <v>132</v>
      </c>
      <c r="I26" s="20" t="s">
        <v>375</v>
      </c>
    </row>
    <row r="27" spans="1:9" ht="15.75">
      <c r="A27" s="247">
        <v>11</v>
      </c>
      <c r="B27" s="11" t="s">
        <v>28</v>
      </c>
      <c r="C27" s="16">
        <v>25</v>
      </c>
      <c r="D27" s="243" t="s">
        <v>369</v>
      </c>
      <c r="E27" s="245" t="s">
        <v>368</v>
      </c>
      <c r="F27" s="245" t="s">
        <v>18</v>
      </c>
      <c r="G27" s="19"/>
      <c r="H27" s="245">
        <v>132</v>
      </c>
      <c r="I27" s="20" t="s">
        <v>375</v>
      </c>
    </row>
    <row r="28" spans="1:9" ht="15.75">
      <c r="A28" s="247">
        <v>12</v>
      </c>
      <c r="B28" s="11" t="s">
        <v>29</v>
      </c>
      <c r="C28" s="16">
        <v>20</v>
      </c>
      <c r="D28" s="243" t="s">
        <v>369</v>
      </c>
      <c r="E28" s="245" t="s">
        <v>368</v>
      </c>
      <c r="F28" s="245" t="s">
        <v>18</v>
      </c>
      <c r="G28" s="19"/>
      <c r="H28" s="245">
        <v>220</v>
      </c>
      <c r="I28" s="20" t="s">
        <v>375</v>
      </c>
    </row>
    <row r="29" spans="1:9" ht="15.75">
      <c r="A29" s="247">
        <v>13</v>
      </c>
      <c r="B29" s="11" t="s">
        <v>30</v>
      </c>
      <c r="C29" s="16">
        <v>1</v>
      </c>
      <c r="D29" s="243" t="s">
        <v>369</v>
      </c>
      <c r="E29" s="245" t="s">
        <v>368</v>
      </c>
      <c r="F29" s="245" t="s">
        <v>18</v>
      </c>
      <c r="G29" s="19"/>
      <c r="H29" s="245">
        <v>220</v>
      </c>
      <c r="I29" s="20" t="s">
        <v>375</v>
      </c>
    </row>
    <row r="30" spans="1:9" ht="15.75">
      <c r="A30" s="247">
        <v>14</v>
      </c>
      <c r="B30" s="11" t="s">
        <v>31</v>
      </c>
      <c r="C30" s="16">
        <v>84</v>
      </c>
      <c r="D30" s="243" t="s">
        <v>369</v>
      </c>
      <c r="E30" s="245" t="s">
        <v>368</v>
      </c>
      <c r="F30" s="245" t="s">
        <v>18</v>
      </c>
      <c r="G30" s="19"/>
      <c r="H30" s="245">
        <v>220</v>
      </c>
      <c r="I30" s="20" t="s">
        <v>375</v>
      </c>
    </row>
    <row r="31" spans="1:9" ht="15.75">
      <c r="A31" s="247">
        <v>15</v>
      </c>
      <c r="B31" s="11" t="s">
        <v>32</v>
      </c>
      <c r="C31" s="16">
        <v>28.8</v>
      </c>
      <c r="D31" s="243" t="s">
        <v>369</v>
      </c>
      <c r="E31" s="245" t="s">
        <v>368</v>
      </c>
      <c r="F31" s="245" t="s">
        <v>18</v>
      </c>
      <c r="G31" s="19"/>
      <c r="H31" s="245">
        <v>400</v>
      </c>
      <c r="I31" s="20" t="s">
        <v>375</v>
      </c>
    </row>
    <row r="32" spans="1:9" ht="15.75">
      <c r="A32" s="247">
        <v>16</v>
      </c>
      <c r="B32" s="11" t="s">
        <v>33</v>
      </c>
      <c r="C32" s="16">
        <v>100</v>
      </c>
      <c r="D32" s="243" t="s">
        <v>369</v>
      </c>
      <c r="E32" s="245" t="s">
        <v>368</v>
      </c>
      <c r="F32" s="245" t="s">
        <v>18</v>
      </c>
      <c r="G32" s="19"/>
      <c r="H32" s="245">
        <v>400</v>
      </c>
      <c r="I32" s="20" t="s">
        <v>375</v>
      </c>
    </row>
    <row r="33" spans="1:9" ht="15.75">
      <c r="A33" s="247">
        <v>17</v>
      </c>
      <c r="B33" s="11" t="s">
        <v>34</v>
      </c>
      <c r="C33" s="16">
        <v>2100</v>
      </c>
      <c r="D33" s="243" t="s">
        <v>357</v>
      </c>
      <c r="E33" s="245" t="s">
        <v>368</v>
      </c>
      <c r="F33" s="245" t="s">
        <v>18</v>
      </c>
      <c r="G33" s="19"/>
      <c r="H33" s="245">
        <v>400</v>
      </c>
      <c r="I33" s="20" t="s">
        <v>375</v>
      </c>
    </row>
    <row r="34" spans="1:9" ht="15.75">
      <c r="A34" s="247">
        <v>18</v>
      </c>
      <c r="B34" s="11" t="s">
        <v>35</v>
      </c>
      <c r="C34" s="16">
        <v>0</v>
      </c>
      <c r="D34" s="243" t="s">
        <v>357</v>
      </c>
      <c r="E34" s="245" t="s">
        <v>368</v>
      </c>
      <c r="F34" s="245" t="s">
        <v>18</v>
      </c>
      <c r="G34" s="19"/>
      <c r="H34" s="245">
        <v>400</v>
      </c>
      <c r="I34" s="20" t="s">
        <v>375</v>
      </c>
    </row>
    <row r="35" spans="1:9" ht="15.75">
      <c r="A35" s="247">
        <v>19</v>
      </c>
      <c r="B35" s="11" t="s">
        <v>36</v>
      </c>
      <c r="C35" s="16">
        <v>1000</v>
      </c>
      <c r="D35" s="243" t="s">
        <v>370</v>
      </c>
      <c r="E35" s="245" t="s">
        <v>368</v>
      </c>
      <c r="F35" s="245" t="s">
        <v>356</v>
      </c>
      <c r="G35" s="534">
        <v>94</v>
      </c>
      <c r="H35" s="245">
        <v>400</v>
      </c>
      <c r="I35" s="20" t="s">
        <v>371</v>
      </c>
    </row>
    <row r="36" spans="1:9" ht="15.75">
      <c r="A36" s="247">
        <v>20</v>
      </c>
      <c r="B36" s="11" t="s">
        <v>311</v>
      </c>
      <c r="C36" s="244" t="s">
        <v>57</v>
      </c>
      <c r="D36" s="243" t="s">
        <v>57</v>
      </c>
      <c r="E36" s="245" t="s">
        <v>368</v>
      </c>
      <c r="F36" s="245" t="s">
        <v>356</v>
      </c>
      <c r="G36" s="534"/>
      <c r="H36" s="245">
        <v>220</v>
      </c>
      <c r="I36" s="20" t="s">
        <v>371</v>
      </c>
    </row>
    <row r="37" spans="1:9" ht="15.75">
      <c r="A37" s="247">
        <v>21</v>
      </c>
      <c r="B37" s="11" t="s">
        <v>37</v>
      </c>
      <c r="C37" s="16">
        <v>500</v>
      </c>
      <c r="D37" s="243" t="s">
        <v>357</v>
      </c>
      <c r="E37" s="245" t="s">
        <v>368</v>
      </c>
      <c r="F37" s="245" t="s">
        <v>356</v>
      </c>
      <c r="G37" s="534"/>
      <c r="H37" s="245">
        <v>400</v>
      </c>
      <c r="I37" s="20" t="s">
        <v>371</v>
      </c>
    </row>
    <row r="38" spans="1:9" ht="15.75">
      <c r="A38" s="247">
        <v>22</v>
      </c>
      <c r="B38" s="11" t="s">
        <v>38</v>
      </c>
      <c r="C38" s="16">
        <v>1020</v>
      </c>
      <c r="D38" s="243" t="s">
        <v>357</v>
      </c>
      <c r="E38" s="245" t="s">
        <v>368</v>
      </c>
      <c r="F38" s="245" t="s">
        <v>356</v>
      </c>
      <c r="G38" s="534"/>
      <c r="H38" s="245">
        <v>400</v>
      </c>
      <c r="I38" s="20" t="s">
        <v>371</v>
      </c>
    </row>
    <row r="39" spans="1:9" ht="15.75">
      <c r="A39" s="247">
        <v>23</v>
      </c>
      <c r="B39" s="11" t="s">
        <v>39</v>
      </c>
      <c r="C39" s="16">
        <v>1500</v>
      </c>
      <c r="D39" s="243" t="s">
        <v>357</v>
      </c>
      <c r="E39" s="245" t="s">
        <v>368</v>
      </c>
      <c r="F39" s="245" t="s">
        <v>356</v>
      </c>
      <c r="G39" s="534"/>
      <c r="H39" s="245">
        <v>400</v>
      </c>
      <c r="I39" s="20" t="s">
        <v>371</v>
      </c>
    </row>
    <row r="40" spans="1:9" ht="15.75">
      <c r="A40" s="247">
        <v>24</v>
      </c>
      <c r="B40" s="11" t="s">
        <v>40</v>
      </c>
      <c r="C40" s="16">
        <v>630</v>
      </c>
      <c r="D40" s="243" t="s">
        <v>357</v>
      </c>
      <c r="E40" s="245" t="s">
        <v>368</v>
      </c>
      <c r="F40" s="245" t="s">
        <v>356</v>
      </c>
      <c r="G40" s="534"/>
      <c r="H40" s="245">
        <v>400</v>
      </c>
      <c r="I40" s="20" t="s">
        <v>371</v>
      </c>
    </row>
    <row r="41" spans="1:9" ht="15.75">
      <c r="A41" s="247">
        <v>25</v>
      </c>
      <c r="B41" s="11" t="s">
        <v>41</v>
      </c>
      <c r="C41" s="16">
        <v>840</v>
      </c>
      <c r="D41" s="243" t="s">
        <v>357</v>
      </c>
      <c r="E41" s="245" t="s">
        <v>368</v>
      </c>
      <c r="F41" s="245" t="s">
        <v>356</v>
      </c>
      <c r="G41" s="534"/>
      <c r="H41" s="245">
        <v>400</v>
      </c>
      <c r="I41" s="20" t="s">
        <v>371</v>
      </c>
    </row>
    <row r="42" spans="1:9" ht="15.75">
      <c r="A42" s="247">
        <v>26</v>
      </c>
      <c r="B42" s="11" t="s">
        <v>42</v>
      </c>
      <c r="C42" s="16">
        <v>440</v>
      </c>
      <c r="D42" s="243" t="s">
        <v>357</v>
      </c>
      <c r="E42" s="245" t="s">
        <v>368</v>
      </c>
      <c r="F42" s="245" t="s">
        <v>356</v>
      </c>
      <c r="G42" s="534"/>
      <c r="H42" s="245">
        <v>220</v>
      </c>
      <c r="I42" s="20" t="s">
        <v>371</v>
      </c>
    </row>
    <row r="43" spans="1:9" ht="15.75">
      <c r="A43" s="247">
        <v>27</v>
      </c>
      <c r="B43" s="11" t="s">
        <v>397</v>
      </c>
      <c r="C43" s="16">
        <v>800</v>
      </c>
      <c r="D43" s="243" t="s">
        <v>357</v>
      </c>
      <c r="E43" s="245" t="s">
        <v>368</v>
      </c>
      <c r="F43" s="245" t="s">
        <v>356</v>
      </c>
      <c r="G43" s="534"/>
      <c r="H43" s="245">
        <v>220</v>
      </c>
      <c r="I43" s="20" t="s">
        <v>371</v>
      </c>
    </row>
    <row r="44" spans="1:9" ht="15.75">
      <c r="A44" s="247">
        <v>28</v>
      </c>
      <c r="B44" s="11" t="s">
        <v>43</v>
      </c>
      <c r="C44" s="16">
        <v>1000</v>
      </c>
      <c r="D44" s="243" t="s">
        <v>357</v>
      </c>
      <c r="E44" s="245" t="s">
        <v>368</v>
      </c>
      <c r="F44" s="245" t="s">
        <v>356</v>
      </c>
      <c r="G44" s="534"/>
      <c r="H44" s="245">
        <v>220</v>
      </c>
      <c r="I44" s="20" t="s">
        <v>371</v>
      </c>
    </row>
    <row r="45" spans="1:9" ht="15.75">
      <c r="A45" s="247">
        <v>29</v>
      </c>
      <c r="B45" s="11" t="s">
        <v>44</v>
      </c>
      <c r="C45" s="16">
        <v>1000</v>
      </c>
      <c r="D45" s="243" t="s">
        <v>357</v>
      </c>
      <c r="E45" s="245" t="s">
        <v>368</v>
      </c>
      <c r="F45" s="245" t="s">
        <v>356</v>
      </c>
      <c r="G45" s="534"/>
      <c r="H45" s="245">
        <v>220</v>
      </c>
      <c r="I45" s="20" t="s">
        <v>371</v>
      </c>
    </row>
    <row r="46" spans="1:9" ht="15.75">
      <c r="A46" s="247">
        <v>30</v>
      </c>
      <c r="B46" s="11" t="s">
        <v>45</v>
      </c>
      <c r="C46" s="16">
        <v>350</v>
      </c>
      <c r="D46" s="243" t="s">
        <v>357</v>
      </c>
      <c r="E46" s="245" t="s">
        <v>368</v>
      </c>
      <c r="F46" s="245" t="s">
        <v>356</v>
      </c>
      <c r="G46" s="534"/>
      <c r="H46" s="245">
        <v>220</v>
      </c>
      <c r="I46" s="20" t="s">
        <v>371</v>
      </c>
    </row>
    <row r="47" spans="1:9" ht="15.75">
      <c r="A47" s="247">
        <v>31</v>
      </c>
      <c r="B47" s="11" t="s">
        <v>314</v>
      </c>
      <c r="C47" s="16">
        <v>500</v>
      </c>
      <c r="D47" s="243" t="s">
        <v>357</v>
      </c>
      <c r="E47" s="245" t="s">
        <v>368</v>
      </c>
      <c r="F47" s="245" t="s">
        <v>356</v>
      </c>
      <c r="G47" s="534"/>
      <c r="H47" s="245">
        <v>220</v>
      </c>
      <c r="I47" s="20" t="s">
        <v>371</v>
      </c>
    </row>
    <row r="48" spans="1:9" ht="15.75">
      <c r="A48" s="247">
        <v>32</v>
      </c>
      <c r="B48" s="11" t="s">
        <v>315</v>
      </c>
      <c r="C48" s="16">
        <v>500</v>
      </c>
      <c r="D48" s="243" t="s">
        <v>357</v>
      </c>
      <c r="E48" s="245" t="s">
        <v>368</v>
      </c>
      <c r="F48" s="245" t="s">
        <v>356</v>
      </c>
      <c r="G48" s="534"/>
      <c r="H48" s="245">
        <v>220</v>
      </c>
      <c r="I48" s="20" t="s">
        <v>371</v>
      </c>
    </row>
    <row r="49" spans="1:9" ht="15.75">
      <c r="A49" s="247">
        <v>33</v>
      </c>
      <c r="B49" s="11" t="s">
        <v>49</v>
      </c>
      <c r="C49" s="16">
        <v>0</v>
      </c>
      <c r="D49" s="243" t="s">
        <v>357</v>
      </c>
      <c r="E49" s="245" t="s">
        <v>368</v>
      </c>
      <c r="F49" s="245" t="s">
        <v>356</v>
      </c>
      <c r="G49" s="534"/>
      <c r="H49" s="245">
        <v>220</v>
      </c>
      <c r="I49" s="20" t="s">
        <v>371</v>
      </c>
    </row>
    <row r="50" spans="1:9" ht="15.75">
      <c r="A50" s="247">
        <v>34</v>
      </c>
      <c r="B50" s="11" t="s">
        <v>50</v>
      </c>
      <c r="C50" s="16">
        <v>0</v>
      </c>
      <c r="D50" s="243" t="s">
        <v>357</v>
      </c>
      <c r="E50" s="245" t="s">
        <v>368</v>
      </c>
      <c r="F50" s="245" t="s">
        <v>356</v>
      </c>
      <c r="G50" s="534"/>
      <c r="H50" s="245">
        <v>220</v>
      </c>
      <c r="I50" s="20" t="s">
        <v>371</v>
      </c>
    </row>
    <row r="51" spans="1:9" ht="15.75">
      <c r="A51" s="247">
        <v>35</v>
      </c>
      <c r="B51" s="11" t="s">
        <v>46</v>
      </c>
      <c r="C51" s="16">
        <v>1476</v>
      </c>
      <c r="D51" s="243" t="s">
        <v>357</v>
      </c>
      <c r="E51" s="245" t="s">
        <v>368</v>
      </c>
      <c r="F51" s="245" t="s">
        <v>356</v>
      </c>
      <c r="G51" s="534"/>
      <c r="H51" s="245">
        <v>220</v>
      </c>
      <c r="I51" s="20" t="s">
        <v>371</v>
      </c>
    </row>
    <row r="52" spans="1:9" ht="15.75">
      <c r="A52" s="247">
        <v>36</v>
      </c>
      <c r="B52" s="11" t="s">
        <v>47</v>
      </c>
      <c r="C52" s="16">
        <v>1320</v>
      </c>
      <c r="D52" s="243" t="s">
        <v>357</v>
      </c>
      <c r="E52" s="245" t="s">
        <v>368</v>
      </c>
      <c r="F52" s="245" t="s">
        <v>356</v>
      </c>
      <c r="G52" s="534"/>
      <c r="H52" s="245">
        <v>220</v>
      </c>
      <c r="I52" s="20" t="s">
        <v>371</v>
      </c>
    </row>
    <row r="53" spans="1:9" ht="15.75">
      <c r="A53" s="247">
        <v>37</v>
      </c>
      <c r="B53" s="11" t="s">
        <v>48</v>
      </c>
      <c r="C53" s="16">
        <v>0</v>
      </c>
      <c r="D53" s="243" t="s">
        <v>357</v>
      </c>
      <c r="E53" s="245" t="s">
        <v>372</v>
      </c>
      <c r="F53" s="245" t="s">
        <v>356</v>
      </c>
      <c r="G53" s="534"/>
      <c r="H53" s="245">
        <v>220</v>
      </c>
      <c r="I53" s="20" t="s">
        <v>371</v>
      </c>
    </row>
    <row r="54" spans="1:9" ht="15.75">
      <c r="A54" s="247">
        <v>38</v>
      </c>
      <c r="B54" s="11" t="s">
        <v>296</v>
      </c>
      <c r="C54" s="16" t="s">
        <v>57</v>
      </c>
      <c r="D54" s="244" t="s">
        <v>57</v>
      </c>
      <c r="E54" s="245" t="s">
        <v>368</v>
      </c>
      <c r="F54" s="245" t="s">
        <v>18</v>
      </c>
      <c r="G54" s="534"/>
      <c r="H54" s="245">
        <v>0</v>
      </c>
      <c r="I54" s="20" t="s">
        <v>371</v>
      </c>
    </row>
    <row r="55" spans="1:9" ht="15.75">
      <c r="A55" s="247">
        <v>39</v>
      </c>
      <c r="B55" s="11" t="s">
        <v>58</v>
      </c>
      <c r="C55" s="16" t="s">
        <v>57</v>
      </c>
      <c r="D55" s="243" t="s">
        <v>53</v>
      </c>
      <c r="E55" s="245" t="s">
        <v>372</v>
      </c>
      <c r="F55" s="245" t="s">
        <v>356</v>
      </c>
      <c r="G55" s="534"/>
      <c r="H55" s="245">
        <v>33</v>
      </c>
      <c r="I55" s="20" t="s">
        <v>371</v>
      </c>
    </row>
    <row r="56" spans="1:9" ht="15.75">
      <c r="A56" s="247">
        <v>40</v>
      </c>
      <c r="B56" s="11" t="s">
        <v>59</v>
      </c>
      <c r="C56" s="16" t="s">
        <v>57</v>
      </c>
      <c r="D56" s="243" t="s">
        <v>53</v>
      </c>
      <c r="E56" s="245" t="s">
        <v>368</v>
      </c>
      <c r="F56" s="245" t="s">
        <v>356</v>
      </c>
      <c r="G56" s="534"/>
      <c r="H56" s="245">
        <v>33</v>
      </c>
      <c r="I56" s="20" t="s">
        <v>371</v>
      </c>
    </row>
    <row r="57" spans="1:9" ht="15.75">
      <c r="A57" s="247">
        <v>41</v>
      </c>
      <c r="B57" s="11" t="s">
        <v>321</v>
      </c>
      <c r="C57" s="244" t="s">
        <v>57</v>
      </c>
      <c r="D57" s="243" t="s">
        <v>57</v>
      </c>
      <c r="E57" s="245" t="s">
        <v>368</v>
      </c>
      <c r="F57" s="245" t="s">
        <v>356</v>
      </c>
      <c r="G57" s="534"/>
      <c r="H57" s="245">
        <v>220</v>
      </c>
      <c r="I57" s="20" t="s">
        <v>371</v>
      </c>
    </row>
    <row r="58" spans="1:9" ht="15.75">
      <c r="A58" s="247">
        <v>42</v>
      </c>
      <c r="B58" s="11" t="s">
        <v>324</v>
      </c>
      <c r="C58" s="244" t="s">
        <v>57</v>
      </c>
      <c r="D58" s="243" t="s">
        <v>57</v>
      </c>
      <c r="E58" s="245" t="s">
        <v>368</v>
      </c>
      <c r="F58" s="245" t="s">
        <v>356</v>
      </c>
      <c r="G58" s="534"/>
      <c r="H58" s="245">
        <v>220</v>
      </c>
      <c r="I58" s="20" t="s">
        <v>371</v>
      </c>
    </row>
    <row r="59" spans="1:9" ht="15.75">
      <c r="A59" s="247">
        <v>43</v>
      </c>
      <c r="B59" s="11" t="s">
        <v>325</v>
      </c>
      <c r="C59" s="244" t="s">
        <v>57</v>
      </c>
      <c r="D59" s="244" t="s">
        <v>57</v>
      </c>
      <c r="E59" s="245" t="s">
        <v>368</v>
      </c>
      <c r="F59" s="245" t="s">
        <v>356</v>
      </c>
      <c r="G59" s="534"/>
      <c r="H59" s="245">
        <v>220</v>
      </c>
      <c r="I59" s="20" t="s">
        <v>371</v>
      </c>
    </row>
    <row r="60" spans="1:9" ht="15.75">
      <c r="A60" s="247">
        <v>44</v>
      </c>
      <c r="B60" s="11" t="s">
        <v>402</v>
      </c>
      <c r="C60" s="244" t="s">
        <v>57</v>
      </c>
      <c r="D60" s="244" t="s">
        <v>57</v>
      </c>
      <c r="E60" s="245" t="s">
        <v>368</v>
      </c>
      <c r="F60" s="245" t="s">
        <v>356</v>
      </c>
      <c r="G60" s="534"/>
      <c r="H60" s="245">
        <v>0</v>
      </c>
      <c r="I60" s="20" t="s">
        <v>371</v>
      </c>
    </row>
    <row r="61" spans="1:9" ht="15.75">
      <c r="A61" s="247">
        <v>45</v>
      </c>
      <c r="B61" s="11" t="s">
        <v>351</v>
      </c>
      <c r="C61" s="244" t="s">
        <v>57</v>
      </c>
      <c r="D61" s="243" t="s">
        <v>57</v>
      </c>
      <c r="E61" s="245" t="s">
        <v>368</v>
      </c>
      <c r="F61" s="245" t="s">
        <v>356</v>
      </c>
      <c r="G61" s="534"/>
      <c r="H61" s="245">
        <v>220</v>
      </c>
      <c r="I61" s="20" t="s">
        <v>371</v>
      </c>
    </row>
    <row r="62" spans="1:9" ht="15.75">
      <c r="A62" s="247">
        <v>46</v>
      </c>
      <c r="B62" s="11" t="s">
        <v>351</v>
      </c>
      <c r="C62" s="244" t="s">
        <v>57</v>
      </c>
      <c r="D62" s="243" t="s">
        <v>57</v>
      </c>
      <c r="E62" s="245" t="s">
        <v>368</v>
      </c>
      <c r="F62" s="245" t="s">
        <v>356</v>
      </c>
      <c r="G62" s="534"/>
      <c r="H62" s="245">
        <v>220</v>
      </c>
      <c r="I62" s="20" t="s">
        <v>371</v>
      </c>
    </row>
    <row r="63" spans="1:9" ht="15.75">
      <c r="A63" s="247">
        <v>47</v>
      </c>
      <c r="B63" s="11" t="s">
        <v>353</v>
      </c>
      <c r="C63" s="244" t="s">
        <v>57</v>
      </c>
      <c r="D63" s="243" t="s">
        <v>53</v>
      </c>
      <c r="E63" s="245" t="s">
        <v>368</v>
      </c>
      <c r="F63" s="245" t="s">
        <v>356</v>
      </c>
      <c r="G63" s="534"/>
      <c r="H63" s="245">
        <v>220</v>
      </c>
      <c r="I63" s="20" t="s">
        <v>371</v>
      </c>
    </row>
    <row r="64" spans="1:9" ht="15.75">
      <c r="A64" s="247">
        <v>48</v>
      </c>
      <c r="B64" s="11" t="s">
        <v>51</v>
      </c>
      <c r="C64" s="16">
        <v>0</v>
      </c>
      <c r="D64" s="243" t="s">
        <v>357</v>
      </c>
      <c r="E64" s="245" t="s">
        <v>368</v>
      </c>
      <c r="F64" s="245" t="s">
        <v>18</v>
      </c>
      <c r="G64" s="19"/>
      <c r="H64" s="245">
        <v>220</v>
      </c>
      <c r="I64" s="20" t="s">
        <v>375</v>
      </c>
    </row>
    <row r="65" spans="1:9" ht="15.75">
      <c r="A65" s="247">
        <v>49</v>
      </c>
      <c r="B65" s="11" t="s">
        <v>52</v>
      </c>
      <c r="C65" s="16">
        <v>350</v>
      </c>
      <c r="D65" s="243" t="s">
        <v>53</v>
      </c>
      <c r="E65" s="245" t="s">
        <v>368</v>
      </c>
      <c r="F65" s="245" t="s">
        <v>18</v>
      </c>
      <c r="G65" s="19"/>
      <c r="H65" s="245">
        <v>220</v>
      </c>
      <c r="I65" s="20" t="s">
        <v>375</v>
      </c>
    </row>
    <row r="66" spans="1:9" ht="15.75">
      <c r="A66" s="247">
        <v>50</v>
      </c>
      <c r="B66" s="11" t="s">
        <v>54</v>
      </c>
      <c r="C66" s="16">
        <v>150</v>
      </c>
      <c r="D66" s="243" t="s">
        <v>53</v>
      </c>
      <c r="E66" s="245" t="s">
        <v>368</v>
      </c>
      <c r="F66" s="245" t="s">
        <v>18</v>
      </c>
      <c r="G66" s="19"/>
      <c r="H66" s="245">
        <v>220</v>
      </c>
      <c r="I66" s="20" t="s">
        <v>375</v>
      </c>
    </row>
    <row r="67" spans="1:9" ht="15.75">
      <c r="A67" s="247">
        <v>51</v>
      </c>
      <c r="B67" s="11" t="s">
        <v>55</v>
      </c>
      <c r="C67" s="16">
        <v>125</v>
      </c>
      <c r="D67" s="243" t="s">
        <v>53</v>
      </c>
      <c r="E67" s="245" t="s">
        <v>368</v>
      </c>
      <c r="F67" s="245" t="s">
        <v>18</v>
      </c>
      <c r="G67" s="19"/>
      <c r="H67" s="245">
        <v>220</v>
      </c>
      <c r="I67" s="20" t="s">
        <v>375</v>
      </c>
    </row>
    <row r="68" spans="1:9" ht="15.75">
      <c r="A68" s="247">
        <v>52</v>
      </c>
      <c r="B68" s="11" t="s">
        <v>56</v>
      </c>
      <c r="C68" s="16">
        <v>1040</v>
      </c>
      <c r="D68" s="243" t="s">
        <v>357</v>
      </c>
      <c r="E68" s="245" t="s">
        <v>368</v>
      </c>
      <c r="F68" s="245" t="s">
        <v>18</v>
      </c>
      <c r="G68" s="19"/>
      <c r="H68" s="245">
        <v>33</v>
      </c>
      <c r="I68" s="20" t="s">
        <v>375</v>
      </c>
    </row>
    <row r="69" spans="1:9" ht="15.75">
      <c r="A69" s="247">
        <v>53</v>
      </c>
      <c r="B69" s="11" t="s">
        <v>61</v>
      </c>
      <c r="C69" s="16">
        <v>0</v>
      </c>
      <c r="D69" s="243" t="s">
        <v>373</v>
      </c>
      <c r="E69" s="245" t="s">
        <v>368</v>
      </c>
      <c r="F69" s="245" t="s">
        <v>18</v>
      </c>
      <c r="G69" s="19"/>
      <c r="H69" s="245">
        <v>33</v>
      </c>
      <c r="I69" s="20" t="s">
        <v>375</v>
      </c>
    </row>
    <row r="70" spans="1:9" ht="15.75">
      <c r="A70" s="247">
        <v>54</v>
      </c>
      <c r="B70" s="11" t="s">
        <v>62</v>
      </c>
      <c r="C70" s="16">
        <v>0.8</v>
      </c>
      <c r="D70" s="243" t="s">
        <v>53</v>
      </c>
      <c r="E70" s="245" t="s">
        <v>368</v>
      </c>
      <c r="F70" s="245" t="s">
        <v>18</v>
      </c>
      <c r="G70" s="19"/>
      <c r="H70" s="245">
        <v>33</v>
      </c>
      <c r="I70" s="20" t="s">
        <v>375</v>
      </c>
    </row>
    <row r="71" spans="1:9" ht="15.75">
      <c r="A71" s="247">
        <v>55</v>
      </c>
      <c r="B71" s="11" t="s">
        <v>63</v>
      </c>
      <c r="C71" s="16">
        <v>0.8</v>
      </c>
      <c r="D71" s="243" t="s">
        <v>53</v>
      </c>
      <c r="E71" s="245" t="s">
        <v>368</v>
      </c>
      <c r="F71" s="245" t="s">
        <v>18</v>
      </c>
      <c r="G71" s="19"/>
      <c r="H71" s="245">
        <v>33</v>
      </c>
      <c r="I71" s="20" t="s">
        <v>375</v>
      </c>
    </row>
    <row r="72" spans="1:9" ht="15.75">
      <c r="A72" s="247">
        <v>56</v>
      </c>
      <c r="B72" s="11" t="s">
        <v>64</v>
      </c>
      <c r="C72" s="16">
        <v>0.8</v>
      </c>
      <c r="D72" s="243" t="s">
        <v>53</v>
      </c>
      <c r="E72" s="245" t="s">
        <v>368</v>
      </c>
      <c r="F72" s="245" t="s">
        <v>18</v>
      </c>
      <c r="G72" s="20"/>
      <c r="H72" s="245">
        <v>33</v>
      </c>
      <c r="I72" s="20" t="s">
        <v>375</v>
      </c>
    </row>
    <row r="73" spans="1:9" ht="15.75">
      <c r="A73" s="247">
        <v>57</v>
      </c>
      <c r="B73" s="11" t="s">
        <v>65</v>
      </c>
      <c r="C73" s="16">
        <v>4</v>
      </c>
      <c r="D73" s="243" t="s">
        <v>53</v>
      </c>
      <c r="E73" s="245" t="s">
        <v>368</v>
      </c>
      <c r="F73" s="245" t="s">
        <v>18</v>
      </c>
      <c r="G73" s="20"/>
      <c r="H73" s="245">
        <v>33</v>
      </c>
      <c r="I73" s="20" t="s">
        <v>375</v>
      </c>
    </row>
    <row r="74" spans="1:9" ht="15.75">
      <c r="A74" s="247">
        <v>58</v>
      </c>
      <c r="B74" s="11" t="s">
        <v>66</v>
      </c>
      <c r="C74" s="16">
        <v>46</v>
      </c>
      <c r="D74" s="243" t="s">
        <v>53</v>
      </c>
      <c r="E74" s="245" t="s">
        <v>368</v>
      </c>
      <c r="F74" s="245" t="s">
        <v>18</v>
      </c>
      <c r="G74" s="20"/>
      <c r="H74" s="245">
        <v>33</v>
      </c>
      <c r="I74" s="20" t="s">
        <v>375</v>
      </c>
    </row>
    <row r="75" spans="1:9" ht="15.75">
      <c r="A75" s="247">
        <v>59</v>
      </c>
      <c r="B75" s="11" t="s">
        <v>67</v>
      </c>
      <c r="C75" s="16">
        <v>0</v>
      </c>
      <c r="D75" s="243" t="s">
        <v>53</v>
      </c>
      <c r="E75" s="245" t="s">
        <v>368</v>
      </c>
      <c r="F75" s="245" t="s">
        <v>18</v>
      </c>
      <c r="G75" s="20"/>
      <c r="H75" s="245">
        <v>33</v>
      </c>
      <c r="I75" s="20" t="s">
        <v>375</v>
      </c>
    </row>
    <row r="76" spans="1:9" ht="15.75">
      <c r="A76" s="247">
        <v>60</v>
      </c>
      <c r="B76" s="11" t="s">
        <v>407</v>
      </c>
      <c r="C76" s="16">
        <v>58</v>
      </c>
      <c r="D76" s="243" t="s">
        <v>53</v>
      </c>
      <c r="E76" s="245" t="s">
        <v>368</v>
      </c>
      <c r="F76" s="245" t="s">
        <v>18</v>
      </c>
      <c r="G76" s="20"/>
      <c r="H76" s="245">
        <v>132</v>
      </c>
      <c r="I76" s="20" t="s">
        <v>375</v>
      </c>
    </row>
    <row r="77" spans="1:9" ht="15.75">
      <c r="A77" s="247">
        <v>61</v>
      </c>
      <c r="B77" s="43" t="s">
        <v>408</v>
      </c>
      <c r="C77" s="16">
        <v>4</v>
      </c>
      <c r="D77" s="243" t="s">
        <v>53</v>
      </c>
      <c r="E77" s="245" t="s">
        <v>368</v>
      </c>
      <c r="F77" s="245" t="s">
        <v>18</v>
      </c>
      <c r="G77" s="20"/>
      <c r="H77" s="245">
        <v>33</v>
      </c>
      <c r="I77" s="20" t="s">
        <v>375</v>
      </c>
    </row>
    <row r="78" spans="1:9" ht="15.75">
      <c r="A78" s="247">
        <v>62</v>
      </c>
      <c r="B78" s="11" t="s">
        <v>68</v>
      </c>
      <c r="C78" s="16">
        <v>1.6</v>
      </c>
      <c r="D78" s="243" t="s">
        <v>53</v>
      </c>
      <c r="E78" s="245" t="s">
        <v>368</v>
      </c>
      <c r="F78" s="245" t="s">
        <v>18</v>
      </c>
      <c r="G78" s="19"/>
      <c r="H78" s="245">
        <v>220</v>
      </c>
      <c r="I78" s="20" t="s">
        <v>375</v>
      </c>
    </row>
    <row r="79" spans="1:9" ht="15.75">
      <c r="A79" s="247">
        <v>63</v>
      </c>
      <c r="B79" s="11" t="s">
        <v>69</v>
      </c>
      <c r="C79" s="16">
        <v>3.2</v>
      </c>
      <c r="D79" s="243" t="s">
        <v>53</v>
      </c>
      <c r="E79" s="245" t="s">
        <v>368</v>
      </c>
      <c r="F79" s="245" t="s">
        <v>18</v>
      </c>
      <c r="G79" s="19"/>
      <c r="H79" s="245">
        <v>33</v>
      </c>
      <c r="I79" s="20" t="s">
        <v>375</v>
      </c>
    </row>
    <row r="80" spans="1:9" ht="15.75">
      <c r="A80" s="247">
        <v>64</v>
      </c>
      <c r="B80" s="11" t="s">
        <v>70</v>
      </c>
      <c r="C80" s="16">
        <v>6.4</v>
      </c>
      <c r="D80" s="243" t="s">
        <v>53</v>
      </c>
      <c r="E80" s="245" t="s">
        <v>368</v>
      </c>
      <c r="F80" s="245" t="s">
        <v>18</v>
      </c>
      <c r="G80" s="19"/>
      <c r="H80" s="245">
        <v>220</v>
      </c>
      <c r="I80" s="20" t="s">
        <v>375</v>
      </c>
    </row>
    <row r="81" spans="1:9" ht="15.75">
      <c r="A81" s="247">
        <v>65</v>
      </c>
      <c r="B81" s="11" t="s">
        <v>71</v>
      </c>
      <c r="C81" s="16">
        <v>9.6</v>
      </c>
      <c r="D81" s="243" t="s">
        <v>53</v>
      </c>
      <c r="E81" s="245" t="s">
        <v>368</v>
      </c>
      <c r="F81" s="245" t="s">
        <v>18</v>
      </c>
      <c r="G81" s="19"/>
      <c r="H81" s="245">
        <v>220</v>
      </c>
      <c r="I81" s="20" t="s">
        <v>375</v>
      </c>
    </row>
    <row r="82" spans="1:9" ht="15.75">
      <c r="A82" s="247">
        <v>66</v>
      </c>
      <c r="B82" s="11" t="s">
        <v>72</v>
      </c>
      <c r="C82" s="16">
        <v>8</v>
      </c>
      <c r="D82" s="243" t="s">
        <v>53</v>
      </c>
      <c r="E82" s="245" t="s">
        <v>368</v>
      </c>
      <c r="F82" s="245" t="s">
        <v>18</v>
      </c>
      <c r="G82" s="19"/>
      <c r="H82" s="245">
        <v>220</v>
      </c>
      <c r="I82" s="20" t="s">
        <v>375</v>
      </c>
    </row>
    <row r="83" spans="1:9" ht="15.75">
      <c r="A83" s="247">
        <v>67</v>
      </c>
      <c r="B83" s="11" t="s">
        <v>73</v>
      </c>
      <c r="C83" s="16">
        <v>8</v>
      </c>
      <c r="D83" s="243" t="s">
        <v>53</v>
      </c>
      <c r="E83" s="245" t="s">
        <v>368</v>
      </c>
      <c r="F83" s="245" t="s">
        <v>18</v>
      </c>
      <c r="G83" s="19"/>
      <c r="H83" s="245">
        <v>220</v>
      </c>
      <c r="I83" s="20" t="s">
        <v>375</v>
      </c>
    </row>
    <row r="84" spans="1:9" ht="15.75">
      <c r="A84" s="247">
        <v>68</v>
      </c>
      <c r="B84" s="11" t="s">
        <v>74</v>
      </c>
      <c r="C84" s="16">
        <v>2.4</v>
      </c>
      <c r="D84" s="243" t="s">
        <v>53</v>
      </c>
      <c r="E84" s="245" t="s">
        <v>368</v>
      </c>
      <c r="F84" s="245" t="s">
        <v>18</v>
      </c>
      <c r="G84" s="19"/>
      <c r="H84" s="245">
        <v>220</v>
      </c>
      <c r="I84" s="20" t="s">
        <v>375</v>
      </c>
    </row>
    <row r="85" spans="1:9" ht="15.75">
      <c r="A85" s="247">
        <v>69</v>
      </c>
      <c r="B85" s="11" t="s">
        <v>75</v>
      </c>
      <c r="C85" s="16">
        <v>0.8</v>
      </c>
      <c r="D85" s="243" t="s">
        <v>53</v>
      </c>
      <c r="E85" s="245" t="s">
        <v>368</v>
      </c>
      <c r="F85" s="245" t="s">
        <v>18</v>
      </c>
      <c r="G85" s="19"/>
      <c r="H85" s="245">
        <v>220</v>
      </c>
      <c r="I85" s="20" t="s">
        <v>375</v>
      </c>
    </row>
    <row r="86" spans="1:9" ht="15.75">
      <c r="A86" s="247">
        <v>70</v>
      </c>
      <c r="B86" s="11" t="s">
        <v>76</v>
      </c>
      <c r="C86" s="16">
        <v>1.6</v>
      </c>
      <c r="D86" s="243" t="s">
        <v>53</v>
      </c>
      <c r="E86" s="245" t="s">
        <v>368</v>
      </c>
      <c r="F86" s="245" t="s">
        <v>18</v>
      </c>
      <c r="G86" s="19"/>
      <c r="H86" s="245">
        <v>220</v>
      </c>
      <c r="I86" s="20" t="s">
        <v>375</v>
      </c>
    </row>
    <row r="87" spans="1:9" ht="15.75">
      <c r="A87" s="247">
        <v>71</v>
      </c>
      <c r="B87" s="11" t="s">
        <v>93</v>
      </c>
      <c r="C87" s="16">
        <v>46.2</v>
      </c>
      <c r="D87" s="243" t="s">
        <v>53</v>
      </c>
      <c r="E87" s="245" t="s">
        <v>368</v>
      </c>
      <c r="F87" s="245" t="s">
        <v>18</v>
      </c>
      <c r="G87" s="19"/>
      <c r="H87" s="245">
        <v>220</v>
      </c>
      <c r="I87" s="20" t="s">
        <v>375</v>
      </c>
    </row>
    <row r="88" spans="1:9" ht="15.75">
      <c r="A88" s="247">
        <v>72</v>
      </c>
      <c r="B88" s="11" t="s">
        <v>94</v>
      </c>
      <c r="C88" s="16">
        <v>2.1</v>
      </c>
      <c r="D88" s="243" t="s">
        <v>53</v>
      </c>
      <c r="E88" s="245" t="s">
        <v>368</v>
      </c>
      <c r="F88" s="245" t="s">
        <v>18</v>
      </c>
      <c r="G88" s="19"/>
      <c r="H88" s="245">
        <v>220</v>
      </c>
      <c r="I88" s="20" t="s">
        <v>375</v>
      </c>
    </row>
    <row r="89" spans="1:9" ht="15.75">
      <c r="A89" s="247">
        <v>73</v>
      </c>
      <c r="B89" s="11" t="s">
        <v>95</v>
      </c>
      <c r="C89" s="16">
        <v>2.1</v>
      </c>
      <c r="D89" s="243" t="s">
        <v>53</v>
      </c>
      <c r="E89" s="245" t="s">
        <v>368</v>
      </c>
      <c r="F89" s="245" t="s">
        <v>18</v>
      </c>
      <c r="G89" s="19"/>
      <c r="H89" s="245">
        <v>220</v>
      </c>
      <c r="I89" s="20" t="s">
        <v>375</v>
      </c>
    </row>
    <row r="90" spans="1:9" ht="15.75">
      <c r="A90" s="247">
        <v>74</v>
      </c>
      <c r="B90" s="11" t="s">
        <v>96</v>
      </c>
      <c r="C90" s="16">
        <v>2.1</v>
      </c>
      <c r="D90" s="243" t="s">
        <v>53</v>
      </c>
      <c r="E90" s="245" t="s">
        <v>368</v>
      </c>
      <c r="F90" s="245" t="s">
        <v>18</v>
      </c>
      <c r="G90" s="19"/>
      <c r="H90" s="245">
        <v>220</v>
      </c>
      <c r="I90" s="20" t="s">
        <v>375</v>
      </c>
    </row>
    <row r="91" spans="1:9" ht="15.75">
      <c r="A91" s="247">
        <v>75</v>
      </c>
      <c r="B91" s="11" t="s">
        <v>97</v>
      </c>
      <c r="C91" s="16">
        <v>2.1</v>
      </c>
      <c r="D91" s="243" t="s">
        <v>53</v>
      </c>
      <c r="E91" s="245" t="s">
        <v>368</v>
      </c>
      <c r="F91" s="245" t="s">
        <v>18</v>
      </c>
      <c r="G91" s="19"/>
      <c r="H91" s="245">
        <v>220</v>
      </c>
      <c r="I91" s="20" t="s">
        <v>375</v>
      </c>
    </row>
    <row r="92" spans="1:9" ht="15.75">
      <c r="A92" s="247">
        <v>76</v>
      </c>
      <c r="B92" s="11" t="s">
        <v>98</v>
      </c>
      <c r="C92" s="16">
        <v>98.7</v>
      </c>
      <c r="D92" s="243" t="s">
        <v>53</v>
      </c>
      <c r="E92" s="245" t="s">
        <v>368</v>
      </c>
      <c r="F92" s="245" t="s">
        <v>18</v>
      </c>
      <c r="G92" s="19"/>
      <c r="H92" s="245">
        <v>33</v>
      </c>
      <c r="I92" s="20" t="s">
        <v>375</v>
      </c>
    </row>
    <row r="93" spans="1:9" ht="15.75">
      <c r="A93" s="247">
        <v>77</v>
      </c>
      <c r="B93" s="11" t="s">
        <v>99</v>
      </c>
      <c r="C93" s="16">
        <v>98.7</v>
      </c>
      <c r="D93" s="243" t="s">
        <v>53</v>
      </c>
      <c r="E93" s="245" t="s">
        <v>368</v>
      </c>
      <c r="F93" s="245" t="s">
        <v>18</v>
      </c>
      <c r="G93" s="19"/>
      <c r="H93" s="245">
        <v>33</v>
      </c>
      <c r="I93" s="20" t="s">
        <v>375</v>
      </c>
    </row>
    <row r="94" spans="1:9" ht="15.75">
      <c r="A94" s="247">
        <v>78</v>
      </c>
      <c r="B94" s="11" t="s">
        <v>126</v>
      </c>
      <c r="C94" s="16">
        <v>4.2</v>
      </c>
      <c r="D94" s="243" t="s">
        <v>53</v>
      </c>
      <c r="E94" s="245" t="s">
        <v>368</v>
      </c>
      <c r="F94" s="245" t="s">
        <v>18</v>
      </c>
      <c r="G94" s="19"/>
      <c r="H94" s="245">
        <v>33</v>
      </c>
      <c r="I94" s="20" t="s">
        <v>375</v>
      </c>
    </row>
    <row r="95" spans="1:9" ht="15.75">
      <c r="A95" s="247">
        <v>79</v>
      </c>
      <c r="B95" s="11" t="s">
        <v>127</v>
      </c>
      <c r="C95" s="16">
        <v>6.3</v>
      </c>
      <c r="D95" s="243" t="s">
        <v>53</v>
      </c>
      <c r="E95" s="245" t="s">
        <v>368</v>
      </c>
      <c r="F95" s="245" t="s">
        <v>18</v>
      </c>
      <c r="G95" s="19"/>
      <c r="H95" s="245">
        <v>33</v>
      </c>
      <c r="I95" s="20" t="s">
        <v>375</v>
      </c>
    </row>
    <row r="96" spans="1:9" ht="15.75">
      <c r="A96" s="247">
        <v>80</v>
      </c>
      <c r="B96" s="11" t="s">
        <v>128</v>
      </c>
      <c r="C96" s="16">
        <v>4.2</v>
      </c>
      <c r="D96" s="243" t="s">
        <v>53</v>
      </c>
      <c r="E96" s="245" t="s">
        <v>368</v>
      </c>
      <c r="F96" s="245" t="s">
        <v>18</v>
      </c>
      <c r="G96" s="19"/>
      <c r="H96" s="245">
        <v>132</v>
      </c>
      <c r="I96" s="20" t="s">
        <v>375</v>
      </c>
    </row>
    <row r="97" spans="1:9" ht="15.75">
      <c r="A97" s="247">
        <v>81</v>
      </c>
      <c r="B97" s="11" t="s">
        <v>129</v>
      </c>
      <c r="C97" s="16">
        <v>16.8</v>
      </c>
      <c r="D97" s="243" t="s">
        <v>53</v>
      </c>
      <c r="E97" s="245" t="s">
        <v>368</v>
      </c>
      <c r="F97" s="245" t="s">
        <v>18</v>
      </c>
      <c r="G97" s="19"/>
      <c r="H97" s="245">
        <v>220</v>
      </c>
      <c r="I97" s="20" t="s">
        <v>375</v>
      </c>
    </row>
    <row r="98" spans="1:9" ht="15.75">
      <c r="A98" s="247">
        <v>82</v>
      </c>
      <c r="B98" s="11" t="s">
        <v>130</v>
      </c>
      <c r="C98" s="16">
        <v>10.5</v>
      </c>
      <c r="D98" s="243" t="s">
        <v>53</v>
      </c>
      <c r="E98" s="245" t="s">
        <v>368</v>
      </c>
      <c r="F98" s="245" t="s">
        <v>18</v>
      </c>
      <c r="G98" s="19"/>
      <c r="H98" s="245">
        <v>132</v>
      </c>
      <c r="I98" s="20" t="s">
        <v>375</v>
      </c>
    </row>
    <row r="99" spans="1:9" ht="15.75">
      <c r="A99" s="247">
        <v>83</v>
      </c>
      <c r="B99" s="11" t="s">
        <v>131</v>
      </c>
      <c r="C99" s="16">
        <v>6.3</v>
      </c>
      <c r="D99" s="243" t="s">
        <v>53</v>
      </c>
      <c r="E99" s="245" t="s">
        <v>368</v>
      </c>
      <c r="F99" s="245" t="s">
        <v>18</v>
      </c>
      <c r="G99" s="19"/>
      <c r="H99" s="245">
        <v>220</v>
      </c>
      <c r="I99" s="20" t="s">
        <v>375</v>
      </c>
    </row>
    <row r="100" spans="1:9" ht="15.75">
      <c r="A100" s="247">
        <v>84</v>
      </c>
      <c r="B100" s="11" t="s">
        <v>132</v>
      </c>
      <c r="C100" s="16">
        <v>4.2</v>
      </c>
      <c r="D100" s="243" t="s">
        <v>53</v>
      </c>
      <c r="E100" s="245" t="s">
        <v>368</v>
      </c>
      <c r="F100" s="245" t="s">
        <v>18</v>
      </c>
      <c r="G100" s="19"/>
      <c r="H100" s="245">
        <v>220</v>
      </c>
      <c r="I100" s="20" t="s">
        <v>375</v>
      </c>
    </row>
    <row r="101" spans="1:9" ht="15.75">
      <c r="A101" s="247">
        <v>85</v>
      </c>
      <c r="B101" s="11" t="s">
        <v>133</v>
      </c>
      <c r="C101" s="16">
        <v>10.5</v>
      </c>
      <c r="D101" s="243" t="s">
        <v>53</v>
      </c>
      <c r="E101" s="245" t="s">
        <v>368</v>
      </c>
      <c r="F101" s="245" t="s">
        <v>18</v>
      </c>
      <c r="G101" s="19"/>
      <c r="H101" s="245">
        <v>33</v>
      </c>
      <c r="I101" s="20" t="s">
        <v>375</v>
      </c>
    </row>
    <row r="102" spans="1:9" ht="15.75">
      <c r="A102" s="247">
        <v>86</v>
      </c>
      <c r="B102" s="11" t="s">
        <v>134</v>
      </c>
      <c r="C102" s="16">
        <v>6.3</v>
      </c>
      <c r="D102" s="243" t="s">
        <v>53</v>
      </c>
      <c r="E102" s="245" t="s">
        <v>368</v>
      </c>
      <c r="F102" s="245" t="s">
        <v>18</v>
      </c>
      <c r="G102" s="19"/>
      <c r="H102" s="245">
        <v>220</v>
      </c>
      <c r="I102" s="20" t="s">
        <v>375</v>
      </c>
    </row>
    <row r="103" spans="1:9" ht="15.75">
      <c r="A103" s="247">
        <v>87</v>
      </c>
      <c r="B103" s="11" t="s">
        <v>135</v>
      </c>
      <c r="C103" s="16">
        <v>2.1</v>
      </c>
      <c r="D103" s="243" t="s">
        <v>53</v>
      </c>
      <c r="E103" s="245" t="s">
        <v>368</v>
      </c>
      <c r="F103" s="245" t="s">
        <v>18</v>
      </c>
      <c r="G103" s="19"/>
      <c r="H103" s="245">
        <v>220</v>
      </c>
      <c r="I103" s="20" t="s">
        <v>375</v>
      </c>
    </row>
    <row r="104" spans="1:9" ht="15.75">
      <c r="A104" s="247">
        <v>88</v>
      </c>
      <c r="B104" s="11" t="s">
        <v>136</v>
      </c>
      <c r="C104" s="16">
        <v>2.1</v>
      </c>
      <c r="D104" s="243" t="s">
        <v>53</v>
      </c>
      <c r="E104" s="245" t="s">
        <v>368</v>
      </c>
      <c r="F104" s="245" t="s">
        <v>18</v>
      </c>
      <c r="G104" s="19"/>
      <c r="H104" s="245">
        <v>220</v>
      </c>
      <c r="I104" s="20" t="s">
        <v>375</v>
      </c>
    </row>
    <row r="105" spans="1:9" ht="15.75">
      <c r="A105" s="247">
        <v>89</v>
      </c>
      <c r="B105" s="11" t="s">
        <v>137</v>
      </c>
      <c r="C105" s="16">
        <v>2.1</v>
      </c>
      <c r="D105" s="243" t="s">
        <v>53</v>
      </c>
      <c r="E105" s="245" t="s">
        <v>368</v>
      </c>
      <c r="F105" s="245" t="s">
        <v>18</v>
      </c>
      <c r="G105" s="19"/>
      <c r="H105" s="245">
        <v>220</v>
      </c>
      <c r="I105" s="20" t="s">
        <v>375</v>
      </c>
    </row>
    <row r="106" spans="1:9" ht="15.75">
      <c r="A106" s="247">
        <v>90</v>
      </c>
      <c r="B106" s="11" t="s">
        <v>138</v>
      </c>
      <c r="C106" s="16">
        <v>2.1</v>
      </c>
      <c r="D106" s="243" t="s">
        <v>53</v>
      </c>
      <c r="E106" s="245" t="s">
        <v>368</v>
      </c>
      <c r="F106" s="245" t="s">
        <v>18</v>
      </c>
      <c r="G106" s="19"/>
      <c r="H106" s="245">
        <v>33</v>
      </c>
      <c r="I106" s="20" t="s">
        <v>375</v>
      </c>
    </row>
    <row r="107" spans="1:9" ht="15.75">
      <c r="A107" s="247">
        <v>91</v>
      </c>
      <c r="B107" s="11" t="s">
        <v>139</v>
      </c>
      <c r="C107" s="16">
        <v>20</v>
      </c>
      <c r="D107" s="243" t="s">
        <v>53</v>
      </c>
      <c r="E107" s="245" t="s">
        <v>368</v>
      </c>
      <c r="F107" s="245" t="s">
        <v>18</v>
      </c>
      <c r="G107" s="19"/>
      <c r="H107" s="245">
        <v>33</v>
      </c>
      <c r="I107" s="20" t="s">
        <v>375</v>
      </c>
    </row>
    <row r="108" spans="1:9" ht="15.75">
      <c r="A108" s="247">
        <v>92</v>
      </c>
      <c r="B108" s="11" t="s">
        <v>140</v>
      </c>
      <c r="C108" s="16">
        <v>50.2</v>
      </c>
      <c r="D108" s="243" t="s">
        <v>53</v>
      </c>
      <c r="E108" s="245" t="s">
        <v>368</v>
      </c>
      <c r="F108" s="245" t="s">
        <v>18</v>
      </c>
      <c r="G108" s="19"/>
      <c r="H108" s="245">
        <v>33</v>
      </c>
      <c r="I108" s="20" t="s">
        <v>375</v>
      </c>
    </row>
    <row r="109" spans="1:9" ht="15.75">
      <c r="A109" s="247">
        <v>93</v>
      </c>
      <c r="B109" s="11" t="s">
        <v>141</v>
      </c>
      <c r="C109" s="16">
        <v>14.7</v>
      </c>
      <c r="D109" s="243" t="s">
        <v>53</v>
      </c>
      <c r="E109" s="245" t="s">
        <v>368</v>
      </c>
      <c r="F109" s="245" t="s">
        <v>18</v>
      </c>
      <c r="G109" s="19"/>
      <c r="H109" s="245">
        <v>220</v>
      </c>
      <c r="I109" s="20" t="s">
        <v>375</v>
      </c>
    </row>
    <row r="110" spans="1:9" ht="15.75">
      <c r="A110" s="247">
        <v>94</v>
      </c>
      <c r="B110" s="11" t="s">
        <v>142</v>
      </c>
      <c r="C110" s="16">
        <v>4.2</v>
      </c>
      <c r="D110" s="243" t="s">
        <v>53</v>
      </c>
      <c r="E110" s="245" t="s">
        <v>368</v>
      </c>
      <c r="F110" s="245" t="s">
        <v>18</v>
      </c>
      <c r="G110" s="19"/>
      <c r="H110" s="245">
        <v>220</v>
      </c>
      <c r="I110" s="20" t="s">
        <v>375</v>
      </c>
    </row>
    <row r="111" spans="1:9" ht="15.75">
      <c r="A111" s="247">
        <v>95</v>
      </c>
      <c r="B111" s="11" t="s">
        <v>143</v>
      </c>
      <c r="C111" s="16">
        <v>2</v>
      </c>
      <c r="D111" s="243" t="s">
        <v>53</v>
      </c>
      <c r="E111" s="245" t="s">
        <v>368</v>
      </c>
      <c r="F111" s="245" t="s">
        <v>18</v>
      </c>
      <c r="G111" s="19"/>
      <c r="H111" s="245">
        <v>33</v>
      </c>
      <c r="I111" s="20" t="s">
        <v>375</v>
      </c>
    </row>
    <row r="112" spans="1:9" ht="15.75">
      <c r="A112" s="247">
        <v>96</v>
      </c>
      <c r="B112" s="11" t="s">
        <v>78</v>
      </c>
      <c r="C112" s="16">
        <v>2.4</v>
      </c>
      <c r="D112" s="243" t="s">
        <v>53</v>
      </c>
      <c r="E112" s="245" t="s">
        <v>368</v>
      </c>
      <c r="F112" s="245" t="s">
        <v>18</v>
      </c>
      <c r="G112" s="19"/>
      <c r="H112" s="245">
        <v>220</v>
      </c>
      <c r="I112" s="20" t="s">
        <v>375</v>
      </c>
    </row>
    <row r="113" spans="1:9" ht="15.75">
      <c r="A113" s="247">
        <v>97</v>
      </c>
      <c r="B113" s="11" t="s">
        <v>79</v>
      </c>
      <c r="C113" s="16">
        <v>6.4</v>
      </c>
      <c r="D113" s="243" t="s">
        <v>53</v>
      </c>
      <c r="E113" s="245" t="s">
        <v>368</v>
      </c>
      <c r="F113" s="245" t="s">
        <v>18</v>
      </c>
      <c r="G113" s="19"/>
      <c r="H113" s="245">
        <v>220</v>
      </c>
      <c r="I113" s="20" t="s">
        <v>375</v>
      </c>
    </row>
    <row r="114" spans="1:9" ht="15.75">
      <c r="A114" s="247">
        <v>98</v>
      </c>
      <c r="B114" s="11" t="s">
        <v>80</v>
      </c>
      <c r="C114" s="16">
        <v>4</v>
      </c>
      <c r="D114" s="243" t="s">
        <v>53</v>
      </c>
      <c r="E114" s="245" t="s">
        <v>368</v>
      </c>
      <c r="F114" s="245" t="s">
        <v>18</v>
      </c>
      <c r="G114" s="19"/>
      <c r="H114" s="245">
        <v>220</v>
      </c>
      <c r="I114" s="20" t="s">
        <v>375</v>
      </c>
    </row>
    <row r="115" spans="1:9" ht="15.75">
      <c r="A115" s="247">
        <v>99</v>
      </c>
      <c r="B115" s="11" t="s">
        <v>81</v>
      </c>
      <c r="C115" s="16">
        <v>2.4</v>
      </c>
      <c r="D115" s="243" t="s">
        <v>53</v>
      </c>
      <c r="E115" s="245" t="s">
        <v>368</v>
      </c>
      <c r="F115" s="245" t="s">
        <v>18</v>
      </c>
      <c r="G115" s="19"/>
      <c r="H115" s="245">
        <v>220</v>
      </c>
      <c r="I115" s="20" t="s">
        <v>375</v>
      </c>
    </row>
    <row r="116" spans="1:9" ht="15.75">
      <c r="A116" s="247">
        <v>100</v>
      </c>
      <c r="B116" s="11" t="s">
        <v>82</v>
      </c>
      <c r="C116" s="16">
        <v>16</v>
      </c>
      <c r="D116" s="243" t="s">
        <v>53</v>
      </c>
      <c r="E116" s="245" t="s">
        <v>368</v>
      </c>
      <c r="F116" s="245" t="s">
        <v>18</v>
      </c>
      <c r="G116" s="19"/>
      <c r="H116" s="245">
        <v>220</v>
      </c>
      <c r="I116" s="20" t="s">
        <v>375</v>
      </c>
    </row>
    <row r="117" spans="1:9" ht="15.75">
      <c r="A117" s="247">
        <v>101</v>
      </c>
      <c r="B117" s="11" t="s">
        <v>83</v>
      </c>
      <c r="C117" s="16">
        <v>0.8</v>
      </c>
      <c r="D117" s="243" t="s">
        <v>53</v>
      </c>
      <c r="E117" s="245" t="s">
        <v>368</v>
      </c>
      <c r="F117" s="245" t="s">
        <v>18</v>
      </c>
      <c r="G117" s="19"/>
      <c r="H117" s="245">
        <v>220</v>
      </c>
      <c r="I117" s="20" t="s">
        <v>375</v>
      </c>
    </row>
    <row r="118" spans="1:9" ht="15.75">
      <c r="A118" s="247">
        <v>102</v>
      </c>
      <c r="B118" s="11" t="s">
        <v>84</v>
      </c>
      <c r="C118" s="16">
        <v>2</v>
      </c>
      <c r="D118" s="243" t="s">
        <v>53</v>
      </c>
      <c r="E118" s="245" t="s">
        <v>368</v>
      </c>
      <c r="F118" s="245" t="s">
        <v>18</v>
      </c>
      <c r="G118" s="19"/>
      <c r="H118" s="245">
        <v>220</v>
      </c>
      <c r="I118" s="20" t="s">
        <v>375</v>
      </c>
    </row>
    <row r="119" spans="1:9" ht="15.75">
      <c r="A119" s="247">
        <v>103</v>
      </c>
      <c r="B119" s="11" t="s">
        <v>85</v>
      </c>
      <c r="C119" s="16">
        <v>0.8</v>
      </c>
      <c r="D119" s="243" t="s">
        <v>53</v>
      </c>
      <c r="E119" s="245" t="s">
        <v>368</v>
      </c>
      <c r="F119" s="245" t="s">
        <v>18</v>
      </c>
      <c r="G119" s="19"/>
      <c r="H119" s="245">
        <v>220</v>
      </c>
      <c r="I119" s="20" t="s">
        <v>375</v>
      </c>
    </row>
    <row r="120" spans="1:9" ht="15.75">
      <c r="A120" s="247">
        <v>104</v>
      </c>
      <c r="B120" s="11" t="s">
        <v>86</v>
      </c>
      <c r="C120" s="16">
        <v>1.6</v>
      </c>
      <c r="D120" s="243" t="s">
        <v>53</v>
      </c>
      <c r="E120" s="245" t="s">
        <v>368</v>
      </c>
      <c r="F120" s="245" t="s">
        <v>18</v>
      </c>
      <c r="G120" s="19"/>
      <c r="H120" s="245">
        <v>33</v>
      </c>
      <c r="I120" s="20" t="s">
        <v>375</v>
      </c>
    </row>
    <row r="121" spans="1:9" ht="15.75">
      <c r="A121" s="247">
        <v>105</v>
      </c>
      <c r="B121" s="11" t="s">
        <v>87</v>
      </c>
      <c r="C121" s="16">
        <v>2.4</v>
      </c>
      <c r="D121" s="243" t="s">
        <v>53</v>
      </c>
      <c r="E121" s="245" t="s">
        <v>368</v>
      </c>
      <c r="F121" s="245" t="s">
        <v>18</v>
      </c>
      <c r="G121" s="19"/>
      <c r="H121" s="245">
        <v>33</v>
      </c>
      <c r="I121" s="20" t="s">
        <v>375</v>
      </c>
    </row>
    <row r="122" spans="1:9" ht="15.75">
      <c r="A122" s="247">
        <v>106</v>
      </c>
      <c r="B122" s="11" t="s">
        <v>88</v>
      </c>
      <c r="C122" s="16">
        <v>1.6</v>
      </c>
      <c r="D122" s="243" t="s">
        <v>53</v>
      </c>
      <c r="E122" s="245" t="s">
        <v>368</v>
      </c>
      <c r="F122" s="245" t="s">
        <v>18</v>
      </c>
      <c r="G122" s="19"/>
      <c r="H122" s="245">
        <v>220</v>
      </c>
      <c r="I122" s="20" t="s">
        <v>375</v>
      </c>
    </row>
    <row r="123" spans="1:9" ht="15.75">
      <c r="A123" s="247">
        <v>107</v>
      </c>
      <c r="B123" s="11" t="s">
        <v>89</v>
      </c>
      <c r="C123" s="16">
        <v>7.2</v>
      </c>
      <c r="D123" s="243" t="s">
        <v>53</v>
      </c>
      <c r="E123" s="245" t="s">
        <v>368</v>
      </c>
      <c r="F123" s="245" t="s">
        <v>18</v>
      </c>
      <c r="G123" s="19"/>
      <c r="H123" s="245">
        <v>33</v>
      </c>
      <c r="I123" s="20" t="s">
        <v>375</v>
      </c>
    </row>
    <row r="124" spans="1:9" ht="15.75">
      <c r="A124" s="247">
        <v>108</v>
      </c>
      <c r="B124" s="11" t="s">
        <v>90</v>
      </c>
      <c r="C124" s="16">
        <v>16.8</v>
      </c>
      <c r="D124" s="243" t="s">
        <v>53</v>
      </c>
      <c r="E124" s="245" t="s">
        <v>368</v>
      </c>
      <c r="F124" s="245" t="s">
        <v>18</v>
      </c>
      <c r="G124" s="19"/>
      <c r="H124" s="245">
        <v>33</v>
      </c>
      <c r="I124" s="20" t="s">
        <v>375</v>
      </c>
    </row>
    <row r="125" spans="1:9" ht="15.75">
      <c r="A125" s="247">
        <v>109</v>
      </c>
      <c r="B125" s="11" t="s">
        <v>91</v>
      </c>
      <c r="C125" s="16">
        <v>16.8</v>
      </c>
      <c r="D125" s="243" t="s">
        <v>53</v>
      </c>
      <c r="E125" s="245" t="s">
        <v>368</v>
      </c>
      <c r="F125" s="245" t="s">
        <v>18</v>
      </c>
      <c r="G125" s="19"/>
      <c r="H125" s="245">
        <v>33</v>
      </c>
      <c r="I125" s="20" t="s">
        <v>375</v>
      </c>
    </row>
    <row r="126" spans="1:9" ht="15.75">
      <c r="A126" s="247">
        <v>110</v>
      </c>
      <c r="B126" s="11" t="s">
        <v>92</v>
      </c>
      <c r="C126" s="16">
        <v>10.5</v>
      </c>
      <c r="D126" s="243" t="s">
        <v>53</v>
      </c>
      <c r="E126" s="245" t="s">
        <v>368</v>
      </c>
      <c r="F126" s="245" t="s">
        <v>18</v>
      </c>
      <c r="G126" s="19"/>
      <c r="H126" s="245">
        <v>33</v>
      </c>
      <c r="I126" s="20" t="s">
        <v>375</v>
      </c>
    </row>
    <row r="127" spans="1:9" ht="15.75">
      <c r="A127" s="247">
        <v>111</v>
      </c>
      <c r="B127" s="11" t="s">
        <v>100</v>
      </c>
      <c r="C127" s="16">
        <v>17.600000000000001</v>
      </c>
      <c r="D127" s="243" t="s">
        <v>53</v>
      </c>
      <c r="E127" s="245" t="s">
        <v>368</v>
      </c>
      <c r="F127" s="245" t="s">
        <v>18</v>
      </c>
      <c r="G127" s="19"/>
      <c r="H127" s="245">
        <v>220</v>
      </c>
      <c r="I127" s="20" t="s">
        <v>375</v>
      </c>
    </row>
    <row r="128" spans="1:9" ht="15.75">
      <c r="A128" s="247">
        <v>112</v>
      </c>
      <c r="B128" s="11" t="s">
        <v>101</v>
      </c>
      <c r="C128" s="16">
        <v>1.6</v>
      </c>
      <c r="D128" s="243" t="s">
        <v>53</v>
      </c>
      <c r="E128" s="245" t="s">
        <v>368</v>
      </c>
      <c r="F128" s="245" t="s">
        <v>18</v>
      </c>
      <c r="G128" s="19"/>
      <c r="H128" s="245">
        <v>220</v>
      </c>
      <c r="I128" s="20" t="s">
        <v>375</v>
      </c>
    </row>
    <row r="129" spans="1:9" ht="15.75">
      <c r="A129" s="247">
        <v>113</v>
      </c>
      <c r="B129" s="11" t="s">
        <v>102</v>
      </c>
      <c r="C129" s="16">
        <v>200</v>
      </c>
      <c r="D129" s="243" t="s">
        <v>53</v>
      </c>
      <c r="E129" s="245" t="s">
        <v>368</v>
      </c>
      <c r="F129" s="245" t="s">
        <v>18</v>
      </c>
      <c r="G129" s="19"/>
      <c r="H129" s="245">
        <v>220</v>
      </c>
      <c r="I129" s="20" t="s">
        <v>375</v>
      </c>
    </row>
    <row r="130" spans="1:9" ht="15.75">
      <c r="A130" s="247">
        <v>114</v>
      </c>
      <c r="B130" s="11" t="s">
        <v>103</v>
      </c>
      <c r="C130" s="16">
        <v>105</v>
      </c>
      <c r="D130" s="243" t="s">
        <v>53</v>
      </c>
      <c r="E130" s="245" t="s">
        <v>368</v>
      </c>
      <c r="F130" s="245" t="s">
        <v>18</v>
      </c>
      <c r="G130" s="19"/>
      <c r="H130" s="245">
        <v>220</v>
      </c>
      <c r="I130" s="20" t="s">
        <v>375</v>
      </c>
    </row>
    <row r="131" spans="1:9" ht="15.75">
      <c r="A131" s="247">
        <v>115</v>
      </c>
      <c r="B131" s="11" t="s">
        <v>104</v>
      </c>
      <c r="C131" s="16">
        <v>13.5</v>
      </c>
      <c r="D131" s="243" t="s">
        <v>53</v>
      </c>
      <c r="E131" s="245" t="s">
        <v>368</v>
      </c>
      <c r="F131" s="245" t="s">
        <v>18</v>
      </c>
      <c r="G131" s="19"/>
      <c r="H131" s="245">
        <v>220</v>
      </c>
      <c r="I131" s="20" t="s">
        <v>375</v>
      </c>
    </row>
    <row r="132" spans="1:9" ht="15.75">
      <c r="A132" s="247">
        <v>116</v>
      </c>
      <c r="B132" s="11" t="s">
        <v>105</v>
      </c>
      <c r="C132" s="16">
        <v>4</v>
      </c>
      <c r="D132" s="243" t="s">
        <v>53</v>
      </c>
      <c r="E132" s="245" t="s">
        <v>368</v>
      </c>
      <c r="F132" s="245" t="s">
        <v>18</v>
      </c>
      <c r="G132" s="19"/>
      <c r="H132" s="245">
        <v>220</v>
      </c>
      <c r="I132" s="20" t="s">
        <v>375</v>
      </c>
    </row>
    <row r="133" spans="1:9" ht="15.75">
      <c r="A133" s="247">
        <v>117</v>
      </c>
      <c r="B133" s="11" t="s">
        <v>106</v>
      </c>
      <c r="C133" s="16">
        <v>0.8</v>
      </c>
      <c r="D133" s="243" t="s">
        <v>53</v>
      </c>
      <c r="E133" s="245" t="s">
        <v>368</v>
      </c>
      <c r="F133" s="245" t="s">
        <v>18</v>
      </c>
      <c r="G133" s="19"/>
      <c r="H133" s="245">
        <v>33</v>
      </c>
      <c r="I133" s="20" t="s">
        <v>375</v>
      </c>
    </row>
    <row r="134" spans="1:9" ht="15.75">
      <c r="A134" s="247">
        <v>118</v>
      </c>
      <c r="B134" s="11" t="s">
        <v>107</v>
      </c>
      <c r="C134" s="16">
        <v>10.5</v>
      </c>
      <c r="D134" s="243" t="s">
        <v>53</v>
      </c>
      <c r="E134" s="245" t="s">
        <v>368</v>
      </c>
      <c r="F134" s="245" t="s">
        <v>18</v>
      </c>
      <c r="G134" s="19"/>
      <c r="H134" s="245">
        <v>220</v>
      </c>
      <c r="I134" s="20" t="s">
        <v>375</v>
      </c>
    </row>
    <row r="135" spans="1:9" ht="15.75">
      <c r="A135" s="247">
        <v>119</v>
      </c>
      <c r="B135" s="11" t="s">
        <v>108</v>
      </c>
      <c r="C135" s="16">
        <v>6</v>
      </c>
      <c r="D135" s="243" t="s">
        <v>53</v>
      </c>
      <c r="E135" s="245" t="s">
        <v>374</v>
      </c>
      <c r="F135" s="245" t="s">
        <v>18</v>
      </c>
      <c r="G135" s="19"/>
      <c r="H135" s="245">
        <v>33</v>
      </c>
      <c r="I135" s="20" t="s">
        <v>375</v>
      </c>
    </row>
    <row r="136" spans="1:9" ht="15.75">
      <c r="A136" s="247">
        <v>120</v>
      </c>
      <c r="B136" s="11" t="s">
        <v>109</v>
      </c>
      <c r="C136" s="16">
        <v>24</v>
      </c>
      <c r="D136" s="243" t="s">
        <v>53</v>
      </c>
      <c r="E136" s="245" t="s">
        <v>374</v>
      </c>
      <c r="F136" s="245" t="s">
        <v>18</v>
      </c>
      <c r="G136" s="19"/>
      <c r="H136" s="245">
        <v>33</v>
      </c>
      <c r="I136" s="20" t="s">
        <v>375</v>
      </c>
    </row>
    <row r="137" spans="1:9" ht="15.75">
      <c r="A137" s="247">
        <v>121</v>
      </c>
      <c r="B137" s="11" t="s">
        <v>110</v>
      </c>
      <c r="C137" s="16">
        <v>2.1</v>
      </c>
      <c r="D137" s="243" t="s">
        <v>53</v>
      </c>
      <c r="E137" s="245" t="s">
        <v>368</v>
      </c>
      <c r="F137" s="245" t="s">
        <v>18</v>
      </c>
      <c r="G137" s="19"/>
      <c r="H137" s="245">
        <v>33</v>
      </c>
      <c r="I137" s="20" t="s">
        <v>375</v>
      </c>
    </row>
    <row r="138" spans="1:9" ht="15.75">
      <c r="A138" s="247">
        <v>122</v>
      </c>
      <c r="B138" s="11" t="s">
        <v>111</v>
      </c>
      <c r="C138" s="16">
        <v>2.1</v>
      </c>
      <c r="D138" s="243" t="s">
        <v>53</v>
      </c>
      <c r="E138" s="245" t="s">
        <v>368</v>
      </c>
      <c r="F138" s="245" t="s">
        <v>18</v>
      </c>
      <c r="G138" s="19"/>
      <c r="H138" s="245">
        <v>220</v>
      </c>
      <c r="I138" s="20" t="s">
        <v>375</v>
      </c>
    </row>
    <row r="139" spans="1:9" ht="15.75">
      <c r="A139" s="247">
        <v>123</v>
      </c>
      <c r="B139" s="11" t="s">
        <v>112</v>
      </c>
      <c r="C139" s="16">
        <v>2.1</v>
      </c>
      <c r="D139" s="243" t="s">
        <v>53</v>
      </c>
      <c r="E139" s="245" t="s">
        <v>368</v>
      </c>
      <c r="F139" s="245" t="s">
        <v>18</v>
      </c>
      <c r="G139" s="19"/>
      <c r="H139" s="245">
        <v>220</v>
      </c>
      <c r="I139" s="20" t="s">
        <v>375</v>
      </c>
    </row>
    <row r="140" spans="1:9" ht="15.75">
      <c r="A140" s="247">
        <v>124</v>
      </c>
      <c r="B140" s="11" t="s">
        <v>113</v>
      </c>
      <c r="C140" s="16">
        <v>2.1</v>
      </c>
      <c r="D140" s="243" t="s">
        <v>53</v>
      </c>
      <c r="E140" s="245" t="s">
        <v>368</v>
      </c>
      <c r="F140" s="245" t="s">
        <v>18</v>
      </c>
      <c r="G140" s="19"/>
      <c r="H140" s="245">
        <v>33</v>
      </c>
      <c r="I140" s="20" t="s">
        <v>375</v>
      </c>
    </row>
    <row r="141" spans="1:9" ht="15.75">
      <c r="A141" s="247">
        <v>125</v>
      </c>
      <c r="B141" s="11" t="s">
        <v>194</v>
      </c>
      <c r="C141" s="16">
        <v>2.1</v>
      </c>
      <c r="D141" s="243" t="s">
        <v>53</v>
      </c>
      <c r="E141" s="245" t="s">
        <v>368</v>
      </c>
      <c r="F141" s="245" t="s">
        <v>18</v>
      </c>
      <c r="G141" s="19"/>
      <c r="H141" s="245">
        <v>33</v>
      </c>
      <c r="I141" s="20" t="s">
        <v>375</v>
      </c>
    </row>
    <row r="142" spans="1:9" ht="15.75">
      <c r="A142" s="247">
        <v>126</v>
      </c>
      <c r="B142" s="11" t="s">
        <v>195</v>
      </c>
      <c r="C142" s="16">
        <v>37.4</v>
      </c>
      <c r="D142" s="243" t="s">
        <v>53</v>
      </c>
      <c r="E142" s="245" t="s">
        <v>368</v>
      </c>
      <c r="F142" s="245" t="s">
        <v>18</v>
      </c>
      <c r="G142" s="19"/>
      <c r="H142" s="245">
        <v>33</v>
      </c>
      <c r="I142" s="20" t="s">
        <v>375</v>
      </c>
    </row>
    <row r="143" spans="1:9" ht="15.75">
      <c r="A143" s="247">
        <v>127</v>
      </c>
      <c r="B143" s="11" t="s">
        <v>215</v>
      </c>
      <c r="C143" s="16">
        <v>50</v>
      </c>
      <c r="D143" s="243" t="s">
        <v>53</v>
      </c>
      <c r="E143" s="245" t="s">
        <v>368</v>
      </c>
      <c r="F143" s="245" t="s">
        <v>18</v>
      </c>
      <c r="G143" s="19"/>
      <c r="H143" s="245">
        <v>33</v>
      </c>
      <c r="I143" s="20" t="s">
        <v>375</v>
      </c>
    </row>
    <row r="144" spans="1:9" ht="15.75">
      <c r="A144" s="247">
        <v>128</v>
      </c>
      <c r="B144" s="11" t="s">
        <v>217</v>
      </c>
      <c r="C144" s="16">
        <v>40</v>
      </c>
      <c r="D144" s="243" t="s">
        <v>53</v>
      </c>
      <c r="E144" s="245" t="s">
        <v>368</v>
      </c>
      <c r="F144" s="245" t="s">
        <v>18</v>
      </c>
      <c r="G144" s="19"/>
      <c r="H144" s="245">
        <v>33</v>
      </c>
      <c r="I144" s="20" t="s">
        <v>375</v>
      </c>
    </row>
    <row r="145" spans="1:9" ht="15.75">
      <c r="A145" s="247">
        <v>129</v>
      </c>
      <c r="B145" s="11" t="s">
        <v>218</v>
      </c>
      <c r="C145" s="16">
        <v>60</v>
      </c>
      <c r="D145" s="243" t="s">
        <v>53</v>
      </c>
      <c r="E145" s="245" t="s">
        <v>368</v>
      </c>
      <c r="F145" s="245" t="s">
        <v>18</v>
      </c>
      <c r="G145" s="19"/>
      <c r="H145" s="245">
        <v>33</v>
      </c>
      <c r="I145" s="20" t="s">
        <v>375</v>
      </c>
    </row>
    <row r="146" spans="1:9" ht="15.75">
      <c r="A146" s="247">
        <v>130</v>
      </c>
      <c r="B146" s="11" t="s">
        <v>219</v>
      </c>
      <c r="C146" s="16">
        <v>30</v>
      </c>
      <c r="D146" s="243" t="s">
        <v>53</v>
      </c>
      <c r="E146" s="245" t="s">
        <v>368</v>
      </c>
      <c r="F146" s="245" t="s">
        <v>18</v>
      </c>
      <c r="G146" s="19"/>
      <c r="H146" s="245">
        <v>33</v>
      </c>
      <c r="I146" s="20" t="s">
        <v>375</v>
      </c>
    </row>
    <row r="147" spans="1:9" ht="15.75">
      <c r="A147" s="247">
        <v>131</v>
      </c>
      <c r="B147" s="11" t="s">
        <v>220</v>
      </c>
      <c r="C147" s="16">
        <v>49.5</v>
      </c>
      <c r="D147" s="243" t="s">
        <v>53</v>
      </c>
      <c r="E147" s="245" t="s">
        <v>368</v>
      </c>
      <c r="F147" s="245" t="s">
        <v>18</v>
      </c>
      <c r="G147" s="19"/>
      <c r="H147" s="245">
        <v>33</v>
      </c>
      <c r="I147" s="20" t="s">
        <v>375</v>
      </c>
    </row>
    <row r="148" spans="1:9" ht="15.75">
      <c r="A148" s="247">
        <v>132</v>
      </c>
      <c r="B148" s="11" t="s">
        <v>221</v>
      </c>
      <c r="C148" s="16">
        <v>25.5</v>
      </c>
      <c r="D148" s="243" t="s">
        <v>53</v>
      </c>
      <c r="E148" s="245" t="s">
        <v>368</v>
      </c>
      <c r="F148" s="245" t="s">
        <v>18</v>
      </c>
      <c r="G148" s="19"/>
      <c r="H148" s="245">
        <v>33</v>
      </c>
      <c r="I148" s="20" t="s">
        <v>375</v>
      </c>
    </row>
    <row r="149" spans="1:9" ht="15.75">
      <c r="A149" s="247">
        <v>133</v>
      </c>
      <c r="B149" s="11" t="s">
        <v>222</v>
      </c>
      <c r="C149" s="16">
        <v>23</v>
      </c>
      <c r="D149" s="243" t="s">
        <v>53</v>
      </c>
      <c r="E149" s="245" t="s">
        <v>368</v>
      </c>
      <c r="F149" s="245" t="s">
        <v>18</v>
      </c>
      <c r="G149" s="19"/>
      <c r="H149" s="245">
        <v>220</v>
      </c>
      <c r="I149" s="20" t="s">
        <v>375</v>
      </c>
    </row>
    <row r="150" spans="1:9" ht="15.75">
      <c r="A150" s="247">
        <v>134</v>
      </c>
      <c r="B150" s="11" t="s">
        <v>223</v>
      </c>
      <c r="C150" s="16">
        <v>4.2</v>
      </c>
      <c r="D150" s="243" t="s">
        <v>53</v>
      </c>
      <c r="E150" s="245" t="s">
        <v>374</v>
      </c>
      <c r="F150" s="245" t="s">
        <v>18</v>
      </c>
      <c r="G150" s="19"/>
      <c r="H150" s="245">
        <v>220</v>
      </c>
      <c r="I150" s="20" t="s">
        <v>375</v>
      </c>
    </row>
    <row r="151" spans="1:9" ht="15.75">
      <c r="A151" s="247">
        <v>135</v>
      </c>
      <c r="B151" s="11" t="s">
        <v>224</v>
      </c>
      <c r="C151" s="16">
        <v>39.9</v>
      </c>
      <c r="D151" s="243" t="s">
        <v>53</v>
      </c>
      <c r="E151" s="245" t="s">
        <v>374</v>
      </c>
      <c r="F151" s="245" t="s">
        <v>18</v>
      </c>
      <c r="G151" s="19"/>
      <c r="H151" s="245">
        <v>220</v>
      </c>
      <c r="I151" s="20" t="s">
        <v>375</v>
      </c>
    </row>
    <row r="152" spans="1:9" ht="15.75">
      <c r="A152" s="247">
        <v>136</v>
      </c>
      <c r="B152" s="11" t="s">
        <v>225</v>
      </c>
      <c r="C152" s="16">
        <v>31.5</v>
      </c>
      <c r="D152" s="243" t="s">
        <v>53</v>
      </c>
      <c r="E152" s="245" t="s">
        <v>374</v>
      </c>
      <c r="F152" s="245" t="s">
        <v>18</v>
      </c>
      <c r="G152" s="19"/>
      <c r="H152" s="245">
        <v>132</v>
      </c>
      <c r="I152" s="20" t="s">
        <v>375</v>
      </c>
    </row>
    <row r="153" spans="1:9" ht="15.75">
      <c r="A153" s="247">
        <v>137</v>
      </c>
      <c r="B153" s="11" t="s">
        <v>226</v>
      </c>
      <c r="C153" s="16">
        <v>44.1</v>
      </c>
      <c r="D153" s="243" t="s">
        <v>53</v>
      </c>
      <c r="E153" s="245" t="s">
        <v>368</v>
      </c>
      <c r="F153" s="245" t="s">
        <v>18</v>
      </c>
      <c r="G153" s="19"/>
      <c r="H153" s="245">
        <v>132</v>
      </c>
      <c r="I153" s="20" t="s">
        <v>375</v>
      </c>
    </row>
    <row r="154" spans="1:9" ht="15.75">
      <c r="A154" s="247">
        <v>138</v>
      </c>
      <c r="B154" s="11" t="s">
        <v>191</v>
      </c>
      <c r="C154" s="16">
        <v>14.7</v>
      </c>
      <c r="D154" s="243" t="s">
        <v>53</v>
      </c>
      <c r="E154" s="245" t="s">
        <v>368</v>
      </c>
      <c r="F154" s="245" t="s">
        <v>18</v>
      </c>
      <c r="G154" s="19"/>
      <c r="H154" s="245">
        <v>11</v>
      </c>
      <c r="I154" s="20" t="s">
        <v>375</v>
      </c>
    </row>
    <row r="155" spans="1:9" ht="15.75">
      <c r="A155" s="247">
        <v>139</v>
      </c>
      <c r="B155" s="11" t="s">
        <v>192</v>
      </c>
      <c r="C155" s="16">
        <v>4.2</v>
      </c>
      <c r="D155" s="243" t="s">
        <v>53</v>
      </c>
      <c r="E155" s="245" t="s">
        <v>368</v>
      </c>
      <c r="F155" s="245" t="s">
        <v>18</v>
      </c>
      <c r="G155" s="19"/>
      <c r="H155" s="245">
        <v>33</v>
      </c>
      <c r="I155" s="20" t="s">
        <v>375</v>
      </c>
    </row>
    <row r="156" spans="1:9" ht="15.75">
      <c r="A156" s="247">
        <v>140</v>
      </c>
      <c r="B156" s="11" t="s">
        <v>193</v>
      </c>
      <c r="C156" s="16">
        <v>2.2999999999999998</v>
      </c>
      <c r="D156" s="243" t="s">
        <v>53</v>
      </c>
      <c r="E156" s="245" t="s">
        <v>368</v>
      </c>
      <c r="F156" s="245" t="s">
        <v>18</v>
      </c>
      <c r="G156" s="19"/>
      <c r="H156" s="245">
        <v>33</v>
      </c>
      <c r="I156" s="20" t="s">
        <v>375</v>
      </c>
    </row>
    <row r="157" spans="1:9" ht="15.75">
      <c r="A157" s="247">
        <v>141</v>
      </c>
      <c r="B157" s="11" t="s">
        <v>196</v>
      </c>
      <c r="C157" s="16">
        <v>100.6</v>
      </c>
      <c r="D157" s="243" t="s">
        <v>53</v>
      </c>
      <c r="E157" s="245" t="s">
        <v>368</v>
      </c>
      <c r="F157" s="245" t="s">
        <v>18</v>
      </c>
      <c r="G157" s="19"/>
      <c r="H157" s="245">
        <v>33</v>
      </c>
      <c r="I157" s="20" t="s">
        <v>375</v>
      </c>
    </row>
    <row r="158" spans="1:9" ht="15.75">
      <c r="A158" s="247">
        <v>142</v>
      </c>
      <c r="B158" s="11" t="s">
        <v>197</v>
      </c>
      <c r="C158" s="16">
        <v>98.3</v>
      </c>
      <c r="D158" s="243" t="s">
        <v>53</v>
      </c>
      <c r="E158" s="245" t="s">
        <v>368</v>
      </c>
      <c r="F158" s="245" t="s">
        <v>18</v>
      </c>
      <c r="G158" s="19"/>
      <c r="H158" s="245">
        <v>33</v>
      </c>
      <c r="I158" s="20" t="s">
        <v>375</v>
      </c>
    </row>
    <row r="159" spans="1:9" ht="15.75">
      <c r="A159" s="247">
        <v>143</v>
      </c>
      <c r="B159" s="11" t="s">
        <v>198</v>
      </c>
      <c r="C159" s="16">
        <v>2</v>
      </c>
      <c r="D159" s="243" t="s">
        <v>53</v>
      </c>
      <c r="E159" s="245" t="s">
        <v>368</v>
      </c>
      <c r="F159" s="245" t="s">
        <v>18</v>
      </c>
      <c r="G159" s="19"/>
      <c r="H159" s="245">
        <v>33</v>
      </c>
      <c r="I159" s="20" t="s">
        <v>375</v>
      </c>
    </row>
    <row r="160" spans="1:9" ht="15.75">
      <c r="A160" s="247">
        <v>144</v>
      </c>
      <c r="B160" s="11" t="s">
        <v>199</v>
      </c>
      <c r="C160" s="16">
        <v>2.5</v>
      </c>
      <c r="D160" s="243" t="s">
        <v>53</v>
      </c>
      <c r="E160" s="245" t="s">
        <v>368</v>
      </c>
      <c r="F160" s="245" t="s">
        <v>18</v>
      </c>
      <c r="G160" s="19"/>
      <c r="H160" s="245">
        <v>33</v>
      </c>
      <c r="I160" s="20" t="s">
        <v>375</v>
      </c>
    </row>
    <row r="161" spans="1:9" ht="15.75">
      <c r="A161" s="247">
        <v>145</v>
      </c>
      <c r="B161" s="11" t="s">
        <v>200</v>
      </c>
      <c r="C161" s="16">
        <v>5.95</v>
      </c>
      <c r="D161" s="243" t="s">
        <v>53</v>
      </c>
      <c r="E161" s="245" t="s">
        <v>368</v>
      </c>
      <c r="F161" s="245" t="s">
        <v>18</v>
      </c>
      <c r="G161" s="19"/>
      <c r="H161" s="245">
        <v>132</v>
      </c>
      <c r="I161" s="20" t="s">
        <v>375</v>
      </c>
    </row>
    <row r="162" spans="1:9" ht="15.75">
      <c r="A162" s="247">
        <v>146</v>
      </c>
      <c r="B162" s="11" t="s">
        <v>201</v>
      </c>
      <c r="C162" s="16">
        <v>2.75</v>
      </c>
      <c r="D162" s="243" t="s">
        <v>53</v>
      </c>
      <c r="E162" s="245" t="s">
        <v>368</v>
      </c>
      <c r="F162" s="245" t="s">
        <v>18</v>
      </c>
      <c r="G162" s="19"/>
      <c r="H162" s="245">
        <v>33</v>
      </c>
      <c r="I162" s="20" t="s">
        <v>375</v>
      </c>
    </row>
    <row r="163" spans="1:9" ht="15.75">
      <c r="A163" s="247">
        <v>147</v>
      </c>
      <c r="B163" s="11" t="s">
        <v>202</v>
      </c>
      <c r="C163" s="16">
        <v>50.4</v>
      </c>
      <c r="D163" s="243" t="s">
        <v>53</v>
      </c>
      <c r="E163" s="245" t="s">
        <v>368</v>
      </c>
      <c r="F163" s="245" t="s">
        <v>18</v>
      </c>
      <c r="G163" s="19"/>
      <c r="H163" s="245">
        <v>132</v>
      </c>
      <c r="I163" s="20" t="s">
        <v>375</v>
      </c>
    </row>
    <row r="164" spans="1:9" ht="15.75">
      <c r="A164" s="247">
        <v>148</v>
      </c>
      <c r="B164" s="11" t="s">
        <v>203</v>
      </c>
      <c r="C164" s="16">
        <v>50</v>
      </c>
      <c r="D164" s="243" t="s">
        <v>53</v>
      </c>
      <c r="E164" s="245" t="s">
        <v>368</v>
      </c>
      <c r="F164" s="245" t="s">
        <v>18</v>
      </c>
      <c r="G164" s="19"/>
      <c r="H164" s="245">
        <v>33</v>
      </c>
      <c r="I164" s="20" t="s">
        <v>375</v>
      </c>
    </row>
    <row r="165" spans="1:9" ht="15.75">
      <c r="A165" s="247">
        <v>149</v>
      </c>
      <c r="B165" s="11" t="s">
        <v>204</v>
      </c>
      <c r="C165" s="16">
        <v>8</v>
      </c>
      <c r="D165" s="243" t="s">
        <v>53</v>
      </c>
      <c r="E165" s="245" t="s">
        <v>368</v>
      </c>
      <c r="F165" s="245" t="s">
        <v>18</v>
      </c>
      <c r="G165" s="19"/>
      <c r="H165" s="245">
        <v>33</v>
      </c>
      <c r="I165" s="20" t="s">
        <v>375</v>
      </c>
    </row>
    <row r="166" spans="1:9" ht="15.75">
      <c r="A166" s="247">
        <v>150</v>
      </c>
      <c r="B166" s="11" t="s">
        <v>205</v>
      </c>
      <c r="C166" s="16">
        <v>10</v>
      </c>
      <c r="D166" s="243" t="s">
        <v>53</v>
      </c>
      <c r="E166" s="245" t="s">
        <v>368</v>
      </c>
      <c r="F166" s="245" t="s">
        <v>18</v>
      </c>
      <c r="G166" s="19"/>
      <c r="H166" s="245">
        <v>33</v>
      </c>
      <c r="I166" s="20" t="s">
        <v>375</v>
      </c>
    </row>
    <row r="167" spans="1:9" ht="15.75">
      <c r="A167" s="247">
        <v>151</v>
      </c>
      <c r="B167" s="11" t="s">
        <v>206</v>
      </c>
      <c r="C167" s="16">
        <v>2</v>
      </c>
      <c r="D167" s="243" t="s">
        <v>53</v>
      </c>
      <c r="E167" s="245" t="s">
        <v>368</v>
      </c>
      <c r="F167" s="245" t="s">
        <v>18</v>
      </c>
      <c r="G167" s="19"/>
      <c r="H167" s="245">
        <v>33</v>
      </c>
      <c r="I167" s="20" t="s">
        <v>375</v>
      </c>
    </row>
    <row r="168" spans="1:9" ht="15.75">
      <c r="A168" s="247">
        <v>152</v>
      </c>
      <c r="B168" s="11" t="s">
        <v>207</v>
      </c>
      <c r="C168" s="16">
        <v>2</v>
      </c>
      <c r="D168" s="243" t="s">
        <v>53</v>
      </c>
      <c r="E168" s="245" t="s">
        <v>368</v>
      </c>
      <c r="F168" s="245" t="s">
        <v>18</v>
      </c>
      <c r="G168" s="19"/>
      <c r="H168" s="245">
        <v>33</v>
      </c>
      <c r="I168" s="20" t="s">
        <v>375</v>
      </c>
    </row>
    <row r="169" spans="1:9" ht="15.75">
      <c r="A169" s="247">
        <v>153</v>
      </c>
      <c r="B169" s="11" t="s">
        <v>208</v>
      </c>
      <c r="C169" s="16">
        <v>2</v>
      </c>
      <c r="D169" s="243" t="s">
        <v>53</v>
      </c>
      <c r="E169" s="245" t="s">
        <v>368</v>
      </c>
      <c r="F169" s="245" t="s">
        <v>18</v>
      </c>
      <c r="G169" s="19"/>
      <c r="H169" s="245">
        <v>33</v>
      </c>
      <c r="I169" s="20" t="s">
        <v>375</v>
      </c>
    </row>
    <row r="170" spans="1:9" ht="15.75">
      <c r="A170" s="247">
        <v>154</v>
      </c>
      <c r="B170" s="11" t="s">
        <v>209</v>
      </c>
      <c r="C170" s="16">
        <v>2</v>
      </c>
      <c r="D170" s="243" t="s">
        <v>53</v>
      </c>
      <c r="E170" s="245" t="s">
        <v>368</v>
      </c>
      <c r="F170" s="245" t="s">
        <v>18</v>
      </c>
      <c r="G170" s="19"/>
      <c r="H170" s="245">
        <v>33</v>
      </c>
      <c r="I170" s="20" t="s">
        <v>375</v>
      </c>
    </row>
    <row r="171" spans="1:9" ht="15.75">
      <c r="A171" s="247">
        <v>155</v>
      </c>
      <c r="B171" s="11" t="s">
        <v>210</v>
      </c>
      <c r="C171" s="16">
        <v>2.1</v>
      </c>
      <c r="D171" s="243" t="s">
        <v>53</v>
      </c>
      <c r="E171" s="245" t="s">
        <v>368</v>
      </c>
      <c r="F171" s="245" t="s">
        <v>18</v>
      </c>
      <c r="G171" s="19"/>
      <c r="H171" s="245">
        <v>132</v>
      </c>
      <c r="I171" s="20" t="s">
        <v>375</v>
      </c>
    </row>
    <row r="172" spans="1:9" ht="15.75">
      <c r="A172" s="247">
        <v>156</v>
      </c>
      <c r="B172" s="11" t="s">
        <v>211</v>
      </c>
      <c r="C172" s="16">
        <v>16</v>
      </c>
      <c r="D172" s="243" t="s">
        <v>53</v>
      </c>
      <c r="E172" s="245" t="s">
        <v>368</v>
      </c>
      <c r="F172" s="245" t="s">
        <v>18</v>
      </c>
      <c r="G172" s="19"/>
      <c r="H172" s="245">
        <v>132</v>
      </c>
      <c r="I172" s="20" t="s">
        <v>375</v>
      </c>
    </row>
    <row r="173" spans="1:9" ht="15.75">
      <c r="A173" s="247">
        <v>157</v>
      </c>
      <c r="B173" s="11" t="s">
        <v>212</v>
      </c>
      <c r="C173" s="16">
        <v>2.1</v>
      </c>
      <c r="D173" s="243" t="s">
        <v>53</v>
      </c>
      <c r="E173" s="245" t="s">
        <v>368</v>
      </c>
      <c r="F173" s="245" t="s">
        <v>18</v>
      </c>
      <c r="G173" s="19"/>
      <c r="H173" s="245">
        <v>33</v>
      </c>
      <c r="I173" s="20" t="s">
        <v>375</v>
      </c>
    </row>
    <row r="174" spans="1:9" ht="15.75">
      <c r="A174" s="247">
        <v>158</v>
      </c>
      <c r="B174" s="11" t="s">
        <v>213</v>
      </c>
      <c r="C174" s="16">
        <v>2.1</v>
      </c>
      <c r="D174" s="243" t="s">
        <v>53</v>
      </c>
      <c r="E174" s="245" t="s">
        <v>368</v>
      </c>
      <c r="F174" s="245" t="s">
        <v>18</v>
      </c>
      <c r="G174" s="19"/>
      <c r="H174" s="245">
        <v>33</v>
      </c>
      <c r="I174" s="20" t="s">
        <v>375</v>
      </c>
    </row>
    <row r="175" spans="1:9" ht="15.75">
      <c r="A175" s="247">
        <v>159</v>
      </c>
      <c r="B175" s="11" t="s">
        <v>214</v>
      </c>
      <c r="C175" s="16">
        <v>4</v>
      </c>
      <c r="D175" s="243" t="s">
        <v>53</v>
      </c>
      <c r="E175" s="245" t="s">
        <v>368</v>
      </c>
      <c r="F175" s="245" t="s">
        <v>18</v>
      </c>
      <c r="G175" s="19"/>
      <c r="H175" s="245">
        <v>33</v>
      </c>
      <c r="I175" s="20" t="s">
        <v>375</v>
      </c>
    </row>
    <row r="176" spans="1:9" ht="15.75">
      <c r="A176" s="247">
        <v>160</v>
      </c>
      <c r="B176" s="11" t="s">
        <v>216</v>
      </c>
      <c r="C176" s="16">
        <v>46</v>
      </c>
      <c r="D176" s="243" t="s">
        <v>53</v>
      </c>
      <c r="E176" s="245" t="s">
        <v>368</v>
      </c>
      <c r="F176" s="245" t="s">
        <v>18</v>
      </c>
      <c r="G176" s="19"/>
      <c r="H176" s="245">
        <v>132</v>
      </c>
      <c r="I176" s="20" t="s">
        <v>375</v>
      </c>
    </row>
    <row r="177" spans="1:9" ht="15.75">
      <c r="A177" s="247">
        <v>161</v>
      </c>
      <c r="B177" s="11" t="s">
        <v>77</v>
      </c>
      <c r="C177" s="16">
        <v>0.8</v>
      </c>
      <c r="D177" s="243" t="s">
        <v>53</v>
      </c>
      <c r="E177" s="245" t="s">
        <v>368</v>
      </c>
      <c r="F177" s="245" t="s">
        <v>18</v>
      </c>
      <c r="G177" s="19"/>
      <c r="H177" s="245">
        <v>220</v>
      </c>
      <c r="I177" s="20" t="s">
        <v>375</v>
      </c>
    </row>
    <row r="178" spans="1:9" ht="15.75">
      <c r="A178" s="247">
        <v>162</v>
      </c>
      <c r="B178" s="11" t="s">
        <v>114</v>
      </c>
      <c r="C178" s="16">
        <v>2.1</v>
      </c>
      <c r="D178" s="243" t="s">
        <v>53</v>
      </c>
      <c r="E178" s="245" t="s">
        <v>368</v>
      </c>
      <c r="F178" s="245" t="s">
        <v>18</v>
      </c>
      <c r="G178" s="19"/>
      <c r="H178" s="245">
        <v>33</v>
      </c>
      <c r="I178" s="20" t="s">
        <v>375</v>
      </c>
    </row>
    <row r="179" spans="1:9" ht="15.75">
      <c r="A179" s="247">
        <v>163</v>
      </c>
      <c r="B179" s="11" t="s">
        <v>410</v>
      </c>
      <c r="C179" s="16">
        <v>20.8</v>
      </c>
      <c r="D179" s="243" t="s">
        <v>53</v>
      </c>
      <c r="E179" s="245" t="s">
        <v>368</v>
      </c>
      <c r="F179" s="245" t="s">
        <v>18</v>
      </c>
      <c r="G179" s="19"/>
      <c r="H179" s="245">
        <v>33</v>
      </c>
      <c r="I179" s="20" t="s">
        <v>375</v>
      </c>
    </row>
    <row r="180" spans="1:9" ht="15.75">
      <c r="A180" s="247">
        <v>164</v>
      </c>
      <c r="B180" s="11" t="s">
        <v>115</v>
      </c>
      <c r="C180" s="16">
        <v>101.2</v>
      </c>
      <c r="D180" s="243" t="s">
        <v>53</v>
      </c>
      <c r="E180" s="245" t="s">
        <v>368</v>
      </c>
      <c r="F180" s="245" t="s">
        <v>18</v>
      </c>
      <c r="G180" s="19"/>
      <c r="H180" s="245">
        <v>33</v>
      </c>
      <c r="I180" s="20" t="s">
        <v>375</v>
      </c>
    </row>
    <row r="181" spans="1:9" ht="15.75">
      <c r="A181" s="247">
        <v>165</v>
      </c>
      <c r="B181" s="11" t="s">
        <v>116</v>
      </c>
      <c r="C181" s="16">
        <v>2.1</v>
      </c>
      <c r="D181" s="243" t="s">
        <v>53</v>
      </c>
      <c r="E181" s="245" t="s">
        <v>368</v>
      </c>
      <c r="F181" s="245" t="s">
        <v>18</v>
      </c>
      <c r="G181" s="19"/>
      <c r="H181" s="245">
        <v>33</v>
      </c>
      <c r="I181" s="20" t="s">
        <v>375</v>
      </c>
    </row>
    <row r="182" spans="1:9" ht="15.75">
      <c r="A182" s="247">
        <v>166</v>
      </c>
      <c r="B182" s="11" t="s">
        <v>117</v>
      </c>
      <c r="C182" s="16">
        <v>2.1</v>
      </c>
      <c r="D182" s="243" t="s">
        <v>53</v>
      </c>
      <c r="E182" s="245" t="s">
        <v>368</v>
      </c>
      <c r="F182" s="245" t="s">
        <v>18</v>
      </c>
      <c r="G182" s="19"/>
      <c r="H182" s="245">
        <v>33</v>
      </c>
      <c r="I182" s="20" t="s">
        <v>375</v>
      </c>
    </row>
    <row r="183" spans="1:9" ht="15.75">
      <c r="A183" s="247">
        <v>167</v>
      </c>
      <c r="B183" s="11" t="s">
        <v>118</v>
      </c>
      <c r="C183" s="16">
        <v>4.2</v>
      </c>
      <c r="D183" s="243" t="s">
        <v>53</v>
      </c>
      <c r="E183" s="245" t="s">
        <v>368</v>
      </c>
      <c r="F183" s="245" t="s">
        <v>18</v>
      </c>
      <c r="G183" s="19"/>
      <c r="H183" s="245">
        <v>33</v>
      </c>
      <c r="I183" s="20" t="s">
        <v>375</v>
      </c>
    </row>
    <row r="184" spans="1:9" ht="15.75">
      <c r="A184" s="247">
        <v>168</v>
      </c>
      <c r="B184" s="11" t="s">
        <v>119</v>
      </c>
      <c r="C184" s="16">
        <v>4.2</v>
      </c>
      <c r="D184" s="243" t="s">
        <v>53</v>
      </c>
      <c r="E184" s="245" t="s">
        <v>368</v>
      </c>
      <c r="F184" s="245" t="s">
        <v>18</v>
      </c>
      <c r="G184" s="19"/>
      <c r="H184" s="245">
        <v>33</v>
      </c>
      <c r="I184" s="20" t="s">
        <v>375</v>
      </c>
    </row>
    <row r="185" spans="1:9" ht="15.75">
      <c r="A185" s="247">
        <v>169</v>
      </c>
      <c r="B185" s="11" t="s">
        <v>120</v>
      </c>
      <c r="C185" s="16">
        <v>104.5</v>
      </c>
      <c r="D185" s="243" t="s">
        <v>53</v>
      </c>
      <c r="E185" s="245" t="s">
        <v>368</v>
      </c>
      <c r="F185" s="245" t="s">
        <v>18</v>
      </c>
      <c r="G185" s="19"/>
      <c r="H185" s="245">
        <v>33</v>
      </c>
      <c r="I185" s="20" t="s">
        <v>375</v>
      </c>
    </row>
    <row r="186" spans="1:9" ht="15.75">
      <c r="A186" s="247">
        <v>170</v>
      </c>
      <c r="B186" s="11" t="s">
        <v>121</v>
      </c>
      <c r="C186" s="16">
        <v>14.7</v>
      </c>
      <c r="D186" s="243" t="s">
        <v>53</v>
      </c>
      <c r="E186" s="245" t="s">
        <v>368</v>
      </c>
      <c r="F186" s="245" t="s">
        <v>18</v>
      </c>
      <c r="G186" s="19"/>
      <c r="H186" s="245">
        <v>33</v>
      </c>
      <c r="I186" s="20" t="s">
        <v>375</v>
      </c>
    </row>
    <row r="187" spans="1:9" ht="15.75">
      <c r="A187" s="247">
        <v>171</v>
      </c>
      <c r="B187" s="11" t="s">
        <v>122</v>
      </c>
      <c r="C187" s="16">
        <v>4.2</v>
      </c>
      <c r="D187" s="243" t="s">
        <v>53</v>
      </c>
      <c r="E187" s="245" t="s">
        <v>368</v>
      </c>
      <c r="F187" s="245" t="s">
        <v>18</v>
      </c>
      <c r="G187" s="19"/>
      <c r="H187" s="245">
        <v>33</v>
      </c>
      <c r="I187" s="20" t="s">
        <v>375</v>
      </c>
    </row>
    <row r="188" spans="1:9" ht="15.75">
      <c r="A188" s="247">
        <v>172</v>
      </c>
      <c r="B188" s="11" t="s">
        <v>123</v>
      </c>
      <c r="C188" s="16">
        <v>2.1</v>
      </c>
      <c r="D188" s="243" t="s">
        <v>53</v>
      </c>
      <c r="E188" s="245" t="s">
        <v>368</v>
      </c>
      <c r="F188" s="245" t="s">
        <v>18</v>
      </c>
      <c r="G188" s="19"/>
      <c r="H188" s="245">
        <v>33</v>
      </c>
      <c r="I188" s="20" t="s">
        <v>375</v>
      </c>
    </row>
    <row r="189" spans="1:9" ht="15.75">
      <c r="A189" s="247">
        <v>173</v>
      </c>
      <c r="B189" s="11" t="s">
        <v>124</v>
      </c>
      <c r="C189" s="16">
        <v>2.1</v>
      </c>
      <c r="D189" s="243" t="s">
        <v>53</v>
      </c>
      <c r="E189" s="245" t="s">
        <v>368</v>
      </c>
      <c r="F189" s="245" t="s">
        <v>18</v>
      </c>
      <c r="G189" s="19"/>
      <c r="H189" s="245">
        <v>33</v>
      </c>
      <c r="I189" s="20" t="s">
        <v>375</v>
      </c>
    </row>
    <row r="190" spans="1:9" ht="15.75">
      <c r="A190" s="247">
        <v>174</v>
      </c>
      <c r="B190" s="11" t="s">
        <v>125</v>
      </c>
      <c r="C190" s="16">
        <v>8.4</v>
      </c>
      <c r="D190" s="243" t="s">
        <v>53</v>
      </c>
      <c r="E190" s="245" t="s">
        <v>368</v>
      </c>
      <c r="F190" s="245" t="s">
        <v>18</v>
      </c>
      <c r="G190" s="19"/>
      <c r="H190" s="245">
        <v>33</v>
      </c>
      <c r="I190" s="20" t="s">
        <v>375</v>
      </c>
    </row>
    <row r="191" spans="1:9" ht="15.75">
      <c r="A191" s="247">
        <v>175</v>
      </c>
      <c r="B191" s="11" t="s">
        <v>252</v>
      </c>
      <c r="C191" s="16">
        <v>0.5</v>
      </c>
      <c r="D191" s="243" t="s">
        <v>53</v>
      </c>
      <c r="E191" s="245" t="s">
        <v>368</v>
      </c>
      <c r="F191" s="245" t="s">
        <v>18</v>
      </c>
      <c r="G191" s="19"/>
      <c r="H191" s="245">
        <v>33</v>
      </c>
      <c r="I191" s="20" t="s">
        <v>375</v>
      </c>
    </row>
    <row r="192" spans="1:9" ht="15.75">
      <c r="A192" s="247">
        <v>176</v>
      </c>
      <c r="B192" s="11" t="s">
        <v>256</v>
      </c>
      <c r="C192" s="16">
        <v>25</v>
      </c>
      <c r="D192" s="243" t="s">
        <v>53</v>
      </c>
      <c r="E192" s="245" t="s">
        <v>368</v>
      </c>
      <c r="F192" s="245" t="s">
        <v>18</v>
      </c>
      <c r="G192" s="19"/>
      <c r="H192" s="245">
        <v>33</v>
      </c>
      <c r="I192" s="20" t="s">
        <v>375</v>
      </c>
    </row>
    <row r="193" spans="1:9" ht="15.75">
      <c r="A193" s="247">
        <v>177</v>
      </c>
      <c r="B193" s="11" t="s">
        <v>144</v>
      </c>
      <c r="C193" s="16">
        <v>80</v>
      </c>
      <c r="D193" s="243" t="s">
        <v>53</v>
      </c>
      <c r="E193" s="245" t="s">
        <v>368</v>
      </c>
      <c r="F193" s="245" t="s">
        <v>18</v>
      </c>
      <c r="G193" s="19"/>
      <c r="H193" s="245">
        <v>33</v>
      </c>
      <c r="I193" s="20" t="s">
        <v>375</v>
      </c>
    </row>
    <row r="194" spans="1:9" ht="15.75">
      <c r="A194" s="247">
        <v>178</v>
      </c>
      <c r="B194" s="11" t="s">
        <v>145</v>
      </c>
      <c r="C194" s="16">
        <v>2.1</v>
      </c>
      <c r="D194" s="243" t="s">
        <v>53</v>
      </c>
      <c r="E194" s="245" t="s">
        <v>368</v>
      </c>
      <c r="F194" s="245" t="s">
        <v>18</v>
      </c>
      <c r="G194" s="19"/>
      <c r="H194" s="245">
        <v>220</v>
      </c>
      <c r="I194" s="20" t="s">
        <v>375</v>
      </c>
    </row>
    <row r="195" spans="1:9" ht="15.75">
      <c r="A195" s="247">
        <v>179</v>
      </c>
      <c r="B195" s="11" t="s">
        <v>146</v>
      </c>
      <c r="C195" s="16">
        <v>4.2</v>
      </c>
      <c r="D195" s="243" t="s">
        <v>53</v>
      </c>
      <c r="E195" s="245" t="s">
        <v>368</v>
      </c>
      <c r="F195" s="245" t="s">
        <v>18</v>
      </c>
      <c r="G195" s="19"/>
      <c r="H195" s="245">
        <v>33</v>
      </c>
      <c r="I195" s="20" t="s">
        <v>375</v>
      </c>
    </row>
    <row r="196" spans="1:9" ht="15.75">
      <c r="A196" s="247">
        <v>180</v>
      </c>
      <c r="B196" s="11" t="s">
        <v>148</v>
      </c>
      <c r="C196" s="16">
        <v>2.1</v>
      </c>
      <c r="D196" s="243" t="s">
        <v>53</v>
      </c>
      <c r="E196" s="245" t="s">
        <v>368</v>
      </c>
      <c r="F196" s="245" t="s">
        <v>18</v>
      </c>
      <c r="G196" s="19"/>
      <c r="H196" s="245">
        <v>33</v>
      </c>
      <c r="I196" s="20" t="s">
        <v>375</v>
      </c>
    </row>
    <row r="197" spans="1:9" ht="15.75">
      <c r="A197" s="247">
        <v>181</v>
      </c>
      <c r="B197" s="11" t="s">
        <v>149</v>
      </c>
      <c r="C197" s="16">
        <v>2.1</v>
      </c>
      <c r="D197" s="243" t="s">
        <v>53</v>
      </c>
      <c r="E197" s="245" t="s">
        <v>368</v>
      </c>
      <c r="F197" s="245" t="s">
        <v>18</v>
      </c>
      <c r="G197" s="19"/>
      <c r="H197" s="245">
        <v>33</v>
      </c>
      <c r="I197" s="20" t="s">
        <v>375</v>
      </c>
    </row>
    <row r="198" spans="1:9" ht="15.75">
      <c r="A198" s="247">
        <v>182</v>
      </c>
      <c r="B198" s="11" t="s">
        <v>150</v>
      </c>
      <c r="C198" s="16">
        <v>2.1</v>
      </c>
      <c r="D198" s="243" t="s">
        <v>53</v>
      </c>
      <c r="E198" s="245" t="s">
        <v>368</v>
      </c>
      <c r="F198" s="245" t="s">
        <v>18</v>
      </c>
      <c r="G198" s="19"/>
      <c r="H198" s="245">
        <v>33</v>
      </c>
      <c r="I198" s="20" t="s">
        <v>375</v>
      </c>
    </row>
    <row r="199" spans="1:9" ht="15.75">
      <c r="A199" s="247">
        <v>183</v>
      </c>
      <c r="B199" s="11" t="s">
        <v>151</v>
      </c>
      <c r="C199" s="16">
        <v>2.1</v>
      </c>
      <c r="D199" s="243" t="s">
        <v>53</v>
      </c>
      <c r="E199" s="245" t="s">
        <v>368</v>
      </c>
      <c r="F199" s="245" t="s">
        <v>18</v>
      </c>
      <c r="G199" s="19"/>
      <c r="H199" s="245">
        <v>33</v>
      </c>
      <c r="I199" s="20" t="s">
        <v>375</v>
      </c>
    </row>
    <row r="200" spans="1:9" ht="15.75">
      <c r="A200" s="247">
        <v>184</v>
      </c>
      <c r="B200" s="11" t="s">
        <v>152</v>
      </c>
      <c r="C200" s="16">
        <v>2.1</v>
      </c>
      <c r="D200" s="243" t="s">
        <v>53</v>
      </c>
      <c r="E200" s="245" t="s">
        <v>368</v>
      </c>
      <c r="F200" s="245" t="s">
        <v>18</v>
      </c>
      <c r="G200" s="19"/>
      <c r="H200" s="245">
        <v>33</v>
      </c>
      <c r="I200" s="20" t="s">
        <v>375</v>
      </c>
    </row>
    <row r="201" spans="1:9" ht="15.75">
      <c r="A201" s="247">
        <v>185</v>
      </c>
      <c r="B201" s="11" t="s">
        <v>153</v>
      </c>
      <c r="C201" s="16">
        <v>2.1</v>
      </c>
      <c r="D201" s="243" t="s">
        <v>53</v>
      </c>
      <c r="E201" s="245" t="s">
        <v>368</v>
      </c>
      <c r="F201" s="245" t="s">
        <v>18</v>
      </c>
      <c r="G201" s="19"/>
      <c r="H201" s="245">
        <v>33</v>
      </c>
      <c r="I201" s="20" t="s">
        <v>375</v>
      </c>
    </row>
    <row r="202" spans="1:9" ht="15.75">
      <c r="A202" s="247">
        <v>186</v>
      </c>
      <c r="B202" s="11" t="s">
        <v>154</v>
      </c>
      <c r="C202" s="16">
        <v>2.1</v>
      </c>
      <c r="D202" s="243" t="s">
        <v>53</v>
      </c>
      <c r="E202" s="245" t="s">
        <v>368</v>
      </c>
      <c r="F202" s="245" t="s">
        <v>18</v>
      </c>
      <c r="G202" s="19"/>
      <c r="H202" s="245">
        <v>33</v>
      </c>
      <c r="I202" s="20" t="s">
        <v>375</v>
      </c>
    </row>
    <row r="203" spans="1:9" ht="15.75">
      <c r="A203" s="247">
        <v>187</v>
      </c>
      <c r="B203" s="11" t="s">
        <v>155</v>
      </c>
      <c r="C203" s="16">
        <v>2.1</v>
      </c>
      <c r="D203" s="243" t="s">
        <v>53</v>
      </c>
      <c r="E203" s="245" t="s">
        <v>368</v>
      </c>
      <c r="F203" s="245" t="s">
        <v>18</v>
      </c>
      <c r="G203" s="19"/>
      <c r="H203" s="245">
        <v>33</v>
      </c>
      <c r="I203" s="20" t="s">
        <v>375</v>
      </c>
    </row>
    <row r="204" spans="1:9" ht="15.75">
      <c r="A204" s="247">
        <v>188</v>
      </c>
      <c r="B204" s="11" t="s">
        <v>156</v>
      </c>
      <c r="C204" s="16">
        <v>2.1</v>
      </c>
      <c r="D204" s="243" t="s">
        <v>53</v>
      </c>
      <c r="E204" s="245" t="s">
        <v>368</v>
      </c>
      <c r="F204" s="245" t="s">
        <v>18</v>
      </c>
      <c r="G204" s="19"/>
      <c r="H204" s="245">
        <v>33</v>
      </c>
      <c r="I204" s="20" t="s">
        <v>375</v>
      </c>
    </row>
    <row r="205" spans="1:9" ht="15.75">
      <c r="A205" s="247">
        <v>189</v>
      </c>
      <c r="B205" s="11" t="s">
        <v>157</v>
      </c>
      <c r="C205" s="16">
        <v>2.1</v>
      </c>
      <c r="D205" s="243" t="s">
        <v>53</v>
      </c>
      <c r="E205" s="245" t="s">
        <v>368</v>
      </c>
      <c r="F205" s="245" t="s">
        <v>18</v>
      </c>
      <c r="G205" s="19"/>
      <c r="H205" s="245">
        <v>33</v>
      </c>
      <c r="I205" s="20" t="s">
        <v>375</v>
      </c>
    </row>
    <row r="206" spans="1:9" ht="15.75">
      <c r="A206" s="247">
        <v>190</v>
      </c>
      <c r="B206" s="11" t="s">
        <v>158</v>
      </c>
      <c r="C206" s="16">
        <v>4.2</v>
      </c>
      <c r="D206" s="243" t="s">
        <v>53</v>
      </c>
      <c r="E206" s="245" t="s">
        <v>368</v>
      </c>
      <c r="F206" s="245" t="s">
        <v>18</v>
      </c>
      <c r="G206" s="19"/>
      <c r="H206" s="245">
        <v>33</v>
      </c>
      <c r="I206" s="20" t="s">
        <v>375</v>
      </c>
    </row>
    <row r="207" spans="1:9" ht="15.75">
      <c r="A207" s="247">
        <v>191</v>
      </c>
      <c r="B207" s="11" t="s">
        <v>159</v>
      </c>
      <c r="C207" s="16">
        <v>2.1</v>
      </c>
      <c r="D207" s="243" t="s">
        <v>53</v>
      </c>
      <c r="E207" s="245" t="s">
        <v>374</v>
      </c>
      <c r="F207" s="245" t="s">
        <v>18</v>
      </c>
      <c r="G207" s="19"/>
      <c r="H207" s="245">
        <v>33</v>
      </c>
      <c r="I207" s="20" t="s">
        <v>375</v>
      </c>
    </row>
    <row r="208" spans="1:9" ht="15.75">
      <c r="A208" s="247">
        <v>192</v>
      </c>
      <c r="B208" s="11" t="s">
        <v>160</v>
      </c>
      <c r="C208" s="16">
        <v>4.2</v>
      </c>
      <c r="D208" s="243" t="s">
        <v>53</v>
      </c>
      <c r="E208" s="245" t="s">
        <v>368</v>
      </c>
      <c r="F208" s="245" t="s">
        <v>18</v>
      </c>
      <c r="G208" s="19"/>
      <c r="H208" s="245">
        <v>33</v>
      </c>
      <c r="I208" s="20" t="s">
        <v>375</v>
      </c>
    </row>
    <row r="209" spans="1:9" ht="15.75">
      <c r="A209" s="247">
        <v>193</v>
      </c>
      <c r="B209" s="11" t="s">
        <v>161</v>
      </c>
      <c r="C209" s="16">
        <v>2.1</v>
      </c>
      <c r="D209" s="243" t="s">
        <v>53</v>
      </c>
      <c r="E209" s="245" t="s">
        <v>368</v>
      </c>
      <c r="F209" s="245" t="s">
        <v>18</v>
      </c>
      <c r="G209" s="19"/>
      <c r="H209" s="245">
        <v>33</v>
      </c>
      <c r="I209" s="20" t="s">
        <v>375</v>
      </c>
    </row>
    <row r="210" spans="1:9" ht="15.75">
      <c r="A210" s="247">
        <v>194</v>
      </c>
      <c r="B210" s="11" t="s">
        <v>162</v>
      </c>
      <c r="C210" s="16">
        <v>8.4</v>
      </c>
      <c r="D210" s="243" t="s">
        <v>53</v>
      </c>
      <c r="E210" s="245" t="s">
        <v>368</v>
      </c>
      <c r="F210" s="245" t="s">
        <v>18</v>
      </c>
      <c r="G210" s="19"/>
      <c r="H210" s="245">
        <v>33</v>
      </c>
      <c r="I210" s="20" t="s">
        <v>375</v>
      </c>
    </row>
    <row r="211" spans="1:9" ht="15.75">
      <c r="A211" s="247">
        <v>195</v>
      </c>
      <c r="B211" s="11" t="s">
        <v>164</v>
      </c>
      <c r="C211" s="16">
        <v>2.1</v>
      </c>
      <c r="D211" s="243" t="s">
        <v>53</v>
      </c>
      <c r="E211" s="245" t="s">
        <v>368</v>
      </c>
      <c r="F211" s="245" t="s">
        <v>18</v>
      </c>
      <c r="G211" s="19"/>
      <c r="H211" s="245">
        <v>33</v>
      </c>
      <c r="I211" s="20" t="s">
        <v>375</v>
      </c>
    </row>
    <row r="212" spans="1:9" ht="15.75">
      <c r="A212" s="247">
        <v>196</v>
      </c>
      <c r="B212" s="11" t="s">
        <v>166</v>
      </c>
      <c r="C212" s="16">
        <v>50</v>
      </c>
      <c r="D212" s="243" t="s">
        <v>53</v>
      </c>
      <c r="E212" s="245" t="s">
        <v>368</v>
      </c>
      <c r="F212" s="245" t="s">
        <v>18</v>
      </c>
      <c r="G212" s="19"/>
      <c r="H212" s="245">
        <v>33</v>
      </c>
      <c r="I212" s="20" t="s">
        <v>375</v>
      </c>
    </row>
    <row r="213" spans="1:9" ht="15.75">
      <c r="A213" s="247">
        <v>197</v>
      </c>
      <c r="B213" s="11" t="s">
        <v>171</v>
      </c>
      <c r="C213" s="16">
        <v>104.5</v>
      </c>
      <c r="D213" s="243" t="s">
        <v>53</v>
      </c>
      <c r="E213" s="245" t="s">
        <v>374</v>
      </c>
      <c r="F213" s="245" t="s">
        <v>18</v>
      </c>
      <c r="G213" s="19"/>
      <c r="H213" s="245">
        <v>33</v>
      </c>
      <c r="I213" s="20" t="s">
        <v>375</v>
      </c>
    </row>
    <row r="214" spans="1:9" ht="15.75">
      <c r="A214" s="247">
        <v>198</v>
      </c>
      <c r="B214" s="11" t="s">
        <v>172</v>
      </c>
      <c r="C214" s="16">
        <v>14.7</v>
      </c>
      <c r="D214" s="243" t="s">
        <v>53</v>
      </c>
      <c r="E214" s="245" t="s">
        <v>374</v>
      </c>
      <c r="F214" s="245" t="s">
        <v>18</v>
      </c>
      <c r="G214" s="19"/>
      <c r="H214" s="245">
        <v>33</v>
      </c>
      <c r="I214" s="20" t="s">
        <v>375</v>
      </c>
    </row>
    <row r="215" spans="1:9" ht="15.75">
      <c r="A215" s="247">
        <v>199</v>
      </c>
      <c r="B215" s="11" t="s">
        <v>173</v>
      </c>
      <c r="C215" s="16">
        <v>4.2</v>
      </c>
      <c r="D215" s="243" t="s">
        <v>53</v>
      </c>
      <c r="E215" s="245" t="s">
        <v>374</v>
      </c>
      <c r="F215" s="245" t="s">
        <v>18</v>
      </c>
      <c r="G215" s="19"/>
      <c r="H215" s="245">
        <v>33</v>
      </c>
      <c r="I215" s="20" t="s">
        <v>375</v>
      </c>
    </row>
    <row r="216" spans="1:9" ht="15.75">
      <c r="A216" s="247">
        <v>200</v>
      </c>
      <c r="B216" s="11" t="s">
        <v>174</v>
      </c>
      <c r="C216" s="16">
        <v>2.1</v>
      </c>
      <c r="D216" s="243" t="s">
        <v>53</v>
      </c>
      <c r="E216" s="245" t="s">
        <v>374</v>
      </c>
      <c r="F216" s="245" t="s">
        <v>18</v>
      </c>
      <c r="G216" s="19"/>
      <c r="H216" s="245">
        <v>33</v>
      </c>
      <c r="I216" s="20" t="s">
        <v>375</v>
      </c>
    </row>
    <row r="217" spans="1:9" ht="15.75">
      <c r="A217" s="247">
        <v>201</v>
      </c>
      <c r="B217" s="11" t="s">
        <v>175</v>
      </c>
      <c r="C217" s="16">
        <v>2.1</v>
      </c>
      <c r="D217" s="243" t="s">
        <v>53</v>
      </c>
      <c r="E217" s="245" t="s">
        <v>368</v>
      </c>
      <c r="F217" s="245" t="s">
        <v>18</v>
      </c>
      <c r="G217" s="19"/>
      <c r="H217" s="245">
        <v>33</v>
      </c>
      <c r="I217" s="20" t="s">
        <v>375</v>
      </c>
    </row>
    <row r="218" spans="1:9" ht="15.75">
      <c r="A218" s="247">
        <v>202</v>
      </c>
      <c r="B218" s="11" t="s">
        <v>176</v>
      </c>
      <c r="C218" s="16">
        <v>8.4</v>
      </c>
      <c r="D218" s="243" t="s">
        <v>53</v>
      </c>
      <c r="E218" s="245" t="s">
        <v>368</v>
      </c>
      <c r="F218" s="245" t="s">
        <v>18</v>
      </c>
      <c r="G218" s="19"/>
      <c r="H218" s="245">
        <v>33</v>
      </c>
      <c r="I218" s="20" t="s">
        <v>375</v>
      </c>
    </row>
    <row r="219" spans="1:9" ht="15.75">
      <c r="A219" s="247">
        <v>203</v>
      </c>
      <c r="B219" s="11" t="s">
        <v>177</v>
      </c>
      <c r="C219" s="16">
        <v>4.2</v>
      </c>
      <c r="D219" s="243" t="s">
        <v>53</v>
      </c>
      <c r="E219" s="245" t="s">
        <v>368</v>
      </c>
      <c r="F219" s="245" t="s">
        <v>18</v>
      </c>
      <c r="G219" s="19"/>
      <c r="H219" s="245">
        <v>220</v>
      </c>
      <c r="I219" s="20" t="s">
        <v>375</v>
      </c>
    </row>
    <row r="220" spans="1:9" ht="15.75">
      <c r="A220" s="247">
        <v>204</v>
      </c>
      <c r="B220" s="11" t="s">
        <v>178</v>
      </c>
      <c r="C220" s="16">
        <v>6.3</v>
      </c>
      <c r="D220" s="243" t="s">
        <v>53</v>
      </c>
      <c r="E220" s="245" t="s">
        <v>368</v>
      </c>
      <c r="F220" s="245" t="s">
        <v>18</v>
      </c>
      <c r="G220" s="19"/>
      <c r="H220" s="245">
        <v>33</v>
      </c>
      <c r="I220" s="20" t="s">
        <v>375</v>
      </c>
    </row>
    <row r="221" spans="1:9" ht="15.75">
      <c r="A221" s="247">
        <v>205</v>
      </c>
      <c r="B221" s="11" t="s">
        <v>179</v>
      </c>
      <c r="C221" s="16">
        <v>4.2</v>
      </c>
      <c r="D221" s="243" t="s">
        <v>53</v>
      </c>
      <c r="E221" s="245" t="s">
        <v>368</v>
      </c>
      <c r="F221" s="245" t="s">
        <v>18</v>
      </c>
      <c r="G221" s="19"/>
      <c r="H221" s="245">
        <v>33</v>
      </c>
      <c r="I221" s="20" t="s">
        <v>375</v>
      </c>
    </row>
    <row r="222" spans="1:9" ht="15.75">
      <c r="A222" s="247">
        <v>206</v>
      </c>
      <c r="B222" s="11" t="s">
        <v>180</v>
      </c>
      <c r="C222" s="16">
        <v>4.2</v>
      </c>
      <c r="D222" s="243" t="s">
        <v>53</v>
      </c>
      <c r="E222" s="245" t="s">
        <v>368</v>
      </c>
      <c r="F222" s="245" t="s">
        <v>18</v>
      </c>
      <c r="G222" s="19"/>
      <c r="H222" s="245">
        <v>33</v>
      </c>
      <c r="I222" s="20" t="s">
        <v>375</v>
      </c>
    </row>
    <row r="223" spans="1:9" ht="15.75">
      <c r="A223" s="247">
        <v>207</v>
      </c>
      <c r="B223" s="11" t="s">
        <v>181</v>
      </c>
      <c r="C223" s="16">
        <v>4.2</v>
      </c>
      <c r="D223" s="243" t="s">
        <v>53</v>
      </c>
      <c r="E223" s="245" t="s">
        <v>368</v>
      </c>
      <c r="F223" s="245" t="s">
        <v>18</v>
      </c>
      <c r="G223" s="19"/>
      <c r="H223" s="245">
        <v>132</v>
      </c>
      <c r="I223" s="20" t="s">
        <v>375</v>
      </c>
    </row>
    <row r="224" spans="1:9" ht="15.75">
      <c r="A224" s="247">
        <v>208</v>
      </c>
      <c r="B224" s="11" t="s">
        <v>182</v>
      </c>
      <c r="C224" s="16">
        <v>6.3</v>
      </c>
      <c r="D224" s="243" t="s">
        <v>53</v>
      </c>
      <c r="E224" s="245" t="s">
        <v>368</v>
      </c>
      <c r="F224" s="245" t="s">
        <v>18</v>
      </c>
      <c r="G224" s="19"/>
      <c r="H224" s="245">
        <v>33</v>
      </c>
      <c r="I224" s="20" t="s">
        <v>375</v>
      </c>
    </row>
    <row r="225" spans="1:9" ht="15.75">
      <c r="A225" s="247">
        <v>209</v>
      </c>
      <c r="B225" s="11" t="s">
        <v>183</v>
      </c>
      <c r="C225" s="16">
        <v>4.2</v>
      </c>
      <c r="D225" s="243" t="s">
        <v>53</v>
      </c>
      <c r="E225" s="245" t="s">
        <v>368</v>
      </c>
      <c r="F225" s="245" t="s">
        <v>18</v>
      </c>
      <c r="G225" s="19"/>
      <c r="H225" s="245">
        <v>33</v>
      </c>
      <c r="I225" s="20" t="s">
        <v>375</v>
      </c>
    </row>
    <row r="226" spans="1:9" ht="15.75">
      <c r="A226" s="247">
        <v>210</v>
      </c>
      <c r="B226" s="11" t="s">
        <v>185</v>
      </c>
      <c r="C226" s="16">
        <v>6.3</v>
      </c>
      <c r="D226" s="243" t="s">
        <v>53</v>
      </c>
      <c r="E226" s="245" t="s">
        <v>368</v>
      </c>
      <c r="F226" s="245" t="s">
        <v>18</v>
      </c>
      <c r="G226" s="19"/>
      <c r="H226" s="245">
        <v>33</v>
      </c>
      <c r="I226" s="20" t="s">
        <v>375</v>
      </c>
    </row>
    <row r="227" spans="1:9" ht="15.75">
      <c r="A227" s="247">
        <v>211</v>
      </c>
      <c r="B227" s="11" t="s">
        <v>189</v>
      </c>
      <c r="C227" s="16">
        <v>2.1</v>
      </c>
      <c r="D227" s="243" t="s">
        <v>53</v>
      </c>
      <c r="E227" s="245" t="s">
        <v>368</v>
      </c>
      <c r="F227" s="245" t="s">
        <v>18</v>
      </c>
      <c r="G227" s="19"/>
      <c r="H227" s="245">
        <v>33</v>
      </c>
      <c r="I227" s="20" t="s">
        <v>375</v>
      </c>
    </row>
    <row r="228" spans="1:9" ht="15.75">
      <c r="A228" s="247">
        <v>212</v>
      </c>
      <c r="B228" s="11" t="s">
        <v>190</v>
      </c>
      <c r="C228" s="16">
        <v>20</v>
      </c>
      <c r="D228" s="243" t="s">
        <v>53</v>
      </c>
      <c r="E228" s="245" t="s">
        <v>368</v>
      </c>
      <c r="F228" s="245" t="s">
        <v>18</v>
      </c>
      <c r="G228" s="19"/>
      <c r="H228" s="245">
        <v>33</v>
      </c>
      <c r="I228" s="20" t="s">
        <v>375</v>
      </c>
    </row>
    <row r="229" spans="1:9" ht="15.75">
      <c r="A229" s="247">
        <v>213</v>
      </c>
      <c r="B229" s="11" t="s">
        <v>147</v>
      </c>
      <c r="C229" s="16">
        <v>50.4</v>
      </c>
      <c r="D229" s="243" t="s">
        <v>53</v>
      </c>
      <c r="E229" s="245" t="s">
        <v>368</v>
      </c>
      <c r="F229" s="245" t="s">
        <v>18</v>
      </c>
      <c r="G229" s="19"/>
      <c r="H229" s="245">
        <v>132</v>
      </c>
      <c r="I229" s="20" t="s">
        <v>375</v>
      </c>
    </row>
    <row r="230" spans="1:9" ht="15.75">
      <c r="A230" s="247">
        <v>214</v>
      </c>
      <c r="B230" s="11" t="s">
        <v>163</v>
      </c>
      <c r="C230" s="16">
        <v>2.1</v>
      </c>
      <c r="D230" s="243" t="s">
        <v>53</v>
      </c>
      <c r="E230" s="245" t="s">
        <v>368</v>
      </c>
      <c r="F230" s="245" t="s">
        <v>18</v>
      </c>
      <c r="G230" s="19"/>
      <c r="H230" s="245">
        <v>33</v>
      </c>
      <c r="I230" s="20" t="s">
        <v>375</v>
      </c>
    </row>
    <row r="231" spans="1:9" ht="15.75">
      <c r="A231" s="247">
        <v>215</v>
      </c>
      <c r="B231" s="11" t="s">
        <v>165</v>
      </c>
      <c r="C231" s="16">
        <v>65.099999999999994</v>
      </c>
      <c r="D231" s="243" t="s">
        <v>53</v>
      </c>
      <c r="E231" s="245" t="s">
        <v>368</v>
      </c>
      <c r="F231" s="245" t="s">
        <v>18</v>
      </c>
      <c r="G231" s="19"/>
      <c r="H231" s="245">
        <v>33</v>
      </c>
      <c r="I231" s="20" t="s">
        <v>375</v>
      </c>
    </row>
    <row r="232" spans="1:9" ht="15.75">
      <c r="A232" s="247">
        <v>216</v>
      </c>
      <c r="B232" s="11" t="s">
        <v>167</v>
      </c>
      <c r="C232" s="16">
        <v>2.1</v>
      </c>
      <c r="D232" s="243" t="s">
        <v>53</v>
      </c>
      <c r="E232" s="245" t="s">
        <v>368</v>
      </c>
      <c r="F232" s="245" t="s">
        <v>18</v>
      </c>
      <c r="G232" s="19"/>
      <c r="H232" s="245">
        <v>33</v>
      </c>
      <c r="I232" s="20" t="s">
        <v>375</v>
      </c>
    </row>
    <row r="233" spans="1:9" ht="15.75">
      <c r="A233" s="247">
        <v>217</v>
      </c>
      <c r="B233" s="11" t="s">
        <v>168</v>
      </c>
      <c r="C233" s="16">
        <v>2.1</v>
      </c>
      <c r="D233" s="243" t="s">
        <v>53</v>
      </c>
      <c r="E233" s="245" t="s">
        <v>368</v>
      </c>
      <c r="F233" s="245" t="s">
        <v>18</v>
      </c>
      <c r="G233" s="19"/>
      <c r="H233" s="245">
        <v>33</v>
      </c>
      <c r="I233" s="20" t="s">
        <v>375</v>
      </c>
    </row>
    <row r="234" spans="1:9" ht="15.75">
      <c r="A234" s="247">
        <v>218</v>
      </c>
      <c r="B234" s="11" t="s">
        <v>169</v>
      </c>
      <c r="C234" s="16">
        <v>4.2</v>
      </c>
      <c r="D234" s="243" t="s">
        <v>53</v>
      </c>
      <c r="E234" s="245" t="s">
        <v>368</v>
      </c>
      <c r="F234" s="245" t="s">
        <v>18</v>
      </c>
      <c r="G234" s="19"/>
      <c r="H234" s="245">
        <v>33</v>
      </c>
      <c r="I234" s="20" t="s">
        <v>375</v>
      </c>
    </row>
    <row r="235" spans="1:9" ht="15.75">
      <c r="A235" s="247">
        <v>219</v>
      </c>
      <c r="B235" s="11" t="s">
        <v>170</v>
      </c>
      <c r="C235" s="16">
        <v>4.2</v>
      </c>
      <c r="D235" s="243" t="s">
        <v>53</v>
      </c>
      <c r="E235" s="245" t="s">
        <v>374</v>
      </c>
      <c r="F235" s="245" t="s">
        <v>18</v>
      </c>
      <c r="G235" s="19"/>
      <c r="H235" s="245">
        <v>33</v>
      </c>
      <c r="I235" s="20" t="s">
        <v>375</v>
      </c>
    </row>
    <row r="236" spans="1:9" ht="15.75">
      <c r="A236" s="247">
        <v>220</v>
      </c>
      <c r="B236" s="11" t="s">
        <v>184</v>
      </c>
      <c r="C236" s="16">
        <v>10.5</v>
      </c>
      <c r="D236" s="243" t="s">
        <v>53</v>
      </c>
      <c r="E236" s="245" t="s">
        <v>368</v>
      </c>
      <c r="F236" s="245" t="s">
        <v>18</v>
      </c>
      <c r="G236" s="19"/>
      <c r="H236" s="245">
        <v>33</v>
      </c>
      <c r="I236" s="20" t="s">
        <v>375</v>
      </c>
    </row>
    <row r="237" spans="1:9" ht="15.75">
      <c r="A237" s="247">
        <v>221</v>
      </c>
      <c r="B237" s="11" t="s">
        <v>186</v>
      </c>
      <c r="C237" s="16">
        <v>2.1</v>
      </c>
      <c r="D237" s="243" t="s">
        <v>53</v>
      </c>
      <c r="E237" s="245" t="s">
        <v>368</v>
      </c>
      <c r="F237" s="245" t="s">
        <v>18</v>
      </c>
      <c r="G237" s="19"/>
      <c r="H237" s="245">
        <v>33</v>
      </c>
      <c r="I237" s="20" t="s">
        <v>375</v>
      </c>
    </row>
    <row r="238" spans="1:9" ht="15.75">
      <c r="A238" s="247">
        <v>222</v>
      </c>
      <c r="B238" s="11" t="s">
        <v>187</v>
      </c>
      <c r="C238" s="16">
        <v>2.1</v>
      </c>
      <c r="D238" s="243" t="s">
        <v>53</v>
      </c>
      <c r="E238" s="245" t="s">
        <v>368</v>
      </c>
      <c r="F238" s="245" t="s">
        <v>18</v>
      </c>
      <c r="G238" s="19"/>
      <c r="H238" s="245">
        <v>33</v>
      </c>
      <c r="I238" s="20" t="s">
        <v>375</v>
      </c>
    </row>
    <row r="239" spans="1:9" ht="15.75">
      <c r="A239" s="247">
        <v>223</v>
      </c>
      <c r="B239" s="11" t="s">
        <v>188</v>
      </c>
      <c r="C239" s="16">
        <v>2.1</v>
      </c>
      <c r="D239" s="243" t="s">
        <v>53</v>
      </c>
      <c r="E239" s="245" t="s">
        <v>368</v>
      </c>
      <c r="F239" s="245" t="s">
        <v>18</v>
      </c>
      <c r="G239" s="19"/>
      <c r="H239" s="245">
        <v>33</v>
      </c>
      <c r="I239" s="20" t="s">
        <v>375</v>
      </c>
    </row>
    <row r="240" spans="1:9" ht="15.75">
      <c r="A240" s="247">
        <v>224</v>
      </c>
      <c r="B240" s="11" t="s">
        <v>227</v>
      </c>
      <c r="C240" s="16">
        <v>1</v>
      </c>
      <c r="D240" s="243" t="s">
        <v>53</v>
      </c>
      <c r="E240" s="245" t="s">
        <v>368</v>
      </c>
      <c r="F240" s="245" t="s">
        <v>18</v>
      </c>
      <c r="G240" s="19"/>
      <c r="H240" s="245">
        <v>33</v>
      </c>
      <c r="I240" s="20" t="s">
        <v>375</v>
      </c>
    </row>
    <row r="241" spans="1:9" ht="15.75">
      <c r="A241" s="247">
        <v>225</v>
      </c>
      <c r="B241" s="11" t="s">
        <v>228</v>
      </c>
      <c r="C241" s="16">
        <v>0</v>
      </c>
      <c r="D241" s="243" t="s">
        <v>53</v>
      </c>
      <c r="E241" s="245" t="s">
        <v>368</v>
      </c>
      <c r="F241" s="245" t="s">
        <v>18</v>
      </c>
      <c r="G241" s="19"/>
      <c r="H241" s="245">
        <v>220</v>
      </c>
      <c r="I241" s="20" t="s">
        <v>375</v>
      </c>
    </row>
    <row r="242" spans="1:9" ht="15.75">
      <c r="A242" s="247">
        <v>226</v>
      </c>
      <c r="B242" s="11" t="s">
        <v>229</v>
      </c>
      <c r="C242" s="16">
        <v>1</v>
      </c>
      <c r="D242" s="243" t="s">
        <v>53</v>
      </c>
      <c r="E242" s="245" t="s">
        <v>368</v>
      </c>
      <c r="F242" s="245" t="s">
        <v>18</v>
      </c>
      <c r="G242" s="19"/>
      <c r="H242" s="245">
        <v>220</v>
      </c>
      <c r="I242" s="20" t="s">
        <v>375</v>
      </c>
    </row>
    <row r="243" spans="1:9" ht="15.75">
      <c r="A243" s="247">
        <v>227</v>
      </c>
      <c r="B243" s="11" t="s">
        <v>338</v>
      </c>
      <c r="C243" s="16">
        <v>100</v>
      </c>
      <c r="D243" s="243" t="s">
        <v>53</v>
      </c>
      <c r="E243" s="245" t="s">
        <v>368</v>
      </c>
      <c r="F243" s="245" t="s">
        <v>18</v>
      </c>
      <c r="G243" s="19"/>
      <c r="H243" s="245">
        <v>220</v>
      </c>
      <c r="I243" s="20" t="s">
        <v>375</v>
      </c>
    </row>
    <row r="244" spans="1:9" ht="15.75">
      <c r="A244" s="247">
        <v>228</v>
      </c>
      <c r="B244" s="11" t="s">
        <v>230</v>
      </c>
      <c r="C244" s="16">
        <v>0</v>
      </c>
      <c r="D244" s="243" t="s">
        <v>53</v>
      </c>
      <c r="E244" s="245" t="s">
        <v>368</v>
      </c>
      <c r="F244" s="245" t="s">
        <v>18</v>
      </c>
      <c r="G244" s="19"/>
      <c r="H244" s="245">
        <v>220</v>
      </c>
      <c r="I244" s="20" t="s">
        <v>375</v>
      </c>
    </row>
    <row r="245" spans="1:9" ht="15.75">
      <c r="A245" s="247">
        <v>229</v>
      </c>
      <c r="B245" s="11" t="s">
        <v>231</v>
      </c>
      <c r="C245" s="16">
        <v>4.5</v>
      </c>
      <c r="D245" s="243" t="s">
        <v>53</v>
      </c>
      <c r="E245" s="245" t="s">
        <v>368</v>
      </c>
      <c r="F245" s="245" t="s">
        <v>18</v>
      </c>
      <c r="G245" s="19"/>
      <c r="H245" s="245">
        <v>220</v>
      </c>
      <c r="I245" s="20" t="s">
        <v>375</v>
      </c>
    </row>
    <row r="246" spans="1:9" ht="15.75">
      <c r="A246" s="247">
        <v>230</v>
      </c>
      <c r="B246" s="11" t="s">
        <v>232</v>
      </c>
      <c r="C246" s="16">
        <v>25.2</v>
      </c>
      <c r="D246" s="243" t="s">
        <v>53</v>
      </c>
      <c r="E246" s="245" t="s">
        <v>368</v>
      </c>
      <c r="F246" s="245" t="s">
        <v>18</v>
      </c>
      <c r="G246" s="19"/>
      <c r="H246" s="245">
        <v>33</v>
      </c>
      <c r="I246" s="20" t="s">
        <v>375</v>
      </c>
    </row>
    <row r="247" spans="1:9" ht="15.75">
      <c r="A247" s="247">
        <v>231</v>
      </c>
      <c r="B247" s="11" t="s">
        <v>233</v>
      </c>
      <c r="C247" s="16">
        <v>20</v>
      </c>
      <c r="D247" s="243" t="s">
        <v>53</v>
      </c>
      <c r="E247" s="245" t="s">
        <v>368</v>
      </c>
      <c r="F247" s="245" t="s">
        <v>18</v>
      </c>
      <c r="G247" s="19"/>
      <c r="H247" s="245">
        <v>220</v>
      </c>
      <c r="I247" s="20" t="s">
        <v>375</v>
      </c>
    </row>
    <row r="248" spans="1:9" ht="15.75">
      <c r="A248" s="247">
        <v>232</v>
      </c>
      <c r="B248" s="11" t="s">
        <v>234</v>
      </c>
      <c r="C248" s="16">
        <v>20</v>
      </c>
      <c r="D248" s="243" t="s">
        <v>53</v>
      </c>
      <c r="E248" s="245" t="s">
        <v>368</v>
      </c>
      <c r="F248" s="245" t="s">
        <v>18</v>
      </c>
      <c r="G248" s="19"/>
      <c r="H248" s="245">
        <v>220</v>
      </c>
      <c r="I248" s="20" t="s">
        <v>375</v>
      </c>
    </row>
    <row r="249" spans="1:9" ht="15.75">
      <c r="A249" s="247">
        <v>233</v>
      </c>
      <c r="B249" s="11" t="s">
        <v>235</v>
      </c>
      <c r="C249" s="16">
        <v>18.7</v>
      </c>
      <c r="D249" s="243" t="s">
        <v>53</v>
      </c>
      <c r="E249" s="245" t="s">
        <v>368</v>
      </c>
      <c r="F249" s="245" t="s">
        <v>18</v>
      </c>
      <c r="G249" s="19"/>
      <c r="H249" s="245">
        <v>220</v>
      </c>
      <c r="I249" s="20" t="s">
        <v>375</v>
      </c>
    </row>
    <row r="250" spans="1:9" ht="15.75">
      <c r="A250" s="247">
        <v>234</v>
      </c>
      <c r="B250" s="11" t="s">
        <v>236</v>
      </c>
      <c r="C250" s="16">
        <v>24</v>
      </c>
      <c r="D250" s="243" t="s">
        <v>53</v>
      </c>
      <c r="E250" s="245" t="s">
        <v>368</v>
      </c>
      <c r="F250" s="245" t="s">
        <v>18</v>
      </c>
      <c r="G250" s="19"/>
      <c r="H250" s="245">
        <v>220</v>
      </c>
      <c r="I250" s="20" t="s">
        <v>375</v>
      </c>
    </row>
    <row r="251" spans="1:9" ht="15.75">
      <c r="A251" s="247">
        <v>235</v>
      </c>
      <c r="B251" s="11" t="s">
        <v>237</v>
      </c>
      <c r="C251" s="16">
        <v>20.399999999999999</v>
      </c>
      <c r="D251" s="243" t="s">
        <v>53</v>
      </c>
      <c r="E251" s="245" t="s">
        <v>368</v>
      </c>
      <c r="F251" s="245" t="s">
        <v>18</v>
      </c>
      <c r="G251" s="19"/>
      <c r="H251" s="245">
        <v>33</v>
      </c>
      <c r="I251" s="20" t="s">
        <v>375</v>
      </c>
    </row>
    <row r="252" spans="1:9" ht="15.75">
      <c r="A252" s="247">
        <v>236</v>
      </c>
      <c r="B252" s="11" t="s">
        <v>238</v>
      </c>
      <c r="C252" s="16">
        <v>39.9</v>
      </c>
      <c r="D252" s="243" t="s">
        <v>53</v>
      </c>
      <c r="E252" s="245" t="s">
        <v>368</v>
      </c>
      <c r="F252" s="245" t="s">
        <v>18</v>
      </c>
      <c r="G252" s="19"/>
      <c r="H252" s="245">
        <v>33</v>
      </c>
      <c r="I252" s="20" t="s">
        <v>375</v>
      </c>
    </row>
    <row r="253" spans="1:9" ht="15.75">
      <c r="A253" s="247">
        <v>237</v>
      </c>
      <c r="B253" s="11" t="s">
        <v>239</v>
      </c>
      <c r="C253" s="16">
        <v>2.2999999999999998</v>
      </c>
      <c r="D253" s="243" t="s">
        <v>53</v>
      </c>
      <c r="E253" s="245" t="s">
        <v>368</v>
      </c>
      <c r="F253" s="245" t="s">
        <v>18</v>
      </c>
      <c r="G253" s="19"/>
      <c r="H253" s="245">
        <v>33</v>
      </c>
      <c r="I253" s="20" t="s">
        <v>375</v>
      </c>
    </row>
    <row r="254" spans="1:9" ht="15.75">
      <c r="A254" s="247">
        <v>238</v>
      </c>
      <c r="B254" s="11" t="s">
        <v>240</v>
      </c>
      <c r="C254" s="16">
        <v>8.5</v>
      </c>
      <c r="D254" s="243" t="s">
        <v>53</v>
      </c>
      <c r="E254" s="245" t="s">
        <v>368</v>
      </c>
      <c r="F254" s="245" t="s">
        <v>18</v>
      </c>
      <c r="G254" s="19"/>
      <c r="H254" s="245">
        <v>33</v>
      </c>
      <c r="I254" s="20" t="s">
        <v>375</v>
      </c>
    </row>
    <row r="255" spans="1:9" ht="15.75">
      <c r="A255" s="247">
        <v>239</v>
      </c>
      <c r="B255" s="11" t="s">
        <v>241</v>
      </c>
      <c r="C255" s="16">
        <v>37.4</v>
      </c>
      <c r="D255" s="243" t="s">
        <v>53</v>
      </c>
      <c r="E255" s="245" t="s">
        <v>368</v>
      </c>
      <c r="F255" s="245" t="s">
        <v>18</v>
      </c>
      <c r="G255" s="19"/>
      <c r="H255" s="245">
        <v>33</v>
      </c>
      <c r="I255" s="20" t="s">
        <v>375</v>
      </c>
    </row>
    <row r="256" spans="1:9" ht="15.75">
      <c r="A256" s="247">
        <v>240</v>
      </c>
      <c r="B256" s="11" t="s">
        <v>242</v>
      </c>
      <c r="C256" s="16">
        <v>100.6</v>
      </c>
      <c r="D256" s="243" t="s">
        <v>53</v>
      </c>
      <c r="E256" s="245" t="s">
        <v>368</v>
      </c>
      <c r="F256" s="245" t="s">
        <v>18</v>
      </c>
      <c r="G256" s="19"/>
      <c r="H256" s="245">
        <v>33</v>
      </c>
      <c r="I256" s="20" t="s">
        <v>375</v>
      </c>
    </row>
    <row r="257" spans="1:9" ht="15.75">
      <c r="A257" s="247">
        <v>241</v>
      </c>
      <c r="B257" s="11" t="s">
        <v>243</v>
      </c>
      <c r="C257" s="16">
        <v>98.3</v>
      </c>
      <c r="D257" s="243" t="s">
        <v>53</v>
      </c>
      <c r="E257" s="245" t="s">
        <v>368</v>
      </c>
      <c r="F257" s="245" t="s">
        <v>18</v>
      </c>
      <c r="G257" s="19"/>
      <c r="H257" s="245">
        <v>33</v>
      </c>
      <c r="I257" s="20" t="s">
        <v>375</v>
      </c>
    </row>
    <row r="258" spans="1:9" ht="15.75">
      <c r="A258" s="247">
        <v>242</v>
      </c>
      <c r="B258" s="11" t="s">
        <v>244</v>
      </c>
      <c r="C258" s="16">
        <v>0</v>
      </c>
      <c r="D258" s="243" t="s">
        <v>53</v>
      </c>
      <c r="E258" s="245" t="s">
        <v>368</v>
      </c>
      <c r="F258" s="245" t="s">
        <v>18</v>
      </c>
      <c r="G258" s="19"/>
      <c r="H258" s="245">
        <v>33</v>
      </c>
      <c r="I258" s="20" t="s">
        <v>375</v>
      </c>
    </row>
    <row r="259" spans="1:9" ht="15.75">
      <c r="A259" s="247">
        <v>243</v>
      </c>
      <c r="B259" s="11" t="s">
        <v>245</v>
      </c>
      <c r="C259" s="16">
        <v>2.5</v>
      </c>
      <c r="D259" s="243" t="s">
        <v>53</v>
      </c>
      <c r="E259" s="245" t="s">
        <v>368</v>
      </c>
      <c r="F259" s="245" t="s">
        <v>18</v>
      </c>
      <c r="G259" s="19"/>
      <c r="H259" s="245">
        <v>33</v>
      </c>
      <c r="I259" s="20" t="s">
        <v>375</v>
      </c>
    </row>
    <row r="260" spans="1:9" ht="15.75">
      <c r="A260" s="247">
        <v>244</v>
      </c>
      <c r="B260" s="11" t="s">
        <v>246</v>
      </c>
      <c r="C260" s="16">
        <v>5.95</v>
      </c>
      <c r="D260" s="243" t="s">
        <v>53</v>
      </c>
      <c r="E260" s="245" t="s">
        <v>368</v>
      </c>
      <c r="F260" s="245" t="s">
        <v>18</v>
      </c>
      <c r="G260" s="19"/>
      <c r="H260" s="245">
        <v>33</v>
      </c>
      <c r="I260" s="20" t="s">
        <v>375</v>
      </c>
    </row>
    <row r="261" spans="1:9" ht="15.75">
      <c r="A261" s="247">
        <v>245</v>
      </c>
      <c r="B261" s="11" t="s">
        <v>247</v>
      </c>
      <c r="C261" s="16">
        <v>2.75</v>
      </c>
      <c r="D261" s="243" t="s">
        <v>53</v>
      </c>
      <c r="E261" s="245" t="s">
        <v>368</v>
      </c>
      <c r="F261" s="245" t="s">
        <v>18</v>
      </c>
      <c r="G261" s="19"/>
      <c r="H261" s="245">
        <v>33</v>
      </c>
      <c r="I261" s="20" t="s">
        <v>375</v>
      </c>
    </row>
    <row r="262" spans="1:9" ht="15.75">
      <c r="A262" s="247">
        <v>246</v>
      </c>
      <c r="B262" s="11" t="s">
        <v>248</v>
      </c>
      <c r="C262" s="16">
        <v>101.2</v>
      </c>
      <c r="D262" s="243" t="s">
        <v>53</v>
      </c>
      <c r="E262" s="245" t="s">
        <v>368</v>
      </c>
      <c r="F262" s="245" t="s">
        <v>18</v>
      </c>
      <c r="G262" s="19"/>
      <c r="H262" s="245">
        <v>33</v>
      </c>
      <c r="I262" s="20" t="s">
        <v>375</v>
      </c>
    </row>
    <row r="263" spans="1:9" ht="15.75">
      <c r="A263" s="247">
        <v>247</v>
      </c>
      <c r="B263" s="11" t="s">
        <v>249</v>
      </c>
      <c r="C263" s="16">
        <v>50</v>
      </c>
      <c r="D263" s="243" t="s">
        <v>53</v>
      </c>
      <c r="E263" s="245" t="s">
        <v>368</v>
      </c>
      <c r="F263" s="245" t="s">
        <v>18</v>
      </c>
      <c r="G263" s="19"/>
      <c r="H263" s="245">
        <v>33</v>
      </c>
      <c r="I263" s="20" t="s">
        <v>375</v>
      </c>
    </row>
    <row r="264" spans="1:9" ht="15.75">
      <c r="A264" s="247">
        <v>248</v>
      </c>
      <c r="B264" s="11" t="s">
        <v>250</v>
      </c>
      <c r="C264" s="16">
        <v>8</v>
      </c>
      <c r="D264" s="243" t="s">
        <v>53</v>
      </c>
      <c r="E264" s="245" t="s">
        <v>368</v>
      </c>
      <c r="F264" s="245" t="s">
        <v>18</v>
      </c>
      <c r="G264" s="19"/>
      <c r="H264" s="245">
        <v>33</v>
      </c>
      <c r="I264" s="20" t="s">
        <v>375</v>
      </c>
    </row>
    <row r="265" spans="1:9" ht="15.75">
      <c r="A265" s="247">
        <v>249</v>
      </c>
      <c r="B265" s="11" t="s">
        <v>251</v>
      </c>
      <c r="C265" s="16">
        <v>30</v>
      </c>
      <c r="D265" s="243" t="s">
        <v>53</v>
      </c>
      <c r="E265" s="245" t="s">
        <v>368</v>
      </c>
      <c r="F265" s="245" t="s">
        <v>18</v>
      </c>
      <c r="G265" s="19"/>
      <c r="H265" s="245">
        <v>33</v>
      </c>
      <c r="I265" s="20" t="s">
        <v>375</v>
      </c>
    </row>
    <row r="266" spans="1:9" ht="15.75">
      <c r="A266" s="247">
        <v>250</v>
      </c>
      <c r="B266" s="11" t="s">
        <v>253</v>
      </c>
      <c r="C266" s="16">
        <v>0</v>
      </c>
      <c r="D266" s="243" t="s">
        <v>53</v>
      </c>
      <c r="E266" s="245" t="s">
        <v>368</v>
      </c>
      <c r="F266" s="245" t="s">
        <v>18</v>
      </c>
      <c r="G266" s="19"/>
      <c r="H266" s="245">
        <v>33</v>
      </c>
      <c r="I266" s="20" t="s">
        <v>375</v>
      </c>
    </row>
    <row r="267" spans="1:9" ht="15.75">
      <c r="A267" s="247">
        <v>251</v>
      </c>
      <c r="B267" s="11" t="s">
        <v>254</v>
      </c>
      <c r="C267" s="16">
        <v>2</v>
      </c>
      <c r="D267" s="243" t="s">
        <v>53</v>
      </c>
      <c r="E267" s="245" t="s">
        <v>368</v>
      </c>
      <c r="F267" s="245" t="s">
        <v>18</v>
      </c>
      <c r="G267" s="19"/>
      <c r="H267" s="245">
        <v>33</v>
      </c>
      <c r="I267" s="20" t="s">
        <v>375</v>
      </c>
    </row>
    <row r="268" spans="1:9" ht="15.75">
      <c r="A268" s="247">
        <v>252</v>
      </c>
      <c r="B268" s="11" t="s">
        <v>255</v>
      </c>
      <c r="C268" s="16">
        <v>1</v>
      </c>
      <c r="D268" s="243" t="s">
        <v>53</v>
      </c>
      <c r="E268" s="245" t="s">
        <v>368</v>
      </c>
      <c r="F268" s="245" t="s">
        <v>18</v>
      </c>
      <c r="G268" s="19"/>
      <c r="H268" s="245">
        <v>33</v>
      </c>
      <c r="I268" s="20" t="s">
        <v>375</v>
      </c>
    </row>
    <row r="269" spans="1:9" ht="15.75">
      <c r="A269" s="247">
        <v>253</v>
      </c>
      <c r="B269" s="11" t="s">
        <v>277</v>
      </c>
      <c r="C269" s="16">
        <v>0</v>
      </c>
      <c r="D269" s="243" t="s">
        <v>53</v>
      </c>
      <c r="E269" s="245" t="s">
        <v>368</v>
      </c>
      <c r="F269" s="245" t="s">
        <v>18</v>
      </c>
      <c r="G269" s="19"/>
      <c r="H269" s="245">
        <v>33</v>
      </c>
      <c r="I269" s="20" t="s">
        <v>375</v>
      </c>
    </row>
    <row r="270" spans="1:9" ht="15.75">
      <c r="A270" s="247">
        <v>254</v>
      </c>
      <c r="B270" s="11" t="s">
        <v>285</v>
      </c>
      <c r="C270" s="16">
        <v>0</v>
      </c>
      <c r="D270" s="243" t="s">
        <v>53</v>
      </c>
      <c r="E270" s="245" t="s">
        <v>368</v>
      </c>
      <c r="F270" s="245" t="s">
        <v>18</v>
      </c>
      <c r="G270" s="19"/>
      <c r="H270" s="245">
        <v>33</v>
      </c>
      <c r="I270" s="20" t="s">
        <v>375</v>
      </c>
    </row>
    <row r="271" spans="1:9" ht="15.75">
      <c r="A271" s="247">
        <v>255</v>
      </c>
      <c r="B271" s="11" t="s">
        <v>340</v>
      </c>
      <c r="C271" s="246">
        <v>5.95</v>
      </c>
      <c r="D271" s="243" t="s">
        <v>53</v>
      </c>
      <c r="E271" s="245" t="s">
        <v>368</v>
      </c>
      <c r="F271" s="245" t="s">
        <v>18</v>
      </c>
      <c r="G271" s="19"/>
      <c r="H271" s="245">
        <v>33</v>
      </c>
      <c r="I271" s="20" t="s">
        <v>375</v>
      </c>
    </row>
    <row r="272" spans="1:9" ht="15.75">
      <c r="A272" s="247">
        <v>256</v>
      </c>
      <c r="B272" s="11" t="s">
        <v>341</v>
      </c>
      <c r="C272" s="16">
        <v>5.4260000000000002</v>
      </c>
      <c r="D272" s="243" t="s">
        <v>53</v>
      </c>
      <c r="E272" s="245" t="s">
        <v>368</v>
      </c>
      <c r="F272" s="245" t="s">
        <v>18</v>
      </c>
      <c r="G272" s="19"/>
      <c r="H272" s="245">
        <v>33</v>
      </c>
      <c r="I272" s="20" t="s">
        <v>375</v>
      </c>
    </row>
    <row r="273" spans="1:9" ht="15.75">
      <c r="A273" s="247">
        <v>257</v>
      </c>
      <c r="B273" s="11" t="s">
        <v>279</v>
      </c>
      <c r="C273" s="16">
        <v>0</v>
      </c>
      <c r="D273" s="243" t="s">
        <v>53</v>
      </c>
      <c r="E273" s="245" t="s">
        <v>368</v>
      </c>
      <c r="F273" s="245" t="s">
        <v>18</v>
      </c>
      <c r="G273" s="19"/>
      <c r="H273" s="245">
        <v>33</v>
      </c>
      <c r="I273" s="20" t="s">
        <v>375</v>
      </c>
    </row>
    <row r="274" spans="1:9" ht="15.75">
      <c r="A274" s="247">
        <v>258</v>
      </c>
      <c r="B274" s="11" t="s">
        <v>280</v>
      </c>
      <c r="C274" s="16">
        <v>2</v>
      </c>
      <c r="D274" s="243" t="s">
        <v>53</v>
      </c>
      <c r="E274" s="245" t="s">
        <v>368</v>
      </c>
      <c r="F274" s="245" t="s">
        <v>18</v>
      </c>
      <c r="G274" s="19"/>
      <c r="H274" s="245">
        <v>33</v>
      </c>
      <c r="I274" s="20" t="s">
        <v>375</v>
      </c>
    </row>
    <row r="275" spans="1:9" ht="15.75">
      <c r="A275" s="247">
        <v>259</v>
      </c>
      <c r="B275" s="11" t="s">
        <v>290</v>
      </c>
      <c r="C275" s="16">
        <v>400</v>
      </c>
      <c r="D275" s="243" t="s">
        <v>53</v>
      </c>
      <c r="E275" s="245" t="s">
        <v>368</v>
      </c>
      <c r="F275" s="245" t="s">
        <v>18</v>
      </c>
      <c r="G275" s="19"/>
      <c r="H275" s="245">
        <v>33</v>
      </c>
      <c r="I275" s="20" t="s">
        <v>375</v>
      </c>
    </row>
    <row r="276" spans="1:9" ht="15.75">
      <c r="A276" s="247">
        <v>260</v>
      </c>
      <c r="B276" s="11" t="s">
        <v>257</v>
      </c>
      <c r="C276" s="16" t="s">
        <v>57</v>
      </c>
      <c r="D276" s="243" t="s">
        <v>53</v>
      </c>
      <c r="E276" s="245" t="s">
        <v>368</v>
      </c>
      <c r="F276" s="245" t="s">
        <v>18</v>
      </c>
      <c r="G276" s="19"/>
      <c r="H276" s="245">
        <v>33</v>
      </c>
      <c r="I276" s="20" t="s">
        <v>375</v>
      </c>
    </row>
    <row r="277" spans="1:9" ht="15.75">
      <c r="A277" s="247">
        <v>261</v>
      </c>
      <c r="B277" s="11" t="s">
        <v>258</v>
      </c>
      <c r="C277" s="16" t="s">
        <v>57</v>
      </c>
      <c r="D277" s="243" t="s">
        <v>53</v>
      </c>
      <c r="E277" s="245" t="s">
        <v>368</v>
      </c>
      <c r="F277" s="245" t="s">
        <v>18</v>
      </c>
      <c r="G277" s="19"/>
      <c r="H277" s="245">
        <v>33</v>
      </c>
      <c r="I277" s="20" t="s">
        <v>375</v>
      </c>
    </row>
    <row r="278" spans="1:9" ht="15.75">
      <c r="A278" s="247">
        <v>262</v>
      </c>
      <c r="B278" s="11" t="s">
        <v>259</v>
      </c>
      <c r="C278" s="16">
        <v>250</v>
      </c>
      <c r="D278" s="243" t="s">
        <v>53</v>
      </c>
      <c r="E278" s="245" t="s">
        <v>368</v>
      </c>
      <c r="F278" s="245" t="s">
        <v>18</v>
      </c>
      <c r="G278" s="19"/>
      <c r="H278" s="245">
        <v>33</v>
      </c>
      <c r="I278" s="20" t="s">
        <v>375</v>
      </c>
    </row>
    <row r="279" spans="1:9" ht="15.75">
      <c r="A279" s="247">
        <v>263</v>
      </c>
      <c r="B279" s="11" t="s">
        <v>260</v>
      </c>
      <c r="C279" s="16">
        <v>250</v>
      </c>
      <c r="D279" s="243" t="s">
        <v>53</v>
      </c>
      <c r="E279" s="245" t="s">
        <v>368</v>
      </c>
      <c r="F279" s="245" t="s">
        <v>18</v>
      </c>
      <c r="G279" s="19"/>
      <c r="H279" s="245">
        <v>33</v>
      </c>
      <c r="I279" s="20" t="s">
        <v>375</v>
      </c>
    </row>
    <row r="280" spans="1:9" ht="15.75">
      <c r="A280" s="247">
        <v>264</v>
      </c>
      <c r="B280" s="11" t="s">
        <v>261</v>
      </c>
      <c r="C280" s="16">
        <v>250</v>
      </c>
      <c r="D280" s="243" t="s">
        <v>53</v>
      </c>
      <c r="E280" s="245" t="s">
        <v>368</v>
      </c>
      <c r="F280" s="245" t="s">
        <v>18</v>
      </c>
      <c r="G280" s="19"/>
      <c r="H280" s="245">
        <v>33</v>
      </c>
      <c r="I280" s="20" t="s">
        <v>375</v>
      </c>
    </row>
    <row r="281" spans="1:9" ht="15.75">
      <c r="A281" s="247">
        <v>265</v>
      </c>
      <c r="B281" s="11" t="s">
        <v>262</v>
      </c>
      <c r="C281" s="16">
        <v>250</v>
      </c>
      <c r="D281" s="243" t="s">
        <v>53</v>
      </c>
      <c r="E281" s="245" t="s">
        <v>368</v>
      </c>
      <c r="F281" s="245" t="s">
        <v>18</v>
      </c>
      <c r="G281" s="19"/>
      <c r="H281" s="245">
        <v>33</v>
      </c>
      <c r="I281" s="20" t="s">
        <v>375</v>
      </c>
    </row>
    <row r="282" spans="1:9" ht="15.75">
      <c r="A282" s="247">
        <v>266</v>
      </c>
      <c r="B282" s="11" t="s">
        <v>263</v>
      </c>
      <c r="C282" s="16" t="s">
        <v>57</v>
      </c>
      <c r="D282" s="243" t="s">
        <v>53</v>
      </c>
      <c r="E282" s="245" t="s">
        <v>368</v>
      </c>
      <c r="F282" s="245" t="s">
        <v>18</v>
      </c>
      <c r="G282" s="19"/>
      <c r="H282" s="245">
        <v>33</v>
      </c>
      <c r="I282" s="20" t="s">
        <v>375</v>
      </c>
    </row>
    <row r="283" spans="1:9" ht="15.75">
      <c r="A283" s="247">
        <v>267</v>
      </c>
      <c r="B283" s="11" t="s">
        <v>264</v>
      </c>
      <c r="C283" s="16">
        <v>0</v>
      </c>
      <c r="D283" s="243" t="s">
        <v>53</v>
      </c>
      <c r="E283" s="245" t="s">
        <v>368</v>
      </c>
      <c r="F283" s="245" t="s">
        <v>18</v>
      </c>
      <c r="G283" s="19"/>
      <c r="H283" s="245">
        <v>33</v>
      </c>
      <c r="I283" s="20" t="s">
        <v>375</v>
      </c>
    </row>
    <row r="284" spans="1:9" ht="15.75">
      <c r="A284" s="247">
        <v>268</v>
      </c>
      <c r="B284" s="11" t="s">
        <v>265</v>
      </c>
      <c r="C284" s="16">
        <v>0</v>
      </c>
      <c r="D284" s="243" t="s">
        <v>53</v>
      </c>
      <c r="E284" s="245" t="s">
        <v>368</v>
      </c>
      <c r="F284" s="245" t="s">
        <v>18</v>
      </c>
      <c r="G284" s="19"/>
      <c r="H284" s="245">
        <v>33</v>
      </c>
      <c r="I284" s="20" t="s">
        <v>375</v>
      </c>
    </row>
    <row r="285" spans="1:9" ht="15.75">
      <c r="A285" s="247">
        <v>269</v>
      </c>
      <c r="B285" s="11" t="s">
        <v>266</v>
      </c>
      <c r="C285" s="16">
        <v>10</v>
      </c>
      <c r="D285" s="243" t="s">
        <v>53</v>
      </c>
      <c r="E285" s="245" t="s">
        <v>368</v>
      </c>
      <c r="F285" s="245" t="s">
        <v>18</v>
      </c>
      <c r="G285" s="19"/>
      <c r="H285" s="245">
        <v>33</v>
      </c>
      <c r="I285" s="20" t="s">
        <v>375</v>
      </c>
    </row>
    <row r="286" spans="1:9" ht="15.75">
      <c r="A286" s="247">
        <v>270</v>
      </c>
      <c r="B286" s="11" t="s">
        <v>267</v>
      </c>
      <c r="C286" s="16">
        <v>30</v>
      </c>
      <c r="D286" s="243" t="s">
        <v>53</v>
      </c>
      <c r="E286" s="245" t="s">
        <v>368</v>
      </c>
      <c r="F286" s="245" t="s">
        <v>18</v>
      </c>
      <c r="G286" s="19"/>
      <c r="H286" s="245">
        <v>33</v>
      </c>
      <c r="I286" s="20" t="s">
        <v>375</v>
      </c>
    </row>
    <row r="287" spans="1:9" ht="15.75">
      <c r="A287" s="247">
        <v>271</v>
      </c>
      <c r="B287" s="11" t="s">
        <v>268</v>
      </c>
      <c r="C287" s="16">
        <v>70</v>
      </c>
      <c r="D287" s="243" t="s">
        <v>53</v>
      </c>
      <c r="E287" s="245" t="s">
        <v>368</v>
      </c>
      <c r="F287" s="245" t="s">
        <v>18</v>
      </c>
      <c r="G287" s="19"/>
      <c r="H287" s="245">
        <v>33</v>
      </c>
      <c r="I287" s="20" t="s">
        <v>375</v>
      </c>
    </row>
    <row r="288" spans="1:9" ht="15.75">
      <c r="A288" s="247">
        <v>272</v>
      </c>
      <c r="B288" s="11" t="s">
        <v>269</v>
      </c>
      <c r="C288" s="16">
        <v>21</v>
      </c>
      <c r="D288" s="243" t="s">
        <v>53</v>
      </c>
      <c r="E288" s="245" t="s">
        <v>368</v>
      </c>
      <c r="F288" s="245" t="s">
        <v>18</v>
      </c>
      <c r="G288" s="19"/>
      <c r="H288" s="245">
        <v>33</v>
      </c>
      <c r="I288" s="20" t="s">
        <v>375</v>
      </c>
    </row>
    <row r="289" spans="1:9" ht="15.75">
      <c r="A289" s="247">
        <v>273</v>
      </c>
      <c r="B289" s="11" t="s">
        <v>270</v>
      </c>
      <c r="C289" s="16">
        <v>10</v>
      </c>
      <c r="D289" s="243" t="s">
        <v>53</v>
      </c>
      <c r="E289" s="245" t="s">
        <v>368</v>
      </c>
      <c r="F289" s="245" t="s">
        <v>18</v>
      </c>
      <c r="G289" s="19"/>
      <c r="H289" s="245">
        <v>33</v>
      </c>
      <c r="I289" s="20" t="s">
        <v>375</v>
      </c>
    </row>
    <row r="290" spans="1:9" ht="15.75">
      <c r="A290" s="247">
        <v>274</v>
      </c>
      <c r="B290" s="11" t="s">
        <v>271</v>
      </c>
      <c r="C290" s="16">
        <v>50</v>
      </c>
      <c r="D290" s="243" t="s">
        <v>53</v>
      </c>
      <c r="E290" s="245" t="s">
        <v>368</v>
      </c>
      <c r="F290" s="245" t="s">
        <v>18</v>
      </c>
      <c r="G290" s="19"/>
      <c r="H290" s="245">
        <v>33</v>
      </c>
      <c r="I290" s="20" t="s">
        <v>375</v>
      </c>
    </row>
    <row r="291" spans="1:9" ht="15.75">
      <c r="A291" s="247">
        <v>275</v>
      </c>
      <c r="B291" s="11" t="s">
        <v>272</v>
      </c>
      <c r="C291" s="16">
        <v>39</v>
      </c>
      <c r="D291" s="243" t="s">
        <v>53</v>
      </c>
      <c r="E291" s="245" t="s">
        <v>368</v>
      </c>
      <c r="F291" s="245" t="s">
        <v>18</v>
      </c>
      <c r="G291" s="19"/>
      <c r="H291" s="245">
        <v>33</v>
      </c>
      <c r="I291" s="20" t="s">
        <v>375</v>
      </c>
    </row>
    <row r="292" spans="1:9" ht="15.75">
      <c r="A292" s="247">
        <v>276</v>
      </c>
      <c r="B292" s="11" t="s">
        <v>273</v>
      </c>
      <c r="C292" s="16">
        <v>6</v>
      </c>
      <c r="D292" s="243" t="s">
        <v>53</v>
      </c>
      <c r="E292" s="245" t="s">
        <v>368</v>
      </c>
      <c r="F292" s="245" t="s">
        <v>18</v>
      </c>
      <c r="G292" s="19"/>
      <c r="H292" s="245">
        <v>33</v>
      </c>
      <c r="I292" s="20" t="s">
        <v>375</v>
      </c>
    </row>
    <row r="293" spans="1:9" ht="15.75">
      <c r="A293" s="247">
        <v>277</v>
      </c>
      <c r="B293" s="11" t="s">
        <v>274</v>
      </c>
      <c r="C293" s="16">
        <v>50</v>
      </c>
      <c r="D293" s="243" t="s">
        <v>53</v>
      </c>
      <c r="E293" s="245" t="s">
        <v>368</v>
      </c>
      <c r="F293" s="245" t="s">
        <v>18</v>
      </c>
      <c r="G293" s="19"/>
      <c r="H293" s="245">
        <v>33</v>
      </c>
      <c r="I293" s="20" t="s">
        <v>375</v>
      </c>
    </row>
    <row r="294" spans="1:9" ht="15.75">
      <c r="A294" s="247">
        <v>278</v>
      </c>
      <c r="B294" s="11" t="s">
        <v>275</v>
      </c>
      <c r="C294" s="16">
        <v>10</v>
      </c>
      <c r="D294" s="243" t="s">
        <v>53</v>
      </c>
      <c r="E294" s="245" t="s">
        <v>368</v>
      </c>
      <c r="F294" s="245" t="s">
        <v>18</v>
      </c>
      <c r="G294" s="19"/>
      <c r="H294" s="245">
        <v>33</v>
      </c>
      <c r="I294" s="20" t="s">
        <v>375</v>
      </c>
    </row>
    <row r="295" spans="1:9" ht="15.75">
      <c r="A295" s="247">
        <v>279</v>
      </c>
      <c r="B295" s="11" t="s">
        <v>276</v>
      </c>
      <c r="C295" s="16">
        <v>40</v>
      </c>
      <c r="D295" s="243" t="s">
        <v>53</v>
      </c>
      <c r="E295" s="245" t="s">
        <v>368</v>
      </c>
      <c r="F295" s="245" t="s">
        <v>18</v>
      </c>
      <c r="G295" s="19"/>
      <c r="H295" s="245">
        <v>33</v>
      </c>
      <c r="I295" s="20" t="s">
        <v>375</v>
      </c>
    </row>
    <row r="296" spans="1:9" ht="15.75">
      <c r="A296" s="247">
        <v>280</v>
      </c>
      <c r="B296" s="11" t="s">
        <v>278</v>
      </c>
      <c r="C296" s="16">
        <v>2</v>
      </c>
      <c r="D296" s="243" t="s">
        <v>53</v>
      </c>
      <c r="E296" s="245" t="s">
        <v>368</v>
      </c>
      <c r="F296" s="245" t="s">
        <v>18</v>
      </c>
      <c r="G296" s="19"/>
      <c r="H296" s="245">
        <v>33</v>
      </c>
      <c r="I296" s="20" t="s">
        <v>375</v>
      </c>
    </row>
    <row r="297" spans="1:9" ht="15.75">
      <c r="A297" s="247">
        <v>281</v>
      </c>
      <c r="B297" s="11" t="s">
        <v>281</v>
      </c>
      <c r="C297" s="16">
        <v>20</v>
      </c>
      <c r="D297" s="243" t="s">
        <v>53</v>
      </c>
      <c r="E297" s="245" t="s">
        <v>368</v>
      </c>
      <c r="F297" s="245" t="s">
        <v>18</v>
      </c>
      <c r="G297" s="19"/>
      <c r="H297" s="245">
        <v>33</v>
      </c>
      <c r="I297" s="20" t="s">
        <v>375</v>
      </c>
    </row>
    <row r="298" spans="1:9" ht="15.75">
      <c r="A298" s="247">
        <v>282</v>
      </c>
      <c r="B298" s="11" t="s">
        <v>282</v>
      </c>
      <c r="C298" s="16">
        <v>40</v>
      </c>
      <c r="D298" s="243" t="s">
        <v>53</v>
      </c>
      <c r="E298" s="245" t="s">
        <v>368</v>
      </c>
      <c r="F298" s="245" t="s">
        <v>18</v>
      </c>
      <c r="G298" s="19"/>
      <c r="H298" s="245">
        <v>33</v>
      </c>
      <c r="I298" s="20" t="s">
        <v>375</v>
      </c>
    </row>
    <row r="299" spans="1:9" ht="15.75">
      <c r="A299" s="247">
        <v>283</v>
      </c>
      <c r="B299" s="11" t="s">
        <v>283</v>
      </c>
      <c r="C299" s="16">
        <v>30</v>
      </c>
      <c r="D299" s="243" t="s">
        <v>53</v>
      </c>
      <c r="E299" s="245" t="s">
        <v>368</v>
      </c>
      <c r="F299" s="245" t="s">
        <v>18</v>
      </c>
      <c r="G299" s="19"/>
      <c r="H299" s="245">
        <v>33</v>
      </c>
      <c r="I299" s="20" t="s">
        <v>375</v>
      </c>
    </row>
    <row r="300" spans="1:9" ht="15.75">
      <c r="A300" s="247">
        <v>284</v>
      </c>
      <c r="B300" s="11" t="s">
        <v>284</v>
      </c>
      <c r="C300" s="16">
        <v>0.5</v>
      </c>
      <c r="D300" s="243" t="s">
        <v>53</v>
      </c>
      <c r="E300" s="245" t="s">
        <v>368</v>
      </c>
      <c r="F300" s="245" t="s">
        <v>18</v>
      </c>
      <c r="G300" s="19"/>
      <c r="H300" s="245">
        <v>33</v>
      </c>
      <c r="I300" s="20" t="s">
        <v>375</v>
      </c>
    </row>
    <row r="301" spans="1:9" ht="15.75">
      <c r="A301" s="247">
        <v>285</v>
      </c>
      <c r="B301" s="11" t="s">
        <v>286</v>
      </c>
      <c r="C301" s="16">
        <v>2</v>
      </c>
      <c r="D301" s="243" t="s">
        <v>53</v>
      </c>
      <c r="E301" s="245" t="s">
        <v>368</v>
      </c>
      <c r="F301" s="245" t="s">
        <v>18</v>
      </c>
      <c r="G301" s="19"/>
      <c r="H301" s="245">
        <v>33</v>
      </c>
      <c r="I301" s="20" t="s">
        <v>375</v>
      </c>
    </row>
    <row r="302" spans="1:9" ht="15.75">
      <c r="A302" s="247">
        <v>286</v>
      </c>
      <c r="B302" s="11" t="s">
        <v>287</v>
      </c>
      <c r="C302" s="16">
        <v>1</v>
      </c>
      <c r="D302" s="243" t="s">
        <v>53</v>
      </c>
      <c r="E302" s="245" t="s">
        <v>368</v>
      </c>
      <c r="F302" s="245" t="s">
        <v>18</v>
      </c>
      <c r="G302" s="19"/>
      <c r="H302" s="245">
        <v>33</v>
      </c>
      <c r="I302" s="20" t="s">
        <v>375</v>
      </c>
    </row>
    <row r="303" spans="1:9" ht="15.75">
      <c r="A303" s="247">
        <v>287</v>
      </c>
      <c r="B303" s="11" t="s">
        <v>288</v>
      </c>
      <c r="C303" s="16">
        <v>40</v>
      </c>
      <c r="D303" s="243" t="s">
        <v>53</v>
      </c>
      <c r="E303" s="245" t="s">
        <v>368</v>
      </c>
      <c r="F303" s="245" t="s">
        <v>18</v>
      </c>
      <c r="G303" s="19"/>
      <c r="H303" s="245">
        <v>33</v>
      </c>
      <c r="I303" s="20" t="s">
        <v>375</v>
      </c>
    </row>
    <row r="304" spans="1:9" ht="15.75">
      <c r="A304" s="247">
        <v>288</v>
      </c>
      <c r="B304" s="11" t="s">
        <v>289</v>
      </c>
      <c r="C304" s="16">
        <v>25</v>
      </c>
      <c r="D304" s="243" t="s">
        <v>53</v>
      </c>
      <c r="E304" s="245" t="s">
        <v>368</v>
      </c>
      <c r="F304" s="245" t="s">
        <v>18</v>
      </c>
      <c r="G304" s="19"/>
      <c r="H304" s="245">
        <v>33</v>
      </c>
      <c r="I304" s="20" t="s">
        <v>375</v>
      </c>
    </row>
    <row r="305" spans="1:9" ht="15.75">
      <c r="A305" s="247">
        <v>289</v>
      </c>
      <c r="B305" s="11" t="s">
        <v>344</v>
      </c>
      <c r="C305" s="16">
        <v>150</v>
      </c>
      <c r="D305" s="243" t="s">
        <v>53</v>
      </c>
      <c r="E305" s="245" t="s">
        <v>368</v>
      </c>
      <c r="F305" s="245" t="s">
        <v>18</v>
      </c>
      <c r="G305" s="19"/>
      <c r="H305" s="245">
        <v>132</v>
      </c>
      <c r="I305" s="20" t="s">
        <v>375</v>
      </c>
    </row>
    <row r="306" spans="1:9" ht="15.75">
      <c r="A306" s="247">
        <v>290</v>
      </c>
      <c r="B306" s="11" t="s">
        <v>345</v>
      </c>
      <c r="C306" s="16">
        <v>50</v>
      </c>
      <c r="D306" s="243" t="s">
        <v>53</v>
      </c>
      <c r="E306" s="245" t="s">
        <v>368</v>
      </c>
      <c r="F306" s="245" t="s">
        <v>18</v>
      </c>
      <c r="G306" s="19"/>
      <c r="H306" s="245">
        <v>33</v>
      </c>
      <c r="I306" s="20" t="s">
        <v>375</v>
      </c>
    </row>
    <row r="307" spans="1:9" ht="15.75">
      <c r="A307" s="247">
        <v>291</v>
      </c>
      <c r="B307" s="11" t="s">
        <v>346</v>
      </c>
      <c r="C307" s="16">
        <v>50</v>
      </c>
      <c r="D307" s="243" t="s">
        <v>53</v>
      </c>
      <c r="E307" s="245" t="s">
        <v>368</v>
      </c>
      <c r="F307" s="245" t="s">
        <v>18</v>
      </c>
      <c r="G307" s="19"/>
      <c r="H307" s="245">
        <v>132</v>
      </c>
      <c r="I307" s="20" t="s">
        <v>375</v>
      </c>
    </row>
    <row r="308" spans="1:9" ht="15.75">
      <c r="A308" s="247">
        <v>292</v>
      </c>
      <c r="B308" s="11" t="s">
        <v>347</v>
      </c>
      <c r="C308" s="16">
        <v>100</v>
      </c>
      <c r="D308" s="243" t="s">
        <v>53</v>
      </c>
      <c r="E308" s="245" t="s">
        <v>368</v>
      </c>
      <c r="F308" s="245" t="s">
        <v>18</v>
      </c>
      <c r="G308" s="19"/>
      <c r="H308" s="245">
        <v>33</v>
      </c>
      <c r="I308" s="20" t="s">
        <v>375</v>
      </c>
    </row>
    <row r="309" spans="1:9" ht="15.75">
      <c r="A309" s="247">
        <v>293</v>
      </c>
      <c r="B309" s="11" t="s">
        <v>348</v>
      </c>
      <c r="C309" s="16">
        <v>50</v>
      </c>
      <c r="D309" s="243" t="s">
        <v>53</v>
      </c>
      <c r="E309" s="245" t="s">
        <v>368</v>
      </c>
      <c r="F309" s="245" t="s">
        <v>18</v>
      </c>
      <c r="G309" s="19"/>
      <c r="H309" s="245">
        <v>33</v>
      </c>
      <c r="I309" s="20" t="s">
        <v>375</v>
      </c>
    </row>
    <row r="310" spans="1:9" ht="15.75">
      <c r="A310" s="247">
        <v>294</v>
      </c>
      <c r="B310" s="11" t="s">
        <v>291</v>
      </c>
      <c r="C310" s="16">
        <v>25</v>
      </c>
      <c r="D310" s="243" t="s">
        <v>53</v>
      </c>
      <c r="E310" s="245" t="s">
        <v>368</v>
      </c>
      <c r="F310" s="245" t="s">
        <v>18</v>
      </c>
      <c r="G310" s="19"/>
      <c r="H310" s="245">
        <v>33</v>
      </c>
      <c r="I310" s="20" t="s">
        <v>375</v>
      </c>
    </row>
    <row r="311" spans="1:9" ht="15.75">
      <c r="A311" s="247">
        <v>295</v>
      </c>
      <c r="B311" s="11" t="s">
        <v>292</v>
      </c>
      <c r="C311" s="16">
        <v>22</v>
      </c>
      <c r="D311" s="243" t="s">
        <v>53</v>
      </c>
      <c r="E311" s="245" t="s">
        <v>368</v>
      </c>
      <c r="F311" s="245" t="s">
        <v>18</v>
      </c>
      <c r="G311" s="19"/>
      <c r="H311" s="245">
        <v>33</v>
      </c>
      <c r="I311" s="20" t="s">
        <v>375</v>
      </c>
    </row>
    <row r="312" spans="1:9" ht="15.75">
      <c r="A312" s="247">
        <v>296</v>
      </c>
      <c r="B312" s="11" t="s">
        <v>293</v>
      </c>
      <c r="C312" s="16">
        <v>30</v>
      </c>
      <c r="D312" s="243" t="s">
        <v>53</v>
      </c>
      <c r="E312" s="245" t="s">
        <v>368</v>
      </c>
      <c r="F312" s="245" t="s">
        <v>18</v>
      </c>
      <c r="G312" s="19"/>
      <c r="H312" s="245">
        <v>33</v>
      </c>
      <c r="I312" s="20" t="s">
        <v>375</v>
      </c>
    </row>
    <row r="313" spans="1:9" ht="15.75">
      <c r="A313" s="247">
        <v>297</v>
      </c>
      <c r="B313" s="11" t="s">
        <v>294</v>
      </c>
      <c r="C313" s="16">
        <v>30</v>
      </c>
      <c r="D313" s="243" t="s">
        <v>53</v>
      </c>
      <c r="E313" s="245" t="s">
        <v>368</v>
      </c>
      <c r="F313" s="245" t="s">
        <v>18</v>
      </c>
      <c r="G313" s="19"/>
      <c r="H313" s="245">
        <v>33</v>
      </c>
      <c r="I313" s="20" t="s">
        <v>375</v>
      </c>
    </row>
    <row r="314" spans="1:9" ht="15.75">
      <c r="A314" s="247">
        <v>298</v>
      </c>
      <c r="B314" s="11" t="s">
        <v>295</v>
      </c>
      <c r="C314" s="16">
        <v>3</v>
      </c>
      <c r="D314" s="243" t="s">
        <v>53</v>
      </c>
      <c r="E314" s="245" t="s">
        <v>368</v>
      </c>
      <c r="F314" s="245" t="s">
        <v>18</v>
      </c>
      <c r="G314" s="19"/>
      <c r="H314" s="245">
        <v>33</v>
      </c>
      <c r="I314" s="20" t="s">
        <v>375</v>
      </c>
    </row>
    <row r="315" spans="1:9" ht="15.75">
      <c r="A315" s="247">
        <v>299</v>
      </c>
      <c r="B315" s="11" t="s">
        <v>354</v>
      </c>
      <c r="C315" s="16">
        <v>750</v>
      </c>
      <c r="D315" s="243" t="s">
        <v>53</v>
      </c>
      <c r="E315" s="245" t="s">
        <v>368</v>
      </c>
      <c r="F315" s="245" t="s">
        <v>18</v>
      </c>
      <c r="G315" s="19"/>
      <c r="H315" s="245">
        <v>33</v>
      </c>
      <c r="I315" s="20" t="s">
        <v>375</v>
      </c>
    </row>
    <row r="316" spans="1:9" ht="15.75">
      <c r="A316" s="247">
        <v>300</v>
      </c>
      <c r="B316" s="47" t="s">
        <v>413</v>
      </c>
      <c r="C316" s="23">
        <v>250</v>
      </c>
      <c r="D316" s="243" t="s">
        <v>53</v>
      </c>
      <c r="E316" s="245" t="s">
        <v>368</v>
      </c>
      <c r="F316" s="245" t="s">
        <v>18</v>
      </c>
      <c r="G316" s="19"/>
      <c r="H316" s="245">
        <v>33</v>
      </c>
      <c r="I316" s="20" t="s">
        <v>375</v>
      </c>
    </row>
  </sheetData>
  <mergeCells count="14">
    <mergeCell ref="G8:G16"/>
    <mergeCell ref="H8:H15"/>
    <mergeCell ref="I8:I16"/>
    <mergeCell ref="G35:G63"/>
    <mergeCell ref="A2:I2"/>
    <mergeCell ref="A5:I5"/>
    <mergeCell ref="A6:I6"/>
    <mergeCell ref="A7:I7"/>
    <mergeCell ref="A8:A16"/>
    <mergeCell ref="B8:B16"/>
    <mergeCell ref="C8:C16"/>
    <mergeCell ref="D8:D16"/>
    <mergeCell ref="E8:E16"/>
    <mergeCell ref="F8:F16"/>
  </mergeCells>
  <conditionalFormatting sqref="B196:B213">
    <cfRule type="colorScale" priority="3">
      <colorScale>
        <cfvo type="min"/>
        <cfvo type="percentile" val="50"/>
        <cfvo type="max"/>
        <color rgb="FFF8696B"/>
        <color rgb="FFFFEB84"/>
        <color rgb="FF63BE7B"/>
      </colorScale>
    </cfRule>
  </conditionalFormatting>
  <conditionalFormatting sqref="B235:B254">
    <cfRule type="colorScale" priority="1">
      <colorScale>
        <cfvo type="min"/>
        <cfvo type="percentile" val="50"/>
        <cfvo type="max"/>
        <color rgb="FFF8696B"/>
        <color rgb="FFFFEB84"/>
        <color rgb="FF63BE7B"/>
      </colorScale>
    </cfRule>
  </conditionalFormatting>
  <conditionalFormatting sqref="B240:B260">
    <cfRule type="colorScale" priority="2">
      <colorScale>
        <cfvo type="min"/>
        <cfvo type="percentile" val="50"/>
        <cfvo type="max"/>
        <color rgb="FFF8696B"/>
        <color rgb="FFFFEB84"/>
        <color rgb="FF63BE7B"/>
      </colorScale>
    </cfRule>
  </conditionalFormatting>
  <pageMargins left="0" right="0" top="0" bottom="0" header="0.3" footer="0.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06"/>
  <sheetViews>
    <sheetView workbookViewId="0">
      <pane xSplit="2" topLeftCell="C1" activePane="topRight" state="frozen"/>
      <selection pane="topRight" activeCell="A6" sqref="A6:A305"/>
    </sheetView>
  </sheetViews>
  <sheetFormatPr defaultColWidth="9.140625" defaultRowHeight="15"/>
  <cols>
    <col min="1" max="1" width="9.42578125" style="1" customWidth="1"/>
    <col min="2" max="2" width="80.28515625" style="1" customWidth="1"/>
    <col min="3" max="3" width="24.5703125" style="1" customWidth="1"/>
    <col min="4" max="4" width="28.5703125" style="1" customWidth="1"/>
    <col min="5" max="5" width="21" style="1" bestFit="1" customWidth="1"/>
    <col min="6" max="6" width="22.140625" style="1" bestFit="1" customWidth="1"/>
    <col min="7" max="7" width="19.85546875" style="1" bestFit="1" customWidth="1"/>
    <col min="8" max="8" width="19.5703125" style="1" bestFit="1" customWidth="1"/>
    <col min="9" max="9" width="23.28515625" style="1" bestFit="1" customWidth="1"/>
    <col min="10" max="16" width="17.5703125" style="1" customWidth="1"/>
    <col min="17" max="16384" width="9.140625" style="1"/>
  </cols>
  <sheetData>
    <row r="2" spans="1:16" ht="21">
      <c r="A2" s="535" t="s">
        <v>0</v>
      </c>
      <c r="B2" s="535"/>
      <c r="C2" s="535"/>
      <c r="D2" s="535"/>
      <c r="E2" s="535"/>
      <c r="F2" s="535"/>
      <c r="G2" s="535"/>
      <c r="H2" s="535"/>
      <c r="I2" s="535"/>
      <c r="J2" s="535"/>
      <c r="K2" s="535"/>
      <c r="L2" s="535"/>
      <c r="M2" s="535"/>
      <c r="N2" s="535"/>
      <c r="O2" s="535"/>
      <c r="P2" s="535"/>
    </row>
    <row r="3" spans="1:16" ht="19.5" customHeight="1">
      <c r="A3" s="547" t="s">
        <v>717</v>
      </c>
      <c r="B3" s="548"/>
      <c r="C3" s="548"/>
      <c r="D3" s="548"/>
      <c r="E3" s="548"/>
      <c r="F3" s="548"/>
      <c r="G3" s="548"/>
      <c r="H3" s="548"/>
      <c r="I3" s="548"/>
      <c r="J3" s="548"/>
      <c r="K3" s="548"/>
      <c r="L3" s="548"/>
      <c r="M3" s="548"/>
      <c r="N3" s="548"/>
      <c r="O3" s="548"/>
      <c r="P3" s="548"/>
    </row>
    <row r="5" spans="1:16" ht="75">
      <c r="A5" s="2" t="s">
        <v>1</v>
      </c>
      <c r="B5" s="3" t="s">
        <v>2</v>
      </c>
      <c r="C5" s="2" t="s">
        <v>3</v>
      </c>
      <c r="D5" s="4" t="s">
        <v>4</v>
      </c>
      <c r="E5" s="2" t="s">
        <v>5</v>
      </c>
      <c r="F5" s="2" t="s">
        <v>6</v>
      </c>
      <c r="G5" s="2" t="s">
        <v>7</v>
      </c>
      <c r="H5" s="2" t="s">
        <v>8</v>
      </c>
      <c r="I5" s="2" t="s">
        <v>9</v>
      </c>
      <c r="J5" s="2" t="s">
        <v>10</v>
      </c>
      <c r="K5" s="2" t="s">
        <v>11</v>
      </c>
      <c r="L5" s="2" t="s">
        <v>12</v>
      </c>
      <c r="M5" s="2" t="s">
        <v>13</v>
      </c>
      <c r="N5" s="2" t="s">
        <v>14</v>
      </c>
      <c r="O5" s="2" t="s">
        <v>15</v>
      </c>
      <c r="P5" s="5" t="s">
        <v>16</v>
      </c>
    </row>
    <row r="6" spans="1:16" ht="20.25" customHeight="1">
      <c r="A6" s="247">
        <v>1</v>
      </c>
      <c r="B6" s="43" t="s">
        <v>17</v>
      </c>
      <c r="C6" s="248">
        <v>1260</v>
      </c>
      <c r="D6" s="249" t="s">
        <v>357</v>
      </c>
      <c r="E6" s="249" t="s">
        <v>18</v>
      </c>
      <c r="F6" s="249">
        <v>220</v>
      </c>
      <c r="G6" s="250">
        <f>(I6*1000)/(24*365)</f>
        <v>75.962279743150688</v>
      </c>
      <c r="H6" s="251">
        <v>220</v>
      </c>
      <c r="I6" s="252">
        <v>665.42957055000011</v>
      </c>
      <c r="J6" s="9"/>
      <c r="K6" s="8"/>
      <c r="L6" s="8"/>
      <c r="M6" s="8"/>
      <c r="N6" s="8"/>
      <c r="O6" s="8"/>
      <c r="P6" s="8"/>
    </row>
    <row r="7" spans="1:16" ht="20.25" customHeight="1">
      <c r="A7" s="247">
        <v>2</v>
      </c>
      <c r="B7" s="43" t="s">
        <v>19</v>
      </c>
      <c r="C7" s="248">
        <v>500</v>
      </c>
      <c r="D7" s="249" t="s">
        <v>357</v>
      </c>
      <c r="E7" s="249" t="s">
        <v>18</v>
      </c>
      <c r="F7" s="249">
        <v>400</v>
      </c>
      <c r="G7" s="250">
        <f>(I7*1000)/(24*365)</f>
        <v>35.534885941780828</v>
      </c>
      <c r="H7" s="251">
        <v>400</v>
      </c>
      <c r="I7" s="252">
        <v>311.28560085000004</v>
      </c>
      <c r="J7" s="9"/>
      <c r="K7" s="8"/>
      <c r="L7" s="8"/>
      <c r="M7" s="8"/>
      <c r="N7" s="8"/>
      <c r="O7" s="8"/>
      <c r="P7" s="8"/>
    </row>
    <row r="8" spans="1:16" ht="20.25" customHeight="1">
      <c r="A8" s="247">
        <v>3</v>
      </c>
      <c r="B8" s="43" t="s">
        <v>20</v>
      </c>
      <c r="C8" s="248">
        <v>420</v>
      </c>
      <c r="D8" s="249" t="s">
        <v>357</v>
      </c>
      <c r="E8" s="249" t="s">
        <v>18</v>
      </c>
      <c r="F8" s="249">
        <v>220</v>
      </c>
      <c r="G8" s="250">
        <f t="shared" ref="G8:G71" si="0">(I8*1000)/(24*365)</f>
        <v>27.110517970319638</v>
      </c>
      <c r="H8" s="251">
        <v>220</v>
      </c>
      <c r="I8" s="252">
        <v>237.48813742000002</v>
      </c>
      <c r="J8" s="9"/>
      <c r="K8" s="8"/>
      <c r="L8" s="8"/>
      <c r="M8" s="8"/>
      <c r="N8" s="8"/>
      <c r="O8" s="8"/>
      <c r="P8" s="8"/>
    </row>
    <row r="9" spans="1:16" ht="20.25" customHeight="1">
      <c r="A9" s="247">
        <v>4</v>
      </c>
      <c r="B9" s="43" t="s">
        <v>21</v>
      </c>
      <c r="C9" s="248">
        <v>420</v>
      </c>
      <c r="D9" s="249" t="s">
        <v>357</v>
      </c>
      <c r="E9" s="249" t="s">
        <v>18</v>
      </c>
      <c r="F9" s="249">
        <v>220</v>
      </c>
      <c r="G9" s="250">
        <f t="shared" si="0"/>
        <v>27.511535662100453</v>
      </c>
      <c r="H9" s="251">
        <v>220</v>
      </c>
      <c r="I9" s="252">
        <v>241.00105239999996</v>
      </c>
      <c r="J9" s="9"/>
      <c r="K9" s="8"/>
      <c r="L9" s="8"/>
      <c r="M9" s="8"/>
      <c r="N9" s="8"/>
      <c r="O9" s="8"/>
      <c r="P9" s="8"/>
    </row>
    <row r="10" spans="1:16" ht="20.25" customHeight="1">
      <c r="A10" s="247">
        <v>5</v>
      </c>
      <c r="B10" s="43" t="s">
        <v>22</v>
      </c>
      <c r="C10" s="248">
        <v>210</v>
      </c>
      <c r="D10" s="249" t="s">
        <v>357</v>
      </c>
      <c r="E10" s="249" t="s">
        <v>18</v>
      </c>
      <c r="F10" s="249">
        <v>220</v>
      </c>
      <c r="G10" s="250">
        <f t="shared" si="0"/>
        <v>9.1263973116438368</v>
      </c>
      <c r="H10" s="251">
        <v>220</v>
      </c>
      <c r="I10" s="252">
        <v>79.94724045000001</v>
      </c>
      <c r="J10" s="9"/>
      <c r="K10" s="10"/>
      <c r="L10" s="8"/>
      <c r="M10" s="8"/>
      <c r="N10" s="8"/>
      <c r="O10" s="8"/>
      <c r="P10" s="8"/>
    </row>
    <row r="11" spans="1:16" ht="20.25" customHeight="1">
      <c r="A11" s="247">
        <v>6</v>
      </c>
      <c r="B11" s="43" t="s">
        <v>23</v>
      </c>
      <c r="C11" s="248">
        <v>600</v>
      </c>
      <c r="D11" s="249" t="s">
        <v>357</v>
      </c>
      <c r="E11" s="249" t="s">
        <v>18</v>
      </c>
      <c r="F11" s="249">
        <v>400</v>
      </c>
      <c r="G11" s="250">
        <f t="shared" si="0"/>
        <v>37.08177979452055</v>
      </c>
      <c r="H11" s="251">
        <v>400</v>
      </c>
      <c r="I11" s="252">
        <v>324.83639099999999</v>
      </c>
      <c r="J11" s="9"/>
      <c r="K11" s="8"/>
      <c r="L11" s="8"/>
      <c r="M11" s="8"/>
      <c r="N11" s="8"/>
      <c r="O11" s="8"/>
      <c r="P11" s="8"/>
    </row>
    <row r="12" spans="1:16" ht="20.25" customHeight="1">
      <c r="A12" s="247">
        <v>7</v>
      </c>
      <c r="B12" s="43" t="s">
        <v>24</v>
      </c>
      <c r="C12" s="248">
        <v>90</v>
      </c>
      <c r="D12" s="249" t="s">
        <v>369</v>
      </c>
      <c r="E12" s="249" t="s">
        <v>18</v>
      </c>
      <c r="F12" s="249">
        <v>220</v>
      </c>
      <c r="G12" s="250">
        <f t="shared" si="0"/>
        <v>-5.9325342465753423E-3</v>
      </c>
      <c r="H12" s="251">
        <v>220</v>
      </c>
      <c r="I12" s="252">
        <v>-5.1969000000000001E-2</v>
      </c>
      <c r="J12" s="9"/>
      <c r="K12" s="8"/>
      <c r="L12" s="8"/>
      <c r="M12" s="8"/>
      <c r="N12" s="8"/>
      <c r="O12" s="8"/>
      <c r="P12" s="8"/>
    </row>
    <row r="13" spans="1:16" ht="20.25" customHeight="1">
      <c r="A13" s="247">
        <v>8</v>
      </c>
      <c r="B13" s="43" t="s">
        <v>25</v>
      </c>
      <c r="C13" s="248">
        <v>50</v>
      </c>
      <c r="D13" s="249" t="s">
        <v>369</v>
      </c>
      <c r="E13" s="249" t="s">
        <v>18</v>
      </c>
      <c r="F13" s="249">
        <v>132</v>
      </c>
      <c r="G13" s="250">
        <f t="shared" si="0"/>
        <v>-4.1425790639269405E-3</v>
      </c>
      <c r="H13" s="251">
        <v>132</v>
      </c>
      <c r="I13" s="252">
        <v>-3.62889926E-2</v>
      </c>
      <c r="J13" s="9"/>
      <c r="K13" s="8"/>
      <c r="L13" s="8"/>
      <c r="M13" s="8"/>
      <c r="N13" s="8"/>
      <c r="O13" s="8"/>
      <c r="P13" s="8"/>
    </row>
    <row r="14" spans="1:16" ht="20.25" customHeight="1">
      <c r="A14" s="247">
        <v>9</v>
      </c>
      <c r="B14" s="43" t="s">
        <v>26</v>
      </c>
      <c r="C14" s="248">
        <v>240</v>
      </c>
      <c r="D14" s="249" t="s">
        <v>369</v>
      </c>
      <c r="E14" s="249" t="s">
        <v>18</v>
      </c>
      <c r="F14" s="249">
        <v>132</v>
      </c>
      <c r="G14" s="250">
        <f t="shared" si="0"/>
        <v>-1.4325993150684931E-3</v>
      </c>
      <c r="H14" s="251">
        <v>132</v>
      </c>
      <c r="I14" s="252">
        <v>-1.2549569999999999E-2</v>
      </c>
      <c r="J14" s="9"/>
      <c r="K14" s="8"/>
      <c r="L14" s="8"/>
      <c r="M14" s="8"/>
      <c r="N14" s="8"/>
      <c r="O14" s="8"/>
      <c r="P14" s="8"/>
    </row>
    <row r="15" spans="1:16" ht="20.25" customHeight="1">
      <c r="A15" s="247">
        <v>10</v>
      </c>
      <c r="B15" s="43" t="s">
        <v>27</v>
      </c>
      <c r="C15" s="248">
        <v>460</v>
      </c>
      <c r="D15" s="249" t="s">
        <v>369</v>
      </c>
      <c r="E15" s="249" t="s">
        <v>18</v>
      </c>
      <c r="F15" s="249">
        <v>132</v>
      </c>
      <c r="G15" s="250">
        <f t="shared" si="0"/>
        <v>4.7825524587557071</v>
      </c>
      <c r="H15" s="251">
        <v>132</v>
      </c>
      <c r="I15" s="252">
        <v>41.8951595387</v>
      </c>
      <c r="J15" s="9"/>
      <c r="K15" s="8"/>
      <c r="L15" s="8"/>
      <c r="M15" s="8"/>
      <c r="N15" s="8"/>
      <c r="O15" s="8"/>
      <c r="P15" s="8"/>
    </row>
    <row r="16" spans="1:16" ht="20.25" customHeight="1">
      <c r="A16" s="247">
        <v>11</v>
      </c>
      <c r="B16" s="43" t="s">
        <v>28</v>
      </c>
      <c r="C16" s="248">
        <v>25</v>
      </c>
      <c r="D16" s="249" t="s">
        <v>369</v>
      </c>
      <c r="E16" s="249" t="s">
        <v>18</v>
      </c>
      <c r="F16" s="249">
        <v>132</v>
      </c>
      <c r="G16" s="250">
        <f t="shared" si="0"/>
        <v>12.710558016130138</v>
      </c>
      <c r="H16" s="251">
        <v>132</v>
      </c>
      <c r="I16" s="252">
        <v>111.34448822130001</v>
      </c>
      <c r="J16" s="9"/>
      <c r="K16" s="8"/>
      <c r="L16" s="8"/>
      <c r="M16" s="8"/>
      <c r="N16" s="8"/>
      <c r="O16" s="8"/>
      <c r="P16" s="8"/>
    </row>
    <row r="17" spans="1:16" ht="20.25" customHeight="1">
      <c r="A17" s="247">
        <v>12</v>
      </c>
      <c r="B17" s="43" t="s">
        <v>29</v>
      </c>
      <c r="C17" s="248">
        <v>20</v>
      </c>
      <c r="D17" s="249" t="s">
        <v>369</v>
      </c>
      <c r="E17" s="249" t="s">
        <v>18</v>
      </c>
      <c r="F17" s="249">
        <v>220</v>
      </c>
      <c r="G17" s="250">
        <f t="shared" si="0"/>
        <v>0.96807689557077625</v>
      </c>
      <c r="H17" s="251">
        <v>220</v>
      </c>
      <c r="I17" s="252">
        <v>8.4803536051999995</v>
      </c>
      <c r="J17" s="9"/>
      <c r="K17" s="8"/>
      <c r="L17" s="8"/>
      <c r="M17" s="8"/>
      <c r="N17" s="8"/>
      <c r="O17" s="8"/>
      <c r="P17" s="8"/>
    </row>
    <row r="18" spans="1:16" ht="20.25" customHeight="1">
      <c r="A18" s="247">
        <v>13</v>
      </c>
      <c r="B18" s="43" t="s">
        <v>30</v>
      </c>
      <c r="C18" s="248">
        <v>1</v>
      </c>
      <c r="D18" s="249" t="s">
        <v>369</v>
      </c>
      <c r="E18" s="249" t="s">
        <v>18</v>
      </c>
      <c r="F18" s="249">
        <v>220</v>
      </c>
      <c r="G18" s="250">
        <f t="shared" si="0"/>
        <v>-3.2611655251141556E-3</v>
      </c>
      <c r="H18" s="251">
        <v>220</v>
      </c>
      <c r="I18" s="252">
        <v>-2.8567810000000003E-2</v>
      </c>
      <c r="J18" s="9"/>
      <c r="K18" s="8"/>
      <c r="L18" s="8"/>
      <c r="M18" s="8"/>
      <c r="N18" s="8"/>
      <c r="O18" s="8"/>
      <c r="P18" s="8"/>
    </row>
    <row r="19" spans="1:16" ht="20.25" customHeight="1">
      <c r="A19" s="247">
        <v>14</v>
      </c>
      <c r="B19" s="43" t="s">
        <v>31</v>
      </c>
      <c r="C19" s="248">
        <v>84</v>
      </c>
      <c r="D19" s="249" t="s">
        <v>369</v>
      </c>
      <c r="E19" s="249" t="s">
        <v>18</v>
      </c>
      <c r="F19" s="249">
        <v>220</v>
      </c>
      <c r="G19" s="250">
        <f t="shared" si="0"/>
        <v>5.3594142123287676E-2</v>
      </c>
      <c r="H19" s="251">
        <v>220</v>
      </c>
      <c r="I19" s="252">
        <v>0.46948468500000001</v>
      </c>
      <c r="J19" s="9"/>
      <c r="K19" s="8"/>
      <c r="L19" s="8"/>
      <c r="M19" s="8"/>
      <c r="N19" s="8"/>
      <c r="O19" s="8"/>
      <c r="P19" s="8"/>
    </row>
    <row r="20" spans="1:16" ht="20.25" customHeight="1">
      <c r="A20" s="247">
        <v>15</v>
      </c>
      <c r="B20" s="43" t="s">
        <v>32</v>
      </c>
      <c r="C20" s="248">
        <v>28.8</v>
      </c>
      <c r="D20" s="249" t="s">
        <v>369</v>
      </c>
      <c r="E20" s="249" t="s">
        <v>18</v>
      </c>
      <c r="F20" s="249">
        <v>400</v>
      </c>
      <c r="G20" s="250">
        <f t="shared" si="0"/>
        <v>5.808464630136986</v>
      </c>
      <c r="H20" s="251">
        <v>400</v>
      </c>
      <c r="I20" s="252">
        <v>50.882150159999995</v>
      </c>
      <c r="J20" s="9"/>
      <c r="K20" s="10"/>
      <c r="L20" s="8"/>
      <c r="M20" s="8"/>
      <c r="N20" s="8"/>
      <c r="O20" s="8"/>
      <c r="P20" s="8"/>
    </row>
    <row r="21" spans="1:16" ht="20.25" customHeight="1">
      <c r="A21" s="247">
        <v>16</v>
      </c>
      <c r="B21" s="43" t="s">
        <v>33</v>
      </c>
      <c r="C21" s="248">
        <v>100</v>
      </c>
      <c r="D21" s="249" t="s">
        <v>369</v>
      </c>
      <c r="E21" s="249" t="s">
        <v>18</v>
      </c>
      <c r="F21" s="249">
        <v>400</v>
      </c>
      <c r="G21" s="250">
        <f t="shared" si="0"/>
        <v>1.5919332910958905</v>
      </c>
      <c r="H21" s="251">
        <v>400</v>
      </c>
      <c r="I21" s="252">
        <v>13.945335630000001</v>
      </c>
      <c r="J21" s="9"/>
      <c r="K21" s="8"/>
      <c r="L21" s="8"/>
      <c r="M21" s="8"/>
      <c r="N21" s="8"/>
      <c r="O21" s="8"/>
      <c r="P21" s="8"/>
    </row>
    <row r="22" spans="1:16" ht="20.25" customHeight="1">
      <c r="A22" s="247">
        <v>17</v>
      </c>
      <c r="B22" s="43" t="s">
        <v>34</v>
      </c>
      <c r="C22" s="248">
        <v>2100</v>
      </c>
      <c r="D22" s="249" t="s">
        <v>357</v>
      </c>
      <c r="E22" s="249" t="s">
        <v>18</v>
      </c>
      <c r="F22" s="249">
        <v>400</v>
      </c>
      <c r="G22" s="250">
        <f t="shared" si="0"/>
        <v>71.87277746575343</v>
      </c>
      <c r="H22" s="251">
        <v>400</v>
      </c>
      <c r="I22" s="252">
        <v>629.60553060000007</v>
      </c>
      <c r="J22" s="9"/>
      <c r="K22" s="8"/>
      <c r="L22" s="8"/>
      <c r="M22" s="8"/>
      <c r="N22" s="8"/>
      <c r="O22" s="8"/>
      <c r="P22" s="8"/>
    </row>
    <row r="23" spans="1:16" ht="20.25" customHeight="1">
      <c r="A23" s="247">
        <v>18</v>
      </c>
      <c r="B23" s="43" t="s">
        <v>35</v>
      </c>
      <c r="C23" s="248">
        <v>0</v>
      </c>
      <c r="D23" s="249" t="s">
        <v>357</v>
      </c>
      <c r="E23" s="249" t="s">
        <v>18</v>
      </c>
      <c r="F23" s="249">
        <v>400</v>
      </c>
      <c r="G23" s="250">
        <f t="shared" si="0"/>
        <v>12.623315244748859</v>
      </c>
      <c r="H23" s="251">
        <v>400</v>
      </c>
      <c r="I23" s="252">
        <v>110.580241544</v>
      </c>
      <c r="J23" s="9"/>
      <c r="K23" s="8"/>
      <c r="L23" s="8"/>
      <c r="M23" s="8"/>
      <c r="N23" s="8"/>
      <c r="O23" s="8"/>
      <c r="P23" s="8"/>
    </row>
    <row r="24" spans="1:16" ht="20.25" customHeight="1">
      <c r="A24" s="247">
        <v>19</v>
      </c>
      <c r="B24" s="43" t="s">
        <v>36</v>
      </c>
      <c r="C24" s="248">
        <v>1000</v>
      </c>
      <c r="D24" s="249" t="s">
        <v>370</v>
      </c>
      <c r="E24" s="249" t="s">
        <v>356</v>
      </c>
      <c r="F24" s="249">
        <v>400</v>
      </c>
      <c r="G24" s="250">
        <f t="shared" si="0"/>
        <v>-5.0227986141552515E-2</v>
      </c>
      <c r="H24" s="251">
        <v>400</v>
      </c>
      <c r="I24" s="252">
        <v>-0.43999715860000005</v>
      </c>
      <c r="J24" s="9"/>
      <c r="K24" s="8"/>
      <c r="L24" s="8"/>
      <c r="M24" s="8"/>
      <c r="N24" s="8"/>
      <c r="O24" s="8"/>
      <c r="P24" s="8"/>
    </row>
    <row r="25" spans="1:16" ht="20.25" customHeight="1">
      <c r="A25" s="247">
        <v>20</v>
      </c>
      <c r="B25" s="43" t="s">
        <v>311</v>
      </c>
      <c r="C25" s="248" t="s">
        <v>57</v>
      </c>
      <c r="D25" s="249" t="s">
        <v>57</v>
      </c>
      <c r="E25" s="249" t="s">
        <v>356</v>
      </c>
      <c r="F25" s="249">
        <v>220</v>
      </c>
      <c r="G25" s="250">
        <f t="shared" si="0"/>
        <v>0.26336415288132681</v>
      </c>
      <c r="H25" s="249">
        <v>220</v>
      </c>
      <c r="I25" s="252">
        <v>2.3070699792404228</v>
      </c>
      <c r="J25" s="9"/>
      <c r="K25" s="8"/>
      <c r="L25" s="8"/>
      <c r="M25" s="8"/>
      <c r="N25" s="8"/>
      <c r="O25" s="8"/>
      <c r="P25" s="8"/>
    </row>
    <row r="26" spans="1:16" ht="20.25" customHeight="1">
      <c r="A26" s="247">
        <v>21</v>
      </c>
      <c r="B26" s="43" t="s">
        <v>37</v>
      </c>
      <c r="C26" s="248">
        <v>500</v>
      </c>
      <c r="D26" s="249" t="s">
        <v>357</v>
      </c>
      <c r="E26" s="249" t="s">
        <v>356</v>
      </c>
      <c r="F26" s="249">
        <v>400</v>
      </c>
      <c r="G26" s="250">
        <f t="shared" si="0"/>
        <v>20.620553277488586</v>
      </c>
      <c r="H26" s="251">
        <v>400</v>
      </c>
      <c r="I26" s="252">
        <v>180.6360467108</v>
      </c>
      <c r="J26" s="9"/>
      <c r="K26" s="8"/>
      <c r="L26" s="8"/>
      <c r="M26" s="8"/>
      <c r="N26" s="8"/>
      <c r="O26" s="8"/>
      <c r="P26" s="8"/>
    </row>
    <row r="27" spans="1:16" ht="20.25" customHeight="1">
      <c r="A27" s="247">
        <v>22</v>
      </c>
      <c r="B27" s="43" t="s">
        <v>38</v>
      </c>
      <c r="C27" s="248">
        <v>1020</v>
      </c>
      <c r="D27" s="249" t="s">
        <v>357</v>
      </c>
      <c r="E27" s="249" t="s">
        <v>356</v>
      </c>
      <c r="F27" s="249">
        <v>400</v>
      </c>
      <c r="G27" s="250">
        <f t="shared" si="0"/>
        <v>36.310119964486304</v>
      </c>
      <c r="H27" s="251">
        <v>400</v>
      </c>
      <c r="I27" s="252">
        <v>318.07665088890002</v>
      </c>
      <c r="J27" s="9"/>
      <c r="K27" s="10"/>
      <c r="L27" s="12"/>
      <c r="M27" s="8"/>
      <c r="N27" s="8"/>
      <c r="O27" s="8"/>
      <c r="P27" s="8"/>
    </row>
    <row r="28" spans="1:16" ht="20.25" customHeight="1">
      <c r="A28" s="247">
        <v>23</v>
      </c>
      <c r="B28" s="43" t="s">
        <v>39</v>
      </c>
      <c r="C28" s="248">
        <v>1500</v>
      </c>
      <c r="D28" s="249" t="s">
        <v>357</v>
      </c>
      <c r="E28" s="249" t="s">
        <v>356</v>
      </c>
      <c r="F28" s="249">
        <v>400</v>
      </c>
      <c r="G28" s="250">
        <f t="shared" si="0"/>
        <v>10.66399721941781</v>
      </c>
      <c r="H28" s="251">
        <v>400</v>
      </c>
      <c r="I28" s="252">
        <v>93.416615642100012</v>
      </c>
      <c r="J28" s="9"/>
      <c r="K28" s="8"/>
      <c r="L28" s="8"/>
      <c r="M28" s="8"/>
      <c r="N28" s="8"/>
      <c r="O28" s="8"/>
      <c r="P28" s="8"/>
    </row>
    <row r="29" spans="1:16" ht="20.25" customHeight="1">
      <c r="A29" s="247">
        <v>24</v>
      </c>
      <c r="B29" s="43" t="s">
        <v>40</v>
      </c>
      <c r="C29" s="248">
        <v>630</v>
      </c>
      <c r="D29" s="249" t="s">
        <v>357</v>
      </c>
      <c r="E29" s="249" t="s">
        <v>356</v>
      </c>
      <c r="F29" s="249">
        <v>400</v>
      </c>
      <c r="G29" s="250">
        <f t="shared" si="0"/>
        <v>10.842384009554797</v>
      </c>
      <c r="H29" s="251">
        <v>400</v>
      </c>
      <c r="I29" s="252">
        <v>94.979283923700009</v>
      </c>
      <c r="J29" s="9"/>
      <c r="K29" s="8"/>
      <c r="L29" s="8"/>
      <c r="M29" s="8"/>
      <c r="N29" s="8"/>
      <c r="O29" s="8"/>
      <c r="P29" s="8"/>
    </row>
    <row r="30" spans="1:16" ht="20.25" customHeight="1">
      <c r="A30" s="247">
        <v>25</v>
      </c>
      <c r="B30" s="43" t="s">
        <v>41</v>
      </c>
      <c r="C30" s="248">
        <v>840</v>
      </c>
      <c r="D30" s="249" t="s">
        <v>357</v>
      </c>
      <c r="E30" s="249" t="s">
        <v>356</v>
      </c>
      <c r="F30" s="249">
        <v>400</v>
      </c>
      <c r="G30" s="250">
        <f t="shared" si="0"/>
        <v>6.0882597668150682</v>
      </c>
      <c r="H30" s="251">
        <v>400</v>
      </c>
      <c r="I30" s="252">
        <v>53.333155557300003</v>
      </c>
      <c r="J30" s="9"/>
      <c r="K30" s="8"/>
      <c r="L30" s="8"/>
      <c r="M30" s="8"/>
      <c r="N30" s="8"/>
      <c r="O30" s="8"/>
      <c r="P30" s="8"/>
    </row>
    <row r="31" spans="1:16" ht="20.25" customHeight="1">
      <c r="A31" s="247">
        <v>26</v>
      </c>
      <c r="B31" s="43" t="s">
        <v>42</v>
      </c>
      <c r="C31" s="248">
        <v>440</v>
      </c>
      <c r="D31" s="249" t="s">
        <v>357</v>
      </c>
      <c r="E31" s="249" t="s">
        <v>356</v>
      </c>
      <c r="F31" s="249">
        <v>220</v>
      </c>
      <c r="G31" s="250">
        <f t="shared" si="0"/>
        <v>11.050562427031965</v>
      </c>
      <c r="H31" s="251">
        <v>220</v>
      </c>
      <c r="I31" s="252">
        <v>96.802926860800014</v>
      </c>
      <c r="J31" s="9"/>
      <c r="K31" s="8"/>
      <c r="L31" s="8"/>
      <c r="M31" s="8"/>
      <c r="N31" s="8"/>
      <c r="O31" s="8"/>
      <c r="P31" s="8"/>
    </row>
    <row r="32" spans="1:16" ht="20.25" customHeight="1">
      <c r="A32" s="247">
        <v>27</v>
      </c>
      <c r="B32" s="43" t="s">
        <v>397</v>
      </c>
      <c r="C32" s="248">
        <v>800</v>
      </c>
      <c r="D32" s="249" t="s">
        <v>357</v>
      </c>
      <c r="E32" s="249" t="s">
        <v>356</v>
      </c>
      <c r="F32" s="249">
        <v>220</v>
      </c>
      <c r="G32" s="250">
        <f t="shared" si="0"/>
        <v>3.8529054794520555E-3</v>
      </c>
      <c r="H32" s="251">
        <v>220</v>
      </c>
      <c r="I32" s="252">
        <v>3.3751452000000008E-2</v>
      </c>
      <c r="J32" s="9"/>
      <c r="K32" s="8"/>
      <c r="L32" s="8"/>
      <c r="M32" s="8"/>
      <c r="N32" s="8"/>
      <c r="O32" s="8"/>
      <c r="P32" s="8"/>
    </row>
    <row r="33" spans="1:16" ht="16.5">
      <c r="A33" s="247">
        <v>28</v>
      </c>
      <c r="B33" s="43" t="s">
        <v>43</v>
      </c>
      <c r="C33" s="248">
        <v>1000</v>
      </c>
      <c r="D33" s="249" t="s">
        <v>357</v>
      </c>
      <c r="E33" s="249" t="s">
        <v>356</v>
      </c>
      <c r="F33" s="249">
        <v>220</v>
      </c>
      <c r="G33" s="250">
        <f t="shared" si="0"/>
        <v>5.9575885044292241</v>
      </c>
      <c r="H33" s="251">
        <v>220</v>
      </c>
      <c r="I33" s="252">
        <v>52.1884752988</v>
      </c>
      <c r="J33" s="9"/>
      <c r="K33" s="8"/>
      <c r="L33" s="8"/>
      <c r="M33" s="8"/>
      <c r="N33" s="8"/>
      <c r="O33" s="8"/>
      <c r="P33" s="8"/>
    </row>
    <row r="34" spans="1:16" ht="16.5">
      <c r="A34" s="247">
        <v>29</v>
      </c>
      <c r="B34" s="43" t="s">
        <v>44</v>
      </c>
      <c r="C34" s="248">
        <v>1000</v>
      </c>
      <c r="D34" s="249" t="s">
        <v>357</v>
      </c>
      <c r="E34" s="249" t="s">
        <v>356</v>
      </c>
      <c r="F34" s="249">
        <v>220</v>
      </c>
      <c r="G34" s="250">
        <f t="shared" si="0"/>
        <v>1.6438771662214613</v>
      </c>
      <c r="H34" s="251">
        <v>220</v>
      </c>
      <c r="I34" s="252">
        <v>14.400363976100001</v>
      </c>
      <c r="J34" s="9"/>
      <c r="K34" s="8"/>
      <c r="L34" s="8"/>
      <c r="M34" s="8"/>
      <c r="N34" s="8"/>
      <c r="O34" s="8"/>
      <c r="P34" s="8"/>
    </row>
    <row r="35" spans="1:16" ht="16.5">
      <c r="A35" s="247">
        <v>30</v>
      </c>
      <c r="B35" s="43" t="s">
        <v>45</v>
      </c>
      <c r="C35" s="248">
        <v>350</v>
      </c>
      <c r="D35" s="249" t="s">
        <v>357</v>
      </c>
      <c r="E35" s="249" t="s">
        <v>18</v>
      </c>
      <c r="F35" s="249">
        <v>220</v>
      </c>
      <c r="G35" s="250">
        <f t="shared" si="0"/>
        <v>2.6523573363013702</v>
      </c>
      <c r="H35" s="251">
        <v>220</v>
      </c>
      <c r="I35" s="252">
        <v>23.234650266000003</v>
      </c>
      <c r="J35" s="9"/>
      <c r="K35" s="8"/>
      <c r="L35" s="8"/>
      <c r="M35" s="8"/>
      <c r="N35" s="8"/>
      <c r="O35" s="8"/>
      <c r="P35" s="8"/>
    </row>
    <row r="36" spans="1:16" ht="16.5">
      <c r="A36" s="247">
        <v>31</v>
      </c>
      <c r="B36" s="43" t="s">
        <v>314</v>
      </c>
      <c r="C36" s="248">
        <v>500</v>
      </c>
      <c r="D36" s="249" t="s">
        <v>357</v>
      </c>
      <c r="E36" s="249" t="s">
        <v>356</v>
      </c>
      <c r="F36" s="249">
        <v>220</v>
      </c>
      <c r="G36" s="250">
        <f t="shared" si="0"/>
        <v>0.1939219196004566</v>
      </c>
      <c r="H36" s="251">
        <v>220</v>
      </c>
      <c r="I36" s="252">
        <v>1.6987560156999999</v>
      </c>
      <c r="J36" s="9"/>
      <c r="K36" s="8"/>
      <c r="L36" s="8"/>
      <c r="M36" s="8"/>
      <c r="N36" s="8"/>
      <c r="O36" s="8"/>
      <c r="P36" s="8"/>
    </row>
    <row r="37" spans="1:16" ht="16.5">
      <c r="A37" s="247">
        <v>32</v>
      </c>
      <c r="B37" s="43" t="s">
        <v>315</v>
      </c>
      <c r="C37" s="248">
        <v>500</v>
      </c>
      <c r="D37" s="249" t="s">
        <v>357</v>
      </c>
      <c r="E37" s="249" t="s">
        <v>356</v>
      </c>
      <c r="F37" s="249">
        <v>220</v>
      </c>
      <c r="G37" s="250">
        <f t="shared" si="0"/>
        <v>0.12360598585616438</v>
      </c>
      <c r="H37" s="251">
        <v>220</v>
      </c>
      <c r="I37" s="252">
        <v>1.0827884361</v>
      </c>
      <c r="J37" s="9"/>
      <c r="K37" s="8"/>
      <c r="L37" s="8"/>
      <c r="M37" s="8"/>
      <c r="N37" s="8"/>
      <c r="O37" s="8"/>
      <c r="P37" s="8"/>
    </row>
    <row r="38" spans="1:16" ht="16.5">
      <c r="A38" s="247">
        <v>33</v>
      </c>
      <c r="B38" s="43" t="s">
        <v>49</v>
      </c>
      <c r="C38" s="248">
        <v>0</v>
      </c>
      <c r="D38" s="249" t="s">
        <v>357</v>
      </c>
      <c r="E38" s="249" t="s">
        <v>356</v>
      </c>
      <c r="F38" s="249">
        <v>220</v>
      </c>
      <c r="G38" s="250">
        <f t="shared" si="0"/>
        <v>6.5501066900799101</v>
      </c>
      <c r="H38" s="251">
        <v>220</v>
      </c>
      <c r="I38" s="252">
        <v>57.378934605100007</v>
      </c>
      <c r="J38" s="9"/>
      <c r="K38" s="8"/>
      <c r="L38" s="8"/>
      <c r="M38" s="8"/>
      <c r="N38" s="8"/>
      <c r="O38" s="8"/>
      <c r="P38" s="8"/>
    </row>
    <row r="39" spans="1:16" ht="16.5">
      <c r="A39" s="247">
        <v>34</v>
      </c>
      <c r="B39" s="43" t="s">
        <v>50</v>
      </c>
      <c r="C39" s="248">
        <v>0</v>
      </c>
      <c r="D39" s="249" t="s">
        <v>357</v>
      </c>
      <c r="E39" s="249" t="s">
        <v>356</v>
      </c>
      <c r="F39" s="249">
        <v>220</v>
      </c>
      <c r="G39" s="250">
        <f t="shared" si="0"/>
        <v>3.3334427858447486</v>
      </c>
      <c r="H39" s="251">
        <v>220</v>
      </c>
      <c r="I39" s="252">
        <v>29.200958803999999</v>
      </c>
      <c r="J39" s="9"/>
      <c r="K39" s="8"/>
      <c r="L39" s="8"/>
      <c r="M39" s="8"/>
      <c r="N39" s="8"/>
      <c r="O39" s="8"/>
      <c r="P39" s="8"/>
    </row>
    <row r="40" spans="1:16" ht="16.5">
      <c r="A40" s="247">
        <v>35</v>
      </c>
      <c r="B40" s="43" t="s">
        <v>46</v>
      </c>
      <c r="C40" s="248">
        <v>1476</v>
      </c>
      <c r="D40" s="249" t="s">
        <v>357</v>
      </c>
      <c r="E40" s="249" t="s">
        <v>18</v>
      </c>
      <c r="F40" s="249">
        <v>220</v>
      </c>
      <c r="G40" s="250">
        <f t="shared" si="0"/>
        <v>0.19841084054794525</v>
      </c>
      <c r="H40" s="251">
        <v>220</v>
      </c>
      <c r="I40" s="252">
        <v>1.7380789632000002</v>
      </c>
      <c r="J40" s="9"/>
      <c r="K40" s="8"/>
      <c r="L40" s="8"/>
      <c r="M40" s="8"/>
      <c r="N40" s="8"/>
      <c r="O40" s="8"/>
      <c r="P40" s="8"/>
    </row>
    <row r="41" spans="1:16" ht="16.5">
      <c r="A41" s="247">
        <v>36</v>
      </c>
      <c r="B41" s="43" t="s">
        <v>47</v>
      </c>
      <c r="C41" s="248">
        <v>1320</v>
      </c>
      <c r="D41" s="249" t="s">
        <v>357</v>
      </c>
      <c r="E41" s="249" t="s">
        <v>18</v>
      </c>
      <c r="F41" s="249">
        <v>220</v>
      </c>
      <c r="G41" s="250">
        <f t="shared" si="0"/>
        <v>10.489773082477168</v>
      </c>
      <c r="H41" s="251">
        <v>220</v>
      </c>
      <c r="I41" s="252">
        <v>91.890412202500002</v>
      </c>
      <c r="J41" s="9"/>
      <c r="K41" s="8"/>
      <c r="L41" s="8"/>
      <c r="M41" s="8"/>
      <c r="N41" s="8"/>
      <c r="O41" s="8"/>
      <c r="P41" s="8"/>
    </row>
    <row r="42" spans="1:16" ht="16.5">
      <c r="A42" s="247">
        <v>37</v>
      </c>
      <c r="B42" s="43" t="s">
        <v>48</v>
      </c>
      <c r="C42" s="248">
        <v>0</v>
      </c>
      <c r="D42" s="249" t="s">
        <v>357</v>
      </c>
      <c r="E42" s="249" t="s">
        <v>356</v>
      </c>
      <c r="F42" s="249">
        <v>220</v>
      </c>
      <c r="G42" s="250">
        <f t="shared" si="0"/>
        <v>0.13551719744292237</v>
      </c>
      <c r="H42" s="251">
        <v>220</v>
      </c>
      <c r="I42" s="252">
        <v>1.1871306496</v>
      </c>
      <c r="J42" s="9"/>
      <c r="K42" s="8"/>
      <c r="L42" s="8"/>
      <c r="M42" s="8"/>
      <c r="N42" s="8"/>
      <c r="O42" s="8"/>
      <c r="P42" s="8"/>
    </row>
    <row r="43" spans="1:16" ht="16.5">
      <c r="A43" s="247">
        <v>38</v>
      </c>
      <c r="B43" s="43" t="s">
        <v>296</v>
      </c>
      <c r="C43" s="248" t="s">
        <v>57</v>
      </c>
      <c r="D43" s="249" t="s">
        <v>373</v>
      </c>
      <c r="E43" s="249" t="s">
        <v>18</v>
      </c>
      <c r="F43" s="249">
        <v>0</v>
      </c>
      <c r="G43" s="250">
        <f t="shared" si="0"/>
        <v>-1.3941941463698633</v>
      </c>
      <c r="H43" s="251">
        <v>0</v>
      </c>
      <c r="I43" s="252">
        <v>-12.213140722200002</v>
      </c>
      <c r="J43" s="9"/>
      <c r="K43" s="8"/>
      <c r="L43" s="8"/>
      <c r="M43" s="8"/>
      <c r="N43" s="8"/>
      <c r="O43" s="8"/>
      <c r="P43" s="8"/>
    </row>
    <row r="44" spans="1:16" ht="16.5">
      <c r="A44" s="247">
        <v>39</v>
      </c>
      <c r="B44" s="43" t="s">
        <v>51</v>
      </c>
      <c r="C44" s="248">
        <v>0</v>
      </c>
      <c r="D44" s="249" t="s">
        <v>357</v>
      </c>
      <c r="E44" s="249" t="s">
        <v>18</v>
      </c>
      <c r="F44" s="249">
        <v>220</v>
      </c>
      <c r="G44" s="250">
        <f t="shared" si="0"/>
        <v>21.278688909486306</v>
      </c>
      <c r="H44" s="251">
        <v>220</v>
      </c>
      <c r="I44" s="252">
        <v>186.40131484710002</v>
      </c>
      <c r="J44" s="9"/>
      <c r="K44" s="8"/>
      <c r="L44" s="8"/>
      <c r="M44" s="8"/>
      <c r="N44" s="8"/>
      <c r="O44" s="8"/>
      <c r="P44" s="8"/>
    </row>
    <row r="45" spans="1:16" ht="15" customHeight="1">
      <c r="A45" s="247">
        <v>40</v>
      </c>
      <c r="B45" s="43" t="s">
        <v>52</v>
      </c>
      <c r="C45" s="248">
        <v>350</v>
      </c>
      <c r="D45" s="249" t="s">
        <v>53</v>
      </c>
      <c r="E45" s="249" t="s">
        <v>18</v>
      </c>
      <c r="F45" s="249">
        <v>220</v>
      </c>
      <c r="G45" s="250">
        <f t="shared" si="0"/>
        <v>35.622136986301371</v>
      </c>
      <c r="H45" s="251">
        <v>220</v>
      </c>
      <c r="I45" s="252">
        <v>312.04991999999999</v>
      </c>
      <c r="J45" s="9"/>
      <c r="K45" s="8"/>
      <c r="L45" s="8"/>
      <c r="M45" s="8"/>
      <c r="N45" s="8"/>
      <c r="O45" s="8"/>
      <c r="P45" s="8"/>
    </row>
    <row r="46" spans="1:16" ht="15" customHeight="1">
      <c r="A46" s="247">
        <v>41</v>
      </c>
      <c r="B46" s="43" t="s">
        <v>54</v>
      </c>
      <c r="C46" s="248">
        <v>150</v>
      </c>
      <c r="D46" s="249" t="s">
        <v>53</v>
      </c>
      <c r="E46" s="249" t="s">
        <v>18</v>
      </c>
      <c r="F46" s="249">
        <v>220</v>
      </c>
      <c r="G46" s="250">
        <f t="shared" si="0"/>
        <v>5.0917808219178085</v>
      </c>
      <c r="H46" s="251">
        <v>220</v>
      </c>
      <c r="I46" s="252">
        <v>44.603999999999999</v>
      </c>
      <c r="J46" s="9"/>
      <c r="K46" s="10"/>
      <c r="L46" s="8"/>
      <c r="M46" s="8"/>
      <c r="N46" s="8"/>
      <c r="O46" s="8"/>
      <c r="P46" s="8"/>
    </row>
    <row r="47" spans="1:16" ht="15" customHeight="1">
      <c r="A47" s="247">
        <v>42</v>
      </c>
      <c r="B47" s="43" t="s">
        <v>55</v>
      </c>
      <c r="C47" s="248">
        <v>125</v>
      </c>
      <c r="D47" s="249" t="s">
        <v>53</v>
      </c>
      <c r="E47" s="249" t="s">
        <v>18</v>
      </c>
      <c r="F47" s="249">
        <v>220</v>
      </c>
      <c r="G47" s="250">
        <f t="shared" si="0"/>
        <v>6.6840410958904108</v>
      </c>
      <c r="H47" s="251">
        <v>220</v>
      </c>
      <c r="I47" s="252">
        <v>58.552199999999999</v>
      </c>
      <c r="J47" s="9"/>
      <c r="K47" s="14"/>
      <c r="L47" s="8"/>
      <c r="M47" s="8"/>
      <c r="N47" s="8"/>
      <c r="O47" s="8"/>
      <c r="P47" s="8"/>
    </row>
    <row r="48" spans="1:16" ht="15" customHeight="1">
      <c r="A48" s="247">
        <v>43</v>
      </c>
      <c r="B48" s="43" t="s">
        <v>56</v>
      </c>
      <c r="C48" s="248">
        <v>1040</v>
      </c>
      <c r="D48" s="249" t="s">
        <v>357</v>
      </c>
      <c r="E48" s="249" t="s">
        <v>18</v>
      </c>
      <c r="F48" s="249">
        <v>33</v>
      </c>
      <c r="G48" s="250">
        <f t="shared" si="0"/>
        <v>63.271269303652979</v>
      </c>
      <c r="H48" s="251">
        <v>33</v>
      </c>
      <c r="I48" s="252">
        <v>554.25631910000004</v>
      </c>
      <c r="J48" s="9"/>
      <c r="K48" s="14"/>
      <c r="L48" s="8"/>
      <c r="M48" s="8"/>
      <c r="N48" s="8"/>
      <c r="O48" s="8"/>
      <c r="P48" s="8"/>
    </row>
    <row r="49" spans="1:16" ht="15" customHeight="1">
      <c r="A49" s="247">
        <v>44</v>
      </c>
      <c r="B49" s="43" t="s">
        <v>58</v>
      </c>
      <c r="C49" s="248" t="s">
        <v>57</v>
      </c>
      <c r="D49" s="249" t="s">
        <v>53</v>
      </c>
      <c r="E49" s="249" t="s">
        <v>356</v>
      </c>
      <c r="F49" s="249">
        <v>33</v>
      </c>
      <c r="G49" s="250">
        <f t="shared" si="0"/>
        <v>91.177741589440643</v>
      </c>
      <c r="H49" s="251">
        <v>33</v>
      </c>
      <c r="I49" s="252">
        <v>798.71701632350005</v>
      </c>
      <c r="J49" s="9"/>
      <c r="K49" s="14"/>
      <c r="L49" s="8"/>
      <c r="M49" s="8"/>
      <c r="N49" s="8"/>
      <c r="O49" s="8"/>
      <c r="P49" s="8"/>
    </row>
    <row r="50" spans="1:16" ht="15" customHeight="1">
      <c r="A50" s="247">
        <v>45</v>
      </c>
      <c r="B50" s="43" t="s">
        <v>59</v>
      </c>
      <c r="C50" s="248" t="s">
        <v>57</v>
      </c>
      <c r="D50" s="249" t="s">
        <v>53</v>
      </c>
      <c r="E50" s="249" t="s">
        <v>356</v>
      </c>
      <c r="F50" s="249">
        <v>33</v>
      </c>
      <c r="G50" s="250">
        <f t="shared" si="0"/>
        <v>13.382128005821917</v>
      </c>
      <c r="H50" s="251">
        <v>33</v>
      </c>
      <c r="I50" s="252">
        <v>117.22744133099999</v>
      </c>
      <c r="J50" s="9"/>
      <c r="K50" s="14"/>
      <c r="L50" s="8"/>
      <c r="M50" s="8"/>
      <c r="N50" s="8"/>
      <c r="O50" s="8"/>
      <c r="P50" s="8"/>
    </row>
    <row r="51" spans="1:16" ht="15" customHeight="1">
      <c r="A51" s="247">
        <v>46</v>
      </c>
      <c r="B51" s="43" t="s">
        <v>321</v>
      </c>
      <c r="C51" s="248" t="s">
        <v>57</v>
      </c>
      <c r="D51" s="249" t="s">
        <v>57</v>
      </c>
      <c r="E51" s="249" t="s">
        <v>356</v>
      </c>
      <c r="F51" s="249">
        <v>220</v>
      </c>
      <c r="G51" s="250">
        <f t="shared" si="0"/>
        <v>18.561901909246576</v>
      </c>
      <c r="H51" s="249">
        <v>220</v>
      </c>
      <c r="I51" s="252">
        <v>162.60226072500001</v>
      </c>
      <c r="J51" s="9"/>
      <c r="K51" s="14"/>
      <c r="L51" s="8"/>
      <c r="M51" s="8"/>
      <c r="N51" s="8"/>
      <c r="O51" s="8"/>
      <c r="P51" s="8"/>
    </row>
    <row r="52" spans="1:16" ht="15" customHeight="1">
      <c r="A52" s="247">
        <v>47</v>
      </c>
      <c r="B52" s="43" t="s">
        <v>324</v>
      </c>
      <c r="C52" s="248" t="s">
        <v>57</v>
      </c>
      <c r="D52" s="249" t="s">
        <v>57</v>
      </c>
      <c r="E52" s="249" t="s">
        <v>356</v>
      </c>
      <c r="F52" s="249">
        <v>220</v>
      </c>
      <c r="G52" s="250">
        <f t="shared" si="0"/>
        <v>9.1282816953424675</v>
      </c>
      <c r="H52" s="249">
        <v>220</v>
      </c>
      <c r="I52" s="252">
        <v>79.963747651200009</v>
      </c>
      <c r="J52" s="9"/>
      <c r="K52" s="14"/>
      <c r="L52" s="8"/>
      <c r="M52" s="8"/>
      <c r="N52" s="8"/>
      <c r="O52" s="8"/>
      <c r="P52" s="8"/>
    </row>
    <row r="53" spans="1:16" ht="15" customHeight="1">
      <c r="A53" s="247">
        <v>48</v>
      </c>
      <c r="B53" s="43" t="s">
        <v>325</v>
      </c>
      <c r="C53" s="248" t="s">
        <v>57</v>
      </c>
      <c r="D53" s="248" t="s">
        <v>57</v>
      </c>
      <c r="E53" s="249" t="s">
        <v>356</v>
      </c>
      <c r="F53" s="249">
        <v>220</v>
      </c>
      <c r="G53" s="250">
        <f t="shared" si="0"/>
        <v>2.0067840054794521</v>
      </c>
      <c r="H53" s="251">
        <v>220</v>
      </c>
      <c r="I53" s="252">
        <v>17.579427888000001</v>
      </c>
      <c r="J53" s="9"/>
      <c r="K53" s="15"/>
      <c r="L53" s="8"/>
      <c r="M53" s="8"/>
      <c r="N53" s="8"/>
      <c r="O53" s="8"/>
      <c r="P53" s="8"/>
    </row>
    <row r="54" spans="1:16" ht="15" customHeight="1">
      <c r="A54" s="247">
        <v>49</v>
      </c>
      <c r="B54" s="43" t="s">
        <v>402</v>
      </c>
      <c r="C54" s="248" t="s">
        <v>57</v>
      </c>
      <c r="D54" s="248" t="s">
        <v>57</v>
      </c>
      <c r="E54" s="249" t="s">
        <v>356</v>
      </c>
      <c r="F54" s="249">
        <v>0</v>
      </c>
      <c r="G54" s="250">
        <f t="shared" si="0"/>
        <v>1.8364585912328768</v>
      </c>
      <c r="H54" s="251">
        <v>0</v>
      </c>
      <c r="I54" s="252">
        <v>16.0873772592</v>
      </c>
      <c r="J54" s="9"/>
      <c r="K54" s="15"/>
      <c r="L54" s="8"/>
      <c r="M54" s="8"/>
      <c r="N54" s="8"/>
      <c r="O54" s="8"/>
      <c r="P54" s="8"/>
    </row>
    <row r="55" spans="1:16" ht="15" customHeight="1">
      <c r="A55" s="247">
        <v>50</v>
      </c>
      <c r="B55" s="43" t="s">
        <v>61</v>
      </c>
      <c r="C55" s="248">
        <v>0</v>
      </c>
      <c r="D55" s="249" t="s">
        <v>373</v>
      </c>
      <c r="E55" s="249" t="s">
        <v>18</v>
      </c>
      <c r="F55" s="249">
        <v>33</v>
      </c>
      <c r="G55" s="250">
        <f t="shared" si="0"/>
        <v>8.62562294520548E-2</v>
      </c>
      <c r="H55" s="251">
        <v>33</v>
      </c>
      <c r="I55" s="252">
        <v>0.75560457000000003</v>
      </c>
      <c r="J55" s="9"/>
      <c r="K55" s="14"/>
      <c r="L55" s="8"/>
      <c r="M55" s="8"/>
      <c r="N55" s="8"/>
      <c r="O55" s="8"/>
      <c r="P55" s="8"/>
    </row>
    <row r="56" spans="1:16" ht="15" customHeight="1">
      <c r="A56" s="247">
        <v>51</v>
      </c>
      <c r="B56" s="43" t="s">
        <v>62</v>
      </c>
      <c r="C56" s="248">
        <v>0.8</v>
      </c>
      <c r="D56" s="249" t="s">
        <v>53</v>
      </c>
      <c r="E56" s="249" t="s">
        <v>18</v>
      </c>
      <c r="F56" s="249">
        <v>33</v>
      </c>
      <c r="G56" s="250">
        <f t="shared" si="0"/>
        <v>1.3581432220319634</v>
      </c>
      <c r="H56" s="251">
        <v>33</v>
      </c>
      <c r="I56" s="252">
        <v>11.897334624999999</v>
      </c>
      <c r="J56" s="9"/>
      <c r="K56" s="14"/>
      <c r="L56" s="8"/>
      <c r="M56" s="8"/>
      <c r="N56" s="8"/>
      <c r="O56" s="8"/>
      <c r="P56" s="8"/>
    </row>
    <row r="57" spans="1:16" ht="15" customHeight="1">
      <c r="A57" s="247">
        <v>52</v>
      </c>
      <c r="B57" s="43" t="s">
        <v>63</v>
      </c>
      <c r="C57" s="248">
        <v>0.8</v>
      </c>
      <c r="D57" s="249" t="s">
        <v>53</v>
      </c>
      <c r="E57" s="249" t="s">
        <v>18</v>
      </c>
      <c r="F57" s="249">
        <v>33</v>
      </c>
      <c r="G57" s="250">
        <f t="shared" si="0"/>
        <v>1.1921443059360732</v>
      </c>
      <c r="H57" s="251">
        <v>33</v>
      </c>
      <c r="I57" s="252">
        <v>10.443184120000002</v>
      </c>
      <c r="J57" s="9"/>
      <c r="K57" s="14"/>
      <c r="L57" s="8"/>
      <c r="M57" s="8"/>
      <c r="N57" s="8"/>
      <c r="O57" s="8"/>
      <c r="P57" s="8"/>
    </row>
    <row r="58" spans="1:16" ht="15" customHeight="1">
      <c r="A58" s="247">
        <v>53</v>
      </c>
      <c r="B58" s="43" t="s">
        <v>64</v>
      </c>
      <c r="C58" s="248">
        <v>0.8</v>
      </c>
      <c r="D58" s="249" t="s">
        <v>53</v>
      </c>
      <c r="E58" s="249" t="s">
        <v>18</v>
      </c>
      <c r="F58" s="249">
        <v>33</v>
      </c>
      <c r="G58" s="250">
        <f t="shared" si="0"/>
        <v>5.3052219178082193E-2</v>
      </c>
      <c r="H58" s="251">
        <v>33</v>
      </c>
      <c r="I58" s="252">
        <v>0.46473744</v>
      </c>
      <c r="J58" s="9"/>
      <c r="K58" s="14"/>
      <c r="L58" s="8"/>
      <c r="M58" s="8"/>
      <c r="N58" s="8"/>
      <c r="O58" s="8"/>
      <c r="P58" s="8"/>
    </row>
    <row r="59" spans="1:16" ht="15" customHeight="1">
      <c r="A59" s="247">
        <v>54</v>
      </c>
      <c r="B59" s="43" t="s">
        <v>65</v>
      </c>
      <c r="C59" s="248">
        <v>4</v>
      </c>
      <c r="D59" s="249" t="s">
        <v>53</v>
      </c>
      <c r="E59" s="249" t="s">
        <v>18</v>
      </c>
      <c r="F59" s="249">
        <v>33</v>
      </c>
      <c r="G59" s="250">
        <f t="shared" si="0"/>
        <v>7.4064212328767132E-4</v>
      </c>
      <c r="H59" s="251">
        <v>33</v>
      </c>
      <c r="I59" s="252">
        <v>6.4880250000000006E-3</v>
      </c>
      <c r="J59" s="9"/>
      <c r="K59" s="14"/>
      <c r="L59" s="8"/>
      <c r="M59" s="8"/>
      <c r="N59" s="8"/>
      <c r="O59" s="8"/>
      <c r="P59" s="8"/>
    </row>
    <row r="60" spans="1:16" ht="15" customHeight="1">
      <c r="A60" s="247">
        <v>55</v>
      </c>
      <c r="B60" s="43" t="s">
        <v>66</v>
      </c>
      <c r="C60" s="248">
        <v>46</v>
      </c>
      <c r="D60" s="249" t="s">
        <v>53</v>
      </c>
      <c r="E60" s="249" t="s">
        <v>18</v>
      </c>
      <c r="F60" s="249">
        <v>33</v>
      </c>
      <c r="G60" s="250">
        <f t="shared" si="0"/>
        <v>9.4175041095890422E-2</v>
      </c>
      <c r="H60" s="251">
        <v>33</v>
      </c>
      <c r="I60" s="252">
        <v>0.8249733600000001</v>
      </c>
      <c r="J60" s="9"/>
      <c r="K60" s="14"/>
      <c r="L60" s="8"/>
      <c r="M60" s="8"/>
      <c r="N60" s="8"/>
      <c r="O60" s="8"/>
      <c r="P60" s="8"/>
    </row>
    <row r="61" spans="1:16" ht="15" customHeight="1">
      <c r="A61" s="247">
        <v>56</v>
      </c>
      <c r="B61" s="43" t="s">
        <v>67</v>
      </c>
      <c r="C61" s="248">
        <v>0</v>
      </c>
      <c r="D61" s="249" t="s">
        <v>53</v>
      </c>
      <c r="E61" s="249" t="s">
        <v>18</v>
      </c>
      <c r="F61" s="249">
        <v>33</v>
      </c>
      <c r="G61" s="250">
        <f t="shared" si="0"/>
        <v>3.9583396130136984E-2</v>
      </c>
      <c r="H61" s="251">
        <v>33</v>
      </c>
      <c r="I61" s="252">
        <v>0.3467505501</v>
      </c>
      <c r="J61" s="9"/>
      <c r="K61" s="14"/>
      <c r="L61" s="8"/>
      <c r="M61" s="8"/>
      <c r="N61" s="8"/>
      <c r="O61" s="8"/>
      <c r="P61" s="8"/>
    </row>
    <row r="62" spans="1:16" ht="15" customHeight="1">
      <c r="A62" s="247">
        <v>57</v>
      </c>
      <c r="B62" s="43" t="s">
        <v>407</v>
      </c>
      <c r="C62" s="248">
        <v>58</v>
      </c>
      <c r="D62" s="249" t="s">
        <v>53</v>
      </c>
      <c r="E62" s="249" t="s">
        <v>18</v>
      </c>
      <c r="F62" s="253">
        <v>132</v>
      </c>
      <c r="G62" s="250">
        <f t="shared" si="0"/>
        <v>0.24568309041095895</v>
      </c>
      <c r="H62" s="248">
        <v>132</v>
      </c>
      <c r="I62" s="252">
        <v>2.1521838720000006</v>
      </c>
      <c r="J62" s="9"/>
      <c r="K62" s="14"/>
      <c r="L62" s="8"/>
      <c r="M62" s="8"/>
      <c r="N62" s="8"/>
      <c r="O62" s="8"/>
      <c r="P62" s="8"/>
    </row>
    <row r="63" spans="1:16" ht="15" customHeight="1">
      <c r="A63" s="247">
        <v>58</v>
      </c>
      <c r="B63" s="43" t="s">
        <v>408</v>
      </c>
      <c r="C63" s="248">
        <v>4</v>
      </c>
      <c r="D63" s="249" t="s">
        <v>53</v>
      </c>
      <c r="E63" s="249" t="s">
        <v>18</v>
      </c>
      <c r="F63" s="253">
        <v>33</v>
      </c>
      <c r="G63" s="250">
        <f t="shared" si="0"/>
        <v>7.1275374954337889E-2</v>
      </c>
      <c r="H63" s="248">
        <v>33</v>
      </c>
      <c r="I63" s="252">
        <v>0.62437228459999994</v>
      </c>
      <c r="J63" s="9"/>
      <c r="K63" s="14"/>
      <c r="L63" s="8"/>
      <c r="M63" s="8"/>
      <c r="N63" s="8"/>
      <c r="O63" s="8"/>
      <c r="P63" s="8"/>
    </row>
    <row r="64" spans="1:16" ht="15" customHeight="1">
      <c r="A64" s="247">
        <v>59</v>
      </c>
      <c r="B64" s="43" t="s">
        <v>68</v>
      </c>
      <c r="C64" s="248">
        <v>1.6</v>
      </c>
      <c r="D64" s="249" t="s">
        <v>53</v>
      </c>
      <c r="E64" s="249" t="s">
        <v>18</v>
      </c>
      <c r="F64" s="249">
        <v>220</v>
      </c>
      <c r="G64" s="250">
        <f t="shared" si="0"/>
        <v>4.3341960057077626E-2</v>
      </c>
      <c r="H64" s="251">
        <v>220</v>
      </c>
      <c r="I64" s="252">
        <v>0.37967557010000003</v>
      </c>
      <c r="J64" s="9"/>
      <c r="K64" s="14"/>
      <c r="L64" s="8"/>
      <c r="M64" s="8"/>
      <c r="N64" s="8"/>
      <c r="O64" s="8"/>
      <c r="P64" s="8"/>
    </row>
    <row r="65" spans="1:16" ht="15" customHeight="1">
      <c r="A65" s="247">
        <v>60</v>
      </c>
      <c r="B65" s="43" t="s">
        <v>69</v>
      </c>
      <c r="C65" s="248">
        <v>3.2</v>
      </c>
      <c r="D65" s="249" t="s">
        <v>53</v>
      </c>
      <c r="E65" s="249" t="s">
        <v>18</v>
      </c>
      <c r="F65" s="249">
        <v>33</v>
      </c>
      <c r="G65" s="250">
        <f t="shared" si="0"/>
        <v>2.9040880019977174E-2</v>
      </c>
      <c r="H65" s="251">
        <v>33</v>
      </c>
      <c r="I65" s="252">
        <v>0.25439810897500004</v>
      </c>
      <c r="J65" s="9"/>
      <c r="K65" s="14"/>
      <c r="L65" s="8"/>
      <c r="M65" s="8"/>
      <c r="N65" s="8"/>
      <c r="O65" s="8"/>
      <c r="P65" s="8"/>
    </row>
    <row r="66" spans="1:16" ht="15" customHeight="1">
      <c r="A66" s="247">
        <v>61</v>
      </c>
      <c r="B66" s="43" t="s">
        <v>70</v>
      </c>
      <c r="C66" s="248">
        <v>6.4</v>
      </c>
      <c r="D66" s="249" t="s">
        <v>53</v>
      </c>
      <c r="E66" s="249" t="s">
        <v>18</v>
      </c>
      <c r="F66" s="249">
        <v>220</v>
      </c>
      <c r="G66" s="250">
        <f t="shared" si="0"/>
        <v>3.0913804429223746E-2</v>
      </c>
      <c r="H66" s="251">
        <v>220</v>
      </c>
      <c r="I66" s="252">
        <v>0.27080492680000001</v>
      </c>
      <c r="J66" s="9"/>
      <c r="K66" s="15"/>
      <c r="L66" s="8"/>
      <c r="M66" s="8"/>
      <c r="N66" s="8"/>
      <c r="O66" s="8"/>
      <c r="P66" s="8"/>
    </row>
    <row r="67" spans="1:16" ht="15" customHeight="1">
      <c r="A67" s="247">
        <v>62</v>
      </c>
      <c r="B67" s="43" t="s">
        <v>71</v>
      </c>
      <c r="C67" s="248">
        <v>9.6</v>
      </c>
      <c r="D67" s="249" t="s">
        <v>53</v>
      </c>
      <c r="E67" s="249" t="s">
        <v>18</v>
      </c>
      <c r="F67" s="249">
        <v>220</v>
      </c>
      <c r="G67" s="250">
        <f t="shared" si="0"/>
        <v>3.0491279897260276E-2</v>
      </c>
      <c r="H67" s="251">
        <v>220</v>
      </c>
      <c r="I67" s="252">
        <v>0.26710361190000004</v>
      </c>
      <c r="J67" s="9"/>
      <c r="K67" s="14"/>
      <c r="L67" s="8"/>
      <c r="M67" s="8"/>
      <c r="N67" s="8"/>
      <c r="O67" s="8"/>
      <c r="P67" s="8"/>
    </row>
    <row r="68" spans="1:16" ht="15" customHeight="1">
      <c r="A68" s="247">
        <v>63</v>
      </c>
      <c r="B68" s="43" t="s">
        <v>72</v>
      </c>
      <c r="C68" s="248">
        <v>8</v>
      </c>
      <c r="D68" s="249" t="s">
        <v>53</v>
      </c>
      <c r="E68" s="249" t="s">
        <v>18</v>
      </c>
      <c r="F68" s="249">
        <v>220</v>
      </c>
      <c r="G68" s="250">
        <f t="shared" si="0"/>
        <v>1.9411132134703198E-2</v>
      </c>
      <c r="H68" s="251">
        <v>220</v>
      </c>
      <c r="I68" s="252">
        <v>0.17004151750000002</v>
      </c>
      <c r="J68" s="9"/>
      <c r="K68" s="14"/>
      <c r="L68" s="8"/>
      <c r="M68" s="8"/>
      <c r="N68" s="8"/>
      <c r="O68" s="8"/>
      <c r="P68" s="8"/>
    </row>
    <row r="69" spans="1:16" ht="15" customHeight="1">
      <c r="A69" s="247">
        <v>64</v>
      </c>
      <c r="B69" s="43" t="s">
        <v>73</v>
      </c>
      <c r="C69" s="248">
        <v>8</v>
      </c>
      <c r="D69" s="249" t="s">
        <v>53</v>
      </c>
      <c r="E69" s="249" t="s">
        <v>18</v>
      </c>
      <c r="F69" s="249">
        <v>220</v>
      </c>
      <c r="G69" s="250">
        <f t="shared" si="0"/>
        <v>2.1748775993150685E-2</v>
      </c>
      <c r="H69" s="251">
        <v>220</v>
      </c>
      <c r="I69" s="252">
        <v>0.19051927770000002</v>
      </c>
      <c r="J69" s="9"/>
      <c r="K69" s="15"/>
      <c r="L69" s="8"/>
      <c r="M69" s="8"/>
      <c r="N69" s="8"/>
      <c r="O69" s="8"/>
      <c r="P69" s="8"/>
    </row>
    <row r="70" spans="1:16" ht="15" customHeight="1">
      <c r="A70" s="247">
        <v>65</v>
      </c>
      <c r="B70" s="43" t="s">
        <v>74</v>
      </c>
      <c r="C70" s="248">
        <v>2.4</v>
      </c>
      <c r="D70" s="249" t="s">
        <v>53</v>
      </c>
      <c r="E70" s="249" t="s">
        <v>18</v>
      </c>
      <c r="F70" s="249">
        <v>220</v>
      </c>
      <c r="G70" s="250">
        <f t="shared" si="0"/>
        <v>1.973270094748859E-2</v>
      </c>
      <c r="H70" s="251">
        <v>220</v>
      </c>
      <c r="I70" s="252">
        <v>0.17285846030000004</v>
      </c>
      <c r="J70" s="9"/>
      <c r="K70" s="14"/>
      <c r="L70" s="8"/>
      <c r="M70" s="8"/>
      <c r="N70" s="8"/>
      <c r="O70" s="8"/>
      <c r="P70" s="8"/>
    </row>
    <row r="71" spans="1:16" ht="15" customHeight="1">
      <c r="A71" s="247">
        <v>66</v>
      </c>
      <c r="B71" s="43" t="s">
        <v>75</v>
      </c>
      <c r="C71" s="248">
        <v>0.8</v>
      </c>
      <c r="D71" s="249" t="s">
        <v>53</v>
      </c>
      <c r="E71" s="249" t="s">
        <v>18</v>
      </c>
      <c r="F71" s="249">
        <v>220</v>
      </c>
      <c r="G71" s="250">
        <f t="shared" si="0"/>
        <v>2.2401058025114155E-2</v>
      </c>
      <c r="H71" s="251">
        <v>220</v>
      </c>
      <c r="I71" s="252">
        <v>0.19623326829999999</v>
      </c>
      <c r="J71" s="9"/>
      <c r="K71" s="14"/>
      <c r="L71" s="8"/>
      <c r="M71" s="8"/>
      <c r="N71" s="8"/>
      <c r="O71" s="8"/>
      <c r="P71" s="8"/>
    </row>
    <row r="72" spans="1:16" ht="15" customHeight="1">
      <c r="A72" s="247">
        <v>67</v>
      </c>
      <c r="B72" s="43" t="s">
        <v>76</v>
      </c>
      <c r="C72" s="248">
        <v>1.6</v>
      </c>
      <c r="D72" s="249" t="s">
        <v>53</v>
      </c>
      <c r="E72" s="249" t="s">
        <v>18</v>
      </c>
      <c r="F72" s="249">
        <v>220</v>
      </c>
      <c r="G72" s="250">
        <f t="shared" ref="G72:G135" si="1">(I72*1000)/(24*365)</f>
        <v>1.6305197539954339E-2</v>
      </c>
      <c r="H72" s="251">
        <v>220</v>
      </c>
      <c r="I72" s="252">
        <v>0.14283353045000002</v>
      </c>
      <c r="J72" s="9"/>
      <c r="K72" s="15"/>
      <c r="L72" s="8"/>
      <c r="M72" s="8"/>
      <c r="N72" s="8"/>
      <c r="O72" s="8"/>
      <c r="P72" s="8"/>
    </row>
    <row r="73" spans="1:16" ht="15" customHeight="1">
      <c r="A73" s="247">
        <v>68</v>
      </c>
      <c r="B73" s="43" t="s">
        <v>93</v>
      </c>
      <c r="C73" s="248">
        <v>46.2</v>
      </c>
      <c r="D73" s="249" t="s">
        <v>53</v>
      </c>
      <c r="E73" s="249" t="s">
        <v>18</v>
      </c>
      <c r="F73" s="249">
        <v>220</v>
      </c>
      <c r="G73" s="250">
        <f t="shared" si="1"/>
        <v>2.7285633561643836E-2</v>
      </c>
      <c r="H73" s="251">
        <v>220</v>
      </c>
      <c r="I73" s="252">
        <v>0.23902215000000002</v>
      </c>
      <c r="J73" s="9"/>
      <c r="K73" s="14"/>
      <c r="L73" s="8"/>
      <c r="M73" s="8"/>
      <c r="N73" s="8"/>
      <c r="O73" s="8"/>
      <c r="P73" s="8"/>
    </row>
    <row r="74" spans="1:16" ht="15" customHeight="1">
      <c r="A74" s="247">
        <v>69</v>
      </c>
      <c r="B74" s="43" t="s">
        <v>94</v>
      </c>
      <c r="C74" s="248">
        <v>2.1</v>
      </c>
      <c r="D74" s="249" t="s">
        <v>53</v>
      </c>
      <c r="E74" s="249" t="s">
        <v>18</v>
      </c>
      <c r="F74" s="249">
        <v>220</v>
      </c>
      <c r="G74" s="250">
        <f t="shared" si="1"/>
        <v>0.1306808576507934</v>
      </c>
      <c r="H74" s="251">
        <v>220</v>
      </c>
      <c r="I74" s="252">
        <v>1.1447643130209502</v>
      </c>
      <c r="J74" s="9"/>
      <c r="K74" s="14"/>
      <c r="L74" s="8"/>
      <c r="M74" s="8"/>
      <c r="N74" s="8"/>
      <c r="O74" s="8"/>
      <c r="P74" s="8"/>
    </row>
    <row r="75" spans="1:16" ht="15" customHeight="1">
      <c r="A75" s="247">
        <v>70</v>
      </c>
      <c r="B75" s="43" t="s">
        <v>95</v>
      </c>
      <c r="C75" s="248">
        <v>2.1</v>
      </c>
      <c r="D75" s="249" t="s">
        <v>53</v>
      </c>
      <c r="E75" s="249" t="s">
        <v>18</v>
      </c>
      <c r="F75" s="249">
        <v>220</v>
      </c>
      <c r="G75" s="250">
        <f t="shared" si="1"/>
        <v>4.4109327089041091E-2</v>
      </c>
      <c r="H75" s="251">
        <v>220</v>
      </c>
      <c r="I75" s="252">
        <v>0.38639770530000001</v>
      </c>
      <c r="J75" s="9"/>
      <c r="K75" s="14"/>
      <c r="L75" s="8"/>
      <c r="M75" s="8"/>
      <c r="N75" s="8"/>
      <c r="O75" s="8"/>
      <c r="P75" s="8"/>
    </row>
    <row r="76" spans="1:16" ht="15" customHeight="1">
      <c r="A76" s="247">
        <v>71</v>
      </c>
      <c r="B76" s="43" t="s">
        <v>96</v>
      </c>
      <c r="C76" s="248">
        <v>2.1</v>
      </c>
      <c r="D76" s="249" t="s">
        <v>53</v>
      </c>
      <c r="E76" s="249" t="s">
        <v>18</v>
      </c>
      <c r="F76" s="249">
        <v>220</v>
      </c>
      <c r="G76" s="250">
        <f t="shared" si="1"/>
        <v>4.9681174744591376E-2</v>
      </c>
      <c r="H76" s="251">
        <v>220</v>
      </c>
      <c r="I76" s="252">
        <v>0.43520709076262043</v>
      </c>
      <c r="J76" s="9"/>
      <c r="K76" s="15"/>
      <c r="L76" s="8"/>
      <c r="M76" s="8"/>
      <c r="N76" s="8"/>
      <c r="O76" s="8"/>
      <c r="P76" s="8"/>
    </row>
    <row r="77" spans="1:16" ht="15" customHeight="1">
      <c r="A77" s="247">
        <v>72</v>
      </c>
      <c r="B77" s="43" t="s">
        <v>97</v>
      </c>
      <c r="C77" s="248">
        <v>2.1</v>
      </c>
      <c r="D77" s="249" t="s">
        <v>53</v>
      </c>
      <c r="E77" s="249" t="s">
        <v>18</v>
      </c>
      <c r="F77" s="249">
        <v>220</v>
      </c>
      <c r="G77" s="250">
        <f t="shared" si="1"/>
        <v>2.2481207082405717E-2</v>
      </c>
      <c r="H77" s="251">
        <v>220</v>
      </c>
      <c r="I77" s="252">
        <v>0.19693537404187408</v>
      </c>
      <c r="J77" s="9"/>
      <c r="K77" s="14"/>
      <c r="L77" s="8"/>
      <c r="M77" s="8"/>
      <c r="N77" s="8"/>
      <c r="O77" s="8"/>
      <c r="P77" s="8"/>
    </row>
    <row r="78" spans="1:16" ht="15" customHeight="1">
      <c r="A78" s="247">
        <v>73</v>
      </c>
      <c r="B78" s="43" t="s">
        <v>98</v>
      </c>
      <c r="C78" s="248">
        <v>98.7</v>
      </c>
      <c r="D78" s="249" t="s">
        <v>53</v>
      </c>
      <c r="E78" s="249" t="s">
        <v>18</v>
      </c>
      <c r="F78" s="249">
        <v>33</v>
      </c>
      <c r="G78" s="250">
        <f t="shared" si="1"/>
        <v>2.2713017908274628E-2</v>
      </c>
      <c r="H78" s="251">
        <v>33</v>
      </c>
      <c r="I78" s="252">
        <v>0.19896603687648573</v>
      </c>
      <c r="J78" s="9"/>
      <c r="K78" s="14"/>
      <c r="L78" s="8"/>
      <c r="M78" s="8"/>
      <c r="N78" s="8"/>
      <c r="O78" s="8"/>
      <c r="P78" s="8"/>
    </row>
    <row r="79" spans="1:16" ht="15" customHeight="1">
      <c r="A79" s="247">
        <v>74</v>
      </c>
      <c r="B79" s="43" t="s">
        <v>99</v>
      </c>
      <c r="C79" s="248">
        <v>98.7</v>
      </c>
      <c r="D79" s="249" t="s">
        <v>53</v>
      </c>
      <c r="E79" s="249" t="s">
        <v>18</v>
      </c>
      <c r="F79" s="249">
        <v>33</v>
      </c>
      <c r="G79" s="250">
        <f t="shared" si="1"/>
        <v>1.9276597431506851E-2</v>
      </c>
      <c r="H79" s="251">
        <v>33</v>
      </c>
      <c r="I79" s="252">
        <v>0.1688629935</v>
      </c>
      <c r="J79" s="9"/>
      <c r="K79" s="14"/>
      <c r="L79" s="8"/>
      <c r="M79" s="8"/>
      <c r="N79" s="8"/>
      <c r="O79" s="8"/>
      <c r="P79" s="8"/>
    </row>
    <row r="80" spans="1:16" ht="15" customHeight="1">
      <c r="A80" s="247">
        <v>75</v>
      </c>
      <c r="B80" s="43" t="s">
        <v>126</v>
      </c>
      <c r="C80" s="248">
        <v>4.2</v>
      </c>
      <c r="D80" s="249" t="s">
        <v>53</v>
      </c>
      <c r="E80" s="249" t="s">
        <v>18</v>
      </c>
      <c r="F80" s="249">
        <v>33</v>
      </c>
      <c r="G80" s="250">
        <f t="shared" si="1"/>
        <v>4.4957703291189505E-2</v>
      </c>
      <c r="H80" s="251">
        <v>33</v>
      </c>
      <c r="I80" s="252">
        <v>0.39382948083082003</v>
      </c>
      <c r="J80" s="9"/>
      <c r="K80" s="14"/>
      <c r="L80" s="8"/>
      <c r="M80" s="8"/>
      <c r="N80" s="8"/>
      <c r="O80" s="8"/>
      <c r="P80" s="8"/>
    </row>
    <row r="81" spans="1:16" ht="15" customHeight="1">
      <c r="A81" s="247">
        <v>76</v>
      </c>
      <c r="B81" s="43" t="s">
        <v>127</v>
      </c>
      <c r="C81" s="248">
        <v>6.3</v>
      </c>
      <c r="D81" s="249" t="s">
        <v>53</v>
      </c>
      <c r="E81" s="249" t="s">
        <v>18</v>
      </c>
      <c r="F81" s="249">
        <v>33</v>
      </c>
      <c r="G81" s="250">
        <f t="shared" si="1"/>
        <v>0.29782205609589035</v>
      </c>
      <c r="H81" s="251">
        <v>33</v>
      </c>
      <c r="I81" s="252">
        <v>2.6089212113999998</v>
      </c>
      <c r="J81" s="9"/>
      <c r="K81" s="14"/>
      <c r="L81" s="8"/>
      <c r="M81" s="8"/>
      <c r="N81" s="8"/>
      <c r="O81" s="8"/>
      <c r="P81" s="8"/>
    </row>
    <row r="82" spans="1:16" ht="15" customHeight="1">
      <c r="A82" s="247">
        <v>77</v>
      </c>
      <c r="B82" s="43" t="s">
        <v>128</v>
      </c>
      <c r="C82" s="248">
        <v>4.2</v>
      </c>
      <c r="D82" s="249" t="s">
        <v>53</v>
      </c>
      <c r="E82" s="249" t="s">
        <v>18</v>
      </c>
      <c r="F82" s="249">
        <v>132</v>
      </c>
      <c r="G82" s="250">
        <f t="shared" si="1"/>
        <v>0.55487815832191767</v>
      </c>
      <c r="H82" s="251">
        <v>132</v>
      </c>
      <c r="I82" s="252">
        <v>4.8607326668999988</v>
      </c>
      <c r="J82" s="9"/>
      <c r="K82" s="14"/>
      <c r="L82" s="8"/>
      <c r="M82" s="8"/>
      <c r="N82" s="8"/>
      <c r="O82" s="8"/>
      <c r="P82" s="8"/>
    </row>
    <row r="83" spans="1:16" ht="15" customHeight="1">
      <c r="A83" s="247">
        <v>78</v>
      </c>
      <c r="B83" s="43" t="s">
        <v>129</v>
      </c>
      <c r="C83" s="248">
        <v>16.8</v>
      </c>
      <c r="D83" s="249" t="s">
        <v>53</v>
      </c>
      <c r="E83" s="249" t="s">
        <v>18</v>
      </c>
      <c r="F83" s="249">
        <v>220</v>
      </c>
      <c r="G83" s="250">
        <f t="shared" si="1"/>
        <v>0.68764458481735158</v>
      </c>
      <c r="H83" s="251">
        <v>220</v>
      </c>
      <c r="I83" s="252">
        <v>6.0237665630000006</v>
      </c>
      <c r="J83" s="9"/>
      <c r="K83" s="14"/>
      <c r="L83" s="8"/>
      <c r="M83" s="8"/>
      <c r="N83" s="8"/>
      <c r="O83" s="8"/>
      <c r="P83" s="8"/>
    </row>
    <row r="84" spans="1:16" ht="15" customHeight="1">
      <c r="A84" s="247">
        <v>79</v>
      </c>
      <c r="B84" s="43" t="s">
        <v>130</v>
      </c>
      <c r="C84" s="248">
        <v>10.5</v>
      </c>
      <c r="D84" s="249" t="s">
        <v>53</v>
      </c>
      <c r="E84" s="249" t="s">
        <v>18</v>
      </c>
      <c r="F84" s="249">
        <v>132</v>
      </c>
      <c r="G84" s="250">
        <f t="shared" si="1"/>
        <v>0.3905918410616438</v>
      </c>
      <c r="H84" s="251">
        <v>132</v>
      </c>
      <c r="I84" s="252">
        <v>3.4215845276999999</v>
      </c>
      <c r="J84" s="9"/>
      <c r="K84" s="14"/>
      <c r="L84" s="8"/>
      <c r="M84" s="8"/>
      <c r="N84" s="8"/>
      <c r="O84" s="8"/>
      <c r="P84" s="8"/>
    </row>
    <row r="85" spans="1:16" ht="15" customHeight="1">
      <c r="A85" s="247">
        <v>80</v>
      </c>
      <c r="B85" s="43" t="s">
        <v>131</v>
      </c>
      <c r="C85" s="248">
        <v>6.3</v>
      </c>
      <c r="D85" s="249" t="s">
        <v>53</v>
      </c>
      <c r="E85" s="249" t="s">
        <v>18</v>
      </c>
      <c r="F85" s="249">
        <v>220</v>
      </c>
      <c r="G85" s="250">
        <f t="shared" si="1"/>
        <v>1.5876131840068493</v>
      </c>
      <c r="H85" s="251">
        <v>220</v>
      </c>
      <c r="I85" s="252">
        <v>13.9074914919</v>
      </c>
      <c r="J85" s="9"/>
      <c r="K85" s="14"/>
      <c r="L85" s="8"/>
      <c r="M85" s="8"/>
      <c r="N85" s="8"/>
      <c r="O85" s="8"/>
      <c r="P85" s="8"/>
    </row>
    <row r="86" spans="1:16" ht="15" customHeight="1">
      <c r="A86" s="247">
        <v>81</v>
      </c>
      <c r="B86" s="43" t="s">
        <v>132</v>
      </c>
      <c r="C86" s="248">
        <v>4.2</v>
      </c>
      <c r="D86" s="249" t="s">
        <v>53</v>
      </c>
      <c r="E86" s="249" t="s">
        <v>18</v>
      </c>
      <c r="F86" s="249">
        <v>220</v>
      </c>
      <c r="G86" s="250">
        <f t="shared" si="1"/>
        <v>6.712068542237444E-2</v>
      </c>
      <c r="H86" s="251">
        <v>220</v>
      </c>
      <c r="I86" s="252">
        <v>0.5879772043</v>
      </c>
      <c r="J86" s="9"/>
      <c r="K86" s="14"/>
      <c r="L86" s="8"/>
      <c r="M86" s="8"/>
      <c r="N86" s="8"/>
      <c r="O86" s="8"/>
      <c r="P86" s="8"/>
    </row>
    <row r="87" spans="1:16" ht="15" customHeight="1">
      <c r="A87" s="247">
        <v>82</v>
      </c>
      <c r="B87" s="43" t="s">
        <v>133</v>
      </c>
      <c r="C87" s="248">
        <v>10.5</v>
      </c>
      <c r="D87" s="249" t="s">
        <v>53</v>
      </c>
      <c r="E87" s="249" t="s">
        <v>18</v>
      </c>
      <c r="F87" s="249">
        <v>33</v>
      </c>
      <c r="G87" s="250">
        <f t="shared" si="1"/>
        <v>6.5849558824200918E-2</v>
      </c>
      <c r="H87" s="251">
        <v>33</v>
      </c>
      <c r="I87" s="252">
        <v>0.57684213529999995</v>
      </c>
      <c r="J87" s="9"/>
      <c r="K87" s="15"/>
      <c r="L87" s="8"/>
      <c r="M87" s="8"/>
      <c r="N87" s="8"/>
      <c r="O87" s="8"/>
      <c r="P87" s="8"/>
    </row>
    <row r="88" spans="1:16" ht="15" customHeight="1">
      <c r="A88" s="247">
        <v>83</v>
      </c>
      <c r="B88" s="43" t="s">
        <v>134</v>
      </c>
      <c r="C88" s="248">
        <v>6.3</v>
      </c>
      <c r="D88" s="249" t="s">
        <v>53</v>
      </c>
      <c r="E88" s="249" t="s">
        <v>18</v>
      </c>
      <c r="F88" s="249">
        <v>220</v>
      </c>
      <c r="G88" s="250">
        <f t="shared" si="1"/>
        <v>0.14224000777397264</v>
      </c>
      <c r="H88" s="251">
        <v>220</v>
      </c>
      <c r="I88" s="252">
        <v>1.2460224681000003</v>
      </c>
      <c r="J88" s="9"/>
      <c r="K88" s="14"/>
      <c r="L88" s="8"/>
      <c r="M88" s="8"/>
      <c r="N88" s="8"/>
      <c r="O88" s="8"/>
      <c r="P88" s="8"/>
    </row>
    <row r="89" spans="1:16" ht="15" customHeight="1">
      <c r="A89" s="247">
        <v>84</v>
      </c>
      <c r="B89" s="43" t="s">
        <v>135</v>
      </c>
      <c r="C89" s="248">
        <v>2.1</v>
      </c>
      <c r="D89" s="249" t="s">
        <v>53</v>
      </c>
      <c r="E89" s="249" t="s">
        <v>18</v>
      </c>
      <c r="F89" s="249">
        <v>220</v>
      </c>
      <c r="G89" s="250">
        <f t="shared" si="1"/>
        <v>6.3825315308219194E-2</v>
      </c>
      <c r="H89" s="251">
        <v>220</v>
      </c>
      <c r="I89" s="252">
        <v>0.55910976210000007</v>
      </c>
      <c r="J89" s="9"/>
      <c r="K89" s="14"/>
      <c r="L89" s="8"/>
      <c r="M89" s="8"/>
      <c r="N89" s="8"/>
      <c r="O89" s="8"/>
      <c r="P89" s="8"/>
    </row>
    <row r="90" spans="1:16" ht="15" customHeight="1">
      <c r="A90" s="247">
        <v>85</v>
      </c>
      <c r="B90" s="43" t="s">
        <v>136</v>
      </c>
      <c r="C90" s="248">
        <v>2.1</v>
      </c>
      <c r="D90" s="249" t="s">
        <v>53</v>
      </c>
      <c r="E90" s="249" t="s">
        <v>18</v>
      </c>
      <c r="F90" s="249">
        <v>220</v>
      </c>
      <c r="G90" s="250">
        <f t="shared" si="1"/>
        <v>4.8669708484589034</v>
      </c>
      <c r="H90" s="251">
        <v>220</v>
      </c>
      <c r="I90" s="252">
        <v>42.634664632499998</v>
      </c>
      <c r="J90" s="9"/>
      <c r="K90" s="14"/>
      <c r="L90" s="8"/>
      <c r="M90" s="8"/>
      <c r="N90" s="8"/>
      <c r="O90" s="8"/>
      <c r="P90" s="8"/>
    </row>
    <row r="91" spans="1:16" ht="15" customHeight="1">
      <c r="A91" s="247">
        <v>86</v>
      </c>
      <c r="B91" s="43" t="s">
        <v>137</v>
      </c>
      <c r="C91" s="248">
        <v>2.1</v>
      </c>
      <c r="D91" s="249" t="s">
        <v>53</v>
      </c>
      <c r="E91" s="249" t="s">
        <v>18</v>
      </c>
      <c r="F91" s="249">
        <v>220</v>
      </c>
      <c r="G91" s="250">
        <f t="shared" si="1"/>
        <v>5.1782943990753427</v>
      </c>
      <c r="H91" s="251">
        <v>220</v>
      </c>
      <c r="I91" s="252">
        <v>45.361858935900003</v>
      </c>
      <c r="J91" s="9"/>
      <c r="K91" s="14"/>
      <c r="L91" s="8"/>
      <c r="M91" s="8"/>
      <c r="N91" s="8"/>
      <c r="O91" s="8"/>
      <c r="P91" s="8"/>
    </row>
    <row r="92" spans="1:16" ht="15" customHeight="1">
      <c r="A92" s="247">
        <v>87</v>
      </c>
      <c r="B92" s="43" t="s">
        <v>138</v>
      </c>
      <c r="C92" s="248">
        <v>2.1</v>
      </c>
      <c r="D92" s="249" t="s">
        <v>53</v>
      </c>
      <c r="E92" s="249" t="s">
        <v>18</v>
      </c>
      <c r="F92" s="249">
        <v>33</v>
      </c>
      <c r="G92" s="250">
        <f t="shared" si="1"/>
        <v>0.86707425910958902</v>
      </c>
      <c r="H92" s="251">
        <v>33</v>
      </c>
      <c r="I92" s="252">
        <v>7.5955705097999999</v>
      </c>
      <c r="J92" s="9"/>
      <c r="K92" s="14"/>
      <c r="L92" s="8"/>
      <c r="M92" s="8"/>
      <c r="N92" s="8"/>
      <c r="O92" s="8"/>
      <c r="P92" s="8"/>
    </row>
    <row r="93" spans="1:16" ht="15" customHeight="1">
      <c r="A93" s="247">
        <v>88</v>
      </c>
      <c r="B93" s="43" t="s">
        <v>139</v>
      </c>
      <c r="C93" s="248">
        <v>20</v>
      </c>
      <c r="D93" s="249" t="s">
        <v>53</v>
      </c>
      <c r="E93" s="249" t="s">
        <v>18</v>
      </c>
      <c r="F93" s="249">
        <v>33</v>
      </c>
      <c r="G93" s="250">
        <f t="shared" si="1"/>
        <v>5.8574008573059361E-2</v>
      </c>
      <c r="H93" s="251">
        <v>33</v>
      </c>
      <c r="I93" s="252">
        <v>0.51310831509999999</v>
      </c>
      <c r="J93" s="9"/>
      <c r="K93" s="14"/>
      <c r="L93" s="8"/>
      <c r="M93" s="8"/>
      <c r="N93" s="8"/>
      <c r="O93" s="8"/>
      <c r="P93" s="8"/>
    </row>
    <row r="94" spans="1:16" ht="15" customHeight="1">
      <c r="A94" s="247">
        <v>89</v>
      </c>
      <c r="B94" s="43" t="s">
        <v>140</v>
      </c>
      <c r="C94" s="248">
        <v>50.2</v>
      </c>
      <c r="D94" s="249" t="s">
        <v>53</v>
      </c>
      <c r="E94" s="249" t="s">
        <v>18</v>
      </c>
      <c r="F94" s="249">
        <v>33</v>
      </c>
      <c r="G94" s="250">
        <f t="shared" si="1"/>
        <v>0.43445066502283108</v>
      </c>
      <c r="H94" s="251">
        <v>33</v>
      </c>
      <c r="I94" s="252">
        <v>3.8057878256000004</v>
      </c>
      <c r="J94" s="9"/>
      <c r="K94" s="14"/>
      <c r="L94" s="8"/>
      <c r="M94" s="8"/>
      <c r="N94" s="8"/>
      <c r="O94" s="8"/>
      <c r="P94" s="8"/>
    </row>
    <row r="95" spans="1:16" ht="15" customHeight="1">
      <c r="A95" s="247">
        <v>90</v>
      </c>
      <c r="B95" s="43" t="s">
        <v>141</v>
      </c>
      <c r="C95" s="248">
        <v>14.7</v>
      </c>
      <c r="D95" s="249" t="s">
        <v>53</v>
      </c>
      <c r="E95" s="249" t="s">
        <v>18</v>
      </c>
      <c r="F95" s="249">
        <v>220</v>
      </c>
      <c r="G95" s="250">
        <f t="shared" si="1"/>
        <v>5.6559309776027407</v>
      </c>
      <c r="H95" s="251">
        <v>220</v>
      </c>
      <c r="I95" s="252">
        <v>49.545955363800005</v>
      </c>
      <c r="J95" s="9"/>
      <c r="K95" s="14"/>
      <c r="L95" s="8"/>
      <c r="M95" s="8"/>
      <c r="N95" s="8"/>
      <c r="O95" s="8"/>
      <c r="P95" s="8"/>
    </row>
    <row r="96" spans="1:16" ht="15" customHeight="1">
      <c r="A96" s="247">
        <v>91</v>
      </c>
      <c r="B96" s="43" t="s">
        <v>142</v>
      </c>
      <c r="C96" s="248">
        <v>4.2</v>
      </c>
      <c r="D96" s="249" t="s">
        <v>53</v>
      </c>
      <c r="E96" s="249" t="s">
        <v>18</v>
      </c>
      <c r="F96" s="249">
        <v>220</v>
      </c>
      <c r="G96" s="250">
        <f t="shared" si="1"/>
        <v>5.6726568736757992</v>
      </c>
      <c r="H96" s="251">
        <v>220</v>
      </c>
      <c r="I96" s="252">
        <v>49.692474213399997</v>
      </c>
      <c r="J96" s="9"/>
      <c r="K96" s="14"/>
      <c r="L96" s="8"/>
      <c r="M96" s="8"/>
      <c r="N96" s="8"/>
      <c r="O96" s="8"/>
      <c r="P96" s="8"/>
    </row>
    <row r="97" spans="1:16" ht="15" customHeight="1">
      <c r="A97" s="247">
        <v>92</v>
      </c>
      <c r="B97" s="43" t="s">
        <v>143</v>
      </c>
      <c r="C97" s="248">
        <v>2</v>
      </c>
      <c r="D97" s="249" t="s">
        <v>53</v>
      </c>
      <c r="E97" s="249" t="s">
        <v>18</v>
      </c>
      <c r="F97" s="249">
        <v>33</v>
      </c>
      <c r="G97" s="250">
        <f t="shared" si="1"/>
        <v>2.7191322374429228E-2</v>
      </c>
      <c r="H97" s="251">
        <v>33</v>
      </c>
      <c r="I97" s="252">
        <v>0.23819598400000003</v>
      </c>
      <c r="J97" s="9"/>
      <c r="K97" s="14"/>
      <c r="L97" s="8"/>
      <c r="M97" s="8"/>
      <c r="N97" s="8"/>
      <c r="O97" s="8"/>
      <c r="P97" s="8"/>
    </row>
    <row r="98" spans="1:16" ht="15" customHeight="1">
      <c r="A98" s="247">
        <v>93</v>
      </c>
      <c r="B98" s="43" t="s">
        <v>78</v>
      </c>
      <c r="C98" s="248">
        <v>2.4</v>
      </c>
      <c r="D98" s="249" t="s">
        <v>53</v>
      </c>
      <c r="E98" s="249" t="s">
        <v>18</v>
      </c>
      <c r="F98" s="249">
        <v>220</v>
      </c>
      <c r="G98" s="250">
        <f t="shared" si="1"/>
        <v>2.6480789805936072E-2</v>
      </c>
      <c r="H98" s="251">
        <v>220</v>
      </c>
      <c r="I98" s="252">
        <v>0.2319717187</v>
      </c>
      <c r="J98" s="9"/>
      <c r="K98" s="14"/>
      <c r="L98" s="8"/>
      <c r="M98" s="8"/>
      <c r="N98" s="8"/>
      <c r="O98" s="8"/>
      <c r="P98" s="8"/>
    </row>
    <row r="99" spans="1:16" ht="15" customHeight="1">
      <c r="A99" s="247">
        <v>94</v>
      </c>
      <c r="B99" s="43" t="s">
        <v>79</v>
      </c>
      <c r="C99" s="248">
        <v>6.4</v>
      </c>
      <c r="D99" s="249" t="s">
        <v>53</v>
      </c>
      <c r="E99" s="249" t="s">
        <v>18</v>
      </c>
      <c r="F99" s="249">
        <v>220</v>
      </c>
      <c r="G99" s="250">
        <f t="shared" si="1"/>
        <v>5.5825949600456622E-2</v>
      </c>
      <c r="H99" s="251">
        <v>220</v>
      </c>
      <c r="I99" s="252">
        <v>0.48903531850000004</v>
      </c>
      <c r="J99" s="9"/>
      <c r="K99" s="14"/>
      <c r="L99" s="8"/>
      <c r="M99" s="8"/>
      <c r="N99" s="8"/>
      <c r="O99" s="8"/>
      <c r="P99" s="8"/>
    </row>
    <row r="100" spans="1:16" ht="15" customHeight="1">
      <c r="A100" s="247">
        <v>95</v>
      </c>
      <c r="B100" s="43" t="s">
        <v>80</v>
      </c>
      <c r="C100" s="248">
        <v>4</v>
      </c>
      <c r="D100" s="249" t="s">
        <v>53</v>
      </c>
      <c r="E100" s="249" t="s">
        <v>18</v>
      </c>
      <c r="F100" s="249">
        <v>220</v>
      </c>
      <c r="G100" s="250">
        <f t="shared" si="1"/>
        <v>2.6464603932226681E-2</v>
      </c>
      <c r="H100" s="251">
        <v>220</v>
      </c>
      <c r="I100" s="252">
        <v>0.23182993044630573</v>
      </c>
      <c r="J100" s="9"/>
      <c r="K100" s="14"/>
      <c r="L100" s="8"/>
      <c r="M100" s="8"/>
      <c r="N100" s="8"/>
      <c r="O100" s="8"/>
      <c r="P100" s="8"/>
    </row>
    <row r="101" spans="1:16" ht="15" customHeight="1">
      <c r="A101" s="247">
        <v>96</v>
      </c>
      <c r="B101" s="43" t="s">
        <v>81</v>
      </c>
      <c r="C101" s="248">
        <v>2.4</v>
      </c>
      <c r="D101" s="249" t="s">
        <v>53</v>
      </c>
      <c r="E101" s="249" t="s">
        <v>18</v>
      </c>
      <c r="F101" s="249">
        <v>220</v>
      </c>
      <c r="G101" s="250">
        <f t="shared" si="1"/>
        <v>4.9236577370113103E-2</v>
      </c>
      <c r="H101" s="251">
        <v>220</v>
      </c>
      <c r="I101" s="252">
        <v>0.43131241776219076</v>
      </c>
      <c r="J101" s="9"/>
      <c r="K101" s="14"/>
      <c r="L101" s="8"/>
      <c r="M101" s="8"/>
      <c r="N101" s="8"/>
      <c r="O101" s="8"/>
      <c r="P101" s="8"/>
    </row>
    <row r="102" spans="1:16" ht="15" customHeight="1">
      <c r="A102" s="247">
        <v>97</v>
      </c>
      <c r="B102" s="43" t="s">
        <v>82</v>
      </c>
      <c r="C102" s="248">
        <v>16</v>
      </c>
      <c r="D102" s="249" t="s">
        <v>53</v>
      </c>
      <c r="E102" s="249" t="s">
        <v>18</v>
      </c>
      <c r="F102" s="249">
        <v>220</v>
      </c>
      <c r="G102" s="250">
        <f t="shared" si="1"/>
        <v>2.5447405456621011E-2</v>
      </c>
      <c r="H102" s="251">
        <v>220</v>
      </c>
      <c r="I102" s="252">
        <v>0.22291927180000004</v>
      </c>
      <c r="J102" s="9"/>
      <c r="K102" s="14"/>
      <c r="L102" s="8"/>
      <c r="M102" s="8"/>
      <c r="N102" s="8"/>
      <c r="O102" s="8"/>
      <c r="P102" s="8"/>
    </row>
    <row r="103" spans="1:16" ht="15" customHeight="1">
      <c r="A103" s="247">
        <v>98</v>
      </c>
      <c r="B103" s="43" t="s">
        <v>83</v>
      </c>
      <c r="C103" s="248">
        <v>0.8</v>
      </c>
      <c r="D103" s="249" t="s">
        <v>53</v>
      </c>
      <c r="E103" s="249" t="s">
        <v>18</v>
      </c>
      <c r="F103" s="249">
        <v>220</v>
      </c>
      <c r="G103" s="250">
        <f t="shared" si="1"/>
        <v>2.1477269905377756E-2</v>
      </c>
      <c r="H103" s="251">
        <v>220</v>
      </c>
      <c r="I103" s="252">
        <v>0.18814088437110912</v>
      </c>
      <c r="J103" s="9"/>
      <c r="K103" s="14"/>
      <c r="L103" s="8"/>
      <c r="M103" s="8"/>
      <c r="N103" s="8"/>
      <c r="O103" s="8"/>
      <c r="P103" s="8"/>
    </row>
    <row r="104" spans="1:16" ht="15" customHeight="1">
      <c r="A104" s="247">
        <v>99</v>
      </c>
      <c r="B104" s="43" t="s">
        <v>84</v>
      </c>
      <c r="C104" s="248">
        <v>2</v>
      </c>
      <c r="D104" s="249" t="s">
        <v>53</v>
      </c>
      <c r="E104" s="249" t="s">
        <v>18</v>
      </c>
      <c r="F104" s="249">
        <v>220</v>
      </c>
      <c r="G104" s="250">
        <f t="shared" si="1"/>
        <v>5.2986581210045666E-2</v>
      </c>
      <c r="H104" s="251">
        <v>220</v>
      </c>
      <c r="I104" s="252">
        <v>0.46416245140000001</v>
      </c>
      <c r="J104" s="9"/>
      <c r="K104" s="14"/>
      <c r="L104" s="8"/>
      <c r="M104" s="8"/>
      <c r="N104" s="8"/>
      <c r="O104" s="8"/>
      <c r="P104" s="8"/>
    </row>
    <row r="105" spans="1:16" ht="15" customHeight="1">
      <c r="A105" s="247">
        <v>100</v>
      </c>
      <c r="B105" s="43" t="s">
        <v>85</v>
      </c>
      <c r="C105" s="248">
        <v>0.8</v>
      </c>
      <c r="D105" s="249" t="s">
        <v>53</v>
      </c>
      <c r="E105" s="249" t="s">
        <v>18</v>
      </c>
      <c r="F105" s="249">
        <v>220</v>
      </c>
      <c r="G105" s="250">
        <f t="shared" si="1"/>
        <v>8.1147242875543396E-2</v>
      </c>
      <c r="H105" s="251">
        <v>220</v>
      </c>
      <c r="I105" s="252">
        <v>0.71084984758976022</v>
      </c>
      <c r="J105" s="9"/>
      <c r="K105" s="14"/>
      <c r="L105" s="8"/>
      <c r="M105" s="8"/>
      <c r="N105" s="8"/>
      <c r="O105" s="8"/>
      <c r="P105" s="8"/>
    </row>
    <row r="106" spans="1:16" ht="15" customHeight="1">
      <c r="A106" s="247">
        <v>101</v>
      </c>
      <c r="B106" s="43" t="s">
        <v>86</v>
      </c>
      <c r="C106" s="248">
        <v>1.6</v>
      </c>
      <c r="D106" s="249" t="s">
        <v>53</v>
      </c>
      <c r="E106" s="249" t="s">
        <v>18</v>
      </c>
      <c r="F106" s="249">
        <v>33</v>
      </c>
      <c r="G106" s="250">
        <f t="shared" si="1"/>
        <v>0.1759364074700322</v>
      </c>
      <c r="H106" s="251">
        <v>33</v>
      </c>
      <c r="I106" s="252">
        <v>1.541202929437482</v>
      </c>
      <c r="J106" s="9"/>
      <c r="K106" s="14"/>
      <c r="L106" s="8"/>
      <c r="M106" s="8"/>
      <c r="N106" s="8"/>
      <c r="O106" s="8"/>
      <c r="P106" s="8"/>
    </row>
    <row r="107" spans="1:16" ht="15" customHeight="1">
      <c r="A107" s="247">
        <v>102</v>
      </c>
      <c r="B107" s="43" t="s">
        <v>87</v>
      </c>
      <c r="C107" s="248">
        <v>2.4</v>
      </c>
      <c r="D107" s="249" t="s">
        <v>53</v>
      </c>
      <c r="E107" s="249" t="s">
        <v>18</v>
      </c>
      <c r="F107" s="249">
        <v>33</v>
      </c>
      <c r="G107" s="250">
        <f t="shared" si="1"/>
        <v>0.13930659201343137</v>
      </c>
      <c r="H107" s="251">
        <v>33</v>
      </c>
      <c r="I107" s="252">
        <v>1.2203257460376586</v>
      </c>
      <c r="J107" s="9"/>
      <c r="K107" s="14"/>
      <c r="L107" s="8"/>
      <c r="M107" s="8"/>
      <c r="N107" s="8"/>
      <c r="O107" s="8"/>
      <c r="P107" s="8"/>
    </row>
    <row r="108" spans="1:16" ht="15" customHeight="1">
      <c r="A108" s="247">
        <v>103</v>
      </c>
      <c r="B108" s="43" t="s">
        <v>88</v>
      </c>
      <c r="C108" s="248">
        <v>1.6</v>
      </c>
      <c r="D108" s="249" t="s">
        <v>53</v>
      </c>
      <c r="E108" s="249" t="s">
        <v>18</v>
      </c>
      <c r="F108" s="249">
        <v>220</v>
      </c>
      <c r="G108" s="250">
        <f t="shared" si="1"/>
        <v>0.14404093538801449</v>
      </c>
      <c r="H108" s="251">
        <v>220</v>
      </c>
      <c r="I108" s="252">
        <v>1.2617985939990068</v>
      </c>
      <c r="J108" s="9"/>
      <c r="K108" s="14"/>
      <c r="L108" s="8"/>
      <c r="M108" s="8"/>
      <c r="N108" s="8"/>
      <c r="O108" s="8"/>
      <c r="P108" s="8"/>
    </row>
    <row r="109" spans="1:16" ht="15" customHeight="1">
      <c r="A109" s="247">
        <v>104</v>
      </c>
      <c r="B109" s="43" t="s">
        <v>89</v>
      </c>
      <c r="C109" s="248">
        <v>7.2</v>
      </c>
      <c r="D109" s="249" t="s">
        <v>53</v>
      </c>
      <c r="E109" s="249" t="s">
        <v>18</v>
      </c>
      <c r="F109" s="249">
        <v>33</v>
      </c>
      <c r="G109" s="250">
        <f t="shared" si="1"/>
        <v>0.39488448289152589</v>
      </c>
      <c r="H109" s="251">
        <v>33</v>
      </c>
      <c r="I109" s="252">
        <v>3.459188070129767</v>
      </c>
      <c r="J109" s="9"/>
      <c r="K109" s="14"/>
      <c r="L109" s="8"/>
      <c r="M109" s="8"/>
      <c r="N109" s="8"/>
      <c r="O109" s="8"/>
      <c r="P109" s="8"/>
    </row>
    <row r="110" spans="1:16" ht="15" customHeight="1">
      <c r="A110" s="247">
        <v>105</v>
      </c>
      <c r="B110" s="43" t="s">
        <v>90</v>
      </c>
      <c r="C110" s="248">
        <v>16.8</v>
      </c>
      <c r="D110" s="249" t="s">
        <v>53</v>
      </c>
      <c r="E110" s="249" t="s">
        <v>18</v>
      </c>
      <c r="F110" s="249">
        <v>33</v>
      </c>
      <c r="G110" s="250">
        <f t="shared" si="1"/>
        <v>0.19367648359802855</v>
      </c>
      <c r="H110" s="251">
        <v>33</v>
      </c>
      <c r="I110" s="252">
        <v>1.6966059963187301</v>
      </c>
      <c r="J110" s="9"/>
      <c r="K110" s="14"/>
      <c r="L110" s="8"/>
      <c r="M110" s="8"/>
      <c r="N110" s="8"/>
      <c r="O110" s="8"/>
      <c r="P110" s="8"/>
    </row>
    <row r="111" spans="1:16" ht="15" customHeight="1">
      <c r="A111" s="247">
        <v>106</v>
      </c>
      <c r="B111" s="43" t="s">
        <v>91</v>
      </c>
      <c r="C111" s="248">
        <v>16.8</v>
      </c>
      <c r="D111" s="249" t="s">
        <v>53</v>
      </c>
      <c r="E111" s="249" t="s">
        <v>18</v>
      </c>
      <c r="F111" s="249">
        <v>33</v>
      </c>
      <c r="G111" s="250">
        <f t="shared" si="1"/>
        <v>0.34805278998053341</v>
      </c>
      <c r="H111" s="251">
        <v>33</v>
      </c>
      <c r="I111" s="252">
        <v>3.0489424402294727</v>
      </c>
      <c r="J111" s="9"/>
      <c r="K111" s="14"/>
      <c r="L111" s="8"/>
      <c r="M111" s="8"/>
      <c r="N111" s="8"/>
      <c r="O111" s="8"/>
      <c r="P111" s="8"/>
    </row>
    <row r="112" spans="1:16" ht="15" customHeight="1">
      <c r="A112" s="247">
        <v>107</v>
      </c>
      <c r="B112" s="43" t="s">
        <v>92</v>
      </c>
      <c r="C112" s="248">
        <v>10.5</v>
      </c>
      <c r="D112" s="249" t="s">
        <v>53</v>
      </c>
      <c r="E112" s="249" t="s">
        <v>18</v>
      </c>
      <c r="F112" s="249">
        <v>33</v>
      </c>
      <c r="G112" s="250">
        <f t="shared" si="1"/>
        <v>0.27820972527844906</v>
      </c>
      <c r="H112" s="251">
        <v>33</v>
      </c>
      <c r="I112" s="252">
        <v>2.4371171934392137</v>
      </c>
      <c r="J112" s="9"/>
      <c r="K112" s="14"/>
      <c r="L112" s="8"/>
      <c r="M112" s="8"/>
      <c r="N112" s="8"/>
      <c r="O112" s="8"/>
      <c r="P112" s="8"/>
    </row>
    <row r="113" spans="1:16" ht="15" customHeight="1">
      <c r="A113" s="247">
        <v>108</v>
      </c>
      <c r="B113" s="43" t="s">
        <v>100</v>
      </c>
      <c r="C113" s="248">
        <v>17.600000000000001</v>
      </c>
      <c r="D113" s="249" t="s">
        <v>53</v>
      </c>
      <c r="E113" s="249" t="s">
        <v>18</v>
      </c>
      <c r="F113" s="249">
        <v>220</v>
      </c>
      <c r="G113" s="250">
        <f t="shared" si="1"/>
        <v>2.3744611347031964E-2</v>
      </c>
      <c r="H113" s="251">
        <v>220</v>
      </c>
      <c r="I113" s="252">
        <v>0.2080027954</v>
      </c>
      <c r="J113" s="9"/>
      <c r="K113" s="14"/>
      <c r="L113" s="8"/>
      <c r="M113" s="8"/>
      <c r="N113" s="8"/>
      <c r="O113" s="8"/>
      <c r="P113" s="8"/>
    </row>
    <row r="114" spans="1:16" ht="15" customHeight="1">
      <c r="A114" s="247">
        <v>109</v>
      </c>
      <c r="B114" s="43" t="s">
        <v>101</v>
      </c>
      <c r="C114" s="248">
        <v>1.6</v>
      </c>
      <c r="D114" s="249" t="s">
        <v>53</v>
      </c>
      <c r="E114" s="249" t="s">
        <v>18</v>
      </c>
      <c r="F114" s="249">
        <v>220</v>
      </c>
      <c r="G114" s="250">
        <f t="shared" si="1"/>
        <v>4.6260367146118725E-2</v>
      </c>
      <c r="H114" s="251">
        <v>220</v>
      </c>
      <c r="I114" s="252">
        <v>0.40524081620000002</v>
      </c>
      <c r="J114" s="9"/>
      <c r="K114" s="14"/>
      <c r="L114" s="8"/>
      <c r="M114" s="8"/>
      <c r="N114" s="8"/>
      <c r="O114" s="8"/>
      <c r="P114" s="8"/>
    </row>
    <row r="115" spans="1:16" ht="15" customHeight="1">
      <c r="A115" s="247">
        <v>110</v>
      </c>
      <c r="B115" s="43" t="s">
        <v>102</v>
      </c>
      <c r="C115" s="248">
        <v>200</v>
      </c>
      <c r="D115" s="249" t="s">
        <v>53</v>
      </c>
      <c r="E115" s="249" t="s">
        <v>18</v>
      </c>
      <c r="F115" s="249">
        <v>220</v>
      </c>
      <c r="G115" s="250">
        <f t="shared" si="1"/>
        <v>2.4202964954337901E-2</v>
      </c>
      <c r="H115" s="251">
        <v>220</v>
      </c>
      <c r="I115" s="252">
        <v>0.212017973</v>
      </c>
      <c r="J115" s="9"/>
      <c r="K115" s="14"/>
      <c r="L115" s="8"/>
      <c r="M115" s="8"/>
      <c r="N115" s="8"/>
      <c r="O115" s="8"/>
      <c r="P115" s="8"/>
    </row>
    <row r="116" spans="1:16" ht="15" customHeight="1">
      <c r="A116" s="247">
        <v>111</v>
      </c>
      <c r="B116" s="43" t="s">
        <v>103</v>
      </c>
      <c r="C116" s="248">
        <v>105</v>
      </c>
      <c r="D116" s="249" t="s">
        <v>53</v>
      </c>
      <c r="E116" s="249" t="s">
        <v>18</v>
      </c>
      <c r="F116" s="249">
        <v>220</v>
      </c>
      <c r="G116" s="250">
        <f t="shared" si="1"/>
        <v>2.7607913413242008E-2</v>
      </c>
      <c r="H116" s="251">
        <v>220</v>
      </c>
      <c r="I116" s="252">
        <v>0.24184532149999999</v>
      </c>
      <c r="J116" s="9"/>
      <c r="K116" s="14"/>
      <c r="L116" s="8"/>
      <c r="M116" s="8"/>
      <c r="N116" s="8"/>
      <c r="O116" s="8"/>
      <c r="P116" s="8"/>
    </row>
    <row r="117" spans="1:16" ht="15" customHeight="1">
      <c r="A117" s="247">
        <v>112</v>
      </c>
      <c r="B117" s="43" t="s">
        <v>104</v>
      </c>
      <c r="C117" s="248">
        <v>13.5</v>
      </c>
      <c r="D117" s="249" t="s">
        <v>53</v>
      </c>
      <c r="E117" s="249" t="s">
        <v>18</v>
      </c>
      <c r="F117" s="249">
        <v>220</v>
      </c>
      <c r="G117" s="250">
        <f t="shared" si="1"/>
        <v>0.51181390081050238</v>
      </c>
      <c r="H117" s="251">
        <v>220</v>
      </c>
      <c r="I117" s="252">
        <v>4.4834897711000004</v>
      </c>
      <c r="J117" s="9"/>
      <c r="K117" s="14"/>
      <c r="L117" s="8"/>
      <c r="M117" s="8"/>
      <c r="N117" s="8"/>
      <c r="O117" s="8"/>
      <c r="P117" s="8"/>
    </row>
    <row r="118" spans="1:16" ht="24.75" customHeight="1">
      <c r="A118" s="247">
        <v>113</v>
      </c>
      <c r="B118" s="43" t="s">
        <v>105</v>
      </c>
      <c r="C118" s="248">
        <v>4</v>
      </c>
      <c r="D118" s="249" t="s">
        <v>53</v>
      </c>
      <c r="E118" s="249" t="s">
        <v>18</v>
      </c>
      <c r="F118" s="249">
        <v>220</v>
      </c>
      <c r="G118" s="250">
        <f t="shared" si="1"/>
        <v>0.16656610402968036</v>
      </c>
      <c r="H118" s="251">
        <v>220</v>
      </c>
      <c r="I118" s="252">
        <v>1.4591190713</v>
      </c>
      <c r="J118" s="9"/>
      <c r="K118" s="14"/>
      <c r="L118" s="8"/>
      <c r="M118" s="8"/>
      <c r="N118" s="8"/>
      <c r="O118" s="8"/>
      <c r="P118" s="8"/>
    </row>
    <row r="119" spans="1:16" ht="24.75" customHeight="1">
      <c r="A119" s="247">
        <v>114</v>
      </c>
      <c r="B119" s="43" t="s">
        <v>106</v>
      </c>
      <c r="C119" s="248">
        <v>0.8</v>
      </c>
      <c r="D119" s="249" t="s">
        <v>53</v>
      </c>
      <c r="E119" s="249" t="s">
        <v>18</v>
      </c>
      <c r="F119" s="249">
        <v>33</v>
      </c>
      <c r="G119" s="250">
        <f t="shared" si="1"/>
        <v>3.9121623196347037E-2</v>
      </c>
      <c r="H119" s="251">
        <v>33</v>
      </c>
      <c r="I119" s="252">
        <v>0.34270541920000003</v>
      </c>
      <c r="J119" s="9"/>
      <c r="K119" s="14"/>
      <c r="L119" s="8"/>
      <c r="M119" s="8"/>
      <c r="N119" s="8"/>
      <c r="O119" s="8"/>
      <c r="P119" s="8"/>
    </row>
    <row r="120" spans="1:16" ht="24.75" customHeight="1">
      <c r="A120" s="247">
        <v>115</v>
      </c>
      <c r="B120" s="43" t="s">
        <v>107</v>
      </c>
      <c r="C120" s="248">
        <v>10.5</v>
      </c>
      <c r="D120" s="249" t="s">
        <v>53</v>
      </c>
      <c r="E120" s="249" t="s">
        <v>18</v>
      </c>
      <c r="F120" s="249">
        <v>220</v>
      </c>
      <c r="G120" s="250">
        <f t="shared" si="1"/>
        <v>0.41764118388127852</v>
      </c>
      <c r="H120" s="251">
        <v>220</v>
      </c>
      <c r="I120" s="252">
        <v>3.6585367708000001</v>
      </c>
      <c r="J120" s="9"/>
      <c r="K120" s="14"/>
      <c r="L120" s="8"/>
      <c r="M120" s="8"/>
      <c r="N120" s="8"/>
      <c r="O120" s="8"/>
      <c r="P120" s="8"/>
    </row>
    <row r="121" spans="1:16" ht="24.75" customHeight="1">
      <c r="A121" s="247">
        <v>116</v>
      </c>
      <c r="B121" s="43" t="s">
        <v>108</v>
      </c>
      <c r="C121" s="248">
        <v>6</v>
      </c>
      <c r="D121" s="249" t="s">
        <v>53</v>
      </c>
      <c r="E121" s="249" t="s">
        <v>18</v>
      </c>
      <c r="F121" s="249">
        <v>33</v>
      </c>
      <c r="G121" s="250">
        <f t="shared" si="1"/>
        <v>0.27434659265981737</v>
      </c>
      <c r="H121" s="251">
        <v>33</v>
      </c>
      <c r="I121" s="252">
        <v>2.4032761517000001</v>
      </c>
      <c r="J121" s="9"/>
      <c r="K121" s="14"/>
      <c r="L121" s="8"/>
      <c r="M121" s="8"/>
      <c r="N121" s="8"/>
      <c r="O121" s="8"/>
      <c r="P121" s="8"/>
    </row>
    <row r="122" spans="1:16" ht="24.75" customHeight="1">
      <c r="A122" s="247">
        <v>117</v>
      </c>
      <c r="B122" s="43" t="s">
        <v>109</v>
      </c>
      <c r="C122" s="248">
        <v>24</v>
      </c>
      <c r="D122" s="249" t="s">
        <v>53</v>
      </c>
      <c r="E122" s="249" t="s">
        <v>18</v>
      </c>
      <c r="F122" s="249">
        <v>33</v>
      </c>
      <c r="G122" s="250">
        <f t="shared" si="1"/>
        <v>0.97749559357305948</v>
      </c>
      <c r="H122" s="251">
        <v>33</v>
      </c>
      <c r="I122" s="252">
        <v>8.5628613997000009</v>
      </c>
      <c r="J122" s="9"/>
      <c r="K122" s="14"/>
      <c r="L122" s="8"/>
      <c r="M122" s="8"/>
      <c r="N122" s="8"/>
      <c r="O122" s="8"/>
      <c r="P122" s="8"/>
    </row>
    <row r="123" spans="1:16" ht="24.75" customHeight="1">
      <c r="A123" s="247">
        <v>118</v>
      </c>
      <c r="B123" s="43" t="s">
        <v>110</v>
      </c>
      <c r="C123" s="248">
        <v>2.1</v>
      </c>
      <c r="D123" s="249" t="s">
        <v>53</v>
      </c>
      <c r="E123" s="249" t="s">
        <v>18</v>
      </c>
      <c r="F123" s="249">
        <v>33</v>
      </c>
      <c r="G123" s="250">
        <f t="shared" si="1"/>
        <v>2.2956698365068493</v>
      </c>
      <c r="H123" s="251">
        <v>33</v>
      </c>
      <c r="I123" s="252">
        <v>20.1100677678</v>
      </c>
      <c r="J123" s="9"/>
      <c r="K123" s="14"/>
      <c r="L123" s="8"/>
      <c r="M123" s="8"/>
      <c r="N123" s="8"/>
      <c r="O123" s="8"/>
      <c r="P123" s="8"/>
    </row>
    <row r="124" spans="1:16" ht="24.75" customHeight="1">
      <c r="A124" s="247">
        <v>119</v>
      </c>
      <c r="B124" s="43" t="s">
        <v>111</v>
      </c>
      <c r="C124" s="248">
        <v>2.1</v>
      </c>
      <c r="D124" s="249" t="s">
        <v>53</v>
      </c>
      <c r="E124" s="249" t="s">
        <v>18</v>
      </c>
      <c r="F124" s="249">
        <v>220</v>
      </c>
      <c r="G124" s="250">
        <f t="shared" si="1"/>
        <v>0.68404153178082194</v>
      </c>
      <c r="H124" s="251">
        <v>220</v>
      </c>
      <c r="I124" s="252">
        <v>5.9922038184000002</v>
      </c>
      <c r="J124" s="9"/>
      <c r="K124" s="14"/>
      <c r="L124" s="8"/>
      <c r="M124" s="8"/>
      <c r="N124" s="8"/>
      <c r="O124" s="8"/>
      <c r="P124" s="8"/>
    </row>
    <row r="125" spans="1:16" ht="24.75" customHeight="1">
      <c r="A125" s="247">
        <v>120</v>
      </c>
      <c r="B125" s="43" t="s">
        <v>112</v>
      </c>
      <c r="C125" s="248">
        <v>2.1</v>
      </c>
      <c r="D125" s="249" t="s">
        <v>53</v>
      </c>
      <c r="E125" s="249" t="s">
        <v>18</v>
      </c>
      <c r="F125" s="249">
        <v>220</v>
      </c>
      <c r="G125" s="250">
        <f t="shared" si="1"/>
        <v>0.45613590409817351</v>
      </c>
      <c r="H125" s="251">
        <v>220</v>
      </c>
      <c r="I125" s="252">
        <v>3.9957505198999996</v>
      </c>
      <c r="J125" s="9"/>
      <c r="K125" s="14"/>
      <c r="L125" s="8"/>
      <c r="M125" s="8"/>
      <c r="N125" s="8"/>
      <c r="O125" s="8"/>
      <c r="P125" s="8"/>
    </row>
    <row r="126" spans="1:16" ht="24.75" customHeight="1">
      <c r="A126" s="247">
        <v>121</v>
      </c>
      <c r="B126" s="43" t="s">
        <v>113</v>
      </c>
      <c r="C126" s="248">
        <v>2.1</v>
      </c>
      <c r="D126" s="249" t="s">
        <v>53</v>
      </c>
      <c r="E126" s="249" t="s">
        <v>18</v>
      </c>
      <c r="F126" s="249">
        <v>33</v>
      </c>
      <c r="G126" s="250">
        <f t="shared" si="1"/>
        <v>2.3792689719292239</v>
      </c>
      <c r="H126" s="251">
        <v>33</v>
      </c>
      <c r="I126" s="252">
        <v>20.842396194100001</v>
      </c>
      <c r="J126" s="9"/>
      <c r="K126" s="14"/>
      <c r="L126" s="8"/>
      <c r="M126" s="8"/>
      <c r="N126" s="8"/>
      <c r="O126" s="8"/>
      <c r="P126" s="8"/>
    </row>
    <row r="127" spans="1:16" ht="24.75" customHeight="1">
      <c r="A127" s="247">
        <v>122</v>
      </c>
      <c r="B127" s="43" t="s">
        <v>194</v>
      </c>
      <c r="C127" s="248">
        <v>2.1</v>
      </c>
      <c r="D127" s="249" t="s">
        <v>53</v>
      </c>
      <c r="E127" s="249" t="s">
        <v>18</v>
      </c>
      <c r="F127" s="249">
        <v>33</v>
      </c>
      <c r="G127" s="250">
        <f t="shared" si="1"/>
        <v>9.3499176917808235E-2</v>
      </c>
      <c r="H127" s="251">
        <v>33</v>
      </c>
      <c r="I127" s="252">
        <v>0.81905278980000018</v>
      </c>
      <c r="J127" s="9"/>
      <c r="K127" s="14"/>
      <c r="L127" s="8"/>
      <c r="M127" s="8"/>
      <c r="N127" s="8"/>
      <c r="O127" s="8"/>
      <c r="P127" s="8"/>
    </row>
    <row r="128" spans="1:16" ht="24.75" customHeight="1">
      <c r="A128" s="247">
        <v>123</v>
      </c>
      <c r="B128" s="43" t="s">
        <v>195</v>
      </c>
      <c r="C128" s="248">
        <v>37.4</v>
      </c>
      <c r="D128" s="249" t="s">
        <v>53</v>
      </c>
      <c r="E128" s="249" t="s">
        <v>18</v>
      </c>
      <c r="F128" s="249">
        <v>33</v>
      </c>
      <c r="G128" s="250">
        <f t="shared" si="1"/>
        <v>8.7736137009132423E-2</v>
      </c>
      <c r="H128" s="251">
        <v>33</v>
      </c>
      <c r="I128" s="252">
        <v>0.76856856019999997</v>
      </c>
      <c r="J128" s="9"/>
      <c r="K128" s="14"/>
      <c r="L128" s="8"/>
      <c r="M128" s="8"/>
      <c r="N128" s="8"/>
      <c r="O128" s="8"/>
      <c r="P128" s="8"/>
    </row>
    <row r="129" spans="1:16" ht="24.75" customHeight="1">
      <c r="A129" s="247">
        <v>124</v>
      </c>
      <c r="B129" s="43" t="s">
        <v>215</v>
      </c>
      <c r="C129" s="248">
        <v>50</v>
      </c>
      <c r="D129" s="249" t="s">
        <v>53</v>
      </c>
      <c r="E129" s="249" t="s">
        <v>18</v>
      </c>
      <c r="F129" s="249">
        <v>33</v>
      </c>
      <c r="G129" s="250">
        <f t="shared" si="1"/>
        <v>1.963548883356165</v>
      </c>
      <c r="H129" s="251">
        <v>33</v>
      </c>
      <c r="I129" s="252">
        <v>17.200688218200003</v>
      </c>
      <c r="J129" s="9"/>
      <c r="K129" s="14"/>
      <c r="L129" s="8"/>
      <c r="M129" s="8"/>
      <c r="N129" s="8"/>
      <c r="O129" s="8"/>
      <c r="P129" s="8"/>
    </row>
    <row r="130" spans="1:16" ht="24.75" customHeight="1">
      <c r="A130" s="247">
        <v>125</v>
      </c>
      <c r="B130" s="43" t="s">
        <v>217</v>
      </c>
      <c r="C130" s="248">
        <v>40</v>
      </c>
      <c r="D130" s="249" t="s">
        <v>53</v>
      </c>
      <c r="E130" s="249" t="s">
        <v>18</v>
      </c>
      <c r="F130" s="249">
        <v>33</v>
      </c>
      <c r="G130" s="250">
        <f t="shared" si="1"/>
        <v>1.3566434784246575</v>
      </c>
      <c r="H130" s="251">
        <v>33</v>
      </c>
      <c r="I130" s="252">
        <v>11.884196871</v>
      </c>
      <c r="J130" s="9"/>
      <c r="K130" s="14"/>
      <c r="L130" s="8"/>
      <c r="M130" s="8"/>
      <c r="N130" s="8"/>
      <c r="O130" s="8"/>
      <c r="P130" s="8"/>
    </row>
    <row r="131" spans="1:16" ht="24.75" customHeight="1">
      <c r="A131" s="247">
        <v>126</v>
      </c>
      <c r="B131" s="43" t="s">
        <v>218</v>
      </c>
      <c r="C131" s="248">
        <v>60</v>
      </c>
      <c r="D131" s="249" t="s">
        <v>53</v>
      </c>
      <c r="E131" s="249" t="s">
        <v>18</v>
      </c>
      <c r="F131" s="249">
        <v>33</v>
      </c>
      <c r="G131" s="250">
        <f t="shared" si="1"/>
        <v>2.6637698796347036</v>
      </c>
      <c r="H131" s="251">
        <v>33</v>
      </c>
      <c r="I131" s="252">
        <v>23.334624145600003</v>
      </c>
      <c r="J131" s="9"/>
      <c r="K131" s="14"/>
      <c r="L131" s="8"/>
      <c r="M131" s="8"/>
      <c r="N131" s="8"/>
      <c r="O131" s="8"/>
      <c r="P131" s="8"/>
    </row>
    <row r="132" spans="1:16" ht="24.75" customHeight="1">
      <c r="A132" s="247">
        <v>127</v>
      </c>
      <c r="B132" s="43" t="s">
        <v>219</v>
      </c>
      <c r="C132" s="248">
        <v>30</v>
      </c>
      <c r="D132" s="249" t="s">
        <v>53</v>
      </c>
      <c r="E132" s="249" t="s">
        <v>18</v>
      </c>
      <c r="F132" s="249">
        <v>33</v>
      </c>
      <c r="G132" s="250">
        <f t="shared" si="1"/>
        <v>1.1938756132762556</v>
      </c>
      <c r="H132" s="251">
        <v>33</v>
      </c>
      <c r="I132" s="252">
        <v>10.4583503723</v>
      </c>
      <c r="J132" s="9"/>
      <c r="K132" s="14"/>
      <c r="L132" s="8"/>
      <c r="M132" s="8"/>
      <c r="N132" s="8"/>
      <c r="O132" s="8"/>
      <c r="P132" s="8"/>
    </row>
    <row r="133" spans="1:16" ht="24.75" customHeight="1">
      <c r="A133" s="247">
        <v>128</v>
      </c>
      <c r="B133" s="43" t="s">
        <v>220</v>
      </c>
      <c r="C133" s="248">
        <v>49.5</v>
      </c>
      <c r="D133" s="249" t="s">
        <v>53</v>
      </c>
      <c r="E133" s="249" t="s">
        <v>18</v>
      </c>
      <c r="F133" s="249">
        <v>33</v>
      </c>
      <c r="G133" s="250">
        <f t="shared" si="1"/>
        <v>1.9871771232420095</v>
      </c>
      <c r="H133" s="251">
        <v>33</v>
      </c>
      <c r="I133" s="252">
        <v>17.4076715996</v>
      </c>
      <c r="J133" s="9"/>
      <c r="K133" s="14"/>
      <c r="L133" s="8"/>
      <c r="M133" s="8"/>
      <c r="N133" s="8"/>
      <c r="O133" s="8"/>
      <c r="P133" s="8"/>
    </row>
    <row r="134" spans="1:16" ht="24.75" customHeight="1">
      <c r="A134" s="247">
        <v>129</v>
      </c>
      <c r="B134" s="43" t="s">
        <v>221</v>
      </c>
      <c r="C134" s="248">
        <v>25.5</v>
      </c>
      <c r="D134" s="249" t="s">
        <v>53</v>
      </c>
      <c r="E134" s="249" t="s">
        <v>18</v>
      </c>
      <c r="F134" s="249">
        <v>33</v>
      </c>
      <c r="G134" s="250">
        <f t="shared" si="1"/>
        <v>2.145961344189498</v>
      </c>
      <c r="H134" s="251">
        <v>33</v>
      </c>
      <c r="I134" s="252">
        <v>18.798621375100002</v>
      </c>
      <c r="J134" s="9"/>
      <c r="K134" s="14"/>
      <c r="L134" s="8"/>
      <c r="M134" s="8"/>
      <c r="N134" s="8"/>
      <c r="O134" s="8"/>
      <c r="P134" s="8"/>
    </row>
    <row r="135" spans="1:16" ht="24.75" customHeight="1">
      <c r="A135" s="247">
        <v>130</v>
      </c>
      <c r="B135" s="43" t="s">
        <v>222</v>
      </c>
      <c r="C135" s="248">
        <v>23</v>
      </c>
      <c r="D135" s="249" t="s">
        <v>53</v>
      </c>
      <c r="E135" s="249" t="s">
        <v>18</v>
      </c>
      <c r="F135" s="249">
        <v>220</v>
      </c>
      <c r="G135" s="250">
        <f t="shared" si="1"/>
        <v>1.3941706461187213</v>
      </c>
      <c r="H135" s="251">
        <v>220</v>
      </c>
      <c r="I135" s="252">
        <v>12.212934859999999</v>
      </c>
      <c r="J135" s="9"/>
      <c r="K135" s="14"/>
      <c r="L135" s="8"/>
      <c r="M135" s="8"/>
      <c r="N135" s="8"/>
      <c r="O135" s="8"/>
      <c r="P135" s="8"/>
    </row>
    <row r="136" spans="1:16" ht="16.5">
      <c r="A136" s="247">
        <v>131</v>
      </c>
      <c r="B136" s="43" t="s">
        <v>223</v>
      </c>
      <c r="C136" s="248">
        <v>4.2</v>
      </c>
      <c r="D136" s="249" t="s">
        <v>53</v>
      </c>
      <c r="E136" s="249" t="s">
        <v>18</v>
      </c>
      <c r="F136" s="249">
        <v>220</v>
      </c>
      <c r="G136" s="250">
        <f t="shared" ref="G136:G199" si="2">(I136*1000)/(24*365)</f>
        <v>0.17173921490867583</v>
      </c>
      <c r="H136" s="251">
        <v>220</v>
      </c>
      <c r="I136" s="252">
        <v>1.5044355226000001</v>
      </c>
      <c r="J136" s="9"/>
      <c r="K136" s="14"/>
      <c r="L136" s="8"/>
      <c r="M136" s="8"/>
      <c r="N136" s="8"/>
      <c r="O136" s="8"/>
      <c r="P136" s="8"/>
    </row>
    <row r="137" spans="1:16" ht="16.5">
      <c r="A137" s="247">
        <v>132</v>
      </c>
      <c r="B137" s="43" t="s">
        <v>224</v>
      </c>
      <c r="C137" s="248">
        <v>39.9</v>
      </c>
      <c r="D137" s="249" t="s">
        <v>53</v>
      </c>
      <c r="E137" s="249" t="s">
        <v>18</v>
      </c>
      <c r="F137" s="249">
        <v>220</v>
      </c>
      <c r="G137" s="250">
        <f t="shared" si="2"/>
        <v>1.8787283348515984</v>
      </c>
      <c r="H137" s="251">
        <v>220</v>
      </c>
      <c r="I137" s="252">
        <v>16.457660213300002</v>
      </c>
      <c r="J137" s="9"/>
      <c r="K137" s="14"/>
      <c r="L137" s="8"/>
      <c r="M137" s="8"/>
      <c r="N137" s="8"/>
      <c r="O137" s="8"/>
      <c r="P137" s="8"/>
    </row>
    <row r="138" spans="1:16" ht="16.5">
      <c r="A138" s="247">
        <v>133</v>
      </c>
      <c r="B138" s="43" t="s">
        <v>225</v>
      </c>
      <c r="C138" s="248">
        <v>31.5</v>
      </c>
      <c r="D138" s="249" t="s">
        <v>53</v>
      </c>
      <c r="E138" s="249" t="s">
        <v>18</v>
      </c>
      <c r="F138" s="249">
        <v>132</v>
      </c>
      <c r="G138" s="250">
        <f t="shared" si="2"/>
        <v>1.2101635752739728</v>
      </c>
      <c r="H138" s="251">
        <v>132</v>
      </c>
      <c r="I138" s="252">
        <v>10.601032919400001</v>
      </c>
      <c r="J138" s="9"/>
      <c r="K138" s="14"/>
      <c r="L138" s="8"/>
      <c r="M138" s="8"/>
      <c r="N138" s="8"/>
      <c r="O138" s="8"/>
      <c r="P138" s="8"/>
    </row>
    <row r="139" spans="1:16" ht="16.5">
      <c r="A139" s="247">
        <v>134</v>
      </c>
      <c r="B139" s="43" t="s">
        <v>226</v>
      </c>
      <c r="C139" s="248">
        <v>44.1</v>
      </c>
      <c r="D139" s="249" t="s">
        <v>53</v>
      </c>
      <c r="E139" s="249" t="s">
        <v>18</v>
      </c>
      <c r="F139" s="249">
        <v>132</v>
      </c>
      <c r="G139" s="250">
        <f t="shared" si="2"/>
        <v>2.1211332215410956</v>
      </c>
      <c r="H139" s="251">
        <v>132</v>
      </c>
      <c r="I139" s="252">
        <v>18.581127020699999</v>
      </c>
      <c r="J139" s="9"/>
      <c r="K139" s="14"/>
      <c r="L139" s="8"/>
      <c r="M139" s="8"/>
      <c r="N139" s="8"/>
      <c r="O139" s="8"/>
      <c r="P139" s="8"/>
    </row>
    <row r="140" spans="1:16" ht="16.5">
      <c r="A140" s="247">
        <v>135</v>
      </c>
      <c r="B140" s="43" t="s">
        <v>191</v>
      </c>
      <c r="C140" s="248">
        <v>14.7</v>
      </c>
      <c r="D140" s="249" t="s">
        <v>53</v>
      </c>
      <c r="E140" s="249" t="s">
        <v>18</v>
      </c>
      <c r="F140" s="249">
        <v>11</v>
      </c>
      <c r="G140" s="250">
        <f t="shared" si="2"/>
        <v>0.58673756144977163</v>
      </c>
      <c r="H140" s="251">
        <v>11</v>
      </c>
      <c r="I140" s="252">
        <v>5.1398210383</v>
      </c>
      <c r="J140" s="9"/>
      <c r="K140" s="14"/>
      <c r="L140" s="8"/>
      <c r="M140" s="8"/>
      <c r="N140" s="8"/>
      <c r="O140" s="8"/>
      <c r="P140" s="8"/>
    </row>
    <row r="141" spans="1:16" ht="16.5">
      <c r="A141" s="247">
        <v>136</v>
      </c>
      <c r="B141" s="43" t="s">
        <v>192</v>
      </c>
      <c r="C141" s="248">
        <v>4.2</v>
      </c>
      <c r="D141" s="249" t="s">
        <v>53</v>
      </c>
      <c r="E141" s="249" t="s">
        <v>18</v>
      </c>
      <c r="F141" s="249">
        <v>33</v>
      </c>
      <c r="G141" s="250">
        <f t="shared" si="2"/>
        <v>0.17581560853881278</v>
      </c>
      <c r="H141" s="251">
        <v>33</v>
      </c>
      <c r="I141" s="252">
        <v>1.5401447308</v>
      </c>
      <c r="J141" s="9"/>
      <c r="K141" s="14"/>
      <c r="L141" s="8"/>
      <c r="M141" s="8"/>
      <c r="N141" s="8"/>
      <c r="O141" s="8"/>
      <c r="P141" s="8"/>
    </row>
    <row r="142" spans="1:16" ht="16.5">
      <c r="A142" s="247">
        <v>137</v>
      </c>
      <c r="B142" s="43" t="s">
        <v>193</v>
      </c>
      <c r="C142" s="248">
        <v>2.2999999999999998</v>
      </c>
      <c r="D142" s="249" t="s">
        <v>53</v>
      </c>
      <c r="E142" s="249" t="s">
        <v>18</v>
      </c>
      <c r="F142" s="249">
        <v>33</v>
      </c>
      <c r="G142" s="250">
        <f t="shared" si="2"/>
        <v>8.5663903607305941E-2</v>
      </c>
      <c r="H142" s="251">
        <v>33</v>
      </c>
      <c r="I142" s="252">
        <v>0.75041579560000005</v>
      </c>
      <c r="J142" s="9"/>
      <c r="K142" s="14"/>
      <c r="L142" s="8"/>
      <c r="M142" s="8"/>
      <c r="N142" s="8"/>
      <c r="O142" s="8"/>
      <c r="P142" s="8"/>
    </row>
    <row r="143" spans="1:16" ht="16.5">
      <c r="A143" s="247">
        <v>138</v>
      </c>
      <c r="B143" s="43" t="s">
        <v>196</v>
      </c>
      <c r="C143" s="248">
        <v>100.6</v>
      </c>
      <c r="D143" s="249" t="s">
        <v>53</v>
      </c>
      <c r="E143" s="249" t="s">
        <v>18</v>
      </c>
      <c r="F143" s="249">
        <v>33</v>
      </c>
      <c r="G143" s="250">
        <f t="shared" si="2"/>
        <v>8.1120400593607311E-2</v>
      </c>
      <c r="H143" s="251">
        <v>33</v>
      </c>
      <c r="I143" s="252">
        <v>0.71061470920000003</v>
      </c>
      <c r="J143" s="9"/>
      <c r="K143" s="14"/>
      <c r="L143" s="8"/>
      <c r="M143" s="8"/>
      <c r="N143" s="8"/>
      <c r="O143" s="8"/>
      <c r="P143" s="8"/>
    </row>
    <row r="144" spans="1:16" ht="16.5">
      <c r="A144" s="247">
        <v>139</v>
      </c>
      <c r="B144" s="43" t="s">
        <v>197</v>
      </c>
      <c r="C144" s="248">
        <v>98.3</v>
      </c>
      <c r="D144" s="249" t="s">
        <v>53</v>
      </c>
      <c r="E144" s="249" t="s">
        <v>18</v>
      </c>
      <c r="F144" s="249">
        <v>33</v>
      </c>
      <c r="G144" s="250">
        <f t="shared" si="2"/>
        <v>4.3400583130707764</v>
      </c>
      <c r="H144" s="251">
        <v>33</v>
      </c>
      <c r="I144" s="252">
        <v>38.018910822500004</v>
      </c>
      <c r="J144" s="9"/>
      <c r="K144" s="14"/>
      <c r="L144" s="8"/>
      <c r="M144" s="8"/>
      <c r="N144" s="8"/>
      <c r="O144" s="8"/>
      <c r="P144" s="8"/>
    </row>
    <row r="145" spans="1:16" ht="16.5">
      <c r="A145" s="247">
        <v>140</v>
      </c>
      <c r="B145" s="43" t="s">
        <v>198</v>
      </c>
      <c r="C145" s="248">
        <v>2</v>
      </c>
      <c r="D145" s="249" t="s">
        <v>53</v>
      </c>
      <c r="E145" s="249" t="s">
        <v>18</v>
      </c>
      <c r="F145" s="249">
        <v>33</v>
      </c>
      <c r="G145" s="250">
        <f t="shared" si="2"/>
        <v>4.1023894876141549</v>
      </c>
      <c r="H145" s="251">
        <v>33</v>
      </c>
      <c r="I145" s="252">
        <v>35.936931911499997</v>
      </c>
      <c r="J145" s="9"/>
      <c r="K145" s="14"/>
      <c r="L145" s="8"/>
      <c r="M145" s="8"/>
      <c r="N145" s="8"/>
      <c r="O145" s="8"/>
      <c r="P145" s="8"/>
    </row>
    <row r="146" spans="1:16" ht="16.5">
      <c r="A146" s="247">
        <v>141</v>
      </c>
      <c r="B146" s="43" t="s">
        <v>199</v>
      </c>
      <c r="C146" s="248">
        <v>2.5</v>
      </c>
      <c r="D146" s="249" t="s">
        <v>53</v>
      </c>
      <c r="E146" s="249" t="s">
        <v>18</v>
      </c>
      <c r="F146" s="249">
        <v>33</v>
      </c>
      <c r="G146" s="250">
        <f t="shared" si="2"/>
        <v>4.3035652518379006</v>
      </c>
      <c r="H146" s="251">
        <v>33</v>
      </c>
      <c r="I146" s="252">
        <v>37.699231606100007</v>
      </c>
      <c r="J146" s="9"/>
      <c r="K146" s="14"/>
      <c r="L146" s="8"/>
      <c r="M146" s="8"/>
      <c r="N146" s="8"/>
      <c r="O146" s="8"/>
      <c r="P146" s="8"/>
    </row>
    <row r="147" spans="1:16" ht="16.5">
      <c r="A147" s="247">
        <v>142</v>
      </c>
      <c r="B147" s="43" t="s">
        <v>200</v>
      </c>
      <c r="C147" s="248">
        <v>5.95</v>
      </c>
      <c r="D147" s="249" t="s">
        <v>53</v>
      </c>
      <c r="E147" s="249" t="s">
        <v>18</v>
      </c>
      <c r="F147" s="249">
        <v>132</v>
      </c>
      <c r="G147" s="250">
        <f t="shared" si="2"/>
        <v>0.96979682775114151</v>
      </c>
      <c r="H147" s="251">
        <v>132</v>
      </c>
      <c r="I147" s="252">
        <v>8.495420211099999</v>
      </c>
      <c r="J147" s="9"/>
      <c r="K147" s="14"/>
      <c r="L147" s="8"/>
      <c r="M147" s="8"/>
      <c r="N147" s="8"/>
      <c r="O147" s="8"/>
      <c r="P147" s="8"/>
    </row>
    <row r="148" spans="1:16" ht="16.5">
      <c r="A148" s="247">
        <v>143</v>
      </c>
      <c r="B148" s="43" t="s">
        <v>201</v>
      </c>
      <c r="C148" s="248">
        <v>2.75</v>
      </c>
      <c r="D148" s="249" t="s">
        <v>53</v>
      </c>
      <c r="E148" s="249" t="s">
        <v>18</v>
      </c>
      <c r="F148" s="249">
        <v>33</v>
      </c>
      <c r="G148" s="250">
        <f t="shared" si="2"/>
        <v>0.965680557956621</v>
      </c>
      <c r="H148" s="251">
        <v>33</v>
      </c>
      <c r="I148" s="252">
        <v>8.4593616876999995</v>
      </c>
      <c r="J148" s="9"/>
      <c r="K148" s="14"/>
      <c r="L148" s="8"/>
      <c r="M148" s="8"/>
      <c r="N148" s="8"/>
      <c r="O148" s="8"/>
      <c r="P148" s="8"/>
    </row>
    <row r="149" spans="1:16" ht="16.5">
      <c r="A149" s="247">
        <v>144</v>
      </c>
      <c r="B149" s="43" t="s">
        <v>202</v>
      </c>
      <c r="C149" s="248">
        <v>50.4</v>
      </c>
      <c r="D149" s="249" t="s">
        <v>53</v>
      </c>
      <c r="E149" s="249" t="s">
        <v>18</v>
      </c>
      <c r="F149" s="249">
        <v>132</v>
      </c>
      <c r="G149" s="250">
        <f t="shared" si="2"/>
        <v>2.7836120735045657</v>
      </c>
      <c r="H149" s="251">
        <v>132</v>
      </c>
      <c r="I149" s="252">
        <v>24.384441763899996</v>
      </c>
      <c r="J149" s="9"/>
      <c r="K149" s="14"/>
      <c r="L149" s="8"/>
      <c r="M149" s="8"/>
      <c r="N149" s="8"/>
      <c r="O149" s="8"/>
      <c r="P149" s="8"/>
    </row>
    <row r="150" spans="1:16" ht="16.5">
      <c r="A150" s="247">
        <v>145</v>
      </c>
      <c r="B150" s="43" t="s">
        <v>203</v>
      </c>
      <c r="C150" s="248">
        <v>50</v>
      </c>
      <c r="D150" s="249" t="s">
        <v>53</v>
      </c>
      <c r="E150" s="249" t="s">
        <v>18</v>
      </c>
      <c r="F150" s="249">
        <v>33</v>
      </c>
      <c r="G150" s="250">
        <f t="shared" si="2"/>
        <v>2.275924810502283E-2</v>
      </c>
      <c r="H150" s="251">
        <v>33</v>
      </c>
      <c r="I150" s="252">
        <v>0.19937101339999999</v>
      </c>
      <c r="J150" s="9"/>
      <c r="K150" s="14"/>
      <c r="L150" s="8"/>
      <c r="M150" s="8"/>
      <c r="N150" s="8"/>
      <c r="O150" s="8"/>
      <c r="P150" s="8"/>
    </row>
    <row r="151" spans="1:16" ht="16.5">
      <c r="A151" s="247">
        <v>146</v>
      </c>
      <c r="B151" s="43" t="s">
        <v>204</v>
      </c>
      <c r="C151" s="248">
        <v>8</v>
      </c>
      <c r="D151" s="249" t="s">
        <v>53</v>
      </c>
      <c r="E151" s="249" t="s">
        <v>18</v>
      </c>
      <c r="F151" s="249">
        <v>33</v>
      </c>
      <c r="G151" s="250">
        <f t="shared" si="2"/>
        <v>7.7160646632420102E-2</v>
      </c>
      <c r="H151" s="251">
        <v>33</v>
      </c>
      <c r="I151" s="252">
        <v>0.67592726450000007</v>
      </c>
      <c r="J151" s="9"/>
      <c r="K151" s="14"/>
      <c r="L151" s="8"/>
      <c r="M151" s="8"/>
      <c r="N151" s="8"/>
      <c r="O151" s="8"/>
      <c r="P151" s="8"/>
    </row>
    <row r="152" spans="1:16" ht="16.5">
      <c r="A152" s="247">
        <v>147</v>
      </c>
      <c r="B152" s="43" t="s">
        <v>205</v>
      </c>
      <c r="C152" s="248">
        <v>10</v>
      </c>
      <c r="D152" s="249" t="s">
        <v>53</v>
      </c>
      <c r="E152" s="249" t="s">
        <v>18</v>
      </c>
      <c r="F152" s="249">
        <v>33</v>
      </c>
      <c r="G152" s="250">
        <f t="shared" si="2"/>
        <v>3.4469323652968044E-2</v>
      </c>
      <c r="H152" s="251">
        <v>33</v>
      </c>
      <c r="I152" s="252">
        <v>0.30195127520000004</v>
      </c>
      <c r="J152" s="9"/>
      <c r="K152" s="14"/>
      <c r="L152" s="8"/>
      <c r="M152" s="8"/>
      <c r="N152" s="8"/>
      <c r="O152" s="8"/>
      <c r="P152" s="8"/>
    </row>
    <row r="153" spans="1:16" ht="16.5">
      <c r="A153" s="247">
        <v>148</v>
      </c>
      <c r="B153" s="43" t="s">
        <v>206</v>
      </c>
      <c r="C153" s="248">
        <v>2</v>
      </c>
      <c r="D153" s="249" t="s">
        <v>53</v>
      </c>
      <c r="E153" s="249" t="s">
        <v>18</v>
      </c>
      <c r="F153" s="249">
        <v>33</v>
      </c>
      <c r="G153" s="250">
        <f t="shared" si="2"/>
        <v>6.4501391769406391E-2</v>
      </c>
      <c r="H153" s="251">
        <v>33</v>
      </c>
      <c r="I153" s="252">
        <v>0.56503219190000009</v>
      </c>
      <c r="J153" s="9"/>
      <c r="K153" s="14"/>
      <c r="L153" s="8"/>
      <c r="M153" s="8"/>
      <c r="N153" s="8"/>
      <c r="O153" s="8"/>
      <c r="P153" s="8"/>
    </row>
    <row r="154" spans="1:16" ht="16.5">
      <c r="A154" s="247">
        <v>149</v>
      </c>
      <c r="B154" s="43" t="s">
        <v>207</v>
      </c>
      <c r="C154" s="248">
        <v>2</v>
      </c>
      <c r="D154" s="249" t="s">
        <v>53</v>
      </c>
      <c r="E154" s="249" t="s">
        <v>18</v>
      </c>
      <c r="F154" s="249">
        <v>33</v>
      </c>
      <c r="G154" s="250">
        <f t="shared" si="2"/>
        <v>8.0970358858447486E-2</v>
      </c>
      <c r="H154" s="251">
        <v>33</v>
      </c>
      <c r="I154" s="252">
        <v>0.70930034360000005</v>
      </c>
      <c r="J154" s="9"/>
      <c r="K154" s="14"/>
      <c r="L154" s="8"/>
      <c r="M154" s="8"/>
      <c r="N154" s="8"/>
      <c r="O154" s="8"/>
      <c r="P154" s="8"/>
    </row>
    <row r="155" spans="1:16" ht="16.5">
      <c r="A155" s="247">
        <v>150</v>
      </c>
      <c r="B155" s="43" t="s">
        <v>208</v>
      </c>
      <c r="C155" s="248">
        <v>2</v>
      </c>
      <c r="D155" s="249" t="s">
        <v>53</v>
      </c>
      <c r="E155" s="249" t="s">
        <v>18</v>
      </c>
      <c r="F155" s="249">
        <v>33</v>
      </c>
      <c r="G155" s="250">
        <f t="shared" si="2"/>
        <v>7.0344403538812786E-2</v>
      </c>
      <c r="H155" s="251">
        <v>33</v>
      </c>
      <c r="I155" s="252">
        <v>0.61621697500000006</v>
      </c>
      <c r="J155" s="9"/>
      <c r="K155" s="14"/>
      <c r="L155" s="8"/>
      <c r="M155" s="8"/>
      <c r="N155" s="8"/>
      <c r="O155" s="8"/>
      <c r="P155" s="8"/>
    </row>
    <row r="156" spans="1:16" ht="16.5">
      <c r="A156" s="247">
        <v>151</v>
      </c>
      <c r="B156" s="43" t="s">
        <v>209</v>
      </c>
      <c r="C156" s="248">
        <v>2</v>
      </c>
      <c r="D156" s="249" t="s">
        <v>53</v>
      </c>
      <c r="E156" s="249" t="s">
        <v>18</v>
      </c>
      <c r="F156" s="249">
        <v>33</v>
      </c>
      <c r="G156" s="250">
        <f t="shared" si="2"/>
        <v>6.7786262226027405E-2</v>
      </c>
      <c r="H156" s="251">
        <v>33</v>
      </c>
      <c r="I156" s="252">
        <v>0.59380765710000005</v>
      </c>
      <c r="J156" s="9"/>
      <c r="K156" s="14"/>
      <c r="L156" s="8"/>
      <c r="M156" s="8"/>
      <c r="N156" s="8"/>
      <c r="O156" s="8"/>
      <c r="P156" s="8"/>
    </row>
    <row r="157" spans="1:16" ht="16.5">
      <c r="A157" s="247">
        <v>152</v>
      </c>
      <c r="B157" s="43" t="s">
        <v>210</v>
      </c>
      <c r="C157" s="248">
        <v>2.1</v>
      </c>
      <c r="D157" s="249" t="s">
        <v>53</v>
      </c>
      <c r="E157" s="249" t="s">
        <v>18</v>
      </c>
      <c r="F157" s="249">
        <v>132</v>
      </c>
      <c r="G157" s="250">
        <f t="shared" si="2"/>
        <v>6.0697623276255698E-2</v>
      </c>
      <c r="H157" s="251">
        <v>132</v>
      </c>
      <c r="I157" s="252">
        <v>0.53171117989999994</v>
      </c>
      <c r="J157" s="9"/>
      <c r="K157" s="14"/>
      <c r="L157" s="8"/>
      <c r="M157" s="8"/>
      <c r="N157" s="8"/>
      <c r="O157" s="8"/>
      <c r="P157" s="8"/>
    </row>
    <row r="158" spans="1:16" ht="16.5">
      <c r="A158" s="247">
        <v>153</v>
      </c>
      <c r="B158" s="43" t="s">
        <v>211</v>
      </c>
      <c r="C158" s="248">
        <v>16</v>
      </c>
      <c r="D158" s="249" t="s">
        <v>53</v>
      </c>
      <c r="E158" s="249" t="s">
        <v>18</v>
      </c>
      <c r="F158" s="249">
        <v>132</v>
      </c>
      <c r="G158" s="250">
        <f t="shared" si="2"/>
        <v>0.36306799146118723</v>
      </c>
      <c r="H158" s="251">
        <v>132</v>
      </c>
      <c r="I158" s="252">
        <v>3.1804756052000003</v>
      </c>
      <c r="J158" s="9"/>
      <c r="K158" s="14"/>
      <c r="L158" s="8"/>
      <c r="M158" s="8"/>
      <c r="N158" s="8"/>
      <c r="O158" s="8"/>
      <c r="P158" s="8"/>
    </row>
    <row r="159" spans="1:16" ht="16.5">
      <c r="A159" s="247">
        <v>154</v>
      </c>
      <c r="B159" s="43" t="s">
        <v>212</v>
      </c>
      <c r="C159" s="248">
        <v>2.1</v>
      </c>
      <c r="D159" s="249" t="s">
        <v>53</v>
      </c>
      <c r="E159" s="249" t="s">
        <v>18</v>
      </c>
      <c r="F159" s="249">
        <v>33</v>
      </c>
      <c r="G159" s="250">
        <f t="shared" si="2"/>
        <v>0.13218118136986304</v>
      </c>
      <c r="H159" s="251">
        <v>33</v>
      </c>
      <c r="I159" s="252">
        <v>1.1579071488000001</v>
      </c>
      <c r="J159" s="9"/>
      <c r="K159" s="14"/>
      <c r="L159" s="8"/>
      <c r="M159" s="8"/>
      <c r="N159" s="8"/>
      <c r="O159" s="8"/>
      <c r="P159" s="8"/>
    </row>
    <row r="160" spans="1:16" ht="16.5">
      <c r="A160" s="247">
        <v>155</v>
      </c>
      <c r="B160" s="43" t="s">
        <v>213</v>
      </c>
      <c r="C160" s="248">
        <v>2.1</v>
      </c>
      <c r="D160" s="249" t="s">
        <v>53</v>
      </c>
      <c r="E160" s="249" t="s">
        <v>18</v>
      </c>
      <c r="F160" s="249">
        <v>33</v>
      </c>
      <c r="G160" s="250">
        <f t="shared" si="2"/>
        <v>8.945738923515982E-2</v>
      </c>
      <c r="H160" s="251">
        <v>33</v>
      </c>
      <c r="I160" s="252">
        <v>0.78364672970000004</v>
      </c>
      <c r="J160" s="9"/>
      <c r="K160" s="14"/>
      <c r="L160" s="8"/>
      <c r="M160" s="8"/>
      <c r="N160" s="8"/>
      <c r="O160" s="8"/>
      <c r="P160" s="8"/>
    </row>
    <row r="161" spans="1:16" ht="16.5">
      <c r="A161" s="247">
        <v>156</v>
      </c>
      <c r="B161" s="43" t="s">
        <v>214</v>
      </c>
      <c r="C161" s="248">
        <v>4</v>
      </c>
      <c r="D161" s="249" t="s">
        <v>53</v>
      </c>
      <c r="E161" s="249" t="s">
        <v>18</v>
      </c>
      <c r="F161" s="249">
        <v>33</v>
      </c>
      <c r="G161" s="250">
        <f t="shared" si="2"/>
        <v>0.17030248719178082</v>
      </c>
      <c r="H161" s="251">
        <v>33</v>
      </c>
      <c r="I161" s="252">
        <v>1.4918497877999999</v>
      </c>
      <c r="J161" s="9"/>
      <c r="K161" s="14"/>
      <c r="L161" s="8"/>
      <c r="M161" s="8"/>
      <c r="N161" s="8"/>
      <c r="O161" s="8"/>
      <c r="P161" s="8"/>
    </row>
    <row r="162" spans="1:16" ht="16.5">
      <c r="A162" s="247">
        <v>157</v>
      </c>
      <c r="B162" s="43" t="s">
        <v>216</v>
      </c>
      <c r="C162" s="248">
        <v>46</v>
      </c>
      <c r="D162" s="249" t="s">
        <v>53</v>
      </c>
      <c r="E162" s="249" t="s">
        <v>18</v>
      </c>
      <c r="F162" s="249">
        <v>132</v>
      </c>
      <c r="G162" s="250">
        <f t="shared" si="2"/>
        <v>2.1788471543835621</v>
      </c>
      <c r="H162" s="251">
        <v>132</v>
      </c>
      <c r="I162" s="252">
        <v>19.086701072400004</v>
      </c>
      <c r="J162" s="9"/>
      <c r="K162" s="14"/>
      <c r="L162" s="8"/>
      <c r="M162" s="8"/>
      <c r="N162" s="8"/>
      <c r="O162" s="8"/>
      <c r="P162" s="8"/>
    </row>
    <row r="163" spans="1:16" ht="16.5">
      <c r="A163" s="247">
        <v>158</v>
      </c>
      <c r="B163" s="43" t="s">
        <v>77</v>
      </c>
      <c r="C163" s="248">
        <v>0.8</v>
      </c>
      <c r="D163" s="249" t="s">
        <v>53</v>
      </c>
      <c r="E163" s="249" t="s">
        <v>18</v>
      </c>
      <c r="F163" s="249">
        <v>220</v>
      </c>
      <c r="G163" s="250">
        <f t="shared" si="2"/>
        <v>1.8908725421337771E-2</v>
      </c>
      <c r="H163" s="251">
        <v>220</v>
      </c>
      <c r="I163" s="252">
        <v>0.16564043469091888</v>
      </c>
      <c r="J163" s="9"/>
      <c r="K163" s="14"/>
      <c r="L163" s="8"/>
      <c r="M163" s="8"/>
      <c r="N163" s="8"/>
      <c r="O163" s="8"/>
      <c r="P163" s="8"/>
    </row>
    <row r="164" spans="1:16" ht="16.5">
      <c r="A164" s="247">
        <v>159</v>
      </c>
      <c r="B164" s="43" t="s">
        <v>114</v>
      </c>
      <c r="C164" s="248">
        <v>2.1</v>
      </c>
      <c r="D164" s="249" t="s">
        <v>53</v>
      </c>
      <c r="E164" s="249" t="s">
        <v>18</v>
      </c>
      <c r="F164" s="249">
        <v>33</v>
      </c>
      <c r="G164" s="250">
        <f t="shared" si="2"/>
        <v>4.7708720021917811E-2</v>
      </c>
      <c r="H164" s="251">
        <v>33</v>
      </c>
      <c r="I164" s="252">
        <v>0.41792838739200006</v>
      </c>
      <c r="J164" s="9"/>
      <c r="K164" s="14"/>
      <c r="L164" s="8"/>
      <c r="M164" s="8"/>
      <c r="N164" s="8"/>
      <c r="O164" s="8"/>
      <c r="P164" s="8"/>
    </row>
    <row r="165" spans="1:16" ht="15.75">
      <c r="A165" s="247">
        <v>160</v>
      </c>
      <c r="B165" s="43" t="s">
        <v>410</v>
      </c>
      <c r="C165" s="248">
        <v>20.8</v>
      </c>
      <c r="D165" s="249" t="s">
        <v>53</v>
      </c>
      <c r="E165" s="249" t="s">
        <v>18</v>
      </c>
      <c r="F165" s="253">
        <v>33</v>
      </c>
      <c r="G165" s="250">
        <f t="shared" si="2"/>
        <v>1.8115904597013559E-2</v>
      </c>
      <c r="H165" s="248">
        <v>33</v>
      </c>
      <c r="I165" s="252">
        <v>0.15869532426983879</v>
      </c>
      <c r="J165" s="9"/>
      <c r="K165" s="14"/>
      <c r="L165" s="8"/>
      <c r="M165" s="8"/>
      <c r="N165" s="8"/>
      <c r="O165" s="8"/>
      <c r="P165" s="8"/>
    </row>
    <row r="166" spans="1:16" ht="16.5">
      <c r="A166" s="247">
        <v>161</v>
      </c>
      <c r="B166" s="43" t="s">
        <v>115</v>
      </c>
      <c r="C166" s="248">
        <v>101.2</v>
      </c>
      <c r="D166" s="249" t="s">
        <v>53</v>
      </c>
      <c r="E166" s="249" t="s">
        <v>18</v>
      </c>
      <c r="F166" s="249">
        <v>33</v>
      </c>
      <c r="G166" s="250">
        <f t="shared" si="2"/>
        <v>1.7400882899543373E-2</v>
      </c>
      <c r="H166" s="251">
        <v>33</v>
      </c>
      <c r="I166" s="252">
        <v>0.15243173419999995</v>
      </c>
      <c r="J166" s="9"/>
      <c r="K166" s="14"/>
      <c r="L166" s="8"/>
      <c r="M166" s="8"/>
      <c r="N166" s="8"/>
      <c r="O166" s="8"/>
      <c r="P166" s="8"/>
    </row>
    <row r="167" spans="1:16" ht="16.5">
      <c r="A167" s="247">
        <v>162</v>
      </c>
      <c r="B167" s="43" t="s">
        <v>116</v>
      </c>
      <c r="C167" s="248">
        <v>2.1</v>
      </c>
      <c r="D167" s="249" t="s">
        <v>53</v>
      </c>
      <c r="E167" s="249" t="s">
        <v>18</v>
      </c>
      <c r="F167" s="249">
        <v>33</v>
      </c>
      <c r="G167" s="250">
        <f t="shared" si="2"/>
        <v>0.12105803050228314</v>
      </c>
      <c r="H167" s="251">
        <v>33</v>
      </c>
      <c r="I167" s="252">
        <v>1.0604683472000003</v>
      </c>
      <c r="J167" s="9"/>
      <c r="K167" s="14"/>
      <c r="L167" s="8"/>
      <c r="M167" s="8"/>
      <c r="N167" s="8"/>
      <c r="O167" s="8"/>
      <c r="P167" s="8"/>
    </row>
    <row r="168" spans="1:16" ht="16.5">
      <c r="A168" s="247">
        <v>163</v>
      </c>
      <c r="B168" s="43" t="s">
        <v>117</v>
      </c>
      <c r="C168" s="248">
        <v>2.1</v>
      </c>
      <c r="D168" s="249" t="s">
        <v>53</v>
      </c>
      <c r="E168" s="249" t="s">
        <v>18</v>
      </c>
      <c r="F168" s="249">
        <v>33</v>
      </c>
      <c r="G168" s="250">
        <f t="shared" si="2"/>
        <v>0.33846268987671235</v>
      </c>
      <c r="H168" s="251">
        <v>33</v>
      </c>
      <c r="I168" s="252">
        <v>2.9649331633200005</v>
      </c>
      <c r="J168" s="9"/>
      <c r="K168" s="14"/>
      <c r="L168" s="8"/>
      <c r="M168" s="8"/>
      <c r="N168" s="8"/>
      <c r="O168" s="8"/>
      <c r="P168" s="8"/>
    </row>
    <row r="169" spans="1:16" ht="16.5">
      <c r="A169" s="247">
        <v>164</v>
      </c>
      <c r="B169" s="43" t="s">
        <v>118</v>
      </c>
      <c r="C169" s="248">
        <v>4.2</v>
      </c>
      <c r="D169" s="249" t="s">
        <v>53</v>
      </c>
      <c r="E169" s="249" t="s">
        <v>18</v>
      </c>
      <c r="F169" s="249">
        <v>33</v>
      </c>
      <c r="G169" s="250">
        <f t="shared" si="2"/>
        <v>0.16467962300778086</v>
      </c>
      <c r="H169" s="251">
        <v>33</v>
      </c>
      <c r="I169" s="252">
        <v>1.4425934975481602</v>
      </c>
      <c r="J169" s="9"/>
      <c r="K169" s="14"/>
      <c r="L169" s="8"/>
      <c r="M169" s="8"/>
      <c r="N169" s="8"/>
      <c r="O169" s="8"/>
      <c r="P169" s="8"/>
    </row>
    <row r="170" spans="1:16" ht="16.5">
      <c r="A170" s="247">
        <v>165</v>
      </c>
      <c r="B170" s="43" t="s">
        <v>119</v>
      </c>
      <c r="C170" s="248">
        <v>4.2</v>
      </c>
      <c r="D170" s="249" t="s">
        <v>53</v>
      </c>
      <c r="E170" s="249" t="s">
        <v>18</v>
      </c>
      <c r="F170" s="249">
        <v>33</v>
      </c>
      <c r="G170" s="250">
        <f t="shared" si="2"/>
        <v>0.12088498386988127</v>
      </c>
      <c r="H170" s="251">
        <v>33</v>
      </c>
      <c r="I170" s="252">
        <v>1.05895245870016</v>
      </c>
      <c r="J170" s="9"/>
      <c r="K170" s="14"/>
      <c r="L170" s="8"/>
      <c r="M170" s="8"/>
      <c r="N170" s="8"/>
      <c r="O170" s="8"/>
      <c r="P170" s="8"/>
    </row>
    <row r="171" spans="1:16" ht="16.5">
      <c r="A171" s="247">
        <v>166</v>
      </c>
      <c r="B171" s="43" t="s">
        <v>120</v>
      </c>
      <c r="C171" s="248">
        <v>104.5</v>
      </c>
      <c r="D171" s="249" t="s">
        <v>53</v>
      </c>
      <c r="E171" s="249" t="s">
        <v>18</v>
      </c>
      <c r="F171" s="249">
        <v>33</v>
      </c>
      <c r="G171" s="250">
        <f t="shared" si="2"/>
        <v>0.8567752823914887</v>
      </c>
      <c r="H171" s="251">
        <v>33</v>
      </c>
      <c r="I171" s="252">
        <v>7.5053514737494407</v>
      </c>
      <c r="J171" s="9"/>
      <c r="K171" s="14"/>
      <c r="L171" s="8"/>
      <c r="M171" s="8"/>
      <c r="N171" s="8"/>
      <c r="O171" s="8"/>
      <c r="P171" s="8"/>
    </row>
    <row r="172" spans="1:16" ht="16.5">
      <c r="A172" s="247">
        <v>167</v>
      </c>
      <c r="B172" s="43" t="s">
        <v>121</v>
      </c>
      <c r="C172" s="248">
        <v>14.7</v>
      </c>
      <c r="D172" s="249" t="s">
        <v>53</v>
      </c>
      <c r="E172" s="249" t="s">
        <v>18</v>
      </c>
      <c r="F172" s="249">
        <v>33</v>
      </c>
      <c r="G172" s="250">
        <f t="shared" si="2"/>
        <v>2.2174071149815091E-2</v>
      </c>
      <c r="H172" s="251">
        <v>33</v>
      </c>
      <c r="I172" s="252">
        <v>0.19424486327238019</v>
      </c>
      <c r="J172" s="9"/>
      <c r="K172" s="14"/>
      <c r="L172" s="8"/>
      <c r="M172" s="8"/>
      <c r="N172" s="8"/>
      <c r="O172" s="8"/>
      <c r="P172" s="8"/>
    </row>
    <row r="173" spans="1:16" ht="16.5">
      <c r="A173" s="247">
        <v>168</v>
      </c>
      <c r="B173" s="43" t="s">
        <v>122</v>
      </c>
      <c r="C173" s="248">
        <v>4.2</v>
      </c>
      <c r="D173" s="249" t="s">
        <v>53</v>
      </c>
      <c r="E173" s="249" t="s">
        <v>18</v>
      </c>
      <c r="F173" s="249">
        <v>33</v>
      </c>
      <c r="G173" s="250">
        <f t="shared" si="2"/>
        <v>3.5802704999999997E-2</v>
      </c>
      <c r="H173" s="251">
        <v>33</v>
      </c>
      <c r="I173" s="252">
        <v>0.3136316958</v>
      </c>
      <c r="J173" s="9"/>
      <c r="K173" s="14"/>
      <c r="L173" s="8"/>
      <c r="M173" s="8"/>
      <c r="N173" s="8"/>
      <c r="O173" s="8"/>
      <c r="P173" s="8"/>
    </row>
    <row r="174" spans="1:16" ht="16.5">
      <c r="A174" s="247">
        <v>169</v>
      </c>
      <c r="B174" s="43" t="s">
        <v>123</v>
      </c>
      <c r="C174" s="248">
        <v>2.1</v>
      </c>
      <c r="D174" s="249" t="s">
        <v>53</v>
      </c>
      <c r="E174" s="249" t="s">
        <v>18</v>
      </c>
      <c r="F174" s="249">
        <v>33</v>
      </c>
      <c r="G174" s="250">
        <f t="shared" si="2"/>
        <v>3.8195552288210081E-2</v>
      </c>
      <c r="H174" s="251">
        <v>33</v>
      </c>
      <c r="I174" s="252">
        <v>0.33459303804472029</v>
      </c>
      <c r="J174" s="9"/>
      <c r="K174" s="14"/>
      <c r="L174" s="8"/>
      <c r="M174" s="8"/>
      <c r="N174" s="8"/>
      <c r="O174" s="8"/>
      <c r="P174" s="8"/>
    </row>
    <row r="175" spans="1:16" ht="17.25" customHeight="1">
      <c r="A175" s="247">
        <v>170</v>
      </c>
      <c r="B175" s="43" t="s">
        <v>124</v>
      </c>
      <c r="C175" s="248">
        <v>2.1</v>
      </c>
      <c r="D175" s="249" t="s">
        <v>53</v>
      </c>
      <c r="E175" s="249" t="s">
        <v>18</v>
      </c>
      <c r="F175" s="249">
        <v>33</v>
      </c>
      <c r="G175" s="250">
        <f t="shared" si="2"/>
        <v>5.0846637563563925E-2</v>
      </c>
      <c r="H175" s="251">
        <v>33</v>
      </c>
      <c r="I175" s="252">
        <v>0.44541654505681999</v>
      </c>
      <c r="J175" s="9"/>
      <c r="K175" s="14"/>
      <c r="L175" s="8"/>
      <c r="M175" s="8"/>
      <c r="N175" s="8"/>
      <c r="O175" s="8"/>
      <c r="P175" s="8"/>
    </row>
    <row r="176" spans="1:16" ht="17.25" customHeight="1">
      <c r="A176" s="247">
        <v>171</v>
      </c>
      <c r="B176" s="43" t="s">
        <v>125</v>
      </c>
      <c r="C176" s="248">
        <v>8.4</v>
      </c>
      <c r="D176" s="249" t="s">
        <v>53</v>
      </c>
      <c r="E176" s="249" t="s">
        <v>18</v>
      </c>
      <c r="F176" s="249">
        <v>33</v>
      </c>
      <c r="G176" s="250">
        <f t="shared" si="2"/>
        <v>7.7050139627843628E-2</v>
      </c>
      <c r="H176" s="251">
        <v>33</v>
      </c>
      <c r="I176" s="252">
        <v>0.67495922313991008</v>
      </c>
      <c r="J176" s="9"/>
      <c r="K176" s="14"/>
      <c r="L176" s="8"/>
      <c r="M176" s="8"/>
      <c r="N176" s="8"/>
      <c r="O176" s="8"/>
      <c r="P176" s="8"/>
    </row>
    <row r="177" spans="1:16" ht="17.25" customHeight="1">
      <c r="A177" s="247">
        <v>172</v>
      </c>
      <c r="B177" s="43" t="s">
        <v>252</v>
      </c>
      <c r="C177" s="248">
        <v>0.5</v>
      </c>
      <c r="D177" s="249" t="s">
        <v>53</v>
      </c>
      <c r="E177" s="249" t="s">
        <v>18</v>
      </c>
      <c r="F177" s="249">
        <v>33</v>
      </c>
      <c r="G177" s="250">
        <f t="shared" si="2"/>
        <v>11.692916294520547</v>
      </c>
      <c r="H177" s="251">
        <v>33</v>
      </c>
      <c r="I177" s="252">
        <v>102.42994673999999</v>
      </c>
      <c r="J177" s="9"/>
      <c r="K177" s="14"/>
      <c r="L177" s="8"/>
      <c r="M177" s="8"/>
      <c r="N177" s="8"/>
      <c r="O177" s="8"/>
      <c r="P177" s="8"/>
    </row>
    <row r="178" spans="1:16" ht="17.25" customHeight="1">
      <c r="A178" s="247">
        <v>173</v>
      </c>
      <c r="B178" s="43" t="s">
        <v>256</v>
      </c>
      <c r="C178" s="248">
        <v>25</v>
      </c>
      <c r="D178" s="249" t="s">
        <v>53</v>
      </c>
      <c r="E178" s="249" t="s">
        <v>18</v>
      </c>
      <c r="F178" s="249">
        <v>33</v>
      </c>
      <c r="G178" s="250">
        <f t="shared" si="2"/>
        <v>0.56773601369863014</v>
      </c>
      <c r="H178" s="251">
        <v>33</v>
      </c>
      <c r="I178" s="252">
        <v>4.9733674800000003</v>
      </c>
      <c r="J178" s="9"/>
      <c r="K178" s="14"/>
      <c r="L178" s="8"/>
      <c r="M178" s="8"/>
      <c r="N178" s="8"/>
      <c r="O178" s="8"/>
      <c r="P178" s="8"/>
    </row>
    <row r="179" spans="1:16" ht="17.25" customHeight="1">
      <c r="A179" s="247">
        <v>174</v>
      </c>
      <c r="B179" s="43" t="s">
        <v>144</v>
      </c>
      <c r="C179" s="248">
        <v>80</v>
      </c>
      <c r="D179" s="249" t="s">
        <v>53</v>
      </c>
      <c r="E179" s="249" t="s">
        <v>18</v>
      </c>
      <c r="F179" s="249">
        <v>33</v>
      </c>
      <c r="G179" s="250">
        <f t="shared" si="2"/>
        <v>1.1454766169063926</v>
      </c>
      <c r="H179" s="251">
        <v>33</v>
      </c>
      <c r="I179" s="252">
        <v>10.0343751641</v>
      </c>
      <c r="J179" s="9"/>
      <c r="K179" s="14"/>
      <c r="L179" s="8"/>
      <c r="M179" s="8"/>
      <c r="N179" s="8"/>
      <c r="O179" s="8"/>
      <c r="P179" s="8"/>
    </row>
    <row r="180" spans="1:16" ht="17.25" customHeight="1">
      <c r="A180" s="247">
        <v>175</v>
      </c>
      <c r="B180" s="43" t="s">
        <v>145</v>
      </c>
      <c r="C180" s="248">
        <v>2.1</v>
      </c>
      <c r="D180" s="249" t="s">
        <v>53</v>
      </c>
      <c r="E180" s="249" t="s">
        <v>18</v>
      </c>
      <c r="F180" s="249">
        <v>220</v>
      </c>
      <c r="G180" s="250">
        <f t="shared" si="2"/>
        <v>6.7831832671232883E-2</v>
      </c>
      <c r="H180" s="251">
        <v>220</v>
      </c>
      <c r="I180" s="252">
        <v>0.59420685420000008</v>
      </c>
      <c r="J180" s="9"/>
      <c r="K180" s="14"/>
      <c r="L180" s="8"/>
      <c r="M180" s="8"/>
      <c r="N180" s="8"/>
      <c r="O180" s="8"/>
      <c r="P180" s="8"/>
    </row>
    <row r="181" spans="1:16" ht="17.25" customHeight="1">
      <c r="A181" s="247">
        <v>176</v>
      </c>
      <c r="B181" s="43" t="s">
        <v>146</v>
      </c>
      <c r="C181" s="248">
        <v>4.2</v>
      </c>
      <c r="D181" s="249" t="s">
        <v>53</v>
      </c>
      <c r="E181" s="249" t="s">
        <v>18</v>
      </c>
      <c r="F181" s="249">
        <v>33</v>
      </c>
      <c r="G181" s="250">
        <f t="shared" si="2"/>
        <v>0.12876469900684934</v>
      </c>
      <c r="H181" s="251">
        <v>33</v>
      </c>
      <c r="I181" s="252">
        <v>1.1279787633</v>
      </c>
      <c r="J181" s="9"/>
      <c r="K181" s="14"/>
      <c r="L181" s="8"/>
      <c r="M181" s="8"/>
      <c r="N181" s="8"/>
      <c r="O181" s="8"/>
      <c r="P181" s="8"/>
    </row>
    <row r="182" spans="1:16" ht="17.25" customHeight="1">
      <c r="A182" s="247">
        <v>177</v>
      </c>
      <c r="B182" s="43" t="s">
        <v>148</v>
      </c>
      <c r="C182" s="248">
        <v>2.1</v>
      </c>
      <c r="D182" s="249" t="s">
        <v>53</v>
      </c>
      <c r="E182" s="249" t="s">
        <v>18</v>
      </c>
      <c r="F182" s="249">
        <v>33</v>
      </c>
      <c r="G182" s="250">
        <f t="shared" si="2"/>
        <v>6.745229276255707E-2</v>
      </c>
      <c r="H182" s="251">
        <v>33</v>
      </c>
      <c r="I182" s="252">
        <v>0.59088208460000002</v>
      </c>
      <c r="J182" s="9"/>
      <c r="K182" s="14"/>
      <c r="L182" s="8"/>
      <c r="M182" s="8"/>
      <c r="N182" s="8"/>
      <c r="O182" s="8"/>
      <c r="P182" s="8"/>
    </row>
    <row r="183" spans="1:16" ht="17.25" customHeight="1">
      <c r="A183" s="247">
        <v>178</v>
      </c>
      <c r="B183" s="43" t="s">
        <v>149</v>
      </c>
      <c r="C183" s="248">
        <v>2.1</v>
      </c>
      <c r="D183" s="249" t="s">
        <v>53</v>
      </c>
      <c r="E183" s="249" t="s">
        <v>18</v>
      </c>
      <c r="F183" s="249">
        <v>33</v>
      </c>
      <c r="G183" s="250">
        <f t="shared" si="2"/>
        <v>5.8848580890410958E-2</v>
      </c>
      <c r="H183" s="251">
        <v>33</v>
      </c>
      <c r="I183" s="252">
        <v>0.51551356859999997</v>
      </c>
      <c r="J183" s="9"/>
      <c r="K183" s="14"/>
      <c r="L183" s="8"/>
      <c r="M183" s="8"/>
      <c r="N183" s="8"/>
      <c r="O183" s="8"/>
      <c r="P183" s="8"/>
    </row>
    <row r="184" spans="1:16" ht="17.25" customHeight="1">
      <c r="A184" s="247">
        <v>179</v>
      </c>
      <c r="B184" s="43" t="s">
        <v>150</v>
      </c>
      <c r="C184" s="248">
        <v>2.1</v>
      </c>
      <c r="D184" s="249" t="s">
        <v>53</v>
      </c>
      <c r="E184" s="249" t="s">
        <v>18</v>
      </c>
      <c r="F184" s="249">
        <v>33</v>
      </c>
      <c r="G184" s="250">
        <f t="shared" si="2"/>
        <v>5.0397234189497722E-2</v>
      </c>
      <c r="H184" s="251">
        <v>33</v>
      </c>
      <c r="I184" s="252">
        <v>0.44147977150000001</v>
      </c>
      <c r="J184" s="9"/>
      <c r="K184" s="14"/>
      <c r="L184" s="8"/>
      <c r="M184" s="8"/>
      <c r="N184" s="8"/>
      <c r="O184" s="8"/>
      <c r="P184" s="8"/>
    </row>
    <row r="185" spans="1:16" ht="17.25" customHeight="1">
      <c r="A185" s="247">
        <v>180</v>
      </c>
      <c r="B185" s="43" t="s">
        <v>151</v>
      </c>
      <c r="C185" s="248">
        <v>2.1</v>
      </c>
      <c r="D185" s="249" t="s">
        <v>53</v>
      </c>
      <c r="E185" s="249" t="s">
        <v>18</v>
      </c>
      <c r="F185" s="249">
        <v>33</v>
      </c>
      <c r="G185" s="250">
        <f t="shared" si="2"/>
        <v>5.7741774988584474E-2</v>
      </c>
      <c r="H185" s="251">
        <v>33</v>
      </c>
      <c r="I185" s="252">
        <v>0.50581794889999998</v>
      </c>
      <c r="J185" s="9"/>
      <c r="K185" s="14"/>
      <c r="L185" s="8"/>
      <c r="M185" s="8"/>
      <c r="N185" s="8"/>
      <c r="O185" s="8"/>
      <c r="P185" s="8"/>
    </row>
    <row r="186" spans="1:16" ht="17.25" customHeight="1">
      <c r="A186" s="247">
        <v>181</v>
      </c>
      <c r="B186" s="43" t="s">
        <v>152</v>
      </c>
      <c r="C186" s="248">
        <v>2.1</v>
      </c>
      <c r="D186" s="249" t="s">
        <v>53</v>
      </c>
      <c r="E186" s="249" t="s">
        <v>18</v>
      </c>
      <c r="F186" s="249">
        <v>33</v>
      </c>
      <c r="G186" s="250">
        <f t="shared" si="2"/>
        <v>4.0840047511415525E-2</v>
      </c>
      <c r="H186" s="251">
        <v>33</v>
      </c>
      <c r="I186" s="252">
        <v>0.3577588162</v>
      </c>
      <c r="J186" s="9"/>
      <c r="K186" s="14"/>
      <c r="L186" s="8"/>
      <c r="M186" s="8"/>
      <c r="N186" s="8"/>
      <c r="O186" s="8"/>
      <c r="P186" s="8"/>
    </row>
    <row r="187" spans="1:16" ht="17.25" customHeight="1">
      <c r="A187" s="247">
        <v>182</v>
      </c>
      <c r="B187" s="43" t="s">
        <v>153</v>
      </c>
      <c r="C187" s="248">
        <v>2.1</v>
      </c>
      <c r="D187" s="249" t="s">
        <v>53</v>
      </c>
      <c r="E187" s="249" t="s">
        <v>18</v>
      </c>
      <c r="F187" s="249">
        <v>33</v>
      </c>
      <c r="G187" s="250">
        <f t="shared" si="2"/>
        <v>6.2109555490867586E-2</v>
      </c>
      <c r="H187" s="251">
        <v>33</v>
      </c>
      <c r="I187" s="252">
        <v>0.54407970610000012</v>
      </c>
      <c r="J187" s="9"/>
      <c r="K187" s="14"/>
      <c r="L187" s="8"/>
      <c r="M187" s="8"/>
      <c r="N187" s="8"/>
      <c r="O187" s="8"/>
      <c r="P187" s="8"/>
    </row>
    <row r="188" spans="1:16" ht="17.25" customHeight="1">
      <c r="A188" s="247">
        <v>183</v>
      </c>
      <c r="B188" s="43" t="s">
        <v>154</v>
      </c>
      <c r="C188" s="248">
        <v>2.1</v>
      </c>
      <c r="D188" s="249" t="s">
        <v>53</v>
      </c>
      <c r="E188" s="249" t="s">
        <v>18</v>
      </c>
      <c r="F188" s="249">
        <v>33</v>
      </c>
      <c r="G188" s="250">
        <f t="shared" si="2"/>
        <v>5.9722076906392689E-2</v>
      </c>
      <c r="H188" s="251">
        <v>33</v>
      </c>
      <c r="I188" s="252">
        <v>0.52316539370000004</v>
      </c>
      <c r="J188" s="9"/>
      <c r="K188" s="14"/>
      <c r="L188" s="8"/>
      <c r="M188" s="8"/>
      <c r="N188" s="8"/>
      <c r="O188" s="8"/>
      <c r="P188" s="8"/>
    </row>
    <row r="189" spans="1:16" ht="17.25" customHeight="1">
      <c r="A189" s="247">
        <v>184</v>
      </c>
      <c r="B189" s="43" t="s">
        <v>155</v>
      </c>
      <c r="C189" s="248">
        <v>2.1</v>
      </c>
      <c r="D189" s="249" t="s">
        <v>53</v>
      </c>
      <c r="E189" s="249" t="s">
        <v>18</v>
      </c>
      <c r="F189" s="249">
        <v>33</v>
      </c>
      <c r="G189" s="250">
        <f t="shared" si="2"/>
        <v>6.279315039954339E-2</v>
      </c>
      <c r="H189" s="251">
        <v>33</v>
      </c>
      <c r="I189" s="252">
        <v>0.55006799750000002</v>
      </c>
      <c r="J189" s="9"/>
      <c r="K189" s="14"/>
      <c r="L189" s="8"/>
      <c r="M189" s="8"/>
      <c r="N189" s="8"/>
      <c r="O189" s="8"/>
      <c r="P189" s="8"/>
    </row>
    <row r="190" spans="1:16" ht="17.25" customHeight="1">
      <c r="A190" s="247">
        <v>185</v>
      </c>
      <c r="B190" s="43" t="s">
        <v>156</v>
      </c>
      <c r="C190" s="248">
        <v>2.1</v>
      </c>
      <c r="D190" s="249" t="s">
        <v>53</v>
      </c>
      <c r="E190" s="249" t="s">
        <v>18</v>
      </c>
      <c r="F190" s="249">
        <v>33</v>
      </c>
      <c r="G190" s="250">
        <f t="shared" si="2"/>
        <v>5.8148596449771703E-2</v>
      </c>
      <c r="H190" s="251">
        <v>33</v>
      </c>
      <c r="I190" s="252">
        <v>0.50938170490000012</v>
      </c>
      <c r="J190" s="9"/>
      <c r="K190" s="14"/>
      <c r="L190" s="8"/>
      <c r="M190" s="8"/>
      <c r="N190" s="8"/>
      <c r="O190" s="8"/>
      <c r="P190" s="8"/>
    </row>
    <row r="191" spans="1:16" ht="17.25" customHeight="1">
      <c r="A191" s="247">
        <v>186</v>
      </c>
      <c r="B191" s="43" t="s">
        <v>157</v>
      </c>
      <c r="C191" s="248">
        <v>2.1</v>
      </c>
      <c r="D191" s="249" t="s">
        <v>53</v>
      </c>
      <c r="E191" s="249" t="s">
        <v>18</v>
      </c>
      <c r="F191" s="249">
        <v>33</v>
      </c>
      <c r="G191" s="250">
        <f t="shared" si="2"/>
        <v>4.4890108207762555E-2</v>
      </c>
      <c r="H191" s="251">
        <v>33</v>
      </c>
      <c r="I191" s="252">
        <v>0.39323734789999998</v>
      </c>
      <c r="J191" s="9"/>
      <c r="K191" s="14"/>
      <c r="L191" s="8"/>
      <c r="M191" s="8"/>
      <c r="N191" s="8"/>
      <c r="O191" s="8"/>
      <c r="P191" s="8"/>
    </row>
    <row r="192" spans="1:16" ht="17.25" customHeight="1">
      <c r="A192" s="247">
        <v>187</v>
      </c>
      <c r="B192" s="43" t="s">
        <v>158</v>
      </c>
      <c r="C192" s="248">
        <v>4.2</v>
      </c>
      <c r="D192" s="249" t="s">
        <v>53</v>
      </c>
      <c r="E192" s="249" t="s">
        <v>18</v>
      </c>
      <c r="F192" s="249">
        <v>33</v>
      </c>
      <c r="G192" s="250">
        <f t="shared" si="2"/>
        <v>0.11618545444063925</v>
      </c>
      <c r="H192" s="251">
        <v>33</v>
      </c>
      <c r="I192" s="252">
        <v>1.0177845808999999</v>
      </c>
      <c r="J192" s="9"/>
      <c r="K192" s="14"/>
      <c r="L192" s="8"/>
      <c r="M192" s="8"/>
      <c r="N192" s="8"/>
      <c r="O192" s="8"/>
      <c r="P192" s="8"/>
    </row>
    <row r="193" spans="1:16" ht="17.25" customHeight="1">
      <c r="A193" s="247">
        <v>188</v>
      </c>
      <c r="B193" s="43" t="s">
        <v>159</v>
      </c>
      <c r="C193" s="248">
        <v>2.1</v>
      </c>
      <c r="D193" s="249" t="s">
        <v>53</v>
      </c>
      <c r="E193" s="249" t="s">
        <v>18</v>
      </c>
      <c r="F193" s="249">
        <v>33</v>
      </c>
      <c r="G193" s="250">
        <f t="shared" si="2"/>
        <v>6.466761399543379E-2</v>
      </c>
      <c r="H193" s="251">
        <v>33</v>
      </c>
      <c r="I193" s="252">
        <v>0.56648829860000005</v>
      </c>
      <c r="J193" s="9"/>
      <c r="K193" s="14"/>
      <c r="L193" s="8"/>
      <c r="M193" s="8"/>
      <c r="N193" s="8"/>
      <c r="O193" s="8"/>
      <c r="P193" s="8"/>
    </row>
    <row r="194" spans="1:16" ht="17.25" customHeight="1">
      <c r="A194" s="247">
        <v>189</v>
      </c>
      <c r="B194" s="43" t="s">
        <v>160</v>
      </c>
      <c r="C194" s="248">
        <v>4.2</v>
      </c>
      <c r="D194" s="249" t="s">
        <v>53</v>
      </c>
      <c r="E194" s="249" t="s">
        <v>18</v>
      </c>
      <c r="F194" s="249">
        <v>33</v>
      </c>
      <c r="G194" s="250">
        <f t="shared" si="2"/>
        <v>0.1122489940410959</v>
      </c>
      <c r="H194" s="251">
        <v>33</v>
      </c>
      <c r="I194" s="252">
        <v>0.98330118780000009</v>
      </c>
      <c r="J194" s="9"/>
      <c r="K194" s="14"/>
      <c r="L194" s="8"/>
      <c r="M194" s="8"/>
      <c r="N194" s="8"/>
      <c r="O194" s="8"/>
      <c r="P194" s="8"/>
    </row>
    <row r="195" spans="1:16" ht="16.5">
      <c r="A195" s="247">
        <v>190</v>
      </c>
      <c r="B195" s="43" t="s">
        <v>161</v>
      </c>
      <c r="C195" s="248">
        <v>2.1</v>
      </c>
      <c r="D195" s="249" t="s">
        <v>53</v>
      </c>
      <c r="E195" s="249" t="s">
        <v>18</v>
      </c>
      <c r="F195" s="249">
        <v>33</v>
      </c>
      <c r="G195" s="250">
        <f t="shared" si="2"/>
        <v>6.2066160319634703E-2</v>
      </c>
      <c r="H195" s="251">
        <v>33</v>
      </c>
      <c r="I195" s="252">
        <v>0.5436995644</v>
      </c>
      <c r="J195" s="9"/>
      <c r="K195" s="14"/>
      <c r="L195" s="8"/>
      <c r="M195" s="8"/>
      <c r="N195" s="8"/>
      <c r="O195" s="8"/>
      <c r="P195" s="8"/>
    </row>
    <row r="196" spans="1:16" ht="16.5">
      <c r="A196" s="247">
        <v>191</v>
      </c>
      <c r="B196" s="43" t="s">
        <v>162</v>
      </c>
      <c r="C196" s="248">
        <v>8.4</v>
      </c>
      <c r="D196" s="249" t="s">
        <v>53</v>
      </c>
      <c r="E196" s="249" t="s">
        <v>18</v>
      </c>
      <c r="F196" s="249">
        <v>33</v>
      </c>
      <c r="G196" s="250">
        <f t="shared" si="2"/>
        <v>0.25715216481735159</v>
      </c>
      <c r="H196" s="251">
        <v>33</v>
      </c>
      <c r="I196" s="252">
        <v>2.2526529638000001</v>
      </c>
      <c r="J196" s="9"/>
      <c r="K196" s="14"/>
      <c r="L196" s="8"/>
      <c r="M196" s="8"/>
      <c r="N196" s="8"/>
      <c r="O196" s="8"/>
      <c r="P196" s="8"/>
    </row>
    <row r="197" spans="1:16" ht="16.5">
      <c r="A197" s="247">
        <v>192</v>
      </c>
      <c r="B197" s="43" t="s">
        <v>164</v>
      </c>
      <c r="C197" s="248">
        <v>2.1</v>
      </c>
      <c r="D197" s="249" t="s">
        <v>53</v>
      </c>
      <c r="E197" s="249" t="s">
        <v>18</v>
      </c>
      <c r="F197" s="249">
        <v>33</v>
      </c>
      <c r="G197" s="250">
        <f t="shared" si="2"/>
        <v>5.9652929383561641E-2</v>
      </c>
      <c r="H197" s="251">
        <v>33</v>
      </c>
      <c r="I197" s="252">
        <v>0.52255966139999999</v>
      </c>
      <c r="J197" s="9"/>
      <c r="K197" s="14"/>
      <c r="L197" s="8"/>
      <c r="M197" s="8"/>
      <c r="N197" s="8"/>
      <c r="O197" s="8"/>
      <c r="P197" s="8"/>
    </row>
    <row r="198" spans="1:16" ht="16.5">
      <c r="A198" s="247">
        <v>193</v>
      </c>
      <c r="B198" s="43" t="s">
        <v>166</v>
      </c>
      <c r="C198" s="248">
        <v>50</v>
      </c>
      <c r="D198" s="249" t="s">
        <v>53</v>
      </c>
      <c r="E198" s="249" t="s">
        <v>18</v>
      </c>
      <c r="F198" s="249">
        <v>33</v>
      </c>
      <c r="G198" s="250">
        <f t="shared" si="2"/>
        <v>4.6979625697831047</v>
      </c>
      <c r="H198" s="251">
        <v>33</v>
      </c>
      <c r="I198" s="252">
        <v>41.1541521113</v>
      </c>
      <c r="J198" s="9"/>
      <c r="K198" s="14"/>
      <c r="L198" s="8"/>
      <c r="M198" s="8"/>
      <c r="N198" s="8"/>
      <c r="O198" s="8"/>
      <c r="P198" s="8"/>
    </row>
    <row r="199" spans="1:16" ht="16.5">
      <c r="A199" s="247">
        <v>194</v>
      </c>
      <c r="B199" s="43" t="s">
        <v>171</v>
      </c>
      <c r="C199" s="248">
        <v>104.5</v>
      </c>
      <c r="D199" s="249" t="s">
        <v>53</v>
      </c>
      <c r="E199" s="249" t="s">
        <v>18</v>
      </c>
      <c r="F199" s="249">
        <v>33</v>
      </c>
      <c r="G199" s="250">
        <f t="shared" si="2"/>
        <v>4.500844817762558</v>
      </c>
      <c r="H199" s="251">
        <v>33</v>
      </c>
      <c r="I199" s="252">
        <v>39.427400603600006</v>
      </c>
      <c r="J199" s="9"/>
      <c r="K199" s="14"/>
      <c r="L199" s="8"/>
      <c r="M199" s="8"/>
      <c r="N199" s="8"/>
      <c r="O199" s="8"/>
      <c r="P199" s="8"/>
    </row>
    <row r="200" spans="1:16" ht="16.5">
      <c r="A200" s="247">
        <v>195</v>
      </c>
      <c r="B200" s="43" t="s">
        <v>172</v>
      </c>
      <c r="C200" s="248">
        <v>14.7</v>
      </c>
      <c r="D200" s="249" t="s">
        <v>53</v>
      </c>
      <c r="E200" s="249" t="s">
        <v>18</v>
      </c>
      <c r="F200" s="249">
        <v>33</v>
      </c>
      <c r="G200" s="250">
        <f t="shared" ref="G200:G263" si="3">(I200*1000)/(24*365)</f>
        <v>0.63737161442922374</v>
      </c>
      <c r="H200" s="251">
        <v>33</v>
      </c>
      <c r="I200" s="252">
        <v>5.5833753424000001</v>
      </c>
      <c r="J200" s="9"/>
      <c r="K200" s="14"/>
      <c r="L200" s="8"/>
      <c r="M200" s="8"/>
      <c r="N200" s="8"/>
      <c r="O200" s="8"/>
      <c r="P200" s="8"/>
    </row>
    <row r="201" spans="1:16" ht="16.5">
      <c r="A201" s="247">
        <v>196</v>
      </c>
      <c r="B201" s="43" t="s">
        <v>173</v>
      </c>
      <c r="C201" s="248">
        <v>4.2</v>
      </c>
      <c r="D201" s="249" t="s">
        <v>53</v>
      </c>
      <c r="E201" s="249" t="s">
        <v>18</v>
      </c>
      <c r="F201" s="249">
        <v>33</v>
      </c>
      <c r="G201" s="250">
        <f t="shared" si="3"/>
        <v>0.17529038089041096</v>
      </c>
      <c r="H201" s="251">
        <v>33</v>
      </c>
      <c r="I201" s="252">
        <v>1.5355437366000002</v>
      </c>
      <c r="J201" s="9"/>
      <c r="K201" s="14"/>
      <c r="L201" s="8"/>
      <c r="M201" s="8"/>
      <c r="N201" s="8"/>
      <c r="O201" s="8"/>
      <c r="P201" s="8"/>
    </row>
    <row r="202" spans="1:16" ht="16.5">
      <c r="A202" s="247">
        <v>197</v>
      </c>
      <c r="B202" s="43" t="s">
        <v>174</v>
      </c>
      <c r="C202" s="248">
        <v>2.1</v>
      </c>
      <c r="D202" s="249" t="s">
        <v>53</v>
      </c>
      <c r="E202" s="249" t="s">
        <v>18</v>
      </c>
      <c r="F202" s="249">
        <v>33</v>
      </c>
      <c r="G202" s="250">
        <f t="shared" si="3"/>
        <v>7.7379637123287673E-2</v>
      </c>
      <c r="H202" s="251">
        <v>33</v>
      </c>
      <c r="I202" s="252">
        <v>0.67784562120000003</v>
      </c>
      <c r="J202" s="9"/>
      <c r="K202" s="14"/>
      <c r="L202" s="8"/>
      <c r="M202" s="8"/>
      <c r="N202" s="8"/>
      <c r="O202" s="8"/>
      <c r="P202" s="8"/>
    </row>
    <row r="203" spans="1:16" ht="16.5">
      <c r="A203" s="247">
        <v>198</v>
      </c>
      <c r="B203" s="43" t="s">
        <v>175</v>
      </c>
      <c r="C203" s="248">
        <v>2.1</v>
      </c>
      <c r="D203" s="249" t="s">
        <v>53</v>
      </c>
      <c r="E203" s="249" t="s">
        <v>18</v>
      </c>
      <c r="F203" s="249">
        <v>33</v>
      </c>
      <c r="G203" s="250">
        <f t="shared" si="3"/>
        <v>0.10486204301369864</v>
      </c>
      <c r="H203" s="251">
        <v>33</v>
      </c>
      <c r="I203" s="252">
        <v>0.91859149680000007</v>
      </c>
      <c r="J203" s="9"/>
      <c r="K203" s="14"/>
      <c r="L203" s="8"/>
      <c r="M203" s="8"/>
      <c r="N203" s="8"/>
      <c r="O203" s="8"/>
      <c r="P203" s="8"/>
    </row>
    <row r="204" spans="1:16" ht="16.5">
      <c r="A204" s="247">
        <v>199</v>
      </c>
      <c r="B204" s="43" t="s">
        <v>176</v>
      </c>
      <c r="C204" s="248">
        <v>8.4</v>
      </c>
      <c r="D204" s="249" t="s">
        <v>53</v>
      </c>
      <c r="E204" s="249" t="s">
        <v>18</v>
      </c>
      <c r="F204" s="249">
        <v>33</v>
      </c>
      <c r="G204" s="250">
        <f t="shared" si="3"/>
        <v>0.34018255277397264</v>
      </c>
      <c r="H204" s="251">
        <v>33</v>
      </c>
      <c r="I204" s="252">
        <v>2.9799991622999999</v>
      </c>
      <c r="J204" s="9"/>
      <c r="K204" s="14"/>
      <c r="L204" s="8"/>
      <c r="M204" s="8"/>
      <c r="N204" s="8"/>
      <c r="O204" s="8"/>
      <c r="P204" s="8"/>
    </row>
    <row r="205" spans="1:16" ht="24" customHeight="1">
      <c r="A205" s="247">
        <v>200</v>
      </c>
      <c r="B205" s="43" t="s">
        <v>177</v>
      </c>
      <c r="C205" s="248">
        <v>4.2</v>
      </c>
      <c r="D205" s="249" t="s">
        <v>53</v>
      </c>
      <c r="E205" s="249" t="s">
        <v>18</v>
      </c>
      <c r="F205" s="249">
        <v>220</v>
      </c>
      <c r="G205" s="250">
        <f t="shared" si="3"/>
        <v>0.17789249116438358</v>
      </c>
      <c r="H205" s="251">
        <v>220</v>
      </c>
      <c r="I205" s="252">
        <v>1.5583382226000002</v>
      </c>
      <c r="J205" s="9"/>
      <c r="K205" s="14"/>
      <c r="L205" s="8"/>
      <c r="M205" s="8"/>
      <c r="N205" s="8"/>
      <c r="O205" s="8"/>
      <c r="P205" s="8"/>
    </row>
    <row r="206" spans="1:16" ht="24" customHeight="1">
      <c r="A206" s="247">
        <v>201</v>
      </c>
      <c r="B206" s="43" t="s">
        <v>178</v>
      </c>
      <c r="C206" s="248">
        <v>6.3</v>
      </c>
      <c r="D206" s="249" t="s">
        <v>53</v>
      </c>
      <c r="E206" s="249" t="s">
        <v>18</v>
      </c>
      <c r="F206" s="249">
        <v>33</v>
      </c>
      <c r="G206" s="250">
        <f t="shared" si="3"/>
        <v>0.24432673695205478</v>
      </c>
      <c r="H206" s="251">
        <v>33</v>
      </c>
      <c r="I206" s="252">
        <v>2.1403022157000002</v>
      </c>
      <c r="J206" s="9"/>
      <c r="K206" s="14"/>
      <c r="L206" s="8"/>
      <c r="M206" s="8"/>
      <c r="N206" s="8"/>
      <c r="O206" s="8"/>
      <c r="P206" s="8"/>
    </row>
    <row r="207" spans="1:16" ht="24" customHeight="1">
      <c r="A207" s="247">
        <v>202</v>
      </c>
      <c r="B207" s="43" t="s">
        <v>179</v>
      </c>
      <c r="C207" s="248">
        <v>4.2</v>
      </c>
      <c r="D207" s="249" t="s">
        <v>53</v>
      </c>
      <c r="E207" s="249" t="s">
        <v>18</v>
      </c>
      <c r="F207" s="249">
        <v>33</v>
      </c>
      <c r="G207" s="250">
        <f t="shared" si="3"/>
        <v>0.19310625739726031</v>
      </c>
      <c r="H207" s="251">
        <v>33</v>
      </c>
      <c r="I207" s="252">
        <v>1.6916108148000002</v>
      </c>
      <c r="J207" s="9"/>
      <c r="K207" s="14"/>
      <c r="L207" s="8"/>
      <c r="M207" s="8"/>
      <c r="N207" s="8"/>
      <c r="O207" s="8"/>
      <c r="P207" s="8"/>
    </row>
    <row r="208" spans="1:16" ht="24" customHeight="1">
      <c r="A208" s="247">
        <v>203</v>
      </c>
      <c r="B208" s="43" t="s">
        <v>180</v>
      </c>
      <c r="C208" s="248">
        <v>4.2</v>
      </c>
      <c r="D208" s="249" t="s">
        <v>53</v>
      </c>
      <c r="E208" s="249" t="s">
        <v>18</v>
      </c>
      <c r="F208" s="249">
        <v>33</v>
      </c>
      <c r="G208" s="250">
        <f t="shared" si="3"/>
        <v>0.17381068457762558</v>
      </c>
      <c r="H208" s="251">
        <v>33</v>
      </c>
      <c r="I208" s="252">
        <v>1.5225815969000001</v>
      </c>
      <c r="J208" s="9"/>
      <c r="K208" s="14"/>
      <c r="L208" s="8"/>
      <c r="M208" s="8"/>
      <c r="N208" s="8"/>
      <c r="O208" s="8"/>
      <c r="P208" s="8"/>
    </row>
    <row r="209" spans="1:16" ht="24" customHeight="1">
      <c r="A209" s="247">
        <v>204</v>
      </c>
      <c r="B209" s="43" t="s">
        <v>181</v>
      </c>
      <c r="C209" s="248">
        <v>4.2</v>
      </c>
      <c r="D209" s="249" t="s">
        <v>53</v>
      </c>
      <c r="E209" s="249" t="s">
        <v>18</v>
      </c>
      <c r="F209" s="249">
        <v>132</v>
      </c>
      <c r="G209" s="250">
        <f t="shared" si="3"/>
        <v>0.16421292272831051</v>
      </c>
      <c r="H209" s="251">
        <v>132</v>
      </c>
      <c r="I209" s="252">
        <v>1.4385052031000001</v>
      </c>
      <c r="J209" s="9"/>
      <c r="K209" s="14"/>
      <c r="L209" s="8"/>
      <c r="M209" s="8"/>
      <c r="N209" s="8"/>
      <c r="O209" s="8"/>
      <c r="P209" s="8"/>
    </row>
    <row r="210" spans="1:16" ht="24" customHeight="1">
      <c r="A210" s="247">
        <v>205</v>
      </c>
      <c r="B210" s="43" t="s">
        <v>182</v>
      </c>
      <c r="C210" s="248">
        <v>6.3</v>
      </c>
      <c r="D210" s="249" t="s">
        <v>53</v>
      </c>
      <c r="E210" s="249" t="s">
        <v>18</v>
      </c>
      <c r="F210" s="249">
        <v>33</v>
      </c>
      <c r="G210" s="250">
        <f t="shared" si="3"/>
        <v>0.28361475393835617</v>
      </c>
      <c r="H210" s="251">
        <v>33</v>
      </c>
      <c r="I210" s="252">
        <v>2.4844652444999999</v>
      </c>
      <c r="J210" s="9"/>
      <c r="K210" s="14"/>
      <c r="L210" s="8"/>
      <c r="M210" s="8"/>
      <c r="N210" s="8"/>
      <c r="O210" s="8"/>
      <c r="P210" s="8"/>
    </row>
    <row r="211" spans="1:16" ht="24" customHeight="1">
      <c r="A211" s="247">
        <v>206</v>
      </c>
      <c r="B211" s="43" t="s">
        <v>183</v>
      </c>
      <c r="C211" s="248">
        <v>4.2</v>
      </c>
      <c r="D211" s="249" t="s">
        <v>53</v>
      </c>
      <c r="E211" s="249" t="s">
        <v>18</v>
      </c>
      <c r="F211" s="249">
        <v>33</v>
      </c>
      <c r="G211" s="250">
        <f t="shared" si="3"/>
        <v>0.17835054684931506</v>
      </c>
      <c r="H211" s="251">
        <v>33</v>
      </c>
      <c r="I211" s="252">
        <v>1.5623507904</v>
      </c>
      <c r="J211" s="9"/>
      <c r="K211" s="14"/>
      <c r="L211" s="8"/>
      <c r="M211" s="8"/>
      <c r="N211" s="8"/>
      <c r="O211" s="8"/>
      <c r="P211" s="8"/>
    </row>
    <row r="212" spans="1:16" ht="24" customHeight="1">
      <c r="A212" s="247">
        <v>207</v>
      </c>
      <c r="B212" s="43" t="s">
        <v>185</v>
      </c>
      <c r="C212" s="248">
        <v>6.3</v>
      </c>
      <c r="D212" s="249" t="s">
        <v>53</v>
      </c>
      <c r="E212" s="249" t="s">
        <v>18</v>
      </c>
      <c r="F212" s="249">
        <v>33</v>
      </c>
      <c r="G212" s="250">
        <f t="shared" si="3"/>
        <v>0.29926056535388129</v>
      </c>
      <c r="H212" s="251">
        <v>33</v>
      </c>
      <c r="I212" s="252">
        <v>2.6215225525000001</v>
      </c>
      <c r="J212" s="9"/>
      <c r="K212" s="14"/>
      <c r="L212" s="8"/>
      <c r="M212" s="8"/>
      <c r="N212" s="8"/>
      <c r="O212" s="8"/>
      <c r="P212" s="8"/>
    </row>
    <row r="213" spans="1:16" ht="24" customHeight="1">
      <c r="A213" s="247">
        <v>208</v>
      </c>
      <c r="B213" s="43" t="s">
        <v>189</v>
      </c>
      <c r="C213" s="248">
        <v>2.1</v>
      </c>
      <c r="D213" s="249" t="s">
        <v>53</v>
      </c>
      <c r="E213" s="249" t="s">
        <v>18</v>
      </c>
      <c r="F213" s="249">
        <v>33</v>
      </c>
      <c r="G213" s="250">
        <f t="shared" si="3"/>
        <v>9.613581128995434E-2</v>
      </c>
      <c r="H213" s="251">
        <v>33</v>
      </c>
      <c r="I213" s="252">
        <v>0.84214970690000002</v>
      </c>
      <c r="J213" s="9"/>
      <c r="K213" s="14"/>
      <c r="L213" s="8"/>
      <c r="M213" s="8"/>
      <c r="N213" s="8"/>
      <c r="O213" s="8"/>
      <c r="P213" s="8"/>
    </row>
    <row r="214" spans="1:16" ht="24" customHeight="1">
      <c r="A214" s="247">
        <v>209</v>
      </c>
      <c r="B214" s="43" t="s">
        <v>190</v>
      </c>
      <c r="C214" s="248">
        <v>20</v>
      </c>
      <c r="D214" s="249" t="s">
        <v>53</v>
      </c>
      <c r="E214" s="249" t="s">
        <v>18</v>
      </c>
      <c r="F214" s="249">
        <v>33</v>
      </c>
      <c r="G214" s="250">
        <f t="shared" si="3"/>
        <v>0.8229999553310503</v>
      </c>
      <c r="H214" s="251">
        <v>33</v>
      </c>
      <c r="I214" s="252">
        <v>7.2094796087000006</v>
      </c>
      <c r="J214" s="9"/>
      <c r="K214" s="14"/>
      <c r="L214" s="8"/>
      <c r="M214" s="8"/>
      <c r="N214" s="8"/>
      <c r="O214" s="8"/>
      <c r="P214" s="8"/>
    </row>
    <row r="215" spans="1:16" ht="24" customHeight="1">
      <c r="A215" s="247">
        <v>210</v>
      </c>
      <c r="B215" s="43" t="s">
        <v>147</v>
      </c>
      <c r="C215" s="248">
        <v>50.4</v>
      </c>
      <c r="D215" s="249" t="s">
        <v>53</v>
      </c>
      <c r="E215" s="249" t="s">
        <v>18</v>
      </c>
      <c r="F215" s="249">
        <v>132</v>
      </c>
      <c r="G215" s="250">
        <f t="shared" si="3"/>
        <v>2.5148030185159818</v>
      </c>
      <c r="H215" s="251">
        <v>132</v>
      </c>
      <c r="I215" s="252">
        <v>22.029674442200001</v>
      </c>
      <c r="J215" s="9"/>
      <c r="K215" s="14"/>
      <c r="L215" s="8"/>
      <c r="M215" s="8"/>
      <c r="N215" s="8"/>
      <c r="O215" s="8"/>
      <c r="P215" s="8"/>
    </row>
    <row r="216" spans="1:16" ht="24" customHeight="1">
      <c r="A216" s="247">
        <v>211</v>
      </c>
      <c r="B216" s="43" t="s">
        <v>163</v>
      </c>
      <c r="C216" s="248">
        <v>2.1</v>
      </c>
      <c r="D216" s="249" t="s">
        <v>53</v>
      </c>
      <c r="E216" s="249" t="s">
        <v>18</v>
      </c>
      <c r="F216" s="249">
        <v>33</v>
      </c>
      <c r="G216" s="250">
        <f t="shared" si="3"/>
        <v>8.5037167500000024E-2</v>
      </c>
      <c r="H216" s="251">
        <v>33</v>
      </c>
      <c r="I216" s="252">
        <v>0.74492558730000014</v>
      </c>
      <c r="J216" s="9"/>
      <c r="K216" s="14"/>
      <c r="L216" s="8"/>
      <c r="M216" s="8"/>
      <c r="N216" s="8"/>
      <c r="O216" s="8"/>
      <c r="P216" s="8"/>
    </row>
    <row r="217" spans="1:16" ht="24" customHeight="1">
      <c r="A217" s="247">
        <v>212</v>
      </c>
      <c r="B217" s="43" t="s">
        <v>165</v>
      </c>
      <c r="C217" s="248">
        <v>65.099999999999994</v>
      </c>
      <c r="D217" s="249" t="s">
        <v>53</v>
      </c>
      <c r="E217" s="249" t="s">
        <v>18</v>
      </c>
      <c r="F217" s="249">
        <v>33</v>
      </c>
      <c r="G217" s="250">
        <f t="shared" si="3"/>
        <v>2.6663166022945219</v>
      </c>
      <c r="H217" s="251">
        <v>33</v>
      </c>
      <c r="I217" s="252">
        <v>23.356933436100011</v>
      </c>
      <c r="J217" s="9"/>
      <c r="K217" s="14"/>
      <c r="L217" s="16"/>
      <c r="M217" s="16"/>
      <c r="N217" s="16"/>
      <c r="O217" s="16"/>
      <c r="P217" s="16"/>
    </row>
    <row r="218" spans="1:16" ht="24" customHeight="1">
      <c r="A218" s="247">
        <v>213</v>
      </c>
      <c r="B218" s="43" t="s">
        <v>167</v>
      </c>
      <c r="C218" s="248">
        <v>2.1</v>
      </c>
      <c r="D218" s="249" t="s">
        <v>53</v>
      </c>
      <c r="E218" s="249" t="s">
        <v>18</v>
      </c>
      <c r="F218" s="249">
        <v>33</v>
      </c>
      <c r="G218" s="250">
        <f t="shared" si="3"/>
        <v>9.9539073847031978E-2</v>
      </c>
      <c r="H218" s="251">
        <v>33</v>
      </c>
      <c r="I218" s="252">
        <v>0.87196228690000011</v>
      </c>
      <c r="J218" s="9"/>
      <c r="K218" s="14"/>
      <c r="L218" s="16"/>
      <c r="M218" s="16"/>
      <c r="N218" s="16"/>
      <c r="O218" s="16"/>
      <c r="P218" s="16"/>
    </row>
    <row r="219" spans="1:16" ht="24" customHeight="1">
      <c r="A219" s="247">
        <v>214</v>
      </c>
      <c r="B219" s="43" t="s">
        <v>168</v>
      </c>
      <c r="C219" s="248">
        <v>2.1</v>
      </c>
      <c r="D219" s="249" t="s">
        <v>53</v>
      </c>
      <c r="E219" s="249" t="s">
        <v>18</v>
      </c>
      <c r="F219" s="249">
        <v>33</v>
      </c>
      <c r="G219" s="250">
        <f t="shared" si="3"/>
        <v>8.5577465102739739E-2</v>
      </c>
      <c r="H219" s="251">
        <v>33</v>
      </c>
      <c r="I219" s="252">
        <v>0.74965859430000015</v>
      </c>
      <c r="J219" s="9"/>
      <c r="K219" s="14"/>
      <c r="L219" s="16"/>
      <c r="M219" s="16"/>
      <c r="N219" s="16"/>
      <c r="O219" s="16"/>
      <c r="P219" s="16"/>
    </row>
    <row r="220" spans="1:16" ht="24" customHeight="1">
      <c r="A220" s="247">
        <v>215</v>
      </c>
      <c r="B220" s="43" t="s">
        <v>169</v>
      </c>
      <c r="C220" s="248">
        <v>4.2</v>
      </c>
      <c r="D220" s="249" t="s">
        <v>53</v>
      </c>
      <c r="E220" s="249" t="s">
        <v>18</v>
      </c>
      <c r="F220" s="249">
        <v>33</v>
      </c>
      <c r="G220" s="250">
        <f t="shared" si="3"/>
        <v>0.16647174212328766</v>
      </c>
      <c r="H220" s="251">
        <v>33</v>
      </c>
      <c r="I220" s="252">
        <v>1.4582924610000001</v>
      </c>
      <c r="J220" s="9"/>
      <c r="K220" s="14"/>
      <c r="L220" s="16"/>
      <c r="M220" s="16"/>
      <c r="N220" s="16"/>
      <c r="O220" s="16"/>
      <c r="P220" s="16"/>
    </row>
    <row r="221" spans="1:16" ht="24" customHeight="1">
      <c r="A221" s="247">
        <v>216</v>
      </c>
      <c r="B221" s="43" t="s">
        <v>170</v>
      </c>
      <c r="C221" s="248">
        <v>4.2</v>
      </c>
      <c r="D221" s="249" t="s">
        <v>53</v>
      </c>
      <c r="E221" s="249" t="s">
        <v>18</v>
      </c>
      <c r="F221" s="249">
        <v>33</v>
      </c>
      <c r="G221" s="250">
        <f t="shared" si="3"/>
        <v>0.21452189353881282</v>
      </c>
      <c r="H221" s="251">
        <v>33</v>
      </c>
      <c r="I221" s="252">
        <v>1.8792117874000003</v>
      </c>
      <c r="J221" s="9"/>
      <c r="K221" s="14"/>
      <c r="L221" s="16"/>
      <c r="M221" s="16"/>
      <c r="N221" s="16"/>
      <c r="O221" s="16"/>
      <c r="P221" s="16"/>
    </row>
    <row r="222" spans="1:16" ht="16.5">
      <c r="A222" s="247">
        <v>217</v>
      </c>
      <c r="B222" s="43" t="s">
        <v>184</v>
      </c>
      <c r="C222" s="248">
        <v>10.5</v>
      </c>
      <c r="D222" s="249" t="s">
        <v>53</v>
      </c>
      <c r="E222" s="249" t="s">
        <v>18</v>
      </c>
      <c r="F222" s="249">
        <v>33</v>
      </c>
      <c r="G222" s="250">
        <f t="shared" si="3"/>
        <v>0.49759391247716889</v>
      </c>
      <c r="H222" s="251">
        <v>33</v>
      </c>
      <c r="I222" s="252">
        <v>4.3589226732999995</v>
      </c>
      <c r="J222" s="9"/>
      <c r="K222" s="14"/>
      <c r="L222" s="16"/>
      <c r="M222" s="16"/>
      <c r="N222" s="16"/>
      <c r="O222" s="16"/>
      <c r="P222" s="16"/>
    </row>
    <row r="223" spans="1:16" ht="24" customHeight="1">
      <c r="A223" s="247">
        <v>218</v>
      </c>
      <c r="B223" s="43" t="s">
        <v>186</v>
      </c>
      <c r="C223" s="248">
        <v>2.1</v>
      </c>
      <c r="D223" s="249" t="s">
        <v>53</v>
      </c>
      <c r="E223" s="249" t="s">
        <v>18</v>
      </c>
      <c r="F223" s="249">
        <v>33</v>
      </c>
      <c r="G223" s="250">
        <f t="shared" si="3"/>
        <v>9.9665762191780846E-2</v>
      </c>
      <c r="H223" s="251">
        <v>33</v>
      </c>
      <c r="I223" s="252">
        <v>0.87307207680000021</v>
      </c>
      <c r="J223" s="9"/>
      <c r="K223" s="14"/>
      <c r="L223" s="16"/>
      <c r="M223" s="16"/>
      <c r="N223" s="16"/>
      <c r="O223" s="16"/>
      <c r="P223" s="16"/>
    </row>
    <row r="224" spans="1:16" ht="16.5">
      <c r="A224" s="247">
        <v>219</v>
      </c>
      <c r="B224" s="43" t="s">
        <v>187</v>
      </c>
      <c r="C224" s="248">
        <v>2.1</v>
      </c>
      <c r="D224" s="249" t="s">
        <v>53</v>
      </c>
      <c r="E224" s="249" t="s">
        <v>18</v>
      </c>
      <c r="F224" s="249">
        <v>33</v>
      </c>
      <c r="G224" s="250">
        <f t="shared" si="3"/>
        <v>0.10384913337899544</v>
      </c>
      <c r="H224" s="251">
        <v>33</v>
      </c>
      <c r="I224" s="252">
        <v>0.90971840840000007</v>
      </c>
      <c r="J224" s="9"/>
      <c r="K224" s="14"/>
      <c r="L224" s="16"/>
      <c r="M224" s="16"/>
      <c r="N224" s="16"/>
      <c r="O224" s="16"/>
      <c r="P224" s="16"/>
    </row>
    <row r="225" spans="1:16" ht="31.5" customHeight="1">
      <c r="A225" s="247">
        <v>220</v>
      </c>
      <c r="B225" s="43" t="s">
        <v>188</v>
      </c>
      <c r="C225" s="248">
        <v>2.1</v>
      </c>
      <c r="D225" s="249" t="s">
        <v>53</v>
      </c>
      <c r="E225" s="249" t="s">
        <v>18</v>
      </c>
      <c r="F225" s="249">
        <v>33</v>
      </c>
      <c r="G225" s="250">
        <f t="shared" si="3"/>
        <v>0.42364518106164384</v>
      </c>
      <c r="H225" s="251">
        <v>33</v>
      </c>
      <c r="I225" s="252">
        <v>3.7111317861000002</v>
      </c>
      <c r="J225" s="9"/>
      <c r="K225" s="14"/>
      <c r="L225" s="16"/>
      <c r="M225" s="16"/>
      <c r="N225" s="16"/>
      <c r="O225" s="16"/>
      <c r="P225" s="16"/>
    </row>
    <row r="226" spans="1:16" ht="24" customHeight="1">
      <c r="A226" s="247">
        <v>221</v>
      </c>
      <c r="B226" s="43" t="s">
        <v>227</v>
      </c>
      <c r="C226" s="248">
        <v>1</v>
      </c>
      <c r="D226" s="249" t="s">
        <v>53</v>
      </c>
      <c r="E226" s="249" t="s">
        <v>18</v>
      </c>
      <c r="F226" s="249">
        <v>33</v>
      </c>
      <c r="G226" s="250">
        <f t="shared" si="3"/>
        <v>0.46227836757990853</v>
      </c>
      <c r="H226" s="251">
        <v>33</v>
      </c>
      <c r="I226" s="252">
        <v>4.049558499999999</v>
      </c>
      <c r="J226" s="9"/>
      <c r="K226" s="14"/>
      <c r="L226" s="16"/>
      <c r="M226" s="16"/>
      <c r="N226" s="16"/>
      <c r="O226" s="16"/>
      <c r="P226" s="16"/>
    </row>
    <row r="227" spans="1:16" ht="16.5">
      <c r="A227" s="247">
        <v>222</v>
      </c>
      <c r="B227" s="43" t="s">
        <v>228</v>
      </c>
      <c r="C227" s="248">
        <v>0</v>
      </c>
      <c r="D227" s="249" t="s">
        <v>53</v>
      </c>
      <c r="E227" s="249" t="s">
        <v>18</v>
      </c>
      <c r="F227" s="249">
        <v>220</v>
      </c>
      <c r="G227" s="250">
        <f t="shared" si="3"/>
        <v>5.7476124417808307</v>
      </c>
      <c r="H227" s="251">
        <v>220</v>
      </c>
      <c r="I227" s="252">
        <v>50.349084990000073</v>
      </c>
      <c r="J227" s="9"/>
      <c r="K227" s="14"/>
      <c r="L227" s="16"/>
      <c r="M227" s="16"/>
      <c r="N227" s="16"/>
      <c r="O227" s="16"/>
      <c r="P227" s="16"/>
    </row>
    <row r="228" spans="1:16" ht="24" customHeight="1">
      <c r="A228" s="247">
        <v>223</v>
      </c>
      <c r="B228" s="43" t="s">
        <v>229</v>
      </c>
      <c r="C228" s="248">
        <v>1</v>
      </c>
      <c r="D228" s="249" t="s">
        <v>53</v>
      </c>
      <c r="E228" s="249" t="s">
        <v>18</v>
      </c>
      <c r="F228" s="249">
        <v>220</v>
      </c>
      <c r="G228" s="250">
        <f t="shared" si="3"/>
        <v>0.95780474885844769</v>
      </c>
      <c r="H228" s="251">
        <v>220</v>
      </c>
      <c r="I228" s="252">
        <v>8.3903696000000014</v>
      </c>
      <c r="J228" s="9"/>
      <c r="K228" s="14"/>
      <c r="L228" s="16"/>
      <c r="M228" s="16"/>
      <c r="N228" s="16"/>
      <c r="O228" s="16"/>
      <c r="P228" s="16"/>
    </row>
    <row r="229" spans="1:16" ht="24" customHeight="1">
      <c r="A229" s="247">
        <v>224</v>
      </c>
      <c r="B229" s="43" t="s">
        <v>338</v>
      </c>
      <c r="C229" s="248">
        <v>100</v>
      </c>
      <c r="D229" s="249" t="s">
        <v>53</v>
      </c>
      <c r="E229" s="249" t="s">
        <v>18</v>
      </c>
      <c r="F229" s="249">
        <v>220</v>
      </c>
      <c r="G229" s="250">
        <f t="shared" si="3"/>
        <v>4.6529698493150695</v>
      </c>
      <c r="H229" s="251">
        <v>220</v>
      </c>
      <c r="I229" s="252">
        <v>40.760015880000005</v>
      </c>
      <c r="J229" s="9"/>
      <c r="K229" s="14"/>
      <c r="L229" s="16"/>
      <c r="M229" s="16"/>
      <c r="N229" s="16"/>
      <c r="O229" s="16"/>
      <c r="P229" s="16"/>
    </row>
    <row r="230" spans="1:16" ht="16.5">
      <c r="A230" s="247">
        <v>225</v>
      </c>
      <c r="B230" s="43" t="s">
        <v>230</v>
      </c>
      <c r="C230" s="248">
        <v>0</v>
      </c>
      <c r="D230" s="249" t="s">
        <v>53</v>
      </c>
      <c r="E230" s="249" t="s">
        <v>18</v>
      </c>
      <c r="F230" s="249">
        <v>220</v>
      </c>
      <c r="G230" s="250">
        <f t="shared" si="3"/>
        <v>4.7166410742009131</v>
      </c>
      <c r="H230" s="251">
        <v>220</v>
      </c>
      <c r="I230" s="252">
        <v>41.317775810000001</v>
      </c>
      <c r="J230" s="9"/>
      <c r="K230" s="14"/>
      <c r="L230" s="16"/>
      <c r="M230" s="16"/>
      <c r="N230" s="16"/>
      <c r="O230" s="16"/>
      <c r="P230" s="16"/>
    </row>
    <row r="231" spans="1:16" ht="24" customHeight="1">
      <c r="A231" s="247">
        <v>226</v>
      </c>
      <c r="B231" s="43" t="s">
        <v>231</v>
      </c>
      <c r="C231" s="248">
        <v>4.5</v>
      </c>
      <c r="D231" s="249" t="s">
        <v>53</v>
      </c>
      <c r="E231" s="249" t="s">
        <v>18</v>
      </c>
      <c r="F231" s="249">
        <v>220</v>
      </c>
      <c r="G231" s="250">
        <f t="shared" si="3"/>
        <v>0.142125191780822</v>
      </c>
      <c r="H231" s="251">
        <v>220</v>
      </c>
      <c r="I231" s="252">
        <v>1.2450166800000007</v>
      </c>
      <c r="J231" s="9"/>
      <c r="K231" s="14"/>
      <c r="L231" s="16"/>
      <c r="M231" s="16"/>
      <c r="N231" s="16"/>
      <c r="O231" s="16"/>
      <c r="P231" s="16"/>
    </row>
    <row r="232" spans="1:16" ht="24" customHeight="1">
      <c r="A232" s="247">
        <v>227</v>
      </c>
      <c r="B232" s="43" t="s">
        <v>232</v>
      </c>
      <c r="C232" s="248">
        <v>25.2</v>
      </c>
      <c r="D232" s="249" t="s">
        <v>53</v>
      </c>
      <c r="E232" s="249" t="s">
        <v>356</v>
      </c>
      <c r="F232" s="249">
        <v>220</v>
      </c>
      <c r="G232" s="250">
        <f t="shared" si="3"/>
        <v>1.3712526729452066</v>
      </c>
      <c r="H232" s="251">
        <v>220</v>
      </c>
      <c r="I232" s="252">
        <v>12.01217341500001</v>
      </c>
      <c r="J232" s="9"/>
      <c r="K232" s="14"/>
      <c r="L232" s="16"/>
      <c r="M232" s="16"/>
      <c r="N232" s="16"/>
      <c r="O232" s="16"/>
      <c r="P232" s="16"/>
    </row>
    <row r="233" spans="1:16" ht="16.5">
      <c r="A233" s="247">
        <v>228</v>
      </c>
      <c r="B233" s="43" t="s">
        <v>233</v>
      </c>
      <c r="C233" s="248">
        <v>20</v>
      </c>
      <c r="D233" s="249" t="s">
        <v>53</v>
      </c>
      <c r="E233" s="249" t="s">
        <v>18</v>
      </c>
      <c r="F233" s="249">
        <v>220</v>
      </c>
      <c r="G233" s="250">
        <f t="shared" si="3"/>
        <v>0.9581888134703197</v>
      </c>
      <c r="H233" s="251">
        <v>220</v>
      </c>
      <c r="I233" s="252">
        <v>8.3937340060000007</v>
      </c>
      <c r="J233" s="9"/>
      <c r="K233" s="14"/>
      <c r="L233" s="16"/>
      <c r="M233" s="16"/>
      <c r="N233" s="16"/>
      <c r="O233" s="16"/>
      <c r="P233" s="16"/>
    </row>
    <row r="234" spans="1:16" ht="16.5">
      <c r="A234" s="247">
        <v>229</v>
      </c>
      <c r="B234" s="43" t="s">
        <v>234</v>
      </c>
      <c r="C234" s="248">
        <v>20</v>
      </c>
      <c r="D234" s="249" t="s">
        <v>53</v>
      </c>
      <c r="E234" s="249" t="s">
        <v>18</v>
      </c>
      <c r="F234" s="249">
        <v>220</v>
      </c>
      <c r="G234" s="250">
        <f t="shared" si="3"/>
        <v>1.0370492495433801</v>
      </c>
      <c r="H234" s="251">
        <v>220</v>
      </c>
      <c r="I234" s="252">
        <v>9.0845514260000098</v>
      </c>
      <c r="J234" s="9"/>
      <c r="K234" s="14"/>
      <c r="L234" s="16"/>
      <c r="M234" s="16"/>
      <c r="N234" s="16"/>
      <c r="O234" s="16"/>
      <c r="P234" s="16"/>
    </row>
    <row r="235" spans="1:16" ht="24" customHeight="1">
      <c r="A235" s="247">
        <v>230</v>
      </c>
      <c r="B235" s="43" t="s">
        <v>235</v>
      </c>
      <c r="C235" s="248">
        <v>18.7</v>
      </c>
      <c r="D235" s="249" t="s">
        <v>53</v>
      </c>
      <c r="E235" s="249" t="s">
        <v>18</v>
      </c>
      <c r="F235" s="249">
        <v>220</v>
      </c>
      <c r="G235" s="250">
        <f t="shared" si="3"/>
        <v>0.89687676712328768</v>
      </c>
      <c r="H235" s="251">
        <v>220</v>
      </c>
      <c r="I235" s="252">
        <v>7.8566404800000003</v>
      </c>
      <c r="J235" s="9"/>
      <c r="K235" s="14"/>
      <c r="L235" s="16"/>
      <c r="M235" s="16"/>
      <c r="N235" s="16"/>
      <c r="O235" s="16"/>
      <c r="P235" s="16"/>
    </row>
    <row r="236" spans="1:16" ht="24" customHeight="1">
      <c r="A236" s="247">
        <v>231</v>
      </c>
      <c r="B236" s="43" t="s">
        <v>236</v>
      </c>
      <c r="C236" s="248">
        <v>24</v>
      </c>
      <c r="D236" s="249" t="s">
        <v>53</v>
      </c>
      <c r="E236" s="249" t="s">
        <v>18</v>
      </c>
      <c r="F236" s="249">
        <v>220</v>
      </c>
      <c r="G236" s="250">
        <f t="shared" si="3"/>
        <v>1.0143734634703196</v>
      </c>
      <c r="H236" s="251">
        <v>220</v>
      </c>
      <c r="I236" s="252">
        <v>8.8859115400000004</v>
      </c>
      <c r="J236" s="9"/>
      <c r="K236" s="14"/>
      <c r="L236" s="16"/>
      <c r="M236" s="16"/>
      <c r="N236" s="16"/>
      <c r="O236" s="16"/>
      <c r="P236" s="16"/>
    </row>
    <row r="237" spans="1:16" ht="24" customHeight="1">
      <c r="A237" s="247">
        <v>232</v>
      </c>
      <c r="B237" s="43" t="s">
        <v>237</v>
      </c>
      <c r="C237" s="248">
        <v>20.399999999999999</v>
      </c>
      <c r="D237" s="249" t="s">
        <v>53</v>
      </c>
      <c r="E237" s="249" t="s">
        <v>18</v>
      </c>
      <c r="F237" s="249">
        <v>33</v>
      </c>
      <c r="G237" s="250">
        <f t="shared" si="3"/>
        <v>0.98752160730593608</v>
      </c>
      <c r="H237" s="251">
        <v>33</v>
      </c>
      <c r="I237" s="252">
        <v>8.6506892799999999</v>
      </c>
      <c r="J237" s="9"/>
      <c r="K237" s="14"/>
      <c r="L237" s="16"/>
      <c r="M237" s="16"/>
      <c r="N237" s="16"/>
      <c r="O237" s="16"/>
      <c r="P237" s="16"/>
    </row>
    <row r="238" spans="1:16" ht="24" customHeight="1">
      <c r="A238" s="247">
        <v>233</v>
      </c>
      <c r="B238" s="43" t="s">
        <v>238</v>
      </c>
      <c r="C238" s="248">
        <v>39.9</v>
      </c>
      <c r="D238" s="249" t="s">
        <v>53</v>
      </c>
      <c r="E238" s="249" t="s">
        <v>18</v>
      </c>
      <c r="F238" s="249">
        <v>33</v>
      </c>
      <c r="G238" s="250">
        <f t="shared" si="3"/>
        <v>1.3926374130136996</v>
      </c>
      <c r="H238" s="251">
        <v>33</v>
      </c>
      <c r="I238" s="252">
        <v>12.199503738000008</v>
      </c>
      <c r="J238" s="9"/>
      <c r="K238" s="14"/>
      <c r="L238" s="16"/>
      <c r="M238" s="16"/>
      <c r="N238" s="16"/>
      <c r="O238" s="16"/>
      <c r="P238" s="16"/>
    </row>
    <row r="239" spans="1:16" ht="16.5">
      <c r="A239" s="247">
        <v>234</v>
      </c>
      <c r="B239" s="43" t="s">
        <v>239</v>
      </c>
      <c r="C239" s="248">
        <v>2.2999999999999998</v>
      </c>
      <c r="D239" s="249" t="s">
        <v>53</v>
      </c>
      <c r="E239" s="249" t="s">
        <v>18</v>
      </c>
      <c r="F239" s="249">
        <v>33</v>
      </c>
      <c r="G239" s="250">
        <f t="shared" si="3"/>
        <v>8.8272278844329047E-2</v>
      </c>
      <c r="H239" s="251">
        <v>33</v>
      </c>
      <c r="I239" s="252">
        <v>0.7732651626763225</v>
      </c>
      <c r="J239" s="9"/>
      <c r="K239" s="14"/>
      <c r="L239" s="16"/>
      <c r="M239" s="16"/>
      <c r="N239" s="16"/>
      <c r="O239" s="16"/>
      <c r="P239" s="16"/>
    </row>
    <row r="240" spans="1:16" ht="16.5">
      <c r="A240" s="247">
        <v>235</v>
      </c>
      <c r="B240" s="43" t="s">
        <v>240</v>
      </c>
      <c r="C240" s="248">
        <v>8.5</v>
      </c>
      <c r="D240" s="249" t="s">
        <v>53</v>
      </c>
      <c r="E240" s="249" t="s">
        <v>18</v>
      </c>
      <c r="F240" s="249">
        <v>33</v>
      </c>
      <c r="G240" s="250">
        <f t="shared" si="3"/>
        <v>0.50186486575342437</v>
      </c>
      <c r="H240" s="251">
        <v>33</v>
      </c>
      <c r="I240" s="252">
        <v>4.3963362239999979</v>
      </c>
      <c r="J240" s="9"/>
      <c r="K240" s="14"/>
      <c r="L240" s="16"/>
      <c r="M240" s="16"/>
      <c r="N240" s="16"/>
      <c r="O240" s="16"/>
      <c r="P240" s="16"/>
    </row>
    <row r="241" spans="1:16" ht="16.5">
      <c r="A241" s="247">
        <v>236</v>
      </c>
      <c r="B241" s="43" t="s">
        <v>241</v>
      </c>
      <c r="C241" s="248">
        <v>37.4</v>
      </c>
      <c r="D241" s="249" t="s">
        <v>53</v>
      </c>
      <c r="E241" s="249" t="s">
        <v>18</v>
      </c>
      <c r="F241" s="249">
        <v>33</v>
      </c>
      <c r="G241" s="250">
        <f t="shared" si="3"/>
        <v>1.4353836934791473</v>
      </c>
      <c r="H241" s="251">
        <v>33</v>
      </c>
      <c r="I241" s="252">
        <v>12.573961154877329</v>
      </c>
      <c r="J241" s="9"/>
      <c r="K241" s="14"/>
      <c r="L241" s="16"/>
      <c r="M241" s="16"/>
      <c r="N241" s="16"/>
      <c r="O241" s="16"/>
      <c r="P241" s="16"/>
    </row>
    <row r="242" spans="1:16" ht="24" customHeight="1">
      <c r="A242" s="247">
        <v>237</v>
      </c>
      <c r="B242" s="43" t="s">
        <v>242</v>
      </c>
      <c r="C242" s="248">
        <v>100.6</v>
      </c>
      <c r="D242" s="249" t="s">
        <v>53</v>
      </c>
      <c r="E242" s="249" t="s">
        <v>18</v>
      </c>
      <c r="F242" s="249">
        <v>33</v>
      </c>
      <c r="G242" s="250">
        <f t="shared" si="3"/>
        <v>2.3160931997716898</v>
      </c>
      <c r="H242" s="251">
        <v>33</v>
      </c>
      <c r="I242" s="252">
        <v>20.288976430000002</v>
      </c>
      <c r="J242" s="9"/>
      <c r="K242" s="14"/>
      <c r="L242" s="16"/>
      <c r="M242" s="16"/>
      <c r="N242" s="16"/>
      <c r="O242" s="16"/>
      <c r="P242" s="16"/>
    </row>
    <row r="243" spans="1:16" ht="24" customHeight="1">
      <c r="A243" s="247">
        <v>238</v>
      </c>
      <c r="B243" s="43" t="s">
        <v>243</v>
      </c>
      <c r="C243" s="248">
        <v>98.3</v>
      </c>
      <c r="D243" s="249" t="s">
        <v>53</v>
      </c>
      <c r="E243" s="249" t="s">
        <v>18</v>
      </c>
      <c r="F243" s="249">
        <v>33</v>
      </c>
      <c r="G243" s="250">
        <f t="shared" si="3"/>
        <v>5.063527702557078</v>
      </c>
      <c r="H243" s="251">
        <v>33</v>
      </c>
      <c r="I243" s="252">
        <v>44.356502674400005</v>
      </c>
      <c r="J243" s="9"/>
      <c r="K243" s="14"/>
      <c r="L243" s="16"/>
      <c r="M243" s="16"/>
      <c r="N243" s="16"/>
      <c r="O243" s="16"/>
      <c r="P243" s="16"/>
    </row>
    <row r="244" spans="1:16" ht="24" customHeight="1">
      <c r="A244" s="247">
        <v>239</v>
      </c>
      <c r="B244" s="43" t="s">
        <v>244</v>
      </c>
      <c r="C244" s="248">
        <v>0</v>
      </c>
      <c r="D244" s="249" t="s">
        <v>53</v>
      </c>
      <c r="E244" s="249" t="s">
        <v>18</v>
      </c>
      <c r="F244" s="249">
        <v>33</v>
      </c>
      <c r="G244" s="250">
        <f t="shared" si="3"/>
        <v>4.589301496118723E-2</v>
      </c>
      <c r="H244" s="251">
        <v>33</v>
      </c>
      <c r="I244" s="252">
        <v>0.40202281106000015</v>
      </c>
      <c r="J244" s="9"/>
      <c r="K244" s="14"/>
      <c r="L244" s="16"/>
      <c r="M244" s="16"/>
      <c r="N244" s="16"/>
      <c r="O244" s="16"/>
      <c r="P244" s="16"/>
    </row>
    <row r="245" spans="1:16" ht="16.5">
      <c r="A245" s="247">
        <v>240</v>
      </c>
      <c r="B245" s="43" t="s">
        <v>245</v>
      </c>
      <c r="C245" s="248">
        <v>2.5</v>
      </c>
      <c r="D245" s="249" t="s">
        <v>53</v>
      </c>
      <c r="E245" s="249" t="s">
        <v>18</v>
      </c>
      <c r="F245" s="249">
        <v>33</v>
      </c>
      <c r="G245" s="250">
        <f t="shared" si="3"/>
        <v>4.0096803652968034E-2</v>
      </c>
      <c r="H245" s="251">
        <v>33</v>
      </c>
      <c r="I245" s="252">
        <v>0.351248</v>
      </c>
      <c r="J245" s="9"/>
      <c r="K245" s="14"/>
      <c r="L245" s="16"/>
      <c r="M245" s="16"/>
      <c r="N245" s="16"/>
      <c r="O245" s="16"/>
      <c r="P245" s="16"/>
    </row>
    <row r="246" spans="1:16" ht="24" customHeight="1">
      <c r="A246" s="247">
        <v>241</v>
      </c>
      <c r="B246" s="43" t="s">
        <v>246</v>
      </c>
      <c r="C246" s="248">
        <v>5.95</v>
      </c>
      <c r="D246" s="249" t="s">
        <v>53</v>
      </c>
      <c r="E246" s="249" t="s">
        <v>18</v>
      </c>
      <c r="F246" s="249">
        <v>33</v>
      </c>
      <c r="G246" s="250">
        <f t="shared" si="3"/>
        <v>0.13863691666666667</v>
      </c>
      <c r="H246" s="251">
        <v>33</v>
      </c>
      <c r="I246" s="252">
        <v>1.21445939</v>
      </c>
      <c r="J246" s="9"/>
      <c r="K246" s="14"/>
      <c r="L246" s="16"/>
      <c r="M246" s="16"/>
      <c r="N246" s="16"/>
      <c r="O246" s="16"/>
      <c r="P246" s="16"/>
    </row>
    <row r="247" spans="1:16" ht="24" customHeight="1">
      <c r="A247" s="247">
        <v>242</v>
      </c>
      <c r="B247" s="43" t="s">
        <v>247</v>
      </c>
      <c r="C247" s="248">
        <v>2.75</v>
      </c>
      <c r="D247" s="249" t="s">
        <v>53</v>
      </c>
      <c r="E247" s="249" t="s">
        <v>18</v>
      </c>
      <c r="F247" s="249">
        <v>33</v>
      </c>
      <c r="G247" s="250">
        <f t="shared" si="3"/>
        <v>4.18904098173516E-2</v>
      </c>
      <c r="H247" s="251">
        <v>33</v>
      </c>
      <c r="I247" s="252">
        <v>0.36695999000000001</v>
      </c>
      <c r="J247" s="9"/>
      <c r="K247" s="14"/>
      <c r="L247" s="16"/>
      <c r="M247" s="16"/>
      <c r="N247" s="16"/>
      <c r="O247" s="16"/>
      <c r="P247" s="16"/>
    </row>
    <row r="248" spans="1:16" ht="24" customHeight="1">
      <c r="A248" s="247">
        <v>243</v>
      </c>
      <c r="B248" s="43" t="s">
        <v>248</v>
      </c>
      <c r="C248" s="248">
        <v>101.2</v>
      </c>
      <c r="D248" s="249" t="s">
        <v>53</v>
      </c>
      <c r="E248" s="249" t="s">
        <v>18</v>
      </c>
      <c r="F248" s="249">
        <v>33</v>
      </c>
      <c r="G248" s="250">
        <f t="shared" si="3"/>
        <v>4.4673249324289728</v>
      </c>
      <c r="H248" s="251">
        <v>33</v>
      </c>
      <c r="I248" s="252">
        <v>39.133766408077804</v>
      </c>
      <c r="J248" s="9"/>
      <c r="K248" s="14"/>
      <c r="L248" s="16"/>
      <c r="M248" s="16"/>
      <c r="N248" s="16"/>
      <c r="O248" s="16"/>
      <c r="P248" s="16"/>
    </row>
    <row r="249" spans="1:16" ht="24" customHeight="1">
      <c r="A249" s="247">
        <v>244</v>
      </c>
      <c r="B249" s="43" t="s">
        <v>249</v>
      </c>
      <c r="C249" s="248">
        <v>50</v>
      </c>
      <c r="D249" s="249" t="s">
        <v>53</v>
      </c>
      <c r="E249" s="249" t="s">
        <v>18</v>
      </c>
      <c r="F249" s="249">
        <v>33</v>
      </c>
      <c r="G249" s="250">
        <f t="shared" si="3"/>
        <v>2.180218602553976</v>
      </c>
      <c r="H249" s="251">
        <v>33</v>
      </c>
      <c r="I249" s="252">
        <v>19.098714958372831</v>
      </c>
      <c r="J249" s="9"/>
      <c r="K249" s="14"/>
      <c r="L249" s="16"/>
      <c r="M249" s="16"/>
      <c r="N249" s="16"/>
      <c r="O249" s="16"/>
      <c r="P249" s="16"/>
    </row>
    <row r="250" spans="1:16" ht="24" customHeight="1">
      <c r="A250" s="247">
        <v>245</v>
      </c>
      <c r="B250" s="43" t="s">
        <v>250</v>
      </c>
      <c r="C250" s="248">
        <v>8</v>
      </c>
      <c r="D250" s="249" t="s">
        <v>53</v>
      </c>
      <c r="E250" s="249" t="s">
        <v>18</v>
      </c>
      <c r="F250" s="249">
        <v>33</v>
      </c>
      <c r="G250" s="250">
        <f t="shared" si="3"/>
        <v>0.36703265394977169</v>
      </c>
      <c r="H250" s="251">
        <v>33</v>
      </c>
      <c r="I250" s="252">
        <v>3.2152060486000003</v>
      </c>
      <c r="J250" s="9"/>
      <c r="K250" s="14"/>
      <c r="L250" s="16"/>
      <c r="M250" s="16"/>
      <c r="N250" s="16"/>
      <c r="O250" s="16"/>
      <c r="P250" s="16"/>
    </row>
    <row r="251" spans="1:16" ht="24" customHeight="1">
      <c r="A251" s="247">
        <v>246</v>
      </c>
      <c r="B251" s="43" t="s">
        <v>251</v>
      </c>
      <c r="C251" s="248">
        <v>30</v>
      </c>
      <c r="D251" s="249" t="s">
        <v>53</v>
      </c>
      <c r="E251" s="249" t="s">
        <v>18</v>
      </c>
      <c r="F251" s="249">
        <v>33</v>
      </c>
      <c r="G251" s="250">
        <f t="shared" si="3"/>
        <v>0.39227622716895055</v>
      </c>
      <c r="H251" s="251">
        <v>33</v>
      </c>
      <c r="I251" s="252">
        <v>3.4363397500000068</v>
      </c>
      <c r="J251" s="9"/>
      <c r="K251" s="14"/>
      <c r="L251" s="16"/>
      <c r="M251" s="16"/>
      <c r="N251" s="16"/>
      <c r="O251" s="16"/>
      <c r="P251" s="16"/>
    </row>
    <row r="252" spans="1:16" ht="24" customHeight="1">
      <c r="A252" s="247">
        <v>247</v>
      </c>
      <c r="B252" s="43" t="s">
        <v>253</v>
      </c>
      <c r="C252" s="248">
        <v>0</v>
      </c>
      <c r="D252" s="249" t="s">
        <v>53</v>
      </c>
      <c r="E252" s="249" t="s">
        <v>18</v>
      </c>
      <c r="F252" s="249">
        <v>33</v>
      </c>
      <c r="G252" s="250">
        <f t="shared" si="3"/>
        <v>6.8333322180365297</v>
      </c>
      <c r="H252" s="251">
        <v>33</v>
      </c>
      <c r="I252" s="252">
        <v>59.859990230000001</v>
      </c>
      <c r="J252" s="9"/>
      <c r="K252" s="14"/>
      <c r="L252" s="16"/>
      <c r="M252" s="16"/>
      <c r="N252" s="16"/>
      <c r="O252" s="16"/>
      <c r="P252" s="16"/>
    </row>
    <row r="253" spans="1:16" ht="24" customHeight="1">
      <c r="A253" s="247">
        <v>248</v>
      </c>
      <c r="B253" s="43" t="s">
        <v>254</v>
      </c>
      <c r="C253" s="248">
        <v>2</v>
      </c>
      <c r="D253" s="249" t="s">
        <v>53</v>
      </c>
      <c r="E253" s="249" t="s">
        <v>18</v>
      </c>
      <c r="F253" s="249">
        <v>33</v>
      </c>
      <c r="G253" s="250">
        <f t="shared" si="3"/>
        <v>0.18873832968036497</v>
      </c>
      <c r="H253" s="251">
        <v>33</v>
      </c>
      <c r="I253" s="252">
        <v>1.6533477679999971</v>
      </c>
      <c r="J253" s="9"/>
      <c r="K253" s="14"/>
      <c r="L253" s="16"/>
      <c r="M253" s="16"/>
      <c r="N253" s="16"/>
      <c r="O253" s="16"/>
      <c r="P253" s="16"/>
    </row>
    <row r="254" spans="1:16" ht="24" customHeight="1">
      <c r="A254" s="247">
        <v>249</v>
      </c>
      <c r="B254" s="43" t="s">
        <v>255</v>
      </c>
      <c r="C254" s="248">
        <v>1</v>
      </c>
      <c r="D254" s="249" t="s">
        <v>53</v>
      </c>
      <c r="E254" s="249" t="s">
        <v>18</v>
      </c>
      <c r="F254" s="249">
        <v>33</v>
      </c>
      <c r="G254" s="250">
        <f t="shared" si="3"/>
        <v>0.34535123515981736</v>
      </c>
      <c r="H254" s="251">
        <v>33</v>
      </c>
      <c r="I254" s="252">
        <v>3.0252768200000002</v>
      </c>
      <c r="J254" s="9"/>
      <c r="K254" s="14"/>
      <c r="L254" s="16"/>
      <c r="M254" s="16"/>
      <c r="N254" s="16"/>
      <c r="O254" s="16"/>
      <c r="P254" s="16"/>
    </row>
    <row r="255" spans="1:16" ht="24" customHeight="1">
      <c r="A255" s="247">
        <v>250</v>
      </c>
      <c r="B255" s="43" t="s">
        <v>277</v>
      </c>
      <c r="C255" s="248">
        <v>0</v>
      </c>
      <c r="D255" s="249" t="s">
        <v>53</v>
      </c>
      <c r="E255" s="249" t="s">
        <v>18</v>
      </c>
      <c r="F255" s="249">
        <v>33</v>
      </c>
      <c r="G255" s="250">
        <f t="shared" si="3"/>
        <v>4.0396998722498967E-2</v>
      </c>
      <c r="H255" s="251">
        <v>33</v>
      </c>
      <c r="I255" s="252">
        <v>0.35387770880909097</v>
      </c>
      <c r="J255" s="9"/>
      <c r="K255" s="14"/>
      <c r="L255" s="16"/>
      <c r="M255" s="16"/>
      <c r="N255" s="16"/>
      <c r="O255" s="16"/>
      <c r="P255" s="16"/>
    </row>
    <row r="256" spans="1:16" ht="24" customHeight="1">
      <c r="A256" s="247">
        <v>251</v>
      </c>
      <c r="B256" s="43" t="s">
        <v>285</v>
      </c>
      <c r="C256" s="248">
        <v>0</v>
      </c>
      <c r="D256" s="249" t="s">
        <v>53</v>
      </c>
      <c r="E256" s="249" t="s">
        <v>18</v>
      </c>
      <c r="F256" s="249">
        <v>33</v>
      </c>
      <c r="G256" s="250">
        <f t="shared" si="3"/>
        <v>3.5491514349513024E-2</v>
      </c>
      <c r="H256" s="251">
        <v>33</v>
      </c>
      <c r="I256" s="252">
        <v>0.31090566570173411</v>
      </c>
      <c r="J256" s="9"/>
      <c r="K256" s="14"/>
      <c r="L256" s="16"/>
      <c r="M256" s="16"/>
      <c r="N256" s="16"/>
      <c r="O256" s="16"/>
      <c r="P256" s="16"/>
    </row>
    <row r="257" spans="1:16" ht="24" customHeight="1">
      <c r="A257" s="247">
        <v>252</v>
      </c>
      <c r="B257" s="43" t="s">
        <v>340</v>
      </c>
      <c r="C257" s="254">
        <v>5.95</v>
      </c>
      <c r="D257" s="249" t="s">
        <v>53</v>
      </c>
      <c r="E257" s="249" t="s">
        <v>18</v>
      </c>
      <c r="F257" s="249">
        <v>33</v>
      </c>
      <c r="G257" s="250">
        <f t="shared" si="3"/>
        <v>8.5438173515981744E-4</v>
      </c>
      <c r="H257" s="251">
        <v>33</v>
      </c>
      <c r="I257" s="252">
        <v>7.4843840000000002E-3</v>
      </c>
      <c r="J257" s="9"/>
      <c r="K257" s="14"/>
      <c r="L257" s="16"/>
      <c r="M257" s="16"/>
      <c r="N257" s="16"/>
      <c r="O257" s="16"/>
      <c r="P257" s="16"/>
    </row>
    <row r="258" spans="1:16" ht="24" customHeight="1">
      <c r="A258" s="247">
        <v>253</v>
      </c>
      <c r="B258" s="43" t="s">
        <v>341</v>
      </c>
      <c r="C258" s="248">
        <v>5.4260000000000002</v>
      </c>
      <c r="D258" s="249" t="s">
        <v>53</v>
      </c>
      <c r="E258" s="249" t="s">
        <v>18</v>
      </c>
      <c r="F258" s="249">
        <v>33</v>
      </c>
      <c r="G258" s="250">
        <f t="shared" si="3"/>
        <v>7.3372834018264554E-2</v>
      </c>
      <c r="H258" s="251">
        <v>33</v>
      </c>
      <c r="I258" s="252">
        <v>0.64274602599999753</v>
      </c>
      <c r="J258" s="9"/>
      <c r="K258" s="14"/>
      <c r="L258" s="16"/>
      <c r="M258" s="16"/>
      <c r="N258" s="16"/>
      <c r="O258" s="16"/>
      <c r="P258" s="16"/>
    </row>
    <row r="259" spans="1:16" ht="24" customHeight="1">
      <c r="A259" s="247">
        <v>254</v>
      </c>
      <c r="B259" s="43" t="s">
        <v>279</v>
      </c>
      <c r="C259" s="248">
        <v>0</v>
      </c>
      <c r="D259" s="249" t="s">
        <v>53</v>
      </c>
      <c r="E259" s="249" t="s">
        <v>18</v>
      </c>
      <c r="F259" s="249">
        <v>33</v>
      </c>
      <c r="G259" s="250">
        <f t="shared" si="3"/>
        <v>1.3281912785388129E-2</v>
      </c>
      <c r="H259" s="251">
        <v>33</v>
      </c>
      <c r="I259" s="252">
        <v>0.11634955600000001</v>
      </c>
      <c r="J259" s="9"/>
      <c r="K259" s="14"/>
      <c r="L259" s="16"/>
      <c r="M259" s="16"/>
      <c r="N259" s="16"/>
      <c r="O259" s="16"/>
      <c r="P259" s="16"/>
    </row>
    <row r="260" spans="1:16" ht="24" customHeight="1">
      <c r="A260" s="247">
        <v>255</v>
      </c>
      <c r="B260" s="43" t="s">
        <v>280</v>
      </c>
      <c r="C260" s="248">
        <v>2</v>
      </c>
      <c r="D260" s="249" t="s">
        <v>53</v>
      </c>
      <c r="E260" s="249" t="s">
        <v>18</v>
      </c>
      <c r="F260" s="249">
        <v>33</v>
      </c>
      <c r="G260" s="250">
        <f t="shared" si="3"/>
        <v>2.9871299086757994E-2</v>
      </c>
      <c r="H260" s="251">
        <v>33</v>
      </c>
      <c r="I260" s="252">
        <v>0.26167258000000004</v>
      </c>
      <c r="J260" s="9"/>
      <c r="K260" s="14"/>
      <c r="L260" s="16"/>
      <c r="M260" s="16"/>
      <c r="N260" s="16"/>
      <c r="O260" s="16"/>
      <c r="P260" s="16"/>
    </row>
    <row r="261" spans="1:16" ht="24" customHeight="1">
      <c r="A261" s="247">
        <v>256</v>
      </c>
      <c r="B261" s="43" t="s">
        <v>290</v>
      </c>
      <c r="C261" s="248">
        <v>400</v>
      </c>
      <c r="D261" s="249" t="s">
        <v>53</v>
      </c>
      <c r="E261" s="249" t="s">
        <v>18</v>
      </c>
      <c r="F261" s="249">
        <v>33</v>
      </c>
      <c r="G261" s="250">
        <f t="shared" si="3"/>
        <v>7.8416135936073061</v>
      </c>
      <c r="H261" s="251">
        <v>33</v>
      </c>
      <c r="I261" s="252">
        <v>68.692535079999999</v>
      </c>
      <c r="J261" s="9"/>
      <c r="K261" s="14"/>
      <c r="L261" s="16"/>
      <c r="M261" s="16"/>
      <c r="N261" s="16"/>
      <c r="O261" s="16"/>
      <c r="P261" s="16"/>
    </row>
    <row r="262" spans="1:16" ht="24" customHeight="1">
      <c r="A262" s="247">
        <v>257</v>
      </c>
      <c r="B262" s="43" t="s">
        <v>257</v>
      </c>
      <c r="C262" s="248" t="s">
        <v>57</v>
      </c>
      <c r="D262" s="249" t="s">
        <v>53</v>
      </c>
      <c r="E262" s="249" t="s">
        <v>18</v>
      </c>
      <c r="F262" s="249">
        <v>33</v>
      </c>
      <c r="G262" s="250">
        <f t="shared" si="3"/>
        <v>9.2987278538812657E-3</v>
      </c>
      <c r="H262" s="251">
        <v>33</v>
      </c>
      <c r="I262" s="252">
        <v>8.1456855999999883E-2</v>
      </c>
      <c r="J262" s="9"/>
      <c r="K262" s="14"/>
      <c r="L262" s="16"/>
      <c r="M262" s="16"/>
      <c r="N262" s="16"/>
      <c r="O262" s="16"/>
      <c r="P262" s="16"/>
    </row>
    <row r="263" spans="1:16" ht="24" customHeight="1">
      <c r="A263" s="247">
        <v>258</v>
      </c>
      <c r="B263" s="43" t="s">
        <v>258</v>
      </c>
      <c r="C263" s="248" t="s">
        <v>57</v>
      </c>
      <c r="D263" s="249" t="s">
        <v>53</v>
      </c>
      <c r="E263" s="249" t="s">
        <v>18</v>
      </c>
      <c r="F263" s="249">
        <v>33</v>
      </c>
      <c r="G263" s="250">
        <f t="shared" si="3"/>
        <v>1.2750041095890403E-2</v>
      </c>
      <c r="H263" s="251">
        <v>33</v>
      </c>
      <c r="I263" s="252">
        <v>0.11169035999999993</v>
      </c>
      <c r="J263" s="9"/>
      <c r="K263" s="14"/>
      <c r="L263" s="16"/>
      <c r="M263" s="16"/>
      <c r="N263" s="16"/>
      <c r="O263" s="16"/>
      <c r="P263" s="16"/>
    </row>
    <row r="264" spans="1:16" ht="18" customHeight="1">
      <c r="A264" s="247">
        <v>259</v>
      </c>
      <c r="B264" s="43" t="s">
        <v>259</v>
      </c>
      <c r="C264" s="248">
        <v>250</v>
      </c>
      <c r="D264" s="249" t="s">
        <v>53</v>
      </c>
      <c r="E264" s="249" t="s">
        <v>18</v>
      </c>
      <c r="F264" s="249">
        <v>33</v>
      </c>
      <c r="G264" s="250">
        <f t="shared" ref="G264:G305" si="4">(I264*1000)/(24*365)</f>
        <v>1.160782888127854E-2</v>
      </c>
      <c r="H264" s="251">
        <v>33</v>
      </c>
      <c r="I264" s="252">
        <v>0.10168458100000001</v>
      </c>
      <c r="J264" s="9"/>
      <c r="K264" s="14"/>
      <c r="L264" s="16"/>
      <c r="M264" s="16"/>
      <c r="N264" s="16"/>
      <c r="O264" s="16"/>
      <c r="P264" s="16"/>
    </row>
    <row r="265" spans="1:16" ht="18" customHeight="1">
      <c r="A265" s="247">
        <v>260</v>
      </c>
      <c r="B265" s="43" t="s">
        <v>260</v>
      </c>
      <c r="C265" s="248">
        <v>250</v>
      </c>
      <c r="D265" s="249" t="s">
        <v>53</v>
      </c>
      <c r="E265" s="249" t="s">
        <v>18</v>
      </c>
      <c r="F265" s="249">
        <v>33</v>
      </c>
      <c r="G265" s="250">
        <f t="shared" si="4"/>
        <v>7.71109848173516E-3</v>
      </c>
      <c r="H265" s="251">
        <v>33</v>
      </c>
      <c r="I265" s="252">
        <v>6.7549222699999995E-2</v>
      </c>
      <c r="J265" s="9"/>
      <c r="K265" s="14"/>
      <c r="L265" s="16"/>
      <c r="M265" s="16"/>
      <c r="N265" s="16"/>
      <c r="O265" s="16"/>
      <c r="P265" s="16"/>
    </row>
    <row r="266" spans="1:16" ht="18" customHeight="1">
      <c r="A266" s="247">
        <v>261</v>
      </c>
      <c r="B266" s="43" t="s">
        <v>261</v>
      </c>
      <c r="C266" s="248">
        <v>250</v>
      </c>
      <c r="D266" s="249" t="s">
        <v>53</v>
      </c>
      <c r="E266" s="249" t="s">
        <v>18</v>
      </c>
      <c r="F266" s="249">
        <v>33</v>
      </c>
      <c r="G266" s="250">
        <f t="shared" si="4"/>
        <v>5.9251004566210092E-3</v>
      </c>
      <c r="H266" s="251">
        <v>33</v>
      </c>
      <c r="I266" s="252">
        <v>5.1903880000000041E-2</v>
      </c>
      <c r="J266" s="9"/>
      <c r="K266" s="14"/>
      <c r="L266" s="16"/>
      <c r="M266" s="16"/>
      <c r="N266" s="16"/>
      <c r="O266" s="16"/>
      <c r="P266" s="16"/>
    </row>
    <row r="267" spans="1:16" ht="18" customHeight="1">
      <c r="A267" s="247">
        <v>262</v>
      </c>
      <c r="B267" s="43" t="s">
        <v>262</v>
      </c>
      <c r="C267" s="248">
        <v>250</v>
      </c>
      <c r="D267" s="249" t="s">
        <v>53</v>
      </c>
      <c r="E267" s="249" t="s">
        <v>18</v>
      </c>
      <c r="F267" s="249">
        <v>33</v>
      </c>
      <c r="G267" s="250">
        <f t="shared" si="4"/>
        <v>0.1809537100456621</v>
      </c>
      <c r="H267" s="251">
        <v>33</v>
      </c>
      <c r="I267" s="252">
        <v>1.5851545</v>
      </c>
      <c r="J267" s="9"/>
      <c r="K267" s="14"/>
      <c r="L267" s="16"/>
      <c r="M267" s="16"/>
      <c r="N267" s="16"/>
      <c r="O267" s="16"/>
      <c r="P267" s="16"/>
    </row>
    <row r="268" spans="1:16" ht="16.5">
      <c r="A268" s="247">
        <v>263</v>
      </c>
      <c r="B268" s="43" t="s">
        <v>263</v>
      </c>
      <c r="C268" s="248" t="s">
        <v>57</v>
      </c>
      <c r="D268" s="249" t="s">
        <v>53</v>
      </c>
      <c r="E268" s="249" t="s">
        <v>18</v>
      </c>
      <c r="F268" s="249">
        <v>33</v>
      </c>
      <c r="G268" s="250">
        <f t="shared" si="4"/>
        <v>9.8059597031963486E-2</v>
      </c>
      <c r="H268" s="251">
        <v>33</v>
      </c>
      <c r="I268" s="252">
        <v>0.85900207000000006</v>
      </c>
      <c r="J268" s="9"/>
      <c r="K268" s="14"/>
      <c r="L268" s="16"/>
      <c r="M268" s="16"/>
      <c r="N268" s="16"/>
      <c r="O268" s="16"/>
      <c r="P268" s="16"/>
    </row>
    <row r="269" spans="1:16" ht="16.5">
      <c r="A269" s="247">
        <v>264</v>
      </c>
      <c r="B269" s="43" t="s">
        <v>264</v>
      </c>
      <c r="C269" s="248">
        <v>0</v>
      </c>
      <c r="D269" s="249" t="s">
        <v>53</v>
      </c>
      <c r="E269" s="249" t="s">
        <v>18</v>
      </c>
      <c r="F269" s="249">
        <v>33</v>
      </c>
      <c r="G269" s="250">
        <f t="shared" si="4"/>
        <v>7.2694000490867591E-2</v>
      </c>
      <c r="H269" s="251">
        <v>33</v>
      </c>
      <c r="I269" s="252">
        <v>0.63679944430000013</v>
      </c>
      <c r="J269" s="9"/>
      <c r="K269" s="14"/>
      <c r="L269" s="16"/>
      <c r="M269" s="16"/>
      <c r="N269" s="16"/>
      <c r="O269" s="16"/>
      <c r="P269" s="16"/>
    </row>
    <row r="270" spans="1:16" ht="16.5">
      <c r="A270" s="247">
        <v>265</v>
      </c>
      <c r="B270" s="43" t="s">
        <v>265</v>
      </c>
      <c r="C270" s="248">
        <v>0</v>
      </c>
      <c r="D270" s="249" t="s">
        <v>53</v>
      </c>
      <c r="E270" s="249" t="s">
        <v>18</v>
      </c>
      <c r="F270" s="249">
        <v>33</v>
      </c>
      <c r="G270" s="250">
        <f t="shared" si="4"/>
        <v>7.5347656392694251E-2</v>
      </c>
      <c r="H270" s="251">
        <v>33</v>
      </c>
      <c r="I270" s="252">
        <v>0.66004547000000158</v>
      </c>
      <c r="J270" s="9"/>
      <c r="K270" s="14"/>
      <c r="L270" s="16"/>
      <c r="M270" s="16"/>
      <c r="N270" s="16"/>
      <c r="O270" s="16"/>
      <c r="P270" s="16"/>
    </row>
    <row r="271" spans="1:16" ht="16.5">
      <c r="A271" s="247">
        <v>266</v>
      </c>
      <c r="B271" s="43" t="s">
        <v>266</v>
      </c>
      <c r="C271" s="248">
        <v>10</v>
      </c>
      <c r="D271" s="249" t="s">
        <v>53</v>
      </c>
      <c r="E271" s="249" t="s">
        <v>18</v>
      </c>
      <c r="F271" s="249">
        <v>33</v>
      </c>
      <c r="G271" s="250">
        <f t="shared" si="4"/>
        <v>0.20015200799086763</v>
      </c>
      <c r="H271" s="251">
        <v>33</v>
      </c>
      <c r="I271" s="252">
        <v>1.7533315900000004</v>
      </c>
      <c r="J271" s="9"/>
      <c r="K271" s="14"/>
      <c r="L271" s="16"/>
      <c r="M271" s="16"/>
      <c r="N271" s="16"/>
      <c r="O271" s="16"/>
      <c r="P271" s="16"/>
    </row>
    <row r="272" spans="1:16" ht="33.75" customHeight="1">
      <c r="A272" s="247">
        <v>267</v>
      </c>
      <c r="B272" s="43" t="s">
        <v>267</v>
      </c>
      <c r="C272" s="248">
        <v>30</v>
      </c>
      <c r="D272" s="249" t="s">
        <v>53</v>
      </c>
      <c r="E272" s="249" t="s">
        <v>18</v>
      </c>
      <c r="F272" s="249">
        <v>33</v>
      </c>
      <c r="G272" s="250">
        <f t="shared" si="4"/>
        <v>0.55676272716894981</v>
      </c>
      <c r="H272" s="251">
        <v>33</v>
      </c>
      <c r="I272" s="252">
        <v>4.8772414900000003</v>
      </c>
      <c r="J272" s="9"/>
      <c r="K272" s="14"/>
      <c r="L272" s="16"/>
      <c r="M272" s="16"/>
      <c r="N272" s="16"/>
      <c r="O272" s="16"/>
      <c r="P272" s="16"/>
    </row>
    <row r="273" spans="1:16" ht="20.25" customHeight="1">
      <c r="A273" s="247">
        <v>268</v>
      </c>
      <c r="B273" s="43" t="s">
        <v>268</v>
      </c>
      <c r="C273" s="248">
        <v>70</v>
      </c>
      <c r="D273" s="249" t="s">
        <v>53</v>
      </c>
      <c r="E273" s="249" t="s">
        <v>18</v>
      </c>
      <c r="F273" s="249">
        <v>33</v>
      </c>
      <c r="G273" s="250">
        <f t="shared" si="4"/>
        <v>1.0391277465753428</v>
      </c>
      <c r="H273" s="251">
        <v>33</v>
      </c>
      <c r="I273" s="252">
        <v>9.1027590600000021</v>
      </c>
      <c r="J273" s="9"/>
      <c r="K273" s="14"/>
      <c r="L273" s="16"/>
      <c r="M273" s="16"/>
      <c r="N273" s="16"/>
      <c r="O273" s="16"/>
      <c r="P273" s="16"/>
    </row>
    <row r="274" spans="1:16" ht="20.25" customHeight="1">
      <c r="A274" s="247">
        <v>269</v>
      </c>
      <c r="B274" s="43" t="s">
        <v>269</v>
      </c>
      <c r="C274" s="248">
        <v>21</v>
      </c>
      <c r="D274" s="249" t="s">
        <v>53</v>
      </c>
      <c r="E274" s="249" t="s">
        <v>18</v>
      </c>
      <c r="F274" s="249">
        <v>33</v>
      </c>
      <c r="G274" s="250">
        <f t="shared" si="4"/>
        <v>0.33721124013698628</v>
      </c>
      <c r="H274" s="251">
        <v>33</v>
      </c>
      <c r="I274" s="252">
        <v>2.9539704635999997</v>
      </c>
      <c r="J274" s="9"/>
      <c r="K274" s="14"/>
      <c r="L274" s="16"/>
      <c r="M274" s="16"/>
      <c r="N274" s="16"/>
      <c r="O274" s="16"/>
      <c r="P274" s="16"/>
    </row>
    <row r="275" spans="1:16" ht="20.25" customHeight="1">
      <c r="A275" s="247">
        <v>270</v>
      </c>
      <c r="B275" s="43" t="s">
        <v>270</v>
      </c>
      <c r="C275" s="248">
        <v>10</v>
      </c>
      <c r="D275" s="249" t="s">
        <v>53</v>
      </c>
      <c r="E275" s="249" t="s">
        <v>18</v>
      </c>
      <c r="F275" s="249">
        <v>33</v>
      </c>
      <c r="G275" s="250">
        <f t="shared" si="4"/>
        <v>0.17082781735159819</v>
      </c>
      <c r="H275" s="251">
        <v>33</v>
      </c>
      <c r="I275" s="252">
        <v>1.4964516800000001</v>
      </c>
      <c r="J275" s="9"/>
      <c r="K275" s="14"/>
      <c r="L275" s="16"/>
      <c r="M275" s="16"/>
      <c r="N275" s="16"/>
      <c r="O275" s="16"/>
      <c r="P275" s="16"/>
    </row>
    <row r="276" spans="1:16" ht="20.25" customHeight="1">
      <c r="A276" s="247">
        <v>271</v>
      </c>
      <c r="B276" s="43" t="s">
        <v>271</v>
      </c>
      <c r="C276" s="248">
        <v>50</v>
      </c>
      <c r="D276" s="249" t="s">
        <v>53</v>
      </c>
      <c r="E276" s="249" t="s">
        <v>18</v>
      </c>
      <c r="F276" s="249">
        <v>33</v>
      </c>
      <c r="G276" s="250">
        <f t="shared" si="4"/>
        <v>0.76779952615296809</v>
      </c>
      <c r="H276" s="251">
        <v>33</v>
      </c>
      <c r="I276" s="252">
        <v>6.7259238491000009</v>
      </c>
      <c r="J276" s="9"/>
      <c r="K276" s="14"/>
      <c r="L276" s="16"/>
      <c r="M276" s="16"/>
      <c r="N276" s="16"/>
      <c r="O276" s="16"/>
      <c r="P276" s="16"/>
    </row>
    <row r="277" spans="1:16" ht="20.25" customHeight="1">
      <c r="A277" s="247">
        <v>272</v>
      </c>
      <c r="B277" s="43" t="s">
        <v>272</v>
      </c>
      <c r="C277" s="248">
        <v>39</v>
      </c>
      <c r="D277" s="249" t="s">
        <v>53</v>
      </c>
      <c r="E277" s="249" t="s">
        <v>18</v>
      </c>
      <c r="F277" s="249">
        <v>33</v>
      </c>
      <c r="G277" s="250">
        <f t="shared" si="4"/>
        <v>0.61303298226027403</v>
      </c>
      <c r="H277" s="251">
        <v>33</v>
      </c>
      <c r="I277" s="252">
        <v>5.3701689246000006</v>
      </c>
      <c r="J277" s="9"/>
      <c r="K277" s="14"/>
      <c r="L277" s="16"/>
      <c r="M277" s="16"/>
      <c r="N277" s="16"/>
      <c r="O277" s="16"/>
      <c r="P277" s="16"/>
    </row>
    <row r="278" spans="1:16" ht="20.25" customHeight="1">
      <c r="A278" s="247">
        <v>273</v>
      </c>
      <c r="B278" s="43" t="s">
        <v>273</v>
      </c>
      <c r="C278" s="248">
        <v>6</v>
      </c>
      <c r="D278" s="249" t="s">
        <v>53</v>
      </c>
      <c r="E278" s="249" t="s">
        <v>18</v>
      </c>
      <c r="F278" s="249">
        <v>33</v>
      </c>
      <c r="G278" s="250">
        <f t="shared" si="4"/>
        <v>9.575787434931507E-2</v>
      </c>
      <c r="H278" s="251">
        <v>33</v>
      </c>
      <c r="I278" s="252">
        <v>0.83883897929999995</v>
      </c>
      <c r="J278" s="9"/>
      <c r="K278" s="14"/>
      <c r="L278" s="16"/>
      <c r="M278" s="16"/>
      <c r="N278" s="16"/>
      <c r="O278" s="16"/>
      <c r="P278" s="16"/>
    </row>
    <row r="279" spans="1:16" ht="16.5">
      <c r="A279" s="247">
        <v>274</v>
      </c>
      <c r="B279" s="43" t="s">
        <v>274</v>
      </c>
      <c r="C279" s="248">
        <v>50</v>
      </c>
      <c r="D279" s="249" t="s">
        <v>53</v>
      </c>
      <c r="E279" s="249" t="s">
        <v>18</v>
      </c>
      <c r="F279" s="249">
        <v>33</v>
      </c>
      <c r="G279" s="250">
        <f t="shared" si="4"/>
        <v>0.80504775344748858</v>
      </c>
      <c r="H279" s="251">
        <v>33</v>
      </c>
      <c r="I279" s="252">
        <v>7.0522183201999997</v>
      </c>
      <c r="J279" s="9"/>
      <c r="K279" s="14"/>
      <c r="L279" s="16"/>
      <c r="M279" s="16"/>
      <c r="N279" s="16"/>
      <c r="O279" s="16"/>
      <c r="P279" s="16"/>
    </row>
    <row r="280" spans="1:16" ht="20.25" customHeight="1">
      <c r="A280" s="247">
        <v>275</v>
      </c>
      <c r="B280" s="43" t="s">
        <v>275</v>
      </c>
      <c r="C280" s="248">
        <v>10</v>
      </c>
      <c r="D280" s="249" t="s">
        <v>53</v>
      </c>
      <c r="E280" s="249" t="s">
        <v>18</v>
      </c>
      <c r="F280" s="249">
        <v>33</v>
      </c>
      <c r="G280" s="250">
        <f t="shared" si="4"/>
        <v>0.2997232246575342</v>
      </c>
      <c r="H280" s="251">
        <v>33</v>
      </c>
      <c r="I280" s="252">
        <v>2.6255754479999998</v>
      </c>
      <c r="J280" s="9"/>
      <c r="K280" s="17"/>
      <c r="L280" s="16"/>
      <c r="M280" s="16"/>
      <c r="N280" s="16"/>
      <c r="O280" s="16"/>
      <c r="P280" s="16"/>
    </row>
    <row r="281" spans="1:16" ht="20.25" customHeight="1">
      <c r="A281" s="247">
        <v>276</v>
      </c>
      <c r="B281" s="43" t="s">
        <v>276</v>
      </c>
      <c r="C281" s="248">
        <v>40</v>
      </c>
      <c r="D281" s="249" t="s">
        <v>53</v>
      </c>
      <c r="E281" s="249" t="s">
        <v>18</v>
      </c>
      <c r="F281" s="249">
        <v>33</v>
      </c>
      <c r="G281" s="250">
        <f t="shared" si="4"/>
        <v>0.7695277146118723</v>
      </c>
      <c r="H281" s="251">
        <v>33</v>
      </c>
      <c r="I281" s="252">
        <v>6.7410627800000009</v>
      </c>
      <c r="J281" s="9"/>
      <c r="K281" s="16"/>
      <c r="L281" s="16"/>
      <c r="M281" s="16"/>
      <c r="N281" s="16"/>
      <c r="O281" s="16"/>
      <c r="P281" s="16"/>
    </row>
    <row r="282" spans="1:16" ht="20.25" customHeight="1">
      <c r="A282" s="247">
        <v>277</v>
      </c>
      <c r="B282" s="43" t="s">
        <v>278</v>
      </c>
      <c r="C282" s="248">
        <v>2</v>
      </c>
      <c r="D282" s="249" t="s">
        <v>53</v>
      </c>
      <c r="E282" s="249" t="s">
        <v>18</v>
      </c>
      <c r="F282" s="249">
        <v>33</v>
      </c>
      <c r="G282" s="250">
        <f t="shared" si="4"/>
        <v>2.6092374315068497E-2</v>
      </c>
      <c r="H282" s="251">
        <v>33</v>
      </c>
      <c r="I282" s="252">
        <v>0.22856919900000003</v>
      </c>
      <c r="J282" s="9"/>
      <c r="K282" s="16"/>
      <c r="L282" s="16"/>
      <c r="M282" s="16"/>
      <c r="N282" s="16"/>
      <c r="O282" s="16"/>
      <c r="P282" s="16"/>
    </row>
    <row r="283" spans="1:16" ht="20.25" customHeight="1">
      <c r="A283" s="247">
        <v>278</v>
      </c>
      <c r="B283" s="43" t="s">
        <v>281</v>
      </c>
      <c r="C283" s="248">
        <v>20</v>
      </c>
      <c r="D283" s="249" t="s">
        <v>53</v>
      </c>
      <c r="E283" s="249" t="s">
        <v>18</v>
      </c>
      <c r="F283" s="249">
        <v>33</v>
      </c>
      <c r="G283" s="250">
        <f t="shared" si="4"/>
        <v>0.32380778803652976</v>
      </c>
      <c r="H283" s="251">
        <v>33</v>
      </c>
      <c r="I283" s="252">
        <v>2.8365562232000006</v>
      </c>
      <c r="J283" s="9"/>
      <c r="K283" s="16"/>
      <c r="L283" s="16"/>
      <c r="M283" s="16"/>
      <c r="N283" s="16"/>
      <c r="O283" s="16"/>
      <c r="P283" s="16"/>
    </row>
    <row r="284" spans="1:16" ht="20.25" customHeight="1">
      <c r="A284" s="247">
        <v>279</v>
      </c>
      <c r="B284" s="43" t="s">
        <v>282</v>
      </c>
      <c r="C284" s="248">
        <v>40</v>
      </c>
      <c r="D284" s="249" t="s">
        <v>53</v>
      </c>
      <c r="E284" s="249" t="s">
        <v>18</v>
      </c>
      <c r="F284" s="249">
        <v>33</v>
      </c>
      <c r="G284" s="250">
        <f t="shared" si="4"/>
        <v>0.68453089737442918</v>
      </c>
      <c r="H284" s="251">
        <v>33</v>
      </c>
      <c r="I284" s="252">
        <v>5.9964906610000002</v>
      </c>
      <c r="J284" s="9"/>
      <c r="K284" s="16"/>
      <c r="L284" s="16"/>
      <c r="M284" s="16"/>
      <c r="N284" s="16"/>
      <c r="O284" s="16"/>
      <c r="P284" s="16"/>
    </row>
    <row r="285" spans="1:16" ht="20.25" customHeight="1">
      <c r="A285" s="247">
        <v>280</v>
      </c>
      <c r="B285" s="43" t="s">
        <v>283</v>
      </c>
      <c r="C285" s="248">
        <v>30</v>
      </c>
      <c r="D285" s="249" t="s">
        <v>53</v>
      </c>
      <c r="E285" s="249" t="s">
        <v>18</v>
      </c>
      <c r="F285" s="249">
        <v>33</v>
      </c>
      <c r="G285" s="250">
        <f t="shared" si="4"/>
        <v>0.48174482579908673</v>
      </c>
      <c r="H285" s="251">
        <v>33</v>
      </c>
      <c r="I285" s="252">
        <v>4.2200846739999998</v>
      </c>
      <c r="J285" s="9"/>
      <c r="K285" s="16"/>
      <c r="L285" s="16"/>
      <c r="M285" s="16"/>
      <c r="N285" s="16"/>
      <c r="O285" s="16"/>
      <c r="P285" s="16"/>
    </row>
    <row r="286" spans="1:16" ht="20.25" customHeight="1">
      <c r="A286" s="247">
        <v>281</v>
      </c>
      <c r="B286" s="43" t="s">
        <v>284</v>
      </c>
      <c r="C286" s="248">
        <v>0.5</v>
      </c>
      <c r="D286" s="249" t="s">
        <v>53</v>
      </c>
      <c r="E286" s="249" t="s">
        <v>18</v>
      </c>
      <c r="F286" s="249">
        <v>33</v>
      </c>
      <c r="G286" s="250">
        <f t="shared" si="4"/>
        <v>9.6054586757990848E-2</v>
      </c>
      <c r="H286" s="251">
        <v>33</v>
      </c>
      <c r="I286" s="252">
        <v>0.84143817999999992</v>
      </c>
      <c r="J286" s="9"/>
      <c r="K286" s="16"/>
      <c r="L286" s="16"/>
      <c r="M286" s="16"/>
      <c r="N286" s="16"/>
      <c r="O286" s="16"/>
      <c r="P286" s="16"/>
    </row>
    <row r="287" spans="1:16" ht="20.25" customHeight="1">
      <c r="A287" s="247">
        <v>282</v>
      </c>
      <c r="B287" s="43" t="s">
        <v>286</v>
      </c>
      <c r="C287" s="248">
        <v>2</v>
      </c>
      <c r="D287" s="249" t="s">
        <v>53</v>
      </c>
      <c r="E287" s="249" t="s">
        <v>18</v>
      </c>
      <c r="F287" s="249">
        <v>33</v>
      </c>
      <c r="G287" s="250">
        <f t="shared" si="4"/>
        <v>3.1082712328767116E-2</v>
      </c>
      <c r="H287" s="251">
        <v>33</v>
      </c>
      <c r="I287" s="252">
        <v>0.27228455999999995</v>
      </c>
      <c r="J287" s="9"/>
      <c r="K287" s="16"/>
      <c r="L287" s="16"/>
      <c r="M287" s="16"/>
      <c r="N287" s="16"/>
      <c r="O287" s="16"/>
      <c r="P287" s="16"/>
    </row>
    <row r="288" spans="1:16" ht="20.25" customHeight="1">
      <c r="A288" s="247">
        <v>283</v>
      </c>
      <c r="B288" s="43" t="s">
        <v>287</v>
      </c>
      <c r="C288" s="248">
        <v>1</v>
      </c>
      <c r="D288" s="249" t="s">
        <v>53</v>
      </c>
      <c r="E288" s="249" t="s">
        <v>18</v>
      </c>
      <c r="F288" s="249">
        <v>33</v>
      </c>
      <c r="G288" s="250">
        <f t="shared" si="4"/>
        <v>1.3884706735159772E-2</v>
      </c>
      <c r="H288" s="251">
        <v>33</v>
      </c>
      <c r="I288" s="252">
        <v>0.12163003099999961</v>
      </c>
      <c r="J288" s="9"/>
      <c r="K288" s="16"/>
      <c r="L288" s="16"/>
      <c r="M288" s="16"/>
      <c r="N288" s="16"/>
      <c r="O288" s="16"/>
      <c r="P288" s="16"/>
    </row>
    <row r="289" spans="1:16" ht="20.25" customHeight="1">
      <c r="A289" s="247">
        <v>284</v>
      </c>
      <c r="B289" s="43" t="s">
        <v>288</v>
      </c>
      <c r="C289" s="248">
        <v>40</v>
      </c>
      <c r="D289" s="249" t="s">
        <v>53</v>
      </c>
      <c r="E289" s="249" t="s">
        <v>18</v>
      </c>
      <c r="F289" s="249">
        <v>33</v>
      </c>
      <c r="G289" s="250">
        <f t="shared" si="4"/>
        <v>0.83717301940639266</v>
      </c>
      <c r="H289" s="251">
        <v>33</v>
      </c>
      <c r="I289" s="252">
        <v>7.3336356500000006</v>
      </c>
      <c r="J289" s="9"/>
      <c r="K289" s="16"/>
      <c r="L289" s="16"/>
      <c r="M289" s="16"/>
      <c r="N289" s="16"/>
      <c r="O289" s="16"/>
      <c r="P289" s="16"/>
    </row>
    <row r="290" spans="1:16" ht="20.25" customHeight="1">
      <c r="A290" s="247">
        <v>285</v>
      </c>
      <c r="B290" s="43" t="s">
        <v>289</v>
      </c>
      <c r="C290" s="248">
        <v>25</v>
      </c>
      <c r="D290" s="249" t="s">
        <v>53</v>
      </c>
      <c r="E290" s="249" t="s">
        <v>18</v>
      </c>
      <c r="F290" s="249">
        <v>33</v>
      </c>
      <c r="G290" s="250">
        <f t="shared" si="4"/>
        <v>0.40894498030821919</v>
      </c>
      <c r="H290" s="251">
        <v>33</v>
      </c>
      <c r="I290" s="252">
        <v>3.5823580274999998</v>
      </c>
      <c r="J290" s="9"/>
      <c r="K290" s="16"/>
      <c r="L290" s="16"/>
      <c r="M290" s="16"/>
      <c r="N290" s="16"/>
      <c r="O290" s="16"/>
      <c r="P290" s="16"/>
    </row>
    <row r="291" spans="1:16" ht="20.25" customHeight="1">
      <c r="A291" s="247">
        <v>286</v>
      </c>
      <c r="B291" s="43" t="s">
        <v>344</v>
      </c>
      <c r="C291" s="248">
        <v>150</v>
      </c>
      <c r="D291" s="249" t="s">
        <v>53</v>
      </c>
      <c r="E291" s="249" t="s">
        <v>18</v>
      </c>
      <c r="F291" s="249">
        <v>132</v>
      </c>
      <c r="G291" s="250">
        <f t="shared" si="4"/>
        <v>3.7625844565353885</v>
      </c>
      <c r="H291" s="251">
        <v>132</v>
      </c>
      <c r="I291" s="252">
        <v>32.960239839250001</v>
      </c>
      <c r="J291" s="9"/>
      <c r="K291" s="16"/>
      <c r="L291" s="16"/>
      <c r="M291" s="16"/>
      <c r="N291" s="16"/>
      <c r="O291" s="16"/>
      <c r="P291" s="16"/>
    </row>
    <row r="292" spans="1:16" ht="20.25" customHeight="1">
      <c r="A292" s="247">
        <v>287</v>
      </c>
      <c r="B292" s="43" t="s">
        <v>345</v>
      </c>
      <c r="C292" s="248">
        <v>50</v>
      </c>
      <c r="D292" s="249" t="s">
        <v>53</v>
      </c>
      <c r="E292" s="249" t="s">
        <v>18</v>
      </c>
      <c r="F292" s="249">
        <v>33</v>
      </c>
      <c r="G292" s="250">
        <f t="shared" si="4"/>
        <v>1.2830524949200917</v>
      </c>
      <c r="H292" s="251">
        <v>33</v>
      </c>
      <c r="I292" s="252">
        <v>11.239539855500002</v>
      </c>
      <c r="J292" s="9"/>
      <c r="K292" s="16"/>
      <c r="L292" s="16"/>
      <c r="M292" s="16"/>
      <c r="N292" s="16"/>
      <c r="O292" s="16"/>
      <c r="P292" s="16"/>
    </row>
    <row r="293" spans="1:16" ht="20.25" customHeight="1">
      <c r="A293" s="247">
        <v>288</v>
      </c>
      <c r="B293" s="43" t="s">
        <v>346</v>
      </c>
      <c r="C293" s="248">
        <v>50</v>
      </c>
      <c r="D293" s="249" t="s">
        <v>53</v>
      </c>
      <c r="E293" s="249" t="s">
        <v>18</v>
      </c>
      <c r="F293" s="249">
        <v>132</v>
      </c>
      <c r="G293" s="250">
        <f t="shared" si="4"/>
        <v>1.0571239115582192</v>
      </c>
      <c r="H293" s="251">
        <v>132</v>
      </c>
      <c r="I293" s="252">
        <v>9.2604054652500007</v>
      </c>
      <c r="J293" s="9"/>
      <c r="K293" s="16"/>
      <c r="L293" s="16"/>
      <c r="M293" s="16"/>
      <c r="N293" s="16"/>
      <c r="O293" s="16"/>
      <c r="P293" s="16"/>
    </row>
    <row r="294" spans="1:16" ht="20.25" customHeight="1">
      <c r="A294" s="247">
        <v>289</v>
      </c>
      <c r="B294" s="43" t="s">
        <v>347</v>
      </c>
      <c r="C294" s="248">
        <v>100</v>
      </c>
      <c r="D294" s="249" t="s">
        <v>53</v>
      </c>
      <c r="E294" s="249" t="s">
        <v>18</v>
      </c>
      <c r="F294" s="249">
        <v>33</v>
      </c>
      <c r="G294" s="250">
        <f t="shared" si="4"/>
        <v>2.2472864962328769</v>
      </c>
      <c r="H294" s="251">
        <v>33</v>
      </c>
      <c r="I294" s="252">
        <v>19.686229707000003</v>
      </c>
      <c r="J294" s="9"/>
      <c r="K294" s="16"/>
      <c r="L294" s="16"/>
      <c r="M294" s="16"/>
      <c r="N294" s="16"/>
      <c r="O294" s="16"/>
      <c r="P294" s="16"/>
    </row>
    <row r="295" spans="1:16" ht="20.25" customHeight="1">
      <c r="A295" s="247">
        <v>290</v>
      </c>
      <c r="B295" s="43" t="s">
        <v>348</v>
      </c>
      <c r="C295" s="248">
        <v>50</v>
      </c>
      <c r="D295" s="249" t="s">
        <v>53</v>
      </c>
      <c r="E295" s="249" t="s">
        <v>18</v>
      </c>
      <c r="F295" s="249">
        <v>33</v>
      </c>
      <c r="G295" s="250">
        <f t="shared" si="4"/>
        <v>1.3004964720605023</v>
      </c>
      <c r="H295" s="251">
        <v>33</v>
      </c>
      <c r="I295" s="252">
        <v>11.392349095249999</v>
      </c>
      <c r="J295" s="9"/>
      <c r="K295" s="16"/>
      <c r="L295" s="16"/>
      <c r="M295" s="16"/>
      <c r="N295" s="16"/>
      <c r="O295" s="16"/>
      <c r="P295" s="16"/>
    </row>
    <row r="296" spans="1:16" ht="20.25" customHeight="1">
      <c r="A296" s="247">
        <v>291</v>
      </c>
      <c r="B296" s="43" t="s">
        <v>291</v>
      </c>
      <c r="C296" s="248">
        <v>25</v>
      </c>
      <c r="D296" s="249" t="s">
        <v>53</v>
      </c>
      <c r="E296" s="249" t="s">
        <v>18</v>
      </c>
      <c r="F296" s="249">
        <v>33</v>
      </c>
      <c r="G296" s="250">
        <f t="shared" si="4"/>
        <v>0.37494113743150692</v>
      </c>
      <c r="H296" s="251">
        <v>33</v>
      </c>
      <c r="I296" s="252">
        <v>3.2844843639000003</v>
      </c>
      <c r="J296" s="9"/>
      <c r="K296" s="16"/>
      <c r="L296" s="16"/>
      <c r="M296" s="16"/>
      <c r="N296" s="16"/>
      <c r="O296" s="16"/>
      <c r="P296" s="16"/>
    </row>
    <row r="297" spans="1:16" ht="20.25" customHeight="1">
      <c r="A297" s="247">
        <v>292</v>
      </c>
      <c r="B297" s="43" t="s">
        <v>292</v>
      </c>
      <c r="C297" s="248">
        <v>22</v>
      </c>
      <c r="D297" s="249" t="s">
        <v>53</v>
      </c>
      <c r="E297" s="249" t="s">
        <v>18</v>
      </c>
      <c r="F297" s="249">
        <v>33</v>
      </c>
      <c r="G297" s="250">
        <f t="shared" si="4"/>
        <v>0.271825068413242</v>
      </c>
      <c r="H297" s="251">
        <v>33</v>
      </c>
      <c r="I297" s="252">
        <v>2.3811875993</v>
      </c>
      <c r="J297" s="9"/>
      <c r="K297" s="16"/>
      <c r="L297" s="16"/>
      <c r="M297" s="16"/>
      <c r="N297" s="16"/>
      <c r="O297" s="16"/>
      <c r="P297" s="16"/>
    </row>
    <row r="298" spans="1:16" ht="20.25" customHeight="1">
      <c r="A298" s="247">
        <v>293</v>
      </c>
      <c r="B298" s="43" t="s">
        <v>293</v>
      </c>
      <c r="C298" s="248">
        <v>30</v>
      </c>
      <c r="D298" s="249" t="s">
        <v>53</v>
      </c>
      <c r="E298" s="249" t="s">
        <v>18</v>
      </c>
      <c r="F298" s="249">
        <v>33</v>
      </c>
      <c r="G298" s="250">
        <f t="shared" si="4"/>
        <v>0.74370171689497733</v>
      </c>
      <c r="H298" s="251">
        <v>33</v>
      </c>
      <c r="I298" s="252">
        <v>6.514827040000001</v>
      </c>
      <c r="J298" s="9"/>
      <c r="K298" s="16"/>
      <c r="L298" s="16"/>
      <c r="M298" s="16"/>
      <c r="N298" s="16"/>
      <c r="O298" s="16"/>
      <c r="P298" s="16"/>
    </row>
    <row r="299" spans="1:16" ht="20.25" customHeight="1">
      <c r="A299" s="247">
        <v>294</v>
      </c>
      <c r="B299" s="43" t="s">
        <v>294</v>
      </c>
      <c r="C299" s="248">
        <v>30</v>
      </c>
      <c r="D299" s="249" t="s">
        <v>53</v>
      </c>
      <c r="E299" s="249" t="s">
        <v>18</v>
      </c>
      <c r="F299" s="249">
        <v>33</v>
      </c>
      <c r="G299" s="250">
        <f t="shared" si="4"/>
        <v>0.46924043509132424</v>
      </c>
      <c r="H299" s="251">
        <v>33</v>
      </c>
      <c r="I299" s="252">
        <v>4.1105462114</v>
      </c>
      <c r="J299" s="9"/>
      <c r="K299" s="16"/>
      <c r="L299" s="16"/>
      <c r="M299" s="16"/>
      <c r="N299" s="16"/>
      <c r="O299" s="16"/>
      <c r="P299" s="16"/>
    </row>
    <row r="300" spans="1:16" ht="20.25" customHeight="1">
      <c r="A300" s="247">
        <v>295</v>
      </c>
      <c r="B300" s="43" t="s">
        <v>295</v>
      </c>
      <c r="C300" s="248">
        <v>3</v>
      </c>
      <c r="D300" s="249" t="s">
        <v>53</v>
      </c>
      <c r="E300" s="249" t="s">
        <v>18</v>
      </c>
      <c r="F300" s="249">
        <v>33</v>
      </c>
      <c r="G300" s="250">
        <f t="shared" si="4"/>
        <v>4.4721816210045659E-2</v>
      </c>
      <c r="H300" s="251">
        <v>33</v>
      </c>
      <c r="I300" s="252">
        <v>0.39176310999999997</v>
      </c>
      <c r="J300" s="9"/>
      <c r="K300" s="18"/>
      <c r="L300" s="16"/>
      <c r="M300" s="16"/>
      <c r="N300" s="16"/>
      <c r="O300" s="16"/>
      <c r="P300" s="16"/>
    </row>
    <row r="301" spans="1:16" ht="20.25" customHeight="1">
      <c r="A301" s="247">
        <v>296</v>
      </c>
      <c r="B301" s="43" t="s">
        <v>351</v>
      </c>
      <c r="C301" s="248" t="s">
        <v>57</v>
      </c>
      <c r="D301" s="249" t="s">
        <v>57</v>
      </c>
      <c r="E301" s="249" t="s">
        <v>356</v>
      </c>
      <c r="F301" s="249">
        <v>220</v>
      </c>
      <c r="G301" s="250">
        <f t="shared" si="4"/>
        <v>0.31761379359588937</v>
      </c>
      <c r="H301" s="249">
        <v>220</v>
      </c>
      <c r="I301" s="252">
        <v>2.7822968318999912</v>
      </c>
      <c r="J301" s="9"/>
      <c r="K301" s="16"/>
      <c r="L301" s="16"/>
      <c r="M301" s="16"/>
      <c r="N301" s="16"/>
      <c r="O301" s="16"/>
      <c r="P301" s="16"/>
    </row>
    <row r="302" spans="1:16" ht="20.25" customHeight="1">
      <c r="A302" s="247">
        <v>297</v>
      </c>
      <c r="B302" s="43" t="s">
        <v>351</v>
      </c>
      <c r="C302" s="248" t="s">
        <v>57</v>
      </c>
      <c r="D302" s="249" t="s">
        <v>57</v>
      </c>
      <c r="E302" s="249" t="s">
        <v>356</v>
      </c>
      <c r="F302" s="249">
        <v>220</v>
      </c>
      <c r="G302" s="250">
        <f t="shared" si="4"/>
        <v>2.6312387062168949</v>
      </c>
      <c r="H302" s="249">
        <v>220</v>
      </c>
      <c r="I302" s="255">
        <v>23.049651066459997</v>
      </c>
      <c r="J302" s="9"/>
      <c r="K302" s="16"/>
      <c r="L302" s="16"/>
      <c r="M302" s="16"/>
      <c r="N302" s="16"/>
      <c r="O302" s="16"/>
      <c r="P302" s="16"/>
    </row>
    <row r="303" spans="1:16" ht="20.25" customHeight="1">
      <c r="A303" s="247">
        <v>298</v>
      </c>
      <c r="B303" s="43" t="s">
        <v>353</v>
      </c>
      <c r="C303" s="248" t="s">
        <v>57</v>
      </c>
      <c r="D303" s="249" t="s">
        <v>53</v>
      </c>
      <c r="E303" s="249" t="s">
        <v>18</v>
      </c>
      <c r="F303" s="249">
        <v>220</v>
      </c>
      <c r="G303" s="250">
        <f t="shared" si="4"/>
        <v>27.028270548013701</v>
      </c>
      <c r="H303" s="251">
        <v>220</v>
      </c>
      <c r="I303" s="252">
        <v>236.76765000060001</v>
      </c>
      <c r="J303" s="9"/>
      <c r="K303" s="16"/>
      <c r="L303" s="16"/>
      <c r="M303" s="16"/>
      <c r="N303" s="16"/>
      <c r="O303" s="16"/>
      <c r="P303" s="16"/>
    </row>
    <row r="304" spans="1:16" ht="20.25" customHeight="1">
      <c r="A304" s="247">
        <v>299</v>
      </c>
      <c r="B304" s="43" t="s">
        <v>354</v>
      </c>
      <c r="C304" s="248">
        <v>1000</v>
      </c>
      <c r="D304" s="249" t="s">
        <v>53</v>
      </c>
      <c r="E304" s="249" t="s">
        <v>18</v>
      </c>
      <c r="F304" s="249">
        <v>33</v>
      </c>
      <c r="G304" s="250">
        <f t="shared" si="4"/>
        <v>19.758688531632423</v>
      </c>
      <c r="H304" s="251">
        <v>33</v>
      </c>
      <c r="I304" s="252">
        <v>173.08611153710001</v>
      </c>
      <c r="J304" s="9"/>
      <c r="K304" s="16"/>
      <c r="L304" s="16"/>
      <c r="M304" s="16"/>
      <c r="N304" s="16"/>
      <c r="O304" s="16"/>
      <c r="P304" s="16"/>
    </row>
    <row r="305" spans="1:16" ht="20.25" customHeight="1">
      <c r="A305" s="247">
        <v>300</v>
      </c>
      <c r="B305" s="43" t="s">
        <v>413</v>
      </c>
      <c r="C305" s="249">
        <v>250</v>
      </c>
      <c r="D305" s="249" t="s">
        <v>53</v>
      </c>
      <c r="E305" s="249" t="s">
        <v>18</v>
      </c>
      <c r="F305" s="248">
        <v>33</v>
      </c>
      <c r="G305" s="250">
        <f t="shared" si="4"/>
        <v>4.2471678858447488</v>
      </c>
      <c r="H305" s="248">
        <v>33</v>
      </c>
      <c r="I305" s="252">
        <v>37.205190680000001</v>
      </c>
      <c r="J305" s="9"/>
      <c r="K305" s="16"/>
      <c r="L305" s="16"/>
      <c r="M305" s="16"/>
      <c r="N305" s="16"/>
      <c r="O305" s="16"/>
      <c r="P305" s="16"/>
    </row>
    <row r="306" spans="1:16" ht="20.25" customHeight="1">
      <c r="A306" s="6"/>
      <c r="B306" s="16"/>
      <c r="C306" s="7"/>
      <c r="D306" s="6"/>
      <c r="E306" s="13"/>
      <c r="F306" s="16"/>
      <c r="G306" s="8"/>
      <c r="H306" s="16"/>
      <c r="I306" s="9"/>
      <c r="J306" s="9"/>
      <c r="K306" s="16"/>
      <c r="L306" s="16"/>
      <c r="M306" s="16"/>
      <c r="N306" s="16"/>
      <c r="O306" s="16"/>
      <c r="P306" s="16"/>
    </row>
    <row r="307" spans="1:16" ht="20.25" customHeight="1">
      <c r="A307" s="6"/>
      <c r="B307" s="16"/>
      <c r="C307" s="7"/>
      <c r="D307" s="6"/>
      <c r="E307" s="13"/>
      <c r="F307" s="16"/>
      <c r="G307" s="8"/>
      <c r="H307" s="16"/>
      <c r="I307" s="9"/>
      <c r="J307" s="9"/>
      <c r="K307" s="16"/>
      <c r="L307" s="16"/>
      <c r="M307" s="16"/>
      <c r="N307" s="16"/>
      <c r="O307" s="16"/>
      <c r="P307" s="16"/>
    </row>
    <row r="308" spans="1:16" ht="20.25" customHeight="1">
      <c r="A308" s="6"/>
      <c r="B308" s="16"/>
      <c r="C308" s="7"/>
      <c r="D308" s="6"/>
      <c r="E308" s="13"/>
      <c r="F308" s="16"/>
      <c r="G308" s="8"/>
      <c r="H308" s="16"/>
      <c r="I308" s="9"/>
      <c r="J308" s="9"/>
      <c r="K308" s="16"/>
      <c r="L308" s="16"/>
      <c r="M308" s="16"/>
      <c r="N308" s="16"/>
      <c r="O308" s="16"/>
      <c r="P308" s="16"/>
    </row>
    <row r="309" spans="1:16" ht="20.25" customHeight="1">
      <c r="A309" s="6"/>
      <c r="B309" s="16"/>
      <c r="C309" s="7"/>
      <c r="D309" s="6"/>
      <c r="E309" s="13"/>
      <c r="F309" s="16"/>
      <c r="G309" s="8"/>
      <c r="H309" s="16"/>
      <c r="I309" s="9"/>
      <c r="J309" s="9"/>
      <c r="K309" s="16"/>
      <c r="L309" s="16"/>
      <c r="M309" s="16"/>
      <c r="N309" s="16"/>
      <c r="O309" s="16"/>
      <c r="P309" s="16"/>
    </row>
    <row r="310" spans="1:16" ht="20.25" customHeight="1">
      <c r="A310" s="6"/>
      <c r="B310" s="16"/>
      <c r="C310" s="7"/>
      <c r="D310" s="6"/>
      <c r="E310" s="13"/>
      <c r="F310" s="16"/>
      <c r="G310" s="8"/>
      <c r="H310" s="16"/>
      <c r="I310" s="9"/>
      <c r="J310" s="9"/>
      <c r="K310" s="16"/>
      <c r="L310" s="16"/>
      <c r="M310" s="16"/>
      <c r="N310" s="16"/>
      <c r="O310" s="16"/>
      <c r="P310" s="16"/>
    </row>
    <row r="311" spans="1:16" ht="20.25" customHeight="1">
      <c r="A311" s="6"/>
      <c r="B311" s="16"/>
      <c r="C311" s="7"/>
      <c r="D311" s="6"/>
      <c r="E311" s="13"/>
      <c r="F311" s="16"/>
      <c r="G311" s="8"/>
      <c r="H311" s="16"/>
      <c r="I311" s="9"/>
      <c r="J311" s="9"/>
      <c r="K311" s="16"/>
      <c r="L311" s="16"/>
      <c r="M311" s="16"/>
      <c r="N311" s="16"/>
      <c r="O311" s="16"/>
      <c r="P311" s="16"/>
    </row>
    <row r="312" spans="1:16" ht="20.25" customHeight="1">
      <c r="A312" s="6"/>
      <c r="B312" s="16"/>
      <c r="C312" s="7"/>
      <c r="D312" s="6"/>
      <c r="E312" s="13"/>
      <c r="F312" s="16"/>
      <c r="G312" s="8"/>
      <c r="H312" s="16"/>
      <c r="I312" s="9"/>
      <c r="J312" s="9"/>
      <c r="K312" s="16"/>
      <c r="L312" s="16"/>
      <c r="M312" s="16"/>
      <c r="N312" s="16"/>
      <c r="O312" s="16"/>
      <c r="P312" s="16"/>
    </row>
    <row r="313" spans="1:16" ht="20.25" customHeight="1">
      <c r="A313" s="6"/>
      <c r="B313" s="16"/>
      <c r="C313" s="7"/>
      <c r="D313" s="6"/>
      <c r="E313" s="13"/>
      <c r="F313" s="16"/>
      <c r="G313" s="8"/>
      <c r="H313" s="16"/>
      <c r="I313" s="9"/>
      <c r="J313" s="9"/>
      <c r="K313" s="16"/>
      <c r="L313" s="16"/>
      <c r="M313" s="16"/>
      <c r="N313" s="16"/>
      <c r="O313" s="16"/>
      <c r="P313" s="16"/>
    </row>
    <row r="314" spans="1:16" ht="20.25" customHeight="1">
      <c r="A314" s="6"/>
      <c r="B314" s="16"/>
      <c r="C314" s="7"/>
      <c r="D314" s="6"/>
      <c r="E314" s="13"/>
      <c r="F314" s="16"/>
      <c r="G314" s="8"/>
      <c r="H314" s="16"/>
      <c r="I314" s="9"/>
      <c r="J314" s="9"/>
      <c r="K314" s="16"/>
      <c r="L314" s="16"/>
      <c r="M314" s="16"/>
      <c r="N314" s="16"/>
      <c r="O314" s="16"/>
      <c r="P314" s="16"/>
    </row>
    <row r="315" spans="1:16" ht="20.25" customHeight="1">
      <c r="A315" s="6"/>
      <c r="B315" s="16"/>
      <c r="C315" s="7"/>
      <c r="D315" s="6"/>
      <c r="E315" s="13"/>
      <c r="F315" s="16"/>
      <c r="G315" s="8"/>
      <c r="H315" s="16"/>
      <c r="I315" s="9"/>
      <c r="J315" s="9"/>
      <c r="K315" s="16"/>
      <c r="L315" s="16"/>
      <c r="M315" s="16"/>
      <c r="N315" s="16"/>
      <c r="O315" s="16"/>
      <c r="P315" s="16"/>
    </row>
    <row r="316" spans="1:16" ht="20.25" customHeight="1">
      <c r="A316" s="6"/>
      <c r="B316" s="16"/>
      <c r="C316" s="7"/>
      <c r="D316" s="6"/>
      <c r="E316" s="13"/>
      <c r="F316" s="16"/>
      <c r="G316" s="8"/>
      <c r="H316" s="16"/>
      <c r="I316" s="9"/>
      <c r="J316" s="9"/>
      <c r="K316" s="16"/>
      <c r="L316" s="16"/>
      <c r="M316" s="16"/>
      <c r="N316" s="16"/>
      <c r="O316" s="16"/>
      <c r="P316" s="16"/>
    </row>
    <row r="317" spans="1:16" ht="20.25" customHeight="1">
      <c r="A317" s="6"/>
      <c r="B317" s="16"/>
      <c r="C317" s="7"/>
      <c r="D317" s="6"/>
      <c r="E317" s="13"/>
      <c r="F317" s="16"/>
      <c r="G317" s="8"/>
      <c r="H317" s="16"/>
      <c r="I317" s="9"/>
      <c r="J317" s="9"/>
      <c r="K317" s="16"/>
      <c r="L317" s="16"/>
      <c r="M317" s="16"/>
      <c r="N317" s="16"/>
      <c r="O317" s="16"/>
      <c r="P317" s="16"/>
    </row>
    <row r="318" spans="1:16" ht="20.25" customHeight="1">
      <c r="A318" s="6"/>
      <c r="B318" s="16"/>
      <c r="C318" s="7"/>
      <c r="D318" s="6"/>
      <c r="E318" s="13"/>
      <c r="F318" s="16"/>
      <c r="G318" s="8"/>
      <c r="H318" s="16"/>
      <c r="I318" s="9"/>
      <c r="J318" s="9"/>
      <c r="K318" s="16"/>
      <c r="L318" s="16"/>
      <c r="M318" s="16"/>
      <c r="N318" s="16"/>
      <c r="O318" s="16"/>
      <c r="P318" s="16"/>
    </row>
    <row r="319" spans="1:16" ht="20.25" customHeight="1">
      <c r="A319" s="6"/>
      <c r="B319" s="16"/>
      <c r="C319" s="7"/>
      <c r="D319" s="6"/>
      <c r="E319" s="13"/>
      <c r="F319" s="16"/>
      <c r="G319" s="8"/>
      <c r="H319" s="16"/>
      <c r="I319" s="9"/>
      <c r="J319" s="9"/>
      <c r="K319" s="16"/>
      <c r="L319" s="16"/>
      <c r="M319" s="16"/>
      <c r="N319" s="16"/>
      <c r="O319" s="16"/>
      <c r="P319" s="16"/>
    </row>
    <row r="320" spans="1:16" ht="20.25" customHeight="1">
      <c r="A320" s="6"/>
      <c r="B320" s="16"/>
      <c r="C320" s="7"/>
      <c r="D320" s="6"/>
      <c r="E320" s="13"/>
      <c r="F320" s="16"/>
      <c r="G320" s="8"/>
      <c r="H320" s="16"/>
      <c r="I320" s="9"/>
      <c r="J320" s="9"/>
      <c r="K320" s="16"/>
      <c r="L320" s="16"/>
      <c r="M320" s="16"/>
      <c r="N320" s="16"/>
      <c r="O320" s="16"/>
      <c r="P320" s="16"/>
    </row>
    <row r="321" spans="1:16" ht="20.25" customHeight="1">
      <c r="A321" s="6"/>
      <c r="B321" s="16"/>
      <c r="C321" s="7"/>
      <c r="D321" s="6"/>
      <c r="E321" s="13"/>
      <c r="F321" s="16"/>
      <c r="G321" s="8"/>
      <c r="H321" s="16"/>
      <c r="I321" s="9"/>
      <c r="J321" s="9"/>
      <c r="K321" s="16"/>
      <c r="L321" s="16"/>
      <c r="M321" s="16"/>
      <c r="N321" s="16"/>
      <c r="O321" s="16"/>
      <c r="P321" s="16"/>
    </row>
    <row r="322" spans="1:16" ht="20.25" customHeight="1">
      <c r="A322" s="6"/>
      <c r="B322" s="16"/>
      <c r="C322" s="7"/>
      <c r="D322" s="6"/>
      <c r="E322" s="13"/>
      <c r="F322" s="16"/>
      <c r="G322" s="8"/>
      <c r="H322" s="16"/>
      <c r="I322" s="9"/>
      <c r="J322" s="9"/>
      <c r="K322" s="16"/>
      <c r="L322" s="16"/>
      <c r="M322" s="16"/>
      <c r="N322" s="16"/>
      <c r="O322" s="16"/>
      <c r="P322" s="16"/>
    </row>
    <row r="323" spans="1:16" ht="20.25" customHeight="1">
      <c r="A323" s="6"/>
      <c r="B323" s="16"/>
      <c r="C323" s="7"/>
      <c r="D323" s="6"/>
      <c r="E323" s="13"/>
      <c r="F323" s="16"/>
      <c r="G323" s="8"/>
      <c r="H323" s="16"/>
      <c r="I323" s="9"/>
      <c r="J323" s="9"/>
      <c r="K323" s="16"/>
      <c r="L323" s="16"/>
      <c r="M323" s="16"/>
      <c r="N323" s="16"/>
      <c r="O323" s="16"/>
      <c r="P323" s="16"/>
    </row>
    <row r="324" spans="1:16" ht="20.25" customHeight="1">
      <c r="A324" s="6"/>
      <c r="B324" s="16"/>
      <c r="C324" s="7"/>
      <c r="D324" s="6"/>
      <c r="E324" s="13"/>
      <c r="F324" s="16"/>
      <c r="G324" s="8"/>
      <c r="H324" s="16"/>
      <c r="I324" s="9"/>
      <c r="J324" s="9"/>
      <c r="K324" s="16"/>
      <c r="L324" s="16"/>
      <c r="M324" s="16"/>
      <c r="N324" s="16"/>
      <c r="O324" s="16"/>
      <c r="P324" s="16"/>
    </row>
    <row r="325" spans="1:16" ht="20.25" customHeight="1">
      <c r="A325" s="6"/>
      <c r="B325" s="11"/>
      <c r="C325" s="7"/>
      <c r="D325" s="6"/>
      <c r="E325" s="13"/>
      <c r="F325" s="16"/>
      <c r="G325" s="8"/>
      <c r="H325" s="16"/>
      <c r="I325" s="9"/>
      <c r="J325" s="9"/>
      <c r="K325" s="16"/>
      <c r="L325" s="16"/>
      <c r="M325" s="16"/>
      <c r="N325" s="16"/>
      <c r="O325" s="16"/>
      <c r="P325" s="16"/>
    </row>
    <row r="326" spans="1:16" ht="20.25" customHeight="1">
      <c r="A326" s="6"/>
      <c r="B326" s="16"/>
      <c r="C326" s="16"/>
      <c r="D326" s="6"/>
      <c r="E326" s="13"/>
      <c r="F326" s="16"/>
      <c r="G326" s="8"/>
      <c r="H326" s="16"/>
      <c r="I326" s="9"/>
      <c r="J326" s="9"/>
      <c r="K326" s="16"/>
      <c r="L326" s="16"/>
      <c r="M326" s="16"/>
      <c r="N326" s="16"/>
      <c r="O326" s="16"/>
      <c r="P326" s="16"/>
    </row>
    <row r="327" spans="1:16" ht="20.25" customHeight="1">
      <c r="A327" s="6"/>
      <c r="B327" s="16"/>
      <c r="C327" s="16"/>
      <c r="D327" s="6"/>
      <c r="E327" s="13"/>
      <c r="F327" s="16"/>
      <c r="G327" s="8"/>
      <c r="H327" s="16"/>
      <c r="I327" s="9"/>
      <c r="J327" s="9"/>
      <c r="K327" s="16"/>
      <c r="L327" s="16"/>
      <c r="M327" s="16"/>
      <c r="N327" s="16"/>
      <c r="O327" s="16"/>
      <c r="P327" s="16"/>
    </row>
    <row r="328" spans="1:16" ht="20.25" customHeight="1">
      <c r="A328" s="6"/>
      <c r="B328" s="16"/>
      <c r="C328" s="16"/>
      <c r="D328" s="6"/>
      <c r="E328" s="13"/>
      <c r="F328" s="16"/>
      <c r="G328" s="8"/>
      <c r="H328" s="16"/>
      <c r="I328" s="9"/>
      <c r="J328" s="9"/>
      <c r="K328" s="16"/>
      <c r="L328" s="16"/>
      <c r="M328" s="16"/>
      <c r="N328" s="16"/>
      <c r="O328" s="16"/>
      <c r="P328" s="16"/>
    </row>
    <row r="329" spans="1:16" ht="20.25" customHeight="1">
      <c r="A329" s="6"/>
      <c r="B329" s="16"/>
      <c r="C329" s="16"/>
      <c r="D329" s="6"/>
      <c r="E329" s="13"/>
      <c r="F329" s="16"/>
      <c r="G329" s="8"/>
      <c r="H329" s="16"/>
      <c r="I329" s="9"/>
      <c r="J329" s="9"/>
      <c r="K329" s="16"/>
      <c r="L329" s="16"/>
      <c r="M329" s="16"/>
      <c r="N329" s="16"/>
      <c r="O329" s="16"/>
      <c r="P329" s="16"/>
    </row>
    <row r="330" spans="1:16" ht="20.25" customHeight="1">
      <c r="A330" s="6"/>
      <c r="B330" s="16"/>
      <c r="C330" s="16"/>
      <c r="D330" s="6"/>
      <c r="E330" s="13"/>
      <c r="F330" s="16"/>
      <c r="G330" s="8"/>
      <c r="H330" s="16"/>
      <c r="I330" s="9"/>
      <c r="J330" s="9"/>
      <c r="K330" s="16"/>
      <c r="L330" s="16"/>
      <c r="M330" s="16"/>
      <c r="N330" s="16"/>
      <c r="O330" s="16"/>
      <c r="P330" s="16"/>
    </row>
    <row r="331" spans="1:16" ht="20.25" customHeight="1">
      <c r="A331" s="6"/>
      <c r="B331" s="16"/>
      <c r="C331" s="16"/>
      <c r="D331" s="6"/>
      <c r="E331" s="13"/>
      <c r="F331" s="16"/>
      <c r="G331" s="8"/>
      <c r="H331" s="16"/>
      <c r="I331" s="9"/>
      <c r="J331" s="9"/>
      <c r="K331" s="16"/>
      <c r="L331" s="16"/>
      <c r="M331" s="16"/>
      <c r="N331" s="16"/>
      <c r="O331" s="16"/>
      <c r="P331" s="16"/>
    </row>
    <row r="332" spans="1:16" ht="20.25" customHeight="1">
      <c r="A332" s="6"/>
      <c r="B332" s="16"/>
      <c r="C332" s="16"/>
      <c r="D332" s="6"/>
      <c r="E332" s="13"/>
      <c r="F332" s="16"/>
      <c r="G332" s="8"/>
      <c r="H332" s="16"/>
      <c r="I332" s="9"/>
      <c r="J332" s="9"/>
      <c r="K332" s="16"/>
      <c r="L332" s="16"/>
      <c r="M332" s="16"/>
      <c r="N332" s="16"/>
      <c r="O332" s="16"/>
      <c r="P332" s="16"/>
    </row>
    <row r="333" spans="1:16" ht="20.25" customHeight="1">
      <c r="A333" s="6"/>
      <c r="B333" s="16"/>
      <c r="C333" s="16"/>
      <c r="D333" s="6"/>
      <c r="E333" s="13"/>
      <c r="F333" s="16"/>
      <c r="G333" s="8"/>
      <c r="H333" s="16"/>
      <c r="I333" s="9"/>
      <c r="J333" s="9"/>
      <c r="K333" s="16"/>
      <c r="L333" s="16"/>
      <c r="M333" s="16"/>
      <c r="N333" s="16"/>
      <c r="O333" s="16"/>
      <c r="P333" s="16"/>
    </row>
    <row r="334" spans="1:16" ht="20.25" customHeight="1">
      <c r="A334" s="6"/>
      <c r="B334" s="16"/>
      <c r="C334" s="16"/>
      <c r="D334" s="6"/>
      <c r="E334" s="13"/>
      <c r="F334" s="16"/>
      <c r="G334" s="8"/>
      <c r="H334" s="16"/>
      <c r="I334" s="9"/>
      <c r="J334" s="9"/>
      <c r="K334" s="16"/>
      <c r="L334" s="16"/>
      <c r="M334" s="16"/>
      <c r="N334" s="16"/>
      <c r="O334" s="16"/>
      <c r="P334" s="16"/>
    </row>
    <row r="335" spans="1:16" ht="20.25" customHeight="1">
      <c r="A335" s="6"/>
      <c r="B335" s="16"/>
      <c r="C335" s="16"/>
      <c r="D335" s="6"/>
      <c r="E335" s="13"/>
      <c r="F335" s="16"/>
      <c r="G335" s="8"/>
      <c r="H335" s="16"/>
      <c r="I335" s="9"/>
      <c r="J335" s="9"/>
      <c r="K335" s="16"/>
      <c r="L335" s="16"/>
      <c r="M335" s="16"/>
      <c r="N335" s="16"/>
      <c r="O335" s="16"/>
      <c r="P335" s="16"/>
    </row>
    <row r="336" spans="1:16" ht="20.25" customHeight="1">
      <c r="A336" s="6"/>
      <c r="B336" s="16"/>
      <c r="C336" s="16"/>
      <c r="D336" s="6"/>
      <c r="E336" s="13"/>
      <c r="F336" s="16"/>
      <c r="G336" s="8"/>
      <c r="H336" s="16"/>
      <c r="I336" s="9"/>
      <c r="J336" s="9"/>
      <c r="K336" s="16"/>
      <c r="L336" s="16"/>
      <c r="M336" s="16"/>
      <c r="N336" s="16"/>
      <c r="O336" s="16"/>
      <c r="P336" s="16"/>
    </row>
    <row r="337" spans="1:16" ht="20.25" customHeight="1">
      <c r="A337" s="6"/>
      <c r="B337" s="16"/>
      <c r="C337" s="16"/>
      <c r="D337" s="6"/>
      <c r="E337" s="13"/>
      <c r="F337" s="16"/>
      <c r="G337" s="8"/>
      <c r="H337" s="16"/>
      <c r="I337" s="9"/>
      <c r="J337" s="9"/>
      <c r="K337" s="16"/>
      <c r="L337" s="16"/>
      <c r="M337" s="16"/>
      <c r="N337" s="16"/>
      <c r="O337" s="16"/>
      <c r="P337" s="16"/>
    </row>
    <row r="338" spans="1:16" ht="20.25" customHeight="1">
      <c r="A338" s="6"/>
      <c r="B338" s="16"/>
      <c r="C338" s="16"/>
      <c r="D338" s="6"/>
      <c r="E338" s="13"/>
      <c r="F338" s="16"/>
      <c r="G338" s="8"/>
      <c r="H338" s="16"/>
      <c r="I338" s="9"/>
      <c r="J338" s="9"/>
      <c r="K338" s="16"/>
      <c r="L338" s="16"/>
      <c r="M338" s="16"/>
      <c r="N338" s="16"/>
      <c r="O338" s="16"/>
      <c r="P338" s="16"/>
    </row>
    <row r="339" spans="1:16" ht="20.25" customHeight="1">
      <c r="A339" s="6"/>
      <c r="B339" s="16"/>
      <c r="C339" s="16"/>
      <c r="D339" s="6"/>
      <c r="E339" s="13"/>
      <c r="F339" s="16"/>
      <c r="G339" s="8"/>
      <c r="H339" s="16"/>
      <c r="I339" s="9"/>
      <c r="J339" s="9"/>
      <c r="K339" s="16"/>
      <c r="L339" s="16"/>
      <c r="M339" s="16"/>
      <c r="N339" s="16"/>
      <c r="O339" s="16"/>
      <c r="P339" s="16"/>
    </row>
    <row r="340" spans="1:16" ht="20.25" customHeight="1">
      <c r="A340" s="6"/>
      <c r="B340" s="16"/>
      <c r="C340" s="16"/>
      <c r="D340" s="6"/>
      <c r="E340" s="13"/>
      <c r="F340" s="16"/>
      <c r="G340" s="8"/>
      <c r="H340" s="16"/>
      <c r="I340" s="9"/>
      <c r="J340" s="9"/>
      <c r="K340" s="16"/>
      <c r="L340" s="16"/>
      <c r="M340" s="16"/>
      <c r="N340" s="16"/>
      <c r="O340" s="16"/>
      <c r="P340" s="16"/>
    </row>
    <row r="341" spans="1:16" ht="20.25" customHeight="1">
      <c r="A341" s="6"/>
      <c r="B341" s="16"/>
      <c r="C341" s="16"/>
      <c r="D341" s="6"/>
      <c r="E341" s="13"/>
      <c r="F341" s="16"/>
      <c r="G341" s="8"/>
      <c r="H341" s="16"/>
      <c r="I341" s="9"/>
      <c r="J341" s="9"/>
      <c r="K341" s="16"/>
      <c r="L341" s="16"/>
      <c r="M341" s="16"/>
      <c r="N341" s="16"/>
      <c r="O341" s="16"/>
      <c r="P341" s="16"/>
    </row>
    <row r="342" spans="1:16" ht="20.25" customHeight="1">
      <c r="A342" s="6"/>
      <c r="B342" s="16"/>
      <c r="C342" s="16"/>
      <c r="D342" s="6"/>
      <c r="E342" s="13"/>
      <c r="F342" s="16"/>
      <c r="G342" s="8"/>
      <c r="H342" s="16"/>
      <c r="I342" s="9"/>
      <c r="J342" s="9"/>
      <c r="K342" s="16"/>
      <c r="L342" s="16"/>
      <c r="M342" s="16"/>
      <c r="N342" s="16"/>
      <c r="O342" s="16"/>
      <c r="P342" s="16"/>
    </row>
    <row r="343" spans="1:16" ht="20.25" customHeight="1">
      <c r="A343" s="6"/>
      <c r="B343" s="16"/>
      <c r="C343" s="16"/>
      <c r="D343" s="6"/>
      <c r="E343" s="13"/>
      <c r="F343" s="16"/>
      <c r="G343" s="8"/>
      <c r="H343" s="16"/>
      <c r="I343" s="9"/>
      <c r="J343" s="9"/>
      <c r="K343" s="16"/>
      <c r="L343" s="16"/>
      <c r="M343" s="16"/>
      <c r="N343" s="16"/>
      <c r="O343" s="16"/>
      <c r="P343" s="16"/>
    </row>
    <row r="344" spans="1:16" ht="20.25" customHeight="1">
      <c r="A344" s="6"/>
      <c r="B344" s="16"/>
      <c r="C344" s="16"/>
      <c r="D344" s="6"/>
      <c r="E344" s="13"/>
      <c r="F344" s="16"/>
      <c r="G344" s="8"/>
      <c r="H344" s="16"/>
      <c r="I344" s="9"/>
      <c r="J344" s="9"/>
      <c r="K344" s="16"/>
      <c r="L344" s="16"/>
      <c r="M344" s="16"/>
      <c r="N344" s="16"/>
      <c r="O344" s="16"/>
      <c r="P344" s="16"/>
    </row>
    <row r="345" spans="1:16" ht="20.25" customHeight="1">
      <c r="A345" s="6"/>
      <c r="B345" s="16"/>
      <c r="C345" s="16"/>
      <c r="D345" s="6"/>
      <c r="E345" s="13"/>
      <c r="F345" s="16"/>
      <c r="G345" s="8"/>
      <c r="H345" s="16"/>
      <c r="I345" s="9"/>
      <c r="J345" s="9"/>
      <c r="K345" s="16"/>
      <c r="L345" s="16"/>
      <c r="M345" s="16"/>
      <c r="N345" s="16"/>
      <c r="O345" s="16"/>
      <c r="P345" s="16"/>
    </row>
    <row r="346" spans="1:16" ht="20.25" customHeight="1">
      <c r="A346" s="6"/>
      <c r="B346" s="16"/>
      <c r="C346" s="16"/>
      <c r="D346" s="6"/>
      <c r="E346" s="13"/>
      <c r="F346" s="16"/>
      <c r="G346" s="8"/>
      <c r="H346" s="16"/>
      <c r="I346" s="9"/>
      <c r="J346" s="9"/>
      <c r="K346" s="16"/>
      <c r="L346" s="16"/>
      <c r="M346" s="16"/>
      <c r="N346" s="16"/>
      <c r="O346" s="16"/>
      <c r="P346" s="16"/>
    </row>
    <row r="347" spans="1:16" ht="20.25" customHeight="1">
      <c r="A347" s="6"/>
      <c r="B347" s="16"/>
      <c r="C347" s="16"/>
      <c r="D347" s="6"/>
      <c r="E347" s="13"/>
      <c r="F347" s="16"/>
      <c r="G347" s="8"/>
      <c r="H347" s="16"/>
      <c r="I347" s="9"/>
      <c r="J347" s="9"/>
      <c r="K347" s="16"/>
      <c r="L347" s="16"/>
      <c r="M347" s="16"/>
      <c r="N347" s="16"/>
      <c r="O347" s="16"/>
      <c r="P347" s="16"/>
    </row>
    <row r="348" spans="1:16" ht="20.25" customHeight="1">
      <c r="A348" s="6"/>
      <c r="B348" s="16"/>
      <c r="C348" s="16"/>
      <c r="D348" s="6"/>
      <c r="E348" s="13"/>
      <c r="F348" s="16"/>
      <c r="G348" s="8"/>
      <c r="H348" s="16"/>
      <c r="I348" s="9"/>
      <c r="J348" s="9"/>
      <c r="K348" s="16"/>
      <c r="L348" s="16"/>
      <c r="M348" s="16"/>
      <c r="N348" s="16"/>
      <c r="O348" s="16"/>
      <c r="P348" s="16"/>
    </row>
    <row r="349" spans="1:16" ht="20.25" customHeight="1">
      <c r="A349" s="6"/>
      <c r="B349" s="16"/>
      <c r="C349" s="16"/>
      <c r="D349" s="6"/>
      <c r="E349" s="13"/>
      <c r="F349" s="16"/>
      <c r="G349" s="8"/>
      <c r="H349" s="16"/>
      <c r="I349" s="9"/>
      <c r="J349" s="9"/>
      <c r="K349" s="16"/>
      <c r="L349" s="16"/>
      <c r="M349" s="16"/>
      <c r="N349" s="16"/>
      <c r="O349" s="16"/>
      <c r="P349" s="16"/>
    </row>
    <row r="350" spans="1:16" ht="20.25" customHeight="1">
      <c r="A350" s="6"/>
      <c r="B350" s="16"/>
      <c r="C350" s="16"/>
      <c r="D350" s="6"/>
      <c r="E350" s="13"/>
      <c r="F350" s="16"/>
      <c r="G350" s="8"/>
      <c r="H350" s="16"/>
      <c r="I350" s="9"/>
      <c r="J350" s="9"/>
      <c r="K350" s="16"/>
      <c r="L350" s="16"/>
      <c r="M350" s="16"/>
      <c r="N350" s="16"/>
      <c r="O350" s="16"/>
      <c r="P350" s="16"/>
    </row>
    <row r="351" spans="1:16" ht="20.25" customHeight="1">
      <c r="A351" s="6"/>
      <c r="B351" s="16"/>
      <c r="C351" s="16"/>
      <c r="D351" s="6"/>
      <c r="E351" s="13"/>
      <c r="F351" s="16"/>
      <c r="G351" s="8"/>
      <c r="H351" s="16"/>
      <c r="I351" s="9"/>
      <c r="J351" s="9"/>
      <c r="K351" s="16"/>
      <c r="L351" s="16"/>
      <c r="M351" s="16"/>
      <c r="N351" s="16"/>
      <c r="O351" s="16"/>
      <c r="P351" s="16"/>
    </row>
    <row r="352" spans="1:16" ht="20.25" customHeight="1">
      <c r="A352" s="6"/>
      <c r="B352" s="16"/>
      <c r="C352" s="16"/>
      <c r="D352" s="6"/>
      <c r="E352" s="13"/>
      <c r="F352" s="16"/>
      <c r="G352" s="8"/>
      <c r="H352" s="16"/>
      <c r="I352" s="9"/>
      <c r="J352" s="9"/>
      <c r="K352" s="16"/>
      <c r="L352" s="16"/>
      <c r="M352" s="16"/>
      <c r="N352" s="16"/>
      <c r="O352" s="16"/>
      <c r="P352" s="16"/>
    </row>
    <row r="353" spans="1:16" ht="20.25" customHeight="1">
      <c r="A353" s="6"/>
      <c r="B353" s="16"/>
      <c r="C353" s="16"/>
      <c r="D353" s="6"/>
      <c r="E353" s="13"/>
      <c r="F353" s="16"/>
      <c r="G353" s="8"/>
      <c r="H353" s="16"/>
      <c r="I353" s="9"/>
      <c r="J353" s="9"/>
      <c r="K353" s="16"/>
      <c r="L353" s="16"/>
      <c r="M353" s="16"/>
      <c r="N353" s="16"/>
      <c r="O353" s="16"/>
      <c r="P353" s="16"/>
    </row>
    <row r="354" spans="1:16" ht="20.25" customHeight="1">
      <c r="A354" s="6"/>
      <c r="B354" s="16"/>
      <c r="C354" s="16"/>
      <c r="D354" s="6"/>
      <c r="E354" s="13"/>
      <c r="F354" s="16"/>
      <c r="G354" s="8"/>
      <c r="H354" s="16"/>
      <c r="I354" s="9"/>
      <c r="J354" s="9"/>
      <c r="K354" s="16"/>
      <c r="L354" s="16"/>
      <c r="M354" s="16"/>
      <c r="N354" s="16"/>
      <c r="O354" s="16"/>
      <c r="P354" s="16"/>
    </row>
    <row r="355" spans="1:16" ht="20.25" customHeight="1">
      <c r="A355" s="6"/>
      <c r="B355" s="16"/>
      <c r="C355" s="16"/>
      <c r="D355" s="6"/>
      <c r="E355" s="13"/>
      <c r="F355" s="16"/>
      <c r="G355" s="8"/>
      <c r="H355" s="16"/>
      <c r="I355" s="9"/>
      <c r="J355" s="9"/>
      <c r="K355" s="16"/>
      <c r="L355" s="16"/>
      <c r="M355" s="16"/>
      <c r="N355" s="16"/>
      <c r="O355" s="16"/>
      <c r="P355" s="16"/>
    </row>
    <row r="356" spans="1:16" ht="20.25" customHeight="1">
      <c r="A356" s="6"/>
      <c r="B356" s="16"/>
      <c r="C356" s="16"/>
      <c r="D356" s="6"/>
      <c r="E356" s="13"/>
      <c r="F356" s="16"/>
      <c r="G356" s="8"/>
      <c r="H356" s="16"/>
      <c r="I356" s="9"/>
      <c r="J356" s="9"/>
      <c r="K356" s="16"/>
      <c r="L356" s="16"/>
      <c r="M356" s="16"/>
      <c r="N356" s="16"/>
      <c r="O356" s="16"/>
      <c r="P356" s="16"/>
    </row>
    <row r="357" spans="1:16" ht="20.25" customHeight="1">
      <c r="A357" s="6"/>
      <c r="B357" s="16"/>
      <c r="C357" s="16"/>
      <c r="D357" s="6"/>
      <c r="E357" s="13"/>
      <c r="F357" s="16"/>
      <c r="G357" s="8"/>
      <c r="H357" s="16"/>
      <c r="I357" s="9"/>
      <c r="J357" s="9"/>
      <c r="K357" s="16"/>
      <c r="L357" s="16"/>
      <c r="M357" s="16"/>
      <c r="N357" s="16"/>
      <c r="O357" s="16"/>
      <c r="P357" s="16"/>
    </row>
    <row r="358" spans="1:16" ht="20.25" customHeight="1">
      <c r="A358" s="6"/>
      <c r="B358" s="16"/>
      <c r="C358" s="16"/>
      <c r="D358" s="6"/>
      <c r="E358" s="13"/>
      <c r="F358" s="16"/>
      <c r="G358" s="8"/>
      <c r="H358" s="16"/>
      <c r="I358" s="9"/>
      <c r="J358" s="9"/>
      <c r="K358" s="16"/>
      <c r="L358" s="16"/>
      <c r="M358" s="16"/>
      <c r="N358" s="16"/>
      <c r="O358" s="16"/>
      <c r="P358" s="16"/>
    </row>
    <row r="359" spans="1:16" ht="20.25" customHeight="1">
      <c r="A359" s="6"/>
      <c r="B359" s="16"/>
      <c r="C359" s="16"/>
      <c r="D359" s="6"/>
      <c r="E359" s="13"/>
      <c r="F359" s="16"/>
      <c r="G359" s="8"/>
      <c r="H359" s="16"/>
      <c r="I359" s="9"/>
      <c r="J359" s="9"/>
      <c r="K359" s="16"/>
      <c r="L359" s="16"/>
      <c r="M359" s="16"/>
      <c r="N359" s="16"/>
      <c r="O359" s="16"/>
      <c r="P359" s="16"/>
    </row>
    <row r="360" spans="1:16" ht="20.25" customHeight="1">
      <c r="A360" s="6"/>
      <c r="B360" s="11"/>
      <c r="C360" s="16"/>
      <c r="D360" s="6"/>
      <c r="E360" s="13"/>
      <c r="F360" s="16"/>
      <c r="G360" s="8"/>
      <c r="H360" s="16"/>
      <c r="I360" s="9"/>
      <c r="J360" s="9"/>
      <c r="K360" s="16"/>
      <c r="L360" s="16"/>
      <c r="M360" s="16"/>
      <c r="N360" s="16"/>
      <c r="O360" s="16"/>
      <c r="P360" s="16"/>
    </row>
    <row r="361" spans="1:16" ht="20.25" customHeight="1">
      <c r="A361" s="6"/>
      <c r="B361" s="11"/>
      <c r="C361" s="16"/>
      <c r="D361" s="6"/>
      <c r="E361" s="13"/>
      <c r="F361" s="16"/>
      <c r="G361" s="8"/>
      <c r="H361" s="16"/>
      <c r="I361" s="9"/>
      <c r="J361" s="9"/>
      <c r="K361" s="16"/>
      <c r="L361" s="16"/>
      <c r="M361" s="16"/>
      <c r="N361" s="16"/>
      <c r="O361" s="16"/>
      <c r="P361" s="16"/>
    </row>
    <row r="362" spans="1:16" ht="20.25" customHeight="1">
      <c r="A362" s="6"/>
      <c r="B362" s="16"/>
      <c r="C362" s="16"/>
      <c r="D362" s="6"/>
      <c r="E362" s="13"/>
      <c r="F362" s="16"/>
      <c r="G362" s="8"/>
      <c r="H362" s="16"/>
      <c r="I362" s="9"/>
      <c r="J362" s="9"/>
      <c r="K362" s="16"/>
      <c r="L362" s="16"/>
      <c r="M362" s="16"/>
      <c r="N362" s="16"/>
      <c r="O362" s="16"/>
      <c r="P362" s="16"/>
    </row>
    <row r="363" spans="1:16" ht="20.25" customHeight="1">
      <c r="A363" s="6"/>
      <c r="B363" s="16"/>
      <c r="C363" s="16"/>
      <c r="D363" s="6"/>
      <c r="E363" s="13"/>
      <c r="F363" s="16"/>
      <c r="G363" s="8"/>
      <c r="H363" s="16"/>
      <c r="I363" s="9"/>
      <c r="J363" s="9"/>
      <c r="K363" s="16"/>
      <c r="L363" s="16"/>
      <c r="M363" s="16"/>
      <c r="N363" s="16"/>
      <c r="O363" s="16"/>
      <c r="P363" s="16"/>
    </row>
    <row r="364" spans="1:16" ht="20.25" customHeight="1">
      <c r="A364" s="6"/>
      <c r="B364" s="16"/>
      <c r="C364" s="16"/>
      <c r="D364" s="6"/>
      <c r="E364" s="13"/>
      <c r="F364" s="16"/>
      <c r="G364" s="8"/>
      <c r="H364" s="16"/>
      <c r="I364" s="9"/>
      <c r="J364" s="9"/>
      <c r="K364" s="16"/>
      <c r="L364" s="16"/>
      <c r="M364" s="16"/>
      <c r="N364" s="16"/>
      <c r="O364" s="16"/>
      <c r="P364" s="16"/>
    </row>
    <row r="365" spans="1:16" ht="20.25" customHeight="1">
      <c r="A365" s="6"/>
      <c r="B365" s="16"/>
      <c r="C365" s="16"/>
      <c r="D365" s="6"/>
      <c r="E365" s="13"/>
      <c r="F365" s="16"/>
      <c r="G365" s="8"/>
      <c r="H365" s="16"/>
      <c r="I365" s="9"/>
      <c r="J365" s="9"/>
      <c r="K365" s="16"/>
      <c r="L365" s="16"/>
      <c r="M365" s="16"/>
      <c r="N365" s="16"/>
      <c r="O365" s="16"/>
      <c r="P365" s="16"/>
    </row>
    <row r="366" spans="1:16" ht="20.25" customHeight="1">
      <c r="A366" s="6"/>
      <c r="B366" s="16"/>
      <c r="C366" s="16"/>
      <c r="D366" s="6"/>
      <c r="E366" s="13"/>
      <c r="F366" s="16"/>
      <c r="G366" s="8"/>
      <c r="H366" s="16"/>
      <c r="I366" s="9"/>
      <c r="J366" s="9"/>
      <c r="K366" s="16"/>
      <c r="L366" s="16"/>
      <c r="M366" s="16"/>
      <c r="N366" s="16"/>
      <c r="O366" s="16"/>
      <c r="P366" s="16"/>
    </row>
    <row r="367" spans="1:16" ht="20.25" customHeight="1">
      <c r="A367" s="6"/>
      <c r="B367" s="16"/>
      <c r="C367" s="16"/>
      <c r="D367" s="6"/>
      <c r="E367" s="13"/>
      <c r="F367" s="16"/>
      <c r="G367" s="8"/>
      <c r="H367" s="16"/>
      <c r="I367" s="9"/>
      <c r="J367" s="9"/>
      <c r="K367" s="16"/>
      <c r="L367" s="16"/>
      <c r="M367" s="16"/>
      <c r="N367" s="16"/>
      <c r="O367" s="16"/>
      <c r="P367" s="16"/>
    </row>
    <row r="368" spans="1:16" ht="20.25" customHeight="1">
      <c r="A368" s="6"/>
      <c r="B368" s="16"/>
      <c r="C368" s="16"/>
      <c r="D368" s="6"/>
      <c r="E368" s="13"/>
      <c r="F368" s="16"/>
      <c r="G368" s="8"/>
      <c r="H368" s="16"/>
      <c r="I368" s="9"/>
      <c r="J368" s="9"/>
      <c r="K368" s="16"/>
      <c r="L368" s="16"/>
      <c r="M368" s="16"/>
      <c r="N368" s="16"/>
      <c r="O368" s="16"/>
      <c r="P368" s="16"/>
    </row>
    <row r="369" spans="1:16" ht="20.25" customHeight="1">
      <c r="A369" s="6"/>
      <c r="B369" s="16"/>
      <c r="C369" s="16"/>
      <c r="D369" s="6"/>
      <c r="E369" s="13"/>
      <c r="F369" s="16"/>
      <c r="G369" s="8"/>
      <c r="H369" s="16"/>
      <c r="I369" s="9"/>
      <c r="J369" s="9"/>
      <c r="K369" s="16"/>
      <c r="L369" s="16"/>
      <c r="M369" s="16"/>
      <c r="N369" s="16"/>
      <c r="O369" s="16"/>
      <c r="P369" s="16"/>
    </row>
    <row r="370" spans="1:16" ht="20.25" customHeight="1">
      <c r="A370" s="6"/>
      <c r="B370" s="16"/>
      <c r="C370" s="16"/>
      <c r="D370" s="6"/>
      <c r="E370" s="13"/>
      <c r="F370" s="16"/>
      <c r="G370" s="8"/>
      <c r="H370" s="16"/>
      <c r="I370" s="9"/>
      <c r="J370" s="9"/>
      <c r="K370" s="16"/>
      <c r="L370" s="16"/>
      <c r="M370" s="16"/>
      <c r="N370" s="16"/>
      <c r="O370" s="16"/>
      <c r="P370" s="16"/>
    </row>
    <row r="371" spans="1:16" ht="20.25" customHeight="1">
      <c r="A371" s="6"/>
      <c r="B371" s="16"/>
      <c r="C371" s="16"/>
      <c r="D371" s="6"/>
      <c r="E371" s="13"/>
      <c r="F371" s="16"/>
      <c r="G371" s="8"/>
      <c r="H371" s="16"/>
      <c r="I371" s="9"/>
      <c r="J371" s="9"/>
      <c r="K371" s="18"/>
      <c r="L371" s="16"/>
      <c r="M371" s="16"/>
      <c r="N371" s="16"/>
      <c r="O371" s="16"/>
      <c r="P371" s="16"/>
    </row>
    <row r="372" spans="1:16" ht="20.25" customHeight="1">
      <c r="A372" s="6"/>
      <c r="B372" s="16"/>
      <c r="C372" s="16"/>
      <c r="D372" s="6"/>
      <c r="E372" s="13"/>
      <c r="F372" s="16"/>
      <c r="G372" s="8"/>
      <c r="H372" s="16"/>
      <c r="I372" s="9"/>
      <c r="J372" s="9"/>
      <c r="K372" s="16"/>
      <c r="L372" s="16"/>
      <c r="M372" s="16"/>
      <c r="N372" s="16"/>
      <c r="O372" s="16"/>
      <c r="P372" s="16"/>
    </row>
    <row r="373" spans="1:16" ht="20.25" customHeight="1">
      <c r="A373" s="6"/>
      <c r="B373" s="16"/>
      <c r="C373" s="16"/>
      <c r="D373" s="6"/>
      <c r="E373" s="13"/>
      <c r="F373" s="16"/>
      <c r="G373" s="8"/>
      <c r="H373" s="16"/>
      <c r="I373" s="9"/>
      <c r="J373" s="9"/>
      <c r="K373" s="16"/>
      <c r="L373" s="16"/>
      <c r="M373" s="16"/>
      <c r="N373" s="16"/>
      <c r="O373" s="16"/>
      <c r="P373" s="16"/>
    </row>
    <row r="374" spans="1:16" ht="20.25" customHeight="1">
      <c r="A374" s="6"/>
      <c r="B374" s="16"/>
      <c r="C374" s="16"/>
      <c r="D374" s="6"/>
      <c r="E374" s="13"/>
      <c r="F374" s="16"/>
      <c r="G374" s="8"/>
      <c r="H374" s="16"/>
      <c r="I374" s="9"/>
      <c r="J374" s="9"/>
      <c r="K374" s="16"/>
      <c r="L374" s="16"/>
      <c r="M374" s="16"/>
      <c r="N374" s="16"/>
      <c r="O374" s="16"/>
      <c r="P374" s="16"/>
    </row>
    <row r="375" spans="1:16" ht="20.25" customHeight="1">
      <c r="A375" s="6"/>
      <c r="B375" s="16"/>
      <c r="C375" s="16"/>
      <c r="D375" s="6"/>
      <c r="E375" s="13"/>
      <c r="F375" s="16"/>
      <c r="G375" s="8"/>
      <c r="H375" s="16"/>
      <c r="I375" s="9"/>
      <c r="J375" s="9"/>
      <c r="K375" s="16"/>
      <c r="L375" s="16"/>
      <c r="M375" s="16"/>
      <c r="N375" s="16"/>
      <c r="O375" s="16"/>
      <c r="P375" s="16"/>
    </row>
    <row r="376" spans="1:16" ht="20.25" customHeight="1">
      <c r="A376" s="6"/>
      <c r="B376" s="16"/>
      <c r="C376" s="16"/>
      <c r="D376" s="6"/>
      <c r="E376" s="13"/>
      <c r="F376" s="16"/>
      <c r="G376" s="8"/>
      <c r="H376" s="16"/>
      <c r="I376" s="9"/>
      <c r="J376" s="9"/>
      <c r="K376" s="18"/>
      <c r="L376" s="16"/>
      <c r="M376" s="16"/>
      <c r="N376" s="16"/>
      <c r="O376" s="16"/>
      <c r="P376" s="16"/>
    </row>
    <row r="377" spans="1:16" ht="20.25" customHeight="1">
      <c r="A377" s="6"/>
      <c r="B377" s="16"/>
      <c r="C377" s="16"/>
      <c r="D377" s="6"/>
      <c r="E377" s="13"/>
      <c r="F377" s="16"/>
      <c r="G377" s="8"/>
      <c r="H377" s="16"/>
      <c r="I377" s="9"/>
      <c r="J377" s="9"/>
      <c r="K377" s="16"/>
      <c r="L377" s="16"/>
      <c r="M377" s="16"/>
      <c r="N377" s="16"/>
      <c r="O377" s="16"/>
      <c r="P377" s="16"/>
    </row>
    <row r="378" spans="1:16" ht="20.25" customHeight="1">
      <c r="A378" s="6"/>
      <c r="B378" s="16"/>
      <c r="C378" s="16"/>
      <c r="D378" s="6"/>
      <c r="E378" s="13"/>
      <c r="F378" s="16"/>
      <c r="G378" s="8"/>
      <c r="H378" s="16"/>
      <c r="I378" s="9"/>
      <c r="J378" s="9"/>
      <c r="K378" s="16"/>
      <c r="L378" s="16"/>
      <c r="M378" s="16"/>
      <c r="N378" s="16"/>
      <c r="O378" s="16"/>
      <c r="P378" s="16"/>
    </row>
    <row r="379" spans="1:16" ht="20.25" customHeight="1">
      <c r="A379" s="6"/>
      <c r="B379" s="16"/>
      <c r="C379" s="16"/>
      <c r="D379" s="6"/>
      <c r="E379" s="13"/>
      <c r="F379" s="16"/>
      <c r="G379" s="8"/>
      <c r="H379" s="16"/>
      <c r="I379" s="9"/>
      <c r="J379" s="9"/>
      <c r="K379" s="16"/>
      <c r="L379" s="16"/>
      <c r="M379" s="16"/>
      <c r="N379" s="16"/>
      <c r="O379" s="16"/>
      <c r="P379" s="16"/>
    </row>
    <row r="380" spans="1:16" ht="20.25" customHeight="1">
      <c r="A380" s="6"/>
      <c r="B380" s="19"/>
      <c r="C380" s="19"/>
      <c r="D380" s="20"/>
      <c r="E380" s="13"/>
      <c r="F380" s="19"/>
      <c r="G380" s="8"/>
      <c r="H380" s="19"/>
      <c r="I380" s="9"/>
      <c r="J380" s="21"/>
      <c r="K380" s="22"/>
      <c r="L380" s="19"/>
      <c r="M380" s="19"/>
      <c r="N380" s="19"/>
      <c r="O380" s="19"/>
      <c r="P380" s="19"/>
    </row>
    <row r="381" spans="1:16" ht="20.25" customHeight="1">
      <c r="A381" s="6"/>
      <c r="B381" s="11"/>
      <c r="C381" s="19"/>
      <c r="D381" s="20"/>
      <c r="E381" s="20"/>
      <c r="F381" s="23"/>
      <c r="G381" s="8"/>
      <c r="H381" s="23"/>
      <c r="I381" s="9"/>
      <c r="J381" s="21"/>
      <c r="K381" s="22"/>
      <c r="L381" s="19"/>
      <c r="M381" s="19"/>
      <c r="N381" s="19"/>
      <c r="O381" s="19"/>
      <c r="P381" s="19"/>
    </row>
    <row r="382" spans="1:16" ht="20.25" customHeight="1">
      <c r="A382" s="6"/>
      <c r="B382" s="19"/>
      <c r="C382" s="23"/>
      <c r="D382" s="20"/>
      <c r="E382" s="13"/>
      <c r="F382" s="23"/>
      <c r="G382" s="8"/>
      <c r="H382" s="23"/>
      <c r="I382" s="9"/>
      <c r="J382" s="21"/>
      <c r="K382" s="22"/>
      <c r="L382" s="19"/>
      <c r="M382" s="19"/>
      <c r="N382" s="19"/>
      <c r="O382" s="19"/>
      <c r="P382" s="19"/>
    </row>
    <row r="383" spans="1:16" ht="20.25" customHeight="1">
      <c r="A383" s="6"/>
      <c r="B383" s="24"/>
      <c r="C383" s="19"/>
      <c r="D383" s="20"/>
      <c r="E383" s="20"/>
      <c r="F383" s="19"/>
      <c r="G383" s="8"/>
      <c r="H383" s="19"/>
      <c r="I383" s="9"/>
      <c r="J383" s="21"/>
      <c r="K383" s="22"/>
      <c r="L383" s="19"/>
      <c r="M383" s="19"/>
      <c r="N383" s="19"/>
      <c r="O383" s="19"/>
      <c r="P383" s="19"/>
    </row>
    <row r="384" spans="1:16" ht="33.75" customHeight="1">
      <c r="I384" s="25"/>
    </row>
    <row r="385" ht="33.75" customHeight="1"/>
    <row r="386" ht="33.75" customHeight="1"/>
    <row r="387" ht="33.75" customHeight="1"/>
    <row r="388" ht="33.75" customHeight="1"/>
    <row r="389" ht="33.75" customHeight="1"/>
    <row r="390" ht="33.75" customHeight="1"/>
    <row r="391" ht="33.75" customHeight="1"/>
    <row r="392" ht="33.75" customHeight="1"/>
    <row r="393" ht="33.75" customHeight="1"/>
    <row r="394" ht="33.75" customHeight="1"/>
    <row r="395" ht="33.75" customHeight="1"/>
    <row r="396" ht="33.75" customHeight="1"/>
    <row r="397" ht="33.75" customHeight="1"/>
    <row r="398" ht="33.75" customHeight="1"/>
    <row r="399" ht="33.75" customHeight="1"/>
    <row r="400" ht="33.75" customHeight="1"/>
    <row r="401" ht="33.75" customHeight="1"/>
    <row r="402" ht="33.75" customHeight="1"/>
    <row r="403" ht="33.75" customHeight="1"/>
    <row r="404" ht="33.75" customHeight="1"/>
    <row r="405" ht="33.75" customHeight="1"/>
    <row r="406" ht="33.75" customHeight="1"/>
  </sheetData>
  <mergeCells count="2">
    <mergeCell ref="A2:P2"/>
    <mergeCell ref="A3:P3"/>
  </mergeCells>
  <conditionalFormatting sqref="B182:B199">
    <cfRule type="colorScale" priority="3">
      <colorScale>
        <cfvo type="min"/>
        <cfvo type="percentile" val="50"/>
        <cfvo type="max"/>
        <color rgb="FFF8696B"/>
        <color rgb="FFFFEB84"/>
        <color rgb="FF63BE7B"/>
      </colorScale>
    </cfRule>
  </conditionalFormatting>
  <conditionalFormatting sqref="B221:B240">
    <cfRule type="colorScale" priority="1">
      <colorScale>
        <cfvo type="min"/>
        <cfvo type="percentile" val="50"/>
        <cfvo type="max"/>
        <color rgb="FFF8696B"/>
        <color rgb="FFFFEB84"/>
        <color rgb="FF63BE7B"/>
      </colorScale>
    </cfRule>
  </conditionalFormatting>
  <conditionalFormatting sqref="B226:B246">
    <cfRule type="colorScale" priority="2">
      <colorScale>
        <cfvo type="min"/>
        <cfvo type="percentile" val="50"/>
        <cfvo type="max"/>
        <color rgb="FFF8696B"/>
        <color rgb="FFFFEB84"/>
        <color rgb="FF63BE7B"/>
      </colorScale>
    </cfRule>
  </conditionalFormatting>
  <pageMargins left="0" right="0" top="0.5" bottom="0"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1048576"/>
  <sheetViews>
    <sheetView zoomScale="71" zoomScaleNormal="71" workbookViewId="0">
      <pane ySplit="3" topLeftCell="A6781" activePane="bottomLeft" state="frozen"/>
      <selection pane="bottomLeft" activeCell="G6811" sqref="G6811"/>
    </sheetView>
  </sheetViews>
  <sheetFormatPr defaultColWidth="0" defaultRowHeight="15" zeroHeight="1"/>
  <cols>
    <col min="1" max="1" width="6.85546875" style="175" customWidth="1"/>
    <col min="2" max="2" width="7.85546875" style="175" hidden="1" customWidth="1"/>
    <col min="3" max="3" width="15.140625" style="175" customWidth="1"/>
    <col min="4" max="4" width="18.42578125" style="175" customWidth="1"/>
    <col min="5" max="5" width="21.42578125" style="175" customWidth="1"/>
    <col min="6" max="6" width="46" style="175" customWidth="1"/>
    <col min="7" max="7" width="20.5703125" style="292" customWidth="1"/>
    <col min="8" max="8" width="47.28515625" style="175" bestFit="1" customWidth="1"/>
    <col min="9" max="9" width="32.42578125" style="175" customWidth="1"/>
    <col min="10" max="10" width="19.140625" style="175" customWidth="1"/>
    <col min="11" max="11" width="18" style="175" customWidth="1"/>
    <col min="12" max="16" width="17" style="175" customWidth="1"/>
    <col min="17" max="17" width="25.140625" style="175" customWidth="1"/>
    <col min="18" max="23" width="0" style="175" hidden="1" customWidth="1"/>
    <col min="24" max="16384" width="9.140625" style="175" hidden="1"/>
  </cols>
  <sheetData>
    <row r="1" spans="1:17" s="177" customFormat="1" ht="26.25">
      <c r="A1" s="551" t="s">
        <v>2578</v>
      </c>
      <c r="B1" s="552"/>
      <c r="C1" s="552"/>
      <c r="D1" s="552"/>
      <c r="E1" s="552"/>
      <c r="F1" s="552"/>
      <c r="G1" s="552"/>
      <c r="H1" s="552"/>
      <c r="I1" s="552"/>
      <c r="J1" s="552"/>
      <c r="K1" s="552"/>
      <c r="L1" s="552"/>
      <c r="M1" s="552"/>
      <c r="N1" s="552"/>
      <c r="O1" s="552"/>
      <c r="P1" s="552"/>
      <c r="Q1" s="552"/>
    </row>
    <row r="2" spans="1:17" s="177" customFormat="1">
      <c r="A2" s="553" t="s">
        <v>10950</v>
      </c>
      <c r="B2" s="554"/>
      <c r="C2" s="554"/>
      <c r="D2" s="554"/>
      <c r="E2" s="554"/>
      <c r="F2" s="554"/>
      <c r="G2" s="554"/>
      <c r="H2" s="554"/>
      <c r="I2" s="554"/>
      <c r="J2" s="554"/>
      <c r="K2" s="554"/>
      <c r="L2" s="554"/>
      <c r="M2" s="554"/>
      <c r="N2" s="554"/>
      <c r="O2" s="554"/>
      <c r="P2" s="554"/>
      <c r="Q2" s="554"/>
    </row>
    <row r="3" spans="1:17" ht="75">
      <c r="A3" s="268" t="s">
        <v>2579</v>
      </c>
      <c r="B3" s="268" t="s">
        <v>839</v>
      </c>
      <c r="C3" s="268" t="s">
        <v>2580</v>
      </c>
      <c r="D3" s="268" t="s">
        <v>2581</v>
      </c>
      <c r="E3" s="268" t="s">
        <v>2582</v>
      </c>
      <c r="F3" s="268" t="s">
        <v>2583</v>
      </c>
      <c r="G3" s="269" t="s">
        <v>2584</v>
      </c>
      <c r="H3" s="268" t="s">
        <v>845</v>
      </c>
      <c r="I3" s="268" t="s">
        <v>2585</v>
      </c>
      <c r="J3" s="268" t="s">
        <v>2586</v>
      </c>
      <c r="K3" s="268" t="s">
        <v>2587</v>
      </c>
      <c r="L3" s="268" t="s">
        <v>2588</v>
      </c>
      <c r="M3" s="270" t="s">
        <v>2589</v>
      </c>
      <c r="N3" s="270" t="s">
        <v>2590</v>
      </c>
      <c r="O3" s="270" t="s">
        <v>2591</v>
      </c>
      <c r="P3" s="270" t="s">
        <v>2592</v>
      </c>
      <c r="Q3" s="270" t="s">
        <v>2593</v>
      </c>
    </row>
    <row r="4" spans="1:17" customFormat="1">
      <c r="A4" s="271">
        <v>1</v>
      </c>
      <c r="B4" s="272"/>
      <c r="C4" s="272" t="s">
        <v>2194</v>
      </c>
      <c r="D4" s="272" t="s">
        <v>2194</v>
      </c>
      <c r="E4" s="272"/>
      <c r="F4" s="273" t="s">
        <v>2594</v>
      </c>
      <c r="G4" s="274">
        <v>307116340103</v>
      </c>
      <c r="H4" s="273" t="s">
        <v>2595</v>
      </c>
      <c r="I4" s="273" t="s">
        <v>2596</v>
      </c>
      <c r="J4" s="273" t="s">
        <v>373</v>
      </c>
      <c r="K4" s="275">
        <v>1.66</v>
      </c>
      <c r="L4" s="275">
        <v>1.66</v>
      </c>
      <c r="M4" s="275">
        <v>1.5785039999999999</v>
      </c>
      <c r="N4" s="276">
        <v>4.9093975903614462</v>
      </c>
      <c r="O4" s="275"/>
      <c r="P4" s="273"/>
      <c r="Q4" s="277"/>
    </row>
    <row r="5" spans="1:17" customFormat="1">
      <c r="A5" s="271">
        <v>2</v>
      </c>
      <c r="B5" s="272"/>
      <c r="C5" s="272" t="s">
        <v>2194</v>
      </c>
      <c r="D5" s="272" t="s">
        <v>2194</v>
      </c>
      <c r="E5" s="272"/>
      <c r="F5" s="273" t="s">
        <v>2597</v>
      </c>
      <c r="G5" s="274">
        <v>307116540101</v>
      </c>
      <c r="H5" s="273" t="s">
        <v>2598</v>
      </c>
      <c r="I5" s="273" t="s">
        <v>2599</v>
      </c>
      <c r="J5" s="273" t="s">
        <v>373</v>
      </c>
      <c r="K5" s="275">
        <v>0.44529999999999997</v>
      </c>
      <c r="L5" s="275">
        <v>0.44529999999999997</v>
      </c>
      <c r="M5" s="275">
        <v>0.42415900000000001</v>
      </c>
      <c r="N5" s="276">
        <v>4.7475858971479825</v>
      </c>
      <c r="O5" s="273"/>
      <c r="P5" s="273"/>
      <c r="Q5" s="277"/>
    </row>
    <row r="6" spans="1:17" customFormat="1">
      <c r="A6" s="271">
        <v>3</v>
      </c>
      <c r="B6" s="272"/>
      <c r="C6" s="272" t="s">
        <v>2194</v>
      </c>
      <c r="D6" s="272" t="s">
        <v>2194</v>
      </c>
      <c r="E6" s="272"/>
      <c r="F6" s="273" t="s">
        <v>2600</v>
      </c>
      <c r="G6" s="274">
        <v>307116340202</v>
      </c>
      <c r="H6" s="273" t="s">
        <v>2601</v>
      </c>
      <c r="I6" s="273" t="s">
        <v>2599</v>
      </c>
      <c r="J6" s="273" t="s">
        <v>373</v>
      </c>
      <c r="K6" s="275">
        <v>1.0281</v>
      </c>
      <c r="L6" s="275">
        <v>1.0281</v>
      </c>
      <c r="M6" s="275">
        <v>0.98038800000000004</v>
      </c>
      <c r="N6" s="276">
        <v>4.6407936971111736</v>
      </c>
      <c r="O6" s="273"/>
      <c r="P6" s="273"/>
      <c r="Q6" s="277"/>
    </row>
    <row r="7" spans="1:17" customFormat="1">
      <c r="A7" s="271">
        <v>4</v>
      </c>
      <c r="B7" s="272"/>
      <c r="C7" s="272" t="s">
        <v>2194</v>
      </c>
      <c r="D7" s="272" t="s">
        <v>2194</v>
      </c>
      <c r="E7" s="272"/>
      <c r="F7" s="273" t="s">
        <v>2600</v>
      </c>
      <c r="G7" s="274">
        <v>307116340203</v>
      </c>
      <c r="H7" s="273" t="s">
        <v>2602</v>
      </c>
      <c r="I7" s="273" t="s">
        <v>2599</v>
      </c>
      <c r="J7" s="273" t="s">
        <v>373</v>
      </c>
      <c r="K7" s="275">
        <v>2.3969999999999998</v>
      </c>
      <c r="L7" s="275">
        <v>2.3969999999999998</v>
      </c>
      <c r="M7" s="275">
        <v>2.293561</v>
      </c>
      <c r="N7" s="276">
        <v>4.3153525239883122</v>
      </c>
      <c r="O7" s="273"/>
      <c r="P7" s="273"/>
      <c r="Q7" s="277"/>
    </row>
    <row r="8" spans="1:17" customFormat="1">
      <c r="A8" s="271">
        <v>5</v>
      </c>
      <c r="B8" s="272"/>
      <c r="C8" s="272" t="s">
        <v>2194</v>
      </c>
      <c r="D8" s="272" t="s">
        <v>2194</v>
      </c>
      <c r="E8" s="272"/>
      <c r="F8" s="273" t="s">
        <v>2603</v>
      </c>
      <c r="G8" s="274">
        <v>307116340302</v>
      </c>
      <c r="H8" s="273" t="s">
        <v>2604</v>
      </c>
      <c r="I8" s="273" t="s">
        <v>2599</v>
      </c>
      <c r="J8" s="273" t="s">
        <v>373</v>
      </c>
      <c r="K8" s="275">
        <v>1.1694</v>
      </c>
      <c r="L8" s="275">
        <v>1.1694</v>
      </c>
      <c r="M8" s="275">
        <v>1.120196</v>
      </c>
      <c r="N8" s="276">
        <v>4.2076278433384662</v>
      </c>
      <c r="O8" s="273"/>
      <c r="P8" s="273"/>
      <c r="Q8" s="277"/>
    </row>
    <row r="9" spans="1:17" customFormat="1">
      <c r="A9" s="271">
        <v>6</v>
      </c>
      <c r="B9" s="272"/>
      <c r="C9" s="272" t="s">
        <v>2194</v>
      </c>
      <c r="D9" s="272" t="s">
        <v>2194</v>
      </c>
      <c r="E9" s="272"/>
      <c r="F9" s="273" t="s">
        <v>2603</v>
      </c>
      <c r="G9" s="274">
        <v>307116340303</v>
      </c>
      <c r="H9" s="273" t="s">
        <v>2605</v>
      </c>
      <c r="I9" s="273" t="s">
        <v>2599</v>
      </c>
      <c r="J9" s="273" t="s">
        <v>373</v>
      </c>
      <c r="K9" s="275">
        <v>1.1775</v>
      </c>
      <c r="L9" s="275">
        <v>1.1775</v>
      </c>
      <c r="M9" s="275">
        <v>1.1293010000000001</v>
      </c>
      <c r="N9" s="276">
        <v>4.0933333333333231</v>
      </c>
      <c r="O9" s="273"/>
      <c r="P9" s="273"/>
      <c r="Q9" s="277"/>
    </row>
    <row r="10" spans="1:17" customFormat="1">
      <c r="A10" s="271">
        <v>7</v>
      </c>
      <c r="B10" s="272"/>
      <c r="C10" s="272" t="s">
        <v>2194</v>
      </c>
      <c r="D10" s="272" t="s">
        <v>2194</v>
      </c>
      <c r="E10" s="272"/>
      <c r="F10" s="273" t="s">
        <v>2597</v>
      </c>
      <c r="G10" s="274">
        <v>307116540107</v>
      </c>
      <c r="H10" s="273" t="s">
        <v>2606</v>
      </c>
      <c r="I10" s="273" t="s">
        <v>2599</v>
      </c>
      <c r="J10" s="273" t="s">
        <v>373</v>
      </c>
      <c r="K10" s="275">
        <v>1.2724</v>
      </c>
      <c r="L10" s="275">
        <v>1.2724</v>
      </c>
      <c r="M10" s="275">
        <v>1.222075</v>
      </c>
      <c r="N10" s="276">
        <v>3.955124174787799</v>
      </c>
      <c r="O10" s="273"/>
      <c r="P10" s="273"/>
      <c r="Q10" s="277"/>
    </row>
    <row r="11" spans="1:17" customFormat="1">
      <c r="A11" s="271">
        <v>8</v>
      </c>
      <c r="B11" s="272"/>
      <c r="C11" s="272" t="s">
        <v>2194</v>
      </c>
      <c r="D11" s="272" t="s">
        <v>2194</v>
      </c>
      <c r="E11" s="272"/>
      <c r="F11" s="273" t="s">
        <v>2600</v>
      </c>
      <c r="G11" s="274">
        <v>307116340201</v>
      </c>
      <c r="H11" s="273" t="s">
        <v>2607</v>
      </c>
      <c r="I11" s="273" t="s">
        <v>2599</v>
      </c>
      <c r="J11" s="273" t="s">
        <v>373</v>
      </c>
      <c r="K11" s="275">
        <v>1.2179500000000001</v>
      </c>
      <c r="L11" s="275">
        <v>1.2179500000000001</v>
      </c>
      <c r="M11" s="275">
        <v>1.176971</v>
      </c>
      <c r="N11" s="276">
        <v>3.3645880372757579</v>
      </c>
      <c r="O11" s="273"/>
      <c r="P11" s="273"/>
      <c r="Q11" s="277"/>
    </row>
    <row r="12" spans="1:17" customFormat="1">
      <c r="A12" s="271">
        <v>9</v>
      </c>
      <c r="B12" s="272"/>
      <c r="C12" s="272" t="s">
        <v>2194</v>
      </c>
      <c r="D12" s="272" t="s">
        <v>2194</v>
      </c>
      <c r="E12" s="272"/>
      <c r="F12" s="273" t="s">
        <v>2594</v>
      </c>
      <c r="G12" s="274">
        <v>307116340105</v>
      </c>
      <c r="H12" s="273" t="s">
        <v>2608</v>
      </c>
      <c r="I12" s="273" t="s">
        <v>2599</v>
      </c>
      <c r="J12" s="273" t="s">
        <v>373</v>
      </c>
      <c r="K12" s="275">
        <v>1.1506000000000001</v>
      </c>
      <c r="L12" s="275">
        <v>1.1506000000000001</v>
      </c>
      <c r="M12" s="275">
        <v>1.113553</v>
      </c>
      <c r="N12" s="276">
        <v>3.2197983660698806</v>
      </c>
      <c r="O12" s="273"/>
      <c r="P12" s="273"/>
      <c r="Q12" s="277"/>
    </row>
    <row r="13" spans="1:17" customFormat="1">
      <c r="A13" s="271">
        <v>10</v>
      </c>
      <c r="B13" s="272"/>
      <c r="C13" s="272" t="s">
        <v>2194</v>
      </c>
      <c r="D13" s="272" t="s">
        <v>2194</v>
      </c>
      <c r="E13" s="272"/>
      <c r="F13" s="273" t="s">
        <v>2597</v>
      </c>
      <c r="G13" s="274">
        <v>307116540102</v>
      </c>
      <c r="H13" s="273" t="s">
        <v>2609</v>
      </c>
      <c r="I13" s="273" t="s">
        <v>2599</v>
      </c>
      <c r="J13" s="273" t="s">
        <v>373</v>
      </c>
      <c r="K13" s="275">
        <v>3.8414000000000001</v>
      </c>
      <c r="L13" s="275">
        <v>3.8414000000000001</v>
      </c>
      <c r="M13" s="275">
        <v>3.7232060000000002</v>
      </c>
      <c r="N13" s="276">
        <v>3.0768469828708258</v>
      </c>
      <c r="O13" s="273"/>
      <c r="P13" s="273"/>
      <c r="Q13" s="277"/>
    </row>
    <row r="14" spans="1:17" customFormat="1">
      <c r="A14" s="271">
        <v>11</v>
      </c>
      <c r="B14" s="272"/>
      <c r="C14" s="272" t="s">
        <v>2194</v>
      </c>
      <c r="D14" s="272" t="s">
        <v>2194</v>
      </c>
      <c r="E14" s="272"/>
      <c r="F14" s="273" t="s">
        <v>2610</v>
      </c>
      <c r="G14" s="274">
        <v>307111240205</v>
      </c>
      <c r="H14" s="273" t="s">
        <v>2611</v>
      </c>
      <c r="I14" s="273" t="s">
        <v>2599</v>
      </c>
      <c r="J14" s="273" t="s">
        <v>373</v>
      </c>
      <c r="K14" s="275">
        <v>1.0276000000000001</v>
      </c>
      <c r="L14" s="275">
        <v>1.0276000000000001</v>
      </c>
      <c r="M14" s="275">
        <v>0.99715900000000002</v>
      </c>
      <c r="N14" s="276">
        <v>2.9623394316854856</v>
      </c>
      <c r="O14" s="273"/>
      <c r="P14" s="273"/>
      <c r="Q14" s="277"/>
    </row>
    <row r="15" spans="1:17" customFormat="1">
      <c r="A15" s="271">
        <v>12</v>
      </c>
      <c r="B15" s="272"/>
      <c r="C15" s="272" t="s">
        <v>2194</v>
      </c>
      <c r="D15" s="272" t="s">
        <v>2194</v>
      </c>
      <c r="E15" s="272"/>
      <c r="F15" s="273" t="s">
        <v>2603</v>
      </c>
      <c r="G15" s="274">
        <v>307116340301</v>
      </c>
      <c r="H15" s="273" t="s">
        <v>2612</v>
      </c>
      <c r="I15" s="273" t="s">
        <v>2599</v>
      </c>
      <c r="J15" s="273" t="s">
        <v>373</v>
      </c>
      <c r="K15" s="275">
        <v>1.016</v>
      </c>
      <c r="L15" s="275">
        <v>1.016</v>
      </c>
      <c r="M15" s="275">
        <v>0.988402</v>
      </c>
      <c r="N15" s="276">
        <v>2.7163385826771664</v>
      </c>
      <c r="O15" s="273"/>
      <c r="P15" s="273"/>
      <c r="Q15" s="277"/>
    </row>
    <row r="16" spans="1:17" customFormat="1">
      <c r="A16" s="271">
        <v>13</v>
      </c>
      <c r="B16" s="272"/>
      <c r="C16" s="272" t="s">
        <v>2194</v>
      </c>
      <c r="D16" s="272" t="s">
        <v>2194</v>
      </c>
      <c r="E16" s="272"/>
      <c r="F16" s="273" t="s">
        <v>2603</v>
      </c>
      <c r="G16" s="274">
        <v>307116340304</v>
      </c>
      <c r="H16" s="273" t="s">
        <v>2613</v>
      </c>
      <c r="I16" s="273" t="s">
        <v>2599</v>
      </c>
      <c r="J16" s="273" t="s">
        <v>373</v>
      </c>
      <c r="K16" s="275">
        <v>1.5150999999999999</v>
      </c>
      <c r="L16" s="275">
        <v>1.5150999999999999</v>
      </c>
      <c r="M16" s="275">
        <v>1.477816</v>
      </c>
      <c r="N16" s="276">
        <v>2.4608276681407086</v>
      </c>
      <c r="O16" s="273"/>
      <c r="P16" s="273"/>
      <c r="Q16" s="277"/>
    </row>
    <row r="17" spans="1:17" customFormat="1">
      <c r="A17" s="271">
        <v>14</v>
      </c>
      <c r="B17" s="272"/>
      <c r="C17" s="272" t="s">
        <v>2194</v>
      </c>
      <c r="D17" s="272" t="s">
        <v>2194</v>
      </c>
      <c r="E17" s="272"/>
      <c r="F17" s="273" t="s">
        <v>2594</v>
      </c>
      <c r="G17" s="274">
        <v>307116340104</v>
      </c>
      <c r="H17" s="273" t="s">
        <v>2614</v>
      </c>
      <c r="I17" s="273" t="s">
        <v>2599</v>
      </c>
      <c r="J17" s="273" t="s">
        <v>373</v>
      </c>
      <c r="K17" s="275">
        <v>3.85995</v>
      </c>
      <c r="L17" s="275">
        <v>3.85995</v>
      </c>
      <c r="M17" s="275">
        <v>3.7719959999999997</v>
      </c>
      <c r="N17" s="276">
        <v>2.2786305522092336</v>
      </c>
      <c r="O17" s="273"/>
      <c r="P17" s="273"/>
      <c r="Q17" s="277"/>
    </row>
    <row r="18" spans="1:17" customFormat="1">
      <c r="A18" s="271">
        <v>15</v>
      </c>
      <c r="B18" s="272"/>
      <c r="C18" s="272" t="s">
        <v>2194</v>
      </c>
      <c r="D18" s="272" t="s">
        <v>2194</v>
      </c>
      <c r="E18" s="272"/>
      <c r="F18" s="273" t="s">
        <v>2615</v>
      </c>
      <c r="G18" s="274">
        <v>307116640103</v>
      </c>
      <c r="H18" s="273" t="s">
        <v>2616</v>
      </c>
      <c r="I18" s="273" t="s">
        <v>2599</v>
      </c>
      <c r="J18" s="273" t="s">
        <v>373</v>
      </c>
      <c r="K18" s="275">
        <v>2.9350000000000001</v>
      </c>
      <c r="L18" s="275">
        <v>2.9350000000000001</v>
      </c>
      <c r="M18" s="275">
        <v>2.8683670000000001</v>
      </c>
      <c r="N18" s="276">
        <v>2.27028960817717</v>
      </c>
      <c r="O18" s="273"/>
      <c r="P18" s="273"/>
      <c r="Q18" s="277"/>
    </row>
    <row r="19" spans="1:17" customFormat="1">
      <c r="A19" s="271">
        <v>16</v>
      </c>
      <c r="B19" s="272"/>
      <c r="C19" s="272" t="s">
        <v>2194</v>
      </c>
      <c r="D19" s="272" t="s">
        <v>2194</v>
      </c>
      <c r="E19" s="272"/>
      <c r="F19" s="273" t="s">
        <v>2615</v>
      </c>
      <c r="G19" s="274">
        <v>307116640104</v>
      </c>
      <c r="H19" s="273" t="s">
        <v>2617</v>
      </c>
      <c r="I19" s="273" t="s">
        <v>2599</v>
      </c>
      <c r="J19" s="273" t="s">
        <v>373</v>
      </c>
      <c r="K19" s="275">
        <v>1.841</v>
      </c>
      <c r="L19" s="275">
        <v>1.841</v>
      </c>
      <c r="M19" s="275">
        <v>1.799979</v>
      </c>
      <c r="N19" s="276">
        <v>2.2281912004345452</v>
      </c>
      <c r="O19" s="273"/>
      <c r="P19" s="273"/>
      <c r="Q19" s="277"/>
    </row>
    <row r="20" spans="1:17" customFormat="1">
      <c r="A20" s="271">
        <v>17</v>
      </c>
      <c r="B20" s="272"/>
      <c r="C20" s="272" t="s">
        <v>2194</v>
      </c>
      <c r="D20" s="272" t="s">
        <v>2194</v>
      </c>
      <c r="E20" s="272"/>
      <c r="F20" s="273" t="s">
        <v>2615</v>
      </c>
      <c r="G20" s="274">
        <v>307116640102</v>
      </c>
      <c r="H20" s="273" t="s">
        <v>2618</v>
      </c>
      <c r="I20" s="273" t="s">
        <v>2599</v>
      </c>
      <c r="J20" s="273" t="s">
        <v>373</v>
      </c>
      <c r="K20" s="275">
        <v>1.9182999999999999</v>
      </c>
      <c r="L20" s="275">
        <v>1.9182999999999999</v>
      </c>
      <c r="M20" s="275">
        <v>1.8756279999999999</v>
      </c>
      <c r="N20" s="276">
        <v>2.2244695824427905</v>
      </c>
      <c r="O20" s="273"/>
      <c r="P20" s="273"/>
      <c r="Q20" s="277"/>
    </row>
    <row r="21" spans="1:17" customFormat="1">
      <c r="A21" s="271">
        <v>18</v>
      </c>
      <c r="B21" s="272"/>
      <c r="C21" s="272" t="s">
        <v>2194</v>
      </c>
      <c r="D21" s="272" t="s">
        <v>2194</v>
      </c>
      <c r="E21" s="272"/>
      <c r="F21" s="273" t="s">
        <v>2594</v>
      </c>
      <c r="G21" s="274">
        <v>307116340102</v>
      </c>
      <c r="H21" s="273" t="s">
        <v>2619</v>
      </c>
      <c r="I21" s="273" t="s">
        <v>2599</v>
      </c>
      <c r="J21" s="273" t="s">
        <v>373</v>
      </c>
      <c r="K21" s="275">
        <v>1.2678</v>
      </c>
      <c r="L21" s="275">
        <v>1.2678</v>
      </c>
      <c r="M21" s="275">
        <v>1.2409110000000001</v>
      </c>
      <c r="N21" s="276">
        <v>2.1209181258873593</v>
      </c>
      <c r="O21" s="273"/>
      <c r="P21" s="273"/>
      <c r="Q21" s="277"/>
    </row>
    <row r="22" spans="1:17" customFormat="1">
      <c r="A22" s="271">
        <v>19</v>
      </c>
      <c r="B22" s="272"/>
      <c r="C22" s="272" t="s">
        <v>2194</v>
      </c>
      <c r="D22" s="272" t="s">
        <v>2194</v>
      </c>
      <c r="E22" s="272"/>
      <c r="F22" s="273" t="s">
        <v>2597</v>
      </c>
      <c r="G22" s="274">
        <v>307116540108</v>
      </c>
      <c r="H22" s="273" t="s">
        <v>2620</v>
      </c>
      <c r="I22" s="273" t="s">
        <v>2599</v>
      </c>
      <c r="J22" s="273" t="s">
        <v>373</v>
      </c>
      <c r="K22" s="275">
        <v>2.2412000000000001</v>
      </c>
      <c r="L22" s="275">
        <v>2.2412000000000001</v>
      </c>
      <c r="M22" s="275">
        <v>2.195252</v>
      </c>
      <c r="N22" s="276">
        <v>2.050151704444052</v>
      </c>
      <c r="O22" s="273"/>
      <c r="P22" s="273"/>
      <c r="Q22" s="277"/>
    </row>
    <row r="23" spans="1:17" customFormat="1">
      <c r="A23" s="271">
        <v>20</v>
      </c>
      <c r="B23" s="272"/>
      <c r="C23" s="272" t="s">
        <v>2194</v>
      </c>
      <c r="D23" s="272" t="s">
        <v>2194</v>
      </c>
      <c r="E23" s="272"/>
      <c r="F23" s="273" t="s">
        <v>2594</v>
      </c>
      <c r="G23" s="274">
        <v>307116340101</v>
      </c>
      <c r="H23" s="273" t="s">
        <v>2621</v>
      </c>
      <c r="I23" s="273" t="s">
        <v>2599</v>
      </c>
      <c r="J23" s="273" t="s">
        <v>373</v>
      </c>
      <c r="K23" s="275">
        <v>2.9256000000000002</v>
      </c>
      <c r="L23" s="275">
        <v>2.9256000000000002</v>
      </c>
      <c r="M23" s="275">
        <v>2.8661699999999999</v>
      </c>
      <c r="N23" s="276">
        <v>2.0313781788351215</v>
      </c>
      <c r="O23" s="273"/>
      <c r="P23" s="273"/>
      <c r="Q23" s="277"/>
    </row>
    <row r="24" spans="1:17" customFormat="1">
      <c r="A24" s="271">
        <v>21</v>
      </c>
      <c r="B24" s="272"/>
      <c r="C24" s="272" t="s">
        <v>2194</v>
      </c>
      <c r="D24" s="272" t="s">
        <v>2194</v>
      </c>
      <c r="E24" s="272"/>
      <c r="F24" s="273" t="s">
        <v>2615</v>
      </c>
      <c r="G24" s="274">
        <v>307116640105</v>
      </c>
      <c r="H24" s="273" t="s">
        <v>2622</v>
      </c>
      <c r="I24" s="273" t="s">
        <v>2599</v>
      </c>
      <c r="J24" s="273" t="s">
        <v>373</v>
      </c>
      <c r="K24" s="275">
        <v>1.4614</v>
      </c>
      <c r="L24" s="275">
        <v>1.4614</v>
      </c>
      <c r="M24" s="275">
        <v>1.433303</v>
      </c>
      <c r="N24" s="276">
        <v>1.9226084576433582</v>
      </c>
      <c r="O24" s="273"/>
      <c r="P24" s="273"/>
      <c r="Q24" s="277"/>
    </row>
    <row r="25" spans="1:17" customFormat="1">
      <c r="A25" s="271">
        <v>22</v>
      </c>
      <c r="B25" s="272"/>
      <c r="C25" s="272" t="s">
        <v>2194</v>
      </c>
      <c r="D25" s="272" t="s">
        <v>2194</v>
      </c>
      <c r="E25" s="272"/>
      <c r="F25" s="273" t="s">
        <v>2615</v>
      </c>
      <c r="G25" s="274">
        <v>307116640101</v>
      </c>
      <c r="H25" s="273" t="s">
        <v>2623</v>
      </c>
      <c r="I25" s="273" t="s">
        <v>2599</v>
      </c>
      <c r="J25" s="273" t="s">
        <v>373</v>
      </c>
      <c r="K25" s="275">
        <v>2.4980000000000002</v>
      </c>
      <c r="L25" s="275">
        <v>2.4980000000000002</v>
      </c>
      <c r="M25" s="275">
        <v>2.4527399999999999</v>
      </c>
      <c r="N25" s="276">
        <v>1.8118494795836788</v>
      </c>
      <c r="O25" s="273"/>
      <c r="P25" s="273"/>
      <c r="Q25" s="277"/>
    </row>
    <row r="26" spans="1:17" customFormat="1">
      <c r="A26" s="271">
        <v>23</v>
      </c>
      <c r="B26" s="272"/>
      <c r="C26" s="272" t="s">
        <v>2194</v>
      </c>
      <c r="D26" s="272" t="s">
        <v>2194</v>
      </c>
      <c r="E26" s="272"/>
      <c r="F26" s="273" t="s">
        <v>2597</v>
      </c>
      <c r="G26" s="274">
        <v>307116540106</v>
      </c>
      <c r="H26" s="273" t="s">
        <v>2624</v>
      </c>
      <c r="I26" s="273" t="s">
        <v>2599</v>
      </c>
      <c r="J26" s="273" t="s">
        <v>373</v>
      </c>
      <c r="K26" s="275">
        <v>3.8532500000000001</v>
      </c>
      <c r="L26" s="275">
        <v>3.8532500000000001</v>
      </c>
      <c r="M26" s="275">
        <v>3.7853970000000001</v>
      </c>
      <c r="N26" s="276">
        <v>1.7609290858366298</v>
      </c>
      <c r="O26" s="273"/>
      <c r="P26" s="273"/>
      <c r="Q26" s="277"/>
    </row>
    <row r="27" spans="1:17" customFormat="1">
      <c r="A27" s="271">
        <v>24</v>
      </c>
      <c r="B27" s="272"/>
      <c r="C27" s="272" t="s">
        <v>2194</v>
      </c>
      <c r="D27" s="272" t="s">
        <v>2194</v>
      </c>
      <c r="E27" s="272"/>
      <c r="F27" s="273" t="s">
        <v>2597</v>
      </c>
      <c r="G27" s="274">
        <v>307116540103</v>
      </c>
      <c r="H27" s="273" t="s">
        <v>2625</v>
      </c>
      <c r="I27" s="273" t="s">
        <v>2599</v>
      </c>
      <c r="J27" s="273" t="s">
        <v>373</v>
      </c>
      <c r="K27" s="275">
        <v>2.5761099999999999</v>
      </c>
      <c r="L27" s="275">
        <v>2.5761099999999999</v>
      </c>
      <c r="M27" s="275">
        <v>2.538716</v>
      </c>
      <c r="N27" s="276">
        <v>1.4515684501050004</v>
      </c>
      <c r="O27" s="273"/>
      <c r="P27" s="273"/>
      <c r="Q27" s="277"/>
    </row>
    <row r="28" spans="1:17" customFormat="1">
      <c r="A28" s="271">
        <v>25</v>
      </c>
      <c r="B28" s="272"/>
      <c r="C28" s="272" t="s">
        <v>2194</v>
      </c>
      <c r="D28" s="272" t="s">
        <v>2194</v>
      </c>
      <c r="E28" s="272"/>
      <c r="F28" s="273" t="s">
        <v>2610</v>
      </c>
      <c r="G28" s="274">
        <v>307111240203</v>
      </c>
      <c r="H28" s="273" t="s">
        <v>2626</v>
      </c>
      <c r="I28" s="273" t="s">
        <v>2599</v>
      </c>
      <c r="J28" s="273" t="s">
        <v>373</v>
      </c>
      <c r="K28" s="275">
        <v>0.52580000000000005</v>
      </c>
      <c r="L28" s="275">
        <v>0.52580000000000005</v>
      </c>
      <c r="M28" s="275">
        <v>0.50709000000000004</v>
      </c>
      <c r="N28" s="276">
        <v>3.5583872194750863</v>
      </c>
      <c r="O28" s="273"/>
      <c r="P28" s="273"/>
      <c r="Q28" s="277"/>
    </row>
    <row r="29" spans="1:17" customFormat="1">
      <c r="A29" s="271">
        <v>26</v>
      </c>
      <c r="B29" s="272"/>
      <c r="C29" s="272" t="s">
        <v>2194</v>
      </c>
      <c r="D29" s="272" t="s">
        <v>2194</v>
      </c>
      <c r="E29" s="272"/>
      <c r="F29" s="273" t="s">
        <v>2627</v>
      </c>
      <c r="G29" s="274">
        <v>307111240104</v>
      </c>
      <c r="H29" s="273" t="s">
        <v>2628</v>
      </c>
      <c r="I29" s="273" t="s">
        <v>2599</v>
      </c>
      <c r="J29" s="273" t="s">
        <v>373</v>
      </c>
      <c r="K29" s="275">
        <v>1.1995499999999999</v>
      </c>
      <c r="L29" s="275">
        <v>1.1995499999999999</v>
      </c>
      <c r="M29" s="275">
        <v>1.158946</v>
      </c>
      <c r="N29" s="276">
        <v>3.384936017673283</v>
      </c>
      <c r="O29" s="273"/>
      <c r="P29" s="273"/>
      <c r="Q29" s="277"/>
    </row>
    <row r="30" spans="1:17" customFormat="1">
      <c r="A30" s="271">
        <v>27</v>
      </c>
      <c r="B30" s="272"/>
      <c r="C30" s="272" t="s">
        <v>2194</v>
      </c>
      <c r="D30" s="272" t="s">
        <v>2194</v>
      </c>
      <c r="E30" s="272"/>
      <c r="F30" s="273" t="s">
        <v>2610</v>
      </c>
      <c r="G30" s="274">
        <v>307111240202</v>
      </c>
      <c r="H30" s="273" t="s">
        <v>2629</v>
      </c>
      <c r="I30" s="273" t="s">
        <v>2599</v>
      </c>
      <c r="J30" s="273" t="s">
        <v>373</v>
      </c>
      <c r="K30" s="275">
        <v>0.39079999999999998</v>
      </c>
      <c r="L30" s="275">
        <v>0.39079999999999998</v>
      </c>
      <c r="M30" s="275">
        <v>0.37765199999999999</v>
      </c>
      <c r="N30" s="276">
        <v>3.3643807574206743</v>
      </c>
      <c r="O30" s="273"/>
      <c r="P30" s="273"/>
      <c r="Q30" s="277"/>
    </row>
    <row r="31" spans="1:17" customFormat="1">
      <c r="A31" s="271">
        <v>28</v>
      </c>
      <c r="B31" s="272"/>
      <c r="C31" s="272" t="s">
        <v>2194</v>
      </c>
      <c r="D31" s="272" t="s">
        <v>2194</v>
      </c>
      <c r="E31" s="272"/>
      <c r="F31" s="273" t="s">
        <v>2610</v>
      </c>
      <c r="G31" s="274">
        <v>307111240206</v>
      </c>
      <c r="H31" s="273" t="s">
        <v>2630</v>
      </c>
      <c r="I31" s="273" t="s">
        <v>2599</v>
      </c>
      <c r="J31" s="273" t="s">
        <v>373</v>
      </c>
      <c r="K31" s="275">
        <v>1.0606</v>
      </c>
      <c r="L31" s="275">
        <v>1.0606</v>
      </c>
      <c r="M31" s="275">
        <v>1.025717</v>
      </c>
      <c r="N31" s="276">
        <v>3.2889873656420892</v>
      </c>
      <c r="O31" s="273"/>
      <c r="P31" s="273"/>
      <c r="Q31" s="277"/>
    </row>
    <row r="32" spans="1:17" customFormat="1">
      <c r="A32" s="271">
        <v>29</v>
      </c>
      <c r="B32" s="272"/>
      <c r="C32" s="272" t="s">
        <v>2194</v>
      </c>
      <c r="D32" s="272" t="s">
        <v>2194</v>
      </c>
      <c r="E32" s="272"/>
      <c r="F32" s="273" t="s">
        <v>2627</v>
      </c>
      <c r="G32" s="274">
        <v>307111240103</v>
      </c>
      <c r="H32" s="273" t="s">
        <v>2631</v>
      </c>
      <c r="I32" s="273" t="s">
        <v>2599</v>
      </c>
      <c r="J32" s="273" t="s">
        <v>373</v>
      </c>
      <c r="K32" s="275">
        <v>0.83620000000000005</v>
      </c>
      <c r="L32" s="275">
        <v>0.83620000000000005</v>
      </c>
      <c r="M32" s="275">
        <v>0.80888199999999999</v>
      </c>
      <c r="N32" s="276">
        <v>3.2669217890456901</v>
      </c>
      <c r="O32" s="273"/>
      <c r="P32" s="273"/>
      <c r="Q32" s="277"/>
    </row>
    <row r="33" spans="1:17" customFormat="1">
      <c r="A33" s="271">
        <v>30</v>
      </c>
      <c r="B33" s="272"/>
      <c r="C33" s="272" t="s">
        <v>2194</v>
      </c>
      <c r="D33" s="272" t="s">
        <v>2194</v>
      </c>
      <c r="E33" s="272"/>
      <c r="F33" s="273" t="s">
        <v>2632</v>
      </c>
      <c r="G33" s="274">
        <v>307111140105</v>
      </c>
      <c r="H33" s="273" t="s">
        <v>2633</v>
      </c>
      <c r="I33" s="273" t="s">
        <v>2599</v>
      </c>
      <c r="J33" s="273" t="s">
        <v>373</v>
      </c>
      <c r="K33" s="275">
        <v>1.5226</v>
      </c>
      <c r="L33" s="275">
        <v>1.5226</v>
      </c>
      <c r="M33" s="275">
        <v>1.4729839999999998</v>
      </c>
      <c r="N33" s="276">
        <v>3.2586365427558195</v>
      </c>
      <c r="O33" s="273"/>
      <c r="P33" s="273"/>
      <c r="Q33" s="277"/>
    </row>
    <row r="34" spans="1:17" customFormat="1">
      <c r="A34" s="271">
        <v>31</v>
      </c>
      <c r="B34" s="272"/>
      <c r="C34" s="272" t="s">
        <v>2194</v>
      </c>
      <c r="D34" s="272" t="s">
        <v>2194</v>
      </c>
      <c r="E34" s="272"/>
      <c r="F34" s="273" t="s">
        <v>2627</v>
      </c>
      <c r="G34" s="274">
        <v>307111240101</v>
      </c>
      <c r="H34" s="273" t="s">
        <v>2634</v>
      </c>
      <c r="I34" s="273" t="s">
        <v>2599</v>
      </c>
      <c r="J34" s="273" t="s">
        <v>373</v>
      </c>
      <c r="K34" s="275">
        <v>2.0550000000000002</v>
      </c>
      <c r="L34" s="275">
        <v>2.0550000000000002</v>
      </c>
      <c r="M34" s="275">
        <v>1.9883189999999999</v>
      </c>
      <c r="N34" s="276">
        <v>3.2448175182481851</v>
      </c>
      <c r="O34" s="273"/>
      <c r="P34" s="273"/>
      <c r="Q34" s="277"/>
    </row>
    <row r="35" spans="1:17" customFormat="1">
      <c r="A35" s="271">
        <v>32</v>
      </c>
      <c r="B35" s="272"/>
      <c r="C35" s="272" t="s">
        <v>2194</v>
      </c>
      <c r="D35" s="272" t="s">
        <v>2194</v>
      </c>
      <c r="E35" s="272"/>
      <c r="F35" s="273" t="s">
        <v>2610</v>
      </c>
      <c r="G35" s="274">
        <v>307111240201</v>
      </c>
      <c r="H35" s="273" t="s">
        <v>2635</v>
      </c>
      <c r="I35" s="273" t="s">
        <v>2599</v>
      </c>
      <c r="J35" s="273" t="s">
        <v>373</v>
      </c>
      <c r="K35" s="275">
        <v>0.54</v>
      </c>
      <c r="L35" s="275">
        <v>0.54</v>
      </c>
      <c r="M35" s="275">
        <v>0.52302300000000002</v>
      </c>
      <c r="N35" s="276">
        <v>3.1438888888888927</v>
      </c>
      <c r="O35" s="273"/>
      <c r="P35" s="273"/>
      <c r="Q35" s="277"/>
    </row>
    <row r="36" spans="1:17" customFormat="1">
      <c r="A36" s="271">
        <v>33</v>
      </c>
      <c r="B36" s="272"/>
      <c r="C36" s="272" t="s">
        <v>2194</v>
      </c>
      <c r="D36" s="272" t="s">
        <v>2194</v>
      </c>
      <c r="E36" s="272"/>
      <c r="F36" s="273" t="s">
        <v>2627</v>
      </c>
      <c r="G36" s="274">
        <v>307111240102</v>
      </c>
      <c r="H36" s="273" t="s">
        <v>2636</v>
      </c>
      <c r="I36" s="273" t="s">
        <v>2599</v>
      </c>
      <c r="J36" s="273" t="s">
        <v>373</v>
      </c>
      <c r="K36" s="275">
        <v>2.0268000000000002</v>
      </c>
      <c r="L36" s="275">
        <v>2.0268000000000002</v>
      </c>
      <c r="M36" s="275">
        <v>1.963174</v>
      </c>
      <c r="N36" s="276">
        <v>3.1392342609038968</v>
      </c>
      <c r="O36" s="273"/>
      <c r="P36" s="273"/>
      <c r="Q36" s="277"/>
    </row>
    <row r="37" spans="1:17" customFormat="1">
      <c r="A37" s="271">
        <v>34</v>
      </c>
      <c r="B37" s="272"/>
      <c r="C37" s="272" t="s">
        <v>2194</v>
      </c>
      <c r="D37" s="272" t="s">
        <v>2194</v>
      </c>
      <c r="E37" s="272"/>
      <c r="F37" s="273" t="s">
        <v>2637</v>
      </c>
      <c r="G37" s="274">
        <v>307111440205</v>
      </c>
      <c r="H37" s="273" t="s">
        <v>2638</v>
      </c>
      <c r="I37" s="273" t="s">
        <v>2599</v>
      </c>
      <c r="J37" s="273" t="s">
        <v>373</v>
      </c>
      <c r="K37" s="275">
        <v>0.31109999999999999</v>
      </c>
      <c r="L37" s="275">
        <v>0.31109999999999999</v>
      </c>
      <c r="M37" s="275">
        <v>0.30136000000000002</v>
      </c>
      <c r="N37" s="276">
        <v>3.1308261009321674</v>
      </c>
      <c r="O37" s="273"/>
      <c r="P37" s="273"/>
      <c r="Q37" s="277"/>
    </row>
    <row r="38" spans="1:17" customFormat="1">
      <c r="A38" s="271">
        <v>35</v>
      </c>
      <c r="B38" s="272"/>
      <c r="C38" s="272" t="s">
        <v>2194</v>
      </c>
      <c r="D38" s="272" t="s">
        <v>2194</v>
      </c>
      <c r="E38" s="272"/>
      <c r="F38" s="273" t="s">
        <v>2610</v>
      </c>
      <c r="G38" s="274">
        <v>307111240204</v>
      </c>
      <c r="H38" s="273" t="s">
        <v>2639</v>
      </c>
      <c r="I38" s="273" t="s">
        <v>2599</v>
      </c>
      <c r="J38" s="273" t="s">
        <v>373</v>
      </c>
      <c r="K38" s="275">
        <v>0.89629999999999999</v>
      </c>
      <c r="L38" s="275">
        <v>0.89629999999999999</v>
      </c>
      <c r="M38" s="275">
        <v>0.86843999999999999</v>
      </c>
      <c r="N38" s="276">
        <v>3.1083342630815571</v>
      </c>
      <c r="O38" s="273"/>
      <c r="P38" s="273"/>
      <c r="Q38" s="277"/>
    </row>
    <row r="39" spans="1:17" customFormat="1">
      <c r="A39" s="271">
        <v>36</v>
      </c>
      <c r="B39" s="272"/>
      <c r="C39" s="272" t="s">
        <v>2194</v>
      </c>
      <c r="D39" s="272" t="s">
        <v>2194</v>
      </c>
      <c r="E39" s="272"/>
      <c r="F39" s="273" t="s">
        <v>2637</v>
      </c>
      <c r="G39" s="274">
        <v>307111440204</v>
      </c>
      <c r="H39" s="273" t="s">
        <v>2640</v>
      </c>
      <c r="I39" s="273" t="s">
        <v>2599</v>
      </c>
      <c r="J39" s="273" t="s">
        <v>373</v>
      </c>
      <c r="K39" s="275">
        <v>0.34739999999999999</v>
      </c>
      <c r="L39" s="275">
        <v>0.34739999999999999</v>
      </c>
      <c r="M39" s="275">
        <v>0.33671499999999999</v>
      </c>
      <c r="N39" s="276">
        <v>3.0757052389176742</v>
      </c>
      <c r="O39" s="273"/>
      <c r="P39" s="273"/>
      <c r="Q39" s="277"/>
    </row>
    <row r="40" spans="1:17" customFormat="1">
      <c r="A40" s="271">
        <v>37</v>
      </c>
      <c r="B40" s="272"/>
      <c r="C40" s="272" t="s">
        <v>2194</v>
      </c>
      <c r="D40" s="272" t="s">
        <v>2194</v>
      </c>
      <c r="E40" s="272"/>
      <c r="F40" s="273" t="s">
        <v>2627</v>
      </c>
      <c r="G40" s="274">
        <v>307111240105</v>
      </c>
      <c r="H40" s="273" t="s">
        <v>2641</v>
      </c>
      <c r="I40" s="273" t="s">
        <v>2599</v>
      </c>
      <c r="J40" s="273" t="s">
        <v>373</v>
      </c>
      <c r="K40" s="275">
        <v>1.3241499999999999</v>
      </c>
      <c r="L40" s="275">
        <v>1.3241499999999999</v>
      </c>
      <c r="M40" s="275">
        <v>1.2836189999999998</v>
      </c>
      <c r="N40" s="276">
        <v>3.0609069969414415</v>
      </c>
      <c r="O40" s="273"/>
      <c r="P40" s="273"/>
      <c r="Q40" s="277"/>
    </row>
    <row r="41" spans="1:17" customFormat="1">
      <c r="A41" s="271">
        <v>38</v>
      </c>
      <c r="B41" s="272"/>
      <c r="C41" s="272" t="s">
        <v>2194</v>
      </c>
      <c r="D41" s="272" t="s">
        <v>2194</v>
      </c>
      <c r="E41" s="272"/>
      <c r="F41" s="273" t="s">
        <v>2642</v>
      </c>
      <c r="G41" s="274">
        <v>307111440105</v>
      </c>
      <c r="H41" s="273" t="s">
        <v>2643</v>
      </c>
      <c r="I41" s="273" t="s">
        <v>2599</v>
      </c>
      <c r="J41" s="273" t="s">
        <v>373</v>
      </c>
      <c r="K41" s="275">
        <v>1.3341000000000001</v>
      </c>
      <c r="L41" s="275">
        <v>1.3341000000000001</v>
      </c>
      <c r="M41" s="275">
        <v>1.2940579999999999</v>
      </c>
      <c r="N41" s="276">
        <v>3.0014241810958797</v>
      </c>
      <c r="O41" s="273"/>
      <c r="P41" s="273"/>
      <c r="Q41" s="277"/>
    </row>
    <row r="42" spans="1:17" customFormat="1">
      <c r="A42" s="271">
        <v>39</v>
      </c>
      <c r="B42" s="272"/>
      <c r="C42" s="272" t="s">
        <v>2194</v>
      </c>
      <c r="D42" s="272" t="s">
        <v>2194</v>
      </c>
      <c r="E42" s="272"/>
      <c r="F42" s="273" t="s">
        <v>2637</v>
      </c>
      <c r="G42" s="274">
        <v>307111440201</v>
      </c>
      <c r="H42" s="273" t="s">
        <v>2644</v>
      </c>
      <c r="I42" s="273" t="s">
        <v>2599</v>
      </c>
      <c r="J42" s="273" t="s">
        <v>373</v>
      </c>
      <c r="K42" s="275">
        <v>2.5632000000000001</v>
      </c>
      <c r="L42" s="275">
        <v>2.5632000000000001</v>
      </c>
      <c r="M42" s="275">
        <v>2.4885950000000001</v>
      </c>
      <c r="N42" s="276">
        <v>2.910619538077404</v>
      </c>
      <c r="O42" s="273"/>
      <c r="P42" s="273"/>
      <c r="Q42" s="277"/>
    </row>
    <row r="43" spans="1:17" customFormat="1">
      <c r="A43" s="271">
        <v>40</v>
      </c>
      <c r="B43" s="272"/>
      <c r="C43" s="272" t="s">
        <v>2194</v>
      </c>
      <c r="D43" s="272" t="s">
        <v>2194</v>
      </c>
      <c r="E43" s="272"/>
      <c r="F43" s="273" t="s">
        <v>2642</v>
      </c>
      <c r="G43" s="274">
        <v>307111440104</v>
      </c>
      <c r="H43" s="273" t="s">
        <v>2645</v>
      </c>
      <c r="I43" s="273" t="s">
        <v>2599</v>
      </c>
      <c r="J43" s="273" t="s">
        <v>373</v>
      </c>
      <c r="K43" s="275">
        <v>1.8471599999999999</v>
      </c>
      <c r="L43" s="275">
        <v>1.8471599999999999</v>
      </c>
      <c r="M43" s="275">
        <v>1.7941499999999999</v>
      </c>
      <c r="N43" s="276">
        <v>2.8698109530305986</v>
      </c>
      <c r="O43" s="273"/>
      <c r="P43" s="273"/>
      <c r="Q43" s="277"/>
    </row>
    <row r="44" spans="1:17" customFormat="1">
      <c r="A44" s="271">
        <v>41</v>
      </c>
      <c r="B44" s="272"/>
      <c r="C44" s="272" t="s">
        <v>2194</v>
      </c>
      <c r="D44" s="272" t="s">
        <v>2194</v>
      </c>
      <c r="E44" s="272"/>
      <c r="F44" s="273" t="s">
        <v>2637</v>
      </c>
      <c r="G44" s="274">
        <v>307111440202</v>
      </c>
      <c r="H44" s="273" t="s">
        <v>2646</v>
      </c>
      <c r="I44" s="273" t="s">
        <v>2599</v>
      </c>
      <c r="J44" s="273" t="s">
        <v>373</v>
      </c>
      <c r="K44" s="275">
        <v>2.9558</v>
      </c>
      <c r="L44" s="275">
        <v>2.9558</v>
      </c>
      <c r="M44" s="275">
        <v>2.8714599999999999</v>
      </c>
      <c r="N44" s="276">
        <v>2.8533730292983317</v>
      </c>
      <c r="O44" s="273"/>
      <c r="P44" s="273"/>
      <c r="Q44" s="277"/>
    </row>
    <row r="45" spans="1:17" customFormat="1">
      <c r="A45" s="271">
        <v>42</v>
      </c>
      <c r="B45" s="272"/>
      <c r="C45" s="272" t="s">
        <v>2194</v>
      </c>
      <c r="D45" s="272" t="s">
        <v>2194</v>
      </c>
      <c r="E45" s="272"/>
      <c r="F45" s="273" t="s">
        <v>2642</v>
      </c>
      <c r="G45" s="274">
        <v>307111440103</v>
      </c>
      <c r="H45" s="273" t="s">
        <v>2647</v>
      </c>
      <c r="I45" s="273" t="s">
        <v>2599</v>
      </c>
      <c r="J45" s="273" t="s">
        <v>373</v>
      </c>
      <c r="K45" s="275">
        <v>2.4742700000000002</v>
      </c>
      <c r="L45" s="275">
        <v>2.4742700000000002</v>
      </c>
      <c r="M45" s="275">
        <v>2.4038210000000002</v>
      </c>
      <c r="N45" s="276">
        <v>2.8472640415152743</v>
      </c>
      <c r="O45" s="273"/>
      <c r="P45" s="273"/>
      <c r="Q45" s="277"/>
    </row>
    <row r="46" spans="1:17" customFormat="1">
      <c r="A46" s="271">
        <v>43</v>
      </c>
      <c r="B46" s="272"/>
      <c r="C46" s="272" t="s">
        <v>2194</v>
      </c>
      <c r="D46" s="272" t="s">
        <v>2194</v>
      </c>
      <c r="E46" s="272"/>
      <c r="F46" s="273" t="s">
        <v>2632</v>
      </c>
      <c r="G46" s="274">
        <v>307111140102</v>
      </c>
      <c r="H46" s="273" t="s">
        <v>2648</v>
      </c>
      <c r="I46" s="273" t="s">
        <v>2599</v>
      </c>
      <c r="J46" s="273" t="s">
        <v>373</v>
      </c>
      <c r="K46" s="275">
        <v>2.056</v>
      </c>
      <c r="L46" s="275">
        <v>2.056</v>
      </c>
      <c r="M46" s="275">
        <v>1.997649</v>
      </c>
      <c r="N46" s="276">
        <v>2.8380836575875508</v>
      </c>
      <c r="O46" s="273"/>
      <c r="P46" s="273"/>
      <c r="Q46" s="277"/>
    </row>
    <row r="47" spans="1:17" customFormat="1">
      <c r="A47" s="271">
        <v>44</v>
      </c>
      <c r="B47" s="272"/>
      <c r="C47" s="272" t="s">
        <v>2194</v>
      </c>
      <c r="D47" s="272" t="s">
        <v>2194</v>
      </c>
      <c r="E47" s="272"/>
      <c r="F47" s="273" t="s">
        <v>2632</v>
      </c>
      <c r="G47" s="274">
        <v>307111140104</v>
      </c>
      <c r="H47" s="273" t="s">
        <v>2649</v>
      </c>
      <c r="I47" s="273" t="s">
        <v>2599</v>
      </c>
      <c r="J47" s="273" t="s">
        <v>373</v>
      </c>
      <c r="K47" s="275">
        <v>2.1070000000000002</v>
      </c>
      <c r="L47" s="275">
        <v>2.1070000000000002</v>
      </c>
      <c r="M47" s="275">
        <v>2.0489269999999999</v>
      </c>
      <c r="N47" s="276">
        <v>2.7561936402468086</v>
      </c>
      <c r="O47" s="273"/>
      <c r="P47" s="273"/>
      <c r="Q47" s="277"/>
    </row>
    <row r="48" spans="1:17" customFormat="1">
      <c r="A48" s="271">
        <v>45</v>
      </c>
      <c r="B48" s="272"/>
      <c r="C48" s="272" t="s">
        <v>2194</v>
      </c>
      <c r="D48" s="272" t="s">
        <v>2194</v>
      </c>
      <c r="E48" s="272"/>
      <c r="F48" s="273" t="s">
        <v>2642</v>
      </c>
      <c r="G48" s="274">
        <v>307111440102</v>
      </c>
      <c r="H48" s="273" t="s">
        <v>2650</v>
      </c>
      <c r="I48" s="273" t="s">
        <v>2599</v>
      </c>
      <c r="J48" s="273" t="s">
        <v>373</v>
      </c>
      <c r="K48" s="275">
        <v>0.90905999999999998</v>
      </c>
      <c r="L48" s="275">
        <v>0.90905999999999998</v>
      </c>
      <c r="M48" s="275">
        <v>0.88479400000000008</v>
      </c>
      <c r="N48" s="276">
        <v>2.6693507579257583</v>
      </c>
      <c r="O48" s="273"/>
      <c r="P48" s="273"/>
      <c r="Q48" s="277"/>
    </row>
    <row r="49" spans="1:17" customFormat="1">
      <c r="A49" s="271">
        <v>46</v>
      </c>
      <c r="B49" s="272"/>
      <c r="C49" s="272" t="s">
        <v>2194</v>
      </c>
      <c r="D49" s="272" t="s">
        <v>2194</v>
      </c>
      <c r="E49" s="272"/>
      <c r="F49" s="273" t="s">
        <v>2642</v>
      </c>
      <c r="G49" s="274">
        <v>307111440101</v>
      </c>
      <c r="H49" s="273" t="s">
        <v>2651</v>
      </c>
      <c r="I49" s="273" t="s">
        <v>2599</v>
      </c>
      <c r="J49" s="273" t="s">
        <v>373</v>
      </c>
      <c r="K49" s="275">
        <v>1.9838800000000001</v>
      </c>
      <c r="L49" s="275">
        <v>1.9838800000000001</v>
      </c>
      <c r="M49" s="275">
        <v>1.9314309999999999</v>
      </c>
      <c r="N49" s="276">
        <v>2.6437586950823735</v>
      </c>
      <c r="O49" s="273"/>
      <c r="P49" s="273"/>
      <c r="Q49" s="277"/>
    </row>
    <row r="50" spans="1:17" customFormat="1">
      <c r="A50" s="271">
        <v>47</v>
      </c>
      <c r="B50" s="272"/>
      <c r="C50" s="272" t="s">
        <v>2194</v>
      </c>
      <c r="D50" s="272" t="s">
        <v>2194</v>
      </c>
      <c r="E50" s="272"/>
      <c r="F50" s="273" t="s">
        <v>2637</v>
      </c>
      <c r="G50" s="274">
        <v>307111440203</v>
      </c>
      <c r="H50" s="273" t="s">
        <v>2652</v>
      </c>
      <c r="I50" s="273" t="s">
        <v>2599</v>
      </c>
      <c r="J50" s="273" t="s">
        <v>373</v>
      </c>
      <c r="K50" s="275">
        <v>2.7444000000000002</v>
      </c>
      <c r="L50" s="275">
        <v>2.7444000000000002</v>
      </c>
      <c r="M50" s="275">
        <v>2.6718989999999998</v>
      </c>
      <c r="N50" s="276">
        <v>2.641779623961535</v>
      </c>
      <c r="O50" s="273"/>
      <c r="P50" s="273"/>
      <c r="Q50" s="277"/>
    </row>
    <row r="51" spans="1:17" customFormat="1">
      <c r="A51" s="271">
        <v>48</v>
      </c>
      <c r="B51" s="272"/>
      <c r="C51" s="272" t="s">
        <v>2194</v>
      </c>
      <c r="D51" s="272" t="s">
        <v>2194</v>
      </c>
      <c r="E51" s="272"/>
      <c r="F51" s="273" t="s">
        <v>2632</v>
      </c>
      <c r="G51" s="274">
        <v>307111140101</v>
      </c>
      <c r="H51" s="273" t="s">
        <v>2653</v>
      </c>
      <c r="I51" s="273" t="s">
        <v>2599</v>
      </c>
      <c r="J51" s="273" t="s">
        <v>373</v>
      </c>
      <c r="K51" s="275">
        <v>2.7875999999999999</v>
      </c>
      <c r="L51" s="275">
        <v>2.7875999999999999</v>
      </c>
      <c r="M51" s="275">
        <v>2.724831</v>
      </c>
      <c r="N51" s="276">
        <v>2.2517219113215621</v>
      </c>
      <c r="O51" s="273"/>
      <c r="P51" s="273"/>
      <c r="Q51" s="277"/>
    </row>
    <row r="52" spans="1:17" customFormat="1">
      <c r="A52" s="271">
        <v>49</v>
      </c>
      <c r="B52" s="272"/>
      <c r="C52" s="272" t="s">
        <v>2194</v>
      </c>
      <c r="D52" s="272" t="s">
        <v>2194</v>
      </c>
      <c r="E52" s="272"/>
      <c r="F52" s="273" t="s">
        <v>2637</v>
      </c>
      <c r="G52" s="274">
        <v>307111440206</v>
      </c>
      <c r="H52" s="273" t="s">
        <v>2654</v>
      </c>
      <c r="I52" s="273" t="s">
        <v>2599</v>
      </c>
      <c r="J52" s="273" t="s">
        <v>373</v>
      </c>
      <c r="K52" s="275">
        <v>4.3999999999999997E-2</v>
      </c>
      <c r="L52" s="275">
        <v>4.3999999999999997E-2</v>
      </c>
      <c r="M52" s="275">
        <v>4.3042999999999998E-2</v>
      </c>
      <c r="N52" s="276">
        <v>2.1749999999999989</v>
      </c>
      <c r="O52" s="273"/>
      <c r="P52" s="273"/>
      <c r="Q52" s="277"/>
    </row>
    <row r="53" spans="1:17" customFormat="1">
      <c r="A53" s="271">
        <v>50</v>
      </c>
      <c r="B53" s="272"/>
      <c r="C53" s="272" t="s">
        <v>2194</v>
      </c>
      <c r="D53" s="272" t="s">
        <v>2194</v>
      </c>
      <c r="E53" s="272"/>
      <c r="F53" s="273" t="s">
        <v>2632</v>
      </c>
      <c r="G53" s="274">
        <v>307111140103</v>
      </c>
      <c r="H53" s="273" t="s">
        <v>2655</v>
      </c>
      <c r="I53" s="273" t="s">
        <v>2599</v>
      </c>
      <c r="J53" s="273" t="s">
        <v>373</v>
      </c>
      <c r="K53" s="275">
        <v>0.64990000000000003</v>
      </c>
      <c r="L53" s="275">
        <v>0.64990000000000003</v>
      </c>
      <c r="M53" s="275">
        <v>0.63594699999999993</v>
      </c>
      <c r="N53" s="276">
        <v>2.1469456839513934</v>
      </c>
      <c r="O53" s="273"/>
      <c r="P53" s="273"/>
      <c r="Q53" s="277"/>
    </row>
    <row r="54" spans="1:17" customFormat="1">
      <c r="A54" s="271">
        <v>51</v>
      </c>
      <c r="B54" s="272"/>
      <c r="C54" s="272" t="s">
        <v>2194</v>
      </c>
      <c r="D54" s="272" t="s">
        <v>2194</v>
      </c>
      <c r="E54" s="272"/>
      <c r="F54" s="273" t="s">
        <v>2656</v>
      </c>
      <c r="G54" s="274">
        <v>307133440303</v>
      </c>
      <c r="H54" s="273" t="s">
        <v>2657</v>
      </c>
      <c r="I54" s="273" t="s">
        <v>2658</v>
      </c>
      <c r="J54" s="273" t="s">
        <v>373</v>
      </c>
      <c r="K54" s="275">
        <v>2.5399999999999999E-2</v>
      </c>
      <c r="L54" s="275">
        <v>2.5399999999999999E-2</v>
      </c>
      <c r="M54" s="275">
        <v>2.4194E-2</v>
      </c>
      <c r="N54" s="276">
        <v>4.7480314960629872</v>
      </c>
      <c r="O54" s="273"/>
      <c r="P54" s="273"/>
      <c r="Q54" s="277"/>
    </row>
    <row r="55" spans="1:17" customFormat="1">
      <c r="A55" s="271">
        <v>52</v>
      </c>
      <c r="B55" s="272"/>
      <c r="C55" s="272" t="s">
        <v>2194</v>
      </c>
      <c r="D55" s="272" t="s">
        <v>2194</v>
      </c>
      <c r="E55" s="272"/>
      <c r="F55" s="273" t="s">
        <v>2659</v>
      </c>
      <c r="G55" s="274">
        <v>307133140403</v>
      </c>
      <c r="H55" s="273" t="s">
        <v>2660</v>
      </c>
      <c r="I55" s="273" t="s">
        <v>2596</v>
      </c>
      <c r="J55" s="273" t="s">
        <v>373</v>
      </c>
      <c r="K55" s="275">
        <v>1.0851999999999999</v>
      </c>
      <c r="L55" s="275">
        <v>1.0851999999999999</v>
      </c>
      <c r="M55" s="275">
        <v>1.0494300000000001</v>
      </c>
      <c r="N55" s="276">
        <v>3.296166605234045</v>
      </c>
      <c r="O55" s="273"/>
      <c r="P55" s="273"/>
      <c r="Q55" s="277"/>
    </row>
    <row r="56" spans="1:17" customFormat="1">
      <c r="A56" s="271">
        <v>53</v>
      </c>
      <c r="B56" s="272"/>
      <c r="C56" s="272" t="s">
        <v>2194</v>
      </c>
      <c r="D56" s="272" t="s">
        <v>2194</v>
      </c>
      <c r="E56" s="272"/>
      <c r="F56" s="273" t="s">
        <v>2661</v>
      </c>
      <c r="G56" s="274">
        <v>307133240305</v>
      </c>
      <c r="H56" s="273" t="s">
        <v>2662</v>
      </c>
      <c r="I56" s="273" t="s">
        <v>2596</v>
      </c>
      <c r="J56" s="273" t="s">
        <v>373</v>
      </c>
      <c r="K56" s="275">
        <v>0.18093000000000001</v>
      </c>
      <c r="L56" s="275">
        <v>0.18093000000000001</v>
      </c>
      <c r="M56" s="275">
        <v>0.17502599999999999</v>
      </c>
      <c r="N56" s="276">
        <v>3.2631404410545626</v>
      </c>
      <c r="O56" s="273"/>
      <c r="P56" s="273"/>
      <c r="Q56" s="277"/>
    </row>
    <row r="57" spans="1:17" customFormat="1">
      <c r="A57" s="271">
        <v>54</v>
      </c>
      <c r="B57" s="272"/>
      <c r="C57" s="272" t="s">
        <v>2194</v>
      </c>
      <c r="D57" s="272" t="s">
        <v>2194</v>
      </c>
      <c r="E57" s="272"/>
      <c r="F57" s="273" t="s">
        <v>2663</v>
      </c>
      <c r="G57" s="274">
        <v>307133340204</v>
      </c>
      <c r="H57" s="273" t="s">
        <v>2664</v>
      </c>
      <c r="I57" s="273" t="s">
        <v>2665</v>
      </c>
      <c r="J57" s="273" t="s">
        <v>373</v>
      </c>
      <c r="K57" s="275">
        <v>8.5769999999999999E-2</v>
      </c>
      <c r="L57" s="275">
        <v>8.5769999999999999E-2</v>
      </c>
      <c r="M57" s="275">
        <v>8.2974000000000006E-2</v>
      </c>
      <c r="N57" s="276">
        <v>3.2598810772997471</v>
      </c>
      <c r="O57" s="273"/>
      <c r="P57" s="273"/>
      <c r="Q57" s="277"/>
    </row>
    <row r="58" spans="1:17" customFormat="1">
      <c r="A58" s="271">
        <v>55</v>
      </c>
      <c r="B58" s="272"/>
      <c r="C58" s="272" t="s">
        <v>2194</v>
      </c>
      <c r="D58" s="272" t="s">
        <v>2194</v>
      </c>
      <c r="E58" s="272"/>
      <c r="F58" s="273" t="s">
        <v>2666</v>
      </c>
      <c r="G58" s="274">
        <v>307133240503</v>
      </c>
      <c r="H58" s="273" t="s">
        <v>2667</v>
      </c>
      <c r="I58" s="273" t="s">
        <v>2596</v>
      </c>
      <c r="J58" s="273" t="s">
        <v>373</v>
      </c>
      <c r="K58" s="275">
        <v>1.8306</v>
      </c>
      <c r="L58" s="275">
        <v>1.8306</v>
      </c>
      <c r="M58" s="275">
        <v>1.7711939999999999</v>
      </c>
      <c r="N58" s="276">
        <v>3.2451655195018065</v>
      </c>
      <c r="O58" s="273"/>
      <c r="P58" s="273"/>
      <c r="Q58" s="277"/>
    </row>
    <row r="59" spans="1:17" customFormat="1">
      <c r="A59" s="271">
        <v>56</v>
      </c>
      <c r="B59" s="272"/>
      <c r="C59" s="272" t="s">
        <v>2194</v>
      </c>
      <c r="D59" s="272" t="s">
        <v>2194</v>
      </c>
      <c r="E59" s="272"/>
      <c r="F59" s="273" t="s">
        <v>2668</v>
      </c>
      <c r="G59" s="274">
        <v>307133340101</v>
      </c>
      <c r="H59" s="273" t="s">
        <v>2669</v>
      </c>
      <c r="I59" s="273" t="s">
        <v>2596</v>
      </c>
      <c r="J59" s="273" t="s">
        <v>373</v>
      </c>
      <c r="K59" s="275">
        <v>2.1323500000000002</v>
      </c>
      <c r="L59" s="275">
        <v>2.1323500000000002</v>
      </c>
      <c r="M59" s="275">
        <v>2.0637349999999999</v>
      </c>
      <c r="N59" s="276">
        <v>3.2178113349122004</v>
      </c>
      <c r="O59" s="273"/>
      <c r="P59" s="273"/>
      <c r="Q59" s="277"/>
    </row>
    <row r="60" spans="1:17" customFormat="1">
      <c r="A60" s="271">
        <v>57</v>
      </c>
      <c r="B60" s="272"/>
      <c r="C60" s="272" t="s">
        <v>2194</v>
      </c>
      <c r="D60" s="272" t="s">
        <v>2194</v>
      </c>
      <c r="E60" s="272"/>
      <c r="F60" s="273" t="s">
        <v>2670</v>
      </c>
      <c r="G60" s="274">
        <v>307133240101</v>
      </c>
      <c r="H60" s="273" t="s">
        <v>2671</v>
      </c>
      <c r="I60" s="273" t="s">
        <v>2596</v>
      </c>
      <c r="J60" s="273" t="s">
        <v>373</v>
      </c>
      <c r="K60" s="275">
        <v>2.1240000000000001</v>
      </c>
      <c r="L60" s="275">
        <v>2.1240000000000001</v>
      </c>
      <c r="M60" s="275">
        <v>2.058103</v>
      </c>
      <c r="N60" s="276">
        <v>3.1024952919020756</v>
      </c>
      <c r="O60" s="273"/>
      <c r="P60" s="273"/>
      <c r="Q60" s="277"/>
    </row>
    <row r="61" spans="1:17" customFormat="1">
      <c r="A61" s="271">
        <v>58</v>
      </c>
      <c r="B61" s="272"/>
      <c r="C61" s="272" t="s">
        <v>2194</v>
      </c>
      <c r="D61" s="272" t="s">
        <v>2194</v>
      </c>
      <c r="E61" s="272"/>
      <c r="F61" s="273" t="s">
        <v>2672</v>
      </c>
      <c r="G61" s="274">
        <v>307133340405</v>
      </c>
      <c r="H61" s="273" t="s">
        <v>2673</v>
      </c>
      <c r="I61" s="273" t="s">
        <v>2596</v>
      </c>
      <c r="J61" s="273" t="s">
        <v>373</v>
      </c>
      <c r="K61" s="275">
        <v>0.1464</v>
      </c>
      <c r="L61" s="275">
        <v>0.1464</v>
      </c>
      <c r="M61" s="275">
        <v>0.14192299999999999</v>
      </c>
      <c r="N61" s="276">
        <v>3.0580601092896234</v>
      </c>
      <c r="O61" s="273"/>
      <c r="P61" s="273"/>
      <c r="Q61" s="277"/>
    </row>
    <row r="62" spans="1:17" customFormat="1">
      <c r="A62" s="271">
        <v>59</v>
      </c>
      <c r="B62" s="272"/>
      <c r="C62" s="272" t="s">
        <v>2194</v>
      </c>
      <c r="D62" s="272" t="s">
        <v>2194</v>
      </c>
      <c r="E62" s="272"/>
      <c r="F62" s="273" t="s">
        <v>2597</v>
      </c>
      <c r="G62" s="274">
        <v>307116540104</v>
      </c>
      <c r="H62" s="273" t="s">
        <v>2674</v>
      </c>
      <c r="I62" s="273" t="s">
        <v>2596</v>
      </c>
      <c r="J62" s="273" t="s">
        <v>373</v>
      </c>
      <c r="K62" s="275">
        <v>1.93024</v>
      </c>
      <c r="L62" s="275">
        <v>1.93024</v>
      </c>
      <c r="M62" s="275">
        <v>1.872544</v>
      </c>
      <c r="N62" s="276">
        <v>2.9890583554376642</v>
      </c>
      <c r="O62" s="273"/>
      <c r="P62" s="273"/>
      <c r="Q62" s="277"/>
    </row>
    <row r="63" spans="1:17" customFormat="1">
      <c r="A63" s="271">
        <v>60</v>
      </c>
      <c r="B63" s="272"/>
      <c r="C63" s="272" t="s">
        <v>2194</v>
      </c>
      <c r="D63" s="272" t="s">
        <v>2194</v>
      </c>
      <c r="E63" s="272"/>
      <c r="F63" s="273" t="s">
        <v>2675</v>
      </c>
      <c r="G63" s="274">
        <v>307133440404</v>
      </c>
      <c r="H63" s="273" t="s">
        <v>2676</v>
      </c>
      <c r="I63" s="273" t="s">
        <v>2599</v>
      </c>
      <c r="J63" s="273" t="s">
        <v>373</v>
      </c>
      <c r="K63" s="275">
        <v>0.35510999999999998</v>
      </c>
      <c r="L63" s="275">
        <v>0.35510999999999998</v>
      </c>
      <c r="M63" s="275">
        <v>0.34461999999999998</v>
      </c>
      <c r="N63" s="276">
        <v>2.9540142491059109</v>
      </c>
      <c r="O63" s="273"/>
      <c r="P63" s="273"/>
      <c r="Q63" s="277"/>
    </row>
    <row r="64" spans="1:17" customFormat="1">
      <c r="A64" s="271">
        <v>61</v>
      </c>
      <c r="B64" s="272"/>
      <c r="C64" s="272" t="s">
        <v>2194</v>
      </c>
      <c r="D64" s="272" t="s">
        <v>2194</v>
      </c>
      <c r="E64" s="272"/>
      <c r="F64" s="273" t="s">
        <v>2677</v>
      </c>
      <c r="G64" s="274">
        <v>307133440102</v>
      </c>
      <c r="H64" s="273" t="s">
        <v>2678</v>
      </c>
      <c r="I64" s="273" t="s">
        <v>2596</v>
      </c>
      <c r="J64" s="273" t="s">
        <v>373</v>
      </c>
      <c r="K64" s="275">
        <v>1.6706000000000001</v>
      </c>
      <c r="L64" s="275">
        <v>1.6706000000000001</v>
      </c>
      <c r="M64" s="275">
        <v>1.625518</v>
      </c>
      <c r="N64" s="276">
        <v>2.6985514186519852</v>
      </c>
      <c r="O64" s="273"/>
      <c r="P64" s="273"/>
      <c r="Q64" s="277"/>
    </row>
    <row r="65" spans="1:17" customFormat="1">
      <c r="A65" s="271">
        <v>62</v>
      </c>
      <c r="B65" s="272"/>
      <c r="C65" s="272" t="s">
        <v>2194</v>
      </c>
      <c r="D65" s="272" t="s">
        <v>2194</v>
      </c>
      <c r="E65" s="272"/>
      <c r="F65" s="273" t="s">
        <v>2679</v>
      </c>
      <c r="G65" s="274">
        <v>307133440201</v>
      </c>
      <c r="H65" s="273" t="s">
        <v>2680</v>
      </c>
      <c r="I65" s="273" t="s">
        <v>2596</v>
      </c>
      <c r="J65" s="273" t="s">
        <v>373</v>
      </c>
      <c r="K65" s="275">
        <v>1.6449999999999999E-2</v>
      </c>
      <c r="L65" s="275">
        <v>1.6449999999999999E-2</v>
      </c>
      <c r="M65" s="275">
        <v>1.6011000000000001E-2</v>
      </c>
      <c r="N65" s="276">
        <v>2.6686930091185315</v>
      </c>
      <c r="O65" s="273"/>
      <c r="P65" s="273"/>
      <c r="Q65" s="277"/>
    </row>
    <row r="66" spans="1:17" customFormat="1">
      <c r="A66" s="271">
        <v>63</v>
      </c>
      <c r="B66" s="272"/>
      <c r="C66" s="272" t="s">
        <v>2194</v>
      </c>
      <c r="D66" s="272" t="s">
        <v>2194</v>
      </c>
      <c r="E66" s="272"/>
      <c r="F66" s="273" t="s">
        <v>2663</v>
      </c>
      <c r="G66" s="274">
        <v>307133340205</v>
      </c>
      <c r="H66" s="273" t="s">
        <v>2681</v>
      </c>
      <c r="I66" s="273" t="s">
        <v>2596</v>
      </c>
      <c r="J66" s="273" t="s">
        <v>373</v>
      </c>
      <c r="K66" s="275">
        <v>4.8000000000000001E-2</v>
      </c>
      <c r="L66" s="275">
        <v>4.8000000000000001E-2</v>
      </c>
      <c r="M66" s="275">
        <v>4.6723000000000001E-2</v>
      </c>
      <c r="N66" s="276">
        <v>2.6604166666666673</v>
      </c>
      <c r="O66" s="273"/>
      <c r="P66" s="273"/>
      <c r="Q66" s="277"/>
    </row>
    <row r="67" spans="1:17" customFormat="1">
      <c r="A67" s="271">
        <v>64</v>
      </c>
      <c r="B67" s="272"/>
      <c r="C67" s="272" t="s">
        <v>2194</v>
      </c>
      <c r="D67" s="272" t="s">
        <v>2194</v>
      </c>
      <c r="E67" s="272"/>
      <c r="F67" s="273" t="s">
        <v>2670</v>
      </c>
      <c r="G67" s="274">
        <v>307133240104</v>
      </c>
      <c r="H67" s="273" t="s">
        <v>2682</v>
      </c>
      <c r="I67" s="273" t="s">
        <v>2596</v>
      </c>
      <c r="J67" s="273" t="s">
        <v>373</v>
      </c>
      <c r="K67" s="275">
        <v>0.31380000000000002</v>
      </c>
      <c r="L67" s="275">
        <v>0.31380000000000002</v>
      </c>
      <c r="M67" s="275">
        <v>0.30560500000000002</v>
      </c>
      <c r="N67" s="276">
        <v>2.6115360101975802</v>
      </c>
      <c r="O67" s="273"/>
      <c r="P67" s="273"/>
      <c r="Q67" s="277"/>
    </row>
    <row r="68" spans="1:17" customFormat="1">
      <c r="A68" s="271">
        <v>65</v>
      </c>
      <c r="B68" s="272"/>
      <c r="C68" s="272" t="s">
        <v>2194</v>
      </c>
      <c r="D68" s="272" t="s">
        <v>2194</v>
      </c>
      <c r="E68" s="272"/>
      <c r="F68" s="273" t="s">
        <v>2683</v>
      </c>
      <c r="G68" s="274">
        <v>307133140101</v>
      </c>
      <c r="H68" s="273" t="s">
        <v>2684</v>
      </c>
      <c r="I68" s="273" t="s">
        <v>2596</v>
      </c>
      <c r="J68" s="273" t="s">
        <v>373</v>
      </c>
      <c r="K68" s="275">
        <v>0.5696</v>
      </c>
      <c r="L68" s="275">
        <v>0.5696</v>
      </c>
      <c r="M68" s="275">
        <v>0.554809</v>
      </c>
      <c r="N68" s="276">
        <v>2.5967345505617976</v>
      </c>
      <c r="O68" s="273"/>
      <c r="P68" s="273"/>
      <c r="Q68" s="277"/>
    </row>
    <row r="69" spans="1:17" customFormat="1">
      <c r="A69" s="271">
        <v>66</v>
      </c>
      <c r="B69" s="272"/>
      <c r="C69" s="272" t="s">
        <v>2194</v>
      </c>
      <c r="D69" s="272" t="s">
        <v>2194</v>
      </c>
      <c r="E69" s="272"/>
      <c r="F69" s="273" t="s">
        <v>2685</v>
      </c>
      <c r="G69" s="274">
        <v>307133340301</v>
      </c>
      <c r="H69" s="273" t="s">
        <v>2686</v>
      </c>
      <c r="I69" s="273" t="s">
        <v>2687</v>
      </c>
      <c r="J69" s="273" t="s">
        <v>373</v>
      </c>
      <c r="K69" s="275">
        <v>0.15959999999999999</v>
      </c>
      <c r="L69" s="275">
        <v>0.15959999999999999</v>
      </c>
      <c r="M69" s="275">
        <v>0.15549499999999999</v>
      </c>
      <c r="N69" s="276">
        <v>2.5720551378446102</v>
      </c>
      <c r="O69" s="273"/>
      <c r="P69" s="273"/>
      <c r="Q69" s="277"/>
    </row>
    <row r="70" spans="1:17" customFormat="1">
      <c r="A70" s="271">
        <v>67</v>
      </c>
      <c r="B70" s="272"/>
      <c r="C70" s="272" t="s">
        <v>2194</v>
      </c>
      <c r="D70" s="272" t="s">
        <v>2194</v>
      </c>
      <c r="E70" s="272"/>
      <c r="F70" s="273" t="s">
        <v>2677</v>
      </c>
      <c r="G70" s="274">
        <v>307133440101</v>
      </c>
      <c r="H70" s="273" t="s">
        <v>2688</v>
      </c>
      <c r="I70" s="273" t="s">
        <v>2596</v>
      </c>
      <c r="J70" s="273" t="s">
        <v>373</v>
      </c>
      <c r="K70" s="275">
        <v>0.70879999999999999</v>
      </c>
      <c r="L70" s="275">
        <v>0.70879999999999999</v>
      </c>
      <c r="M70" s="275">
        <v>0.69095200000000001</v>
      </c>
      <c r="N70" s="276">
        <v>2.5180586907449176</v>
      </c>
      <c r="O70" s="273"/>
      <c r="P70" s="273"/>
      <c r="Q70" s="277"/>
    </row>
    <row r="71" spans="1:17" customFormat="1">
      <c r="A71" s="271">
        <v>68</v>
      </c>
      <c r="B71" s="272"/>
      <c r="C71" s="272" t="s">
        <v>2194</v>
      </c>
      <c r="D71" s="272" t="s">
        <v>2194</v>
      </c>
      <c r="E71" s="272"/>
      <c r="F71" s="273" t="s">
        <v>2683</v>
      </c>
      <c r="G71" s="274">
        <v>307133140105</v>
      </c>
      <c r="H71" s="273" t="s">
        <v>2689</v>
      </c>
      <c r="I71" s="273" t="s">
        <v>2596</v>
      </c>
      <c r="J71" s="273" t="s">
        <v>373</v>
      </c>
      <c r="K71" s="275">
        <v>2.5301999999999998</v>
      </c>
      <c r="L71" s="275">
        <v>2.5301999999999998</v>
      </c>
      <c r="M71" s="275">
        <v>2.471085</v>
      </c>
      <c r="N71" s="276">
        <v>2.3363765710220461</v>
      </c>
      <c r="O71" s="273"/>
      <c r="P71" s="273"/>
      <c r="Q71" s="277"/>
    </row>
    <row r="72" spans="1:17" customFormat="1">
      <c r="A72" s="271">
        <v>69</v>
      </c>
      <c r="B72" s="272"/>
      <c r="C72" s="272" t="s">
        <v>2194</v>
      </c>
      <c r="D72" s="272" t="s">
        <v>2194</v>
      </c>
      <c r="E72" s="272"/>
      <c r="F72" s="273" t="s">
        <v>2690</v>
      </c>
      <c r="G72" s="274">
        <v>307133540101</v>
      </c>
      <c r="H72" s="273" t="s">
        <v>2691</v>
      </c>
      <c r="I72" s="273" t="s">
        <v>2596</v>
      </c>
      <c r="J72" s="273" t="s">
        <v>373</v>
      </c>
      <c r="K72" s="275">
        <v>0.62480000000000002</v>
      </c>
      <c r="L72" s="275">
        <v>0.62480000000000002</v>
      </c>
      <c r="M72" s="275">
        <v>0.61055700000000002</v>
      </c>
      <c r="N72" s="276">
        <v>2.2796094750320113</v>
      </c>
      <c r="O72" s="273"/>
      <c r="P72" s="273"/>
      <c r="Q72" s="277"/>
    </row>
    <row r="73" spans="1:17" customFormat="1">
      <c r="A73" s="271">
        <v>70</v>
      </c>
      <c r="B73" s="272"/>
      <c r="C73" s="272" t="s">
        <v>2194</v>
      </c>
      <c r="D73" s="272" t="s">
        <v>2194</v>
      </c>
      <c r="E73" s="272"/>
      <c r="F73" s="273" t="s">
        <v>2692</v>
      </c>
      <c r="G73" s="274">
        <v>307133140205</v>
      </c>
      <c r="H73" s="273" t="s">
        <v>2693</v>
      </c>
      <c r="I73" s="273" t="s">
        <v>2596</v>
      </c>
      <c r="J73" s="273" t="s">
        <v>373</v>
      </c>
      <c r="K73" s="275">
        <v>0.13619999999999999</v>
      </c>
      <c r="L73" s="275">
        <v>0.13619999999999999</v>
      </c>
      <c r="M73" s="275">
        <v>0.13333600000000001</v>
      </c>
      <c r="N73" s="276">
        <v>2.1027900146842717</v>
      </c>
      <c r="O73" s="273"/>
      <c r="P73" s="273"/>
      <c r="Q73" s="277"/>
    </row>
    <row r="74" spans="1:17" customFormat="1">
      <c r="A74" s="271">
        <v>71</v>
      </c>
      <c r="B74" s="272"/>
      <c r="C74" s="272" t="s">
        <v>2194</v>
      </c>
      <c r="D74" s="272" t="s">
        <v>2194</v>
      </c>
      <c r="E74" s="272"/>
      <c r="F74" s="273" t="s">
        <v>2690</v>
      </c>
      <c r="G74" s="274">
        <v>307133540106</v>
      </c>
      <c r="H74" s="273" t="s">
        <v>2694</v>
      </c>
      <c r="I74" s="273" t="s">
        <v>2687</v>
      </c>
      <c r="J74" s="273" t="s">
        <v>373</v>
      </c>
      <c r="K74" s="275">
        <v>3.143E-2</v>
      </c>
      <c r="L74" s="275">
        <v>3.143E-2</v>
      </c>
      <c r="M74" s="275">
        <v>3.0807000000000001E-2</v>
      </c>
      <c r="N74" s="276">
        <v>1.9821826280623562</v>
      </c>
      <c r="O74" s="273"/>
      <c r="P74" s="273"/>
      <c r="Q74" s="277"/>
    </row>
    <row r="75" spans="1:17" customFormat="1">
      <c r="A75" s="271">
        <v>72</v>
      </c>
      <c r="B75" s="272"/>
      <c r="C75" s="272" t="s">
        <v>2194</v>
      </c>
      <c r="D75" s="272" t="s">
        <v>2194</v>
      </c>
      <c r="E75" s="272"/>
      <c r="F75" s="273" t="s">
        <v>2695</v>
      </c>
      <c r="G75" s="274">
        <v>307133140303</v>
      </c>
      <c r="H75" s="273" t="s">
        <v>2696</v>
      </c>
      <c r="I75" s="273" t="s">
        <v>2596</v>
      </c>
      <c r="J75" s="273" t="s">
        <v>373</v>
      </c>
      <c r="K75" s="275">
        <v>1.8371</v>
      </c>
      <c r="L75" s="275">
        <v>1.8371</v>
      </c>
      <c r="M75" s="275">
        <v>1.801714</v>
      </c>
      <c r="N75" s="276">
        <v>1.9261880137172676</v>
      </c>
      <c r="O75" s="273"/>
      <c r="P75" s="273"/>
      <c r="Q75" s="277"/>
    </row>
    <row r="76" spans="1:17" customFormat="1">
      <c r="A76" s="271">
        <v>73</v>
      </c>
      <c r="B76" s="272"/>
      <c r="C76" s="272" t="s">
        <v>2194</v>
      </c>
      <c r="D76" s="272" t="s">
        <v>2194</v>
      </c>
      <c r="E76" s="272"/>
      <c r="F76" s="273" t="s">
        <v>2697</v>
      </c>
      <c r="G76" s="274">
        <v>307133540203</v>
      </c>
      <c r="H76" s="273" t="s">
        <v>2698</v>
      </c>
      <c r="I76" s="273" t="s">
        <v>2687</v>
      </c>
      <c r="J76" s="273" t="s">
        <v>373</v>
      </c>
      <c r="K76" s="275">
        <v>0.68942499999999995</v>
      </c>
      <c r="L76" s="275">
        <v>0.68942499999999995</v>
      </c>
      <c r="M76" s="275">
        <v>0.68196000000000001</v>
      </c>
      <c r="N76" s="276">
        <v>1.0827863799543016</v>
      </c>
      <c r="O76" s="273"/>
      <c r="P76" s="273"/>
      <c r="Q76" s="277"/>
    </row>
    <row r="77" spans="1:17" customFormat="1">
      <c r="A77" s="271">
        <v>74</v>
      </c>
      <c r="B77" s="272"/>
      <c r="C77" s="272" t="s">
        <v>2194</v>
      </c>
      <c r="D77" s="272" t="s">
        <v>2189</v>
      </c>
      <c r="E77" s="272"/>
      <c r="F77" s="273" t="s">
        <v>2699</v>
      </c>
      <c r="G77" s="274">
        <v>307511440106</v>
      </c>
      <c r="H77" s="273" t="s">
        <v>2700</v>
      </c>
      <c r="I77" s="273" t="s">
        <v>2596</v>
      </c>
      <c r="J77" s="273" t="s">
        <v>373</v>
      </c>
      <c r="K77" s="275">
        <v>0.16159999999999999</v>
      </c>
      <c r="L77" s="275">
        <v>0.16159999999999999</v>
      </c>
      <c r="M77" s="275">
        <v>0.15575499999999998</v>
      </c>
      <c r="N77" s="276">
        <v>3.6169554455445652</v>
      </c>
      <c r="O77" s="273"/>
      <c r="P77" s="273"/>
      <c r="Q77" s="277"/>
    </row>
    <row r="78" spans="1:17" customFormat="1">
      <c r="A78" s="271">
        <v>75</v>
      </c>
      <c r="B78" s="272"/>
      <c r="C78" s="272" t="s">
        <v>2194</v>
      </c>
      <c r="D78" s="272" t="s">
        <v>2189</v>
      </c>
      <c r="E78" s="272"/>
      <c r="F78" s="273" t="s">
        <v>2701</v>
      </c>
      <c r="G78" s="274">
        <v>307511540103</v>
      </c>
      <c r="H78" s="273" t="s">
        <v>2702</v>
      </c>
      <c r="I78" s="273" t="s">
        <v>2596</v>
      </c>
      <c r="J78" s="273" t="s">
        <v>373</v>
      </c>
      <c r="K78" s="275">
        <v>0.38080000000000003</v>
      </c>
      <c r="L78" s="275">
        <v>0.38080000000000003</v>
      </c>
      <c r="M78" s="275">
        <v>0.36829400000000001</v>
      </c>
      <c r="N78" s="276">
        <v>3.284138655462189</v>
      </c>
      <c r="O78" s="273"/>
      <c r="P78" s="273"/>
      <c r="Q78" s="277"/>
    </row>
    <row r="79" spans="1:17" customFormat="1">
      <c r="A79" s="271">
        <v>76</v>
      </c>
      <c r="B79" s="272"/>
      <c r="C79" s="272" t="s">
        <v>2194</v>
      </c>
      <c r="D79" s="272" t="s">
        <v>2189</v>
      </c>
      <c r="E79" s="272"/>
      <c r="F79" s="273" t="s">
        <v>2703</v>
      </c>
      <c r="G79" s="274">
        <v>307511240504</v>
      </c>
      <c r="H79" s="273" t="s">
        <v>2704</v>
      </c>
      <c r="I79" s="273" t="s">
        <v>2658</v>
      </c>
      <c r="J79" s="273" t="s">
        <v>373</v>
      </c>
      <c r="K79" s="275">
        <v>5.9360000000000003E-2</v>
      </c>
      <c r="L79" s="275">
        <v>5.9360000000000003E-2</v>
      </c>
      <c r="M79" s="275">
        <v>5.7412000000000005E-2</v>
      </c>
      <c r="N79" s="276">
        <v>3.281671159029647</v>
      </c>
      <c r="O79" s="273"/>
      <c r="P79" s="273"/>
      <c r="Q79" s="277"/>
    </row>
    <row r="80" spans="1:17" customFormat="1">
      <c r="A80" s="271">
        <v>77</v>
      </c>
      <c r="B80" s="272"/>
      <c r="C80" s="272" t="s">
        <v>2194</v>
      </c>
      <c r="D80" s="272" t="s">
        <v>2189</v>
      </c>
      <c r="E80" s="272"/>
      <c r="F80" s="273" t="s">
        <v>2701</v>
      </c>
      <c r="G80" s="274">
        <v>307511540102</v>
      </c>
      <c r="H80" s="273" t="s">
        <v>2705</v>
      </c>
      <c r="I80" s="273" t="s">
        <v>2596</v>
      </c>
      <c r="J80" s="273" t="s">
        <v>373</v>
      </c>
      <c r="K80" s="275">
        <v>0.30520000000000003</v>
      </c>
      <c r="L80" s="275">
        <v>0.30520000000000003</v>
      </c>
      <c r="M80" s="275">
        <v>0.29552899999999999</v>
      </c>
      <c r="N80" s="276">
        <v>3.1687418086500787</v>
      </c>
      <c r="O80" s="273"/>
      <c r="P80" s="273"/>
      <c r="Q80" s="277"/>
    </row>
    <row r="81" spans="1:17" customFormat="1">
      <c r="A81" s="271">
        <v>78</v>
      </c>
      <c r="B81" s="272"/>
      <c r="C81" s="272" t="s">
        <v>2194</v>
      </c>
      <c r="D81" s="272" t="s">
        <v>2189</v>
      </c>
      <c r="E81" s="272"/>
      <c r="F81" s="273" t="s">
        <v>2706</v>
      </c>
      <c r="G81" s="274">
        <v>307511140101</v>
      </c>
      <c r="H81" s="273" t="s">
        <v>2707</v>
      </c>
      <c r="I81" s="273" t="s">
        <v>2596</v>
      </c>
      <c r="J81" s="273" t="s">
        <v>373</v>
      </c>
      <c r="K81" s="275">
        <v>0.81820000000000004</v>
      </c>
      <c r="L81" s="275">
        <v>0.81820000000000004</v>
      </c>
      <c r="M81" s="275">
        <v>0.79397600000000002</v>
      </c>
      <c r="N81" s="276">
        <v>2.9606453189929138</v>
      </c>
      <c r="O81" s="273"/>
      <c r="P81" s="273"/>
      <c r="Q81" s="277"/>
    </row>
    <row r="82" spans="1:17" customFormat="1">
      <c r="A82" s="271">
        <v>79</v>
      </c>
      <c r="B82" s="272"/>
      <c r="C82" s="272" t="s">
        <v>2194</v>
      </c>
      <c r="D82" s="272" t="s">
        <v>2189</v>
      </c>
      <c r="E82" s="272"/>
      <c r="F82" s="273" t="s">
        <v>2708</v>
      </c>
      <c r="G82" s="274">
        <v>307511540402</v>
      </c>
      <c r="H82" s="273" t="s">
        <v>2709</v>
      </c>
      <c r="I82" s="273" t="s">
        <v>2596</v>
      </c>
      <c r="J82" s="273" t="s">
        <v>373</v>
      </c>
      <c r="K82" s="275">
        <v>0.56840000000000002</v>
      </c>
      <c r="L82" s="275">
        <v>0.56840000000000002</v>
      </c>
      <c r="M82" s="275">
        <v>0.55174299999999998</v>
      </c>
      <c r="N82" s="276">
        <v>2.9305066854327997</v>
      </c>
      <c r="O82" s="273"/>
      <c r="P82" s="273"/>
      <c r="Q82" s="277"/>
    </row>
    <row r="83" spans="1:17" customFormat="1">
      <c r="A83" s="271">
        <v>80</v>
      </c>
      <c r="B83" s="272"/>
      <c r="C83" s="272" t="s">
        <v>2194</v>
      </c>
      <c r="D83" s="272" t="s">
        <v>2189</v>
      </c>
      <c r="E83" s="272"/>
      <c r="F83" s="273" t="s">
        <v>2701</v>
      </c>
      <c r="G83" s="274">
        <v>307511540101</v>
      </c>
      <c r="H83" s="273" t="s">
        <v>2710</v>
      </c>
      <c r="I83" s="273" t="s">
        <v>2596</v>
      </c>
      <c r="J83" s="273" t="s">
        <v>373</v>
      </c>
      <c r="K83" s="275">
        <v>0.99619999999999997</v>
      </c>
      <c r="L83" s="275">
        <v>0.99619999999999997</v>
      </c>
      <c r="M83" s="275">
        <v>0.96825499999999998</v>
      </c>
      <c r="N83" s="276">
        <v>2.8051596065047177</v>
      </c>
      <c r="O83" s="273"/>
      <c r="P83" s="273"/>
      <c r="Q83" s="277"/>
    </row>
    <row r="84" spans="1:17" customFormat="1">
      <c r="A84" s="271">
        <v>81</v>
      </c>
      <c r="B84" s="272"/>
      <c r="C84" s="272" t="s">
        <v>2194</v>
      </c>
      <c r="D84" s="272" t="s">
        <v>2189</v>
      </c>
      <c r="E84" s="272"/>
      <c r="F84" s="273" t="s">
        <v>2711</v>
      </c>
      <c r="G84" s="274">
        <v>307511240101</v>
      </c>
      <c r="H84" s="273" t="s">
        <v>2712</v>
      </c>
      <c r="I84" s="273" t="s">
        <v>2596</v>
      </c>
      <c r="J84" s="273" t="s">
        <v>373</v>
      </c>
      <c r="K84" s="275">
        <v>0.46100000000000002</v>
      </c>
      <c r="L84" s="275">
        <v>0.46100000000000002</v>
      </c>
      <c r="M84" s="275">
        <v>0.44817200000000001</v>
      </c>
      <c r="N84" s="276">
        <v>2.7826464208242965</v>
      </c>
      <c r="O84" s="273"/>
      <c r="P84" s="273"/>
      <c r="Q84" s="277"/>
    </row>
    <row r="85" spans="1:17" customFormat="1">
      <c r="A85" s="271">
        <v>82</v>
      </c>
      <c r="B85" s="272"/>
      <c r="C85" s="272" t="s">
        <v>2194</v>
      </c>
      <c r="D85" s="272" t="s">
        <v>2189</v>
      </c>
      <c r="E85" s="272"/>
      <c r="F85" s="273" t="s">
        <v>2713</v>
      </c>
      <c r="G85" s="274">
        <v>307511540201</v>
      </c>
      <c r="H85" s="273" t="s">
        <v>2714</v>
      </c>
      <c r="I85" s="273" t="s">
        <v>2596</v>
      </c>
      <c r="J85" s="273" t="s">
        <v>373</v>
      </c>
      <c r="K85" s="275">
        <v>1.4663999999999999</v>
      </c>
      <c r="L85" s="275">
        <v>1.4663999999999999</v>
      </c>
      <c r="M85" s="275">
        <v>1.4256070000000001</v>
      </c>
      <c r="N85" s="276">
        <v>2.7818466993998814</v>
      </c>
      <c r="O85" s="273"/>
      <c r="P85" s="273"/>
      <c r="Q85" s="277"/>
    </row>
    <row r="86" spans="1:17" customFormat="1">
      <c r="A86" s="271">
        <v>83</v>
      </c>
      <c r="B86" s="272"/>
      <c r="C86" s="272" t="s">
        <v>2194</v>
      </c>
      <c r="D86" s="272" t="s">
        <v>2189</v>
      </c>
      <c r="E86" s="272"/>
      <c r="F86" s="273" t="s">
        <v>2715</v>
      </c>
      <c r="G86" s="274">
        <v>307511340205</v>
      </c>
      <c r="H86" s="273" t="s">
        <v>2716</v>
      </c>
      <c r="I86" s="273" t="s">
        <v>2687</v>
      </c>
      <c r="J86" s="273" t="s">
        <v>373</v>
      </c>
      <c r="K86" s="275">
        <v>1.5633999999999999</v>
      </c>
      <c r="L86" s="275">
        <v>1.5633999999999999</v>
      </c>
      <c r="M86" s="275">
        <v>1.520208</v>
      </c>
      <c r="N86" s="276">
        <v>2.7626966867084493</v>
      </c>
      <c r="O86" s="273"/>
      <c r="P86" s="273"/>
      <c r="Q86" s="277"/>
    </row>
    <row r="87" spans="1:17" customFormat="1">
      <c r="A87" s="271">
        <v>84</v>
      </c>
      <c r="B87" s="272"/>
      <c r="C87" s="272" t="s">
        <v>2194</v>
      </c>
      <c r="D87" s="272" t="s">
        <v>2189</v>
      </c>
      <c r="E87" s="272"/>
      <c r="F87" s="273" t="s">
        <v>2717</v>
      </c>
      <c r="G87" s="274">
        <v>307511340101</v>
      </c>
      <c r="H87" s="273" t="s">
        <v>2718</v>
      </c>
      <c r="I87" s="273" t="s">
        <v>2596</v>
      </c>
      <c r="J87" s="273" t="s">
        <v>373</v>
      </c>
      <c r="K87" s="275">
        <v>0.76160000000000005</v>
      </c>
      <c r="L87" s="275">
        <v>0.76160000000000005</v>
      </c>
      <c r="M87" s="275">
        <v>0.74057399999999995</v>
      </c>
      <c r="N87" s="276">
        <v>2.7607668067227022</v>
      </c>
      <c r="O87" s="273"/>
      <c r="P87" s="273"/>
      <c r="Q87" s="277"/>
    </row>
    <row r="88" spans="1:17" customFormat="1">
      <c r="A88" s="271">
        <v>85</v>
      </c>
      <c r="B88" s="272"/>
      <c r="C88" s="272" t="s">
        <v>2194</v>
      </c>
      <c r="D88" s="272" t="s">
        <v>2189</v>
      </c>
      <c r="E88" s="272"/>
      <c r="F88" s="273" t="s">
        <v>2715</v>
      </c>
      <c r="G88" s="274">
        <v>307511340202</v>
      </c>
      <c r="H88" s="273" t="s">
        <v>2719</v>
      </c>
      <c r="I88" s="273" t="s">
        <v>2687</v>
      </c>
      <c r="J88" s="273" t="s">
        <v>373</v>
      </c>
      <c r="K88" s="275">
        <v>1.0567</v>
      </c>
      <c r="L88" s="275">
        <v>1.0567</v>
      </c>
      <c r="M88" s="275">
        <v>1.0309250000000001</v>
      </c>
      <c r="N88" s="276">
        <v>2.4391975016560883</v>
      </c>
      <c r="O88" s="273"/>
      <c r="P88" s="273"/>
      <c r="Q88" s="277"/>
    </row>
    <row r="89" spans="1:17" customFormat="1">
      <c r="A89" s="271">
        <v>86</v>
      </c>
      <c r="B89" s="272"/>
      <c r="C89" s="272" t="s">
        <v>2194</v>
      </c>
      <c r="D89" s="272" t="s">
        <v>2189</v>
      </c>
      <c r="E89" s="272"/>
      <c r="F89" s="273" t="s">
        <v>2720</v>
      </c>
      <c r="G89" s="274">
        <v>307511240204</v>
      </c>
      <c r="H89" s="273" t="s">
        <v>2721</v>
      </c>
      <c r="I89" s="273" t="s">
        <v>2596</v>
      </c>
      <c r="J89" s="273" t="s">
        <v>373</v>
      </c>
      <c r="K89" s="275">
        <v>0.18379999999999999</v>
      </c>
      <c r="L89" s="275">
        <v>0.18379999999999999</v>
      </c>
      <c r="M89" s="275">
        <v>0.17959600000000001</v>
      </c>
      <c r="N89" s="276">
        <v>2.287268770402604</v>
      </c>
      <c r="O89" s="273"/>
      <c r="P89" s="273"/>
      <c r="Q89" s="277"/>
    </row>
    <row r="90" spans="1:17" customFormat="1">
      <c r="A90" s="271">
        <v>87</v>
      </c>
      <c r="B90" s="272"/>
      <c r="C90" s="272" t="s">
        <v>2194</v>
      </c>
      <c r="D90" s="272" t="s">
        <v>2189</v>
      </c>
      <c r="E90" s="272"/>
      <c r="F90" s="273" t="s">
        <v>2699</v>
      </c>
      <c r="G90" s="274">
        <v>307511440101</v>
      </c>
      <c r="H90" s="273" t="s">
        <v>2722</v>
      </c>
      <c r="I90" s="273" t="s">
        <v>2596</v>
      </c>
      <c r="J90" s="273" t="s">
        <v>373</v>
      </c>
      <c r="K90" s="275">
        <v>0.79759999999999998</v>
      </c>
      <c r="L90" s="275">
        <v>0.79759999999999998</v>
      </c>
      <c r="M90" s="275">
        <v>0.77995099999999995</v>
      </c>
      <c r="N90" s="276">
        <v>2.2127632898696121</v>
      </c>
      <c r="O90" s="273"/>
      <c r="P90" s="273"/>
      <c r="Q90" s="277"/>
    </row>
    <row r="91" spans="1:17" customFormat="1">
      <c r="A91" s="271">
        <v>88</v>
      </c>
      <c r="B91" s="272"/>
      <c r="C91" s="272" t="s">
        <v>2194</v>
      </c>
      <c r="D91" s="272" t="s">
        <v>2189</v>
      </c>
      <c r="E91" s="272"/>
      <c r="F91" s="273" t="s">
        <v>2723</v>
      </c>
      <c r="G91" s="274">
        <v>307511340303</v>
      </c>
      <c r="H91" s="273" t="s">
        <v>2689</v>
      </c>
      <c r="I91" s="273" t="s">
        <v>2658</v>
      </c>
      <c r="J91" s="273" t="s">
        <v>373</v>
      </c>
      <c r="K91" s="275">
        <v>0.11075</v>
      </c>
      <c r="L91" s="275">
        <v>0.11075</v>
      </c>
      <c r="M91" s="275">
        <v>0.10870200000000001</v>
      </c>
      <c r="N91" s="276">
        <v>1.8492099322799045</v>
      </c>
      <c r="O91" s="273"/>
      <c r="P91" s="273"/>
      <c r="Q91" s="277"/>
    </row>
    <row r="92" spans="1:17" customFormat="1">
      <c r="A92" s="271">
        <v>89</v>
      </c>
      <c r="B92" s="272"/>
      <c r="C92" s="272" t="s">
        <v>2194</v>
      </c>
      <c r="D92" s="272" t="s">
        <v>2189</v>
      </c>
      <c r="E92" s="272"/>
      <c r="F92" s="273" t="s">
        <v>2724</v>
      </c>
      <c r="G92" s="274">
        <v>307522240301</v>
      </c>
      <c r="H92" s="273" t="s">
        <v>2725</v>
      </c>
      <c r="I92" s="273" t="s">
        <v>2687</v>
      </c>
      <c r="J92" s="273" t="s">
        <v>373</v>
      </c>
      <c r="K92" s="275">
        <v>7.4999999999999997E-2</v>
      </c>
      <c r="L92" s="275">
        <v>7.4999999999999997E-2</v>
      </c>
      <c r="M92" s="275">
        <v>7.0198999999999998E-2</v>
      </c>
      <c r="N92" s="276">
        <v>6.4013333333333335</v>
      </c>
      <c r="O92" s="273"/>
      <c r="P92" s="273"/>
      <c r="Q92" s="277"/>
    </row>
    <row r="93" spans="1:17" customFormat="1">
      <c r="A93" s="271">
        <v>90</v>
      </c>
      <c r="B93" s="272"/>
      <c r="C93" s="272" t="s">
        <v>2194</v>
      </c>
      <c r="D93" s="272" t="s">
        <v>2189</v>
      </c>
      <c r="E93" s="272"/>
      <c r="F93" s="273" t="s">
        <v>2726</v>
      </c>
      <c r="G93" s="274">
        <v>307522340201</v>
      </c>
      <c r="H93" s="273" t="s">
        <v>2727</v>
      </c>
      <c r="I93" s="273" t="s">
        <v>2596</v>
      </c>
      <c r="J93" s="273" t="s">
        <v>373</v>
      </c>
      <c r="K93" s="275">
        <v>0.31052000000000002</v>
      </c>
      <c r="L93" s="275">
        <v>0.31052000000000002</v>
      </c>
      <c r="M93" s="275">
        <v>0.30066599999999999</v>
      </c>
      <c r="N93" s="276">
        <v>3.1733865773541252</v>
      </c>
      <c r="O93" s="273"/>
      <c r="P93" s="273"/>
      <c r="Q93" s="277"/>
    </row>
    <row r="94" spans="1:17" customFormat="1">
      <c r="A94" s="271">
        <v>91</v>
      </c>
      <c r="B94" s="272"/>
      <c r="C94" s="272" t="s">
        <v>2194</v>
      </c>
      <c r="D94" s="272" t="s">
        <v>2189</v>
      </c>
      <c r="E94" s="272"/>
      <c r="F94" s="273" t="s">
        <v>2728</v>
      </c>
      <c r="G94" s="274">
        <v>307522240101</v>
      </c>
      <c r="H94" s="273" t="s">
        <v>2729</v>
      </c>
      <c r="I94" s="273" t="s">
        <v>2596</v>
      </c>
      <c r="J94" s="273" t="s">
        <v>373</v>
      </c>
      <c r="K94" s="275">
        <v>0.46899999999999997</v>
      </c>
      <c r="L94" s="275">
        <v>0.46899999999999997</v>
      </c>
      <c r="M94" s="275">
        <v>0.45507700000000001</v>
      </c>
      <c r="N94" s="276">
        <v>2.968656716417903</v>
      </c>
      <c r="O94" s="273"/>
      <c r="P94" s="273"/>
      <c r="Q94" s="277"/>
    </row>
    <row r="95" spans="1:17" customFormat="1">
      <c r="A95" s="271">
        <v>92</v>
      </c>
      <c r="B95" s="272"/>
      <c r="C95" s="272" t="s">
        <v>2194</v>
      </c>
      <c r="D95" s="272" t="s">
        <v>2189</v>
      </c>
      <c r="E95" s="272"/>
      <c r="F95" s="273" t="s">
        <v>2730</v>
      </c>
      <c r="G95" s="274">
        <v>307522340404</v>
      </c>
      <c r="H95" s="273" t="s">
        <v>2731</v>
      </c>
      <c r="I95" s="273" t="s">
        <v>2687</v>
      </c>
      <c r="J95" s="273" t="s">
        <v>373</v>
      </c>
      <c r="K95" s="275">
        <v>0.12509999999999999</v>
      </c>
      <c r="L95" s="275">
        <v>0.12509999999999999</v>
      </c>
      <c r="M95" s="275">
        <v>0.121431</v>
      </c>
      <c r="N95" s="276">
        <v>2.9328537170263727</v>
      </c>
      <c r="O95" s="273"/>
      <c r="P95" s="273"/>
      <c r="Q95" s="277"/>
    </row>
    <row r="96" spans="1:17" customFormat="1">
      <c r="A96" s="271">
        <v>93</v>
      </c>
      <c r="B96" s="272"/>
      <c r="C96" s="272" t="s">
        <v>2194</v>
      </c>
      <c r="D96" s="272" t="s">
        <v>2189</v>
      </c>
      <c r="E96" s="272"/>
      <c r="F96" s="273" t="s">
        <v>2732</v>
      </c>
      <c r="G96" s="274">
        <v>307522140301</v>
      </c>
      <c r="H96" s="273" t="s">
        <v>2733</v>
      </c>
      <c r="I96" s="273" t="s">
        <v>2687</v>
      </c>
      <c r="J96" s="273" t="s">
        <v>373</v>
      </c>
      <c r="K96" s="275">
        <v>0.308</v>
      </c>
      <c r="L96" s="275">
        <v>0.308</v>
      </c>
      <c r="M96" s="275">
        <v>0.29897299999999999</v>
      </c>
      <c r="N96" s="276">
        <v>2.930844155844158</v>
      </c>
      <c r="O96" s="273"/>
      <c r="P96" s="273"/>
      <c r="Q96" s="277"/>
    </row>
    <row r="97" spans="1:17" customFormat="1">
      <c r="A97" s="271">
        <v>94</v>
      </c>
      <c r="B97" s="272"/>
      <c r="C97" s="272" t="s">
        <v>2194</v>
      </c>
      <c r="D97" s="272" t="s">
        <v>2189</v>
      </c>
      <c r="E97" s="272"/>
      <c r="F97" s="273" t="s">
        <v>2734</v>
      </c>
      <c r="G97" s="274">
        <v>307522340101</v>
      </c>
      <c r="H97" s="273" t="s">
        <v>2735</v>
      </c>
      <c r="I97" s="273" t="s">
        <v>2596</v>
      </c>
      <c r="J97" s="273" t="s">
        <v>373</v>
      </c>
      <c r="K97" s="275">
        <v>0.3584</v>
      </c>
      <c r="L97" s="275">
        <v>0.3584</v>
      </c>
      <c r="M97" s="275">
        <v>0.34878100000000001</v>
      </c>
      <c r="N97" s="276">
        <v>2.6838727678571397</v>
      </c>
      <c r="O97" s="273"/>
      <c r="P97" s="273"/>
      <c r="Q97" s="277"/>
    </row>
    <row r="98" spans="1:17" customFormat="1">
      <c r="A98" s="271">
        <v>95</v>
      </c>
      <c r="B98" s="272"/>
      <c r="C98" s="272" t="s">
        <v>2194</v>
      </c>
      <c r="D98" s="272" t="s">
        <v>2189</v>
      </c>
      <c r="E98" s="272"/>
      <c r="F98" s="273" t="s">
        <v>2736</v>
      </c>
      <c r="G98" s="274">
        <v>307522140101</v>
      </c>
      <c r="H98" s="273" t="s">
        <v>2737</v>
      </c>
      <c r="I98" s="273" t="s">
        <v>2596</v>
      </c>
      <c r="J98" s="273" t="s">
        <v>373</v>
      </c>
      <c r="K98" s="275">
        <v>0.76200000000000001</v>
      </c>
      <c r="L98" s="275">
        <v>0.76200000000000001</v>
      </c>
      <c r="M98" s="275">
        <v>0.74415900000000001</v>
      </c>
      <c r="N98" s="276">
        <v>2.3413385826771647</v>
      </c>
      <c r="O98" s="273"/>
      <c r="P98" s="273"/>
      <c r="Q98" s="277"/>
    </row>
    <row r="99" spans="1:17" customFormat="1">
      <c r="A99" s="271">
        <v>96</v>
      </c>
      <c r="B99" s="272"/>
      <c r="C99" s="272" t="s">
        <v>2194</v>
      </c>
      <c r="D99" s="272" t="s">
        <v>2189</v>
      </c>
      <c r="E99" s="272"/>
      <c r="F99" s="273" t="s">
        <v>2738</v>
      </c>
      <c r="G99" s="274">
        <v>307521340701</v>
      </c>
      <c r="H99" s="273" t="s">
        <v>2739</v>
      </c>
      <c r="I99" s="273" t="s">
        <v>2599</v>
      </c>
      <c r="J99" s="273" t="s">
        <v>373</v>
      </c>
      <c r="K99" s="275">
        <v>0.68942400000000004</v>
      </c>
      <c r="L99" s="275">
        <v>0.68942400000000004</v>
      </c>
      <c r="M99" s="275">
        <v>0.68196000000000001</v>
      </c>
      <c r="N99" s="276">
        <v>1.0826429019007209</v>
      </c>
      <c r="O99" s="273"/>
      <c r="P99" s="273"/>
      <c r="Q99" s="277"/>
    </row>
    <row r="100" spans="1:17" customFormat="1">
      <c r="A100" s="271">
        <v>97</v>
      </c>
      <c r="B100" s="272"/>
      <c r="C100" s="272" t="s">
        <v>2194</v>
      </c>
      <c r="D100" s="272" t="s">
        <v>2189</v>
      </c>
      <c r="E100" s="272"/>
      <c r="F100" s="273" t="s">
        <v>2738</v>
      </c>
      <c r="G100" s="274">
        <v>307521340704</v>
      </c>
      <c r="H100" s="273" t="s">
        <v>2740</v>
      </c>
      <c r="I100" s="273" t="s">
        <v>2599</v>
      </c>
      <c r="J100" s="273" t="s">
        <v>373</v>
      </c>
      <c r="K100" s="275">
        <v>4.6933980000000002</v>
      </c>
      <c r="L100" s="275">
        <v>4.6933980000000002</v>
      </c>
      <c r="M100" s="275">
        <v>4.6430090000000002</v>
      </c>
      <c r="N100" s="276">
        <v>1.0736144686642815</v>
      </c>
      <c r="O100" s="273"/>
      <c r="P100" s="273"/>
      <c r="Q100" s="277"/>
    </row>
    <row r="101" spans="1:17" customFormat="1">
      <c r="A101" s="271">
        <v>98</v>
      </c>
      <c r="B101" s="272"/>
      <c r="C101" s="272" t="s">
        <v>2194</v>
      </c>
      <c r="D101" s="272" t="s">
        <v>2189</v>
      </c>
      <c r="E101" s="272"/>
      <c r="F101" s="273" t="s">
        <v>2741</v>
      </c>
      <c r="G101" s="274">
        <v>307521340601</v>
      </c>
      <c r="H101" s="273" t="s">
        <v>2742</v>
      </c>
      <c r="I101" s="273" t="s">
        <v>2596</v>
      </c>
      <c r="J101" s="273" t="s">
        <v>373</v>
      </c>
      <c r="K101" s="275">
        <v>0.25769999999999998</v>
      </c>
      <c r="L101" s="275">
        <v>0.25769999999999998</v>
      </c>
      <c r="M101" s="275">
        <v>0.248249</v>
      </c>
      <c r="N101" s="276">
        <v>3.6674427629025952</v>
      </c>
      <c r="O101" s="273"/>
      <c r="P101" s="273"/>
      <c r="Q101" s="277"/>
    </row>
    <row r="102" spans="1:17" customFormat="1">
      <c r="A102" s="271">
        <v>99</v>
      </c>
      <c r="B102" s="272"/>
      <c r="C102" s="272" t="s">
        <v>2194</v>
      </c>
      <c r="D102" s="272" t="s">
        <v>2189</v>
      </c>
      <c r="E102" s="272"/>
      <c r="F102" s="273" t="s">
        <v>2743</v>
      </c>
      <c r="G102" s="274">
        <v>307521140105</v>
      </c>
      <c r="H102" s="273" t="s">
        <v>2744</v>
      </c>
      <c r="I102" s="273" t="s">
        <v>2599</v>
      </c>
      <c r="J102" s="273" t="s">
        <v>373</v>
      </c>
      <c r="K102" s="275">
        <v>0.78559999999999997</v>
      </c>
      <c r="L102" s="275">
        <v>0.78559999999999997</v>
      </c>
      <c r="M102" s="275">
        <v>0.75774300000000006</v>
      </c>
      <c r="N102" s="276">
        <v>3.5459521384928605</v>
      </c>
      <c r="O102" s="273"/>
      <c r="P102" s="273"/>
      <c r="Q102" s="277"/>
    </row>
    <row r="103" spans="1:17" customFormat="1">
      <c r="A103" s="271">
        <v>100</v>
      </c>
      <c r="B103" s="272"/>
      <c r="C103" s="272" t="s">
        <v>2194</v>
      </c>
      <c r="D103" s="272" t="s">
        <v>2189</v>
      </c>
      <c r="E103" s="272"/>
      <c r="F103" s="273" t="s">
        <v>2745</v>
      </c>
      <c r="G103" s="274">
        <v>307521240103</v>
      </c>
      <c r="H103" s="273" t="s">
        <v>2746</v>
      </c>
      <c r="I103" s="273" t="s">
        <v>2599</v>
      </c>
      <c r="J103" s="273" t="s">
        <v>373</v>
      </c>
      <c r="K103" s="275">
        <v>0.4264</v>
      </c>
      <c r="L103" s="275">
        <v>0.4264</v>
      </c>
      <c r="M103" s="275">
        <v>0.41134399999999999</v>
      </c>
      <c r="N103" s="276">
        <v>3.5309568480300224</v>
      </c>
      <c r="O103" s="273"/>
      <c r="P103" s="273"/>
      <c r="Q103" s="277"/>
    </row>
    <row r="104" spans="1:17" customFormat="1">
      <c r="A104" s="271">
        <v>101</v>
      </c>
      <c r="B104" s="272"/>
      <c r="C104" s="272" t="s">
        <v>2194</v>
      </c>
      <c r="D104" s="272" t="s">
        <v>2189</v>
      </c>
      <c r="E104" s="272"/>
      <c r="F104" s="273" t="s">
        <v>2747</v>
      </c>
      <c r="G104" s="274">
        <v>307521340105</v>
      </c>
      <c r="H104" s="273" t="s">
        <v>2748</v>
      </c>
      <c r="I104" s="273" t="s">
        <v>2599</v>
      </c>
      <c r="J104" s="273" t="s">
        <v>373</v>
      </c>
      <c r="K104" s="275">
        <v>0.80020000000000002</v>
      </c>
      <c r="L104" s="275">
        <v>0.80020000000000002</v>
      </c>
      <c r="M104" s="275">
        <v>0.772733</v>
      </c>
      <c r="N104" s="276">
        <v>3.4325168707823068</v>
      </c>
      <c r="O104" s="273"/>
      <c r="P104" s="273"/>
      <c r="Q104" s="277"/>
    </row>
    <row r="105" spans="1:17" customFormat="1">
      <c r="A105" s="271">
        <v>102</v>
      </c>
      <c r="B105" s="272"/>
      <c r="C105" s="272" t="s">
        <v>2194</v>
      </c>
      <c r="D105" s="272" t="s">
        <v>2189</v>
      </c>
      <c r="E105" s="272"/>
      <c r="F105" s="273" t="s">
        <v>2745</v>
      </c>
      <c r="G105" s="274">
        <v>307521240106</v>
      </c>
      <c r="H105" s="273" t="s">
        <v>2749</v>
      </c>
      <c r="I105" s="273" t="s">
        <v>2599</v>
      </c>
      <c r="J105" s="273" t="s">
        <v>373</v>
      </c>
      <c r="K105" s="275">
        <v>1.4036</v>
      </c>
      <c r="L105" s="275">
        <v>1.4036</v>
      </c>
      <c r="M105" s="275">
        <v>1.3566549999999999</v>
      </c>
      <c r="N105" s="276">
        <v>3.3446138500997447</v>
      </c>
      <c r="O105" s="273"/>
      <c r="P105" s="273"/>
      <c r="Q105" s="277"/>
    </row>
    <row r="106" spans="1:17" customFormat="1">
      <c r="A106" s="271">
        <v>103</v>
      </c>
      <c r="B106" s="272"/>
      <c r="C106" s="272" t="s">
        <v>2194</v>
      </c>
      <c r="D106" s="272" t="s">
        <v>2189</v>
      </c>
      <c r="E106" s="272"/>
      <c r="F106" s="273" t="s">
        <v>2747</v>
      </c>
      <c r="G106" s="274">
        <v>307521340101</v>
      </c>
      <c r="H106" s="273" t="s">
        <v>2750</v>
      </c>
      <c r="I106" s="273" t="s">
        <v>2599</v>
      </c>
      <c r="J106" s="273" t="s">
        <v>373</v>
      </c>
      <c r="K106" s="275">
        <v>2.320125</v>
      </c>
      <c r="L106" s="275">
        <v>2.320125</v>
      </c>
      <c r="M106" s="275">
        <v>2.2489810000000001</v>
      </c>
      <c r="N106" s="276">
        <v>3.0663865093475513</v>
      </c>
      <c r="O106" s="273"/>
      <c r="P106" s="273"/>
      <c r="Q106" s="277"/>
    </row>
    <row r="107" spans="1:17" customFormat="1">
      <c r="A107" s="271">
        <v>104</v>
      </c>
      <c r="B107" s="272"/>
      <c r="C107" s="272" t="s">
        <v>2194</v>
      </c>
      <c r="D107" s="272" t="s">
        <v>2189</v>
      </c>
      <c r="E107" s="272"/>
      <c r="F107" s="273" t="s">
        <v>2745</v>
      </c>
      <c r="G107" s="274">
        <v>307521240102</v>
      </c>
      <c r="H107" s="273" t="s">
        <v>2751</v>
      </c>
      <c r="I107" s="273" t="s">
        <v>2599</v>
      </c>
      <c r="J107" s="273" t="s">
        <v>373</v>
      </c>
      <c r="K107" s="275">
        <v>2.6840000000000002</v>
      </c>
      <c r="L107" s="275">
        <v>2.6840000000000002</v>
      </c>
      <c r="M107" s="275">
        <v>2.602271</v>
      </c>
      <c r="N107" s="276">
        <v>3.0450447093889776</v>
      </c>
      <c r="O107" s="273"/>
      <c r="P107" s="273"/>
      <c r="Q107" s="277"/>
    </row>
    <row r="108" spans="1:17" customFormat="1">
      <c r="A108" s="271">
        <v>105</v>
      </c>
      <c r="B108" s="272"/>
      <c r="C108" s="272" t="s">
        <v>2194</v>
      </c>
      <c r="D108" s="272" t="s">
        <v>2189</v>
      </c>
      <c r="E108" s="272"/>
      <c r="F108" s="273" t="s">
        <v>2743</v>
      </c>
      <c r="G108" s="274">
        <v>307521140101</v>
      </c>
      <c r="H108" s="273" t="s">
        <v>2752</v>
      </c>
      <c r="I108" s="273" t="s">
        <v>2599</v>
      </c>
      <c r="J108" s="273" t="s">
        <v>373</v>
      </c>
      <c r="K108" s="275">
        <v>1.6328</v>
      </c>
      <c r="L108" s="275">
        <v>1.6328</v>
      </c>
      <c r="M108" s="275">
        <v>1.5832600000000001</v>
      </c>
      <c r="N108" s="276">
        <v>3.0340519353258157</v>
      </c>
      <c r="O108" s="273"/>
      <c r="P108" s="273"/>
      <c r="Q108" s="277"/>
    </row>
    <row r="109" spans="1:17" customFormat="1">
      <c r="A109" s="271">
        <v>106</v>
      </c>
      <c r="B109" s="272"/>
      <c r="C109" s="272" t="s">
        <v>2194</v>
      </c>
      <c r="D109" s="272" t="s">
        <v>2189</v>
      </c>
      <c r="E109" s="272"/>
      <c r="F109" s="273" t="s">
        <v>2745</v>
      </c>
      <c r="G109" s="274">
        <v>307521240101</v>
      </c>
      <c r="H109" s="273" t="s">
        <v>2753</v>
      </c>
      <c r="I109" s="273" t="s">
        <v>2599</v>
      </c>
      <c r="J109" s="273" t="s">
        <v>373</v>
      </c>
      <c r="K109" s="275">
        <v>2.4146000000000001</v>
      </c>
      <c r="L109" s="275">
        <v>2.4146000000000001</v>
      </c>
      <c r="M109" s="275">
        <v>2.3414799999999998</v>
      </c>
      <c r="N109" s="276">
        <v>3.0282448438664908</v>
      </c>
      <c r="O109" s="273"/>
      <c r="P109" s="273"/>
      <c r="Q109" s="277"/>
    </row>
    <row r="110" spans="1:17" customFormat="1">
      <c r="A110" s="271">
        <v>107</v>
      </c>
      <c r="B110" s="272"/>
      <c r="C110" s="272" t="s">
        <v>2194</v>
      </c>
      <c r="D110" s="272" t="s">
        <v>2189</v>
      </c>
      <c r="E110" s="272"/>
      <c r="F110" s="273" t="s">
        <v>2743</v>
      </c>
      <c r="G110" s="274">
        <v>307521140102</v>
      </c>
      <c r="H110" s="273" t="s">
        <v>2754</v>
      </c>
      <c r="I110" s="273" t="s">
        <v>2599</v>
      </c>
      <c r="J110" s="273" t="s">
        <v>373</v>
      </c>
      <c r="K110" s="275">
        <v>2.5110000000000001</v>
      </c>
      <c r="L110" s="275">
        <v>2.5110000000000001</v>
      </c>
      <c r="M110" s="275">
        <v>2.4397530000000001</v>
      </c>
      <c r="N110" s="276">
        <v>2.8373954599761073</v>
      </c>
      <c r="O110" s="273"/>
      <c r="P110" s="273"/>
      <c r="Q110" s="277"/>
    </row>
    <row r="111" spans="1:17" customFormat="1">
      <c r="A111" s="271">
        <v>108</v>
      </c>
      <c r="B111" s="272"/>
      <c r="C111" s="272" t="s">
        <v>2194</v>
      </c>
      <c r="D111" s="272" t="s">
        <v>2189</v>
      </c>
      <c r="E111" s="272"/>
      <c r="F111" s="273" t="s">
        <v>2743</v>
      </c>
      <c r="G111" s="274">
        <v>307521140103</v>
      </c>
      <c r="H111" s="273" t="s">
        <v>2755</v>
      </c>
      <c r="I111" s="273" t="s">
        <v>2599</v>
      </c>
      <c r="J111" s="273" t="s">
        <v>373</v>
      </c>
      <c r="K111" s="275">
        <v>2.2033</v>
      </c>
      <c r="L111" s="275">
        <v>2.2033</v>
      </c>
      <c r="M111" s="275">
        <v>2.1439650000000001</v>
      </c>
      <c r="N111" s="276">
        <v>2.6930059456270099</v>
      </c>
      <c r="O111" s="273"/>
      <c r="P111" s="273"/>
      <c r="Q111" s="277"/>
    </row>
    <row r="112" spans="1:17" customFormat="1">
      <c r="A112" s="271">
        <v>109</v>
      </c>
      <c r="B112" s="272"/>
      <c r="C112" s="272" t="s">
        <v>2194</v>
      </c>
      <c r="D112" s="272" t="s">
        <v>2189</v>
      </c>
      <c r="E112" s="272"/>
      <c r="F112" s="273" t="s">
        <v>2747</v>
      </c>
      <c r="G112" s="274">
        <v>307521340102</v>
      </c>
      <c r="H112" s="273" t="s">
        <v>2756</v>
      </c>
      <c r="I112" s="273" t="s">
        <v>2596</v>
      </c>
      <c r="J112" s="273" t="s">
        <v>373</v>
      </c>
      <c r="K112" s="275">
        <v>0.60799999999999998</v>
      </c>
      <c r="L112" s="275">
        <v>0.60799999999999998</v>
      </c>
      <c r="M112" s="275">
        <v>0.59174000000000004</v>
      </c>
      <c r="N112" s="276">
        <v>2.6743421052631482</v>
      </c>
      <c r="O112" s="273"/>
      <c r="P112" s="273"/>
      <c r="Q112" s="277"/>
    </row>
    <row r="113" spans="1:17" customFormat="1">
      <c r="A113" s="271">
        <v>110</v>
      </c>
      <c r="B113" s="272"/>
      <c r="C113" s="272" t="s">
        <v>2194</v>
      </c>
      <c r="D113" s="272" t="s">
        <v>2189</v>
      </c>
      <c r="E113" s="272"/>
      <c r="F113" s="273" t="s">
        <v>2747</v>
      </c>
      <c r="G113" s="274">
        <v>307521340103</v>
      </c>
      <c r="H113" s="273" t="s">
        <v>2757</v>
      </c>
      <c r="I113" s="273" t="s">
        <v>2599</v>
      </c>
      <c r="J113" s="273" t="s">
        <v>373</v>
      </c>
      <c r="K113" s="275">
        <v>1.5004</v>
      </c>
      <c r="L113" s="275">
        <v>1.5004</v>
      </c>
      <c r="M113" s="275">
        <v>1.4614199999999999</v>
      </c>
      <c r="N113" s="276">
        <v>2.5979738736336988</v>
      </c>
      <c r="O113" s="273"/>
      <c r="P113" s="273"/>
      <c r="Q113" s="277"/>
    </row>
    <row r="114" spans="1:17" customFormat="1">
      <c r="A114" s="271">
        <v>111</v>
      </c>
      <c r="B114" s="272"/>
      <c r="C114" s="272" t="s">
        <v>2194</v>
      </c>
      <c r="D114" s="272" t="s">
        <v>1073</v>
      </c>
      <c r="E114" s="272"/>
      <c r="F114" s="273" t="s">
        <v>2758</v>
      </c>
      <c r="G114" s="274">
        <v>307233140203</v>
      </c>
      <c r="H114" s="273" t="s">
        <v>2759</v>
      </c>
      <c r="I114" s="273" t="s">
        <v>2658</v>
      </c>
      <c r="J114" s="273" t="s">
        <v>373</v>
      </c>
      <c r="K114" s="275">
        <v>1.2726999999999999</v>
      </c>
      <c r="L114" s="275">
        <v>1.2726999999999999</v>
      </c>
      <c r="M114" s="275">
        <v>1.2592129999999999</v>
      </c>
      <c r="N114" s="276">
        <v>1.0597155653335451</v>
      </c>
      <c r="O114" s="273"/>
      <c r="P114" s="273"/>
      <c r="Q114" s="277"/>
    </row>
    <row r="115" spans="1:17" customFormat="1">
      <c r="A115" s="271">
        <v>112</v>
      </c>
      <c r="B115" s="272"/>
      <c r="C115" s="272" t="s">
        <v>2194</v>
      </c>
      <c r="D115" s="272" t="s">
        <v>1073</v>
      </c>
      <c r="E115" s="272"/>
      <c r="F115" s="273" t="s">
        <v>2760</v>
      </c>
      <c r="G115" s="274">
        <v>307233340203</v>
      </c>
      <c r="H115" s="273" t="s">
        <v>2761</v>
      </c>
      <c r="I115" s="273" t="s">
        <v>2596</v>
      </c>
      <c r="J115" s="273" t="s">
        <v>373</v>
      </c>
      <c r="K115" s="275">
        <v>0.35959999999999998</v>
      </c>
      <c r="L115" s="275">
        <v>0.35959999999999998</v>
      </c>
      <c r="M115" s="275">
        <v>0.346806</v>
      </c>
      <c r="N115" s="276">
        <v>3.5578420467185685</v>
      </c>
      <c r="O115" s="273"/>
      <c r="P115" s="273"/>
      <c r="Q115" s="277"/>
    </row>
    <row r="116" spans="1:17" customFormat="1">
      <c r="A116" s="271">
        <v>113</v>
      </c>
      <c r="B116" s="272"/>
      <c r="C116" s="272" t="s">
        <v>2194</v>
      </c>
      <c r="D116" s="272" t="s">
        <v>1073</v>
      </c>
      <c r="E116" s="272"/>
      <c r="F116" s="273" t="s">
        <v>2762</v>
      </c>
      <c r="G116" s="274">
        <v>307233140105</v>
      </c>
      <c r="H116" s="273" t="s">
        <v>2763</v>
      </c>
      <c r="I116" s="273" t="s">
        <v>2687</v>
      </c>
      <c r="J116" s="273" t="s">
        <v>373</v>
      </c>
      <c r="K116" s="275">
        <v>0.36299999999999999</v>
      </c>
      <c r="L116" s="275">
        <v>0.36299999999999999</v>
      </c>
      <c r="M116" s="275">
        <v>0.35041899999999998</v>
      </c>
      <c r="N116" s="276">
        <v>3.4658402203856777</v>
      </c>
      <c r="O116" s="273"/>
      <c r="P116" s="273"/>
      <c r="Q116" s="277"/>
    </row>
    <row r="117" spans="1:17" customFormat="1">
      <c r="A117" s="271">
        <v>114</v>
      </c>
      <c r="B117" s="272"/>
      <c r="C117" s="272" t="s">
        <v>2194</v>
      </c>
      <c r="D117" s="272" t="s">
        <v>1073</v>
      </c>
      <c r="E117" s="272"/>
      <c r="F117" s="273" t="s">
        <v>2764</v>
      </c>
      <c r="G117" s="274">
        <v>307233340105</v>
      </c>
      <c r="H117" s="273" t="s">
        <v>2765</v>
      </c>
      <c r="I117" s="273" t="s">
        <v>2596</v>
      </c>
      <c r="J117" s="273" t="s">
        <v>373</v>
      </c>
      <c r="K117" s="275">
        <v>0.11781999999999999</v>
      </c>
      <c r="L117" s="275">
        <v>0.11781999999999999</v>
      </c>
      <c r="M117" s="275">
        <v>0.113916</v>
      </c>
      <c r="N117" s="276">
        <v>3.3135291122050505</v>
      </c>
      <c r="O117" s="273"/>
      <c r="P117" s="273"/>
      <c r="Q117" s="277"/>
    </row>
    <row r="118" spans="1:17" customFormat="1">
      <c r="A118" s="271">
        <v>115</v>
      </c>
      <c r="B118" s="272"/>
      <c r="C118" s="272" t="s">
        <v>2194</v>
      </c>
      <c r="D118" s="272" t="s">
        <v>1073</v>
      </c>
      <c r="E118" s="272"/>
      <c r="F118" s="273" t="s">
        <v>2762</v>
      </c>
      <c r="G118" s="274">
        <v>307233140102</v>
      </c>
      <c r="H118" s="273" t="s">
        <v>2766</v>
      </c>
      <c r="I118" s="273" t="s">
        <v>2599</v>
      </c>
      <c r="J118" s="273" t="s">
        <v>373</v>
      </c>
      <c r="K118" s="275">
        <v>0.3886</v>
      </c>
      <c r="L118" s="275">
        <v>0.3886</v>
      </c>
      <c r="M118" s="275">
        <v>0.37595499999999998</v>
      </c>
      <c r="N118" s="276">
        <v>3.2539886773031443</v>
      </c>
      <c r="O118" s="273"/>
      <c r="P118" s="273"/>
      <c r="Q118" s="277"/>
    </row>
    <row r="119" spans="1:17" customFormat="1">
      <c r="A119" s="271">
        <v>116</v>
      </c>
      <c r="B119" s="272"/>
      <c r="C119" s="272" t="s">
        <v>2194</v>
      </c>
      <c r="D119" s="272" t="s">
        <v>1073</v>
      </c>
      <c r="E119" s="272"/>
      <c r="F119" s="273" t="s">
        <v>2758</v>
      </c>
      <c r="G119" s="274">
        <v>307233140202</v>
      </c>
      <c r="H119" s="273" t="s">
        <v>2767</v>
      </c>
      <c r="I119" s="273" t="s">
        <v>2599</v>
      </c>
      <c r="J119" s="273" t="s">
        <v>373</v>
      </c>
      <c r="K119" s="275">
        <v>2.6364000000000001</v>
      </c>
      <c r="L119" s="275">
        <v>2.6364000000000001</v>
      </c>
      <c r="M119" s="275">
        <v>2.5521799999999999</v>
      </c>
      <c r="N119" s="276">
        <v>3.1945076619632902</v>
      </c>
      <c r="O119" s="273"/>
      <c r="P119" s="273"/>
      <c r="Q119" s="277"/>
    </row>
    <row r="120" spans="1:17" customFormat="1">
      <c r="A120" s="271">
        <v>117</v>
      </c>
      <c r="B120" s="272"/>
      <c r="C120" s="272" t="s">
        <v>2194</v>
      </c>
      <c r="D120" s="272" t="s">
        <v>1073</v>
      </c>
      <c r="E120" s="272"/>
      <c r="F120" s="273" t="s">
        <v>2762</v>
      </c>
      <c r="G120" s="274">
        <v>307233140106</v>
      </c>
      <c r="H120" s="273" t="s">
        <v>2623</v>
      </c>
      <c r="I120" s="273" t="s">
        <v>2596</v>
      </c>
      <c r="J120" s="273" t="s">
        <v>373</v>
      </c>
      <c r="K120" s="275">
        <v>1.4866820000000001</v>
      </c>
      <c r="L120" s="275">
        <v>1.4866820000000001</v>
      </c>
      <c r="M120" s="275">
        <v>1.4399139999999999</v>
      </c>
      <c r="N120" s="276">
        <v>3.1457971509710982</v>
      </c>
      <c r="O120" s="273"/>
      <c r="P120" s="273"/>
      <c r="Q120" s="277"/>
    </row>
    <row r="121" spans="1:17" customFormat="1">
      <c r="A121" s="271">
        <v>118</v>
      </c>
      <c r="B121" s="272"/>
      <c r="C121" s="272" t="s">
        <v>2194</v>
      </c>
      <c r="D121" s="272" t="s">
        <v>1073</v>
      </c>
      <c r="E121" s="272"/>
      <c r="F121" s="273" t="s">
        <v>2764</v>
      </c>
      <c r="G121" s="274">
        <v>307233340101</v>
      </c>
      <c r="H121" s="273" t="s">
        <v>2768</v>
      </c>
      <c r="I121" s="273" t="s">
        <v>2596</v>
      </c>
      <c r="J121" s="273" t="s">
        <v>373</v>
      </c>
      <c r="K121" s="275">
        <v>0.49559999999999998</v>
      </c>
      <c r="L121" s="275">
        <v>0.49559999999999998</v>
      </c>
      <c r="M121" s="275">
        <v>0.480379</v>
      </c>
      <c r="N121" s="276">
        <v>3.0712267958030637</v>
      </c>
      <c r="O121" s="273"/>
      <c r="P121" s="273"/>
      <c r="Q121" s="277"/>
    </row>
    <row r="122" spans="1:17" customFormat="1">
      <c r="A122" s="271">
        <v>119</v>
      </c>
      <c r="B122" s="272"/>
      <c r="C122" s="272" t="s">
        <v>2194</v>
      </c>
      <c r="D122" s="272" t="s">
        <v>1073</v>
      </c>
      <c r="E122" s="272"/>
      <c r="F122" s="273" t="s">
        <v>2769</v>
      </c>
      <c r="G122" s="274">
        <v>307233240104</v>
      </c>
      <c r="H122" s="273" t="s">
        <v>2694</v>
      </c>
      <c r="I122" s="273" t="s">
        <v>2687</v>
      </c>
      <c r="J122" s="273" t="s">
        <v>373</v>
      </c>
      <c r="K122" s="275">
        <v>9.5399999999999999E-2</v>
      </c>
      <c r="L122" s="275">
        <v>9.5399999999999999E-2</v>
      </c>
      <c r="M122" s="275">
        <v>9.2476000000000003E-2</v>
      </c>
      <c r="N122" s="276">
        <v>3.0649895178197024</v>
      </c>
      <c r="O122" s="273"/>
      <c r="P122" s="273"/>
      <c r="Q122" s="277"/>
    </row>
    <row r="123" spans="1:17" customFormat="1">
      <c r="A123" s="271">
        <v>120</v>
      </c>
      <c r="B123" s="272"/>
      <c r="C123" s="272" t="s">
        <v>2194</v>
      </c>
      <c r="D123" s="272" t="s">
        <v>1073</v>
      </c>
      <c r="E123" s="272"/>
      <c r="F123" s="273" t="s">
        <v>2760</v>
      </c>
      <c r="G123" s="274">
        <v>307233340202</v>
      </c>
      <c r="H123" s="273" t="s">
        <v>2770</v>
      </c>
      <c r="I123" s="273" t="s">
        <v>2687</v>
      </c>
      <c r="J123" s="273" t="s">
        <v>373</v>
      </c>
      <c r="K123" s="275">
        <v>0.47408</v>
      </c>
      <c r="L123" s="275">
        <v>0.47408</v>
      </c>
      <c r="M123" s="275">
        <v>0.459561</v>
      </c>
      <c r="N123" s="276">
        <v>3.0625632804589951</v>
      </c>
      <c r="O123" s="273"/>
      <c r="P123" s="273"/>
      <c r="Q123" s="277"/>
    </row>
    <row r="124" spans="1:17" customFormat="1">
      <c r="A124" s="271">
        <v>121</v>
      </c>
      <c r="B124" s="272"/>
      <c r="C124" s="272" t="s">
        <v>2194</v>
      </c>
      <c r="D124" s="272" t="s">
        <v>1073</v>
      </c>
      <c r="E124" s="272"/>
      <c r="F124" s="273" t="s">
        <v>2762</v>
      </c>
      <c r="G124" s="274">
        <v>307233140101</v>
      </c>
      <c r="H124" s="273" t="s">
        <v>2771</v>
      </c>
      <c r="I124" s="273" t="s">
        <v>2599</v>
      </c>
      <c r="J124" s="273" t="s">
        <v>373</v>
      </c>
      <c r="K124" s="275">
        <v>2.23888</v>
      </c>
      <c r="L124" s="275">
        <v>2.23888</v>
      </c>
      <c r="M124" s="275">
        <v>2.1704829999999999</v>
      </c>
      <c r="N124" s="276">
        <v>3.0549649824912475</v>
      </c>
      <c r="O124" s="273"/>
      <c r="P124" s="273"/>
      <c r="Q124" s="277"/>
    </row>
    <row r="125" spans="1:17" customFormat="1">
      <c r="A125" s="271">
        <v>122</v>
      </c>
      <c r="B125" s="272"/>
      <c r="C125" s="272" t="s">
        <v>2194</v>
      </c>
      <c r="D125" s="272" t="s">
        <v>1073</v>
      </c>
      <c r="E125" s="272"/>
      <c r="F125" s="273" t="s">
        <v>2772</v>
      </c>
      <c r="G125" s="274">
        <v>307233240201</v>
      </c>
      <c r="H125" s="273" t="s">
        <v>2773</v>
      </c>
      <c r="I125" s="273" t="s">
        <v>2596</v>
      </c>
      <c r="J125" s="273" t="s">
        <v>373</v>
      </c>
      <c r="K125" s="275">
        <v>1.8976</v>
      </c>
      <c r="L125" s="275">
        <v>1.8976</v>
      </c>
      <c r="M125" s="275">
        <v>1.839801</v>
      </c>
      <c r="N125" s="276">
        <v>3.0459000843170285</v>
      </c>
      <c r="O125" s="273"/>
      <c r="P125" s="273"/>
      <c r="Q125" s="277"/>
    </row>
    <row r="126" spans="1:17" customFormat="1">
      <c r="A126" s="271">
        <v>123</v>
      </c>
      <c r="B126" s="272"/>
      <c r="C126" s="272" t="s">
        <v>2194</v>
      </c>
      <c r="D126" s="272" t="s">
        <v>1073</v>
      </c>
      <c r="E126" s="272"/>
      <c r="F126" s="273" t="s">
        <v>2772</v>
      </c>
      <c r="G126" s="274">
        <v>307233240205</v>
      </c>
      <c r="H126" s="273" t="s">
        <v>2774</v>
      </c>
      <c r="I126" s="273" t="s">
        <v>2596</v>
      </c>
      <c r="J126" s="273" t="s">
        <v>373</v>
      </c>
      <c r="K126" s="275">
        <v>0.1867</v>
      </c>
      <c r="L126" s="275">
        <v>0.1867</v>
      </c>
      <c r="M126" s="275">
        <v>0.18103</v>
      </c>
      <c r="N126" s="276">
        <v>3.0369576861274816</v>
      </c>
      <c r="O126" s="273"/>
      <c r="P126" s="273"/>
      <c r="Q126" s="277"/>
    </row>
    <row r="127" spans="1:17" customFormat="1">
      <c r="A127" s="271">
        <v>124</v>
      </c>
      <c r="B127" s="272"/>
      <c r="C127" s="272" t="s">
        <v>2194</v>
      </c>
      <c r="D127" s="272" t="s">
        <v>1073</v>
      </c>
      <c r="E127" s="272"/>
      <c r="F127" s="273" t="s">
        <v>2760</v>
      </c>
      <c r="G127" s="274">
        <v>307233340201</v>
      </c>
      <c r="H127" s="273" t="s">
        <v>2775</v>
      </c>
      <c r="I127" s="273" t="s">
        <v>2596</v>
      </c>
      <c r="J127" s="273" t="s">
        <v>373</v>
      </c>
      <c r="K127" s="275">
        <v>0.7298</v>
      </c>
      <c r="L127" s="275">
        <v>0.7298</v>
      </c>
      <c r="M127" s="275">
        <v>0.70783299999999993</v>
      </c>
      <c r="N127" s="276">
        <v>3.0100027404768523</v>
      </c>
      <c r="O127" s="273"/>
      <c r="P127" s="273"/>
      <c r="Q127" s="277"/>
    </row>
    <row r="128" spans="1:17" customFormat="1">
      <c r="A128" s="271">
        <v>125</v>
      </c>
      <c r="B128" s="272"/>
      <c r="C128" s="272" t="s">
        <v>2194</v>
      </c>
      <c r="D128" s="272" t="s">
        <v>1073</v>
      </c>
      <c r="E128" s="272"/>
      <c r="F128" s="273" t="s">
        <v>2772</v>
      </c>
      <c r="G128" s="274">
        <v>307233240204</v>
      </c>
      <c r="H128" s="273" t="s">
        <v>2694</v>
      </c>
      <c r="I128" s="273" t="s">
        <v>2687</v>
      </c>
      <c r="J128" s="273" t="s">
        <v>373</v>
      </c>
      <c r="K128" s="275">
        <v>1.2054</v>
      </c>
      <c r="L128" s="275">
        <v>1.2054</v>
      </c>
      <c r="M128" s="275">
        <v>1.169567</v>
      </c>
      <c r="N128" s="276">
        <v>2.9727061556329852</v>
      </c>
      <c r="O128" s="273"/>
      <c r="P128" s="273"/>
      <c r="Q128" s="277"/>
    </row>
    <row r="129" spans="1:17" customFormat="1">
      <c r="A129" s="271">
        <v>126</v>
      </c>
      <c r="B129" s="272"/>
      <c r="C129" s="272" t="s">
        <v>2194</v>
      </c>
      <c r="D129" s="272" t="s">
        <v>1073</v>
      </c>
      <c r="E129" s="272"/>
      <c r="F129" s="273" t="s">
        <v>2776</v>
      </c>
      <c r="G129" s="274">
        <v>307233140403</v>
      </c>
      <c r="H129" s="273" t="s">
        <v>2777</v>
      </c>
      <c r="I129" s="273" t="s">
        <v>2596</v>
      </c>
      <c r="J129" s="273" t="s">
        <v>373</v>
      </c>
      <c r="K129" s="275">
        <v>0.29139999999999999</v>
      </c>
      <c r="L129" s="275">
        <v>0.29139999999999999</v>
      </c>
      <c r="M129" s="275">
        <v>0.283161</v>
      </c>
      <c r="N129" s="276">
        <v>2.8273850377487979</v>
      </c>
      <c r="O129" s="273"/>
      <c r="P129" s="273"/>
      <c r="Q129" s="277"/>
    </row>
    <row r="130" spans="1:17" customFormat="1">
      <c r="A130" s="271">
        <v>127</v>
      </c>
      <c r="B130" s="272"/>
      <c r="C130" s="272" t="s">
        <v>2194</v>
      </c>
      <c r="D130" s="272" t="s">
        <v>1073</v>
      </c>
      <c r="E130" s="272"/>
      <c r="F130" s="273" t="s">
        <v>2758</v>
      </c>
      <c r="G130" s="274">
        <v>307233140205</v>
      </c>
      <c r="H130" s="273" t="s">
        <v>2778</v>
      </c>
      <c r="I130" s="273" t="s">
        <v>2599</v>
      </c>
      <c r="J130" s="273" t="s">
        <v>373</v>
      </c>
      <c r="K130" s="275">
        <v>0.40510000000000002</v>
      </c>
      <c r="L130" s="275">
        <v>0.40510000000000002</v>
      </c>
      <c r="M130" s="275">
        <v>0.39608599999999999</v>
      </c>
      <c r="N130" s="276">
        <v>2.2251295976302199</v>
      </c>
      <c r="O130" s="273"/>
      <c r="P130" s="273"/>
      <c r="Q130" s="277"/>
    </row>
    <row r="131" spans="1:17" customFormat="1">
      <c r="A131" s="271">
        <v>128</v>
      </c>
      <c r="B131" s="272"/>
      <c r="C131" s="272" t="s">
        <v>2194</v>
      </c>
      <c r="D131" s="272" t="s">
        <v>1073</v>
      </c>
      <c r="E131" s="272"/>
      <c r="F131" s="273" t="s">
        <v>2779</v>
      </c>
      <c r="G131" s="274">
        <v>307244240104</v>
      </c>
      <c r="H131" s="273" t="s">
        <v>2780</v>
      </c>
      <c r="I131" s="273" t="s">
        <v>2599</v>
      </c>
      <c r="J131" s="273" t="s">
        <v>373</v>
      </c>
      <c r="K131" s="275">
        <v>1.1678999999999999</v>
      </c>
      <c r="L131" s="275">
        <v>1.1678999999999999</v>
      </c>
      <c r="M131" s="275">
        <v>1.12476</v>
      </c>
      <c r="N131" s="276">
        <v>3.6938094014898497</v>
      </c>
      <c r="O131" s="273"/>
      <c r="P131" s="273"/>
      <c r="Q131" s="277"/>
    </row>
    <row r="132" spans="1:17" customFormat="1">
      <c r="A132" s="271">
        <v>129</v>
      </c>
      <c r="B132" s="272"/>
      <c r="C132" s="272" t="s">
        <v>2194</v>
      </c>
      <c r="D132" s="272" t="s">
        <v>1073</v>
      </c>
      <c r="E132" s="272"/>
      <c r="F132" s="273" t="s">
        <v>2781</v>
      </c>
      <c r="G132" s="274">
        <v>307244240201</v>
      </c>
      <c r="H132" s="273" t="s">
        <v>2782</v>
      </c>
      <c r="I132" s="273" t="s">
        <v>2599</v>
      </c>
      <c r="J132" s="273" t="s">
        <v>373</v>
      </c>
      <c r="K132" s="275">
        <v>0.56110000000000004</v>
      </c>
      <c r="L132" s="275">
        <v>0.56110000000000004</v>
      </c>
      <c r="M132" s="275">
        <v>0.54149099999999994</v>
      </c>
      <c r="N132" s="276">
        <v>3.4947424701479406</v>
      </c>
      <c r="O132" s="273"/>
      <c r="P132" s="273"/>
      <c r="Q132" s="277"/>
    </row>
    <row r="133" spans="1:17" customFormat="1">
      <c r="A133" s="271">
        <v>130</v>
      </c>
      <c r="B133" s="272"/>
      <c r="C133" s="272" t="s">
        <v>2194</v>
      </c>
      <c r="D133" s="272" t="s">
        <v>1073</v>
      </c>
      <c r="E133" s="272"/>
      <c r="F133" s="273" t="s">
        <v>2779</v>
      </c>
      <c r="G133" s="274">
        <v>307244240107</v>
      </c>
      <c r="H133" s="273" t="s">
        <v>2783</v>
      </c>
      <c r="I133" s="273" t="s">
        <v>2599</v>
      </c>
      <c r="J133" s="273" t="s">
        <v>373</v>
      </c>
      <c r="K133" s="275">
        <v>1.5728</v>
      </c>
      <c r="L133" s="275">
        <v>1.5728</v>
      </c>
      <c r="M133" s="275">
        <v>1.520348</v>
      </c>
      <c r="N133" s="276">
        <v>3.3349440488301081</v>
      </c>
      <c r="O133" s="273"/>
      <c r="P133" s="273"/>
      <c r="Q133" s="277"/>
    </row>
    <row r="134" spans="1:17" customFormat="1">
      <c r="A134" s="271">
        <v>131</v>
      </c>
      <c r="B134" s="272"/>
      <c r="C134" s="272" t="s">
        <v>2194</v>
      </c>
      <c r="D134" s="272" t="s">
        <v>1073</v>
      </c>
      <c r="E134" s="272"/>
      <c r="F134" s="273" t="s">
        <v>2779</v>
      </c>
      <c r="G134" s="274">
        <v>307244240103</v>
      </c>
      <c r="H134" s="273" t="s">
        <v>2784</v>
      </c>
      <c r="I134" s="273" t="s">
        <v>2599</v>
      </c>
      <c r="J134" s="273" t="s">
        <v>373</v>
      </c>
      <c r="K134" s="275">
        <v>0.99229999999999996</v>
      </c>
      <c r="L134" s="275">
        <v>0.99229999999999996</v>
      </c>
      <c r="M134" s="275">
        <v>0.96029200000000003</v>
      </c>
      <c r="N134" s="276">
        <v>3.2256374080419157</v>
      </c>
      <c r="O134" s="273"/>
      <c r="P134" s="273"/>
      <c r="Q134" s="277"/>
    </row>
    <row r="135" spans="1:17" customFormat="1">
      <c r="A135" s="271">
        <v>132</v>
      </c>
      <c r="B135" s="272"/>
      <c r="C135" s="272" t="s">
        <v>2194</v>
      </c>
      <c r="D135" s="272" t="s">
        <v>1073</v>
      </c>
      <c r="E135" s="272"/>
      <c r="F135" s="273" t="s">
        <v>2785</v>
      </c>
      <c r="G135" s="274">
        <v>307244140102</v>
      </c>
      <c r="H135" s="273" t="s">
        <v>2786</v>
      </c>
      <c r="I135" s="273" t="s">
        <v>2599</v>
      </c>
      <c r="J135" s="273" t="s">
        <v>373</v>
      </c>
      <c r="K135" s="275">
        <v>2.0322260000000001</v>
      </c>
      <c r="L135" s="275">
        <v>2.0322260000000001</v>
      </c>
      <c r="M135" s="275">
        <v>1.9677580000000001</v>
      </c>
      <c r="N135" s="276">
        <v>3.172284972242259</v>
      </c>
      <c r="O135" s="273"/>
      <c r="P135" s="273"/>
      <c r="Q135" s="277"/>
    </row>
    <row r="136" spans="1:17" customFormat="1">
      <c r="A136" s="271">
        <v>133</v>
      </c>
      <c r="B136" s="272"/>
      <c r="C136" s="272" t="s">
        <v>2194</v>
      </c>
      <c r="D136" s="272" t="s">
        <v>1073</v>
      </c>
      <c r="E136" s="272"/>
      <c r="F136" s="273" t="s">
        <v>2785</v>
      </c>
      <c r="G136" s="274">
        <v>307244140103</v>
      </c>
      <c r="H136" s="273" t="s">
        <v>2787</v>
      </c>
      <c r="I136" s="273" t="s">
        <v>2599</v>
      </c>
      <c r="J136" s="273" t="s">
        <v>373</v>
      </c>
      <c r="K136" s="275">
        <v>3.0592999999999999</v>
      </c>
      <c r="L136" s="275">
        <v>3.0592999999999999</v>
      </c>
      <c r="M136" s="275">
        <v>2.96475</v>
      </c>
      <c r="N136" s="276">
        <v>3.0905762756186026</v>
      </c>
      <c r="O136" s="273"/>
      <c r="P136" s="273"/>
      <c r="Q136" s="277"/>
    </row>
    <row r="137" spans="1:17" customFormat="1">
      <c r="A137" s="271">
        <v>134</v>
      </c>
      <c r="B137" s="272"/>
      <c r="C137" s="272" t="s">
        <v>2194</v>
      </c>
      <c r="D137" s="272" t="s">
        <v>1073</v>
      </c>
      <c r="E137" s="272"/>
      <c r="F137" s="273" t="s">
        <v>2788</v>
      </c>
      <c r="G137" s="274">
        <v>307244540101</v>
      </c>
      <c r="H137" s="273" t="s">
        <v>2789</v>
      </c>
      <c r="I137" s="273" t="s">
        <v>2596</v>
      </c>
      <c r="J137" s="273" t="s">
        <v>373</v>
      </c>
      <c r="K137" s="275">
        <v>0.68784500000000004</v>
      </c>
      <c r="L137" s="275">
        <v>0.68784500000000004</v>
      </c>
      <c r="M137" s="275">
        <v>0.66688499999999995</v>
      </c>
      <c r="N137" s="276">
        <v>3.0471981333003928</v>
      </c>
      <c r="O137" s="273"/>
      <c r="P137" s="273"/>
      <c r="Q137" s="277"/>
    </row>
    <row r="138" spans="1:17" customFormat="1">
      <c r="A138" s="271">
        <v>135</v>
      </c>
      <c r="B138" s="272"/>
      <c r="C138" s="272" t="s">
        <v>2194</v>
      </c>
      <c r="D138" s="272" t="s">
        <v>1073</v>
      </c>
      <c r="E138" s="272"/>
      <c r="F138" s="273" t="s">
        <v>2785</v>
      </c>
      <c r="G138" s="274">
        <v>307244140101</v>
      </c>
      <c r="H138" s="273" t="s">
        <v>2790</v>
      </c>
      <c r="I138" s="273" t="s">
        <v>2599</v>
      </c>
      <c r="J138" s="273" t="s">
        <v>373</v>
      </c>
      <c r="K138" s="275">
        <v>1.9215819999999999</v>
      </c>
      <c r="L138" s="275">
        <v>1.9215819999999999</v>
      </c>
      <c r="M138" s="275">
        <v>1.8646</v>
      </c>
      <c r="N138" s="276">
        <v>2.9653691593697209</v>
      </c>
      <c r="O138" s="273"/>
      <c r="P138" s="273"/>
      <c r="Q138" s="277"/>
    </row>
    <row r="139" spans="1:17" customFormat="1">
      <c r="A139" s="271">
        <v>136</v>
      </c>
      <c r="B139" s="272"/>
      <c r="C139" s="272" t="s">
        <v>2194</v>
      </c>
      <c r="D139" s="272" t="s">
        <v>1073</v>
      </c>
      <c r="E139" s="272"/>
      <c r="F139" s="273" t="s">
        <v>2781</v>
      </c>
      <c r="G139" s="274">
        <v>307244240202</v>
      </c>
      <c r="H139" s="273" t="s">
        <v>2791</v>
      </c>
      <c r="I139" s="273" t="s">
        <v>2599</v>
      </c>
      <c r="J139" s="273" t="s">
        <v>373</v>
      </c>
      <c r="K139" s="275">
        <v>0.56259999999999999</v>
      </c>
      <c r="L139" s="275">
        <v>0.56259999999999999</v>
      </c>
      <c r="M139" s="275">
        <v>0.54607099999999997</v>
      </c>
      <c r="N139" s="276">
        <v>2.937966583718453</v>
      </c>
      <c r="O139" s="273"/>
      <c r="P139" s="273"/>
      <c r="Q139" s="277"/>
    </row>
    <row r="140" spans="1:17" customFormat="1">
      <c r="A140" s="271">
        <v>137</v>
      </c>
      <c r="B140" s="272"/>
      <c r="C140" s="272" t="s">
        <v>2194</v>
      </c>
      <c r="D140" s="272" t="s">
        <v>1073</v>
      </c>
      <c r="E140" s="272"/>
      <c r="F140" s="273" t="s">
        <v>2779</v>
      </c>
      <c r="G140" s="274">
        <v>307244240105</v>
      </c>
      <c r="H140" s="273" t="s">
        <v>2792</v>
      </c>
      <c r="I140" s="273" t="s">
        <v>2599</v>
      </c>
      <c r="J140" s="273" t="s">
        <v>373</v>
      </c>
      <c r="K140" s="275">
        <v>1.3324</v>
      </c>
      <c r="L140" s="275">
        <v>1.3324</v>
      </c>
      <c r="M140" s="275">
        <v>1.293641</v>
      </c>
      <c r="N140" s="276">
        <v>2.9089612728910228</v>
      </c>
      <c r="O140" s="273"/>
      <c r="P140" s="273"/>
      <c r="Q140" s="277"/>
    </row>
    <row r="141" spans="1:17" customFormat="1">
      <c r="A141" s="271">
        <v>138</v>
      </c>
      <c r="B141" s="272"/>
      <c r="C141" s="272" t="s">
        <v>2194</v>
      </c>
      <c r="D141" s="272" t="s">
        <v>1073</v>
      </c>
      <c r="E141" s="272"/>
      <c r="F141" s="273" t="s">
        <v>2793</v>
      </c>
      <c r="G141" s="274">
        <v>307244140205</v>
      </c>
      <c r="H141" s="273" t="s">
        <v>2794</v>
      </c>
      <c r="I141" s="273" t="s">
        <v>2658</v>
      </c>
      <c r="J141" s="273" t="s">
        <v>373</v>
      </c>
      <c r="K141" s="275">
        <v>1.2836000000000001</v>
      </c>
      <c r="L141" s="275">
        <v>1.2836000000000001</v>
      </c>
      <c r="M141" s="275">
        <v>1.2464980000000001</v>
      </c>
      <c r="N141" s="276">
        <v>2.8904643191025214</v>
      </c>
      <c r="O141" s="273"/>
      <c r="P141" s="273"/>
      <c r="Q141" s="277"/>
    </row>
    <row r="142" spans="1:17" customFormat="1">
      <c r="A142" s="271">
        <v>139</v>
      </c>
      <c r="B142" s="272"/>
      <c r="C142" s="272" t="s">
        <v>2194</v>
      </c>
      <c r="D142" s="272" t="s">
        <v>1073</v>
      </c>
      <c r="E142" s="272"/>
      <c r="F142" s="273" t="s">
        <v>2779</v>
      </c>
      <c r="G142" s="274">
        <v>307244240102</v>
      </c>
      <c r="H142" s="273" t="s">
        <v>2795</v>
      </c>
      <c r="I142" s="273" t="s">
        <v>2596</v>
      </c>
      <c r="J142" s="273" t="s">
        <v>373</v>
      </c>
      <c r="K142" s="275">
        <v>1.8757999999999999</v>
      </c>
      <c r="L142" s="275">
        <v>1.8757999999999999</v>
      </c>
      <c r="M142" s="275">
        <v>1.8221309999999999</v>
      </c>
      <c r="N142" s="276">
        <v>2.8611259196076326</v>
      </c>
      <c r="O142" s="273"/>
      <c r="P142" s="273"/>
      <c r="Q142" s="277"/>
    </row>
    <row r="143" spans="1:17" customFormat="1">
      <c r="A143" s="271">
        <v>140</v>
      </c>
      <c r="B143" s="272"/>
      <c r="C143" s="272" t="s">
        <v>2194</v>
      </c>
      <c r="D143" s="272" t="s">
        <v>1073</v>
      </c>
      <c r="E143" s="272"/>
      <c r="F143" s="273" t="s">
        <v>2793</v>
      </c>
      <c r="G143" s="274">
        <v>307244140202</v>
      </c>
      <c r="H143" s="273" t="s">
        <v>2796</v>
      </c>
      <c r="I143" s="273" t="s">
        <v>2599</v>
      </c>
      <c r="J143" s="273" t="s">
        <v>373</v>
      </c>
      <c r="K143" s="275">
        <v>1.1248</v>
      </c>
      <c r="L143" s="275">
        <v>1.1248</v>
      </c>
      <c r="M143" s="275">
        <v>1.0932839999999999</v>
      </c>
      <c r="N143" s="276">
        <v>2.8019203413940343</v>
      </c>
      <c r="O143" s="273"/>
      <c r="P143" s="273"/>
      <c r="Q143" s="277"/>
    </row>
    <row r="144" spans="1:17" customFormat="1">
      <c r="A144" s="271">
        <v>141</v>
      </c>
      <c r="B144" s="272"/>
      <c r="C144" s="272" t="s">
        <v>2194</v>
      </c>
      <c r="D144" s="272" t="s">
        <v>1073</v>
      </c>
      <c r="E144" s="272"/>
      <c r="F144" s="273" t="s">
        <v>2797</v>
      </c>
      <c r="G144" s="274">
        <v>307244340201</v>
      </c>
      <c r="H144" s="273" t="s">
        <v>2798</v>
      </c>
      <c r="I144" s="273" t="s">
        <v>2596</v>
      </c>
      <c r="J144" s="273" t="s">
        <v>373</v>
      </c>
      <c r="K144" s="275">
        <v>0.42046099999999997</v>
      </c>
      <c r="L144" s="275">
        <v>0.42046099999999997</v>
      </c>
      <c r="M144" s="275">
        <v>0.40909299999999998</v>
      </c>
      <c r="N144" s="276">
        <v>2.7036990351067018</v>
      </c>
      <c r="O144" s="273"/>
      <c r="P144" s="273"/>
      <c r="Q144" s="277"/>
    </row>
    <row r="145" spans="1:17" customFormat="1">
      <c r="A145" s="271">
        <v>142</v>
      </c>
      <c r="B145" s="272"/>
      <c r="C145" s="272" t="s">
        <v>2194</v>
      </c>
      <c r="D145" s="272" t="s">
        <v>1073</v>
      </c>
      <c r="E145" s="272"/>
      <c r="F145" s="273" t="s">
        <v>2799</v>
      </c>
      <c r="G145" s="274">
        <v>307244340302</v>
      </c>
      <c r="H145" s="273" t="s">
        <v>2800</v>
      </c>
      <c r="I145" s="273" t="s">
        <v>2596</v>
      </c>
      <c r="J145" s="273" t="s">
        <v>373</v>
      </c>
      <c r="K145" s="275">
        <v>0.56481999999999999</v>
      </c>
      <c r="L145" s="275">
        <v>0.56481999999999999</v>
      </c>
      <c r="M145" s="275">
        <v>0.54955200000000004</v>
      </c>
      <c r="N145" s="276">
        <v>2.7031620693318135</v>
      </c>
      <c r="O145" s="273"/>
      <c r="P145" s="273"/>
      <c r="Q145" s="277"/>
    </row>
    <row r="146" spans="1:17" customFormat="1">
      <c r="A146" s="271">
        <v>143</v>
      </c>
      <c r="B146" s="272"/>
      <c r="C146" s="272" t="s">
        <v>2194</v>
      </c>
      <c r="D146" s="272" t="s">
        <v>1073</v>
      </c>
      <c r="E146" s="272"/>
      <c r="F146" s="273" t="s">
        <v>2779</v>
      </c>
      <c r="G146" s="274">
        <v>307244240106</v>
      </c>
      <c r="H146" s="273" t="s">
        <v>2801</v>
      </c>
      <c r="I146" s="273" t="s">
        <v>2599</v>
      </c>
      <c r="J146" s="273" t="s">
        <v>373</v>
      </c>
      <c r="K146" s="275">
        <v>1.7110000000000001</v>
      </c>
      <c r="L146" s="275">
        <v>1.7110000000000001</v>
      </c>
      <c r="M146" s="275">
        <v>1.6687399999999999</v>
      </c>
      <c r="N146" s="276">
        <v>2.4699006428989003</v>
      </c>
      <c r="O146" s="273"/>
      <c r="P146" s="273"/>
      <c r="Q146" s="277"/>
    </row>
    <row r="147" spans="1:17" customFormat="1">
      <c r="A147" s="271">
        <v>144</v>
      </c>
      <c r="B147" s="272"/>
      <c r="C147" s="272" t="s">
        <v>2194</v>
      </c>
      <c r="D147" s="272" t="s">
        <v>1073</v>
      </c>
      <c r="E147" s="272"/>
      <c r="F147" s="273" t="s">
        <v>2793</v>
      </c>
      <c r="G147" s="274">
        <v>307244140204</v>
      </c>
      <c r="H147" s="273" t="s">
        <v>2802</v>
      </c>
      <c r="I147" s="273" t="s">
        <v>2596</v>
      </c>
      <c r="J147" s="273" t="s">
        <v>373</v>
      </c>
      <c r="K147" s="275">
        <v>0.21840000000000001</v>
      </c>
      <c r="L147" s="275">
        <v>0.21840000000000001</v>
      </c>
      <c r="M147" s="275">
        <v>0.213366</v>
      </c>
      <c r="N147" s="276">
        <v>2.3049450549450601</v>
      </c>
      <c r="O147" s="273"/>
      <c r="P147" s="273"/>
      <c r="Q147" s="277"/>
    </row>
    <row r="148" spans="1:17" customFormat="1">
      <c r="A148" s="271">
        <v>145</v>
      </c>
      <c r="B148" s="272"/>
      <c r="C148" s="272" t="s">
        <v>2194</v>
      </c>
      <c r="D148" s="272" t="s">
        <v>1073</v>
      </c>
      <c r="E148" s="272"/>
      <c r="F148" s="273" t="s">
        <v>2793</v>
      </c>
      <c r="G148" s="274">
        <v>307244140201</v>
      </c>
      <c r="H148" s="273" t="s">
        <v>2803</v>
      </c>
      <c r="I148" s="273" t="s">
        <v>2596</v>
      </c>
      <c r="J148" s="273" t="s">
        <v>373</v>
      </c>
      <c r="K148" s="275">
        <v>0.22635</v>
      </c>
      <c r="L148" s="275">
        <v>0.22635</v>
      </c>
      <c r="M148" s="275">
        <v>0.221166</v>
      </c>
      <c r="N148" s="276">
        <v>2.2902584493041727</v>
      </c>
      <c r="O148" s="273"/>
      <c r="P148" s="273"/>
      <c r="Q148" s="277"/>
    </row>
    <row r="149" spans="1:17" customFormat="1">
      <c r="A149" s="271">
        <v>146</v>
      </c>
      <c r="B149" s="272"/>
      <c r="C149" s="272" t="s">
        <v>2194</v>
      </c>
      <c r="D149" s="272" t="s">
        <v>1073</v>
      </c>
      <c r="E149" s="272"/>
      <c r="F149" s="273" t="s">
        <v>2779</v>
      </c>
      <c r="G149" s="274">
        <v>307244240109</v>
      </c>
      <c r="H149" s="273" t="s">
        <v>2804</v>
      </c>
      <c r="I149" s="273" t="s">
        <v>2599</v>
      </c>
      <c r="J149" s="273" t="s">
        <v>373</v>
      </c>
      <c r="K149" s="275">
        <v>5.1659999999999998E-2</v>
      </c>
      <c r="L149" s="275">
        <v>5.1659999999999998E-2</v>
      </c>
      <c r="M149" s="275">
        <v>5.0483E-2</v>
      </c>
      <c r="N149" s="276">
        <v>2.2783584978706881</v>
      </c>
      <c r="O149" s="273"/>
      <c r="P149" s="273"/>
      <c r="Q149" s="277"/>
    </row>
    <row r="150" spans="1:17" customFormat="1">
      <c r="A150" s="271">
        <v>147</v>
      </c>
      <c r="B150" s="272"/>
      <c r="C150" s="272" t="s">
        <v>2194</v>
      </c>
      <c r="D150" s="272" t="s">
        <v>1073</v>
      </c>
      <c r="E150" s="272"/>
      <c r="F150" s="273" t="s">
        <v>2779</v>
      </c>
      <c r="G150" s="274">
        <v>307244240108</v>
      </c>
      <c r="H150" s="273" t="s">
        <v>2805</v>
      </c>
      <c r="I150" s="273" t="s">
        <v>2599</v>
      </c>
      <c r="J150" s="273" t="s">
        <v>373</v>
      </c>
      <c r="K150" s="275">
        <v>1.9061999999999999</v>
      </c>
      <c r="L150" s="275">
        <v>1.9061999999999999</v>
      </c>
      <c r="M150" s="275">
        <v>1.864212</v>
      </c>
      <c r="N150" s="276">
        <v>2.2027069562480284</v>
      </c>
      <c r="O150" s="273"/>
      <c r="P150" s="273"/>
      <c r="Q150" s="277"/>
    </row>
    <row r="151" spans="1:17" customFormat="1">
      <c r="A151" s="271">
        <v>148</v>
      </c>
      <c r="B151" s="272"/>
      <c r="C151" s="272" t="s">
        <v>2194</v>
      </c>
      <c r="D151" s="272" t="s">
        <v>1073</v>
      </c>
      <c r="E151" s="272"/>
      <c r="F151" s="273" t="s">
        <v>2781</v>
      </c>
      <c r="G151" s="274">
        <v>307244240204</v>
      </c>
      <c r="H151" s="273" t="s">
        <v>2806</v>
      </c>
      <c r="I151" s="273" t="s">
        <v>2599</v>
      </c>
      <c r="J151" s="273" t="s">
        <v>373</v>
      </c>
      <c r="K151" s="275">
        <v>0.2429</v>
      </c>
      <c r="L151" s="275">
        <v>0.2429</v>
      </c>
      <c r="M151" s="275">
        <v>0.237648</v>
      </c>
      <c r="N151" s="276">
        <v>2.1622066694112831</v>
      </c>
      <c r="O151" s="273"/>
      <c r="P151" s="273"/>
      <c r="Q151" s="277"/>
    </row>
    <row r="152" spans="1:17" customFormat="1">
      <c r="A152" s="271">
        <v>149</v>
      </c>
      <c r="B152" s="272"/>
      <c r="C152" s="272" t="s">
        <v>2194</v>
      </c>
      <c r="D152" s="272" t="s">
        <v>1073</v>
      </c>
      <c r="E152" s="272"/>
      <c r="F152" s="273" t="s">
        <v>2799</v>
      </c>
      <c r="G152" s="274">
        <v>307244340301</v>
      </c>
      <c r="H152" s="273" t="s">
        <v>2807</v>
      </c>
      <c r="I152" s="273" t="s">
        <v>2596</v>
      </c>
      <c r="J152" s="273" t="s">
        <v>373</v>
      </c>
      <c r="K152" s="275">
        <v>7.3499999999999996E-2</v>
      </c>
      <c r="L152" s="275">
        <v>7.3499999999999996E-2</v>
      </c>
      <c r="M152" s="275">
        <v>7.3169999999999999E-2</v>
      </c>
      <c r="N152" s="276">
        <v>0.44897959183673064</v>
      </c>
      <c r="O152" s="273"/>
      <c r="P152" s="273"/>
      <c r="Q152" s="277"/>
    </row>
    <row r="153" spans="1:17" customFormat="1">
      <c r="A153" s="271">
        <v>150</v>
      </c>
      <c r="B153" s="272"/>
      <c r="C153" s="272" t="s">
        <v>2194</v>
      </c>
      <c r="D153" s="272" t="s">
        <v>1073</v>
      </c>
      <c r="E153" s="272"/>
      <c r="F153" s="273" t="s">
        <v>2808</v>
      </c>
      <c r="G153" s="274">
        <v>307211240103</v>
      </c>
      <c r="H153" s="273" t="s">
        <v>2809</v>
      </c>
      <c r="I153" s="273" t="s">
        <v>2599</v>
      </c>
      <c r="J153" s="273" t="s">
        <v>373</v>
      </c>
      <c r="K153" s="275">
        <v>0.68240000000000001</v>
      </c>
      <c r="L153" s="275">
        <v>0.68240000000000001</v>
      </c>
      <c r="M153" s="275">
        <v>0.646231</v>
      </c>
      <c r="N153" s="276">
        <v>5.300263774912076</v>
      </c>
      <c r="O153" s="273"/>
      <c r="P153" s="273"/>
      <c r="Q153" s="277"/>
    </row>
    <row r="154" spans="1:17" customFormat="1">
      <c r="A154" s="271">
        <v>151</v>
      </c>
      <c r="B154" s="272"/>
      <c r="C154" s="272" t="s">
        <v>2194</v>
      </c>
      <c r="D154" s="272" t="s">
        <v>1073</v>
      </c>
      <c r="E154" s="272"/>
      <c r="F154" s="273" t="s">
        <v>2810</v>
      </c>
      <c r="G154" s="274">
        <v>307211140104</v>
      </c>
      <c r="H154" s="273" t="s">
        <v>2811</v>
      </c>
      <c r="I154" s="273" t="s">
        <v>2599</v>
      </c>
      <c r="J154" s="273" t="s">
        <v>373</v>
      </c>
      <c r="K154" s="275">
        <v>1.5621</v>
      </c>
      <c r="L154" s="275">
        <v>1.5621</v>
      </c>
      <c r="M154" s="275">
        <v>1.4796549999999999</v>
      </c>
      <c r="N154" s="276">
        <v>5.277831124767947</v>
      </c>
      <c r="O154" s="273"/>
      <c r="P154" s="273"/>
      <c r="Q154" s="277"/>
    </row>
    <row r="155" spans="1:17" customFormat="1">
      <c r="A155" s="271">
        <v>152</v>
      </c>
      <c r="B155" s="272"/>
      <c r="C155" s="272" t="s">
        <v>2194</v>
      </c>
      <c r="D155" s="272" t="s">
        <v>1073</v>
      </c>
      <c r="E155" s="272"/>
      <c r="F155" s="273" t="s">
        <v>2812</v>
      </c>
      <c r="G155" s="274">
        <v>307211340202</v>
      </c>
      <c r="H155" s="273" t="s">
        <v>2813</v>
      </c>
      <c r="I155" s="273" t="s">
        <v>2596</v>
      </c>
      <c r="J155" s="273" t="s">
        <v>373</v>
      </c>
      <c r="K155" s="275">
        <v>1.1136999999999999</v>
      </c>
      <c r="L155" s="275">
        <v>1.1136999999999999</v>
      </c>
      <c r="M155" s="275">
        <v>1.058532</v>
      </c>
      <c r="N155" s="276">
        <v>4.9535781628804791</v>
      </c>
      <c r="O155" s="273"/>
      <c r="P155" s="273"/>
      <c r="Q155" s="277"/>
    </row>
    <row r="156" spans="1:17" customFormat="1">
      <c r="A156" s="271">
        <v>153</v>
      </c>
      <c r="B156" s="272"/>
      <c r="C156" s="272" t="s">
        <v>2194</v>
      </c>
      <c r="D156" s="272" t="s">
        <v>1073</v>
      </c>
      <c r="E156" s="272"/>
      <c r="F156" s="273" t="s">
        <v>2812</v>
      </c>
      <c r="G156" s="274">
        <v>307211340201</v>
      </c>
      <c r="H156" s="273" t="s">
        <v>2814</v>
      </c>
      <c r="I156" s="273" t="s">
        <v>2596</v>
      </c>
      <c r="J156" s="273" t="s">
        <v>373</v>
      </c>
      <c r="K156" s="275">
        <v>1.1314</v>
      </c>
      <c r="L156" s="275">
        <v>1.1314</v>
      </c>
      <c r="M156" s="275">
        <v>1.0762750000000001</v>
      </c>
      <c r="N156" s="276">
        <v>4.8722821283365629</v>
      </c>
      <c r="O156" s="273"/>
      <c r="P156" s="273"/>
      <c r="Q156" s="277"/>
    </row>
    <row r="157" spans="1:17" customFormat="1">
      <c r="A157" s="271">
        <v>154</v>
      </c>
      <c r="B157" s="272"/>
      <c r="C157" s="272" t="s">
        <v>2194</v>
      </c>
      <c r="D157" s="272" t="s">
        <v>1073</v>
      </c>
      <c r="E157" s="272"/>
      <c r="F157" s="273" t="s">
        <v>2815</v>
      </c>
      <c r="G157" s="274">
        <v>307211140203</v>
      </c>
      <c r="H157" s="273" t="s">
        <v>2816</v>
      </c>
      <c r="I157" s="273" t="s">
        <v>2599</v>
      </c>
      <c r="J157" s="273" t="s">
        <v>373</v>
      </c>
      <c r="K157" s="275">
        <v>0.80659999999999998</v>
      </c>
      <c r="L157" s="275">
        <v>0.80659999999999998</v>
      </c>
      <c r="M157" s="275">
        <v>0.76860700000000004</v>
      </c>
      <c r="N157" s="276">
        <v>4.7102653111827353</v>
      </c>
      <c r="O157" s="273"/>
      <c r="P157" s="273"/>
      <c r="Q157" s="277"/>
    </row>
    <row r="158" spans="1:17" customFormat="1">
      <c r="A158" s="271">
        <v>155</v>
      </c>
      <c r="B158" s="272"/>
      <c r="C158" s="272" t="s">
        <v>2194</v>
      </c>
      <c r="D158" s="272" t="s">
        <v>1073</v>
      </c>
      <c r="E158" s="272"/>
      <c r="F158" s="273" t="s">
        <v>2810</v>
      </c>
      <c r="G158" s="274">
        <v>307211140101</v>
      </c>
      <c r="H158" s="273" t="s">
        <v>2817</v>
      </c>
      <c r="I158" s="273" t="s">
        <v>2599</v>
      </c>
      <c r="J158" s="273" t="s">
        <v>373</v>
      </c>
      <c r="K158" s="275">
        <v>3.6631649999999998</v>
      </c>
      <c r="L158" s="275">
        <v>3.6631649999999998</v>
      </c>
      <c r="M158" s="275">
        <v>3.4908940000000004</v>
      </c>
      <c r="N158" s="276">
        <v>4.7027911655630961</v>
      </c>
      <c r="O158" s="273"/>
      <c r="P158" s="273"/>
      <c r="Q158" s="277"/>
    </row>
    <row r="159" spans="1:17" customFormat="1">
      <c r="A159" s="271">
        <v>156</v>
      </c>
      <c r="B159" s="272"/>
      <c r="C159" s="272" t="s">
        <v>2194</v>
      </c>
      <c r="D159" s="272" t="s">
        <v>1073</v>
      </c>
      <c r="E159" s="272"/>
      <c r="F159" s="273" t="s">
        <v>2818</v>
      </c>
      <c r="G159" s="274">
        <v>307211340101</v>
      </c>
      <c r="H159" s="273" t="s">
        <v>2819</v>
      </c>
      <c r="I159" s="273" t="s">
        <v>2596</v>
      </c>
      <c r="J159" s="273" t="s">
        <v>373</v>
      </c>
      <c r="K159" s="275">
        <v>1.3118000000000001</v>
      </c>
      <c r="L159" s="275">
        <v>1.3118000000000001</v>
      </c>
      <c r="M159" s="275">
        <v>1.2509080000000001</v>
      </c>
      <c r="N159" s="276">
        <v>4.6418661381308084</v>
      </c>
      <c r="O159" s="273"/>
      <c r="P159" s="273"/>
      <c r="Q159" s="277"/>
    </row>
    <row r="160" spans="1:17" customFormat="1">
      <c r="A160" s="271">
        <v>157</v>
      </c>
      <c r="B160" s="272"/>
      <c r="C160" s="272" t="s">
        <v>2194</v>
      </c>
      <c r="D160" s="272" t="s">
        <v>1073</v>
      </c>
      <c r="E160" s="272"/>
      <c r="F160" s="273" t="s">
        <v>2810</v>
      </c>
      <c r="G160" s="274">
        <v>307211140102</v>
      </c>
      <c r="H160" s="273" t="s">
        <v>2820</v>
      </c>
      <c r="I160" s="273" t="s">
        <v>2599</v>
      </c>
      <c r="J160" s="273" t="s">
        <v>373</v>
      </c>
      <c r="K160" s="275">
        <v>1.18292</v>
      </c>
      <c r="L160" s="275">
        <v>1.18292</v>
      </c>
      <c r="M160" s="275">
        <v>1.1319090000000001</v>
      </c>
      <c r="N160" s="276">
        <v>4.3122949988164816</v>
      </c>
      <c r="O160" s="273"/>
      <c r="P160" s="273"/>
      <c r="Q160" s="277"/>
    </row>
    <row r="161" spans="1:17" customFormat="1">
      <c r="A161" s="271">
        <v>158</v>
      </c>
      <c r="B161" s="272"/>
      <c r="C161" s="272" t="s">
        <v>2194</v>
      </c>
      <c r="D161" s="272" t="s">
        <v>1073</v>
      </c>
      <c r="E161" s="272"/>
      <c r="F161" s="273" t="s">
        <v>2815</v>
      </c>
      <c r="G161" s="274">
        <v>307211140204</v>
      </c>
      <c r="H161" s="273" t="s">
        <v>2821</v>
      </c>
      <c r="I161" s="273" t="s">
        <v>2599</v>
      </c>
      <c r="J161" s="273" t="s">
        <v>373</v>
      </c>
      <c r="K161" s="275">
        <v>2.5072000000000001</v>
      </c>
      <c r="L161" s="275">
        <v>2.5072000000000001</v>
      </c>
      <c r="M161" s="275">
        <v>2.4004799999999999</v>
      </c>
      <c r="N161" s="276">
        <v>4.256541161455015</v>
      </c>
      <c r="O161" s="273"/>
      <c r="P161" s="273"/>
      <c r="Q161" s="277"/>
    </row>
    <row r="162" spans="1:17" customFormat="1">
      <c r="A162" s="271">
        <v>159</v>
      </c>
      <c r="B162" s="272"/>
      <c r="C162" s="272" t="s">
        <v>2194</v>
      </c>
      <c r="D162" s="272" t="s">
        <v>1073</v>
      </c>
      <c r="E162" s="272"/>
      <c r="F162" s="273" t="s">
        <v>2815</v>
      </c>
      <c r="G162" s="274">
        <v>307211140201</v>
      </c>
      <c r="H162" s="273" t="s">
        <v>2822</v>
      </c>
      <c r="I162" s="273" t="s">
        <v>2599</v>
      </c>
      <c r="J162" s="273" t="s">
        <v>373</v>
      </c>
      <c r="K162" s="275">
        <v>0.4178</v>
      </c>
      <c r="L162" s="275">
        <v>0.4178</v>
      </c>
      <c r="M162" s="275">
        <v>0.40008899999999997</v>
      </c>
      <c r="N162" s="276">
        <v>4.2391096218286339</v>
      </c>
      <c r="O162" s="273"/>
      <c r="P162" s="273"/>
      <c r="Q162" s="277"/>
    </row>
    <row r="163" spans="1:17" customFormat="1">
      <c r="A163" s="271">
        <v>160</v>
      </c>
      <c r="B163" s="272"/>
      <c r="C163" s="272" t="s">
        <v>2194</v>
      </c>
      <c r="D163" s="272" t="s">
        <v>1073</v>
      </c>
      <c r="E163" s="272"/>
      <c r="F163" s="273" t="s">
        <v>2810</v>
      </c>
      <c r="G163" s="274">
        <v>307211140103</v>
      </c>
      <c r="H163" s="273" t="s">
        <v>2823</v>
      </c>
      <c r="I163" s="273" t="s">
        <v>2596</v>
      </c>
      <c r="J163" s="273" t="s">
        <v>373</v>
      </c>
      <c r="K163" s="275">
        <v>1.6124000000000001</v>
      </c>
      <c r="L163" s="275">
        <v>1.6124000000000001</v>
      </c>
      <c r="M163" s="275">
        <v>1.545785</v>
      </c>
      <c r="N163" s="276">
        <v>4.1314190027288564</v>
      </c>
      <c r="O163" s="273"/>
      <c r="P163" s="273"/>
      <c r="Q163" s="277"/>
    </row>
    <row r="164" spans="1:17" customFormat="1">
      <c r="A164" s="271">
        <v>161</v>
      </c>
      <c r="B164" s="272"/>
      <c r="C164" s="272" t="s">
        <v>2194</v>
      </c>
      <c r="D164" s="272" t="s">
        <v>1073</v>
      </c>
      <c r="E164" s="272"/>
      <c r="F164" s="273" t="s">
        <v>2815</v>
      </c>
      <c r="G164" s="274">
        <v>307211140202</v>
      </c>
      <c r="H164" s="273" t="s">
        <v>2824</v>
      </c>
      <c r="I164" s="273" t="s">
        <v>2599</v>
      </c>
      <c r="J164" s="273" t="s">
        <v>373</v>
      </c>
      <c r="K164" s="275">
        <v>1.891</v>
      </c>
      <c r="L164" s="275">
        <v>1.891</v>
      </c>
      <c r="M164" s="275">
        <v>1.820713</v>
      </c>
      <c r="N164" s="276">
        <v>3.7169222633527226</v>
      </c>
      <c r="O164" s="273"/>
      <c r="P164" s="273"/>
      <c r="Q164" s="277"/>
    </row>
    <row r="165" spans="1:17" customFormat="1">
      <c r="A165" s="271">
        <v>162</v>
      </c>
      <c r="B165" s="272"/>
      <c r="C165" s="272" t="s">
        <v>2194</v>
      </c>
      <c r="D165" s="272" t="s">
        <v>1073</v>
      </c>
      <c r="E165" s="272"/>
      <c r="F165" s="273" t="s">
        <v>2825</v>
      </c>
      <c r="G165" s="274">
        <v>307211440201</v>
      </c>
      <c r="H165" s="273" t="s">
        <v>2826</v>
      </c>
      <c r="I165" s="273" t="s">
        <v>2596</v>
      </c>
      <c r="J165" s="273" t="s">
        <v>373</v>
      </c>
      <c r="K165" s="275">
        <v>0.51219999999999999</v>
      </c>
      <c r="L165" s="275">
        <v>0.51219999999999999</v>
      </c>
      <c r="M165" s="275">
        <v>0.49463000000000001</v>
      </c>
      <c r="N165" s="276">
        <v>3.4303006638031972</v>
      </c>
      <c r="O165" s="273"/>
      <c r="P165" s="273"/>
      <c r="Q165" s="277"/>
    </row>
    <row r="166" spans="1:17" customFormat="1">
      <c r="A166" s="271">
        <v>163</v>
      </c>
      <c r="B166" s="272"/>
      <c r="C166" s="272" t="s">
        <v>2194</v>
      </c>
      <c r="D166" s="272" t="s">
        <v>1073</v>
      </c>
      <c r="E166" s="272"/>
      <c r="F166" s="273" t="s">
        <v>2808</v>
      </c>
      <c r="G166" s="274">
        <v>307211240101</v>
      </c>
      <c r="H166" s="273" t="s">
        <v>2827</v>
      </c>
      <c r="I166" s="273" t="s">
        <v>2599</v>
      </c>
      <c r="J166" s="273" t="s">
        <v>373</v>
      </c>
      <c r="K166" s="275">
        <v>3.8052549999999998</v>
      </c>
      <c r="L166" s="275">
        <v>3.8052549999999998</v>
      </c>
      <c r="M166" s="275">
        <v>3.6757430000000002</v>
      </c>
      <c r="N166" s="276">
        <v>3.4035038387703227</v>
      </c>
      <c r="O166" s="273"/>
      <c r="P166" s="273"/>
      <c r="Q166" s="277"/>
    </row>
    <row r="167" spans="1:17" customFormat="1">
      <c r="A167" s="271">
        <v>164</v>
      </c>
      <c r="B167" s="272"/>
      <c r="C167" s="272" t="s">
        <v>2194</v>
      </c>
      <c r="D167" s="272" t="s">
        <v>1073</v>
      </c>
      <c r="E167" s="272"/>
      <c r="F167" s="273" t="s">
        <v>2828</v>
      </c>
      <c r="G167" s="274">
        <v>307211440304</v>
      </c>
      <c r="H167" s="273" t="s">
        <v>2829</v>
      </c>
      <c r="I167" s="273" t="s">
        <v>2596</v>
      </c>
      <c r="J167" s="273" t="s">
        <v>373</v>
      </c>
      <c r="K167" s="275">
        <v>1.5298</v>
      </c>
      <c r="L167" s="275">
        <v>1.5298</v>
      </c>
      <c r="M167" s="275">
        <v>1.477992</v>
      </c>
      <c r="N167" s="276">
        <v>3.3865864818930627</v>
      </c>
      <c r="O167" s="273"/>
      <c r="P167" s="273"/>
      <c r="Q167" s="277"/>
    </row>
    <row r="168" spans="1:17" customFormat="1">
      <c r="A168" s="271">
        <v>165</v>
      </c>
      <c r="B168" s="272"/>
      <c r="C168" s="272" t="s">
        <v>2194</v>
      </c>
      <c r="D168" s="272" t="s">
        <v>1073</v>
      </c>
      <c r="E168" s="272"/>
      <c r="F168" s="273" t="s">
        <v>2818</v>
      </c>
      <c r="G168" s="274">
        <v>307211340105</v>
      </c>
      <c r="H168" s="273" t="s">
        <v>2830</v>
      </c>
      <c r="I168" s="273" t="s">
        <v>2596</v>
      </c>
      <c r="J168" s="273" t="s">
        <v>373</v>
      </c>
      <c r="K168" s="275">
        <v>1.5418000000000001</v>
      </c>
      <c r="L168" s="275">
        <v>1.5418000000000001</v>
      </c>
      <c r="M168" s="275">
        <v>1.490907</v>
      </c>
      <c r="N168" s="276">
        <v>3.3008820858736589</v>
      </c>
      <c r="O168" s="273"/>
      <c r="P168" s="273"/>
      <c r="Q168" s="277"/>
    </row>
    <row r="169" spans="1:17" customFormat="1">
      <c r="A169" s="271">
        <v>166</v>
      </c>
      <c r="B169" s="272"/>
      <c r="C169" s="272" t="s">
        <v>2194</v>
      </c>
      <c r="D169" s="272" t="s">
        <v>1073</v>
      </c>
      <c r="E169" s="272"/>
      <c r="F169" s="273" t="s">
        <v>2808</v>
      </c>
      <c r="G169" s="274">
        <v>307211240102</v>
      </c>
      <c r="H169" s="273" t="s">
        <v>2831</v>
      </c>
      <c r="I169" s="273" t="s">
        <v>2599</v>
      </c>
      <c r="J169" s="273" t="s">
        <v>373</v>
      </c>
      <c r="K169" s="275">
        <v>3.0368499999999998</v>
      </c>
      <c r="L169" s="275">
        <v>3.0368499999999998</v>
      </c>
      <c r="M169" s="275">
        <v>2.9384000000000001</v>
      </c>
      <c r="N169" s="276">
        <v>3.2418459917348472</v>
      </c>
      <c r="O169" s="273"/>
      <c r="P169" s="273"/>
      <c r="Q169" s="277"/>
    </row>
    <row r="170" spans="1:17" customFormat="1">
      <c r="A170" s="271">
        <v>167</v>
      </c>
      <c r="B170" s="272"/>
      <c r="C170" s="272" t="s">
        <v>2194</v>
      </c>
      <c r="D170" s="272" t="s">
        <v>1073</v>
      </c>
      <c r="E170" s="272"/>
      <c r="F170" s="273" t="s">
        <v>2832</v>
      </c>
      <c r="G170" s="274">
        <v>307211340301</v>
      </c>
      <c r="H170" s="273" t="s">
        <v>2833</v>
      </c>
      <c r="I170" s="273" t="s">
        <v>2596</v>
      </c>
      <c r="J170" s="273" t="s">
        <v>373</v>
      </c>
      <c r="K170" s="275">
        <v>2.3037999999999998</v>
      </c>
      <c r="L170" s="275">
        <v>2.3037999999999998</v>
      </c>
      <c r="M170" s="275">
        <v>2.2317279999999999</v>
      </c>
      <c r="N170" s="276">
        <v>3.1283965622015764</v>
      </c>
      <c r="O170" s="273"/>
      <c r="P170" s="273"/>
      <c r="Q170" s="277"/>
    </row>
    <row r="171" spans="1:17" customFormat="1">
      <c r="A171" s="271">
        <v>168</v>
      </c>
      <c r="B171" s="272"/>
      <c r="C171" s="272" t="s">
        <v>2194</v>
      </c>
      <c r="D171" s="272" t="s">
        <v>1073</v>
      </c>
      <c r="E171" s="272"/>
      <c r="F171" s="273" t="s">
        <v>2834</v>
      </c>
      <c r="G171" s="274">
        <v>307211340402</v>
      </c>
      <c r="H171" s="273" t="s">
        <v>2835</v>
      </c>
      <c r="I171" s="273" t="s">
        <v>2596</v>
      </c>
      <c r="J171" s="273" t="s">
        <v>373</v>
      </c>
      <c r="K171" s="275">
        <v>0.26140000000000002</v>
      </c>
      <c r="L171" s="275">
        <v>0.26140000000000002</v>
      </c>
      <c r="M171" s="275">
        <v>0.25323299999999999</v>
      </c>
      <c r="N171" s="276">
        <v>3.1243305279265625</v>
      </c>
      <c r="O171" s="273"/>
      <c r="P171" s="273"/>
      <c r="Q171" s="277"/>
    </row>
    <row r="172" spans="1:17" customFormat="1">
      <c r="A172" s="271">
        <v>169</v>
      </c>
      <c r="B172" s="272"/>
      <c r="C172" s="272" t="s">
        <v>2194</v>
      </c>
      <c r="D172" s="272" t="s">
        <v>1073</v>
      </c>
      <c r="E172" s="272"/>
      <c r="F172" s="273" t="s">
        <v>2825</v>
      </c>
      <c r="G172" s="274">
        <v>307211440202</v>
      </c>
      <c r="H172" s="273" t="s">
        <v>2836</v>
      </c>
      <c r="I172" s="273" t="s">
        <v>2596</v>
      </c>
      <c r="J172" s="273" t="s">
        <v>373</v>
      </c>
      <c r="K172" s="275">
        <v>1.4238</v>
      </c>
      <c r="L172" s="275">
        <v>1.4238</v>
      </c>
      <c r="M172" s="275">
        <v>1.3802160000000001</v>
      </c>
      <c r="N172" s="276">
        <v>3.0611040876527493</v>
      </c>
      <c r="O172" s="273"/>
      <c r="P172" s="273"/>
      <c r="Q172" s="277"/>
    </row>
    <row r="173" spans="1:17" customFormat="1">
      <c r="A173" s="271">
        <v>170</v>
      </c>
      <c r="B173" s="272"/>
      <c r="C173" s="272" t="s">
        <v>2194</v>
      </c>
      <c r="D173" s="272" t="s">
        <v>1073</v>
      </c>
      <c r="E173" s="272"/>
      <c r="F173" s="273" t="s">
        <v>2818</v>
      </c>
      <c r="G173" s="274">
        <v>307211340104</v>
      </c>
      <c r="H173" s="273" t="s">
        <v>2837</v>
      </c>
      <c r="I173" s="273" t="s">
        <v>2596</v>
      </c>
      <c r="J173" s="273" t="s">
        <v>373</v>
      </c>
      <c r="K173" s="275">
        <v>1.605264</v>
      </c>
      <c r="L173" s="275">
        <v>1.605264</v>
      </c>
      <c r="M173" s="275">
        <v>1.559601</v>
      </c>
      <c r="N173" s="276">
        <v>2.8445788356307755</v>
      </c>
      <c r="O173" s="273"/>
      <c r="P173" s="273"/>
      <c r="Q173" s="277"/>
    </row>
    <row r="174" spans="1:17" customFormat="1">
      <c r="A174" s="271">
        <v>171</v>
      </c>
      <c r="B174" s="272"/>
      <c r="C174" s="272" t="s">
        <v>2194</v>
      </c>
      <c r="D174" s="272" t="s">
        <v>1073</v>
      </c>
      <c r="E174" s="272"/>
      <c r="F174" s="273" t="s">
        <v>2818</v>
      </c>
      <c r="G174" s="274">
        <v>307211340103</v>
      </c>
      <c r="H174" s="273" t="s">
        <v>2838</v>
      </c>
      <c r="I174" s="273" t="s">
        <v>2596</v>
      </c>
      <c r="J174" s="273" t="s">
        <v>373</v>
      </c>
      <c r="K174" s="275">
        <v>0.42155999999999999</v>
      </c>
      <c r="L174" s="275">
        <v>0.42155999999999999</v>
      </c>
      <c r="M174" s="275">
        <v>0.41162500000000002</v>
      </c>
      <c r="N174" s="276">
        <v>2.3567226492076978</v>
      </c>
      <c r="O174" s="273"/>
      <c r="P174" s="273"/>
      <c r="Q174" s="277"/>
    </row>
    <row r="175" spans="1:17" customFormat="1">
      <c r="A175" s="271">
        <v>172</v>
      </c>
      <c r="B175" s="272"/>
      <c r="C175" s="272" t="s">
        <v>2194</v>
      </c>
      <c r="D175" s="272" t="s">
        <v>1073</v>
      </c>
      <c r="E175" s="272"/>
      <c r="F175" s="273" t="s">
        <v>2818</v>
      </c>
      <c r="G175" s="274">
        <v>307211340102</v>
      </c>
      <c r="H175" s="273" t="s">
        <v>2839</v>
      </c>
      <c r="I175" s="273" t="s">
        <v>2840</v>
      </c>
      <c r="J175" s="273" t="s">
        <v>373</v>
      </c>
      <c r="K175" s="275">
        <v>2.2776000000000001</v>
      </c>
      <c r="L175" s="275">
        <v>2.2776000000000001</v>
      </c>
      <c r="M175" s="275">
        <v>2.2284190000000001</v>
      </c>
      <c r="N175" s="276">
        <v>2.1593343870741095</v>
      </c>
      <c r="O175" s="273"/>
      <c r="P175" s="273"/>
      <c r="Q175" s="277"/>
    </row>
    <row r="176" spans="1:17" customFormat="1">
      <c r="A176" s="271">
        <v>173</v>
      </c>
      <c r="B176" s="272"/>
      <c r="C176" s="272" t="s">
        <v>2194</v>
      </c>
      <c r="D176" s="272" t="s">
        <v>1073</v>
      </c>
      <c r="E176" s="272"/>
      <c r="F176" s="273" t="s">
        <v>2841</v>
      </c>
      <c r="G176" s="274">
        <v>307211440404</v>
      </c>
      <c r="H176" s="273" t="s">
        <v>2842</v>
      </c>
      <c r="I176" s="273" t="s">
        <v>2840</v>
      </c>
      <c r="J176" s="273" t="s">
        <v>373</v>
      </c>
      <c r="K176" s="275">
        <v>0.36018</v>
      </c>
      <c r="L176" s="275">
        <v>0.36018</v>
      </c>
      <c r="M176" s="275">
        <v>0.35447099999999998</v>
      </c>
      <c r="N176" s="276">
        <v>1.5850408129268752</v>
      </c>
      <c r="O176" s="273"/>
      <c r="P176" s="273"/>
      <c r="Q176" s="277"/>
    </row>
    <row r="177" spans="1:17" customFormat="1">
      <c r="A177" s="271">
        <v>174</v>
      </c>
      <c r="B177" s="272"/>
      <c r="C177" s="272" t="s">
        <v>2194</v>
      </c>
      <c r="D177" s="272" t="s">
        <v>1073</v>
      </c>
      <c r="E177" s="272"/>
      <c r="F177" s="273" t="s">
        <v>2834</v>
      </c>
      <c r="G177" s="274">
        <v>307211340401</v>
      </c>
      <c r="H177" s="273" t="s">
        <v>2843</v>
      </c>
      <c r="I177" s="273" t="s">
        <v>2687</v>
      </c>
      <c r="J177" s="273" t="s">
        <v>373</v>
      </c>
      <c r="K177" s="275">
        <v>4.0849999999999997E-2</v>
      </c>
      <c r="L177" s="275">
        <v>4.0849999999999997E-2</v>
      </c>
      <c r="M177" s="275">
        <v>4.0225999999999998E-2</v>
      </c>
      <c r="N177" s="276">
        <v>1.5275397796817616</v>
      </c>
      <c r="O177" s="273"/>
      <c r="P177" s="273"/>
      <c r="Q177" s="277"/>
    </row>
    <row r="178" spans="1:17" customFormat="1">
      <c r="A178" s="271">
        <v>175</v>
      </c>
      <c r="B178" s="272"/>
      <c r="C178" s="272" t="s">
        <v>2194</v>
      </c>
      <c r="D178" s="272" t="s">
        <v>1073</v>
      </c>
      <c r="E178" s="272"/>
      <c r="F178" s="273" t="s">
        <v>2844</v>
      </c>
      <c r="G178" s="274">
        <v>307211340501</v>
      </c>
      <c r="H178" s="273" t="s">
        <v>2845</v>
      </c>
      <c r="I178" s="273" t="s">
        <v>2596</v>
      </c>
      <c r="J178" s="273" t="s">
        <v>373</v>
      </c>
      <c r="K178" s="275">
        <v>1.1676</v>
      </c>
      <c r="L178" s="275">
        <v>1.1676</v>
      </c>
      <c r="M178" s="275">
        <v>1.153643</v>
      </c>
      <c r="N178" s="276">
        <v>1.1953579993148338</v>
      </c>
      <c r="O178" s="273"/>
      <c r="P178" s="273"/>
      <c r="Q178" s="277"/>
    </row>
    <row r="179" spans="1:17" customFormat="1">
      <c r="A179" s="271">
        <v>176</v>
      </c>
      <c r="B179" s="272"/>
      <c r="C179" s="272" t="s">
        <v>2194</v>
      </c>
      <c r="D179" s="272" t="s">
        <v>1073</v>
      </c>
      <c r="E179" s="272"/>
      <c r="F179" s="273" t="s">
        <v>2846</v>
      </c>
      <c r="G179" s="274">
        <v>307222240503</v>
      </c>
      <c r="H179" s="273" t="s">
        <v>2847</v>
      </c>
      <c r="I179" s="273" t="s">
        <v>2658</v>
      </c>
      <c r="J179" s="273" t="s">
        <v>373</v>
      </c>
      <c r="K179" s="275">
        <v>1.585E-2</v>
      </c>
      <c r="L179" s="275">
        <v>1.585E-2</v>
      </c>
      <c r="M179" s="275">
        <v>1.5088000000000001E-2</v>
      </c>
      <c r="N179" s="276">
        <v>4.8075709779179734</v>
      </c>
      <c r="O179" s="273"/>
      <c r="P179" s="273"/>
      <c r="Q179" s="277"/>
    </row>
    <row r="180" spans="1:17" customFormat="1">
      <c r="A180" s="271">
        <v>177</v>
      </c>
      <c r="B180" s="272"/>
      <c r="C180" s="272" t="s">
        <v>2194</v>
      </c>
      <c r="D180" s="272" t="s">
        <v>1073</v>
      </c>
      <c r="E180" s="272"/>
      <c r="F180" s="273" t="s">
        <v>2848</v>
      </c>
      <c r="G180" s="274">
        <v>307222340203</v>
      </c>
      <c r="H180" s="273" t="s">
        <v>2694</v>
      </c>
      <c r="I180" s="273" t="s">
        <v>2687</v>
      </c>
      <c r="J180" s="273" t="s">
        <v>373</v>
      </c>
      <c r="K180" s="275">
        <v>9.7500000000000003E-2</v>
      </c>
      <c r="L180" s="275">
        <v>9.7500000000000003E-2</v>
      </c>
      <c r="M180" s="275">
        <v>9.4029000000000001E-2</v>
      </c>
      <c r="N180" s="276">
        <v>3.5600000000000023</v>
      </c>
      <c r="O180" s="273"/>
      <c r="P180" s="273"/>
      <c r="Q180" s="277"/>
    </row>
    <row r="181" spans="1:17" customFormat="1">
      <c r="A181" s="271">
        <v>178</v>
      </c>
      <c r="B181" s="272"/>
      <c r="C181" s="272" t="s">
        <v>2194</v>
      </c>
      <c r="D181" s="272" t="s">
        <v>1073</v>
      </c>
      <c r="E181" s="272"/>
      <c r="F181" s="273" t="s">
        <v>2849</v>
      </c>
      <c r="G181" s="274">
        <v>307222140301</v>
      </c>
      <c r="H181" s="273" t="s">
        <v>2850</v>
      </c>
      <c r="I181" s="273" t="s">
        <v>2596</v>
      </c>
      <c r="J181" s="273" t="s">
        <v>373</v>
      </c>
      <c r="K181" s="275">
        <v>0.40720000000000001</v>
      </c>
      <c r="L181" s="275">
        <v>0.40720000000000001</v>
      </c>
      <c r="M181" s="275">
        <v>0.39443800000000001</v>
      </c>
      <c r="N181" s="276">
        <v>3.1340864440078575</v>
      </c>
      <c r="O181" s="273"/>
      <c r="P181" s="273"/>
      <c r="Q181" s="277"/>
    </row>
    <row r="182" spans="1:17" customFormat="1">
      <c r="A182" s="271">
        <v>179</v>
      </c>
      <c r="B182" s="272"/>
      <c r="C182" s="272" t="s">
        <v>2194</v>
      </c>
      <c r="D182" s="272" t="s">
        <v>1073</v>
      </c>
      <c r="E182" s="272"/>
      <c r="F182" s="273" t="s">
        <v>2846</v>
      </c>
      <c r="G182" s="274">
        <v>307222240504</v>
      </c>
      <c r="H182" s="273" t="s">
        <v>2851</v>
      </c>
      <c r="I182" s="273" t="s">
        <v>2596</v>
      </c>
      <c r="J182" s="273" t="s">
        <v>373</v>
      </c>
      <c r="K182" s="275">
        <v>4.28E-3</v>
      </c>
      <c r="L182" s="275">
        <v>4.28E-3</v>
      </c>
      <c r="M182" s="275">
        <v>4.15E-3</v>
      </c>
      <c r="N182" s="276">
        <v>3.0373831775700912</v>
      </c>
      <c r="O182" s="273"/>
      <c r="P182" s="273"/>
      <c r="Q182" s="277"/>
    </row>
    <row r="183" spans="1:17" customFormat="1">
      <c r="A183" s="271">
        <v>180</v>
      </c>
      <c r="B183" s="272"/>
      <c r="C183" s="272" t="s">
        <v>2194</v>
      </c>
      <c r="D183" s="272" t="s">
        <v>1073</v>
      </c>
      <c r="E183" s="272"/>
      <c r="F183" s="273" t="s">
        <v>2852</v>
      </c>
      <c r="G183" s="274">
        <v>307222340101</v>
      </c>
      <c r="H183" s="273" t="s">
        <v>2853</v>
      </c>
      <c r="I183" s="273" t="s">
        <v>2596</v>
      </c>
      <c r="J183" s="273" t="s">
        <v>373</v>
      </c>
      <c r="K183" s="275">
        <v>0.5494</v>
      </c>
      <c r="L183" s="275">
        <v>0.5494</v>
      </c>
      <c r="M183" s="275">
        <v>0.53334499999999996</v>
      </c>
      <c r="N183" s="276">
        <v>2.9222788496541758</v>
      </c>
      <c r="O183" s="273"/>
      <c r="P183" s="273"/>
      <c r="Q183" s="277"/>
    </row>
    <row r="184" spans="1:17" customFormat="1">
      <c r="A184" s="271">
        <v>181</v>
      </c>
      <c r="B184" s="272"/>
      <c r="C184" s="272" t="s">
        <v>2194</v>
      </c>
      <c r="D184" s="272" t="s">
        <v>1073</v>
      </c>
      <c r="E184" s="272"/>
      <c r="F184" s="273" t="s">
        <v>2854</v>
      </c>
      <c r="G184" s="274">
        <v>307222340601</v>
      </c>
      <c r="H184" s="273" t="s">
        <v>2855</v>
      </c>
      <c r="I184" s="273" t="s">
        <v>2596</v>
      </c>
      <c r="J184" s="273" t="s">
        <v>373</v>
      </c>
      <c r="K184" s="275">
        <v>0.19420000000000001</v>
      </c>
      <c r="L184" s="275">
        <v>0.19420000000000001</v>
      </c>
      <c r="M184" s="275">
        <v>0.188555</v>
      </c>
      <c r="N184" s="276">
        <v>2.9067971163748769</v>
      </c>
      <c r="O184" s="273"/>
      <c r="P184" s="273"/>
      <c r="Q184" s="277"/>
    </row>
    <row r="185" spans="1:17" customFormat="1">
      <c r="A185" s="271">
        <v>182</v>
      </c>
      <c r="B185" s="272"/>
      <c r="C185" s="272" t="s">
        <v>2194</v>
      </c>
      <c r="D185" s="272" t="s">
        <v>1073</v>
      </c>
      <c r="E185" s="272"/>
      <c r="F185" s="273" t="s">
        <v>2856</v>
      </c>
      <c r="G185" s="274">
        <v>307222340403</v>
      </c>
      <c r="H185" s="273" t="s">
        <v>2857</v>
      </c>
      <c r="I185" s="273" t="s">
        <v>2687</v>
      </c>
      <c r="J185" s="273" t="s">
        <v>373</v>
      </c>
      <c r="K185" s="275">
        <v>4.1399999999999999E-2</v>
      </c>
      <c r="L185" s="275">
        <v>4.1399999999999999E-2</v>
      </c>
      <c r="M185" s="275">
        <v>4.0258000000000002E-2</v>
      </c>
      <c r="N185" s="276">
        <v>2.7584541062801864</v>
      </c>
      <c r="O185" s="273"/>
      <c r="P185" s="273"/>
      <c r="Q185" s="277"/>
    </row>
    <row r="186" spans="1:17" customFormat="1">
      <c r="A186" s="271">
        <v>183</v>
      </c>
      <c r="B186" s="272"/>
      <c r="C186" s="272" t="s">
        <v>2194</v>
      </c>
      <c r="D186" s="272" t="s">
        <v>1073</v>
      </c>
      <c r="E186" s="272"/>
      <c r="F186" s="273" t="s">
        <v>2858</v>
      </c>
      <c r="G186" s="274">
        <v>307222240105</v>
      </c>
      <c r="H186" s="273" t="s">
        <v>2694</v>
      </c>
      <c r="I186" s="273" t="s">
        <v>2687</v>
      </c>
      <c r="J186" s="273" t="s">
        <v>373</v>
      </c>
      <c r="K186" s="275">
        <v>9.4E-2</v>
      </c>
      <c r="L186" s="275">
        <v>9.4E-2</v>
      </c>
      <c r="M186" s="275">
        <v>9.1424000000000005E-2</v>
      </c>
      <c r="N186" s="276">
        <v>2.7404255319148882</v>
      </c>
      <c r="O186" s="273"/>
      <c r="P186" s="273"/>
      <c r="Q186" s="277"/>
    </row>
    <row r="187" spans="1:17" customFormat="1">
      <c r="A187" s="271">
        <v>184</v>
      </c>
      <c r="B187" s="272"/>
      <c r="C187" s="272" t="s">
        <v>2194</v>
      </c>
      <c r="D187" s="272" t="s">
        <v>1073</v>
      </c>
      <c r="E187" s="272"/>
      <c r="F187" s="273" t="s">
        <v>2859</v>
      </c>
      <c r="G187" s="274">
        <v>307222340504</v>
      </c>
      <c r="H187" s="273" t="s">
        <v>2860</v>
      </c>
      <c r="I187" s="273" t="s">
        <v>2687</v>
      </c>
      <c r="J187" s="273" t="s">
        <v>373</v>
      </c>
      <c r="K187" s="275">
        <v>3.901E-3</v>
      </c>
      <c r="L187" s="275">
        <v>3.901E-3</v>
      </c>
      <c r="M187" s="275">
        <v>3.7950000000000002E-3</v>
      </c>
      <c r="N187" s="276">
        <v>2.7172519866700782</v>
      </c>
      <c r="O187" s="273"/>
      <c r="P187" s="273"/>
      <c r="Q187" s="277"/>
    </row>
    <row r="188" spans="1:17" customFormat="1">
      <c r="A188" s="271">
        <v>185</v>
      </c>
      <c r="B188" s="272"/>
      <c r="C188" s="272" t="s">
        <v>2194</v>
      </c>
      <c r="D188" s="272" t="s">
        <v>1073</v>
      </c>
      <c r="E188" s="272"/>
      <c r="F188" s="273" t="s">
        <v>2861</v>
      </c>
      <c r="G188" s="274">
        <v>307222240401</v>
      </c>
      <c r="H188" s="273" t="s">
        <v>2862</v>
      </c>
      <c r="I188" s="273" t="s">
        <v>2596</v>
      </c>
      <c r="J188" s="273" t="s">
        <v>373</v>
      </c>
      <c r="K188" s="275">
        <v>0.53220000000000001</v>
      </c>
      <c r="L188" s="275">
        <v>0.53220000000000001</v>
      </c>
      <c r="M188" s="275">
        <v>0.51903100000000002</v>
      </c>
      <c r="N188" s="276">
        <v>2.4744456971063484</v>
      </c>
      <c r="O188" s="273"/>
      <c r="P188" s="273"/>
      <c r="Q188" s="277"/>
    </row>
    <row r="189" spans="1:17" customFormat="1">
      <c r="A189" s="271">
        <v>186</v>
      </c>
      <c r="B189" s="272"/>
      <c r="C189" s="272" t="s">
        <v>2194</v>
      </c>
      <c r="D189" s="272" t="s">
        <v>1809</v>
      </c>
      <c r="E189" s="272"/>
      <c r="F189" s="273" t="s">
        <v>2863</v>
      </c>
      <c r="G189" s="274">
        <v>307311440303</v>
      </c>
      <c r="H189" s="273" t="s">
        <v>2864</v>
      </c>
      <c r="I189" s="273" t="s">
        <v>2596</v>
      </c>
      <c r="J189" s="273" t="s">
        <v>373</v>
      </c>
      <c r="K189" s="275">
        <v>0.28349999999999997</v>
      </c>
      <c r="L189" s="275">
        <v>0.28349999999999997</v>
      </c>
      <c r="M189" s="275">
        <v>0.27437400000000001</v>
      </c>
      <c r="N189" s="276">
        <v>3.2190476190476081</v>
      </c>
      <c r="O189" s="273"/>
      <c r="P189" s="273"/>
      <c r="Q189" s="277"/>
    </row>
    <row r="190" spans="1:17" customFormat="1">
      <c r="A190" s="271">
        <v>187</v>
      </c>
      <c r="B190" s="272"/>
      <c r="C190" s="272" t="s">
        <v>2194</v>
      </c>
      <c r="D190" s="272" t="s">
        <v>1809</v>
      </c>
      <c r="E190" s="272"/>
      <c r="F190" s="273" t="s">
        <v>2865</v>
      </c>
      <c r="G190" s="274">
        <v>307311240107</v>
      </c>
      <c r="H190" s="273" t="s">
        <v>2866</v>
      </c>
      <c r="I190" s="273" t="s">
        <v>2599</v>
      </c>
      <c r="J190" s="273" t="s">
        <v>373</v>
      </c>
      <c r="K190" s="275">
        <v>2.6505999999999998</v>
      </c>
      <c r="L190" s="275">
        <v>2.6505999999999998</v>
      </c>
      <c r="M190" s="275">
        <v>2.567793</v>
      </c>
      <c r="N190" s="276">
        <v>3.124085112804643</v>
      </c>
      <c r="O190" s="273"/>
      <c r="P190" s="273"/>
      <c r="Q190" s="277"/>
    </row>
    <row r="191" spans="1:17" customFormat="1">
      <c r="A191" s="271">
        <v>188</v>
      </c>
      <c r="B191" s="272"/>
      <c r="C191" s="272" t="s">
        <v>2194</v>
      </c>
      <c r="D191" s="272" t="s">
        <v>1809</v>
      </c>
      <c r="E191" s="272"/>
      <c r="F191" s="273" t="s">
        <v>2867</v>
      </c>
      <c r="G191" s="274">
        <v>307311440205</v>
      </c>
      <c r="H191" s="273" t="s">
        <v>2868</v>
      </c>
      <c r="I191" s="273" t="s">
        <v>2596</v>
      </c>
      <c r="J191" s="273" t="s">
        <v>373</v>
      </c>
      <c r="K191" s="275">
        <v>0.34499999999999997</v>
      </c>
      <c r="L191" s="275">
        <v>0.34499999999999997</v>
      </c>
      <c r="M191" s="275">
        <v>0.334837</v>
      </c>
      <c r="N191" s="276">
        <v>2.9457971014492692</v>
      </c>
      <c r="O191" s="273"/>
      <c r="P191" s="273"/>
      <c r="Q191" s="277"/>
    </row>
    <row r="192" spans="1:17" customFormat="1">
      <c r="A192" s="271">
        <v>189</v>
      </c>
      <c r="B192" s="272"/>
      <c r="C192" s="272" t="s">
        <v>2194</v>
      </c>
      <c r="D192" s="272" t="s">
        <v>1809</v>
      </c>
      <c r="E192" s="272"/>
      <c r="F192" s="273" t="s">
        <v>2869</v>
      </c>
      <c r="G192" s="274">
        <v>307311140204</v>
      </c>
      <c r="H192" s="273" t="s">
        <v>2870</v>
      </c>
      <c r="I192" s="273" t="s">
        <v>2599</v>
      </c>
      <c r="J192" s="273" t="s">
        <v>373</v>
      </c>
      <c r="K192" s="275">
        <v>1.0995999999999999</v>
      </c>
      <c r="L192" s="275">
        <v>1.0995999999999999</v>
      </c>
      <c r="M192" s="275">
        <v>1.069102</v>
      </c>
      <c r="N192" s="276">
        <v>2.7735540196434991</v>
      </c>
      <c r="O192" s="273"/>
      <c r="P192" s="273"/>
      <c r="Q192" s="277"/>
    </row>
    <row r="193" spans="1:17" customFormat="1">
      <c r="A193" s="271">
        <v>190</v>
      </c>
      <c r="B193" s="272"/>
      <c r="C193" s="272" t="s">
        <v>2194</v>
      </c>
      <c r="D193" s="272" t="s">
        <v>1809</v>
      </c>
      <c r="E193" s="272"/>
      <c r="F193" s="273" t="s">
        <v>2871</v>
      </c>
      <c r="G193" s="274">
        <v>307311140101</v>
      </c>
      <c r="H193" s="273" t="s">
        <v>2872</v>
      </c>
      <c r="I193" s="273" t="s">
        <v>2599</v>
      </c>
      <c r="J193" s="273" t="s">
        <v>373</v>
      </c>
      <c r="K193" s="275">
        <v>2.4104000000000001</v>
      </c>
      <c r="L193" s="275">
        <v>2.4104000000000001</v>
      </c>
      <c r="M193" s="275">
        <v>2.3439160000000001</v>
      </c>
      <c r="N193" s="276">
        <v>2.7582144042482568</v>
      </c>
      <c r="O193" s="273"/>
      <c r="P193" s="273"/>
      <c r="Q193" s="277"/>
    </row>
    <row r="194" spans="1:17" customFormat="1">
      <c r="A194" s="271">
        <v>191</v>
      </c>
      <c r="B194" s="272"/>
      <c r="C194" s="272" t="s">
        <v>2194</v>
      </c>
      <c r="D194" s="272" t="s">
        <v>1809</v>
      </c>
      <c r="E194" s="272"/>
      <c r="F194" s="273" t="s">
        <v>2873</v>
      </c>
      <c r="G194" s="274">
        <v>307311440106</v>
      </c>
      <c r="H194" s="273" t="s">
        <v>2874</v>
      </c>
      <c r="I194" s="273" t="s">
        <v>2596</v>
      </c>
      <c r="J194" s="273" t="s">
        <v>373</v>
      </c>
      <c r="K194" s="275">
        <v>0.52049999999999996</v>
      </c>
      <c r="L194" s="275">
        <v>0.52049999999999996</v>
      </c>
      <c r="M194" s="275">
        <v>0.50642699999999996</v>
      </c>
      <c r="N194" s="276">
        <v>2.7037463976945251</v>
      </c>
      <c r="O194" s="273"/>
      <c r="P194" s="273"/>
      <c r="Q194" s="277"/>
    </row>
    <row r="195" spans="1:17" customFormat="1">
      <c r="A195" s="271">
        <v>192</v>
      </c>
      <c r="B195" s="272"/>
      <c r="C195" s="272" t="s">
        <v>2194</v>
      </c>
      <c r="D195" s="272" t="s">
        <v>1809</v>
      </c>
      <c r="E195" s="272"/>
      <c r="F195" s="273" t="s">
        <v>2867</v>
      </c>
      <c r="G195" s="274">
        <v>307311440203</v>
      </c>
      <c r="H195" s="273" t="s">
        <v>2875</v>
      </c>
      <c r="I195" s="273" t="s">
        <v>2596</v>
      </c>
      <c r="J195" s="273" t="s">
        <v>373</v>
      </c>
      <c r="K195" s="275">
        <v>0.16109999999999999</v>
      </c>
      <c r="L195" s="275">
        <v>0.16109999999999999</v>
      </c>
      <c r="M195" s="275">
        <v>0.15693199999999999</v>
      </c>
      <c r="N195" s="276">
        <v>2.5872129112352606</v>
      </c>
      <c r="O195" s="273"/>
      <c r="P195" s="273"/>
      <c r="Q195" s="277"/>
    </row>
    <row r="196" spans="1:17" customFormat="1">
      <c r="A196" s="271">
        <v>193</v>
      </c>
      <c r="B196" s="272"/>
      <c r="C196" s="272" t="s">
        <v>2194</v>
      </c>
      <c r="D196" s="272" t="s">
        <v>1809</v>
      </c>
      <c r="E196" s="272"/>
      <c r="F196" s="273" t="s">
        <v>2876</v>
      </c>
      <c r="G196" s="274">
        <v>307311240202</v>
      </c>
      <c r="H196" s="273" t="s">
        <v>2877</v>
      </c>
      <c r="I196" s="273" t="s">
        <v>2599</v>
      </c>
      <c r="J196" s="273" t="s">
        <v>373</v>
      </c>
      <c r="K196" s="275">
        <v>1.4370000000000001</v>
      </c>
      <c r="L196" s="275">
        <v>1.4370000000000001</v>
      </c>
      <c r="M196" s="275">
        <v>1.400004</v>
      </c>
      <c r="N196" s="276">
        <v>2.574530271398749</v>
      </c>
      <c r="O196" s="273"/>
      <c r="P196" s="273"/>
      <c r="Q196" s="277"/>
    </row>
    <row r="197" spans="1:17" customFormat="1">
      <c r="A197" s="271">
        <v>194</v>
      </c>
      <c r="B197" s="272"/>
      <c r="C197" s="272" t="s">
        <v>2194</v>
      </c>
      <c r="D197" s="272" t="s">
        <v>1809</v>
      </c>
      <c r="E197" s="272"/>
      <c r="F197" s="273" t="s">
        <v>2869</v>
      </c>
      <c r="G197" s="274">
        <v>307311140201</v>
      </c>
      <c r="H197" s="273" t="s">
        <v>2878</v>
      </c>
      <c r="I197" s="273" t="s">
        <v>2599</v>
      </c>
      <c r="J197" s="273" t="s">
        <v>373</v>
      </c>
      <c r="K197" s="275">
        <v>1.472</v>
      </c>
      <c r="L197" s="275">
        <v>1.472</v>
      </c>
      <c r="M197" s="275">
        <v>1.4350800000000001</v>
      </c>
      <c r="N197" s="276">
        <v>2.5081521739130328</v>
      </c>
      <c r="O197" s="273"/>
      <c r="P197" s="273"/>
      <c r="Q197" s="277"/>
    </row>
    <row r="198" spans="1:17" customFormat="1">
      <c r="A198" s="271">
        <v>195</v>
      </c>
      <c r="B198" s="272"/>
      <c r="C198" s="272" t="s">
        <v>2194</v>
      </c>
      <c r="D198" s="272" t="s">
        <v>1809</v>
      </c>
      <c r="E198" s="272"/>
      <c r="F198" s="273" t="s">
        <v>2876</v>
      </c>
      <c r="G198" s="274">
        <v>307311240203</v>
      </c>
      <c r="H198" s="273" t="s">
        <v>2879</v>
      </c>
      <c r="I198" s="273" t="s">
        <v>2599</v>
      </c>
      <c r="J198" s="273" t="s">
        <v>373</v>
      </c>
      <c r="K198" s="275">
        <v>2.0326</v>
      </c>
      <c r="L198" s="275">
        <v>2.0326</v>
      </c>
      <c r="M198" s="275">
        <v>1.982227</v>
      </c>
      <c r="N198" s="276">
        <v>2.4782544524254648</v>
      </c>
      <c r="O198" s="273"/>
      <c r="P198" s="273"/>
      <c r="Q198" s="277"/>
    </row>
    <row r="199" spans="1:17" customFormat="1">
      <c r="A199" s="271">
        <v>196</v>
      </c>
      <c r="B199" s="272"/>
      <c r="C199" s="272" t="s">
        <v>2194</v>
      </c>
      <c r="D199" s="272" t="s">
        <v>1809</v>
      </c>
      <c r="E199" s="272"/>
      <c r="F199" s="273" t="s">
        <v>2865</v>
      </c>
      <c r="G199" s="274">
        <v>307311240101</v>
      </c>
      <c r="H199" s="273" t="s">
        <v>2880</v>
      </c>
      <c r="I199" s="273" t="s">
        <v>2599</v>
      </c>
      <c r="J199" s="273" t="s">
        <v>373</v>
      </c>
      <c r="K199" s="275">
        <v>1.167</v>
      </c>
      <c r="L199" s="275">
        <v>1.167</v>
      </c>
      <c r="M199" s="275">
        <v>1.1383449999999999</v>
      </c>
      <c r="N199" s="276">
        <v>2.4554413024850126</v>
      </c>
      <c r="O199" s="273"/>
      <c r="P199" s="273"/>
      <c r="Q199" s="277"/>
    </row>
    <row r="200" spans="1:17" customFormat="1">
      <c r="A200" s="271">
        <v>197</v>
      </c>
      <c r="B200" s="272"/>
      <c r="C200" s="272" t="s">
        <v>2194</v>
      </c>
      <c r="D200" s="272" t="s">
        <v>1809</v>
      </c>
      <c r="E200" s="272"/>
      <c r="F200" s="273" t="s">
        <v>2869</v>
      </c>
      <c r="G200" s="274">
        <v>307311140202</v>
      </c>
      <c r="H200" s="273" t="s">
        <v>2881</v>
      </c>
      <c r="I200" s="273" t="s">
        <v>2599</v>
      </c>
      <c r="J200" s="273" t="s">
        <v>373</v>
      </c>
      <c r="K200" s="275">
        <v>0.78039999999999998</v>
      </c>
      <c r="L200" s="275">
        <v>0.78039999999999998</v>
      </c>
      <c r="M200" s="275">
        <v>0.76126300000000002</v>
      </c>
      <c r="N200" s="276">
        <v>2.4522039979497641</v>
      </c>
      <c r="O200" s="273"/>
      <c r="P200" s="273"/>
      <c r="Q200" s="277"/>
    </row>
    <row r="201" spans="1:17" customFormat="1">
      <c r="A201" s="271">
        <v>198</v>
      </c>
      <c r="B201" s="272"/>
      <c r="C201" s="272" t="s">
        <v>2194</v>
      </c>
      <c r="D201" s="272" t="s">
        <v>1809</v>
      </c>
      <c r="E201" s="272"/>
      <c r="F201" s="273" t="s">
        <v>2865</v>
      </c>
      <c r="G201" s="274">
        <v>307311240105</v>
      </c>
      <c r="H201" s="273" t="s">
        <v>2882</v>
      </c>
      <c r="I201" s="273" t="s">
        <v>2599</v>
      </c>
      <c r="J201" s="273" t="s">
        <v>373</v>
      </c>
      <c r="K201" s="275">
        <v>1.41771</v>
      </c>
      <c r="L201" s="275">
        <v>1.41771</v>
      </c>
      <c r="M201" s="275">
        <v>1.3836569999999999</v>
      </c>
      <c r="N201" s="276">
        <v>2.4019721945955177</v>
      </c>
      <c r="O201" s="273"/>
      <c r="P201" s="273"/>
      <c r="Q201" s="277"/>
    </row>
    <row r="202" spans="1:17" customFormat="1">
      <c r="A202" s="271">
        <v>199</v>
      </c>
      <c r="B202" s="272"/>
      <c r="C202" s="272" t="s">
        <v>2194</v>
      </c>
      <c r="D202" s="272" t="s">
        <v>1809</v>
      </c>
      <c r="E202" s="272"/>
      <c r="F202" s="273" t="s">
        <v>2873</v>
      </c>
      <c r="G202" s="274">
        <v>307311440102</v>
      </c>
      <c r="H202" s="273" t="s">
        <v>2883</v>
      </c>
      <c r="I202" s="273" t="s">
        <v>2596</v>
      </c>
      <c r="J202" s="273" t="s">
        <v>373</v>
      </c>
      <c r="K202" s="275">
        <v>7.4300000000000005E-2</v>
      </c>
      <c r="L202" s="275">
        <v>7.4300000000000005E-2</v>
      </c>
      <c r="M202" s="275">
        <v>7.2545999999999999E-2</v>
      </c>
      <c r="N202" s="276">
        <v>2.3606998654105054</v>
      </c>
      <c r="O202" s="273"/>
      <c r="P202" s="273"/>
      <c r="Q202" s="277"/>
    </row>
    <row r="203" spans="1:17" customFormat="1">
      <c r="A203" s="271">
        <v>200</v>
      </c>
      <c r="B203" s="272"/>
      <c r="C203" s="272" t="s">
        <v>2194</v>
      </c>
      <c r="D203" s="272" t="s">
        <v>1809</v>
      </c>
      <c r="E203" s="272"/>
      <c r="F203" s="273" t="s">
        <v>2876</v>
      </c>
      <c r="G203" s="274">
        <v>307311240201</v>
      </c>
      <c r="H203" t="s">
        <v>2884</v>
      </c>
      <c r="I203" s="273" t="s">
        <v>2599</v>
      </c>
      <c r="J203" s="273" t="s">
        <v>373</v>
      </c>
      <c r="K203" s="275">
        <v>1.5382</v>
      </c>
      <c r="L203" s="275">
        <v>1.5382</v>
      </c>
      <c r="M203" s="275">
        <v>1.503234</v>
      </c>
      <c r="N203" s="276">
        <v>2.2731764399948022</v>
      </c>
      <c r="O203" s="273"/>
      <c r="P203" s="273"/>
      <c r="Q203" s="277"/>
    </row>
    <row r="204" spans="1:17" customFormat="1">
      <c r="A204" s="271">
        <v>201</v>
      </c>
      <c r="B204" s="272"/>
      <c r="C204" s="272" t="s">
        <v>2194</v>
      </c>
      <c r="D204" s="272" t="s">
        <v>1809</v>
      </c>
      <c r="E204" s="272"/>
      <c r="F204" s="273" t="s">
        <v>2873</v>
      </c>
      <c r="G204" s="274">
        <v>307311440109</v>
      </c>
      <c r="H204" s="273" t="s">
        <v>2885</v>
      </c>
      <c r="I204" s="273" t="s">
        <v>2658</v>
      </c>
      <c r="J204" s="273" t="s">
        <v>373</v>
      </c>
      <c r="K204" s="275">
        <v>0.59430000000000005</v>
      </c>
      <c r="L204" s="275">
        <v>0.59430000000000005</v>
      </c>
      <c r="M204" s="275">
        <v>0.58095200000000002</v>
      </c>
      <c r="N204" s="276">
        <v>2.2460037018340948</v>
      </c>
      <c r="O204" s="273"/>
      <c r="P204" s="273"/>
      <c r="Q204" s="277"/>
    </row>
    <row r="205" spans="1:17" customFormat="1">
      <c r="A205" s="271">
        <v>202</v>
      </c>
      <c r="B205" s="272"/>
      <c r="C205" s="272" t="s">
        <v>2194</v>
      </c>
      <c r="D205" s="272" t="s">
        <v>1809</v>
      </c>
      <c r="E205" s="272"/>
      <c r="F205" s="273" t="s">
        <v>2869</v>
      </c>
      <c r="G205" s="274">
        <v>307311140203</v>
      </c>
      <c r="H205" s="273" t="s">
        <v>2886</v>
      </c>
      <c r="I205" s="273" t="s">
        <v>2599</v>
      </c>
      <c r="J205" s="273" t="s">
        <v>373</v>
      </c>
      <c r="K205" s="275">
        <v>2.0857999999999999</v>
      </c>
      <c r="L205" s="275">
        <v>2.0857999999999999</v>
      </c>
      <c r="M205" s="275">
        <v>2.0390000000000001</v>
      </c>
      <c r="N205" s="276">
        <v>2.2437434078051459</v>
      </c>
      <c r="O205" s="273"/>
      <c r="P205" s="273"/>
      <c r="Q205" s="277"/>
    </row>
    <row r="206" spans="1:17" customFormat="1">
      <c r="A206" s="271">
        <v>203</v>
      </c>
      <c r="B206" s="272"/>
      <c r="C206" s="272" t="s">
        <v>2194</v>
      </c>
      <c r="D206" s="272" t="s">
        <v>1809</v>
      </c>
      <c r="E206" s="272"/>
      <c r="F206" s="273" t="s">
        <v>2865</v>
      </c>
      <c r="G206" s="274">
        <v>307311240102</v>
      </c>
      <c r="H206" s="273" t="s">
        <v>2887</v>
      </c>
      <c r="I206" s="273" t="s">
        <v>2599</v>
      </c>
      <c r="J206" s="273" t="s">
        <v>373</v>
      </c>
      <c r="K206" s="275">
        <v>1.2330000000000001</v>
      </c>
      <c r="L206" s="275">
        <v>1.2330000000000001</v>
      </c>
      <c r="M206" s="275">
        <v>1.205665</v>
      </c>
      <c r="N206" s="276">
        <v>2.216950527169514</v>
      </c>
      <c r="O206" s="273"/>
      <c r="P206" s="273"/>
      <c r="Q206" s="277"/>
    </row>
    <row r="207" spans="1:17" customFormat="1">
      <c r="A207" s="271">
        <v>204</v>
      </c>
      <c r="B207" s="272"/>
      <c r="C207" s="272" t="s">
        <v>2194</v>
      </c>
      <c r="D207" s="272" t="s">
        <v>1809</v>
      </c>
      <c r="E207" s="272"/>
      <c r="F207" s="273" t="s">
        <v>2888</v>
      </c>
      <c r="G207" s="274">
        <v>307311240301</v>
      </c>
      <c r="H207" s="273" t="s">
        <v>2889</v>
      </c>
      <c r="I207" s="273" t="s">
        <v>2599</v>
      </c>
      <c r="J207" s="273" t="s">
        <v>373</v>
      </c>
      <c r="K207" s="275">
        <v>0.53059999999999996</v>
      </c>
      <c r="L207" s="275">
        <v>0.53059999999999996</v>
      </c>
      <c r="M207" s="275">
        <v>0.51892700000000003</v>
      </c>
      <c r="N207" s="276">
        <v>2.1999623068224525</v>
      </c>
      <c r="O207" s="273"/>
      <c r="P207" s="273"/>
      <c r="Q207" s="277"/>
    </row>
    <row r="208" spans="1:17" customFormat="1">
      <c r="A208" s="271">
        <v>205</v>
      </c>
      <c r="B208" s="272"/>
      <c r="C208" s="272" t="s">
        <v>2194</v>
      </c>
      <c r="D208" s="272" t="s">
        <v>1809</v>
      </c>
      <c r="E208" s="272"/>
      <c r="F208" s="273" t="s">
        <v>2865</v>
      </c>
      <c r="G208" s="274">
        <v>307311240103</v>
      </c>
      <c r="H208" s="273" t="s">
        <v>2890</v>
      </c>
      <c r="I208" s="273" t="s">
        <v>2599</v>
      </c>
      <c r="J208" s="273" t="s">
        <v>373</v>
      </c>
      <c r="K208" s="275">
        <v>2.1223999999999998</v>
      </c>
      <c r="L208" s="275">
        <v>2.1223999999999998</v>
      </c>
      <c r="M208" s="275">
        <v>2.076565</v>
      </c>
      <c r="N208" s="276">
        <v>2.1595834903882327</v>
      </c>
      <c r="O208" s="273"/>
      <c r="P208" s="273"/>
      <c r="Q208" s="277"/>
    </row>
    <row r="209" spans="1:17" customFormat="1">
      <c r="A209" s="271">
        <v>206</v>
      </c>
      <c r="B209" s="272"/>
      <c r="C209" s="272" t="s">
        <v>2194</v>
      </c>
      <c r="D209" s="272" t="s">
        <v>1809</v>
      </c>
      <c r="E209" s="272"/>
      <c r="F209" s="273" t="s">
        <v>2871</v>
      </c>
      <c r="G209" s="274">
        <v>307311140104</v>
      </c>
      <c r="H209" s="273" t="s">
        <v>2891</v>
      </c>
      <c r="I209" s="273" t="s">
        <v>2596</v>
      </c>
      <c r="J209" s="273" t="s">
        <v>373</v>
      </c>
      <c r="K209" s="275">
        <v>0.59972000000000003</v>
      </c>
      <c r="L209" s="275">
        <v>0.59972000000000003</v>
      </c>
      <c r="M209" s="275">
        <v>0.58680399999999999</v>
      </c>
      <c r="N209" s="276">
        <v>2.1536717134662906</v>
      </c>
      <c r="O209" s="273"/>
      <c r="P209" s="273"/>
      <c r="Q209" s="277"/>
    </row>
    <row r="210" spans="1:17" customFormat="1">
      <c r="A210" s="271">
        <v>207</v>
      </c>
      <c r="B210" s="272"/>
      <c r="C210" s="272" t="s">
        <v>2194</v>
      </c>
      <c r="D210" s="272" t="s">
        <v>1809</v>
      </c>
      <c r="E210" s="272"/>
      <c r="F210" s="273" t="s">
        <v>2888</v>
      </c>
      <c r="G210" s="274">
        <v>307311240303</v>
      </c>
      <c r="H210" s="273" t="s">
        <v>2892</v>
      </c>
      <c r="I210" s="273" t="s">
        <v>2599</v>
      </c>
      <c r="J210" s="273" t="s">
        <v>373</v>
      </c>
      <c r="K210" s="275">
        <v>1.998</v>
      </c>
      <c r="L210" s="275">
        <v>1.998</v>
      </c>
      <c r="M210" s="275">
        <v>1.9561230000000001</v>
      </c>
      <c r="N210" s="276">
        <v>2.0959459459459433</v>
      </c>
      <c r="O210" s="273"/>
      <c r="P210" s="273"/>
      <c r="Q210" s="277"/>
    </row>
    <row r="211" spans="1:17" customFormat="1">
      <c r="A211" s="271">
        <v>208</v>
      </c>
      <c r="B211" s="272"/>
      <c r="C211" s="272" t="s">
        <v>2194</v>
      </c>
      <c r="D211" s="272" t="s">
        <v>1809</v>
      </c>
      <c r="E211" s="272"/>
      <c r="F211" s="273" t="s">
        <v>2873</v>
      </c>
      <c r="G211" s="274">
        <v>307311440105</v>
      </c>
      <c r="H211" s="273" t="s">
        <v>2893</v>
      </c>
      <c r="I211" s="273" t="s">
        <v>2840</v>
      </c>
      <c r="J211" s="273" t="s">
        <v>373</v>
      </c>
      <c r="K211" s="275">
        <v>2.7138399999999998</v>
      </c>
      <c r="L211" s="275">
        <v>2.7138399999999998</v>
      </c>
      <c r="M211" s="275">
        <v>2.657791</v>
      </c>
      <c r="N211" s="276">
        <v>2.0653023022727868</v>
      </c>
      <c r="O211" s="273"/>
      <c r="P211" s="273"/>
      <c r="Q211" s="277"/>
    </row>
    <row r="212" spans="1:17" customFormat="1">
      <c r="A212" s="271">
        <v>209</v>
      </c>
      <c r="B212" s="272"/>
      <c r="C212" s="272" t="s">
        <v>2194</v>
      </c>
      <c r="D212" s="272" t="s">
        <v>1809</v>
      </c>
      <c r="E212" s="272"/>
      <c r="F212" s="273" t="s">
        <v>2888</v>
      </c>
      <c r="G212" s="274">
        <v>307311240304</v>
      </c>
      <c r="H212" s="273" t="s">
        <v>2894</v>
      </c>
      <c r="I212" s="273" t="s">
        <v>2687</v>
      </c>
      <c r="J212" s="273" t="s">
        <v>373</v>
      </c>
      <c r="K212" s="275">
        <v>0.1711</v>
      </c>
      <c r="L212" s="275">
        <v>0.1711</v>
      </c>
      <c r="M212" s="275">
        <v>0.167738</v>
      </c>
      <c r="N212" s="276">
        <v>1.9649327878433689</v>
      </c>
      <c r="O212" s="273"/>
      <c r="P212" s="273"/>
      <c r="Q212" s="277"/>
    </row>
    <row r="213" spans="1:17" customFormat="1">
      <c r="A213" s="271">
        <v>210</v>
      </c>
      <c r="B213" s="272"/>
      <c r="C213" s="272" t="s">
        <v>2194</v>
      </c>
      <c r="D213" s="272" t="s">
        <v>1809</v>
      </c>
      <c r="E213" s="272"/>
      <c r="F213" s="273" t="s">
        <v>2873</v>
      </c>
      <c r="G213" s="274">
        <v>307311440108</v>
      </c>
      <c r="H213" s="273" t="s">
        <v>2895</v>
      </c>
      <c r="I213" s="273" t="s">
        <v>2596</v>
      </c>
      <c r="J213" s="273" t="s">
        <v>373</v>
      </c>
      <c r="K213" s="275">
        <v>2.1716000000000002</v>
      </c>
      <c r="L213" s="275">
        <v>2.1716000000000002</v>
      </c>
      <c r="M213" s="275">
        <v>2.1301559999999999</v>
      </c>
      <c r="N213" s="276">
        <v>1.9084545956898256</v>
      </c>
      <c r="O213" s="273"/>
      <c r="P213" s="273"/>
      <c r="Q213" s="277"/>
    </row>
    <row r="214" spans="1:17" customFormat="1">
      <c r="A214" s="271">
        <v>211</v>
      </c>
      <c r="B214" s="272"/>
      <c r="C214" s="272" t="s">
        <v>2194</v>
      </c>
      <c r="D214" s="272" t="s">
        <v>1809</v>
      </c>
      <c r="E214" s="272"/>
      <c r="F214" s="273" t="s">
        <v>2873</v>
      </c>
      <c r="G214" s="274">
        <v>307311440101</v>
      </c>
      <c r="H214" s="273" t="s">
        <v>2896</v>
      </c>
      <c r="I214" s="273" t="s">
        <v>2596</v>
      </c>
      <c r="J214" s="273" t="s">
        <v>373</v>
      </c>
      <c r="K214" s="275">
        <v>3.5417399999999999</v>
      </c>
      <c r="L214" s="275">
        <v>3.5417399999999999</v>
      </c>
      <c r="M214" s="275">
        <v>3.4744640000000002</v>
      </c>
      <c r="N214" s="276">
        <v>1.8995183158560389</v>
      </c>
      <c r="O214" s="273"/>
      <c r="P214" s="273"/>
      <c r="Q214" s="277"/>
    </row>
    <row r="215" spans="1:17" customFormat="1">
      <c r="A215" s="271">
        <v>212</v>
      </c>
      <c r="B215" s="272"/>
      <c r="C215" s="272" t="s">
        <v>2194</v>
      </c>
      <c r="D215" s="272" t="s">
        <v>1809</v>
      </c>
      <c r="E215" s="272"/>
      <c r="F215" s="273" t="s">
        <v>2897</v>
      </c>
      <c r="G215" s="274">
        <v>307312340403</v>
      </c>
      <c r="H215" s="273" t="s">
        <v>2898</v>
      </c>
      <c r="I215" s="273" t="s">
        <v>2596</v>
      </c>
      <c r="J215" s="273" t="s">
        <v>373</v>
      </c>
      <c r="K215" s="275">
        <v>0.4662</v>
      </c>
      <c r="L215" s="275">
        <v>0.4662</v>
      </c>
      <c r="M215" s="275">
        <v>0.45136500000000002</v>
      </c>
      <c r="N215" s="276">
        <v>3.1821106821106797</v>
      </c>
      <c r="O215" s="273"/>
      <c r="P215" s="273"/>
      <c r="Q215" s="277"/>
    </row>
    <row r="216" spans="1:17" customFormat="1">
      <c r="A216" s="271">
        <v>213</v>
      </c>
      <c r="B216" s="272"/>
      <c r="C216" s="272" t="s">
        <v>2194</v>
      </c>
      <c r="D216" s="272" t="s">
        <v>1809</v>
      </c>
      <c r="E216" s="272"/>
      <c r="F216" s="273" t="s">
        <v>2899</v>
      </c>
      <c r="G216" s="274">
        <v>307312340303</v>
      </c>
      <c r="H216" s="273" t="s">
        <v>2900</v>
      </c>
      <c r="I216" s="273" t="s">
        <v>2840</v>
      </c>
      <c r="J216" s="273" t="s">
        <v>373</v>
      </c>
      <c r="K216" s="275">
        <v>0.76190000000000002</v>
      </c>
      <c r="L216" s="275">
        <v>0.76190000000000002</v>
      </c>
      <c r="M216" s="275">
        <v>0.73867400000000005</v>
      </c>
      <c r="N216" s="276">
        <v>3.0484315526972003</v>
      </c>
      <c r="O216" s="273"/>
      <c r="P216" s="273"/>
      <c r="Q216" s="277"/>
    </row>
    <row r="217" spans="1:17" customFormat="1">
      <c r="A217" s="271">
        <v>214</v>
      </c>
      <c r="B217" s="272"/>
      <c r="C217" s="272" t="s">
        <v>2194</v>
      </c>
      <c r="D217" s="272" t="s">
        <v>1809</v>
      </c>
      <c r="E217" s="272"/>
      <c r="F217" s="273" t="s">
        <v>2901</v>
      </c>
      <c r="G217" s="274">
        <v>307312140106</v>
      </c>
      <c r="H217" s="273" t="s">
        <v>2902</v>
      </c>
      <c r="I217" s="273" t="s">
        <v>2658</v>
      </c>
      <c r="J217" s="273" t="s">
        <v>373</v>
      </c>
      <c r="K217" s="275">
        <v>0.2351</v>
      </c>
      <c r="L217" s="275">
        <v>0.2351</v>
      </c>
      <c r="M217" s="275">
        <v>0.22800000000000001</v>
      </c>
      <c r="N217" s="276">
        <v>3.019991492981708</v>
      </c>
      <c r="O217" s="273"/>
      <c r="P217" s="273"/>
      <c r="Q217" s="277"/>
    </row>
    <row r="218" spans="1:17" customFormat="1">
      <c r="A218" s="271">
        <v>215</v>
      </c>
      <c r="B218" s="272"/>
      <c r="C218" s="272" t="s">
        <v>2194</v>
      </c>
      <c r="D218" s="272" t="s">
        <v>1809</v>
      </c>
      <c r="E218" s="272"/>
      <c r="F218" s="273" t="s">
        <v>2903</v>
      </c>
      <c r="G218" s="274">
        <v>307312340101</v>
      </c>
      <c r="H218" s="273" t="s">
        <v>2904</v>
      </c>
      <c r="I218" s="273" t="s">
        <v>2596</v>
      </c>
      <c r="J218" s="273" t="s">
        <v>373</v>
      </c>
      <c r="K218" s="275">
        <v>0.76</v>
      </c>
      <c r="L218" s="275">
        <v>0.76</v>
      </c>
      <c r="M218" s="275">
        <v>0.73762499999999998</v>
      </c>
      <c r="N218" s="276">
        <v>2.9440789473684252</v>
      </c>
      <c r="O218" s="273"/>
      <c r="P218" s="273"/>
      <c r="Q218" s="277"/>
    </row>
    <row r="219" spans="1:17" customFormat="1">
      <c r="A219" s="271">
        <v>216</v>
      </c>
      <c r="B219" s="272"/>
      <c r="C219" s="272" t="s">
        <v>2194</v>
      </c>
      <c r="D219" s="272" t="s">
        <v>1809</v>
      </c>
      <c r="E219" s="272"/>
      <c r="F219" s="273" t="s">
        <v>2905</v>
      </c>
      <c r="G219" s="274">
        <v>307312240107</v>
      </c>
      <c r="H219" s="273" t="s">
        <v>2906</v>
      </c>
      <c r="I219" s="273" t="s">
        <v>2596</v>
      </c>
      <c r="J219" s="273" t="s">
        <v>373</v>
      </c>
      <c r="K219" s="275">
        <v>1.3162</v>
      </c>
      <c r="L219" s="275">
        <v>1.3162</v>
      </c>
      <c r="M219" s="275">
        <v>1.279382</v>
      </c>
      <c r="N219" s="276">
        <v>2.7972952438839096</v>
      </c>
      <c r="O219" s="273"/>
      <c r="P219" s="273"/>
      <c r="Q219" s="277"/>
    </row>
    <row r="220" spans="1:17" customFormat="1">
      <c r="A220" s="271">
        <v>217</v>
      </c>
      <c r="B220" s="272"/>
      <c r="C220" s="272" t="s">
        <v>2194</v>
      </c>
      <c r="D220" s="272" t="s">
        <v>1809</v>
      </c>
      <c r="E220" s="272"/>
      <c r="F220" s="273" t="s">
        <v>2907</v>
      </c>
      <c r="G220" s="274">
        <v>307312340503</v>
      </c>
      <c r="H220" s="273" t="s">
        <v>2908</v>
      </c>
      <c r="I220" s="273" t="s">
        <v>2596</v>
      </c>
      <c r="J220" s="273" t="s">
        <v>373</v>
      </c>
      <c r="K220" s="275">
        <v>1.7866</v>
      </c>
      <c r="L220" s="275">
        <v>1.7866</v>
      </c>
      <c r="M220" s="275">
        <v>1.7372479999999999</v>
      </c>
      <c r="N220" s="276">
        <v>2.7623418784283031</v>
      </c>
      <c r="O220" s="273"/>
      <c r="P220" s="273"/>
      <c r="Q220" s="277"/>
    </row>
    <row r="221" spans="1:17" customFormat="1">
      <c r="A221" s="271">
        <v>218</v>
      </c>
      <c r="B221" s="272"/>
      <c r="C221" s="272" t="s">
        <v>2194</v>
      </c>
      <c r="D221" s="272" t="s">
        <v>1809</v>
      </c>
      <c r="E221" s="272"/>
      <c r="F221" s="273" t="s">
        <v>2901</v>
      </c>
      <c r="G221" s="274">
        <v>307312140103</v>
      </c>
      <c r="H221" s="273" t="s">
        <v>2909</v>
      </c>
      <c r="I221" s="273" t="s">
        <v>2596</v>
      </c>
      <c r="J221" s="273" t="s">
        <v>373</v>
      </c>
      <c r="K221" s="275">
        <v>0.44090000000000001</v>
      </c>
      <c r="L221" s="275">
        <v>0.44090000000000001</v>
      </c>
      <c r="M221" s="275">
        <v>0.42891100000000004</v>
      </c>
      <c r="N221" s="276">
        <v>2.719210705375362</v>
      </c>
      <c r="O221" s="273"/>
      <c r="P221" s="273"/>
      <c r="Q221" s="277"/>
    </row>
    <row r="222" spans="1:17" customFormat="1">
      <c r="A222" s="271">
        <v>219</v>
      </c>
      <c r="B222" s="272"/>
      <c r="C222" s="272" t="s">
        <v>2194</v>
      </c>
      <c r="D222" s="272" t="s">
        <v>1809</v>
      </c>
      <c r="E222" s="272"/>
      <c r="F222" s="273" t="s">
        <v>2901</v>
      </c>
      <c r="G222" s="274">
        <v>307312140104</v>
      </c>
      <c r="H222" s="273" t="s">
        <v>2910</v>
      </c>
      <c r="I222" s="273" t="s">
        <v>2596</v>
      </c>
      <c r="J222" s="273" t="s">
        <v>373</v>
      </c>
      <c r="K222" s="275">
        <v>0.76490000000000002</v>
      </c>
      <c r="L222" s="275">
        <v>0.76490000000000002</v>
      </c>
      <c r="M222" s="275">
        <v>0.74567099999999997</v>
      </c>
      <c r="N222" s="276">
        <v>2.5139233886782653</v>
      </c>
      <c r="O222" s="273"/>
      <c r="P222" s="273"/>
      <c r="Q222" s="277"/>
    </row>
    <row r="223" spans="1:17" customFormat="1">
      <c r="A223" s="271">
        <v>220</v>
      </c>
      <c r="B223" s="272"/>
      <c r="C223" s="272" t="s">
        <v>2194</v>
      </c>
      <c r="D223" s="272" t="s">
        <v>1809</v>
      </c>
      <c r="E223" s="272"/>
      <c r="F223" s="273" t="s">
        <v>2911</v>
      </c>
      <c r="G223" s="274">
        <v>307312140203</v>
      </c>
      <c r="H223" s="273" t="s">
        <v>2912</v>
      </c>
      <c r="I223" s="273" t="s">
        <v>2596</v>
      </c>
      <c r="J223" s="273" t="s">
        <v>373</v>
      </c>
      <c r="K223" s="275">
        <v>1.7088000000000001</v>
      </c>
      <c r="L223" s="275">
        <v>1.7088000000000001</v>
      </c>
      <c r="M223" s="275">
        <v>1.6689829999999999</v>
      </c>
      <c r="N223" s="276">
        <v>2.3301147003745442</v>
      </c>
      <c r="O223" s="273"/>
      <c r="P223" s="273"/>
      <c r="Q223" s="277"/>
    </row>
    <row r="224" spans="1:17" customFormat="1">
      <c r="A224" s="271">
        <v>221</v>
      </c>
      <c r="B224" s="272"/>
      <c r="C224" s="272" t="s">
        <v>2194</v>
      </c>
      <c r="D224" s="272" t="s">
        <v>1809</v>
      </c>
      <c r="E224" s="272"/>
      <c r="F224" s="273" t="s">
        <v>2913</v>
      </c>
      <c r="G224" s="274">
        <v>307322340201</v>
      </c>
      <c r="H224" s="273" t="s">
        <v>2914</v>
      </c>
      <c r="I224" s="273" t="s">
        <v>2596</v>
      </c>
      <c r="J224" s="273" t="s">
        <v>373</v>
      </c>
      <c r="K224" s="275">
        <v>0.311172</v>
      </c>
      <c r="L224" s="275">
        <v>0.311172</v>
      </c>
      <c r="M224" s="275">
        <v>0.29472100000000001</v>
      </c>
      <c r="N224" s="276">
        <v>5.286786728883059</v>
      </c>
      <c r="O224" s="273"/>
      <c r="P224" s="273"/>
      <c r="Q224" s="277"/>
    </row>
    <row r="225" spans="1:17" customFormat="1">
      <c r="A225" s="271">
        <v>222</v>
      </c>
      <c r="B225" s="272"/>
      <c r="C225" s="272" t="s">
        <v>2194</v>
      </c>
      <c r="D225" s="272" t="s">
        <v>1809</v>
      </c>
      <c r="E225" s="272"/>
      <c r="F225" s="273" t="s">
        <v>2915</v>
      </c>
      <c r="G225" s="274">
        <v>307322140203</v>
      </c>
      <c r="H225" s="273" t="s">
        <v>2689</v>
      </c>
      <c r="I225" s="273" t="s">
        <v>2840</v>
      </c>
      <c r="J225" s="273" t="s">
        <v>373</v>
      </c>
      <c r="K225" s="275">
        <v>8.1100000000000005E-2</v>
      </c>
      <c r="L225" s="275">
        <v>8.1100000000000005E-2</v>
      </c>
      <c r="M225" s="275">
        <v>7.8091999999999995E-2</v>
      </c>
      <c r="N225" s="276">
        <v>3.7090012330456354</v>
      </c>
      <c r="O225" s="273"/>
      <c r="P225" s="273"/>
      <c r="Q225" s="277"/>
    </row>
    <row r="226" spans="1:17" customFormat="1">
      <c r="A226" s="271">
        <v>223</v>
      </c>
      <c r="B226" s="272"/>
      <c r="C226" s="272" t="s">
        <v>2194</v>
      </c>
      <c r="D226" s="272" t="s">
        <v>1809</v>
      </c>
      <c r="E226" s="272"/>
      <c r="F226" s="273" t="s">
        <v>2916</v>
      </c>
      <c r="G226" s="274">
        <v>307322440101</v>
      </c>
      <c r="H226" s="273" t="s">
        <v>2917</v>
      </c>
      <c r="I226" s="273" t="s">
        <v>2596</v>
      </c>
      <c r="J226" s="273" t="s">
        <v>373</v>
      </c>
      <c r="K226" s="275">
        <v>0.39119999999999999</v>
      </c>
      <c r="L226" s="275">
        <v>0.39119999999999999</v>
      </c>
      <c r="M226" s="275">
        <v>0.378834</v>
      </c>
      <c r="N226" s="276">
        <v>3.1610429447852728</v>
      </c>
      <c r="O226" s="273"/>
      <c r="P226" s="273"/>
      <c r="Q226" s="277"/>
    </row>
    <row r="227" spans="1:17" customFormat="1">
      <c r="A227" s="271">
        <v>224</v>
      </c>
      <c r="B227" s="272"/>
      <c r="C227" s="272" t="s">
        <v>2194</v>
      </c>
      <c r="D227" s="272" t="s">
        <v>1809</v>
      </c>
      <c r="E227" s="272"/>
      <c r="F227" s="273" t="s">
        <v>2918</v>
      </c>
      <c r="G227" s="274">
        <v>307322540201</v>
      </c>
      <c r="H227" s="273" t="s">
        <v>2919</v>
      </c>
      <c r="I227" s="273" t="s">
        <v>2596</v>
      </c>
      <c r="J227" s="273" t="s">
        <v>373</v>
      </c>
      <c r="K227" s="275">
        <v>0.3286</v>
      </c>
      <c r="L227" s="275">
        <v>0.3286</v>
      </c>
      <c r="M227" s="275">
        <v>0.318355</v>
      </c>
      <c r="N227" s="276">
        <v>3.117772367620208</v>
      </c>
      <c r="O227" s="273"/>
      <c r="P227" s="273"/>
      <c r="Q227" s="277"/>
    </row>
    <row r="228" spans="1:17" customFormat="1">
      <c r="A228" s="271">
        <v>225</v>
      </c>
      <c r="B228" s="272"/>
      <c r="C228" s="272" t="s">
        <v>2194</v>
      </c>
      <c r="D228" s="272" t="s">
        <v>1809</v>
      </c>
      <c r="E228" s="272"/>
      <c r="F228" s="273" t="s">
        <v>2920</v>
      </c>
      <c r="G228" s="274">
        <v>307322240201</v>
      </c>
      <c r="H228" s="273" t="s">
        <v>2921</v>
      </c>
      <c r="I228" s="273" t="s">
        <v>2596</v>
      </c>
      <c r="J228" s="273" t="s">
        <v>373</v>
      </c>
      <c r="K228" s="275">
        <v>0.83540000000000003</v>
      </c>
      <c r="L228" s="275">
        <v>0.83540000000000003</v>
      </c>
      <c r="M228" s="275">
        <v>0.814774</v>
      </c>
      <c r="N228" s="276">
        <v>2.468996887718462</v>
      </c>
      <c r="O228" s="273"/>
      <c r="P228" s="273"/>
      <c r="Q228" s="277"/>
    </row>
    <row r="229" spans="1:17" customFormat="1">
      <c r="A229" s="271">
        <v>226</v>
      </c>
      <c r="B229" s="272"/>
      <c r="C229" s="272" t="s">
        <v>2194</v>
      </c>
      <c r="D229" s="272" t="s">
        <v>1809</v>
      </c>
      <c r="E229" s="272"/>
      <c r="F229" s="273" t="s">
        <v>2922</v>
      </c>
      <c r="G229" s="274">
        <v>307322140101</v>
      </c>
      <c r="H229" s="273" t="s">
        <v>2923</v>
      </c>
      <c r="I229" s="273" t="s">
        <v>2599</v>
      </c>
      <c r="J229" s="273" t="s">
        <v>373</v>
      </c>
      <c r="K229" s="275">
        <v>1.9019999999999999</v>
      </c>
      <c r="L229" s="275">
        <v>1.9019999999999999</v>
      </c>
      <c r="M229" s="275">
        <v>1.856948</v>
      </c>
      <c r="N229" s="276">
        <v>2.3686645636172381</v>
      </c>
      <c r="O229" s="273"/>
      <c r="P229" s="273"/>
      <c r="Q229" s="277"/>
    </row>
    <row r="230" spans="1:17" customFormat="1">
      <c r="A230" s="271">
        <v>227</v>
      </c>
      <c r="B230" s="272"/>
      <c r="C230" s="272" t="s">
        <v>2194</v>
      </c>
      <c r="D230" s="272" t="s">
        <v>1809</v>
      </c>
      <c r="E230" s="272"/>
      <c r="F230" s="273" t="s">
        <v>2924</v>
      </c>
      <c r="G230" s="274">
        <v>307322140403</v>
      </c>
      <c r="H230" s="273" t="s">
        <v>2900</v>
      </c>
      <c r="I230" s="273" t="s">
        <v>2840</v>
      </c>
      <c r="J230" s="273" t="s">
        <v>373</v>
      </c>
      <c r="K230" s="275">
        <v>2.1450000000000002E-3</v>
      </c>
      <c r="L230" s="275">
        <v>2.1450000000000002E-3</v>
      </c>
      <c r="M230" s="275">
        <v>2.0969999999999999E-3</v>
      </c>
      <c r="N230" s="276">
        <v>2.2377622377622517</v>
      </c>
      <c r="O230" s="273"/>
      <c r="P230" s="273"/>
      <c r="Q230" s="277"/>
    </row>
    <row r="231" spans="1:17" customFormat="1">
      <c r="A231" s="271">
        <v>228</v>
      </c>
      <c r="B231" s="272"/>
      <c r="C231" s="272" t="s">
        <v>2194</v>
      </c>
      <c r="D231" s="272" t="s">
        <v>1809</v>
      </c>
      <c r="E231" s="272"/>
      <c r="F231" s="273" t="s">
        <v>2925</v>
      </c>
      <c r="G231" s="274">
        <v>307322540303</v>
      </c>
      <c r="H231" s="273" t="s">
        <v>2926</v>
      </c>
      <c r="I231" s="273" t="s">
        <v>2840</v>
      </c>
      <c r="J231" s="273" t="s">
        <v>373</v>
      </c>
      <c r="K231" s="275">
        <v>0.35707</v>
      </c>
      <c r="L231" s="275">
        <v>0.35707</v>
      </c>
      <c r="M231" s="275">
        <v>0.34956899999999996</v>
      </c>
      <c r="N231" s="276">
        <v>2.1007085445430969</v>
      </c>
      <c r="O231" s="273"/>
      <c r="P231" s="273"/>
      <c r="Q231" s="277"/>
    </row>
    <row r="232" spans="1:17" customFormat="1">
      <c r="A232" s="271">
        <v>229</v>
      </c>
      <c r="B232" s="272"/>
      <c r="C232" s="272" t="s">
        <v>2194</v>
      </c>
      <c r="D232" s="272" t="s">
        <v>1809</v>
      </c>
      <c r="E232" s="272"/>
      <c r="F232" s="273" t="s">
        <v>2927</v>
      </c>
      <c r="G232" s="274">
        <v>307322340304</v>
      </c>
      <c r="H232" s="273" t="s">
        <v>2928</v>
      </c>
      <c r="I232" s="273" t="s">
        <v>2596</v>
      </c>
      <c r="J232" s="273" t="s">
        <v>373</v>
      </c>
      <c r="K232" s="275">
        <v>4.7837999999999999E-2</v>
      </c>
      <c r="L232" s="275">
        <v>4.7837999999999999E-2</v>
      </c>
      <c r="M232" s="275">
        <v>4.6844000000000004E-2</v>
      </c>
      <c r="N232" s="276">
        <v>2.0778460637986433</v>
      </c>
      <c r="O232" s="273"/>
      <c r="P232" s="273"/>
      <c r="Q232" s="277"/>
    </row>
    <row r="233" spans="1:17" customFormat="1">
      <c r="A233" s="271">
        <v>230</v>
      </c>
      <c r="B233" s="272"/>
      <c r="C233" s="272" t="s">
        <v>2194</v>
      </c>
      <c r="D233" s="272" t="s">
        <v>1809</v>
      </c>
      <c r="E233" s="272"/>
      <c r="F233" s="273" t="s">
        <v>2922</v>
      </c>
      <c r="G233" s="274">
        <v>307322140106</v>
      </c>
      <c r="H233" s="273" t="s">
        <v>2929</v>
      </c>
      <c r="I233" s="273" t="s">
        <v>2596</v>
      </c>
      <c r="J233" s="273" t="s">
        <v>373</v>
      </c>
      <c r="K233" s="275">
        <v>0.38519999999999999</v>
      </c>
      <c r="L233" s="275">
        <v>0.38519999999999999</v>
      </c>
      <c r="M233" s="275">
        <v>0.377834</v>
      </c>
      <c r="N233" s="276">
        <v>1.9122533748701931</v>
      </c>
      <c r="O233" s="273"/>
      <c r="P233" s="273"/>
      <c r="Q233" s="277"/>
    </row>
    <row r="234" spans="1:17" customFormat="1">
      <c r="A234" s="271">
        <v>231</v>
      </c>
      <c r="B234" s="272"/>
      <c r="C234" s="272" t="s">
        <v>2194</v>
      </c>
      <c r="D234" s="272" t="s">
        <v>1809</v>
      </c>
      <c r="E234" s="272"/>
      <c r="F234" s="273" t="s">
        <v>2930</v>
      </c>
      <c r="G234" s="274">
        <v>307333140503</v>
      </c>
      <c r="H234" s="273" t="s">
        <v>2931</v>
      </c>
      <c r="I234" s="273" t="s">
        <v>2599</v>
      </c>
      <c r="J234" s="273" t="s">
        <v>373</v>
      </c>
      <c r="K234" s="275">
        <v>6.4999999999999994E-5</v>
      </c>
      <c r="L234" s="275">
        <v>6.4999999999999994E-5</v>
      </c>
      <c r="M234" s="275">
        <v>6.2000000000000003E-5</v>
      </c>
      <c r="N234" s="276">
        <v>4.6153846153846034</v>
      </c>
      <c r="O234" s="273"/>
      <c r="P234" s="273"/>
      <c r="Q234" s="277"/>
    </row>
    <row r="235" spans="1:17" customFormat="1">
      <c r="A235" s="271">
        <v>232</v>
      </c>
      <c r="B235" s="272"/>
      <c r="C235" s="272" t="s">
        <v>2194</v>
      </c>
      <c r="D235" s="272" t="s">
        <v>1809</v>
      </c>
      <c r="E235" s="272"/>
      <c r="F235" s="273" t="s">
        <v>2932</v>
      </c>
      <c r="G235" s="274">
        <v>307333240104</v>
      </c>
      <c r="H235" s="273" t="s">
        <v>2689</v>
      </c>
      <c r="I235" s="273" t="s">
        <v>2840</v>
      </c>
      <c r="J235" s="273" t="s">
        <v>373</v>
      </c>
      <c r="K235" s="275">
        <v>0.227329</v>
      </c>
      <c r="L235" s="275">
        <v>0.227329</v>
      </c>
      <c r="M235" s="275">
        <v>0.21938099999999999</v>
      </c>
      <c r="N235" s="276">
        <v>3.4962543274285336</v>
      </c>
      <c r="O235" s="273"/>
      <c r="P235" s="273"/>
      <c r="Q235" s="277"/>
    </row>
    <row r="236" spans="1:17" customFormat="1">
      <c r="A236" s="271">
        <v>233</v>
      </c>
      <c r="B236" s="272"/>
      <c r="C236" s="272" t="s">
        <v>2194</v>
      </c>
      <c r="D236" s="272" t="s">
        <v>1809</v>
      </c>
      <c r="E236" s="272"/>
      <c r="F236" s="273" t="s">
        <v>2933</v>
      </c>
      <c r="G236" s="274">
        <v>307333140406</v>
      </c>
      <c r="H236" s="273" t="s">
        <v>2934</v>
      </c>
      <c r="I236" s="273" t="s">
        <v>2596</v>
      </c>
      <c r="J236" s="273" t="s">
        <v>373</v>
      </c>
      <c r="K236" s="275">
        <v>1.4738</v>
      </c>
      <c r="L236" s="275">
        <v>1.4738</v>
      </c>
      <c r="M236" s="275">
        <v>1.4236660000000001</v>
      </c>
      <c r="N236" s="276">
        <v>3.4016827249287487</v>
      </c>
      <c r="O236" s="273"/>
      <c r="P236" s="273"/>
      <c r="Q236" s="277"/>
    </row>
    <row r="237" spans="1:17" customFormat="1">
      <c r="A237" s="271">
        <v>234</v>
      </c>
      <c r="B237" s="272"/>
      <c r="C237" s="272" t="s">
        <v>2194</v>
      </c>
      <c r="D237" s="272" t="s">
        <v>1809</v>
      </c>
      <c r="E237" s="272"/>
      <c r="F237" s="273" t="s">
        <v>2930</v>
      </c>
      <c r="G237" s="274">
        <v>307333140504</v>
      </c>
      <c r="H237" s="273" t="s">
        <v>2935</v>
      </c>
      <c r="I237" s="273" t="s">
        <v>2599</v>
      </c>
      <c r="J237" s="273" t="s">
        <v>373</v>
      </c>
      <c r="K237" s="275">
        <v>0.12989999999999999</v>
      </c>
      <c r="L237" s="275">
        <v>0.12989999999999999</v>
      </c>
      <c r="M237" s="275">
        <v>0.126302</v>
      </c>
      <c r="N237" s="276">
        <v>2.7698229407236266</v>
      </c>
      <c r="O237" s="273"/>
      <c r="P237" s="273"/>
      <c r="Q237" s="277"/>
    </row>
    <row r="238" spans="1:17" customFormat="1">
      <c r="A238" s="271">
        <v>235</v>
      </c>
      <c r="B238" s="272"/>
      <c r="C238" s="272" t="s">
        <v>2194</v>
      </c>
      <c r="D238" s="272" t="s">
        <v>1809</v>
      </c>
      <c r="E238" s="272"/>
      <c r="F238" s="273" t="s">
        <v>2936</v>
      </c>
      <c r="G238" s="274">
        <v>307333240201</v>
      </c>
      <c r="H238" s="273" t="s">
        <v>2937</v>
      </c>
      <c r="I238" s="273" t="s">
        <v>2596</v>
      </c>
      <c r="J238" s="273" t="s">
        <v>373</v>
      </c>
      <c r="K238" s="275">
        <v>2.3035000000000001</v>
      </c>
      <c r="L238" s="275">
        <v>2.3035000000000001</v>
      </c>
      <c r="M238" s="275">
        <v>2.2417009999999999</v>
      </c>
      <c r="N238" s="276">
        <v>2.6828304753635837</v>
      </c>
      <c r="O238" s="273"/>
      <c r="P238" s="273"/>
      <c r="Q238" s="277"/>
    </row>
    <row r="239" spans="1:17" customFormat="1">
      <c r="A239" s="271">
        <v>236</v>
      </c>
      <c r="B239" s="272"/>
      <c r="C239" s="272" t="s">
        <v>2194</v>
      </c>
      <c r="D239" s="272" t="s">
        <v>1809</v>
      </c>
      <c r="E239" s="272"/>
      <c r="F239" s="273" t="s">
        <v>2936</v>
      </c>
      <c r="G239" s="274">
        <v>307333240204</v>
      </c>
      <c r="H239" s="273" t="s">
        <v>2689</v>
      </c>
      <c r="I239" s="273" t="s">
        <v>2596</v>
      </c>
      <c r="J239" s="273" t="s">
        <v>373</v>
      </c>
      <c r="K239" s="275">
        <v>0.19120999999999999</v>
      </c>
      <c r="L239" s="275">
        <v>0.19120999999999999</v>
      </c>
      <c r="M239" s="275">
        <v>0.18617300000000001</v>
      </c>
      <c r="N239" s="276">
        <v>2.6342764499764586</v>
      </c>
      <c r="O239" s="273"/>
      <c r="P239" s="273"/>
      <c r="Q239" s="277"/>
    </row>
    <row r="240" spans="1:17" customFormat="1">
      <c r="A240" s="271">
        <v>237</v>
      </c>
      <c r="B240" s="272"/>
      <c r="C240" s="272" t="s">
        <v>2194</v>
      </c>
      <c r="D240" s="272" t="s">
        <v>1809</v>
      </c>
      <c r="E240" s="272"/>
      <c r="F240" s="273" t="s">
        <v>2938</v>
      </c>
      <c r="G240" s="274">
        <v>307333140102</v>
      </c>
      <c r="H240" s="273" t="s">
        <v>2939</v>
      </c>
      <c r="I240" s="273" t="s">
        <v>2596</v>
      </c>
      <c r="J240" s="273" t="s">
        <v>373</v>
      </c>
      <c r="K240" s="275">
        <v>0.83079999999999998</v>
      </c>
      <c r="L240" s="275">
        <v>0.83079999999999998</v>
      </c>
      <c r="M240" s="275">
        <v>0.80892300000000006</v>
      </c>
      <c r="N240" s="276">
        <v>2.6332450649975838</v>
      </c>
      <c r="O240" s="273"/>
      <c r="P240" s="273"/>
      <c r="Q240" s="277"/>
    </row>
    <row r="241" spans="1:17" customFormat="1">
      <c r="A241" s="271">
        <v>238</v>
      </c>
      <c r="B241" s="272"/>
      <c r="C241" s="272" t="s">
        <v>2194</v>
      </c>
      <c r="D241" s="272" t="s">
        <v>1809</v>
      </c>
      <c r="E241" s="272"/>
      <c r="F241" s="273" t="s">
        <v>2940</v>
      </c>
      <c r="G241" s="274">
        <v>307333340201</v>
      </c>
      <c r="H241" s="273" t="s">
        <v>2941</v>
      </c>
      <c r="I241" s="273" t="s">
        <v>2596</v>
      </c>
      <c r="J241" s="273" t="s">
        <v>373</v>
      </c>
      <c r="K241" s="275">
        <v>0.42559900000000001</v>
      </c>
      <c r="L241" s="275">
        <v>0.42559900000000001</v>
      </c>
      <c r="M241" s="275">
        <v>0.41454600000000003</v>
      </c>
      <c r="N241" s="276">
        <v>2.5970455757649757</v>
      </c>
      <c r="O241" s="273"/>
      <c r="P241" s="273"/>
      <c r="Q241" s="277"/>
    </row>
    <row r="242" spans="1:17" customFormat="1">
      <c r="A242" s="271">
        <v>239</v>
      </c>
      <c r="B242" s="272"/>
      <c r="C242" s="272" t="s">
        <v>2194</v>
      </c>
      <c r="D242" s="272" t="s">
        <v>1809</v>
      </c>
      <c r="E242" s="272"/>
      <c r="F242" s="273" t="s">
        <v>2942</v>
      </c>
      <c r="G242" s="274">
        <v>307333140603</v>
      </c>
      <c r="H242" s="273" t="s">
        <v>2943</v>
      </c>
      <c r="I242" s="273" t="s">
        <v>2840</v>
      </c>
      <c r="J242" s="273" t="s">
        <v>373</v>
      </c>
      <c r="K242" s="275">
        <v>2.6200999999999999E-2</v>
      </c>
      <c r="L242" s="275">
        <v>2.6200999999999999E-2</v>
      </c>
      <c r="M242" s="275">
        <v>2.5583999999999999E-2</v>
      </c>
      <c r="N242" s="276">
        <v>2.3548719514522327</v>
      </c>
      <c r="O242" s="273"/>
      <c r="P242" s="273"/>
      <c r="Q242" s="277"/>
    </row>
    <row r="243" spans="1:17" customFormat="1">
      <c r="A243" s="271">
        <v>240</v>
      </c>
      <c r="B243" s="272"/>
      <c r="C243" s="272" t="s">
        <v>2194</v>
      </c>
      <c r="D243" s="272" t="s">
        <v>1809</v>
      </c>
      <c r="E243" s="272"/>
      <c r="F243" s="273" t="s">
        <v>2944</v>
      </c>
      <c r="G243" s="274">
        <v>307333240304</v>
      </c>
      <c r="H243" s="273" t="s">
        <v>2945</v>
      </c>
      <c r="I243" s="273" t="s">
        <v>2840</v>
      </c>
      <c r="J243" s="273" t="s">
        <v>373</v>
      </c>
      <c r="K243" s="275">
        <v>0.47710999999999998</v>
      </c>
      <c r="L243" s="275">
        <v>0.47710999999999998</v>
      </c>
      <c r="M243" s="275">
        <v>0.46590199999999998</v>
      </c>
      <c r="N243" s="276">
        <v>2.3491438033157963</v>
      </c>
      <c r="O243" s="273"/>
      <c r="P243" s="273"/>
      <c r="Q243" s="277"/>
    </row>
    <row r="244" spans="1:17" customFormat="1">
      <c r="A244" s="271">
        <v>241</v>
      </c>
      <c r="B244" s="272"/>
      <c r="C244" s="272" t="s">
        <v>2194</v>
      </c>
      <c r="D244" s="272" t="s">
        <v>1809</v>
      </c>
      <c r="E244" s="272"/>
      <c r="F244" s="273" t="s">
        <v>2938</v>
      </c>
      <c r="G244" s="274">
        <v>307333140101</v>
      </c>
      <c r="H244" s="273" t="s">
        <v>2946</v>
      </c>
      <c r="I244" s="273" t="s">
        <v>2596</v>
      </c>
      <c r="J244" s="273" t="s">
        <v>373</v>
      </c>
      <c r="K244" s="275">
        <v>3.3712879999999998</v>
      </c>
      <c r="L244" s="275">
        <v>3.3712879999999998</v>
      </c>
      <c r="M244" s="275">
        <v>3.2931360000000001</v>
      </c>
      <c r="N244" s="276">
        <v>2.3181644522805462</v>
      </c>
      <c r="O244" s="273"/>
      <c r="P244" s="273"/>
      <c r="Q244" s="277"/>
    </row>
    <row r="245" spans="1:17" customFormat="1">
      <c r="A245" s="271">
        <v>242</v>
      </c>
      <c r="B245" s="272"/>
      <c r="C245" s="272" t="s">
        <v>2194</v>
      </c>
      <c r="D245" s="272" t="s">
        <v>1809</v>
      </c>
      <c r="E245" s="272"/>
      <c r="F245" s="273" t="s">
        <v>2944</v>
      </c>
      <c r="G245" s="274">
        <v>307333240303</v>
      </c>
      <c r="H245" s="273" t="s">
        <v>2947</v>
      </c>
      <c r="I245" s="273" t="s">
        <v>2840</v>
      </c>
      <c r="J245" s="273" t="s">
        <v>373</v>
      </c>
      <c r="K245" s="275">
        <v>0.61960000000000004</v>
      </c>
      <c r="L245" s="275">
        <v>0.61960000000000004</v>
      </c>
      <c r="M245" s="275">
        <v>0.60545599999999999</v>
      </c>
      <c r="N245" s="276">
        <v>2.2827630729502979</v>
      </c>
      <c r="O245" s="273"/>
      <c r="P245" s="273"/>
      <c r="Q245" s="277"/>
    </row>
    <row r="246" spans="1:17" customFormat="1">
      <c r="A246" s="271">
        <v>243</v>
      </c>
      <c r="B246" s="272"/>
      <c r="C246" s="272" t="s">
        <v>2194</v>
      </c>
      <c r="D246" s="272" t="s">
        <v>1809</v>
      </c>
      <c r="E246" s="272"/>
      <c r="F246" s="273" t="s">
        <v>2948</v>
      </c>
      <c r="G246" s="274">
        <v>307333140201</v>
      </c>
      <c r="H246" s="273" t="s">
        <v>2949</v>
      </c>
      <c r="I246" s="273" t="s">
        <v>2596</v>
      </c>
      <c r="J246" s="273" t="s">
        <v>373</v>
      </c>
      <c r="K246" s="275">
        <v>3.8449999999999999E-3</v>
      </c>
      <c r="L246" s="275">
        <v>3.8449999999999999E-3</v>
      </c>
      <c r="M246" s="275">
        <v>3.7590000000000002E-3</v>
      </c>
      <c r="N246" s="276">
        <v>2.2366710013003823</v>
      </c>
      <c r="O246" s="273"/>
      <c r="P246" s="273"/>
      <c r="Q246" s="277"/>
    </row>
    <row r="247" spans="1:17" customFormat="1">
      <c r="A247" s="271">
        <v>244</v>
      </c>
      <c r="B247" s="272"/>
      <c r="C247" s="272" t="s">
        <v>2194</v>
      </c>
      <c r="D247" s="272" t="s">
        <v>1809</v>
      </c>
      <c r="E247" s="272"/>
      <c r="F247" s="273" t="s">
        <v>2950</v>
      </c>
      <c r="G247" s="274">
        <v>307333340403</v>
      </c>
      <c r="H247" s="273" t="s">
        <v>2951</v>
      </c>
      <c r="I247" s="273" t="s">
        <v>2658</v>
      </c>
      <c r="J247" s="273" t="s">
        <v>373</v>
      </c>
      <c r="K247" s="275">
        <v>0.21909999999999999</v>
      </c>
      <c r="L247" s="275">
        <v>0.21909999999999999</v>
      </c>
      <c r="M247" s="275">
        <v>0.21437200000000001</v>
      </c>
      <c r="N247" s="276">
        <v>2.1579187585577282</v>
      </c>
      <c r="O247" s="273"/>
      <c r="P247" s="273"/>
      <c r="Q247" s="277"/>
    </row>
    <row r="248" spans="1:17" customFormat="1">
      <c r="A248" s="271">
        <v>245</v>
      </c>
      <c r="B248" s="272"/>
      <c r="C248" s="272" t="s">
        <v>2194</v>
      </c>
      <c r="D248" s="272" t="s">
        <v>1809</v>
      </c>
      <c r="E248" s="272"/>
      <c r="F248" s="273" t="s">
        <v>2944</v>
      </c>
      <c r="G248" s="274">
        <v>307333240301</v>
      </c>
      <c r="H248" s="273" t="s">
        <v>2952</v>
      </c>
      <c r="I248" s="273" t="s">
        <v>2840</v>
      </c>
      <c r="J248" s="273" t="s">
        <v>373</v>
      </c>
      <c r="K248" s="275">
        <v>2.2200000000000002E-3</v>
      </c>
      <c r="L248" s="275">
        <v>2.2200000000000002E-3</v>
      </c>
      <c r="M248" s="275">
        <v>2.1740000000000002E-3</v>
      </c>
      <c r="N248" s="276">
        <v>2.0720720720720736</v>
      </c>
      <c r="O248" s="273"/>
      <c r="P248" s="273"/>
      <c r="Q248" s="277"/>
    </row>
    <row r="249" spans="1:17" customFormat="1">
      <c r="A249" s="271">
        <v>246</v>
      </c>
      <c r="B249" s="272"/>
      <c r="C249" s="272" t="s">
        <v>2194</v>
      </c>
      <c r="D249" s="272" t="s">
        <v>1809</v>
      </c>
      <c r="E249" s="272"/>
      <c r="F249" s="273" t="s">
        <v>2942</v>
      </c>
      <c r="G249" s="274">
        <v>307333140604</v>
      </c>
      <c r="H249" s="273" t="s">
        <v>2953</v>
      </c>
      <c r="I249" s="273" t="s">
        <v>2840</v>
      </c>
      <c r="J249" s="273" t="s">
        <v>373</v>
      </c>
      <c r="K249" s="275">
        <v>1.2483</v>
      </c>
      <c r="L249" s="275">
        <v>1.2483</v>
      </c>
      <c r="M249" s="275">
        <v>1.222904</v>
      </c>
      <c r="N249" s="276">
        <v>2.0344468477128874</v>
      </c>
      <c r="O249" s="273"/>
      <c r="P249" s="273"/>
      <c r="Q249" s="277"/>
    </row>
    <row r="250" spans="1:17" customFormat="1">
      <c r="A250" s="271">
        <v>247</v>
      </c>
      <c r="B250" s="272"/>
      <c r="C250" s="272" t="s">
        <v>2194</v>
      </c>
      <c r="D250" s="272" t="s">
        <v>1809</v>
      </c>
      <c r="E250" s="272"/>
      <c r="F250" s="273" t="s">
        <v>2942</v>
      </c>
      <c r="G250" s="274">
        <v>307333140602</v>
      </c>
      <c r="H250" s="273" t="s">
        <v>2954</v>
      </c>
      <c r="I250" s="273" t="s">
        <v>2840</v>
      </c>
      <c r="J250" s="273" t="s">
        <v>373</v>
      </c>
      <c r="K250" s="275">
        <v>9.3079999999999996E-2</v>
      </c>
      <c r="L250" s="275">
        <v>9.3079999999999996E-2</v>
      </c>
      <c r="M250" s="275">
        <v>9.1226000000000002E-2</v>
      </c>
      <c r="N250" s="276">
        <v>1.9918349806617905</v>
      </c>
      <c r="O250" s="273"/>
      <c r="P250" s="273"/>
      <c r="Q250" s="277"/>
    </row>
    <row r="251" spans="1:17" customFormat="1">
      <c r="A251" s="271">
        <v>248</v>
      </c>
      <c r="B251" s="272"/>
      <c r="C251" s="272" t="s">
        <v>2194</v>
      </c>
      <c r="D251" s="272" t="s">
        <v>1809</v>
      </c>
      <c r="E251" s="272"/>
      <c r="F251" s="273" t="s">
        <v>2944</v>
      </c>
      <c r="G251" s="274">
        <v>307333240302</v>
      </c>
      <c r="H251" s="273" t="s">
        <v>2955</v>
      </c>
      <c r="I251" s="273" t="s">
        <v>2840</v>
      </c>
      <c r="J251" s="273" t="s">
        <v>373</v>
      </c>
      <c r="K251" s="275">
        <v>6.1510000000000002E-3</v>
      </c>
      <c r="L251" s="275">
        <v>6.1510000000000002E-3</v>
      </c>
      <c r="M251" s="275">
        <v>6.0340000000000003E-3</v>
      </c>
      <c r="N251" s="276">
        <v>1.9021297350024373</v>
      </c>
      <c r="O251" s="273"/>
      <c r="P251" s="273"/>
      <c r="Q251" s="277"/>
    </row>
    <row r="252" spans="1:17" customFormat="1">
      <c r="A252" s="271">
        <v>249</v>
      </c>
      <c r="B252" s="272"/>
      <c r="C252" s="272" t="s">
        <v>2194</v>
      </c>
      <c r="D252" s="272" t="s">
        <v>1809</v>
      </c>
      <c r="E252" s="272"/>
      <c r="F252" s="273" t="s">
        <v>2942</v>
      </c>
      <c r="G252" s="274">
        <v>307333140601</v>
      </c>
      <c r="H252" s="273" t="s">
        <v>2956</v>
      </c>
      <c r="I252" s="273" t="s">
        <v>2840</v>
      </c>
      <c r="J252" s="273" t="s">
        <v>373</v>
      </c>
      <c r="K252" s="275">
        <v>2.1357999999999999E-2</v>
      </c>
      <c r="L252" s="275">
        <v>2.1357999999999999E-2</v>
      </c>
      <c r="M252" s="275">
        <v>2.0957E-2</v>
      </c>
      <c r="N252" s="276">
        <v>1.8775166214064922</v>
      </c>
      <c r="O252" s="273"/>
      <c r="P252" s="273"/>
      <c r="Q252" s="277"/>
    </row>
    <row r="253" spans="1:17" customFormat="1">
      <c r="A253" s="271">
        <v>250</v>
      </c>
      <c r="B253" s="272"/>
      <c r="C253" s="272" t="s">
        <v>2194</v>
      </c>
      <c r="D253" s="272" t="s">
        <v>1809</v>
      </c>
      <c r="E253" s="272"/>
      <c r="F253" s="273" t="s">
        <v>2933</v>
      </c>
      <c r="G253" s="274">
        <v>307333140405</v>
      </c>
      <c r="H253" s="273" t="s">
        <v>2957</v>
      </c>
      <c r="I253" s="273" t="s">
        <v>2658</v>
      </c>
      <c r="J253" s="273" t="s">
        <v>373</v>
      </c>
      <c r="K253" s="275">
        <v>9.5699999999999995E-4</v>
      </c>
      <c r="L253" s="275">
        <v>9.5699999999999995E-4</v>
      </c>
      <c r="M253" s="275">
        <v>9.41E-4</v>
      </c>
      <c r="N253" s="276">
        <v>1.6718913270637361</v>
      </c>
      <c r="O253" s="273"/>
      <c r="P253" s="273"/>
      <c r="Q253" s="277"/>
    </row>
    <row r="254" spans="1:17" customFormat="1">
      <c r="A254" s="271">
        <v>251</v>
      </c>
      <c r="B254" s="272"/>
      <c r="C254" s="272" t="s">
        <v>2194</v>
      </c>
      <c r="D254" s="272" t="s">
        <v>1809</v>
      </c>
      <c r="E254" s="272"/>
      <c r="F254" s="273" t="s">
        <v>2930</v>
      </c>
      <c r="G254" s="274">
        <v>307333140501</v>
      </c>
      <c r="H254" s="273" t="s">
        <v>2958</v>
      </c>
      <c r="I254" s="273" t="s">
        <v>2599</v>
      </c>
      <c r="J254" s="273" t="s">
        <v>373</v>
      </c>
      <c r="K254" s="275">
        <v>8.5629999999999994E-3</v>
      </c>
      <c r="L254" s="275">
        <v>8.5629999999999994E-3</v>
      </c>
      <c r="M254" s="275">
        <v>8.4600000000000005E-3</v>
      </c>
      <c r="N254" s="276">
        <v>1.2028494686441542</v>
      </c>
      <c r="O254" s="273"/>
      <c r="P254" s="273"/>
      <c r="Q254" s="277"/>
    </row>
    <row r="255" spans="1:17" customFormat="1">
      <c r="A255" s="271">
        <v>252</v>
      </c>
      <c r="B255" s="272"/>
      <c r="C255" s="272" t="s">
        <v>2194</v>
      </c>
      <c r="D255" s="272" t="s">
        <v>1859</v>
      </c>
      <c r="E255" s="272"/>
      <c r="F255" s="273" t="s">
        <v>2959</v>
      </c>
      <c r="G255" s="274">
        <v>307411240202</v>
      </c>
      <c r="H255" s="273" t="s">
        <v>2960</v>
      </c>
      <c r="I255" s="273" t="s">
        <v>2596</v>
      </c>
      <c r="J255" s="273" t="s">
        <v>373</v>
      </c>
      <c r="K255" s="275">
        <v>0.59079999999999999</v>
      </c>
      <c r="L255" s="275">
        <v>0.59079999999999999</v>
      </c>
      <c r="M255" s="275">
        <v>0.56703800000000004</v>
      </c>
      <c r="N255" s="276">
        <v>4.0220040622884135</v>
      </c>
      <c r="O255" s="273"/>
      <c r="P255" s="273"/>
      <c r="Q255" s="277"/>
    </row>
    <row r="256" spans="1:17" customFormat="1">
      <c r="A256" s="271">
        <v>253</v>
      </c>
      <c r="B256" s="272"/>
      <c r="C256" s="272" t="s">
        <v>2194</v>
      </c>
      <c r="D256" s="272" t="s">
        <v>1859</v>
      </c>
      <c r="E256" s="272"/>
      <c r="F256" s="273" t="s">
        <v>2961</v>
      </c>
      <c r="G256" s="274">
        <v>307411340101</v>
      </c>
      <c r="H256" s="273" t="s">
        <v>2962</v>
      </c>
      <c r="I256" s="273" t="s">
        <v>2596</v>
      </c>
      <c r="J256" s="273" t="s">
        <v>373</v>
      </c>
      <c r="K256" s="275">
        <v>0.90105999999999997</v>
      </c>
      <c r="L256" s="275">
        <v>0.90105999999999997</v>
      </c>
      <c r="M256" s="275">
        <v>0.86597800000000003</v>
      </c>
      <c r="N256" s="276">
        <v>3.89341442301289</v>
      </c>
      <c r="O256" s="273"/>
      <c r="P256" s="273"/>
      <c r="Q256" s="277"/>
    </row>
    <row r="257" spans="1:17" customFormat="1">
      <c r="A257" s="271">
        <v>254</v>
      </c>
      <c r="B257" s="272"/>
      <c r="C257" s="272" t="s">
        <v>2194</v>
      </c>
      <c r="D257" s="272" t="s">
        <v>1859</v>
      </c>
      <c r="E257" s="272"/>
      <c r="F257" s="273" t="s">
        <v>2963</v>
      </c>
      <c r="G257" s="274">
        <v>307411140105</v>
      </c>
      <c r="H257" s="273" t="s">
        <v>2964</v>
      </c>
      <c r="I257" s="273" t="s">
        <v>2599</v>
      </c>
      <c r="J257" s="273" t="s">
        <v>373</v>
      </c>
      <c r="K257" s="275">
        <v>4.4686000000000003</v>
      </c>
      <c r="L257" s="275">
        <v>4.4686000000000003</v>
      </c>
      <c r="M257" s="275">
        <v>4.3011489999999997</v>
      </c>
      <c r="N257" s="276">
        <v>3.7472810276149278</v>
      </c>
      <c r="O257" s="273"/>
      <c r="P257" s="273"/>
      <c r="Q257" s="277"/>
    </row>
    <row r="258" spans="1:17" customFormat="1">
      <c r="A258" s="271">
        <v>255</v>
      </c>
      <c r="B258" s="272"/>
      <c r="C258" s="272" t="s">
        <v>2194</v>
      </c>
      <c r="D258" s="272" t="s">
        <v>1859</v>
      </c>
      <c r="E258" s="272"/>
      <c r="F258" s="273" t="s">
        <v>2965</v>
      </c>
      <c r="G258" s="274">
        <v>307411240101</v>
      </c>
      <c r="H258" s="273" t="s">
        <v>2966</v>
      </c>
      <c r="I258" s="273" t="s">
        <v>2599</v>
      </c>
      <c r="J258" s="273" t="s">
        <v>373</v>
      </c>
      <c r="K258" s="275">
        <v>0.86829999999999996</v>
      </c>
      <c r="L258" s="275">
        <v>0.86829999999999996</v>
      </c>
      <c r="M258" s="275">
        <v>0.83626600000000006</v>
      </c>
      <c r="N258" s="276">
        <v>3.6892778993435327</v>
      </c>
      <c r="O258" s="273"/>
      <c r="P258" s="273"/>
      <c r="Q258" s="277"/>
    </row>
    <row r="259" spans="1:17" customFormat="1">
      <c r="A259" s="271">
        <v>256</v>
      </c>
      <c r="B259" s="272"/>
      <c r="C259" s="272" t="s">
        <v>2194</v>
      </c>
      <c r="D259" s="272" t="s">
        <v>1859</v>
      </c>
      <c r="E259" s="272"/>
      <c r="F259" s="273" t="s">
        <v>2967</v>
      </c>
      <c r="G259" s="274">
        <v>307411440101</v>
      </c>
      <c r="H259" s="273" t="s">
        <v>2968</v>
      </c>
      <c r="I259" s="273" t="s">
        <v>2596</v>
      </c>
      <c r="J259" s="273" t="s">
        <v>373</v>
      </c>
      <c r="K259" s="275">
        <v>0.76639999999999997</v>
      </c>
      <c r="L259" s="275">
        <v>0.76639999999999997</v>
      </c>
      <c r="M259" s="275">
        <v>0.73831399999999991</v>
      </c>
      <c r="N259" s="276">
        <v>3.6646659707724503</v>
      </c>
      <c r="O259" s="273"/>
      <c r="P259" s="273"/>
      <c r="Q259" s="277"/>
    </row>
    <row r="260" spans="1:17" customFormat="1">
      <c r="A260" s="271">
        <v>257</v>
      </c>
      <c r="B260" s="272"/>
      <c r="C260" s="272" t="s">
        <v>2194</v>
      </c>
      <c r="D260" s="272" t="s">
        <v>1859</v>
      </c>
      <c r="E260" s="272"/>
      <c r="F260" s="273" t="s">
        <v>2963</v>
      </c>
      <c r="G260" s="274">
        <v>307411140104</v>
      </c>
      <c r="H260" s="273" t="s">
        <v>2969</v>
      </c>
      <c r="I260" s="273" t="s">
        <v>2599</v>
      </c>
      <c r="J260" s="273" t="s">
        <v>373</v>
      </c>
      <c r="K260" s="275">
        <v>1.0319</v>
      </c>
      <c r="L260" s="275">
        <v>1.0319</v>
      </c>
      <c r="M260" s="275">
        <v>0.99541299999999999</v>
      </c>
      <c r="N260" s="276">
        <v>3.5359046419226714</v>
      </c>
      <c r="O260" s="273"/>
      <c r="P260" s="273"/>
      <c r="Q260" s="277"/>
    </row>
    <row r="261" spans="1:17" customFormat="1">
      <c r="A261" s="271">
        <v>258</v>
      </c>
      <c r="B261" s="272"/>
      <c r="C261" s="272" t="s">
        <v>2194</v>
      </c>
      <c r="D261" s="272" t="s">
        <v>1859</v>
      </c>
      <c r="E261" s="272"/>
      <c r="F261" s="273" t="s">
        <v>2963</v>
      </c>
      <c r="G261" s="274">
        <v>307411140103</v>
      </c>
      <c r="H261" s="273" t="s">
        <v>2970</v>
      </c>
      <c r="I261" s="273" t="s">
        <v>2599</v>
      </c>
      <c r="J261" s="273" t="s">
        <v>373</v>
      </c>
      <c r="K261" s="275">
        <v>0.81627000000000005</v>
      </c>
      <c r="L261" s="275">
        <v>0.81627000000000005</v>
      </c>
      <c r="M261" s="275">
        <v>0.78868399999999994</v>
      </c>
      <c r="N261" s="276">
        <v>3.3795190316929582</v>
      </c>
      <c r="O261" s="273"/>
      <c r="P261" s="273"/>
      <c r="Q261" s="277"/>
    </row>
    <row r="262" spans="1:17" customFormat="1">
      <c r="A262" s="271">
        <v>259</v>
      </c>
      <c r="B262" s="272"/>
      <c r="C262" s="272" t="s">
        <v>2194</v>
      </c>
      <c r="D262" s="272" t="s">
        <v>1859</v>
      </c>
      <c r="E262" s="272"/>
      <c r="F262" s="273" t="s">
        <v>2959</v>
      </c>
      <c r="G262" s="274">
        <v>307411240201</v>
      </c>
      <c r="H262" s="273" t="s">
        <v>2971</v>
      </c>
      <c r="I262" s="273" t="s">
        <v>2599</v>
      </c>
      <c r="J262" s="273" t="s">
        <v>373</v>
      </c>
      <c r="K262" s="275">
        <v>1.4912000000000001</v>
      </c>
      <c r="L262" s="275">
        <v>1.4912000000000001</v>
      </c>
      <c r="M262" s="275">
        <v>1.4413119999999999</v>
      </c>
      <c r="N262" s="276">
        <v>3.3454935622317694</v>
      </c>
      <c r="O262" s="273"/>
      <c r="P262" s="273"/>
      <c r="Q262" s="277"/>
    </row>
    <row r="263" spans="1:17" customFormat="1">
      <c r="A263" s="271">
        <v>260</v>
      </c>
      <c r="B263" s="272"/>
      <c r="C263" s="272" t="s">
        <v>2194</v>
      </c>
      <c r="D263" s="272" t="s">
        <v>1859</v>
      </c>
      <c r="E263" s="272"/>
      <c r="F263" s="273" t="s">
        <v>2963</v>
      </c>
      <c r="G263" s="274">
        <v>307411140106</v>
      </c>
      <c r="H263" s="273" t="s">
        <v>2972</v>
      </c>
      <c r="I263" s="273" t="s">
        <v>2596</v>
      </c>
      <c r="J263" s="273" t="s">
        <v>373</v>
      </c>
      <c r="K263" s="275">
        <v>1.1445000000000001</v>
      </c>
      <c r="L263" s="275">
        <v>1.1445000000000001</v>
      </c>
      <c r="M263" s="275">
        <v>1.1068039999999999</v>
      </c>
      <c r="N263" s="276">
        <v>3.2936653560506923</v>
      </c>
      <c r="O263" s="273"/>
      <c r="P263" s="273"/>
      <c r="Q263" s="277"/>
    </row>
    <row r="264" spans="1:17" customFormat="1">
      <c r="A264" s="271">
        <v>261</v>
      </c>
      <c r="B264" s="272"/>
      <c r="C264" s="272" t="s">
        <v>2194</v>
      </c>
      <c r="D264" s="272" t="s">
        <v>1859</v>
      </c>
      <c r="E264" s="272"/>
      <c r="F264" s="273" t="s">
        <v>2963</v>
      </c>
      <c r="G264" s="274">
        <v>307411140102</v>
      </c>
      <c r="H264" s="273" t="s">
        <v>2973</v>
      </c>
      <c r="I264" s="273" t="s">
        <v>2599</v>
      </c>
      <c r="J264" s="273" t="s">
        <v>373</v>
      </c>
      <c r="K264" s="275">
        <v>2.0005999999999999</v>
      </c>
      <c r="L264" s="275">
        <v>2.0005999999999999</v>
      </c>
      <c r="M264" s="275">
        <v>1.9360339999999998</v>
      </c>
      <c r="N264" s="276">
        <v>3.2273318004598686</v>
      </c>
      <c r="O264" s="273"/>
      <c r="P264" s="273"/>
      <c r="Q264" s="277"/>
    </row>
    <row r="265" spans="1:17" customFormat="1">
      <c r="A265" s="271">
        <v>262</v>
      </c>
      <c r="B265" s="272"/>
      <c r="C265" s="272" t="s">
        <v>2194</v>
      </c>
      <c r="D265" s="272" t="s">
        <v>1859</v>
      </c>
      <c r="E265" s="272"/>
      <c r="F265" s="273" t="s">
        <v>2963</v>
      </c>
      <c r="G265" s="274">
        <v>307411140101</v>
      </c>
      <c r="H265" s="273" t="s">
        <v>2974</v>
      </c>
      <c r="I265" s="273" t="s">
        <v>2599</v>
      </c>
      <c r="J265" s="273" t="s">
        <v>373</v>
      </c>
      <c r="K265" s="275">
        <v>1.8411999999999999</v>
      </c>
      <c r="L265" s="275">
        <v>1.8411999999999999</v>
      </c>
      <c r="M265" s="275">
        <v>1.787199</v>
      </c>
      <c r="N265" s="276">
        <v>2.9329241798826833</v>
      </c>
      <c r="O265" s="273"/>
      <c r="P265" s="273"/>
      <c r="Q265" s="277"/>
    </row>
    <row r="266" spans="1:17" customFormat="1">
      <c r="A266" s="271">
        <v>263</v>
      </c>
      <c r="B266" s="272"/>
      <c r="C266" s="272" t="s">
        <v>2194</v>
      </c>
      <c r="D266" s="272" t="s">
        <v>1859</v>
      </c>
      <c r="E266" s="272"/>
      <c r="F266" s="273" t="s">
        <v>2975</v>
      </c>
      <c r="G266" s="274">
        <v>307411440203</v>
      </c>
      <c r="H266" s="273" t="s">
        <v>2976</v>
      </c>
      <c r="I266" s="273" t="s">
        <v>2658</v>
      </c>
      <c r="J266" s="273" t="s">
        <v>373</v>
      </c>
      <c r="K266" s="275">
        <v>4.3950000000000003E-2</v>
      </c>
      <c r="L266" s="275">
        <v>4.3950000000000003E-2</v>
      </c>
      <c r="M266" s="275">
        <v>4.2662000000000005E-2</v>
      </c>
      <c r="N266" s="276">
        <v>2.9306029579067063</v>
      </c>
      <c r="O266" s="273"/>
      <c r="P266" s="273"/>
      <c r="Q266" s="277"/>
    </row>
    <row r="267" spans="1:17" customFormat="1">
      <c r="A267" s="271">
        <v>264</v>
      </c>
      <c r="B267" s="272"/>
      <c r="C267" s="272" t="s">
        <v>2194</v>
      </c>
      <c r="D267" s="272" t="s">
        <v>1859</v>
      </c>
      <c r="E267" s="272"/>
      <c r="F267" s="273" t="s">
        <v>2959</v>
      </c>
      <c r="G267" s="274">
        <v>307411240203</v>
      </c>
      <c r="H267" s="273" t="s">
        <v>2977</v>
      </c>
      <c r="I267" s="273" t="s">
        <v>2596</v>
      </c>
      <c r="J267" s="273" t="s">
        <v>373</v>
      </c>
      <c r="K267" s="275">
        <v>0.314</v>
      </c>
      <c r="L267" s="275">
        <v>0.314</v>
      </c>
      <c r="M267" s="275">
        <v>0.30819299999999999</v>
      </c>
      <c r="N267" s="276">
        <v>1.8493630573248427</v>
      </c>
      <c r="O267" s="273"/>
      <c r="P267" s="273"/>
      <c r="Q267" s="277"/>
    </row>
    <row r="268" spans="1:17" customFormat="1">
      <c r="A268" s="271">
        <v>265</v>
      </c>
      <c r="B268" s="272"/>
      <c r="C268" s="272" t="s">
        <v>2194</v>
      </c>
      <c r="D268" s="272" t="s">
        <v>1859</v>
      </c>
      <c r="E268" s="272"/>
      <c r="F268" s="273" t="s">
        <v>2978</v>
      </c>
      <c r="G268" s="274">
        <v>307422340101</v>
      </c>
      <c r="H268" s="273" t="s">
        <v>2979</v>
      </c>
      <c r="I268" s="273" t="s">
        <v>2596</v>
      </c>
      <c r="J268" s="273" t="s">
        <v>373</v>
      </c>
      <c r="K268" s="275">
        <v>0.4536</v>
      </c>
      <c r="L268" s="275">
        <v>0.4536</v>
      </c>
      <c r="M268" s="275">
        <v>0.438002</v>
      </c>
      <c r="N268" s="276">
        <v>3.4387125220458552</v>
      </c>
      <c r="O268" s="273"/>
      <c r="P268" s="273"/>
      <c r="Q268" s="277"/>
    </row>
    <row r="269" spans="1:17" customFormat="1">
      <c r="A269" s="271">
        <v>266</v>
      </c>
      <c r="B269" s="272"/>
      <c r="C269" s="272" t="s">
        <v>2194</v>
      </c>
      <c r="D269" s="272" t="s">
        <v>1859</v>
      </c>
      <c r="E269" s="272"/>
      <c r="F269" s="273" t="s">
        <v>2980</v>
      </c>
      <c r="G269" s="274">
        <v>307422440101</v>
      </c>
      <c r="H269" s="273" t="s">
        <v>2981</v>
      </c>
      <c r="I269" s="273" t="s">
        <v>2596</v>
      </c>
      <c r="J269" s="273" t="s">
        <v>373</v>
      </c>
      <c r="K269" s="275">
        <v>0.72770000000000001</v>
      </c>
      <c r="L269" s="275">
        <v>0.72770000000000001</v>
      </c>
      <c r="M269" s="275">
        <v>0.70799100000000004</v>
      </c>
      <c r="N269" s="276">
        <v>2.7083963171636629</v>
      </c>
      <c r="O269" s="273"/>
      <c r="P269" s="273"/>
      <c r="Q269" s="277"/>
    </row>
    <row r="270" spans="1:17" customFormat="1">
      <c r="A270" s="271">
        <v>267</v>
      </c>
      <c r="B270" s="272"/>
      <c r="C270" s="272" t="s">
        <v>2194</v>
      </c>
      <c r="D270" s="272" t="s">
        <v>1859</v>
      </c>
      <c r="E270" s="272"/>
      <c r="F270" s="273" t="s">
        <v>2982</v>
      </c>
      <c r="G270" s="274">
        <v>307422140304</v>
      </c>
      <c r="H270" s="273" t="s">
        <v>2983</v>
      </c>
      <c r="I270" s="273" t="s">
        <v>2665</v>
      </c>
      <c r="J270" s="273" t="s">
        <v>373</v>
      </c>
      <c r="K270" s="275">
        <v>1.4799999999999999E-4</v>
      </c>
      <c r="L270" s="275">
        <v>1.4799999999999999E-4</v>
      </c>
      <c r="M270" s="275">
        <v>1.44E-4</v>
      </c>
      <c r="N270" s="276">
        <v>2.7027027027026951</v>
      </c>
      <c r="O270" s="273"/>
      <c r="P270" s="273"/>
      <c r="Q270" s="277"/>
    </row>
    <row r="271" spans="1:17" customFormat="1">
      <c r="A271" s="271">
        <v>268</v>
      </c>
      <c r="B271" s="272"/>
      <c r="C271" s="272" t="s">
        <v>2194</v>
      </c>
      <c r="D271" s="272" t="s">
        <v>1859</v>
      </c>
      <c r="E271" s="272"/>
      <c r="F271" s="273" t="s">
        <v>2984</v>
      </c>
      <c r="G271" s="274">
        <v>307422240201</v>
      </c>
      <c r="H271" s="273" t="s">
        <v>2985</v>
      </c>
      <c r="I271" s="273" t="s">
        <v>2596</v>
      </c>
      <c r="J271" s="273" t="s">
        <v>373</v>
      </c>
      <c r="K271" s="275">
        <v>0.41160000000000002</v>
      </c>
      <c r="L271" s="275">
        <v>0.41160000000000002</v>
      </c>
      <c r="M271" s="275">
        <v>0.40134700000000001</v>
      </c>
      <c r="N271" s="276">
        <v>2.4910106899902846</v>
      </c>
      <c r="O271" s="273"/>
      <c r="P271" s="273"/>
      <c r="Q271" s="277"/>
    </row>
    <row r="272" spans="1:17" customFormat="1">
      <c r="A272" s="271">
        <v>269</v>
      </c>
      <c r="B272" s="272"/>
      <c r="C272" s="272" t="s">
        <v>2194</v>
      </c>
      <c r="D272" s="272" t="s">
        <v>1859</v>
      </c>
      <c r="E272" s="272"/>
      <c r="F272" s="273" t="s">
        <v>2986</v>
      </c>
      <c r="G272" s="274">
        <v>307422140201</v>
      </c>
      <c r="H272" s="273" t="s">
        <v>2987</v>
      </c>
      <c r="I272" s="273" t="s">
        <v>2687</v>
      </c>
      <c r="J272" s="273" t="s">
        <v>373</v>
      </c>
      <c r="K272" s="275">
        <v>0.58765500000000004</v>
      </c>
      <c r="L272" s="275">
        <v>0.58765500000000004</v>
      </c>
      <c r="M272" s="275">
        <v>0.57448600000000005</v>
      </c>
      <c r="N272" s="276">
        <v>2.2409406879886982</v>
      </c>
      <c r="O272" s="273"/>
      <c r="P272" s="273"/>
      <c r="Q272" s="277"/>
    </row>
    <row r="273" spans="1:17" customFormat="1">
      <c r="A273" s="271">
        <v>270</v>
      </c>
      <c r="B273" s="272"/>
      <c r="C273" s="272" t="s">
        <v>2194</v>
      </c>
      <c r="D273" s="272" t="s">
        <v>1859</v>
      </c>
      <c r="E273" s="272"/>
      <c r="F273" s="273" t="s">
        <v>2988</v>
      </c>
      <c r="G273" s="274">
        <v>307422140101</v>
      </c>
      <c r="H273" s="273" t="s">
        <v>2989</v>
      </c>
      <c r="I273" s="273" t="s">
        <v>2596</v>
      </c>
      <c r="J273" s="273" t="s">
        <v>373</v>
      </c>
      <c r="K273" s="275">
        <v>1.7174</v>
      </c>
      <c r="L273" s="275">
        <v>1.7174</v>
      </c>
      <c r="M273" s="275">
        <v>1.6805810000000001</v>
      </c>
      <c r="N273" s="276">
        <v>2.1438802841504558</v>
      </c>
      <c r="O273" s="273"/>
      <c r="P273" s="273"/>
      <c r="Q273" s="277"/>
    </row>
    <row r="274" spans="1:17" customFormat="1">
      <c r="A274" s="271">
        <v>271</v>
      </c>
      <c r="B274" s="272"/>
      <c r="C274" s="272" t="s">
        <v>2194</v>
      </c>
      <c r="D274" s="272" t="s">
        <v>1859</v>
      </c>
      <c r="E274" s="272"/>
      <c r="F274" s="273" t="s">
        <v>2988</v>
      </c>
      <c r="G274" s="274">
        <v>307422140102</v>
      </c>
      <c r="H274" s="273" t="s">
        <v>2987</v>
      </c>
      <c r="I274" s="273" t="s">
        <v>2687</v>
      </c>
      <c r="J274" s="273" t="s">
        <v>373</v>
      </c>
      <c r="K274" s="275">
        <v>0.83910399999999996</v>
      </c>
      <c r="L274" s="275">
        <v>0.83910399999999996</v>
      </c>
      <c r="M274" s="275">
        <v>0.82233299999999998</v>
      </c>
      <c r="N274" s="276">
        <v>1.9986795438944376</v>
      </c>
      <c r="O274" s="273"/>
      <c r="P274" s="273"/>
      <c r="Q274" s="277"/>
    </row>
    <row r="275" spans="1:17" customFormat="1">
      <c r="A275" s="271">
        <v>272</v>
      </c>
      <c r="B275" s="272"/>
      <c r="C275" s="272" t="s">
        <v>2194</v>
      </c>
      <c r="D275" s="272" t="s">
        <v>1859</v>
      </c>
      <c r="E275" s="272"/>
      <c r="F275" s="273" t="s">
        <v>2990</v>
      </c>
      <c r="G275" s="274">
        <v>307422140502</v>
      </c>
      <c r="H275" s="273" t="s">
        <v>2991</v>
      </c>
      <c r="I275" s="273" t="s">
        <v>2687</v>
      </c>
      <c r="J275" s="273" t="s">
        <v>373</v>
      </c>
      <c r="K275" s="275">
        <v>0.54875799999999997</v>
      </c>
      <c r="L275" s="275">
        <v>0.54875799999999997</v>
      </c>
      <c r="M275" s="275">
        <v>0.53941300000000003</v>
      </c>
      <c r="N275" s="276">
        <v>1.702936449218041</v>
      </c>
      <c r="O275" s="273"/>
      <c r="P275" s="273"/>
      <c r="Q275" s="277"/>
    </row>
    <row r="276" spans="1:17" customFormat="1">
      <c r="A276" s="271">
        <v>273</v>
      </c>
      <c r="B276" s="272"/>
      <c r="C276" s="272" t="s">
        <v>2194</v>
      </c>
      <c r="D276" s="272" t="s">
        <v>1859</v>
      </c>
      <c r="E276" s="272"/>
      <c r="F276" s="273" t="s">
        <v>2992</v>
      </c>
      <c r="G276" s="274">
        <v>307422240105</v>
      </c>
      <c r="H276" s="273" t="s">
        <v>2993</v>
      </c>
      <c r="I276" s="273" t="s">
        <v>2687</v>
      </c>
      <c r="J276" s="273" t="s">
        <v>373</v>
      </c>
      <c r="K276" s="275">
        <v>2.1585000000000001</v>
      </c>
      <c r="L276" s="275">
        <v>2.1585000000000001</v>
      </c>
      <c r="M276" s="275">
        <v>2.151605</v>
      </c>
      <c r="N276" s="276">
        <v>0.31943479268010633</v>
      </c>
      <c r="O276" s="273"/>
      <c r="P276" s="273"/>
      <c r="Q276" s="277"/>
    </row>
    <row r="277" spans="1:17" customFormat="1">
      <c r="A277" s="271">
        <v>274</v>
      </c>
      <c r="B277" s="272"/>
      <c r="C277" s="272" t="s">
        <v>2194</v>
      </c>
      <c r="D277" s="272" t="s">
        <v>1859</v>
      </c>
      <c r="E277" s="272"/>
      <c r="F277" s="273" t="s">
        <v>2994</v>
      </c>
      <c r="G277" s="274">
        <v>307433440101</v>
      </c>
      <c r="H277" s="273" t="s">
        <v>2995</v>
      </c>
      <c r="I277" s="273" t="s">
        <v>2596</v>
      </c>
      <c r="J277" s="273" t="s">
        <v>373</v>
      </c>
      <c r="K277" s="275">
        <v>0.77310000000000001</v>
      </c>
      <c r="L277" s="275">
        <v>0.77310000000000001</v>
      </c>
      <c r="M277" s="275">
        <v>0.74933100000000008</v>
      </c>
      <c r="N277" s="276">
        <v>3.0745052386495835</v>
      </c>
      <c r="O277" s="273"/>
      <c r="P277" s="273"/>
      <c r="Q277" s="277"/>
    </row>
    <row r="278" spans="1:17" customFormat="1">
      <c r="A278" s="271">
        <v>275</v>
      </c>
      <c r="B278" s="272"/>
      <c r="C278" s="272" t="s">
        <v>2194</v>
      </c>
      <c r="D278" s="272" t="s">
        <v>1859</v>
      </c>
      <c r="E278" s="272"/>
      <c r="F278" s="273" t="s">
        <v>2996</v>
      </c>
      <c r="G278" s="274">
        <v>307433240101</v>
      </c>
      <c r="H278" s="273" t="s">
        <v>2997</v>
      </c>
      <c r="I278" s="273" t="s">
        <v>2596</v>
      </c>
      <c r="J278" s="273" t="s">
        <v>373</v>
      </c>
      <c r="K278" s="275">
        <v>0.36526500000000001</v>
      </c>
      <c r="L278" s="275">
        <v>0.36526500000000001</v>
      </c>
      <c r="M278" s="275">
        <v>0.35420499999999999</v>
      </c>
      <c r="N278" s="276">
        <v>3.0279386199060996</v>
      </c>
      <c r="O278" s="273"/>
      <c r="P278" s="273"/>
      <c r="Q278" s="277"/>
    </row>
    <row r="279" spans="1:17" customFormat="1">
      <c r="A279" s="271">
        <v>276</v>
      </c>
      <c r="B279" s="272"/>
      <c r="C279" s="272" t="s">
        <v>2194</v>
      </c>
      <c r="D279" s="272" t="s">
        <v>1859</v>
      </c>
      <c r="E279" s="272"/>
      <c r="F279" s="273" t="s">
        <v>2998</v>
      </c>
      <c r="G279" s="274">
        <v>307433440304</v>
      </c>
      <c r="H279" s="273" t="s">
        <v>2999</v>
      </c>
      <c r="I279" s="273" t="s">
        <v>2596</v>
      </c>
      <c r="J279" s="273" t="s">
        <v>373</v>
      </c>
      <c r="K279" s="275">
        <v>0.19350000000000001</v>
      </c>
      <c r="L279" s="275">
        <v>0.19350000000000001</v>
      </c>
      <c r="M279" s="275">
        <v>0.187914</v>
      </c>
      <c r="N279" s="276">
        <v>2.8868217054263607</v>
      </c>
      <c r="O279" s="273"/>
      <c r="P279" s="273"/>
      <c r="Q279" s="277"/>
    </row>
    <row r="280" spans="1:17" customFormat="1">
      <c r="A280" s="271">
        <v>277</v>
      </c>
      <c r="B280" s="272"/>
      <c r="C280" s="272" t="s">
        <v>2194</v>
      </c>
      <c r="D280" s="272" t="s">
        <v>1859</v>
      </c>
      <c r="E280" s="272"/>
      <c r="F280" s="273" t="s">
        <v>3000</v>
      </c>
      <c r="G280" s="274">
        <v>307433140104</v>
      </c>
      <c r="H280" s="273" t="s">
        <v>3001</v>
      </c>
      <c r="I280" s="273" t="s">
        <v>2596</v>
      </c>
      <c r="J280" s="273" t="s">
        <v>373</v>
      </c>
      <c r="K280" s="275">
        <v>0.43440000000000001</v>
      </c>
      <c r="L280" s="275">
        <v>0.43440000000000001</v>
      </c>
      <c r="M280" s="275">
        <v>0.422823</v>
      </c>
      <c r="N280" s="276">
        <v>2.6650552486187853</v>
      </c>
      <c r="O280" s="273"/>
      <c r="P280" s="273"/>
      <c r="Q280" s="277"/>
    </row>
    <row r="281" spans="1:17" customFormat="1">
      <c r="A281" s="271">
        <v>278</v>
      </c>
      <c r="B281" s="272"/>
      <c r="C281" s="272" t="s">
        <v>2194</v>
      </c>
      <c r="D281" s="272" t="s">
        <v>1859</v>
      </c>
      <c r="E281" s="272"/>
      <c r="F281" s="273" t="s">
        <v>3002</v>
      </c>
      <c r="G281" s="274">
        <v>307433340101</v>
      </c>
      <c r="H281" s="273" t="s">
        <v>3003</v>
      </c>
      <c r="I281" s="273" t="s">
        <v>2596</v>
      </c>
      <c r="J281" s="273" t="s">
        <v>373</v>
      </c>
      <c r="K281" s="275">
        <v>0.24970000000000001</v>
      </c>
      <c r="L281" s="275">
        <v>0.24970000000000001</v>
      </c>
      <c r="M281" s="275">
        <v>0.24312400000000001</v>
      </c>
      <c r="N281" s="276">
        <v>2.6335602723267915</v>
      </c>
      <c r="O281" s="273"/>
      <c r="P281" s="273"/>
      <c r="Q281" s="277"/>
    </row>
    <row r="282" spans="1:17" customFormat="1">
      <c r="A282" s="271">
        <v>279</v>
      </c>
      <c r="B282" s="272"/>
      <c r="C282" s="272" t="s">
        <v>2194</v>
      </c>
      <c r="D282" s="272" t="s">
        <v>1859</v>
      </c>
      <c r="E282" s="272"/>
      <c r="F282" s="273" t="s">
        <v>3004</v>
      </c>
      <c r="G282" s="274">
        <v>307444340101</v>
      </c>
      <c r="H282" s="273" t="s">
        <v>3005</v>
      </c>
      <c r="I282" s="273" t="s">
        <v>2596</v>
      </c>
      <c r="J282" s="273" t="s">
        <v>373</v>
      </c>
      <c r="K282" s="275">
        <v>3.6320000000000001</v>
      </c>
      <c r="L282" s="275">
        <v>3.6320000000000001</v>
      </c>
      <c r="M282" s="275">
        <v>3.509471</v>
      </c>
      <c r="N282" s="276">
        <v>3.3735958149779761</v>
      </c>
      <c r="O282" s="273"/>
      <c r="P282" s="273"/>
      <c r="Q282" s="277"/>
    </row>
    <row r="283" spans="1:17" customFormat="1">
      <c r="A283" s="271">
        <v>280</v>
      </c>
      <c r="B283" s="272"/>
      <c r="C283" s="272" t="s">
        <v>2194</v>
      </c>
      <c r="D283" s="272" t="s">
        <v>1859</v>
      </c>
      <c r="E283" s="272"/>
      <c r="F283" s="273" t="s">
        <v>3006</v>
      </c>
      <c r="G283" s="274">
        <v>307444440304</v>
      </c>
      <c r="H283" s="273" t="s">
        <v>3007</v>
      </c>
      <c r="I283" s="273" t="s">
        <v>2596</v>
      </c>
      <c r="J283" s="273" t="s">
        <v>373</v>
      </c>
      <c r="K283" s="275">
        <v>0.152</v>
      </c>
      <c r="L283" s="275">
        <v>0.152</v>
      </c>
      <c r="M283" s="275">
        <v>0.146873</v>
      </c>
      <c r="N283" s="276">
        <v>3.3730263157894687</v>
      </c>
      <c r="O283" s="273"/>
      <c r="P283" s="273"/>
      <c r="Q283" s="277"/>
    </row>
    <row r="284" spans="1:17" customFormat="1">
      <c r="A284" s="271">
        <v>281</v>
      </c>
      <c r="B284" s="272"/>
      <c r="C284" s="272" t="s">
        <v>2194</v>
      </c>
      <c r="D284" s="272" t="s">
        <v>1859</v>
      </c>
      <c r="E284" s="272"/>
      <c r="F284" s="273" t="s">
        <v>3008</v>
      </c>
      <c r="G284" s="274">
        <v>307444340301</v>
      </c>
      <c r="H284" s="273" t="s">
        <v>3009</v>
      </c>
      <c r="I284" s="273" t="s">
        <v>2596</v>
      </c>
      <c r="J284" s="273" t="s">
        <v>373</v>
      </c>
      <c r="K284" s="275">
        <v>0.33679999999999999</v>
      </c>
      <c r="L284" s="275">
        <v>0.33679999999999999</v>
      </c>
      <c r="M284" s="275">
        <v>0.32567000000000002</v>
      </c>
      <c r="N284" s="276">
        <v>3.3046318289786143</v>
      </c>
      <c r="O284" s="273"/>
      <c r="P284" s="273"/>
      <c r="Q284" s="277"/>
    </row>
    <row r="285" spans="1:17" customFormat="1">
      <c r="A285" s="271">
        <v>282</v>
      </c>
      <c r="B285" s="272"/>
      <c r="C285" s="272" t="s">
        <v>2194</v>
      </c>
      <c r="D285" s="272" t="s">
        <v>1859</v>
      </c>
      <c r="E285" s="272"/>
      <c r="F285" s="273" t="s">
        <v>3010</v>
      </c>
      <c r="G285" s="274">
        <v>307444340204</v>
      </c>
      <c r="H285" s="273" t="s">
        <v>3011</v>
      </c>
      <c r="I285" s="273" t="s">
        <v>2658</v>
      </c>
      <c r="J285" s="273" t="s">
        <v>373</v>
      </c>
      <c r="K285" s="275">
        <v>0.23200000000000001</v>
      </c>
      <c r="L285" s="275">
        <v>0.23200000000000001</v>
      </c>
      <c r="M285" s="275">
        <v>0.22464700000000001</v>
      </c>
      <c r="N285" s="276">
        <v>3.1693965517241374</v>
      </c>
      <c r="O285" s="273"/>
      <c r="P285" s="273"/>
      <c r="Q285" s="277"/>
    </row>
    <row r="286" spans="1:17" customFormat="1">
      <c r="A286" s="271">
        <v>283</v>
      </c>
      <c r="B286" s="272"/>
      <c r="C286" s="272" t="s">
        <v>2194</v>
      </c>
      <c r="D286" s="272" t="s">
        <v>1859</v>
      </c>
      <c r="E286" s="272"/>
      <c r="F286" s="273" t="s">
        <v>3004</v>
      </c>
      <c r="G286" s="274">
        <v>307444340104</v>
      </c>
      <c r="H286" s="273" t="s">
        <v>3012</v>
      </c>
      <c r="I286" s="273" t="s">
        <v>2596</v>
      </c>
      <c r="J286" s="273" t="s">
        <v>373</v>
      </c>
      <c r="K286" s="275">
        <v>1.33572</v>
      </c>
      <c r="L286" s="275">
        <v>1.33572</v>
      </c>
      <c r="M286" s="275">
        <v>1.295137</v>
      </c>
      <c r="N286" s="276">
        <v>3.0382864672236725</v>
      </c>
      <c r="O286" s="273"/>
      <c r="P286" s="273"/>
      <c r="Q286" s="277"/>
    </row>
    <row r="287" spans="1:17" customFormat="1">
      <c r="A287" s="271">
        <v>284</v>
      </c>
      <c r="B287" s="272"/>
      <c r="C287" s="272" t="s">
        <v>2194</v>
      </c>
      <c r="D287" s="272" t="s">
        <v>1859</v>
      </c>
      <c r="E287" s="272"/>
      <c r="F287" s="273" t="s">
        <v>3013</v>
      </c>
      <c r="G287" s="274">
        <v>307444440201</v>
      </c>
      <c r="H287" s="273" t="s">
        <v>3014</v>
      </c>
      <c r="I287" s="273" t="s">
        <v>2596</v>
      </c>
      <c r="J287" s="273" t="s">
        <v>373</v>
      </c>
      <c r="K287" s="275">
        <v>1.7216</v>
      </c>
      <c r="L287" s="275">
        <v>1.7216</v>
      </c>
      <c r="M287" s="275">
        <v>1.673314</v>
      </c>
      <c r="N287" s="276">
        <v>2.8047165427509322</v>
      </c>
      <c r="O287" s="273"/>
      <c r="P287" s="273"/>
      <c r="Q287" s="277"/>
    </row>
    <row r="288" spans="1:17" customFormat="1">
      <c r="A288" s="271">
        <v>285</v>
      </c>
      <c r="B288" s="272"/>
      <c r="C288" s="272" t="s">
        <v>2194</v>
      </c>
      <c r="D288" s="272" t="s">
        <v>1859</v>
      </c>
      <c r="E288" s="272"/>
      <c r="F288" s="273" t="s">
        <v>3015</v>
      </c>
      <c r="G288" s="274">
        <v>307444240104</v>
      </c>
      <c r="H288" s="273" t="s">
        <v>3016</v>
      </c>
      <c r="I288" s="273" t="s">
        <v>2596</v>
      </c>
      <c r="J288" s="273" t="s">
        <v>373</v>
      </c>
      <c r="K288" s="275">
        <v>0.2102</v>
      </c>
      <c r="L288" s="275">
        <v>0.2102</v>
      </c>
      <c r="M288" s="275">
        <v>0.20446900000000001</v>
      </c>
      <c r="N288" s="276">
        <v>2.7264509990485184</v>
      </c>
      <c r="O288" s="273"/>
      <c r="P288" s="273"/>
      <c r="Q288" s="277"/>
    </row>
    <row r="289" spans="1:17" customFormat="1">
      <c r="A289" s="271">
        <v>286</v>
      </c>
      <c r="B289" s="272"/>
      <c r="C289" s="272" t="s">
        <v>2194</v>
      </c>
      <c r="D289" s="272" t="s">
        <v>1859</v>
      </c>
      <c r="E289" s="272"/>
      <c r="F289" s="273" t="s">
        <v>3008</v>
      </c>
      <c r="G289" s="274">
        <v>307444340303</v>
      </c>
      <c r="H289" s="273" t="s">
        <v>3017</v>
      </c>
      <c r="I289" s="273" t="s">
        <v>2658</v>
      </c>
      <c r="J289" s="273" t="s">
        <v>373</v>
      </c>
      <c r="K289" s="275">
        <v>0.18762999999999999</v>
      </c>
      <c r="L289" s="275">
        <v>0.18762999999999999</v>
      </c>
      <c r="M289" s="275">
        <v>0.182528</v>
      </c>
      <c r="N289" s="276">
        <v>2.7191813675851386</v>
      </c>
      <c r="O289" s="273"/>
      <c r="P289" s="273"/>
      <c r="Q289" s="277"/>
    </row>
    <row r="290" spans="1:17" customFormat="1">
      <c r="A290" s="271">
        <v>287</v>
      </c>
      <c r="B290" s="272"/>
      <c r="C290" s="272" t="s">
        <v>2194</v>
      </c>
      <c r="D290" s="272" t="s">
        <v>1859</v>
      </c>
      <c r="E290" s="272"/>
      <c r="F290" s="273" t="s">
        <v>3018</v>
      </c>
      <c r="G290" s="274">
        <v>307444140101</v>
      </c>
      <c r="H290" s="273" t="s">
        <v>3019</v>
      </c>
      <c r="I290" s="273" t="s">
        <v>2599</v>
      </c>
      <c r="J290" s="273" t="s">
        <v>373</v>
      </c>
      <c r="K290" s="275">
        <v>1.4483999999999999</v>
      </c>
      <c r="L290" s="275">
        <v>1.4483999999999999</v>
      </c>
      <c r="M290" s="275">
        <v>1.4091290000000001</v>
      </c>
      <c r="N290" s="276">
        <v>2.7113366473349791</v>
      </c>
      <c r="O290" s="273"/>
      <c r="P290" s="273"/>
      <c r="Q290" s="277"/>
    </row>
    <row r="291" spans="1:17" customFormat="1">
      <c r="A291" s="271">
        <v>288</v>
      </c>
      <c r="B291" s="272"/>
      <c r="C291" s="272" t="s">
        <v>2194</v>
      </c>
      <c r="D291" s="272" t="s">
        <v>1859</v>
      </c>
      <c r="E291" s="272"/>
      <c r="F291" s="273" t="s">
        <v>3018</v>
      </c>
      <c r="G291" s="274">
        <v>307444140106</v>
      </c>
      <c r="H291" s="273" t="s">
        <v>3020</v>
      </c>
      <c r="I291" s="273" t="s">
        <v>2599</v>
      </c>
      <c r="J291" s="273" t="s">
        <v>373</v>
      </c>
      <c r="K291" s="275">
        <v>1.2378</v>
      </c>
      <c r="L291" s="275">
        <v>1.2378</v>
      </c>
      <c r="M291" s="275">
        <v>1.204361</v>
      </c>
      <c r="N291" s="276">
        <v>2.701486508321215</v>
      </c>
      <c r="O291" s="273"/>
      <c r="P291" s="273"/>
      <c r="Q291" s="277"/>
    </row>
    <row r="292" spans="1:17" customFormat="1">
      <c r="A292" s="271">
        <v>289</v>
      </c>
      <c r="B292" s="272"/>
      <c r="C292" s="272" t="s">
        <v>2194</v>
      </c>
      <c r="D292" s="272" t="s">
        <v>1859</v>
      </c>
      <c r="E292" s="272"/>
      <c r="F292" s="273" t="s">
        <v>3021</v>
      </c>
      <c r="G292" s="274">
        <v>307444540301</v>
      </c>
      <c r="H292" s="273" t="s">
        <v>3022</v>
      </c>
      <c r="I292" s="273" t="s">
        <v>2596</v>
      </c>
      <c r="J292" s="273" t="s">
        <v>373</v>
      </c>
      <c r="K292" s="275">
        <v>0.82920000000000005</v>
      </c>
      <c r="L292" s="275">
        <v>0.82920000000000005</v>
      </c>
      <c r="M292" s="275">
        <v>0.80771000000000004</v>
      </c>
      <c r="N292" s="276">
        <v>2.5916546068499766</v>
      </c>
      <c r="O292" s="273"/>
      <c r="P292" s="273"/>
      <c r="Q292" s="277"/>
    </row>
    <row r="293" spans="1:17" customFormat="1">
      <c r="A293" s="271">
        <v>290</v>
      </c>
      <c r="B293" s="272"/>
      <c r="C293" s="272" t="s">
        <v>2194</v>
      </c>
      <c r="D293" s="272" t="s">
        <v>1859</v>
      </c>
      <c r="E293" s="272"/>
      <c r="F293" s="273" t="s">
        <v>3018</v>
      </c>
      <c r="G293" s="274">
        <v>307444140102</v>
      </c>
      <c r="H293" s="273" t="s">
        <v>3023</v>
      </c>
      <c r="I293" s="273" t="s">
        <v>2599</v>
      </c>
      <c r="J293" s="273" t="s">
        <v>373</v>
      </c>
      <c r="K293" s="275">
        <v>3.8163999999999998</v>
      </c>
      <c r="L293" s="275">
        <v>3.8163999999999998</v>
      </c>
      <c r="M293" s="275">
        <v>3.7217169999999999</v>
      </c>
      <c r="N293" s="276">
        <v>2.4809506341054361</v>
      </c>
      <c r="O293" s="273"/>
      <c r="P293" s="273"/>
      <c r="Q293" s="277"/>
    </row>
    <row r="294" spans="1:17" customFormat="1">
      <c r="A294" s="271">
        <v>291</v>
      </c>
      <c r="B294" s="272"/>
      <c r="C294" s="272" t="s">
        <v>2194</v>
      </c>
      <c r="D294" s="272" t="s">
        <v>1859</v>
      </c>
      <c r="E294" s="272"/>
      <c r="F294" s="273" t="s">
        <v>3018</v>
      </c>
      <c r="G294" s="274">
        <v>307444140103</v>
      </c>
      <c r="H294" s="273" t="s">
        <v>3024</v>
      </c>
      <c r="I294" s="273" t="s">
        <v>2596</v>
      </c>
      <c r="J294" s="273" t="s">
        <v>373</v>
      </c>
      <c r="K294" s="275">
        <v>1.1319999999999999</v>
      </c>
      <c r="L294" s="275">
        <v>1.1319999999999999</v>
      </c>
      <c r="M294" s="275">
        <v>1.1055630000000001</v>
      </c>
      <c r="N294" s="276">
        <v>2.3354240282685357</v>
      </c>
      <c r="O294" s="273"/>
      <c r="P294" s="273"/>
      <c r="Q294" s="277"/>
    </row>
    <row r="295" spans="1:17" customFormat="1">
      <c r="A295" s="271">
        <v>292</v>
      </c>
      <c r="B295" s="272"/>
      <c r="C295" s="272" t="s">
        <v>2194</v>
      </c>
      <c r="D295" s="272" t="s">
        <v>1859</v>
      </c>
      <c r="E295" s="272"/>
      <c r="F295" s="273" t="s">
        <v>3018</v>
      </c>
      <c r="G295" s="274">
        <v>307444140104</v>
      </c>
      <c r="H295" s="273" t="s">
        <v>2643</v>
      </c>
      <c r="I295" s="273" t="s">
        <v>2596</v>
      </c>
      <c r="J295" s="273" t="s">
        <v>373</v>
      </c>
      <c r="K295" s="275">
        <v>0.46560000000000001</v>
      </c>
      <c r="L295" s="275">
        <v>0.46560000000000001</v>
      </c>
      <c r="M295" s="275">
        <v>0.45645399999999997</v>
      </c>
      <c r="N295" s="276">
        <v>1.9643470790378099</v>
      </c>
      <c r="O295" s="273"/>
      <c r="P295" s="273"/>
      <c r="Q295" s="277"/>
    </row>
    <row r="296" spans="1:17" customFormat="1">
      <c r="A296" s="271">
        <v>293</v>
      </c>
      <c r="B296" s="272"/>
      <c r="C296" s="272" t="s">
        <v>2194</v>
      </c>
      <c r="D296" s="272" t="s">
        <v>1859</v>
      </c>
      <c r="E296" s="272"/>
      <c r="F296" s="273" t="s">
        <v>3025</v>
      </c>
      <c r="G296" s="274">
        <v>307444540204</v>
      </c>
      <c r="H296" s="273" t="s">
        <v>3026</v>
      </c>
      <c r="I296" s="273" t="s">
        <v>2687</v>
      </c>
      <c r="J296" s="273" t="s">
        <v>373</v>
      </c>
      <c r="K296" s="275">
        <v>2.5999999999999999E-3</v>
      </c>
      <c r="L296" s="275">
        <v>2.5999999999999999E-3</v>
      </c>
      <c r="M296" s="275">
        <v>2.5509999999999999E-3</v>
      </c>
      <c r="N296" s="276">
        <v>1.8846153846153846</v>
      </c>
      <c r="O296" s="273"/>
      <c r="P296" s="273"/>
      <c r="Q296" s="277"/>
    </row>
    <row r="297" spans="1:17" customFormat="1">
      <c r="A297" s="271">
        <v>294</v>
      </c>
      <c r="B297" s="272"/>
      <c r="C297" s="272" t="s">
        <v>2194</v>
      </c>
      <c r="D297" s="272" t="s">
        <v>1890</v>
      </c>
      <c r="E297" s="272"/>
      <c r="F297" s="273" t="s">
        <v>3027</v>
      </c>
      <c r="G297" s="274">
        <v>307611140101</v>
      </c>
      <c r="H297" s="273" t="s">
        <v>3028</v>
      </c>
      <c r="I297" s="273" t="s">
        <v>2599</v>
      </c>
      <c r="J297" s="273" t="s">
        <v>373</v>
      </c>
      <c r="K297" s="275">
        <v>1.7101599999999999</v>
      </c>
      <c r="L297" s="275">
        <v>1.7101599999999999</v>
      </c>
      <c r="M297" s="275">
        <v>1.659146</v>
      </c>
      <c r="N297" s="276">
        <v>2.98299574308836</v>
      </c>
      <c r="O297" s="273"/>
      <c r="P297" s="273"/>
      <c r="Q297" s="277"/>
    </row>
    <row r="298" spans="1:17" customFormat="1">
      <c r="A298" s="271">
        <v>295</v>
      </c>
      <c r="B298" s="272"/>
      <c r="C298" s="272" t="s">
        <v>2194</v>
      </c>
      <c r="D298" s="272" t="s">
        <v>1890</v>
      </c>
      <c r="E298" s="272"/>
      <c r="F298" s="273" t="s">
        <v>3029</v>
      </c>
      <c r="G298" s="274">
        <v>307611640101</v>
      </c>
      <c r="H298" s="273" t="s">
        <v>3030</v>
      </c>
      <c r="I298" s="273" t="s">
        <v>2596</v>
      </c>
      <c r="J298" s="273" t="s">
        <v>373</v>
      </c>
      <c r="K298" s="275">
        <v>0.73099999999999998</v>
      </c>
      <c r="L298" s="275">
        <v>0.73099999999999998</v>
      </c>
      <c r="M298" s="275">
        <v>0.71014600000000005</v>
      </c>
      <c r="N298" s="276">
        <v>2.8528043775649699</v>
      </c>
      <c r="O298" s="273"/>
      <c r="P298" s="273"/>
      <c r="Q298" s="277"/>
    </row>
    <row r="299" spans="1:17" customFormat="1">
      <c r="A299" s="271">
        <v>296</v>
      </c>
      <c r="B299" s="272"/>
      <c r="C299" s="272" t="s">
        <v>2194</v>
      </c>
      <c r="D299" s="272" t="s">
        <v>1890</v>
      </c>
      <c r="E299" s="272"/>
      <c r="F299" s="273" t="s">
        <v>3027</v>
      </c>
      <c r="G299" s="274">
        <v>307611140102</v>
      </c>
      <c r="H299" s="273" t="s">
        <v>3031</v>
      </c>
      <c r="I299" s="273" t="s">
        <v>2599</v>
      </c>
      <c r="J299" s="273" t="s">
        <v>373</v>
      </c>
      <c r="K299" s="275">
        <v>0.56940000000000002</v>
      </c>
      <c r="L299" s="275">
        <v>0.56940000000000002</v>
      </c>
      <c r="M299" s="275">
        <v>0.55370600000000003</v>
      </c>
      <c r="N299" s="276">
        <v>2.7562346329469594</v>
      </c>
      <c r="O299" s="273"/>
      <c r="P299" s="273"/>
      <c r="Q299" s="277"/>
    </row>
    <row r="300" spans="1:17" customFormat="1">
      <c r="A300" s="271">
        <v>297</v>
      </c>
      <c r="B300" s="272"/>
      <c r="C300" s="272" t="s">
        <v>2194</v>
      </c>
      <c r="D300" s="272" t="s">
        <v>1890</v>
      </c>
      <c r="E300" s="272"/>
      <c r="F300" s="273" t="s">
        <v>3027</v>
      </c>
      <c r="G300" s="274">
        <v>307611140109</v>
      </c>
      <c r="H300" s="273" t="s">
        <v>3032</v>
      </c>
      <c r="I300" s="273" t="s">
        <v>2599</v>
      </c>
      <c r="J300" s="273" t="s">
        <v>373</v>
      </c>
      <c r="K300" s="275">
        <v>3.2490600000000001</v>
      </c>
      <c r="L300" s="275">
        <v>3.2490600000000001</v>
      </c>
      <c r="M300" s="275">
        <v>3.1618850000000003</v>
      </c>
      <c r="N300" s="276">
        <v>2.6830837226767059</v>
      </c>
      <c r="O300" s="273"/>
      <c r="P300" s="273"/>
      <c r="Q300" s="277"/>
    </row>
    <row r="301" spans="1:17" customFormat="1">
      <c r="A301" s="271">
        <v>298</v>
      </c>
      <c r="B301" s="272"/>
      <c r="C301" s="272" t="s">
        <v>2194</v>
      </c>
      <c r="D301" s="272" t="s">
        <v>1890</v>
      </c>
      <c r="E301" s="272"/>
      <c r="F301" s="273" t="s">
        <v>3033</v>
      </c>
      <c r="G301" s="274">
        <v>307613140304</v>
      </c>
      <c r="H301" s="273" t="s">
        <v>2694</v>
      </c>
      <c r="I301" s="273" t="s">
        <v>2687</v>
      </c>
      <c r="J301" s="273" t="s">
        <v>373</v>
      </c>
      <c r="K301" s="275">
        <v>4.9599999999999998E-2</v>
      </c>
      <c r="L301" s="275">
        <v>4.9599999999999998E-2</v>
      </c>
      <c r="M301" s="275">
        <v>4.7839E-2</v>
      </c>
      <c r="N301" s="276">
        <v>3.5504032258064493</v>
      </c>
      <c r="O301" s="273"/>
      <c r="P301" s="273"/>
      <c r="Q301" s="277"/>
    </row>
    <row r="302" spans="1:17" customFormat="1">
      <c r="A302" s="271">
        <v>299</v>
      </c>
      <c r="B302" s="272"/>
      <c r="C302" s="272" t="s">
        <v>2194</v>
      </c>
      <c r="D302" s="272" t="s">
        <v>1890</v>
      </c>
      <c r="E302" s="272"/>
      <c r="F302" s="273" t="s">
        <v>3034</v>
      </c>
      <c r="G302" s="274">
        <v>307613240101</v>
      </c>
      <c r="H302" s="273" t="s">
        <v>3035</v>
      </c>
      <c r="I302" s="273" t="s">
        <v>2596</v>
      </c>
      <c r="J302" s="273" t="s">
        <v>373</v>
      </c>
      <c r="K302" s="275">
        <v>0.90669999999999995</v>
      </c>
      <c r="L302" s="275">
        <v>0.90669999999999995</v>
      </c>
      <c r="M302" s="275">
        <v>0.87841800000000003</v>
      </c>
      <c r="N302" s="276">
        <v>3.1192235579574192</v>
      </c>
      <c r="O302" s="273"/>
      <c r="P302" s="273"/>
      <c r="Q302" s="277"/>
    </row>
    <row r="303" spans="1:17" customFormat="1">
      <c r="A303" s="271">
        <v>300</v>
      </c>
      <c r="B303" s="272"/>
      <c r="C303" s="272" t="s">
        <v>2194</v>
      </c>
      <c r="D303" s="272" t="s">
        <v>1890</v>
      </c>
      <c r="E303" s="272"/>
      <c r="F303" s="273" t="s">
        <v>3036</v>
      </c>
      <c r="G303" s="274">
        <v>307613140206</v>
      </c>
      <c r="H303" s="273" t="s">
        <v>3037</v>
      </c>
      <c r="I303" s="273" t="s">
        <v>2687</v>
      </c>
      <c r="J303" s="273" t="s">
        <v>373</v>
      </c>
      <c r="K303" s="275">
        <v>0.1482</v>
      </c>
      <c r="L303" s="275">
        <v>0.1482</v>
      </c>
      <c r="M303" s="275">
        <v>0.14366999999999999</v>
      </c>
      <c r="N303" s="276">
        <v>3.0566801619433241</v>
      </c>
      <c r="O303" s="273"/>
      <c r="P303" s="273"/>
      <c r="Q303" s="277"/>
    </row>
    <row r="304" spans="1:17" customFormat="1">
      <c r="A304" s="271">
        <v>301</v>
      </c>
      <c r="B304" s="272"/>
      <c r="C304" s="272" t="s">
        <v>2194</v>
      </c>
      <c r="D304" s="272" t="s">
        <v>1890</v>
      </c>
      <c r="E304" s="272"/>
      <c r="F304" s="273" t="s">
        <v>3038</v>
      </c>
      <c r="G304" s="274">
        <v>307613340101</v>
      </c>
      <c r="H304" s="273" t="s">
        <v>3039</v>
      </c>
      <c r="I304" s="273" t="s">
        <v>2596</v>
      </c>
      <c r="J304" s="273" t="s">
        <v>373</v>
      </c>
      <c r="K304" s="275">
        <v>0.37880000000000003</v>
      </c>
      <c r="L304" s="275">
        <v>0.37880000000000003</v>
      </c>
      <c r="M304" s="275">
        <v>0.36747099999999999</v>
      </c>
      <c r="N304" s="276">
        <v>2.990760295670547</v>
      </c>
      <c r="O304" s="273"/>
      <c r="P304" s="273"/>
      <c r="Q304" s="277"/>
    </row>
    <row r="305" spans="1:17" customFormat="1">
      <c r="A305" s="271">
        <v>302</v>
      </c>
      <c r="B305" s="272"/>
      <c r="C305" s="272" t="s">
        <v>2194</v>
      </c>
      <c r="D305" s="272" t="s">
        <v>1890</v>
      </c>
      <c r="E305" s="272"/>
      <c r="F305" s="273" t="s">
        <v>3040</v>
      </c>
      <c r="G305" s="274">
        <v>307613140101</v>
      </c>
      <c r="H305" s="273" t="s">
        <v>3041</v>
      </c>
      <c r="I305" s="273" t="s">
        <v>2596</v>
      </c>
      <c r="J305" s="273" t="s">
        <v>373</v>
      </c>
      <c r="K305" s="275">
        <v>1.0992</v>
      </c>
      <c r="L305" s="275">
        <v>1.0992</v>
      </c>
      <c r="M305" s="275">
        <v>1.0682179999999999</v>
      </c>
      <c r="N305" s="276">
        <v>2.8185953420669638</v>
      </c>
      <c r="O305" s="273"/>
      <c r="P305" s="273"/>
      <c r="Q305" s="277"/>
    </row>
    <row r="306" spans="1:17" customFormat="1">
      <c r="A306" s="271">
        <v>303</v>
      </c>
      <c r="B306" s="272"/>
      <c r="C306" s="272" t="s">
        <v>2194</v>
      </c>
      <c r="D306" s="272" t="s">
        <v>1890</v>
      </c>
      <c r="E306" s="272"/>
      <c r="F306" s="273" t="s">
        <v>3042</v>
      </c>
      <c r="G306" s="274">
        <v>307613440101</v>
      </c>
      <c r="H306" s="273" t="s">
        <v>3043</v>
      </c>
      <c r="I306" s="273" t="s">
        <v>2596</v>
      </c>
      <c r="J306" s="273" t="s">
        <v>373</v>
      </c>
      <c r="K306" s="275">
        <v>0.34239999999999998</v>
      </c>
      <c r="L306" s="275">
        <v>0.34239999999999998</v>
      </c>
      <c r="M306" s="275">
        <v>0.33289600000000003</v>
      </c>
      <c r="N306" s="276">
        <v>2.7757009345794268</v>
      </c>
      <c r="O306" s="273"/>
      <c r="P306" s="273"/>
      <c r="Q306" s="277"/>
    </row>
    <row r="307" spans="1:17" customFormat="1">
      <c r="A307" s="271">
        <v>304</v>
      </c>
      <c r="B307" s="272"/>
      <c r="C307" s="272" t="s">
        <v>2194</v>
      </c>
      <c r="D307" s="272" t="s">
        <v>1890</v>
      </c>
      <c r="E307" s="272"/>
      <c r="F307" s="273" t="s">
        <v>3044</v>
      </c>
      <c r="G307" s="274">
        <v>307621440204</v>
      </c>
      <c r="H307" s="273" t="s">
        <v>3045</v>
      </c>
      <c r="I307" s="273" t="s">
        <v>2596</v>
      </c>
      <c r="J307" s="273" t="s">
        <v>373</v>
      </c>
      <c r="K307" s="275">
        <v>1.2172000000000001</v>
      </c>
      <c r="L307" s="275">
        <v>1.2172000000000001</v>
      </c>
      <c r="M307" s="275">
        <v>1.2050049999999999</v>
      </c>
      <c r="N307" s="276">
        <v>1.0018895826487164</v>
      </c>
      <c r="O307" s="273"/>
      <c r="P307" s="273"/>
      <c r="Q307" s="277"/>
    </row>
    <row r="308" spans="1:17" customFormat="1">
      <c r="A308" s="271">
        <v>305</v>
      </c>
      <c r="B308" s="272"/>
      <c r="C308" s="272" t="s">
        <v>2194</v>
      </c>
      <c r="D308" s="272" t="s">
        <v>1890</v>
      </c>
      <c r="E308" s="272"/>
      <c r="F308" s="273" t="s">
        <v>3046</v>
      </c>
      <c r="G308" s="274">
        <v>307621240304</v>
      </c>
      <c r="H308" s="273" t="s">
        <v>3047</v>
      </c>
      <c r="I308" s="273" t="s">
        <v>2665</v>
      </c>
      <c r="J308" s="273" t="s">
        <v>373</v>
      </c>
      <c r="K308" s="275">
        <v>7.1800000000000003E-2</v>
      </c>
      <c r="L308" s="275">
        <v>7.1800000000000003E-2</v>
      </c>
      <c r="M308" s="275">
        <v>6.9386000000000003E-2</v>
      </c>
      <c r="N308" s="276">
        <v>3.362116991643453</v>
      </c>
      <c r="O308" s="273"/>
      <c r="P308" s="273"/>
      <c r="Q308" s="277"/>
    </row>
    <row r="309" spans="1:17" customFormat="1">
      <c r="A309" s="271">
        <v>306</v>
      </c>
      <c r="B309" s="272"/>
      <c r="C309" s="272" t="s">
        <v>2194</v>
      </c>
      <c r="D309" s="272" t="s">
        <v>1890</v>
      </c>
      <c r="E309" s="272"/>
      <c r="F309" s="273" t="s">
        <v>3048</v>
      </c>
      <c r="G309" s="274">
        <v>307621340303</v>
      </c>
      <c r="H309" s="273" t="s">
        <v>3049</v>
      </c>
      <c r="I309" s="273" t="s">
        <v>2596</v>
      </c>
      <c r="J309" s="273" t="s">
        <v>373</v>
      </c>
      <c r="K309" s="275">
        <v>0.19189999999999999</v>
      </c>
      <c r="L309" s="275">
        <v>0.19189999999999999</v>
      </c>
      <c r="M309" s="275">
        <v>0.18562100000000001</v>
      </c>
      <c r="N309" s="276">
        <v>3.2720166753517348</v>
      </c>
      <c r="O309" s="273"/>
      <c r="P309" s="273"/>
      <c r="Q309" s="277"/>
    </row>
    <row r="310" spans="1:17" customFormat="1">
      <c r="A310" s="271">
        <v>307</v>
      </c>
      <c r="B310" s="272"/>
      <c r="C310" s="272" t="s">
        <v>2194</v>
      </c>
      <c r="D310" s="272" t="s">
        <v>1890</v>
      </c>
      <c r="E310" s="272"/>
      <c r="F310" s="273" t="s">
        <v>3050</v>
      </c>
      <c r="G310" s="274">
        <v>307621240202</v>
      </c>
      <c r="H310" s="273" t="s">
        <v>3051</v>
      </c>
      <c r="I310" s="273" t="s">
        <v>2840</v>
      </c>
      <c r="J310" s="273" t="s">
        <v>373</v>
      </c>
      <c r="K310" s="275">
        <v>0.59499999999999997</v>
      </c>
      <c r="L310" s="275">
        <v>0.59499999999999997</v>
      </c>
      <c r="M310" s="275">
        <v>0.57593799999999995</v>
      </c>
      <c r="N310" s="276">
        <v>3.2036974789916011</v>
      </c>
      <c r="O310" s="273"/>
      <c r="P310" s="273"/>
      <c r="Q310" s="277"/>
    </row>
    <row r="311" spans="1:17" customFormat="1">
      <c r="A311" s="271">
        <v>308</v>
      </c>
      <c r="B311" s="272"/>
      <c r="C311" s="272" t="s">
        <v>2194</v>
      </c>
      <c r="D311" s="272" t="s">
        <v>1890</v>
      </c>
      <c r="E311" s="272"/>
      <c r="F311" s="273" t="s">
        <v>3052</v>
      </c>
      <c r="G311" s="274">
        <v>307621440406</v>
      </c>
      <c r="H311" s="273" t="s">
        <v>3053</v>
      </c>
      <c r="I311" s="273" t="s">
        <v>2596</v>
      </c>
      <c r="J311" s="273" t="s">
        <v>373</v>
      </c>
      <c r="K311" s="275">
        <v>5.6899999999999997E-3</v>
      </c>
      <c r="L311" s="275">
        <v>5.6899999999999997E-3</v>
      </c>
      <c r="M311" s="275">
        <v>5.509E-3</v>
      </c>
      <c r="N311" s="276">
        <v>3.1810193321616822</v>
      </c>
      <c r="O311" s="273"/>
      <c r="P311" s="273"/>
      <c r="Q311" s="277"/>
    </row>
    <row r="312" spans="1:17" customFormat="1">
      <c r="A312" s="271">
        <v>309</v>
      </c>
      <c r="B312" s="272"/>
      <c r="C312" s="272" t="s">
        <v>2194</v>
      </c>
      <c r="D312" s="272" t="s">
        <v>1890</v>
      </c>
      <c r="E312" s="272"/>
      <c r="F312" s="273" t="s">
        <v>3054</v>
      </c>
      <c r="G312" s="274">
        <v>307621440102</v>
      </c>
      <c r="H312" s="273" t="s">
        <v>3055</v>
      </c>
      <c r="I312" s="273" t="s">
        <v>2687</v>
      </c>
      <c r="J312" s="273" t="s">
        <v>373</v>
      </c>
      <c r="K312" s="275">
        <v>3.7499999999999999E-2</v>
      </c>
      <c r="L312" s="275">
        <v>3.7499999999999999E-2</v>
      </c>
      <c r="M312" s="275">
        <v>3.6344000000000001E-2</v>
      </c>
      <c r="N312" s="276">
        <v>3.0826666666666598</v>
      </c>
      <c r="O312" s="273"/>
      <c r="P312" s="273"/>
      <c r="Q312" s="277"/>
    </row>
    <row r="313" spans="1:17" customFormat="1">
      <c r="A313" s="271">
        <v>310</v>
      </c>
      <c r="B313" s="272"/>
      <c r="C313" s="272" t="s">
        <v>2194</v>
      </c>
      <c r="D313" s="272" t="s">
        <v>1890</v>
      </c>
      <c r="E313" s="272"/>
      <c r="F313" s="273" t="s">
        <v>3056</v>
      </c>
      <c r="G313" s="274">
        <v>307621140402</v>
      </c>
      <c r="H313" s="273" t="s">
        <v>3057</v>
      </c>
      <c r="I313" s="273" t="s">
        <v>2840</v>
      </c>
      <c r="J313" s="273" t="s">
        <v>373</v>
      </c>
      <c r="K313" s="275">
        <v>2.5850000000000001E-2</v>
      </c>
      <c r="L313" s="275">
        <v>2.5850000000000001E-2</v>
      </c>
      <c r="M313" s="275">
        <v>2.5063999999999999E-2</v>
      </c>
      <c r="N313" s="276">
        <v>3.04061895551258</v>
      </c>
      <c r="O313" s="273"/>
      <c r="P313" s="273"/>
      <c r="Q313" s="277"/>
    </row>
    <row r="314" spans="1:17" customFormat="1">
      <c r="A314" s="271">
        <v>311</v>
      </c>
      <c r="B314" s="272"/>
      <c r="C314" s="272" t="s">
        <v>2194</v>
      </c>
      <c r="D314" s="272" t="s">
        <v>1890</v>
      </c>
      <c r="E314" s="272"/>
      <c r="F314" s="273" t="s">
        <v>3058</v>
      </c>
      <c r="G314" s="274">
        <v>307621140105</v>
      </c>
      <c r="H314" s="273" t="s">
        <v>2694</v>
      </c>
      <c r="I314" s="273" t="s">
        <v>2687</v>
      </c>
      <c r="J314" s="273" t="s">
        <v>373</v>
      </c>
      <c r="K314" s="275">
        <v>1.0109999999999999</v>
      </c>
      <c r="L314" s="275">
        <v>1.0109999999999999</v>
      </c>
      <c r="M314" s="275">
        <v>0.98055499999999995</v>
      </c>
      <c r="N314" s="276">
        <v>3.0113748763600343</v>
      </c>
      <c r="O314" s="273"/>
      <c r="P314" s="273"/>
      <c r="Q314" s="277"/>
    </row>
    <row r="315" spans="1:17" customFormat="1">
      <c r="A315" s="271">
        <v>312</v>
      </c>
      <c r="B315" s="272"/>
      <c r="C315" s="272" t="s">
        <v>2194</v>
      </c>
      <c r="D315" s="272" t="s">
        <v>1890</v>
      </c>
      <c r="E315" s="272"/>
      <c r="F315" s="273" t="s">
        <v>3059</v>
      </c>
      <c r="G315" s="274">
        <v>307621140703</v>
      </c>
      <c r="H315" s="273" t="s">
        <v>3060</v>
      </c>
      <c r="I315" s="273" t="s">
        <v>2687</v>
      </c>
      <c r="J315" s="273" t="s">
        <v>373</v>
      </c>
      <c r="K315" s="275">
        <v>1.9099999999999999E-2</v>
      </c>
      <c r="L315" s="275">
        <v>1.9099999999999999E-2</v>
      </c>
      <c r="M315" s="275">
        <v>1.8530000000000001E-2</v>
      </c>
      <c r="N315" s="276">
        <v>2.984293193717265</v>
      </c>
      <c r="O315" s="273"/>
      <c r="P315" s="273"/>
      <c r="Q315" s="277"/>
    </row>
    <row r="316" spans="1:17" customFormat="1">
      <c r="A316" s="271">
        <v>313</v>
      </c>
      <c r="B316" s="272"/>
      <c r="C316" s="272" t="s">
        <v>2194</v>
      </c>
      <c r="D316" s="272" t="s">
        <v>1890</v>
      </c>
      <c r="E316" s="272"/>
      <c r="F316" s="273" t="s">
        <v>3044</v>
      </c>
      <c r="G316" s="274">
        <v>307621440203</v>
      </c>
      <c r="H316" s="273" t="s">
        <v>3061</v>
      </c>
      <c r="I316" s="273" t="s">
        <v>2840</v>
      </c>
      <c r="J316" s="273" t="s">
        <v>373</v>
      </c>
      <c r="K316" s="275">
        <v>4.53E-2</v>
      </c>
      <c r="L316" s="275">
        <v>4.53E-2</v>
      </c>
      <c r="M316" s="275">
        <v>4.3958999999999998E-2</v>
      </c>
      <c r="N316" s="276">
        <v>2.9602649006622559</v>
      </c>
      <c r="O316" s="273"/>
      <c r="P316" s="273"/>
      <c r="Q316" s="277"/>
    </row>
    <row r="317" spans="1:17" customFormat="1">
      <c r="A317" s="271">
        <v>314</v>
      </c>
      <c r="B317" s="272"/>
      <c r="C317" s="272" t="s">
        <v>2194</v>
      </c>
      <c r="D317" s="272" t="s">
        <v>1890</v>
      </c>
      <c r="E317" s="272"/>
      <c r="F317" s="273" t="s">
        <v>3062</v>
      </c>
      <c r="G317" s="274">
        <v>307621140301</v>
      </c>
      <c r="H317" s="273" t="s">
        <v>3063</v>
      </c>
      <c r="I317" s="273" t="s">
        <v>2658</v>
      </c>
      <c r="J317" s="273" t="s">
        <v>373</v>
      </c>
      <c r="K317" s="275">
        <v>9.7199999999999995E-2</v>
      </c>
      <c r="L317" s="275">
        <v>9.7199999999999995E-2</v>
      </c>
      <c r="M317" s="275">
        <v>9.4330999999999998E-2</v>
      </c>
      <c r="N317" s="276">
        <v>2.9516460905349762</v>
      </c>
      <c r="O317" s="273"/>
      <c r="P317" s="273"/>
      <c r="Q317" s="277"/>
    </row>
    <row r="318" spans="1:17" customFormat="1">
      <c r="A318" s="271">
        <v>315</v>
      </c>
      <c r="B318" s="272"/>
      <c r="C318" s="272" t="s">
        <v>2194</v>
      </c>
      <c r="D318" s="272" t="s">
        <v>1890</v>
      </c>
      <c r="E318" s="272"/>
      <c r="F318" s="273" t="s">
        <v>3058</v>
      </c>
      <c r="G318" s="274">
        <v>307621140101</v>
      </c>
      <c r="H318" s="273" t="s">
        <v>3064</v>
      </c>
      <c r="I318" s="273" t="s">
        <v>2599</v>
      </c>
      <c r="J318" s="273" t="s">
        <v>373</v>
      </c>
      <c r="K318" s="275">
        <v>5.85</v>
      </c>
      <c r="L318" s="275">
        <v>5.85</v>
      </c>
      <c r="M318" s="275">
        <v>5.6784160000000004</v>
      </c>
      <c r="N318" s="276">
        <v>2.9330598290598169</v>
      </c>
      <c r="O318" s="273"/>
      <c r="P318" s="273"/>
      <c r="Q318" s="277"/>
    </row>
    <row r="319" spans="1:17" customFormat="1">
      <c r="A319" s="271">
        <v>316</v>
      </c>
      <c r="B319" s="272"/>
      <c r="C319" s="272" t="s">
        <v>2194</v>
      </c>
      <c r="D319" s="272" t="s">
        <v>1890</v>
      </c>
      <c r="E319" s="272"/>
      <c r="F319" s="273" t="s">
        <v>3065</v>
      </c>
      <c r="G319" s="274">
        <v>307621240106</v>
      </c>
      <c r="H319" s="273" t="s">
        <v>3066</v>
      </c>
      <c r="I319" s="273" t="s">
        <v>2596</v>
      </c>
      <c r="J319" s="273" t="s">
        <v>373</v>
      </c>
      <c r="K319" s="275">
        <v>0.35420000000000001</v>
      </c>
      <c r="L319" s="275">
        <v>0.35420000000000001</v>
      </c>
      <c r="M319" s="275">
        <v>0.34385500000000002</v>
      </c>
      <c r="N319" s="276">
        <v>2.9206662902315053</v>
      </c>
      <c r="O319" s="273"/>
      <c r="P319" s="273"/>
      <c r="Q319" s="277"/>
    </row>
    <row r="320" spans="1:17" customFormat="1">
      <c r="A320" s="271">
        <v>317</v>
      </c>
      <c r="B320" s="272"/>
      <c r="C320" s="272" t="s">
        <v>2194</v>
      </c>
      <c r="D320" s="272" t="s">
        <v>1890</v>
      </c>
      <c r="E320" s="272"/>
      <c r="F320" s="273" t="s">
        <v>3058</v>
      </c>
      <c r="G320" s="274">
        <v>307621140102</v>
      </c>
      <c r="H320" s="273" t="s">
        <v>3067</v>
      </c>
      <c r="I320" s="273" t="s">
        <v>2599</v>
      </c>
      <c r="J320" s="273" t="s">
        <v>373</v>
      </c>
      <c r="K320" s="275">
        <v>0.82899999999999996</v>
      </c>
      <c r="L320" s="275">
        <v>0.82899999999999996</v>
      </c>
      <c r="M320" s="275">
        <v>0.80505400000000005</v>
      </c>
      <c r="N320" s="276">
        <v>2.8885404101326793</v>
      </c>
      <c r="O320" s="273"/>
      <c r="P320" s="273"/>
      <c r="Q320" s="277"/>
    </row>
    <row r="321" spans="1:17" customFormat="1">
      <c r="A321" s="271">
        <v>318</v>
      </c>
      <c r="B321" s="272"/>
      <c r="C321" s="272" t="s">
        <v>2194</v>
      </c>
      <c r="D321" s="272" t="s">
        <v>1890</v>
      </c>
      <c r="E321" s="272"/>
      <c r="F321" s="273" t="s">
        <v>3044</v>
      </c>
      <c r="G321" s="274">
        <v>307621440202</v>
      </c>
      <c r="H321" s="273" t="s">
        <v>2926</v>
      </c>
      <c r="I321" s="273" t="s">
        <v>2840</v>
      </c>
      <c r="J321" s="273" t="s">
        <v>373</v>
      </c>
      <c r="K321" s="275">
        <v>3.8685999999999998</v>
      </c>
      <c r="L321" s="275">
        <v>3.8685999999999998</v>
      </c>
      <c r="M321" s="275">
        <v>3.7581509999999998</v>
      </c>
      <c r="N321" s="276">
        <v>2.8550121490978655</v>
      </c>
      <c r="O321" s="273"/>
      <c r="P321" s="273"/>
      <c r="Q321" s="277"/>
    </row>
    <row r="322" spans="1:17" customFormat="1">
      <c r="A322" s="271">
        <v>319</v>
      </c>
      <c r="B322" s="272"/>
      <c r="C322" s="272" t="s">
        <v>2194</v>
      </c>
      <c r="D322" s="272" t="s">
        <v>1890</v>
      </c>
      <c r="E322" s="272"/>
      <c r="F322" s="273" t="s">
        <v>3068</v>
      </c>
      <c r="G322" s="274">
        <v>307621440503</v>
      </c>
      <c r="H322" s="273" t="s">
        <v>3069</v>
      </c>
      <c r="I322" s="273" t="s">
        <v>2596</v>
      </c>
      <c r="J322" s="273" t="s">
        <v>373</v>
      </c>
      <c r="K322" s="275">
        <v>1.0284</v>
      </c>
      <c r="L322" s="275">
        <v>1.0284</v>
      </c>
      <c r="M322" s="275">
        <v>0.99972799999999995</v>
      </c>
      <c r="N322" s="276">
        <v>2.7880202255931574</v>
      </c>
      <c r="O322" s="273"/>
      <c r="P322" s="273"/>
      <c r="Q322" s="277"/>
    </row>
    <row r="323" spans="1:17" customFormat="1">
      <c r="A323" s="271">
        <v>320</v>
      </c>
      <c r="B323" s="272"/>
      <c r="C323" s="272" t="s">
        <v>2194</v>
      </c>
      <c r="D323" s="272" t="s">
        <v>1890</v>
      </c>
      <c r="E323" s="272"/>
      <c r="F323" s="273" t="s">
        <v>3050</v>
      </c>
      <c r="G323" s="274">
        <v>307621240201</v>
      </c>
      <c r="H323" s="273" t="s">
        <v>3070</v>
      </c>
      <c r="I323" s="273" t="s">
        <v>2596</v>
      </c>
      <c r="J323" s="273" t="s">
        <v>373</v>
      </c>
      <c r="K323" s="275">
        <v>0.49640000000000001</v>
      </c>
      <c r="L323" s="275">
        <v>0.49640000000000001</v>
      </c>
      <c r="M323" s="275">
        <v>0.48376800000000003</v>
      </c>
      <c r="N323" s="276">
        <v>2.5447219983883915</v>
      </c>
      <c r="O323" s="273"/>
      <c r="P323" s="273"/>
      <c r="Q323" s="277"/>
    </row>
    <row r="324" spans="1:17" customFormat="1">
      <c r="A324" s="271">
        <v>321</v>
      </c>
      <c r="B324" s="272"/>
      <c r="C324" s="272" t="s">
        <v>2194</v>
      </c>
      <c r="D324" s="272" t="s">
        <v>1890</v>
      </c>
      <c r="E324" s="272"/>
      <c r="F324" s="273" t="s">
        <v>3052</v>
      </c>
      <c r="G324" s="274">
        <v>307621440405</v>
      </c>
      <c r="H324" s="273" t="s">
        <v>3071</v>
      </c>
      <c r="I324" s="273" t="s">
        <v>2840</v>
      </c>
      <c r="J324" s="273" t="s">
        <v>373</v>
      </c>
      <c r="K324" s="275">
        <v>0.1095</v>
      </c>
      <c r="L324" s="275">
        <v>0.1095</v>
      </c>
      <c r="M324" s="275">
        <v>0.106736</v>
      </c>
      <c r="N324" s="276">
        <v>2.5242009132420118</v>
      </c>
      <c r="O324" s="273"/>
      <c r="P324" s="273"/>
      <c r="Q324" s="277"/>
    </row>
    <row r="325" spans="1:17" customFormat="1">
      <c r="A325" s="271">
        <v>322</v>
      </c>
      <c r="B325" s="272"/>
      <c r="C325" s="272" t="s">
        <v>2194</v>
      </c>
      <c r="D325" s="272" t="s">
        <v>1890</v>
      </c>
      <c r="E325" s="272"/>
      <c r="F325" s="273" t="s">
        <v>3072</v>
      </c>
      <c r="G325" s="274">
        <v>307621340404</v>
      </c>
      <c r="H325" s="273" t="s">
        <v>3073</v>
      </c>
      <c r="I325" s="273" t="s">
        <v>2658</v>
      </c>
      <c r="J325" s="273" t="s">
        <v>373</v>
      </c>
      <c r="K325" s="275">
        <v>5.5500000000000001E-2</v>
      </c>
      <c r="L325" s="275">
        <v>5.5500000000000001E-2</v>
      </c>
      <c r="M325" s="275">
        <v>5.4111000000000006E-2</v>
      </c>
      <c r="N325" s="276">
        <v>2.5027027027026927</v>
      </c>
      <c r="O325" s="273"/>
      <c r="P325" s="273"/>
      <c r="Q325" s="277"/>
    </row>
    <row r="326" spans="1:17" customFormat="1">
      <c r="A326" s="271">
        <v>323</v>
      </c>
      <c r="B326" s="272"/>
      <c r="C326" s="272" t="s">
        <v>2194</v>
      </c>
      <c r="D326" s="272" t="s">
        <v>1890</v>
      </c>
      <c r="E326" s="272"/>
      <c r="F326" s="273" t="s">
        <v>3074</v>
      </c>
      <c r="G326" s="274">
        <v>307621140201</v>
      </c>
      <c r="H326" s="273" t="s">
        <v>2900</v>
      </c>
      <c r="I326" s="273" t="s">
        <v>2840</v>
      </c>
      <c r="J326" s="273" t="s">
        <v>373</v>
      </c>
      <c r="K326" s="275">
        <v>0.33660000000000001</v>
      </c>
      <c r="L326" s="275">
        <v>0.33660000000000001</v>
      </c>
      <c r="M326" s="275">
        <v>0.32832700000000004</v>
      </c>
      <c r="N326" s="276">
        <v>2.4578134284016562</v>
      </c>
      <c r="O326" s="273"/>
      <c r="P326" s="273"/>
      <c r="Q326" s="277"/>
    </row>
    <row r="327" spans="1:17" customFormat="1">
      <c r="A327" s="271">
        <v>324</v>
      </c>
      <c r="B327" s="272"/>
      <c r="C327" s="272" t="s">
        <v>2194</v>
      </c>
      <c r="D327" s="272" t="s">
        <v>1890</v>
      </c>
      <c r="E327" s="272"/>
      <c r="F327" s="273" t="s">
        <v>3075</v>
      </c>
      <c r="G327" s="274">
        <v>307621340101</v>
      </c>
      <c r="H327" s="273" t="s">
        <v>3076</v>
      </c>
      <c r="I327" s="273" t="s">
        <v>2687</v>
      </c>
      <c r="J327" s="273" t="s">
        <v>373</v>
      </c>
      <c r="K327" s="275">
        <v>2.8000000000000001E-2</v>
      </c>
      <c r="L327" s="275">
        <v>2.8000000000000001E-2</v>
      </c>
      <c r="M327" s="275">
        <v>2.7328999999999999E-2</v>
      </c>
      <c r="N327" s="276">
        <v>2.3964285714285762</v>
      </c>
      <c r="O327" s="273"/>
      <c r="P327" s="273"/>
      <c r="Q327" s="277"/>
    </row>
    <row r="328" spans="1:17" customFormat="1">
      <c r="A328" s="271">
        <v>325</v>
      </c>
      <c r="B328" s="272"/>
      <c r="C328" s="272" t="s">
        <v>2194</v>
      </c>
      <c r="D328" s="272" t="s">
        <v>1890</v>
      </c>
      <c r="E328" s="272"/>
      <c r="F328" s="273" t="s">
        <v>3068</v>
      </c>
      <c r="G328" s="274">
        <v>307621440502</v>
      </c>
      <c r="H328" s="273" t="s">
        <v>3077</v>
      </c>
      <c r="I328" s="273" t="s">
        <v>2840</v>
      </c>
      <c r="J328" s="273" t="s">
        <v>373</v>
      </c>
      <c r="K328" s="275">
        <v>1.1661999999999999</v>
      </c>
      <c r="L328" s="275">
        <v>1.1661999999999999</v>
      </c>
      <c r="M328" s="275">
        <v>1.1397190000000001</v>
      </c>
      <c r="N328" s="276">
        <v>2.2707082833133043</v>
      </c>
      <c r="O328" s="273"/>
      <c r="P328" s="273"/>
      <c r="Q328" s="277"/>
    </row>
    <row r="329" spans="1:17" customFormat="1">
      <c r="A329" s="271">
        <v>326</v>
      </c>
      <c r="B329" s="272"/>
      <c r="C329" s="272" t="s">
        <v>2194</v>
      </c>
      <c r="D329" s="272" t="s">
        <v>1890</v>
      </c>
      <c r="E329" s="272"/>
      <c r="F329" s="273" t="s">
        <v>3044</v>
      </c>
      <c r="G329" s="274">
        <v>307621440206</v>
      </c>
      <c r="H329" s="273" t="s">
        <v>3078</v>
      </c>
      <c r="I329" s="273" t="s">
        <v>2840</v>
      </c>
      <c r="J329" s="273" t="s">
        <v>373</v>
      </c>
      <c r="K329" s="275">
        <v>0.2281</v>
      </c>
      <c r="L329" s="275">
        <v>0.2281</v>
      </c>
      <c r="M329" s="275">
        <v>0.223019</v>
      </c>
      <c r="N329" s="276">
        <v>2.2275317843051301</v>
      </c>
      <c r="O329" s="273"/>
      <c r="P329" s="273"/>
      <c r="Q329" s="277"/>
    </row>
    <row r="330" spans="1:17" customFormat="1">
      <c r="A330" s="271">
        <v>327</v>
      </c>
      <c r="B330" s="272"/>
      <c r="C330" s="272" t="s">
        <v>2194</v>
      </c>
      <c r="D330" s="272" t="s">
        <v>1890</v>
      </c>
      <c r="E330" s="272"/>
      <c r="F330" s="273" t="s">
        <v>3079</v>
      </c>
      <c r="G330" s="274">
        <v>307612240204</v>
      </c>
      <c r="H330" s="273" t="s">
        <v>3080</v>
      </c>
      <c r="I330" s="273" t="s">
        <v>2665</v>
      </c>
      <c r="J330" s="273" t="s">
        <v>373</v>
      </c>
      <c r="K330" s="275">
        <v>5.8500000000000003E-2</v>
      </c>
      <c r="L330" s="275">
        <v>5.8500000000000003E-2</v>
      </c>
      <c r="M330" s="275">
        <v>5.6478E-2</v>
      </c>
      <c r="N330" s="276">
        <v>3.456410256410261</v>
      </c>
      <c r="O330" s="273"/>
      <c r="P330" s="273"/>
      <c r="Q330" s="277"/>
    </row>
    <row r="331" spans="1:17" customFormat="1">
      <c r="A331" s="271">
        <v>328</v>
      </c>
      <c r="B331" s="272"/>
      <c r="C331" s="272" t="s">
        <v>2194</v>
      </c>
      <c r="D331" s="272" t="s">
        <v>1890</v>
      </c>
      <c r="E331" s="272"/>
      <c r="F331" s="273" t="s">
        <v>3081</v>
      </c>
      <c r="G331" s="274">
        <v>307612140201</v>
      </c>
      <c r="H331" s="273" t="s">
        <v>3082</v>
      </c>
      <c r="I331" s="273" t="s">
        <v>2596</v>
      </c>
      <c r="J331" s="273" t="s">
        <v>373</v>
      </c>
      <c r="K331" s="275">
        <v>3.5508000000000002</v>
      </c>
      <c r="L331" s="275">
        <v>3.5508000000000002</v>
      </c>
      <c r="M331" s="275">
        <v>3.4397219999999997</v>
      </c>
      <c r="N331" s="276">
        <v>3.1282527881041013</v>
      </c>
      <c r="O331" s="273"/>
      <c r="P331" s="273"/>
      <c r="Q331" s="277"/>
    </row>
    <row r="332" spans="1:17" customFormat="1">
      <c r="A332" s="271">
        <v>329</v>
      </c>
      <c r="B332" s="272"/>
      <c r="C332" s="272" t="s">
        <v>2194</v>
      </c>
      <c r="D332" s="272" t="s">
        <v>1890</v>
      </c>
      <c r="E332" s="272"/>
      <c r="F332" s="273" t="s">
        <v>3083</v>
      </c>
      <c r="G332" s="274">
        <v>307612340101</v>
      </c>
      <c r="H332" s="273" t="s">
        <v>3084</v>
      </c>
      <c r="I332" s="273" t="s">
        <v>2596</v>
      </c>
      <c r="J332" s="273" t="s">
        <v>373</v>
      </c>
      <c r="K332" s="275">
        <v>1.2771999999999999</v>
      </c>
      <c r="L332" s="275">
        <v>1.2771999999999999</v>
      </c>
      <c r="M332" s="275">
        <v>1.2374229999999999</v>
      </c>
      <c r="N332" s="276">
        <v>3.1143908549952988</v>
      </c>
      <c r="O332" s="273"/>
      <c r="P332" s="273"/>
      <c r="Q332" s="277"/>
    </row>
    <row r="333" spans="1:17" customFormat="1">
      <c r="A333" s="271">
        <v>330</v>
      </c>
      <c r="B333" s="272"/>
      <c r="C333" s="272" t="s">
        <v>2194</v>
      </c>
      <c r="D333" s="272" t="s">
        <v>1890</v>
      </c>
      <c r="E333" s="272"/>
      <c r="F333" s="273" t="s">
        <v>3085</v>
      </c>
      <c r="G333" s="274">
        <v>307612140303</v>
      </c>
      <c r="H333" s="273" t="s">
        <v>3086</v>
      </c>
      <c r="I333" s="273" t="s">
        <v>2687</v>
      </c>
      <c r="J333" s="273" t="s">
        <v>373</v>
      </c>
      <c r="K333" s="275">
        <v>0.1051</v>
      </c>
      <c r="L333" s="275">
        <v>0.1051</v>
      </c>
      <c r="M333" s="275">
        <v>0.101854</v>
      </c>
      <c r="N333" s="276">
        <v>3.0884871550903892</v>
      </c>
      <c r="O333" s="273"/>
      <c r="P333" s="273"/>
      <c r="Q333" s="277"/>
    </row>
    <row r="334" spans="1:17" customFormat="1">
      <c r="A334" s="271">
        <v>331</v>
      </c>
      <c r="B334" s="272"/>
      <c r="C334" s="272" t="s">
        <v>2194</v>
      </c>
      <c r="D334" s="272" t="s">
        <v>1890</v>
      </c>
      <c r="E334" s="272"/>
      <c r="F334" s="273" t="s">
        <v>3083</v>
      </c>
      <c r="G334" s="274">
        <v>307612340106</v>
      </c>
      <c r="H334" s="273" t="s">
        <v>3087</v>
      </c>
      <c r="I334" s="273" t="s">
        <v>2665</v>
      </c>
      <c r="J334" s="273" t="s">
        <v>373</v>
      </c>
      <c r="K334" s="275">
        <v>0.3246</v>
      </c>
      <c r="L334" s="275">
        <v>0.3246</v>
      </c>
      <c r="M334" s="275">
        <v>0.31473000000000001</v>
      </c>
      <c r="N334" s="276">
        <v>3.0406654343807733</v>
      </c>
      <c r="O334" s="273"/>
      <c r="P334" s="273"/>
      <c r="Q334" s="277"/>
    </row>
    <row r="335" spans="1:17" customFormat="1">
      <c r="A335" s="271">
        <v>332</v>
      </c>
      <c r="B335" s="272"/>
      <c r="C335" s="272" t="s">
        <v>2194</v>
      </c>
      <c r="D335" s="272" t="s">
        <v>1890</v>
      </c>
      <c r="E335" s="272"/>
      <c r="F335" s="273" t="s">
        <v>3081</v>
      </c>
      <c r="G335" s="274">
        <v>307612140205</v>
      </c>
      <c r="H335" s="273" t="s">
        <v>3088</v>
      </c>
      <c r="I335" s="273" t="s">
        <v>2596</v>
      </c>
      <c r="J335" s="273" t="s">
        <v>373</v>
      </c>
      <c r="K335" s="275">
        <v>3.168E-2</v>
      </c>
      <c r="L335" s="275">
        <v>3.168E-2</v>
      </c>
      <c r="M335" s="275">
        <v>3.0719E-2</v>
      </c>
      <c r="N335" s="276">
        <v>3.033459595959596</v>
      </c>
      <c r="O335" s="273"/>
      <c r="P335" s="273"/>
      <c r="Q335" s="277"/>
    </row>
    <row r="336" spans="1:17" customFormat="1">
      <c r="A336" s="271">
        <v>333</v>
      </c>
      <c r="B336" s="272"/>
      <c r="C336" s="272" t="s">
        <v>2194</v>
      </c>
      <c r="D336" s="272" t="s">
        <v>1890</v>
      </c>
      <c r="E336" s="272"/>
      <c r="F336" s="273" t="s">
        <v>3081</v>
      </c>
      <c r="G336" s="274">
        <v>307612140202</v>
      </c>
      <c r="H336" s="273" t="s">
        <v>3089</v>
      </c>
      <c r="I336" s="273" t="s">
        <v>2687</v>
      </c>
      <c r="J336" s="273" t="s">
        <v>373</v>
      </c>
      <c r="K336" s="275">
        <v>0.21079999999999999</v>
      </c>
      <c r="L336" s="275">
        <v>0.21079999999999999</v>
      </c>
      <c r="M336" s="275">
        <v>0.204432</v>
      </c>
      <c r="N336" s="276">
        <v>3.0208728652751353</v>
      </c>
      <c r="O336" s="273"/>
      <c r="P336" s="273"/>
      <c r="Q336" s="277"/>
    </row>
    <row r="337" spans="1:17" customFormat="1">
      <c r="A337" s="271">
        <v>334</v>
      </c>
      <c r="B337" s="272"/>
      <c r="C337" s="272" t="s">
        <v>2194</v>
      </c>
      <c r="D337" s="272" t="s">
        <v>1890</v>
      </c>
      <c r="E337" s="272"/>
      <c r="F337" s="273" t="s">
        <v>3090</v>
      </c>
      <c r="G337" s="274">
        <v>307612340201</v>
      </c>
      <c r="H337" s="273" t="s">
        <v>3091</v>
      </c>
      <c r="I337" s="273" t="s">
        <v>2596</v>
      </c>
      <c r="J337" s="273" t="s">
        <v>373</v>
      </c>
      <c r="K337" s="275">
        <v>0.16980000000000001</v>
      </c>
      <c r="L337" s="275">
        <v>0.16980000000000001</v>
      </c>
      <c r="M337" s="275">
        <v>0.16478899999999999</v>
      </c>
      <c r="N337" s="276">
        <v>2.9511189634864636</v>
      </c>
      <c r="O337" s="273"/>
      <c r="P337" s="273"/>
      <c r="Q337" s="277"/>
    </row>
    <row r="338" spans="1:17" customFormat="1">
      <c r="A338" s="271">
        <v>335</v>
      </c>
      <c r="B338" s="272"/>
      <c r="C338" s="272" t="s">
        <v>2194</v>
      </c>
      <c r="D338" s="272" t="s">
        <v>1890</v>
      </c>
      <c r="E338" s="272"/>
      <c r="F338" s="273" t="s">
        <v>3092</v>
      </c>
      <c r="G338" s="274">
        <v>307612140104</v>
      </c>
      <c r="H338" s="273" t="s">
        <v>3093</v>
      </c>
      <c r="I338" s="273" t="s">
        <v>2687</v>
      </c>
      <c r="J338" s="273" t="s">
        <v>373</v>
      </c>
      <c r="K338" s="275">
        <v>1.17E-2</v>
      </c>
      <c r="L338" s="275">
        <v>1.17E-2</v>
      </c>
      <c r="M338" s="275">
        <v>1.1386E-2</v>
      </c>
      <c r="N338" s="276">
        <v>2.683760683760684</v>
      </c>
      <c r="O338" s="273"/>
      <c r="P338" s="273"/>
      <c r="Q338" s="277"/>
    </row>
    <row r="339" spans="1:17" customFormat="1">
      <c r="A339" s="271">
        <v>336</v>
      </c>
      <c r="B339" s="272"/>
      <c r="C339" s="272" t="s">
        <v>2194</v>
      </c>
      <c r="D339" s="272" t="s">
        <v>1890</v>
      </c>
      <c r="E339" s="272"/>
      <c r="F339" s="273" t="s">
        <v>3094</v>
      </c>
      <c r="G339" s="274">
        <v>307612240101</v>
      </c>
      <c r="H339" s="273" t="s">
        <v>3095</v>
      </c>
      <c r="I339" s="273" t="s">
        <v>2596</v>
      </c>
      <c r="J339" s="273" t="s">
        <v>373</v>
      </c>
      <c r="K339" s="275">
        <v>0.63819999999999999</v>
      </c>
      <c r="L339" s="275">
        <v>0.63819999999999999</v>
      </c>
      <c r="M339" s="275">
        <v>0.62163500000000005</v>
      </c>
      <c r="N339" s="276">
        <v>2.5955813224694362</v>
      </c>
      <c r="O339" s="273"/>
      <c r="P339" s="273"/>
      <c r="Q339" s="277"/>
    </row>
    <row r="340" spans="1:17" customFormat="1">
      <c r="A340" s="271">
        <v>337</v>
      </c>
      <c r="B340" s="272"/>
      <c r="C340" s="272" t="s">
        <v>2194</v>
      </c>
      <c r="D340" s="272" t="s">
        <v>1890</v>
      </c>
      <c r="E340" s="272"/>
      <c r="F340" s="273" t="s">
        <v>3094</v>
      </c>
      <c r="G340" s="274">
        <v>307612240104</v>
      </c>
      <c r="H340" s="273" t="s">
        <v>3096</v>
      </c>
      <c r="I340" s="273" t="s">
        <v>2665</v>
      </c>
      <c r="J340" s="273" t="s">
        <v>373</v>
      </c>
      <c r="K340" s="275">
        <v>0.17419999999999999</v>
      </c>
      <c r="L340" s="275">
        <v>0.17419999999999999</v>
      </c>
      <c r="M340" s="275">
        <v>0.16997400000000001</v>
      </c>
      <c r="N340" s="276">
        <v>2.4259471871412055</v>
      </c>
      <c r="O340" s="273"/>
      <c r="P340" s="273"/>
      <c r="Q340" s="277"/>
    </row>
    <row r="341" spans="1:17" customFormat="1">
      <c r="A341" s="271">
        <v>338</v>
      </c>
      <c r="B341" s="272"/>
      <c r="C341" s="272" t="s">
        <v>1795</v>
      </c>
      <c r="D341" s="272" t="s">
        <v>1795</v>
      </c>
      <c r="E341" s="272"/>
      <c r="F341" s="273" t="s">
        <v>3097</v>
      </c>
      <c r="G341" s="274">
        <v>306111240202</v>
      </c>
      <c r="H341" s="273" t="s">
        <v>3098</v>
      </c>
      <c r="I341" s="273" t="s">
        <v>2596</v>
      </c>
      <c r="J341" s="273" t="s">
        <v>373</v>
      </c>
      <c r="K341" s="275">
        <v>0.78922999999999999</v>
      </c>
      <c r="L341" s="275">
        <v>0.78922999999999999</v>
      </c>
      <c r="M341" s="275">
        <v>0.78087499999999999</v>
      </c>
      <c r="N341" s="276">
        <v>1.0586267627941159</v>
      </c>
      <c r="O341" s="273"/>
      <c r="P341" s="273"/>
      <c r="Q341" s="277"/>
    </row>
    <row r="342" spans="1:17" customFormat="1">
      <c r="A342" s="271">
        <v>339</v>
      </c>
      <c r="B342" s="272"/>
      <c r="C342" s="272" t="s">
        <v>1795</v>
      </c>
      <c r="D342" s="272" t="s">
        <v>1795</v>
      </c>
      <c r="E342" s="272"/>
      <c r="F342" s="273" t="s">
        <v>3099</v>
      </c>
      <c r="G342" s="274">
        <v>306111140401</v>
      </c>
      <c r="H342" s="273" t="s">
        <v>3100</v>
      </c>
      <c r="I342" s="273" t="s">
        <v>2596</v>
      </c>
      <c r="J342" s="273" t="s">
        <v>373</v>
      </c>
      <c r="K342" s="275">
        <v>0.19848099999999999</v>
      </c>
      <c r="L342" s="275">
        <v>0.19848099999999999</v>
      </c>
      <c r="M342" s="275">
        <v>0.19638900000000001</v>
      </c>
      <c r="N342" s="276">
        <v>1.054005169260525</v>
      </c>
      <c r="O342" s="273"/>
      <c r="P342" s="273"/>
      <c r="Q342" s="277"/>
    </row>
    <row r="343" spans="1:17" customFormat="1">
      <c r="A343" s="271">
        <v>340</v>
      </c>
      <c r="B343" s="272"/>
      <c r="C343" s="272" t="s">
        <v>1795</v>
      </c>
      <c r="D343" s="272" t="s">
        <v>1795</v>
      </c>
      <c r="E343" s="272"/>
      <c r="F343" s="273" t="s">
        <v>3099</v>
      </c>
      <c r="G343" s="274">
        <v>306111140403</v>
      </c>
      <c r="H343" s="273" t="s">
        <v>3101</v>
      </c>
      <c r="I343" s="273" t="s">
        <v>2596</v>
      </c>
      <c r="J343" s="273" t="s">
        <v>373</v>
      </c>
      <c r="K343" s="275">
        <v>0.91549999999999998</v>
      </c>
      <c r="L343" s="275">
        <v>0.91549999999999998</v>
      </c>
      <c r="M343" s="275">
        <v>0.90613699999999997</v>
      </c>
      <c r="N343" s="276">
        <v>1.0227198252321148</v>
      </c>
      <c r="O343" s="273"/>
      <c r="P343" s="273"/>
      <c r="Q343" s="277"/>
    </row>
    <row r="344" spans="1:17" customFormat="1">
      <c r="A344" s="271">
        <v>341</v>
      </c>
      <c r="B344" s="272"/>
      <c r="C344" s="272" t="s">
        <v>1795</v>
      </c>
      <c r="D344" s="272" t="s">
        <v>1795</v>
      </c>
      <c r="E344" s="272"/>
      <c r="F344" s="273" t="s">
        <v>3099</v>
      </c>
      <c r="G344" s="274">
        <v>306111140402</v>
      </c>
      <c r="H344" s="273" t="s">
        <v>3102</v>
      </c>
      <c r="I344" s="273" t="s">
        <v>2840</v>
      </c>
      <c r="J344" s="273" t="s">
        <v>373</v>
      </c>
      <c r="K344" s="275">
        <v>5.083E-2</v>
      </c>
      <c r="L344" s="275">
        <v>5.083E-2</v>
      </c>
      <c r="M344" s="275">
        <v>5.0318000000000002E-2</v>
      </c>
      <c r="N344" s="276">
        <v>1.007279165846938</v>
      </c>
      <c r="O344" s="273"/>
      <c r="P344" s="273"/>
      <c r="Q344" s="277"/>
    </row>
    <row r="345" spans="1:17" customFormat="1">
      <c r="A345" s="271">
        <v>342</v>
      </c>
      <c r="B345" s="272"/>
      <c r="C345" s="272" t="s">
        <v>1795</v>
      </c>
      <c r="D345" s="272" t="s">
        <v>1795</v>
      </c>
      <c r="E345" s="272"/>
      <c r="F345" s="273" t="s">
        <v>3097</v>
      </c>
      <c r="G345" s="274">
        <v>306111240203</v>
      </c>
      <c r="H345" s="273" t="s">
        <v>3103</v>
      </c>
      <c r="I345" s="273" t="s">
        <v>2596</v>
      </c>
      <c r="J345" s="273" t="s">
        <v>373</v>
      </c>
      <c r="K345" s="275">
        <v>0.94950000000000001</v>
      </c>
      <c r="L345" s="275">
        <v>0.94950000000000001</v>
      </c>
      <c r="M345" s="275">
        <v>0.69259700000000002</v>
      </c>
      <c r="N345" s="276">
        <v>27.05666140073723</v>
      </c>
      <c r="O345" s="273"/>
      <c r="P345" s="273"/>
      <c r="Q345" s="277"/>
    </row>
    <row r="346" spans="1:17" customFormat="1">
      <c r="A346" s="271">
        <v>343</v>
      </c>
      <c r="B346" s="272"/>
      <c r="C346" s="272" t="s">
        <v>1795</v>
      </c>
      <c r="D346" s="272" t="s">
        <v>1795</v>
      </c>
      <c r="E346" s="272"/>
      <c r="F346" s="273" t="s">
        <v>3104</v>
      </c>
      <c r="G346" s="274">
        <v>306111340107</v>
      </c>
      <c r="H346" s="273" t="s">
        <v>2721</v>
      </c>
      <c r="I346" s="273" t="s">
        <v>2687</v>
      </c>
      <c r="J346" s="273" t="s">
        <v>373</v>
      </c>
      <c r="K346" s="275">
        <v>0.87099099999999996</v>
      </c>
      <c r="L346" s="275">
        <v>0.87099099999999996</v>
      </c>
      <c r="M346" s="275">
        <v>0.73645300000000002</v>
      </c>
      <c r="N346" s="276">
        <v>15.44654307564601</v>
      </c>
      <c r="O346" s="273"/>
      <c r="P346" s="273"/>
      <c r="Q346" s="277"/>
    </row>
    <row r="347" spans="1:17" customFormat="1">
      <c r="A347" s="271">
        <v>344</v>
      </c>
      <c r="B347" s="272"/>
      <c r="C347" s="272" t="s">
        <v>1795</v>
      </c>
      <c r="D347" s="272" t="s">
        <v>1795</v>
      </c>
      <c r="E347" s="272"/>
      <c r="F347" s="273" t="s">
        <v>3105</v>
      </c>
      <c r="G347" s="274">
        <v>306111140303</v>
      </c>
      <c r="H347" s="273" t="s">
        <v>3106</v>
      </c>
      <c r="I347" s="273" t="s">
        <v>2596</v>
      </c>
      <c r="J347" s="273" t="s">
        <v>373</v>
      </c>
      <c r="K347" s="275">
        <v>1.2598</v>
      </c>
      <c r="L347" s="275">
        <v>1.2598</v>
      </c>
      <c r="M347" s="275">
        <v>1.0534140000000001</v>
      </c>
      <c r="N347" s="276">
        <v>16.382441657405934</v>
      </c>
      <c r="O347" s="273"/>
      <c r="P347" s="273"/>
      <c r="Q347" s="277"/>
    </row>
    <row r="348" spans="1:17" customFormat="1">
      <c r="A348" s="271">
        <v>345</v>
      </c>
      <c r="B348" s="272"/>
      <c r="C348" s="272" t="s">
        <v>1795</v>
      </c>
      <c r="D348" s="272" t="s">
        <v>1795</v>
      </c>
      <c r="E348" s="272"/>
      <c r="F348" s="273" t="s">
        <v>3107</v>
      </c>
      <c r="G348" s="274">
        <v>306111340402</v>
      </c>
      <c r="H348" s="273" t="s">
        <v>3108</v>
      </c>
      <c r="I348" s="273" t="s">
        <v>2596</v>
      </c>
      <c r="J348" s="273" t="s">
        <v>373</v>
      </c>
      <c r="K348" s="275">
        <v>0.1842</v>
      </c>
      <c r="L348" s="275">
        <v>0.1842</v>
      </c>
      <c r="M348" s="275">
        <v>0.1542</v>
      </c>
      <c r="N348" s="276">
        <v>16.286644951140065</v>
      </c>
      <c r="O348" s="273"/>
      <c r="P348" s="273"/>
      <c r="Q348" s="277"/>
    </row>
    <row r="349" spans="1:17" customFormat="1">
      <c r="A349" s="271">
        <v>346</v>
      </c>
      <c r="B349" s="272"/>
      <c r="C349" s="272" t="s">
        <v>1795</v>
      </c>
      <c r="D349" s="272" t="s">
        <v>1795</v>
      </c>
      <c r="E349" s="272"/>
      <c r="F349" s="273" t="s">
        <v>3105</v>
      </c>
      <c r="G349" s="274">
        <v>306111140304</v>
      </c>
      <c r="H349" s="273" t="s">
        <v>3109</v>
      </c>
      <c r="I349" s="273" t="s">
        <v>2596</v>
      </c>
      <c r="J349" s="273" t="s">
        <v>373</v>
      </c>
      <c r="K349" s="275">
        <v>0.37919999999999998</v>
      </c>
      <c r="L349" s="275">
        <v>0.37919999999999998</v>
      </c>
      <c r="M349" s="275">
        <v>0.326594</v>
      </c>
      <c r="N349" s="276">
        <v>13.872890295358648</v>
      </c>
      <c r="O349" s="273"/>
      <c r="P349" s="273"/>
      <c r="Q349" s="277"/>
    </row>
    <row r="350" spans="1:17" customFormat="1">
      <c r="A350" s="271">
        <v>347</v>
      </c>
      <c r="B350" s="272"/>
      <c r="C350" s="272" t="s">
        <v>1795</v>
      </c>
      <c r="D350" s="272" t="s">
        <v>1795</v>
      </c>
      <c r="E350" s="272"/>
      <c r="F350" s="273" t="s">
        <v>3110</v>
      </c>
      <c r="G350" s="274">
        <v>306111140201</v>
      </c>
      <c r="H350" s="273" t="s">
        <v>3111</v>
      </c>
      <c r="I350" s="273" t="s">
        <v>2596</v>
      </c>
      <c r="J350" s="273" t="s">
        <v>373</v>
      </c>
      <c r="K350" s="275">
        <v>0.81457999999999997</v>
      </c>
      <c r="L350" s="275">
        <v>0.81457999999999997</v>
      </c>
      <c r="M350" s="275">
        <v>0.71165499999999993</v>
      </c>
      <c r="N350" s="276">
        <v>12.635345822387004</v>
      </c>
      <c r="O350" s="273"/>
      <c r="P350" s="273"/>
      <c r="Q350" s="277"/>
    </row>
    <row r="351" spans="1:17" customFormat="1">
      <c r="A351" s="271">
        <v>348</v>
      </c>
      <c r="B351" s="272"/>
      <c r="C351" s="272" t="s">
        <v>1795</v>
      </c>
      <c r="D351" s="272" t="s">
        <v>1795</v>
      </c>
      <c r="E351" s="272"/>
      <c r="F351" s="273" t="s">
        <v>3112</v>
      </c>
      <c r="G351" s="274">
        <v>306111340304</v>
      </c>
      <c r="H351" s="273" t="s">
        <v>2655</v>
      </c>
      <c r="I351" s="273" t="s">
        <v>2596</v>
      </c>
      <c r="J351" s="273" t="s">
        <v>373</v>
      </c>
      <c r="K351" s="275">
        <v>0.22170000000000001</v>
      </c>
      <c r="L351" s="275">
        <v>0.22170000000000001</v>
      </c>
      <c r="M351" s="275">
        <v>0.19683400000000001</v>
      </c>
      <c r="N351" s="276">
        <v>11.216057735678845</v>
      </c>
      <c r="O351" s="273"/>
      <c r="P351" s="273"/>
      <c r="Q351" s="277"/>
    </row>
    <row r="352" spans="1:17" customFormat="1">
      <c r="A352" s="271">
        <v>349</v>
      </c>
      <c r="B352" s="272"/>
      <c r="C352" s="272" t="s">
        <v>1795</v>
      </c>
      <c r="D352" s="272" t="s">
        <v>1795</v>
      </c>
      <c r="E352" s="272"/>
      <c r="F352" s="273" t="s">
        <v>3113</v>
      </c>
      <c r="G352" s="274">
        <v>306111140102</v>
      </c>
      <c r="H352" s="273" t="s">
        <v>3114</v>
      </c>
      <c r="I352" s="273" t="s">
        <v>2596</v>
      </c>
      <c r="J352" s="273" t="s">
        <v>373</v>
      </c>
      <c r="K352" s="275">
        <v>0.62660000000000005</v>
      </c>
      <c r="L352" s="275">
        <v>0.62660000000000005</v>
      </c>
      <c r="M352" s="275">
        <v>0.55717399999999995</v>
      </c>
      <c r="N352" s="276">
        <v>11.079795722949266</v>
      </c>
      <c r="O352" s="273"/>
      <c r="P352" s="273"/>
      <c r="Q352" s="277"/>
    </row>
    <row r="353" spans="1:17" customFormat="1">
      <c r="A353" s="271">
        <v>350</v>
      </c>
      <c r="B353" s="272"/>
      <c r="C353" s="272" t="s">
        <v>1795</v>
      </c>
      <c r="D353" s="272" t="s">
        <v>1795</v>
      </c>
      <c r="E353" s="272"/>
      <c r="F353" s="273" t="s">
        <v>3113</v>
      </c>
      <c r="G353" s="274">
        <v>306111140105</v>
      </c>
      <c r="H353" s="273" t="s">
        <v>3115</v>
      </c>
      <c r="I353" s="273" t="s">
        <v>2596</v>
      </c>
      <c r="J353" s="273" t="s">
        <v>373</v>
      </c>
      <c r="K353" s="275">
        <v>1.7041999999999999</v>
      </c>
      <c r="L353" s="275">
        <v>1.7041999999999999</v>
      </c>
      <c r="M353" s="275">
        <v>1.5519000000000001</v>
      </c>
      <c r="N353" s="276">
        <v>8.936744513554741</v>
      </c>
      <c r="O353" s="273"/>
      <c r="P353" s="273"/>
      <c r="Q353" s="277"/>
    </row>
    <row r="354" spans="1:17" customFormat="1">
      <c r="A354" s="271">
        <v>351</v>
      </c>
      <c r="B354" s="272"/>
      <c r="C354" s="272" t="s">
        <v>1795</v>
      </c>
      <c r="D354" s="272" t="s">
        <v>1795</v>
      </c>
      <c r="E354" s="272"/>
      <c r="F354" s="273" t="s">
        <v>3105</v>
      </c>
      <c r="G354" s="274">
        <v>306111140302</v>
      </c>
      <c r="H354" s="273" t="s">
        <v>3116</v>
      </c>
      <c r="I354" s="273" t="s">
        <v>2596</v>
      </c>
      <c r="J354" s="273" t="s">
        <v>373</v>
      </c>
      <c r="K354" s="275">
        <v>2.3290000000000002</v>
      </c>
      <c r="L354" s="275">
        <v>2.3290000000000002</v>
      </c>
      <c r="M354" s="275">
        <v>2.1292789999999999</v>
      </c>
      <c r="N354" s="276">
        <v>8.5753971661657467</v>
      </c>
      <c r="O354" s="273"/>
      <c r="P354" s="273"/>
      <c r="Q354" s="277"/>
    </row>
    <row r="355" spans="1:17" customFormat="1">
      <c r="A355" s="271">
        <v>352</v>
      </c>
      <c r="B355" s="272"/>
      <c r="C355" s="272" t="s">
        <v>1795</v>
      </c>
      <c r="D355" s="272" t="s">
        <v>1795</v>
      </c>
      <c r="E355" s="272"/>
      <c r="F355" s="273" t="s">
        <v>3117</v>
      </c>
      <c r="G355" s="274">
        <v>306111340204</v>
      </c>
      <c r="H355" s="273" t="s">
        <v>3118</v>
      </c>
      <c r="I355" s="273" t="s">
        <v>2596</v>
      </c>
      <c r="J355" s="273" t="s">
        <v>373</v>
      </c>
      <c r="K355" s="275">
        <v>0.61560000000000004</v>
      </c>
      <c r="L355" s="275">
        <v>0.61560000000000004</v>
      </c>
      <c r="M355" s="275">
        <v>0.57566099999999998</v>
      </c>
      <c r="N355" s="276">
        <v>6.487816764132563</v>
      </c>
      <c r="O355" s="273"/>
      <c r="P355" s="273"/>
      <c r="Q355" s="277"/>
    </row>
    <row r="356" spans="1:17" customFormat="1">
      <c r="A356" s="271">
        <v>353</v>
      </c>
      <c r="B356" s="272"/>
      <c r="C356" s="272" t="s">
        <v>1795</v>
      </c>
      <c r="D356" s="272" t="s">
        <v>1795</v>
      </c>
      <c r="E356" s="272"/>
      <c r="F356" s="273" t="s">
        <v>3119</v>
      </c>
      <c r="G356" s="274">
        <v>306111240501</v>
      </c>
      <c r="H356" s="273" t="s">
        <v>3120</v>
      </c>
      <c r="I356" s="273" t="s">
        <v>2596</v>
      </c>
      <c r="J356" s="273" t="s">
        <v>373</v>
      </c>
      <c r="K356" s="275">
        <v>0.69040000000000001</v>
      </c>
      <c r="L356" s="275">
        <v>0.69040000000000001</v>
      </c>
      <c r="M356" s="275">
        <v>0.65051999999999999</v>
      </c>
      <c r="N356" s="276">
        <v>5.7763615295480912</v>
      </c>
      <c r="O356" s="273"/>
      <c r="P356" s="273"/>
      <c r="Q356" s="277"/>
    </row>
    <row r="357" spans="1:17" customFormat="1">
      <c r="A357" s="271">
        <v>354</v>
      </c>
      <c r="B357" s="272"/>
      <c r="C357" s="272" t="s">
        <v>1795</v>
      </c>
      <c r="D357" s="272" t="s">
        <v>1795</v>
      </c>
      <c r="E357" s="272"/>
      <c r="F357" s="273" t="s">
        <v>3097</v>
      </c>
      <c r="G357" s="274">
        <v>306111240201</v>
      </c>
      <c r="H357" s="273" t="s">
        <v>3121</v>
      </c>
      <c r="I357" s="273" t="s">
        <v>2596</v>
      </c>
      <c r="J357" s="273" t="s">
        <v>373</v>
      </c>
      <c r="K357" s="275">
        <v>0.81950000000000001</v>
      </c>
      <c r="L357" s="275">
        <v>0.81950000000000001</v>
      </c>
      <c r="M357" s="275">
        <v>0.77610800000000002</v>
      </c>
      <c r="N357" s="276">
        <v>5.2949359365466728</v>
      </c>
      <c r="O357" s="273"/>
      <c r="P357" s="273"/>
      <c r="Q357" s="277"/>
    </row>
    <row r="358" spans="1:17" customFormat="1">
      <c r="A358" s="271">
        <v>355</v>
      </c>
      <c r="B358" s="272"/>
      <c r="C358" s="272" t="s">
        <v>1795</v>
      </c>
      <c r="D358" s="272" t="s">
        <v>1795</v>
      </c>
      <c r="E358" s="272"/>
      <c r="F358" s="273" t="s">
        <v>3122</v>
      </c>
      <c r="G358" s="274">
        <v>306111240101</v>
      </c>
      <c r="H358" s="273" t="s">
        <v>3123</v>
      </c>
      <c r="I358" s="273" t="s">
        <v>2596</v>
      </c>
      <c r="J358" s="273" t="s">
        <v>373</v>
      </c>
      <c r="K358" s="275">
        <v>0.1431</v>
      </c>
      <c r="L358" s="275">
        <v>0.1431</v>
      </c>
      <c r="M358" s="275">
        <v>0.13574</v>
      </c>
      <c r="N358" s="276">
        <v>5.1432564640111842</v>
      </c>
      <c r="O358" s="273"/>
      <c r="P358" s="273"/>
      <c r="Q358" s="277"/>
    </row>
    <row r="359" spans="1:17" customFormat="1">
      <c r="A359" s="271">
        <v>356</v>
      </c>
      <c r="B359" s="272"/>
      <c r="C359" s="272" t="s">
        <v>1795</v>
      </c>
      <c r="D359" s="272" t="s">
        <v>1795</v>
      </c>
      <c r="E359" s="272"/>
      <c r="F359" s="273" t="s">
        <v>3124</v>
      </c>
      <c r="G359" s="274">
        <v>306113340301</v>
      </c>
      <c r="H359" s="273" t="s">
        <v>3125</v>
      </c>
      <c r="I359" s="273" t="s">
        <v>2596</v>
      </c>
      <c r="J359" s="273" t="s">
        <v>373</v>
      </c>
      <c r="K359" s="275">
        <v>0.68340000000000001</v>
      </c>
      <c r="L359" s="275">
        <v>0.68340000000000001</v>
      </c>
      <c r="M359" s="275">
        <v>0.65134199999999998</v>
      </c>
      <c r="N359" s="276">
        <v>4.6909569798068524</v>
      </c>
      <c r="O359" s="273"/>
      <c r="P359" s="273"/>
      <c r="Q359" s="277"/>
    </row>
    <row r="360" spans="1:17" customFormat="1">
      <c r="A360" s="271">
        <v>357</v>
      </c>
      <c r="B360" s="272"/>
      <c r="C360" s="272" t="s">
        <v>1795</v>
      </c>
      <c r="D360" s="272" t="s">
        <v>1795</v>
      </c>
      <c r="E360" s="272"/>
      <c r="F360" s="273" t="s">
        <v>3113</v>
      </c>
      <c r="G360" s="274">
        <v>306111140104</v>
      </c>
      <c r="H360" s="273" t="s">
        <v>3126</v>
      </c>
      <c r="I360" s="273" t="s">
        <v>2596</v>
      </c>
      <c r="J360" s="273" t="s">
        <v>373</v>
      </c>
      <c r="K360" s="275">
        <v>1.6539999999999999</v>
      </c>
      <c r="L360" s="275">
        <v>1.6539999999999999</v>
      </c>
      <c r="M360" s="275">
        <v>1.5766169999999999</v>
      </c>
      <c r="N360" s="276">
        <v>4.6785368802902045</v>
      </c>
      <c r="O360" s="273"/>
      <c r="P360" s="273"/>
      <c r="Q360" s="277"/>
    </row>
    <row r="361" spans="1:17" customFormat="1">
      <c r="A361" s="271">
        <v>358</v>
      </c>
      <c r="B361" s="272"/>
      <c r="C361" s="272" t="s">
        <v>1795</v>
      </c>
      <c r="D361" s="272" t="s">
        <v>1795</v>
      </c>
      <c r="E361" s="272"/>
      <c r="F361" s="273" t="s">
        <v>3127</v>
      </c>
      <c r="G361" s="274">
        <v>306111240302</v>
      </c>
      <c r="H361" s="273" t="s">
        <v>3128</v>
      </c>
      <c r="I361" s="273" t="s">
        <v>2596</v>
      </c>
      <c r="J361" s="273" t="s">
        <v>373</v>
      </c>
      <c r="K361" s="275">
        <v>2.0514000000000001</v>
      </c>
      <c r="L361" s="275">
        <v>2.0514000000000001</v>
      </c>
      <c r="M361" s="275">
        <v>1.962914</v>
      </c>
      <c r="N361" s="276">
        <v>4.3134444769425784</v>
      </c>
      <c r="O361" s="273"/>
      <c r="P361" s="273"/>
      <c r="Q361" s="277"/>
    </row>
    <row r="362" spans="1:17" customFormat="1">
      <c r="A362" s="271">
        <v>359</v>
      </c>
      <c r="B362" s="272"/>
      <c r="C362" s="272" t="s">
        <v>1795</v>
      </c>
      <c r="D362" s="272" t="s">
        <v>1795</v>
      </c>
      <c r="E362" s="272"/>
      <c r="F362" s="273" t="s">
        <v>3113</v>
      </c>
      <c r="G362" s="274">
        <v>306111140103</v>
      </c>
      <c r="H362" s="273" t="s">
        <v>3129</v>
      </c>
      <c r="I362" s="273" t="s">
        <v>2596</v>
      </c>
      <c r="J362" s="273" t="s">
        <v>373</v>
      </c>
      <c r="K362" s="275">
        <v>1.9079999999999999</v>
      </c>
      <c r="L362" s="275">
        <v>1.9079999999999999</v>
      </c>
      <c r="M362" s="275">
        <v>1.8324129999999998</v>
      </c>
      <c r="N362" s="276">
        <v>3.9615828092243226</v>
      </c>
      <c r="O362" s="273"/>
      <c r="P362" s="273"/>
      <c r="Q362" s="277"/>
    </row>
    <row r="363" spans="1:17" customFormat="1">
      <c r="A363" s="271">
        <v>360</v>
      </c>
      <c r="B363" s="272"/>
      <c r="C363" s="272" t="s">
        <v>1795</v>
      </c>
      <c r="D363" s="272" t="s">
        <v>1795</v>
      </c>
      <c r="E363" s="272"/>
      <c r="F363" s="273" t="s">
        <v>3130</v>
      </c>
      <c r="G363" s="274">
        <v>306113640101</v>
      </c>
      <c r="H363" s="273" t="s">
        <v>3131</v>
      </c>
      <c r="I363" s="273" t="s">
        <v>2596</v>
      </c>
      <c r="J363" s="273" t="s">
        <v>373</v>
      </c>
      <c r="K363" s="275">
        <v>3.6092</v>
      </c>
      <c r="L363" s="275">
        <v>3.6092</v>
      </c>
      <c r="M363" s="275">
        <v>3.472397</v>
      </c>
      <c r="N363" s="276">
        <v>3.7903967638257789</v>
      </c>
      <c r="O363" s="273"/>
      <c r="P363" s="273"/>
      <c r="Q363" s="277"/>
    </row>
    <row r="364" spans="1:17" customFormat="1">
      <c r="A364" s="271">
        <v>361</v>
      </c>
      <c r="B364" s="272"/>
      <c r="C364" s="272" t="s">
        <v>1795</v>
      </c>
      <c r="D364" s="272" t="s">
        <v>1795</v>
      </c>
      <c r="E364" s="272"/>
      <c r="F364" s="273" t="s">
        <v>3132</v>
      </c>
      <c r="G364" s="274">
        <v>306111240704</v>
      </c>
      <c r="H364" s="273" t="s">
        <v>3133</v>
      </c>
      <c r="I364" s="273" t="s">
        <v>2596</v>
      </c>
      <c r="J364" s="273" t="s">
        <v>373</v>
      </c>
      <c r="K364" s="275">
        <v>0.1719</v>
      </c>
      <c r="L364" s="275">
        <v>0.1719</v>
      </c>
      <c r="M364" s="275">
        <v>0.16581799999999999</v>
      </c>
      <c r="N364" s="276">
        <v>3.538103548574755</v>
      </c>
      <c r="O364" s="273"/>
      <c r="P364" s="273"/>
      <c r="Q364" s="277"/>
    </row>
    <row r="365" spans="1:17" customFormat="1">
      <c r="A365" s="271">
        <v>362</v>
      </c>
      <c r="B365" s="272"/>
      <c r="C365" s="272" t="s">
        <v>1795</v>
      </c>
      <c r="D365" s="272" t="s">
        <v>1795</v>
      </c>
      <c r="E365" s="272"/>
      <c r="F365" s="273" t="s">
        <v>3119</v>
      </c>
      <c r="G365" s="274">
        <v>306111240502</v>
      </c>
      <c r="H365" s="273" t="s">
        <v>3134</v>
      </c>
      <c r="I365" s="273" t="s">
        <v>2596</v>
      </c>
      <c r="J365" s="273" t="s">
        <v>373</v>
      </c>
      <c r="K365" s="275">
        <v>1.1850000000000001</v>
      </c>
      <c r="L365" s="275">
        <v>1.1850000000000001</v>
      </c>
      <c r="M365" s="275">
        <v>1.1432550000000001</v>
      </c>
      <c r="N365" s="276">
        <v>3.5227848101265753</v>
      </c>
      <c r="O365" s="273"/>
      <c r="P365" s="273"/>
      <c r="Q365" s="277"/>
    </row>
    <row r="366" spans="1:17" customFormat="1">
      <c r="A366" s="271">
        <v>363</v>
      </c>
      <c r="B366" s="272"/>
      <c r="C366" s="272" t="s">
        <v>1795</v>
      </c>
      <c r="D366" s="272" t="s">
        <v>1795</v>
      </c>
      <c r="E366" s="272"/>
      <c r="F366" s="273" t="s">
        <v>3132</v>
      </c>
      <c r="G366" s="274">
        <v>306111240702</v>
      </c>
      <c r="H366" s="273" t="s">
        <v>3135</v>
      </c>
      <c r="I366" s="273" t="s">
        <v>2596</v>
      </c>
      <c r="J366" s="273" t="s">
        <v>373</v>
      </c>
      <c r="K366" s="275">
        <v>1.2188000000000001</v>
      </c>
      <c r="L366" s="275">
        <v>1.2188000000000001</v>
      </c>
      <c r="M366" s="275">
        <v>1.175872</v>
      </c>
      <c r="N366" s="276">
        <v>3.5221529373153979</v>
      </c>
      <c r="O366" s="273"/>
      <c r="P366" s="273"/>
      <c r="Q366" s="277"/>
    </row>
    <row r="367" spans="1:17" customFormat="1">
      <c r="A367" s="271">
        <v>364</v>
      </c>
      <c r="B367" s="272"/>
      <c r="C367" s="272" t="s">
        <v>1795</v>
      </c>
      <c r="D367" s="272" t="s">
        <v>1795</v>
      </c>
      <c r="E367" s="272"/>
      <c r="F367" s="273" t="s">
        <v>3136</v>
      </c>
      <c r="G367" s="274">
        <v>306111240802</v>
      </c>
      <c r="H367" s="273" t="s">
        <v>3137</v>
      </c>
      <c r="I367" s="273" t="s">
        <v>2596</v>
      </c>
      <c r="J367" s="273" t="s">
        <v>373</v>
      </c>
      <c r="K367" s="275">
        <v>1.075</v>
      </c>
      <c r="L367" s="275">
        <v>1.075</v>
      </c>
      <c r="M367" s="275">
        <v>1.038986</v>
      </c>
      <c r="N367" s="276">
        <v>3.35013953488372</v>
      </c>
      <c r="O367" s="273"/>
      <c r="P367" s="273"/>
      <c r="Q367" s="277"/>
    </row>
    <row r="368" spans="1:17" customFormat="1">
      <c r="A368" s="271">
        <v>365</v>
      </c>
      <c r="B368" s="272"/>
      <c r="C368" s="272" t="s">
        <v>1795</v>
      </c>
      <c r="D368" s="272" t="s">
        <v>1795</v>
      </c>
      <c r="E368" s="272"/>
      <c r="F368" s="273" t="s">
        <v>3113</v>
      </c>
      <c r="G368" s="274">
        <v>306111140101</v>
      </c>
      <c r="H368" s="273" t="s">
        <v>3138</v>
      </c>
      <c r="I368" s="273" t="s">
        <v>2596</v>
      </c>
      <c r="J368" s="273" t="s">
        <v>373</v>
      </c>
      <c r="K368" s="275">
        <v>2.2568000000000001</v>
      </c>
      <c r="L368" s="275">
        <v>2.2568000000000001</v>
      </c>
      <c r="M368" s="275">
        <v>2.1942789999999999</v>
      </c>
      <c r="N368" s="276">
        <v>2.7703385324353182</v>
      </c>
      <c r="O368" s="273"/>
      <c r="P368" s="273"/>
      <c r="Q368" s="277"/>
    </row>
    <row r="369" spans="1:17" customFormat="1">
      <c r="A369" s="271">
        <v>366</v>
      </c>
      <c r="B369" s="272"/>
      <c r="C369" s="272" t="s">
        <v>1795</v>
      </c>
      <c r="D369" s="272" t="s">
        <v>1795</v>
      </c>
      <c r="E369" s="272"/>
      <c r="F369" s="273" t="s">
        <v>3136</v>
      </c>
      <c r="G369" s="274">
        <v>306111240803</v>
      </c>
      <c r="H369" s="273" t="s">
        <v>3139</v>
      </c>
      <c r="I369" s="273" t="s">
        <v>2596</v>
      </c>
      <c r="J369" s="273" t="s">
        <v>373</v>
      </c>
      <c r="K369" s="275">
        <v>0.35859999999999997</v>
      </c>
      <c r="L369" s="275">
        <v>0.35859999999999997</v>
      </c>
      <c r="M369" s="275">
        <v>0.34909299999999999</v>
      </c>
      <c r="N369" s="276">
        <v>2.6511433351924114</v>
      </c>
      <c r="O369" s="273"/>
      <c r="P369" s="273"/>
      <c r="Q369" s="277"/>
    </row>
    <row r="370" spans="1:17" customFormat="1">
      <c r="A370" s="271">
        <v>367</v>
      </c>
      <c r="B370" s="272"/>
      <c r="C370" s="272" t="s">
        <v>1795</v>
      </c>
      <c r="D370" s="272" t="s">
        <v>1795</v>
      </c>
      <c r="E370" s="272"/>
      <c r="F370" s="273" t="s">
        <v>3127</v>
      </c>
      <c r="G370" s="274">
        <v>306111240301</v>
      </c>
      <c r="H370" s="273" t="s">
        <v>3140</v>
      </c>
      <c r="I370" s="273" t="s">
        <v>2596</v>
      </c>
      <c r="J370" s="273" t="s">
        <v>373</v>
      </c>
      <c r="K370" s="275">
        <v>1.39028</v>
      </c>
      <c r="L370" s="275">
        <v>1.39028</v>
      </c>
      <c r="M370" s="275">
        <v>1.3561300000000001</v>
      </c>
      <c r="N370" s="276">
        <v>2.4563397301262984</v>
      </c>
      <c r="O370" s="273"/>
      <c r="P370" s="273"/>
      <c r="Q370" s="277"/>
    </row>
    <row r="371" spans="1:17" customFormat="1">
      <c r="A371" s="271">
        <v>368</v>
      </c>
      <c r="B371" s="272"/>
      <c r="C371" s="272" t="s">
        <v>1795</v>
      </c>
      <c r="D371" s="272" t="s">
        <v>1795</v>
      </c>
      <c r="E371" s="272"/>
      <c r="F371" s="273" t="s">
        <v>3132</v>
      </c>
      <c r="G371" s="274">
        <v>306111240701</v>
      </c>
      <c r="H371" s="273" t="s">
        <v>2900</v>
      </c>
      <c r="I371" s="273" t="s">
        <v>2596</v>
      </c>
      <c r="J371" s="273" t="s">
        <v>373</v>
      </c>
      <c r="K371" s="275">
        <v>1.3671</v>
      </c>
      <c r="L371" s="275">
        <v>1.3671</v>
      </c>
      <c r="M371" s="275">
        <v>1.3419140000000001</v>
      </c>
      <c r="N371" s="276">
        <v>1.842293906810031</v>
      </c>
      <c r="O371" s="273"/>
      <c r="P371" s="273"/>
      <c r="Q371" s="277"/>
    </row>
    <row r="372" spans="1:17" customFormat="1">
      <c r="A372" s="271">
        <v>369</v>
      </c>
      <c r="B372" s="272"/>
      <c r="C372" s="272" t="s">
        <v>1795</v>
      </c>
      <c r="D372" s="272" t="s">
        <v>1795</v>
      </c>
      <c r="E372" s="272"/>
      <c r="F372" s="273" t="s">
        <v>3141</v>
      </c>
      <c r="G372" s="274">
        <v>306112340304</v>
      </c>
      <c r="H372" s="273" t="s">
        <v>3142</v>
      </c>
      <c r="I372" s="273" t="s">
        <v>2658</v>
      </c>
      <c r="J372" s="273" t="s">
        <v>373</v>
      </c>
      <c r="K372" s="275">
        <v>0.53800000000000003</v>
      </c>
      <c r="L372" s="275">
        <v>0.53800000000000003</v>
      </c>
      <c r="M372" s="275">
        <v>0.52839100000000006</v>
      </c>
      <c r="N372" s="276">
        <v>1.7860594795538993</v>
      </c>
      <c r="O372" s="273"/>
      <c r="P372" s="273"/>
      <c r="Q372" s="277"/>
    </row>
    <row r="373" spans="1:17" customFormat="1">
      <c r="A373" s="271">
        <v>370</v>
      </c>
      <c r="B373" s="272"/>
      <c r="C373" s="272" t="s">
        <v>1795</v>
      </c>
      <c r="D373" s="272" t="s">
        <v>1795</v>
      </c>
      <c r="E373" s="272"/>
      <c r="F373" s="273" t="s">
        <v>3136</v>
      </c>
      <c r="G373" s="274">
        <v>306111240801</v>
      </c>
      <c r="H373" s="273" t="s">
        <v>3143</v>
      </c>
      <c r="I373" s="273" t="s">
        <v>2596</v>
      </c>
      <c r="J373" s="273" t="s">
        <v>373</v>
      </c>
      <c r="K373" s="275">
        <v>0.96540000000000004</v>
      </c>
      <c r="L373" s="275">
        <v>0.96540000000000004</v>
      </c>
      <c r="M373" s="275">
        <v>0.95319399999999999</v>
      </c>
      <c r="N373" s="276">
        <v>1.2643463849181737</v>
      </c>
      <c r="O373" s="273"/>
      <c r="P373" s="273"/>
      <c r="Q373" s="277"/>
    </row>
    <row r="374" spans="1:17" customFormat="1">
      <c r="A374" s="271">
        <v>371</v>
      </c>
      <c r="B374" s="272"/>
      <c r="C374" s="272" t="s">
        <v>1795</v>
      </c>
      <c r="D374" s="272" t="s">
        <v>1795</v>
      </c>
      <c r="E374" s="272"/>
      <c r="F374" s="273" t="s">
        <v>3144</v>
      </c>
      <c r="G374" s="274">
        <v>306113240204</v>
      </c>
      <c r="H374" s="273" t="s">
        <v>3145</v>
      </c>
      <c r="I374" s="273" t="s">
        <v>2596</v>
      </c>
      <c r="J374" s="273" t="s">
        <v>373</v>
      </c>
      <c r="K374" s="275">
        <v>2.7524999999999999</v>
      </c>
      <c r="L374" s="275">
        <v>2.7524999999999999</v>
      </c>
      <c r="M374" s="275">
        <v>2.7224330000000001</v>
      </c>
      <c r="N374" s="276">
        <v>1.0923524069028099</v>
      </c>
      <c r="O374" s="273"/>
      <c r="P374" s="273"/>
      <c r="Q374" s="277"/>
    </row>
    <row r="375" spans="1:17" customFormat="1">
      <c r="A375" s="271">
        <v>372</v>
      </c>
      <c r="B375" s="272"/>
      <c r="C375" s="272" t="s">
        <v>1795</v>
      </c>
      <c r="D375" s="272" t="s">
        <v>1795</v>
      </c>
      <c r="E375" s="272"/>
      <c r="F375" s="273" t="s">
        <v>3112</v>
      </c>
      <c r="G375" s="274">
        <v>306111340302</v>
      </c>
      <c r="H375" s="273" t="s">
        <v>3146</v>
      </c>
      <c r="I375" s="273" t="s">
        <v>2596</v>
      </c>
      <c r="J375" s="273" t="s">
        <v>373</v>
      </c>
      <c r="K375" s="275">
        <v>1.2829999999999999</v>
      </c>
      <c r="L375" s="275">
        <v>1.2829999999999999</v>
      </c>
      <c r="M375" s="275">
        <v>1.2726219999999999</v>
      </c>
      <c r="N375" s="276">
        <v>0.8088854247856585</v>
      </c>
      <c r="O375" s="273"/>
      <c r="P375" s="273"/>
      <c r="Q375" s="277"/>
    </row>
    <row r="376" spans="1:17" customFormat="1">
      <c r="A376" s="271">
        <v>373</v>
      </c>
      <c r="B376" s="272"/>
      <c r="C376" s="272" t="s">
        <v>1795</v>
      </c>
      <c r="D376" s="272" t="s">
        <v>1795</v>
      </c>
      <c r="E376" s="272"/>
      <c r="F376" s="273" t="s">
        <v>3147</v>
      </c>
      <c r="G376" s="274">
        <v>306111240902</v>
      </c>
      <c r="H376" s="273" t="s">
        <v>2900</v>
      </c>
      <c r="I376" s="273" t="s">
        <v>2840</v>
      </c>
      <c r="J376" s="273" t="s">
        <v>373</v>
      </c>
      <c r="K376" s="275">
        <v>0.7409</v>
      </c>
      <c r="L376" s="275">
        <v>0.7409</v>
      </c>
      <c r="M376" s="275">
        <v>0.73924100000000004</v>
      </c>
      <c r="N376" s="276">
        <v>0.22391685787555216</v>
      </c>
      <c r="O376" s="273"/>
      <c r="P376" s="273"/>
      <c r="Q376" s="277"/>
    </row>
    <row r="377" spans="1:17" customFormat="1">
      <c r="A377" s="271">
        <v>374</v>
      </c>
      <c r="B377" s="272"/>
      <c r="C377" s="272" t="s">
        <v>1795</v>
      </c>
      <c r="D377" s="272" t="s">
        <v>1795</v>
      </c>
      <c r="E377" s="272"/>
      <c r="F377" s="273" t="s">
        <v>3147</v>
      </c>
      <c r="G377" s="274">
        <v>306111240901</v>
      </c>
      <c r="H377" s="273" t="s">
        <v>3148</v>
      </c>
      <c r="I377" s="273" t="s">
        <v>2840</v>
      </c>
      <c r="J377" s="273" t="s">
        <v>373</v>
      </c>
      <c r="K377" s="275">
        <v>6.4899999999999999E-2</v>
      </c>
      <c r="L377" s="275">
        <v>6.4899999999999999E-2</v>
      </c>
      <c r="M377" s="275">
        <v>6.4663999999999999E-2</v>
      </c>
      <c r="N377" s="276">
        <v>0.36363636363636381</v>
      </c>
      <c r="O377" s="273"/>
      <c r="P377" s="273"/>
      <c r="Q377" s="277"/>
    </row>
    <row r="378" spans="1:17" customFormat="1">
      <c r="A378" s="271">
        <v>375</v>
      </c>
      <c r="B378" s="272"/>
      <c r="C378" s="272" t="s">
        <v>1795</v>
      </c>
      <c r="D378" s="272" t="s">
        <v>1795</v>
      </c>
      <c r="E378" s="272"/>
      <c r="F378" s="273" t="s">
        <v>3149</v>
      </c>
      <c r="G378" s="274">
        <v>306231240204</v>
      </c>
      <c r="H378" s="273" t="s">
        <v>3150</v>
      </c>
      <c r="I378" s="273" t="s">
        <v>2665</v>
      </c>
      <c r="J378" s="273" t="s">
        <v>373</v>
      </c>
      <c r="K378" s="275">
        <v>0.1323</v>
      </c>
      <c r="L378" s="275">
        <v>0.1323</v>
      </c>
      <c r="M378" s="275">
        <v>0.100026</v>
      </c>
      <c r="N378" s="276">
        <v>24.394557823129247</v>
      </c>
      <c r="O378" s="273"/>
      <c r="P378" s="273"/>
      <c r="Q378" s="277"/>
    </row>
    <row r="379" spans="1:17" customFormat="1">
      <c r="A379" s="271">
        <v>376</v>
      </c>
      <c r="B379" s="272"/>
      <c r="C379" s="272" t="s">
        <v>1795</v>
      </c>
      <c r="D379" s="272" t="s">
        <v>1795</v>
      </c>
      <c r="E379" s="272"/>
      <c r="F379" s="273" t="s">
        <v>3151</v>
      </c>
      <c r="G379" s="274">
        <v>306113540103</v>
      </c>
      <c r="H379" s="273" t="s">
        <v>3152</v>
      </c>
      <c r="I379" s="273" t="s">
        <v>2596</v>
      </c>
      <c r="J379" s="273" t="s">
        <v>373</v>
      </c>
      <c r="K379" s="275">
        <v>0.7278</v>
      </c>
      <c r="L379" s="275">
        <v>0.7278</v>
      </c>
      <c r="M379" s="275">
        <v>0.57962800000000003</v>
      </c>
      <c r="N379" s="276">
        <v>20.358889804891451</v>
      </c>
      <c r="O379" s="273"/>
      <c r="P379" s="273"/>
      <c r="Q379" s="277"/>
    </row>
    <row r="380" spans="1:17" customFormat="1">
      <c r="A380" s="271">
        <v>377</v>
      </c>
      <c r="B380" s="272"/>
      <c r="C380" s="272" t="s">
        <v>1795</v>
      </c>
      <c r="D380" s="272" t="s">
        <v>1795</v>
      </c>
      <c r="E380" s="272"/>
      <c r="F380" s="273" t="s">
        <v>3153</v>
      </c>
      <c r="G380" s="274">
        <v>306112140201</v>
      </c>
      <c r="H380" s="273" t="s">
        <v>3154</v>
      </c>
      <c r="I380" s="273" t="s">
        <v>2596</v>
      </c>
      <c r="J380" s="273" t="s">
        <v>373</v>
      </c>
      <c r="K380" s="275">
        <v>0.57740000000000002</v>
      </c>
      <c r="L380" s="275">
        <v>0.57740000000000002</v>
      </c>
      <c r="M380" s="275">
        <v>0.463086</v>
      </c>
      <c r="N380" s="276">
        <v>19.798060270176656</v>
      </c>
      <c r="O380" s="273"/>
      <c r="P380" s="273"/>
      <c r="Q380" s="277"/>
    </row>
    <row r="381" spans="1:17" customFormat="1">
      <c r="A381" s="271">
        <v>378</v>
      </c>
      <c r="B381" s="272"/>
      <c r="C381" s="272" t="s">
        <v>1795</v>
      </c>
      <c r="D381" s="272" t="s">
        <v>1795</v>
      </c>
      <c r="E381" s="272"/>
      <c r="F381" s="273" t="s">
        <v>3155</v>
      </c>
      <c r="G381" s="274">
        <v>306112140101</v>
      </c>
      <c r="H381" s="273" t="s">
        <v>3156</v>
      </c>
      <c r="I381" s="273" t="s">
        <v>2596</v>
      </c>
      <c r="J381" s="273" t="s">
        <v>373</v>
      </c>
      <c r="K381" s="275">
        <v>2.2159200000000001</v>
      </c>
      <c r="L381" s="275">
        <v>2.2159200000000001</v>
      </c>
      <c r="M381" s="275">
        <v>1.90493</v>
      </c>
      <c r="N381" s="276">
        <v>14.034351420628907</v>
      </c>
      <c r="O381" s="273"/>
      <c r="P381" s="273"/>
      <c r="Q381" s="277"/>
    </row>
    <row r="382" spans="1:17" customFormat="1">
      <c r="A382" s="271">
        <v>379</v>
      </c>
      <c r="B382" s="272"/>
      <c r="C382" s="272" t="s">
        <v>1795</v>
      </c>
      <c r="D382" s="272" t="s">
        <v>1795</v>
      </c>
      <c r="E382" s="272"/>
      <c r="F382" s="273" t="s">
        <v>3149</v>
      </c>
      <c r="G382" s="274">
        <v>306231240201</v>
      </c>
      <c r="H382" s="273" t="s">
        <v>3157</v>
      </c>
      <c r="I382" s="273" t="s">
        <v>2596</v>
      </c>
      <c r="J382" s="273" t="s">
        <v>373</v>
      </c>
      <c r="K382" s="275">
        <v>0.46350000000000002</v>
      </c>
      <c r="L382" s="275">
        <v>0.46350000000000002</v>
      </c>
      <c r="M382" s="275">
        <v>0.40168300000000001</v>
      </c>
      <c r="N382" s="276">
        <v>13.337001078748653</v>
      </c>
      <c r="O382" s="273"/>
      <c r="P382" s="273"/>
      <c r="Q382" s="277"/>
    </row>
    <row r="383" spans="1:17" customFormat="1">
      <c r="A383" s="271">
        <v>380</v>
      </c>
      <c r="B383" s="272"/>
      <c r="C383" s="272" t="s">
        <v>1795</v>
      </c>
      <c r="D383" s="272" t="s">
        <v>1795</v>
      </c>
      <c r="E383" s="272"/>
      <c r="F383" s="273" t="s">
        <v>3158</v>
      </c>
      <c r="G383" s="274">
        <v>306112140303</v>
      </c>
      <c r="H383" s="273" t="s">
        <v>3159</v>
      </c>
      <c r="I383" s="273" t="s">
        <v>2596</v>
      </c>
      <c r="J383" s="273" t="s">
        <v>373</v>
      </c>
      <c r="K383" s="275">
        <v>0.26590000000000003</v>
      </c>
      <c r="L383" s="275">
        <v>0.26590000000000003</v>
      </c>
      <c r="M383" s="275">
        <v>0.24449000000000001</v>
      </c>
      <c r="N383" s="276">
        <v>8.0518992102294131</v>
      </c>
      <c r="O383" s="273"/>
      <c r="P383" s="273"/>
      <c r="Q383" s="277"/>
    </row>
    <row r="384" spans="1:17" customFormat="1">
      <c r="A384" s="271">
        <v>381</v>
      </c>
      <c r="B384" s="272"/>
      <c r="C384" s="272" t="s">
        <v>1795</v>
      </c>
      <c r="D384" s="272" t="s">
        <v>1795</v>
      </c>
      <c r="E384" s="272"/>
      <c r="F384" s="273" t="s">
        <v>3158</v>
      </c>
      <c r="G384" s="274">
        <v>306112140302</v>
      </c>
      <c r="H384" s="273" t="s">
        <v>3160</v>
      </c>
      <c r="I384" s="273" t="s">
        <v>2596</v>
      </c>
      <c r="J384" s="273" t="s">
        <v>373</v>
      </c>
      <c r="K384" s="275">
        <v>1.7547999999999999</v>
      </c>
      <c r="L384" s="275">
        <v>1.7547999999999999</v>
      </c>
      <c r="M384" s="275">
        <v>1.6917710000000001</v>
      </c>
      <c r="N384" s="276">
        <v>3.5918053339411773</v>
      </c>
      <c r="O384" s="273"/>
      <c r="P384" s="273"/>
      <c r="Q384" s="277"/>
    </row>
    <row r="385" spans="1:17" customFormat="1">
      <c r="A385" s="271">
        <v>382</v>
      </c>
      <c r="B385" s="272"/>
      <c r="C385" s="272" t="s">
        <v>1795</v>
      </c>
      <c r="D385" s="272" t="s">
        <v>1795</v>
      </c>
      <c r="E385" s="272"/>
      <c r="F385" s="273" t="s">
        <v>3110</v>
      </c>
      <c r="G385" s="274">
        <v>306111140204</v>
      </c>
      <c r="H385" s="273" t="s">
        <v>3161</v>
      </c>
      <c r="I385" s="273" t="s">
        <v>2596</v>
      </c>
      <c r="J385" s="273" t="s">
        <v>373</v>
      </c>
      <c r="K385" s="275">
        <v>0.22386</v>
      </c>
      <c r="L385" s="275">
        <v>0.22386</v>
      </c>
      <c r="M385" s="275">
        <v>0.22069100000000003</v>
      </c>
      <c r="N385" s="276">
        <v>1.4156169034217714</v>
      </c>
      <c r="O385" s="273"/>
      <c r="P385" s="273"/>
      <c r="Q385" s="277"/>
    </row>
    <row r="386" spans="1:17" customFormat="1">
      <c r="A386" s="271">
        <v>383</v>
      </c>
      <c r="B386" s="272"/>
      <c r="C386" s="272" t="s">
        <v>1795</v>
      </c>
      <c r="D386" s="272" t="s">
        <v>1795</v>
      </c>
      <c r="E386" s="272"/>
      <c r="F386" s="273" t="s">
        <v>3110</v>
      </c>
      <c r="G386" s="274">
        <v>306111140202</v>
      </c>
      <c r="H386" s="273" t="s">
        <v>3162</v>
      </c>
      <c r="I386" s="273" t="s">
        <v>2687</v>
      </c>
      <c r="J386" s="273" t="s">
        <v>373</v>
      </c>
      <c r="K386" s="275">
        <v>2.2280000000000002</v>
      </c>
      <c r="L386" s="275">
        <v>2.2280000000000002</v>
      </c>
      <c r="M386" s="275">
        <v>2.2049529999999997</v>
      </c>
      <c r="N386" s="276">
        <v>1.0344254937163593</v>
      </c>
      <c r="O386" s="273"/>
      <c r="P386" s="273"/>
      <c r="Q386" s="277"/>
    </row>
    <row r="387" spans="1:17" customFormat="1">
      <c r="A387" s="271">
        <v>384</v>
      </c>
      <c r="B387" s="272"/>
      <c r="C387" s="272" t="s">
        <v>1795</v>
      </c>
      <c r="D387" s="272" t="s">
        <v>1795</v>
      </c>
      <c r="E387" s="272"/>
      <c r="F387" s="273" t="s">
        <v>3163</v>
      </c>
      <c r="G387" s="274">
        <v>306112340204</v>
      </c>
      <c r="H387" s="273" t="s">
        <v>3164</v>
      </c>
      <c r="I387" s="273" t="s">
        <v>2596</v>
      </c>
      <c r="J387" s="273" t="s">
        <v>373</v>
      </c>
      <c r="K387" s="275">
        <v>5.9900000000000002E-2</v>
      </c>
      <c r="L387" s="275">
        <v>5.9900000000000002E-2</v>
      </c>
      <c r="M387" s="275">
        <v>5.9393000000000001E-2</v>
      </c>
      <c r="N387" s="276">
        <v>0.84641068447412426</v>
      </c>
      <c r="O387" s="273"/>
      <c r="P387" s="273"/>
      <c r="Q387" s="277"/>
    </row>
    <row r="388" spans="1:17" customFormat="1">
      <c r="A388" s="271">
        <v>385</v>
      </c>
      <c r="B388" s="272"/>
      <c r="C388" s="272" t="s">
        <v>1795</v>
      </c>
      <c r="D388" s="272" t="s">
        <v>1795</v>
      </c>
      <c r="E388" s="272"/>
      <c r="F388" s="273" t="s">
        <v>3158</v>
      </c>
      <c r="G388" s="274">
        <v>306112140304</v>
      </c>
      <c r="H388" s="273" t="s">
        <v>3165</v>
      </c>
      <c r="I388" s="273" t="s">
        <v>2596</v>
      </c>
      <c r="J388" s="273" t="s">
        <v>373</v>
      </c>
      <c r="K388" s="275">
        <v>3.2709999999999999</v>
      </c>
      <c r="L388" s="275">
        <v>3.2709999999999999</v>
      </c>
      <c r="M388" s="275">
        <v>3.2592630000000002</v>
      </c>
      <c r="N388" s="276">
        <v>0.35881993274227036</v>
      </c>
      <c r="O388" s="273"/>
      <c r="P388" s="273"/>
      <c r="Q388" s="277"/>
    </row>
    <row r="389" spans="1:17" customFormat="1">
      <c r="A389" s="271">
        <v>386</v>
      </c>
      <c r="B389" s="272"/>
      <c r="C389" s="272" t="s">
        <v>1795</v>
      </c>
      <c r="D389" s="272" t="s">
        <v>1795</v>
      </c>
      <c r="E389" s="272"/>
      <c r="F389" s="273" t="s">
        <v>3166</v>
      </c>
      <c r="G389" s="274">
        <v>306113240104</v>
      </c>
      <c r="H389" s="273" t="s">
        <v>3167</v>
      </c>
      <c r="I389" s="273" t="s">
        <v>2599</v>
      </c>
      <c r="J389" s="273" t="s">
        <v>373</v>
      </c>
      <c r="K389" s="275">
        <v>2.1118000000000001</v>
      </c>
      <c r="L389" s="275">
        <v>2.1118000000000001</v>
      </c>
      <c r="M389" s="275">
        <v>1.9216869999999999</v>
      </c>
      <c r="N389" s="276">
        <v>9.0024150014205979</v>
      </c>
      <c r="O389" s="273"/>
      <c r="P389" s="273"/>
      <c r="Q389" s="277"/>
    </row>
    <row r="390" spans="1:17" customFormat="1">
      <c r="A390" s="271">
        <v>387</v>
      </c>
      <c r="B390" s="272"/>
      <c r="C390" s="272" t="s">
        <v>1795</v>
      </c>
      <c r="D390" s="272" t="s">
        <v>1795</v>
      </c>
      <c r="E390" s="272"/>
      <c r="F390" s="273" t="s">
        <v>3168</v>
      </c>
      <c r="G390" s="274">
        <v>306113440206</v>
      </c>
      <c r="H390" s="273" t="s">
        <v>3169</v>
      </c>
      <c r="I390" s="273" t="s">
        <v>2599</v>
      </c>
      <c r="J390" s="273" t="s">
        <v>373</v>
      </c>
      <c r="K390" s="275">
        <v>0.67559999999999998</v>
      </c>
      <c r="L390" s="275">
        <v>0.67559999999999998</v>
      </c>
      <c r="M390" s="275">
        <v>0.62181399999999998</v>
      </c>
      <c r="N390" s="276">
        <v>7.9612196566015401</v>
      </c>
      <c r="O390" s="273"/>
      <c r="P390" s="273"/>
      <c r="Q390" s="277"/>
    </row>
    <row r="391" spans="1:17" customFormat="1">
      <c r="A391" s="271">
        <v>388</v>
      </c>
      <c r="B391" s="272"/>
      <c r="C391" s="272" t="s">
        <v>1795</v>
      </c>
      <c r="D391" s="272" t="s">
        <v>1795</v>
      </c>
      <c r="E391" s="272"/>
      <c r="F391" s="273" t="s">
        <v>3124</v>
      </c>
      <c r="G391" s="274">
        <v>306113340304</v>
      </c>
      <c r="H391" s="273" t="s">
        <v>3170</v>
      </c>
      <c r="I391" s="273" t="s">
        <v>2599</v>
      </c>
      <c r="J391" s="273" t="s">
        <v>373</v>
      </c>
      <c r="K391" s="275">
        <v>2.5331999999999999</v>
      </c>
      <c r="L391" s="275">
        <v>2.5331999999999999</v>
      </c>
      <c r="M391" s="275">
        <v>2.3328190000000002</v>
      </c>
      <c r="N391" s="276">
        <v>7.9101926417179742</v>
      </c>
      <c r="O391" s="273"/>
      <c r="P391" s="273"/>
      <c r="Q391" s="277"/>
    </row>
    <row r="392" spans="1:17" customFormat="1">
      <c r="A392" s="271">
        <v>389</v>
      </c>
      <c r="B392" s="272"/>
      <c r="C392" s="272" t="s">
        <v>1795</v>
      </c>
      <c r="D392" s="272" t="s">
        <v>1795</v>
      </c>
      <c r="E392" s="272"/>
      <c r="F392" s="273" t="s">
        <v>3171</v>
      </c>
      <c r="G392" s="274">
        <v>306113440304</v>
      </c>
      <c r="H392" s="273" t="s">
        <v>3172</v>
      </c>
      <c r="I392" s="273" t="s">
        <v>2599</v>
      </c>
      <c r="J392" s="273" t="s">
        <v>373</v>
      </c>
      <c r="K392" s="275">
        <v>1.3784419999999999</v>
      </c>
      <c r="L392" s="275">
        <v>1.3784419999999999</v>
      </c>
      <c r="M392" s="275">
        <v>1.2813059999999998</v>
      </c>
      <c r="N392" s="276">
        <v>7.0467963106173581</v>
      </c>
      <c r="O392" s="273"/>
      <c r="P392" s="273"/>
      <c r="Q392" s="277"/>
    </row>
    <row r="393" spans="1:17" customFormat="1">
      <c r="A393" s="271">
        <v>390</v>
      </c>
      <c r="B393" s="272"/>
      <c r="C393" s="272" t="s">
        <v>1795</v>
      </c>
      <c r="D393" s="272" t="s">
        <v>1795</v>
      </c>
      <c r="E393" s="272"/>
      <c r="F393" s="273" t="s">
        <v>3168</v>
      </c>
      <c r="G393" s="274">
        <v>306113440207</v>
      </c>
      <c r="H393" s="273" t="s">
        <v>2894</v>
      </c>
      <c r="I393" s="273" t="s">
        <v>2599</v>
      </c>
      <c r="J393" s="273" t="s">
        <v>373</v>
      </c>
      <c r="K393" s="275">
        <v>0.1694</v>
      </c>
      <c r="L393" s="275">
        <v>0.1694</v>
      </c>
      <c r="M393" s="275">
        <v>0.15826599999999999</v>
      </c>
      <c r="N393" s="276">
        <v>6.5726092089728487</v>
      </c>
      <c r="O393" s="273"/>
      <c r="P393" s="273"/>
      <c r="Q393" s="277"/>
    </row>
    <row r="394" spans="1:17" customFormat="1">
      <c r="A394" s="271">
        <v>391</v>
      </c>
      <c r="B394" s="272"/>
      <c r="C394" s="272" t="s">
        <v>1795</v>
      </c>
      <c r="D394" s="272" t="s">
        <v>1795</v>
      </c>
      <c r="E394" s="272"/>
      <c r="F394" s="273" t="s">
        <v>3144</v>
      </c>
      <c r="G394" s="274">
        <v>306113240202</v>
      </c>
      <c r="H394" s="273" t="s">
        <v>3173</v>
      </c>
      <c r="I394" s="273" t="s">
        <v>2596</v>
      </c>
      <c r="J394" s="273" t="s">
        <v>373</v>
      </c>
      <c r="K394" s="275">
        <v>1.1930000000000001</v>
      </c>
      <c r="L394" s="275">
        <v>1.1930000000000001</v>
      </c>
      <c r="M394" s="275">
        <v>1.116884</v>
      </c>
      <c r="N394" s="276">
        <v>6.3802179379715067</v>
      </c>
      <c r="O394" s="273"/>
      <c r="P394" s="273"/>
      <c r="Q394" s="277"/>
    </row>
    <row r="395" spans="1:17" customFormat="1">
      <c r="A395" s="271">
        <v>392</v>
      </c>
      <c r="B395" s="272"/>
      <c r="C395" s="272" t="s">
        <v>1795</v>
      </c>
      <c r="D395" s="272" t="s">
        <v>1795</v>
      </c>
      <c r="E395" s="272"/>
      <c r="F395" s="273" t="s">
        <v>3151</v>
      </c>
      <c r="G395" s="274">
        <v>306113540102</v>
      </c>
      <c r="H395" s="273" t="s">
        <v>3174</v>
      </c>
      <c r="I395" s="273" t="s">
        <v>2599</v>
      </c>
      <c r="J395" s="273" t="s">
        <v>373</v>
      </c>
      <c r="K395" s="275">
        <v>3.0455999999999999</v>
      </c>
      <c r="L395" s="275">
        <v>3.0455999999999999</v>
      </c>
      <c r="M395" s="275">
        <v>2.8566629999999997</v>
      </c>
      <c r="N395" s="276">
        <v>6.2036052009456313</v>
      </c>
      <c r="O395" s="273"/>
      <c r="P395" s="273"/>
      <c r="Q395" s="277"/>
    </row>
    <row r="396" spans="1:17" customFormat="1">
      <c r="A396" s="271">
        <v>393</v>
      </c>
      <c r="B396" s="272"/>
      <c r="C396" s="272" t="s">
        <v>1795</v>
      </c>
      <c r="D396" s="272" t="s">
        <v>1795</v>
      </c>
      <c r="E396" s="272"/>
      <c r="F396" s="273" t="s">
        <v>3144</v>
      </c>
      <c r="G396" s="274">
        <v>306113240203</v>
      </c>
      <c r="H396" s="273" t="s">
        <v>3175</v>
      </c>
      <c r="I396" s="273" t="s">
        <v>2599</v>
      </c>
      <c r="J396" s="273" t="s">
        <v>373</v>
      </c>
      <c r="K396" s="275">
        <v>2.56772</v>
      </c>
      <c r="L396" s="275">
        <v>2.56772</v>
      </c>
      <c r="M396" s="275">
        <v>2.4090150000000001</v>
      </c>
      <c r="N396" s="276">
        <v>6.18077516240088</v>
      </c>
      <c r="O396" s="273"/>
      <c r="P396" s="273"/>
      <c r="Q396" s="277"/>
    </row>
    <row r="397" spans="1:17" customFormat="1">
      <c r="A397" s="271">
        <v>394</v>
      </c>
      <c r="B397" s="272"/>
      <c r="C397" s="272" t="s">
        <v>1795</v>
      </c>
      <c r="D397" s="272" t="s">
        <v>1795</v>
      </c>
      <c r="E397" s="272"/>
      <c r="F397" s="273" t="s">
        <v>3176</v>
      </c>
      <c r="G397" s="274">
        <v>306113440102</v>
      </c>
      <c r="H397" s="273" t="s">
        <v>3177</v>
      </c>
      <c r="I397" s="273" t="s">
        <v>2599</v>
      </c>
      <c r="J397" s="273" t="s">
        <v>373</v>
      </c>
      <c r="K397" s="275">
        <v>1.9020999999999999</v>
      </c>
      <c r="L397" s="275">
        <v>1.9020999999999999</v>
      </c>
      <c r="M397" s="275">
        <v>1.7930329999999999</v>
      </c>
      <c r="N397" s="276">
        <v>5.734030808054257</v>
      </c>
      <c r="O397" s="273"/>
      <c r="P397" s="273"/>
      <c r="Q397" s="277"/>
    </row>
    <row r="398" spans="1:17" customFormat="1">
      <c r="A398" s="271">
        <v>395</v>
      </c>
      <c r="B398" s="272"/>
      <c r="C398" s="272" t="s">
        <v>1795</v>
      </c>
      <c r="D398" s="272" t="s">
        <v>1795</v>
      </c>
      <c r="E398" s="272"/>
      <c r="F398" s="273" t="s">
        <v>3168</v>
      </c>
      <c r="G398" s="274">
        <v>306113440204</v>
      </c>
      <c r="H398" s="273" t="s">
        <v>3178</v>
      </c>
      <c r="I398" s="273" t="s">
        <v>2599</v>
      </c>
      <c r="J398" s="273" t="s">
        <v>373</v>
      </c>
      <c r="K398" s="275">
        <v>1.1938</v>
      </c>
      <c r="L398" s="275">
        <v>1.1938</v>
      </c>
      <c r="M398" s="275">
        <v>1.125613</v>
      </c>
      <c r="N398" s="276">
        <v>5.7117607639470593</v>
      </c>
      <c r="O398" s="273"/>
      <c r="P398" s="273"/>
      <c r="Q398" s="277"/>
    </row>
    <row r="399" spans="1:17" customFormat="1">
      <c r="A399" s="271">
        <v>396</v>
      </c>
      <c r="B399" s="272"/>
      <c r="C399" s="272" t="s">
        <v>1795</v>
      </c>
      <c r="D399" s="272" t="s">
        <v>1795</v>
      </c>
      <c r="E399" s="272"/>
      <c r="F399" s="273" t="s">
        <v>3144</v>
      </c>
      <c r="G399" s="274">
        <v>306113240201</v>
      </c>
      <c r="H399" s="273" t="s">
        <v>3179</v>
      </c>
      <c r="I399" s="273" t="s">
        <v>2599</v>
      </c>
      <c r="J399" s="273" t="s">
        <v>373</v>
      </c>
      <c r="K399" s="275">
        <v>2.2328600000000001</v>
      </c>
      <c r="L399" s="275">
        <v>2.2328600000000001</v>
      </c>
      <c r="M399" s="275">
        <v>2.1056400000000002</v>
      </c>
      <c r="N399" s="276">
        <v>5.6976254668899928</v>
      </c>
      <c r="O399" s="273"/>
      <c r="P399" s="273"/>
      <c r="Q399" s="277"/>
    </row>
    <row r="400" spans="1:17" customFormat="1">
      <c r="A400" s="271">
        <v>397</v>
      </c>
      <c r="B400" s="272"/>
      <c r="C400" s="272" t="s">
        <v>1795</v>
      </c>
      <c r="D400" s="272" t="s">
        <v>1795</v>
      </c>
      <c r="E400" s="272"/>
      <c r="F400" s="273" t="s">
        <v>3180</v>
      </c>
      <c r="G400" s="274">
        <v>306113340206</v>
      </c>
      <c r="H400" s="273" t="s">
        <v>3181</v>
      </c>
      <c r="I400" s="273" t="s">
        <v>2599</v>
      </c>
      <c r="J400" s="273" t="s">
        <v>373</v>
      </c>
      <c r="K400" s="275">
        <v>1.0569999999999999</v>
      </c>
      <c r="L400" s="275">
        <v>1.0569999999999999</v>
      </c>
      <c r="M400" s="275">
        <v>0.99860700000000002</v>
      </c>
      <c r="N400" s="276">
        <v>5.5244087038788949</v>
      </c>
      <c r="O400" s="273"/>
      <c r="P400" s="273"/>
      <c r="Q400" s="277"/>
    </row>
    <row r="401" spans="1:17" customFormat="1">
      <c r="A401" s="271">
        <v>398</v>
      </c>
      <c r="B401" s="272"/>
      <c r="C401" s="272" t="s">
        <v>1795</v>
      </c>
      <c r="D401" s="272" t="s">
        <v>1795</v>
      </c>
      <c r="E401" s="272"/>
      <c r="F401" s="273" t="s">
        <v>3166</v>
      </c>
      <c r="G401" s="274">
        <v>306113240102</v>
      </c>
      <c r="H401" s="273" t="s">
        <v>3182</v>
      </c>
      <c r="I401" s="273" t="s">
        <v>2599</v>
      </c>
      <c r="J401" s="273" t="s">
        <v>373</v>
      </c>
      <c r="K401" s="275">
        <v>1.5588</v>
      </c>
      <c r="L401" s="275">
        <v>1.5588</v>
      </c>
      <c r="M401" s="275">
        <v>1.4854270000000001</v>
      </c>
      <c r="N401" s="276">
        <v>4.7070182191429248</v>
      </c>
      <c r="O401" s="273"/>
      <c r="P401" s="273"/>
      <c r="Q401" s="277"/>
    </row>
    <row r="402" spans="1:17" customFormat="1">
      <c r="A402" s="271">
        <v>399</v>
      </c>
      <c r="B402" s="272"/>
      <c r="C402" s="272" t="s">
        <v>1795</v>
      </c>
      <c r="D402" s="272" t="s">
        <v>1795</v>
      </c>
      <c r="E402" s="272"/>
      <c r="F402" s="273" t="s">
        <v>3171</v>
      </c>
      <c r="G402" s="274">
        <v>306113440305</v>
      </c>
      <c r="H402" s="273" t="s">
        <v>3183</v>
      </c>
      <c r="I402" s="273" t="s">
        <v>2599</v>
      </c>
      <c r="J402" s="273" t="s">
        <v>373</v>
      </c>
      <c r="K402" s="275">
        <v>0.66200000000000003</v>
      </c>
      <c r="L402" s="275">
        <v>0.66200000000000003</v>
      </c>
      <c r="M402" s="275">
        <v>0.63158899999999996</v>
      </c>
      <c r="N402" s="276">
        <v>4.5938066465256906</v>
      </c>
      <c r="O402" s="273"/>
      <c r="P402" s="273"/>
      <c r="Q402" s="277"/>
    </row>
    <row r="403" spans="1:17" customFormat="1">
      <c r="A403" s="271">
        <v>400</v>
      </c>
      <c r="B403" s="272"/>
      <c r="C403" s="272" t="s">
        <v>1795</v>
      </c>
      <c r="D403" s="272" t="s">
        <v>1795</v>
      </c>
      <c r="E403" s="272"/>
      <c r="F403" s="273" t="s">
        <v>3168</v>
      </c>
      <c r="G403" s="274">
        <v>306113440205</v>
      </c>
      <c r="H403" s="273" t="s">
        <v>3184</v>
      </c>
      <c r="I403" s="273" t="s">
        <v>2599</v>
      </c>
      <c r="J403" s="273" t="s">
        <v>373</v>
      </c>
      <c r="K403" s="275">
        <v>1.2862</v>
      </c>
      <c r="L403" s="275">
        <v>1.2862</v>
      </c>
      <c r="M403" s="275">
        <v>1.2337750000000001</v>
      </c>
      <c r="N403" s="276">
        <v>4.0759601928160434</v>
      </c>
      <c r="O403" s="273"/>
      <c r="P403" s="273"/>
      <c r="Q403" s="277"/>
    </row>
    <row r="404" spans="1:17" customFormat="1">
      <c r="A404" s="271">
        <v>401</v>
      </c>
      <c r="B404" s="272"/>
      <c r="C404" s="272" t="s">
        <v>1795</v>
      </c>
      <c r="D404" s="272" t="s">
        <v>1795</v>
      </c>
      <c r="E404" s="272"/>
      <c r="F404" s="273" t="s">
        <v>3171</v>
      </c>
      <c r="G404" s="274">
        <v>306113440306</v>
      </c>
      <c r="H404" s="273" t="s">
        <v>3185</v>
      </c>
      <c r="I404" s="273" t="s">
        <v>2599</v>
      </c>
      <c r="J404" s="273" t="s">
        <v>373</v>
      </c>
      <c r="K404" s="275">
        <v>2.76E-2</v>
      </c>
      <c r="L404" s="275">
        <v>2.76E-2</v>
      </c>
      <c r="M404" s="275">
        <v>2.6603999999999999E-2</v>
      </c>
      <c r="N404" s="276">
        <v>3.608695652173914</v>
      </c>
      <c r="O404" s="273"/>
      <c r="P404" s="273"/>
      <c r="Q404" s="277"/>
    </row>
    <row r="405" spans="1:17" customFormat="1">
      <c r="A405" s="271">
        <v>402</v>
      </c>
      <c r="B405" s="272"/>
      <c r="C405" s="272" t="s">
        <v>1795</v>
      </c>
      <c r="D405" s="272" t="s">
        <v>1795</v>
      </c>
      <c r="E405" s="272"/>
      <c r="F405" s="273" t="s">
        <v>3168</v>
      </c>
      <c r="G405" s="274">
        <v>306113440202</v>
      </c>
      <c r="H405" s="273" t="s">
        <v>3186</v>
      </c>
      <c r="I405" s="273" t="s">
        <v>2599</v>
      </c>
      <c r="J405" s="273" t="s">
        <v>373</v>
      </c>
      <c r="K405" s="275">
        <v>0.57620000000000005</v>
      </c>
      <c r="L405" s="275">
        <v>0.57620000000000005</v>
      </c>
      <c r="M405" s="275">
        <v>0.55583099999999996</v>
      </c>
      <c r="N405" s="276">
        <v>3.5350572717806457</v>
      </c>
      <c r="O405" s="273"/>
      <c r="P405" s="273"/>
      <c r="Q405" s="277"/>
    </row>
    <row r="406" spans="1:17" customFormat="1">
      <c r="A406" s="271">
        <v>403</v>
      </c>
      <c r="B406" s="272"/>
      <c r="C406" s="272" t="s">
        <v>1795</v>
      </c>
      <c r="D406" s="272" t="s">
        <v>1795</v>
      </c>
      <c r="E406" s="272"/>
      <c r="F406" s="273" t="s">
        <v>3176</v>
      </c>
      <c r="G406" s="274">
        <v>306113440104</v>
      </c>
      <c r="H406" s="273" t="s">
        <v>3187</v>
      </c>
      <c r="I406" s="273" t="s">
        <v>2599</v>
      </c>
      <c r="J406" s="273" t="s">
        <v>373</v>
      </c>
      <c r="K406" s="275">
        <v>1.0891580000000001</v>
      </c>
      <c r="L406" s="275">
        <v>1.0891580000000001</v>
      </c>
      <c r="M406" s="275">
        <v>1.052686</v>
      </c>
      <c r="N406" s="276">
        <v>3.348641794854379</v>
      </c>
      <c r="O406" s="273"/>
      <c r="P406" s="273"/>
      <c r="Q406" s="277"/>
    </row>
    <row r="407" spans="1:17" customFormat="1">
      <c r="A407" s="271">
        <v>404</v>
      </c>
      <c r="B407" s="272"/>
      <c r="C407" s="272" t="s">
        <v>1795</v>
      </c>
      <c r="D407" s="272" t="s">
        <v>1795</v>
      </c>
      <c r="E407" s="272"/>
      <c r="F407" s="273" t="s">
        <v>3151</v>
      </c>
      <c r="G407" s="274">
        <v>306113540101</v>
      </c>
      <c r="H407" s="273" t="s">
        <v>3188</v>
      </c>
      <c r="I407" s="273" t="s">
        <v>2599</v>
      </c>
      <c r="J407" s="273" t="s">
        <v>373</v>
      </c>
      <c r="K407" s="275">
        <v>2.0032000000000001</v>
      </c>
      <c r="L407" s="275">
        <v>2.0032000000000001</v>
      </c>
      <c r="M407" s="275">
        <v>1.9459439999999999</v>
      </c>
      <c r="N407" s="276">
        <v>2.8582268370607125</v>
      </c>
      <c r="O407" s="273"/>
      <c r="P407" s="273"/>
      <c r="Q407" s="277"/>
    </row>
    <row r="408" spans="1:17" customFormat="1">
      <c r="A408" s="271">
        <v>405</v>
      </c>
      <c r="B408" s="272"/>
      <c r="C408" s="272" t="s">
        <v>1795</v>
      </c>
      <c r="D408" s="272" t="s">
        <v>1795</v>
      </c>
      <c r="E408" s="272"/>
      <c r="F408" s="273" t="s">
        <v>3166</v>
      </c>
      <c r="G408" s="274">
        <v>306113240101</v>
      </c>
      <c r="H408" s="273" t="s">
        <v>3189</v>
      </c>
      <c r="I408" s="273" t="s">
        <v>2599</v>
      </c>
      <c r="J408" s="273" t="s">
        <v>373</v>
      </c>
      <c r="K408" s="275">
        <v>2.7284000000000002</v>
      </c>
      <c r="L408" s="275">
        <v>2.7284000000000002</v>
      </c>
      <c r="M408" s="275">
        <v>2.6625959999999997</v>
      </c>
      <c r="N408" s="276">
        <v>2.4118164492010119</v>
      </c>
      <c r="O408" s="273"/>
      <c r="P408" s="273"/>
      <c r="Q408" s="277"/>
    </row>
    <row r="409" spans="1:17" customFormat="1">
      <c r="A409" s="271">
        <v>406</v>
      </c>
      <c r="B409" s="272"/>
      <c r="C409" s="272" t="s">
        <v>1795</v>
      </c>
      <c r="D409" s="272" t="s">
        <v>1795</v>
      </c>
      <c r="E409" s="272"/>
      <c r="F409" s="273" t="s">
        <v>3176</v>
      </c>
      <c r="G409" s="274">
        <v>306113440103</v>
      </c>
      <c r="H409" s="273" t="s">
        <v>3190</v>
      </c>
      <c r="I409" s="273" t="s">
        <v>2599</v>
      </c>
      <c r="J409" s="273" t="s">
        <v>373</v>
      </c>
      <c r="K409" s="275">
        <v>2.2986</v>
      </c>
      <c r="L409" s="275">
        <v>2.2986</v>
      </c>
      <c r="M409" s="275">
        <v>2.2474099999999999</v>
      </c>
      <c r="N409" s="276">
        <v>2.2270077438440823</v>
      </c>
      <c r="O409" s="273"/>
      <c r="P409" s="273"/>
      <c r="Q409" s="277"/>
    </row>
    <row r="410" spans="1:17" customFormat="1">
      <c r="A410" s="271">
        <v>407</v>
      </c>
      <c r="B410" s="272"/>
      <c r="C410" s="272" t="s">
        <v>1795</v>
      </c>
      <c r="D410" s="272" t="s">
        <v>1795</v>
      </c>
      <c r="E410" s="272"/>
      <c r="F410" s="273" t="s">
        <v>3171</v>
      </c>
      <c r="G410" s="274">
        <v>306113440301</v>
      </c>
      <c r="H410" s="273" t="s">
        <v>3191</v>
      </c>
      <c r="I410" s="273" t="s">
        <v>2599</v>
      </c>
      <c r="J410" s="273" t="s">
        <v>373</v>
      </c>
      <c r="K410" s="275">
        <v>8.1600000000000006E-2</v>
      </c>
      <c r="L410" s="275">
        <v>8.1600000000000006E-2</v>
      </c>
      <c r="M410" s="275">
        <v>8.0074999999999993E-2</v>
      </c>
      <c r="N410" s="276">
        <v>1.868872549019623</v>
      </c>
      <c r="O410" s="273"/>
      <c r="P410" s="273"/>
      <c r="Q410" s="277"/>
    </row>
    <row r="411" spans="1:17" customFormat="1">
      <c r="A411" s="271">
        <v>408</v>
      </c>
      <c r="B411" s="272"/>
      <c r="C411" s="272" t="s">
        <v>1795</v>
      </c>
      <c r="D411" s="272" t="s">
        <v>1795</v>
      </c>
      <c r="E411" s="272"/>
      <c r="F411" s="273" t="s">
        <v>3192</v>
      </c>
      <c r="G411" s="274">
        <v>306113340103</v>
      </c>
      <c r="H411" s="273" t="s">
        <v>3193</v>
      </c>
      <c r="I411" s="273" t="s">
        <v>2599</v>
      </c>
      <c r="J411" s="273" t="s">
        <v>373</v>
      </c>
      <c r="K411" s="275">
        <v>1.2465999999999999</v>
      </c>
      <c r="L411" s="275">
        <v>1.2465999999999999</v>
      </c>
      <c r="M411" s="275">
        <v>1.1560900000000001</v>
      </c>
      <c r="N411" s="276">
        <v>7.2605486924434359</v>
      </c>
      <c r="O411" s="273"/>
      <c r="P411" s="273"/>
      <c r="Q411" s="277"/>
    </row>
    <row r="412" spans="1:17" customFormat="1">
      <c r="A412" s="271">
        <v>409</v>
      </c>
      <c r="B412" s="272"/>
      <c r="C412" s="272" t="s">
        <v>1795</v>
      </c>
      <c r="D412" s="272" t="s">
        <v>1795</v>
      </c>
      <c r="E412" s="272"/>
      <c r="F412" s="273" t="s">
        <v>3180</v>
      </c>
      <c r="G412" s="274">
        <v>306113340203</v>
      </c>
      <c r="H412" s="273" t="s">
        <v>2643</v>
      </c>
      <c r="I412" s="273" t="s">
        <v>2599</v>
      </c>
      <c r="J412" s="273" t="s">
        <v>373</v>
      </c>
      <c r="K412" s="275">
        <v>1.371</v>
      </c>
      <c r="L412" s="275">
        <v>1.371</v>
      </c>
      <c r="M412" s="275">
        <v>1.2734720000000002</v>
      </c>
      <c r="N412" s="276">
        <v>7.1136396790663632</v>
      </c>
      <c r="O412" s="273"/>
      <c r="P412" s="273"/>
      <c r="Q412" s="277"/>
    </row>
    <row r="413" spans="1:17" customFormat="1">
      <c r="A413" s="271">
        <v>410</v>
      </c>
      <c r="B413" s="272"/>
      <c r="C413" s="272" t="s">
        <v>1795</v>
      </c>
      <c r="D413" s="272" t="s">
        <v>1795</v>
      </c>
      <c r="E413" s="272"/>
      <c r="F413" s="273" t="s">
        <v>3180</v>
      </c>
      <c r="G413" s="274">
        <v>306113340201</v>
      </c>
      <c r="H413" s="273" t="s">
        <v>3194</v>
      </c>
      <c r="I413" s="273" t="s">
        <v>2599</v>
      </c>
      <c r="J413" s="273" t="s">
        <v>373</v>
      </c>
      <c r="K413" s="275">
        <v>1.5945</v>
      </c>
      <c r="L413" s="275">
        <v>1.5945</v>
      </c>
      <c r="M413" s="275">
        <v>1.48197</v>
      </c>
      <c r="N413" s="276">
        <v>7.057384760112889</v>
      </c>
      <c r="O413" s="273"/>
      <c r="P413" s="273"/>
      <c r="Q413" s="277"/>
    </row>
    <row r="414" spans="1:17" customFormat="1">
      <c r="A414" s="271">
        <v>411</v>
      </c>
      <c r="B414" s="272"/>
      <c r="C414" s="272" t="s">
        <v>1795</v>
      </c>
      <c r="D414" s="272" t="s">
        <v>1795</v>
      </c>
      <c r="E414" s="272"/>
      <c r="F414" s="273" t="s">
        <v>3124</v>
      </c>
      <c r="G414" s="274">
        <v>306113340303</v>
      </c>
      <c r="H414" s="273" t="s">
        <v>3195</v>
      </c>
      <c r="I414" s="273" t="s">
        <v>2599</v>
      </c>
      <c r="J414" s="273" t="s">
        <v>373</v>
      </c>
      <c r="K414" s="275">
        <v>0.70099999999999996</v>
      </c>
      <c r="L414" s="275">
        <v>0.70099999999999996</v>
      </c>
      <c r="M414" s="275">
        <v>0.65377300000000005</v>
      </c>
      <c r="N414" s="276">
        <v>6.7370898716119703</v>
      </c>
      <c r="O414" s="273"/>
      <c r="P414" s="273"/>
      <c r="Q414" s="277"/>
    </row>
    <row r="415" spans="1:17" customFormat="1">
      <c r="A415" s="271">
        <v>412</v>
      </c>
      <c r="B415" s="272"/>
      <c r="C415" s="272" t="s">
        <v>1795</v>
      </c>
      <c r="D415" s="272" t="s">
        <v>1795</v>
      </c>
      <c r="E415" s="272"/>
      <c r="F415" s="273" t="s">
        <v>3124</v>
      </c>
      <c r="G415" s="274">
        <v>306113340302</v>
      </c>
      <c r="H415" s="273" t="s">
        <v>3196</v>
      </c>
      <c r="I415" s="273" t="s">
        <v>2599</v>
      </c>
      <c r="J415" s="273" t="s">
        <v>373</v>
      </c>
      <c r="K415" s="275">
        <v>1.5653999999999999</v>
      </c>
      <c r="L415" s="275">
        <v>1.5653999999999999</v>
      </c>
      <c r="M415" s="275">
        <v>1.4633039999999999</v>
      </c>
      <c r="N415" s="276">
        <v>6.5220390954388643</v>
      </c>
      <c r="O415" s="273"/>
      <c r="P415" s="273"/>
      <c r="Q415" s="277"/>
    </row>
    <row r="416" spans="1:17" customFormat="1">
      <c r="A416" s="271">
        <v>413</v>
      </c>
      <c r="B416" s="272"/>
      <c r="C416" s="272" t="s">
        <v>1795</v>
      </c>
      <c r="D416" s="272" t="s">
        <v>1795</v>
      </c>
      <c r="E416" s="272"/>
      <c r="F416" s="273" t="s">
        <v>3130</v>
      </c>
      <c r="G416" s="274">
        <v>306113640102</v>
      </c>
      <c r="H416" s="273" t="s">
        <v>3197</v>
      </c>
      <c r="I416" s="273" t="s">
        <v>2599</v>
      </c>
      <c r="J416" s="273" t="s">
        <v>373</v>
      </c>
      <c r="K416" s="275">
        <v>1.7969999999999999</v>
      </c>
      <c r="L416" s="275">
        <v>1.7969999999999999</v>
      </c>
      <c r="M416" s="275">
        <v>1.6857219999999999</v>
      </c>
      <c r="N416" s="276">
        <v>6.1924318308291593</v>
      </c>
      <c r="O416" s="273"/>
      <c r="P416" s="273"/>
      <c r="Q416" s="277"/>
    </row>
    <row r="417" spans="1:17" customFormat="1">
      <c r="A417" s="271">
        <v>414</v>
      </c>
      <c r="B417" s="272"/>
      <c r="C417" s="272" t="s">
        <v>1795</v>
      </c>
      <c r="D417" s="272" t="s">
        <v>1795</v>
      </c>
      <c r="E417" s="272"/>
      <c r="F417" s="273" t="s">
        <v>3171</v>
      </c>
      <c r="G417" s="274">
        <v>306113440303</v>
      </c>
      <c r="H417" s="273" t="s">
        <v>3198</v>
      </c>
      <c r="I417" s="273" t="s">
        <v>2599</v>
      </c>
      <c r="J417" s="273" t="s">
        <v>373</v>
      </c>
      <c r="K417" s="275">
        <v>1.5569999999999999</v>
      </c>
      <c r="L417" s="275">
        <v>1.5569999999999999</v>
      </c>
      <c r="M417" s="275">
        <v>1.460847</v>
      </c>
      <c r="N417" s="276">
        <v>6.1755298651252364</v>
      </c>
      <c r="O417" s="273"/>
      <c r="P417" s="273"/>
      <c r="Q417" s="277"/>
    </row>
    <row r="418" spans="1:17" customFormat="1">
      <c r="A418" s="271">
        <v>415</v>
      </c>
      <c r="B418" s="272"/>
      <c r="C418" s="272" t="s">
        <v>1795</v>
      </c>
      <c r="D418" s="272" t="s">
        <v>1795</v>
      </c>
      <c r="E418" s="272"/>
      <c r="F418" s="273" t="s">
        <v>3192</v>
      </c>
      <c r="G418" s="274">
        <v>306113340104</v>
      </c>
      <c r="H418" s="273" t="s">
        <v>3199</v>
      </c>
      <c r="I418" s="273" t="s">
        <v>2599</v>
      </c>
      <c r="J418" s="273" t="s">
        <v>373</v>
      </c>
      <c r="K418" s="275">
        <v>1.3328</v>
      </c>
      <c r="L418" s="275">
        <v>1.3328</v>
      </c>
      <c r="M418" s="275">
        <v>1.253409</v>
      </c>
      <c r="N418" s="276">
        <v>5.9567076830732288</v>
      </c>
      <c r="O418" s="273"/>
      <c r="P418" s="273"/>
      <c r="Q418" s="277"/>
    </row>
    <row r="419" spans="1:17" customFormat="1">
      <c r="A419" s="271">
        <v>416</v>
      </c>
      <c r="B419" s="272"/>
      <c r="C419" s="272" t="s">
        <v>1795</v>
      </c>
      <c r="D419" s="272" t="s">
        <v>1795</v>
      </c>
      <c r="E419" s="272"/>
      <c r="F419" s="273" t="s">
        <v>3192</v>
      </c>
      <c r="G419" s="274">
        <v>306113340102</v>
      </c>
      <c r="H419" s="273" t="s">
        <v>3200</v>
      </c>
      <c r="I419" s="273" t="s">
        <v>2599</v>
      </c>
      <c r="J419" s="273" t="s">
        <v>373</v>
      </c>
      <c r="K419" s="275">
        <v>2.2787999999999999</v>
      </c>
      <c r="L419" s="275">
        <v>2.2787999999999999</v>
      </c>
      <c r="M419" s="275">
        <v>2.1479599999999999</v>
      </c>
      <c r="N419" s="276">
        <v>5.7416183956468343</v>
      </c>
      <c r="O419" s="273"/>
      <c r="P419" s="273"/>
      <c r="Q419" s="277"/>
    </row>
    <row r="420" spans="1:17" customFormat="1">
      <c r="A420" s="271">
        <v>417</v>
      </c>
      <c r="B420" s="272"/>
      <c r="C420" s="272" t="s">
        <v>1795</v>
      </c>
      <c r="D420" s="272" t="s">
        <v>1795</v>
      </c>
      <c r="E420" s="272"/>
      <c r="F420" s="273" t="s">
        <v>3201</v>
      </c>
      <c r="G420" s="274">
        <v>306113140107</v>
      </c>
      <c r="H420" s="273" t="s">
        <v>2682</v>
      </c>
      <c r="I420" s="273" t="s">
        <v>2599</v>
      </c>
      <c r="J420" s="273" t="s">
        <v>373</v>
      </c>
      <c r="K420" s="275">
        <v>1.0438000000000001</v>
      </c>
      <c r="L420" s="275">
        <v>1.0438000000000001</v>
      </c>
      <c r="M420" s="275">
        <v>0.98720699999999995</v>
      </c>
      <c r="N420" s="276">
        <v>5.4218241042345383</v>
      </c>
      <c r="O420" s="273"/>
      <c r="P420" s="273"/>
      <c r="Q420" s="277"/>
    </row>
    <row r="421" spans="1:17" customFormat="1">
      <c r="A421" s="271">
        <v>418</v>
      </c>
      <c r="B421" s="272"/>
      <c r="C421" s="272" t="s">
        <v>1795</v>
      </c>
      <c r="D421" s="272" t="s">
        <v>1795</v>
      </c>
      <c r="E421" s="272"/>
      <c r="F421" s="273" t="s">
        <v>3201</v>
      </c>
      <c r="G421" s="274">
        <v>306113140105</v>
      </c>
      <c r="H421" s="273" t="s">
        <v>3202</v>
      </c>
      <c r="I421" s="273" t="s">
        <v>2599</v>
      </c>
      <c r="J421" s="273" t="s">
        <v>373</v>
      </c>
      <c r="K421" s="275">
        <v>2.0080399999999998</v>
      </c>
      <c r="L421" s="275">
        <v>2.0080399999999998</v>
      </c>
      <c r="M421" s="275">
        <v>1.9004999999999999</v>
      </c>
      <c r="N421" s="276">
        <v>5.3554710065536533</v>
      </c>
      <c r="O421" s="273"/>
      <c r="P421" s="273"/>
      <c r="Q421" s="277"/>
    </row>
    <row r="422" spans="1:17" customFormat="1">
      <c r="A422" s="271">
        <v>419</v>
      </c>
      <c r="B422" s="272"/>
      <c r="C422" s="272" t="s">
        <v>1795</v>
      </c>
      <c r="D422" s="272" t="s">
        <v>1795</v>
      </c>
      <c r="E422" s="272"/>
      <c r="F422" s="273" t="s">
        <v>3201</v>
      </c>
      <c r="G422" s="274">
        <v>306113140106</v>
      </c>
      <c r="H422" s="273" t="s">
        <v>3203</v>
      </c>
      <c r="I422" s="273" t="s">
        <v>2599</v>
      </c>
      <c r="J422" s="273" t="s">
        <v>373</v>
      </c>
      <c r="K422" s="275">
        <v>2.0067400000000002</v>
      </c>
      <c r="L422" s="275">
        <v>2.0067400000000002</v>
      </c>
      <c r="M422" s="275">
        <v>1.9031549999999999</v>
      </c>
      <c r="N422" s="276">
        <v>5.1618545501659536</v>
      </c>
      <c r="O422" s="273"/>
      <c r="P422" s="273"/>
      <c r="Q422" s="277"/>
    </row>
    <row r="423" spans="1:17" customFormat="1">
      <c r="A423" s="271">
        <v>420</v>
      </c>
      <c r="B423" s="272"/>
      <c r="C423" s="272" t="s">
        <v>1795</v>
      </c>
      <c r="D423" s="272" t="s">
        <v>1795</v>
      </c>
      <c r="E423" s="272"/>
      <c r="F423" s="273" t="s">
        <v>3176</v>
      </c>
      <c r="G423" s="274">
        <v>306113440101</v>
      </c>
      <c r="H423" s="273" t="s">
        <v>3204</v>
      </c>
      <c r="I423" s="273" t="s">
        <v>2599</v>
      </c>
      <c r="J423" s="273" t="s">
        <v>373</v>
      </c>
      <c r="K423" s="275">
        <v>1.9964</v>
      </c>
      <c r="L423" s="275">
        <v>1.9964</v>
      </c>
      <c r="M423" s="275">
        <v>1.8994599999999999</v>
      </c>
      <c r="N423" s="276">
        <v>4.8557403325986792</v>
      </c>
      <c r="O423" s="273"/>
      <c r="P423" s="273"/>
      <c r="Q423" s="277"/>
    </row>
    <row r="424" spans="1:17" customFormat="1">
      <c r="A424" s="271">
        <v>421</v>
      </c>
      <c r="B424" s="272"/>
      <c r="C424" s="272" t="s">
        <v>1795</v>
      </c>
      <c r="D424" s="272" t="s">
        <v>1795</v>
      </c>
      <c r="E424" s="272"/>
      <c r="F424" s="273" t="s">
        <v>3180</v>
      </c>
      <c r="G424" s="274">
        <v>306113340202</v>
      </c>
      <c r="H424" s="273" t="s">
        <v>2644</v>
      </c>
      <c r="I424" s="273" t="s">
        <v>2599</v>
      </c>
      <c r="J424" s="273" t="s">
        <v>373</v>
      </c>
      <c r="K424" s="275">
        <v>2.5253000000000001</v>
      </c>
      <c r="L424" s="275">
        <v>2.5253000000000001</v>
      </c>
      <c r="M424" s="275">
        <v>2.4044880000000002</v>
      </c>
      <c r="N424" s="276">
        <v>4.7840652595731159</v>
      </c>
      <c r="O424" s="273"/>
      <c r="P424" s="273"/>
      <c r="Q424" s="277"/>
    </row>
    <row r="425" spans="1:17" customFormat="1">
      <c r="A425" s="271">
        <v>422</v>
      </c>
      <c r="B425" s="272"/>
      <c r="C425" s="272" t="s">
        <v>1795</v>
      </c>
      <c r="D425" s="272" t="s">
        <v>1795</v>
      </c>
      <c r="E425" s="272"/>
      <c r="F425" s="273" t="s">
        <v>3201</v>
      </c>
      <c r="G425" s="274">
        <v>306113140104</v>
      </c>
      <c r="H425" s="273" t="s">
        <v>2623</v>
      </c>
      <c r="I425" s="273" t="s">
        <v>2599</v>
      </c>
      <c r="J425" s="273" t="s">
        <v>373</v>
      </c>
      <c r="K425" s="275">
        <v>2.8365999999999998</v>
      </c>
      <c r="L425" s="275">
        <v>2.8365999999999998</v>
      </c>
      <c r="M425" s="275">
        <v>2.7100370000000003</v>
      </c>
      <c r="N425" s="276">
        <v>4.4617852358457144</v>
      </c>
      <c r="O425" s="273"/>
      <c r="P425" s="273"/>
      <c r="Q425" s="277"/>
    </row>
    <row r="426" spans="1:17" customFormat="1">
      <c r="A426" s="271">
        <v>423</v>
      </c>
      <c r="B426" s="272"/>
      <c r="C426" s="272" t="s">
        <v>1795</v>
      </c>
      <c r="D426" s="272" t="s">
        <v>1795</v>
      </c>
      <c r="E426" s="272"/>
      <c r="F426" s="273" t="s">
        <v>3130</v>
      </c>
      <c r="G426" s="274">
        <v>306113640104</v>
      </c>
      <c r="H426" s="273" t="s">
        <v>3205</v>
      </c>
      <c r="I426" s="273" t="s">
        <v>2599</v>
      </c>
      <c r="J426" s="273" t="s">
        <v>373</v>
      </c>
      <c r="K426" s="275">
        <v>0.78586</v>
      </c>
      <c r="L426" s="275">
        <v>0.78586</v>
      </c>
      <c r="M426" s="275">
        <v>0.75088500000000002</v>
      </c>
      <c r="N426" s="276">
        <v>4.4505382638128896</v>
      </c>
      <c r="O426" s="273"/>
      <c r="P426" s="273"/>
      <c r="Q426" s="277"/>
    </row>
    <row r="427" spans="1:17" customFormat="1">
      <c r="A427" s="271">
        <v>424</v>
      </c>
      <c r="B427" s="272"/>
      <c r="C427" s="272" t="s">
        <v>1795</v>
      </c>
      <c r="D427" s="272" t="s">
        <v>1795</v>
      </c>
      <c r="E427" s="272"/>
      <c r="F427" s="273" t="s">
        <v>3201</v>
      </c>
      <c r="G427" s="274">
        <v>306113140103</v>
      </c>
      <c r="H427" s="273" t="s">
        <v>3206</v>
      </c>
      <c r="I427" s="273" t="s">
        <v>2599</v>
      </c>
      <c r="J427" s="273" t="s">
        <v>373</v>
      </c>
      <c r="K427" s="275">
        <v>1.0426</v>
      </c>
      <c r="L427" s="275">
        <v>1.0426</v>
      </c>
      <c r="M427" s="275">
        <v>0.99824000000000002</v>
      </c>
      <c r="N427" s="276">
        <v>4.2547477460195626</v>
      </c>
      <c r="O427" s="273"/>
      <c r="P427" s="273"/>
      <c r="Q427" s="277"/>
    </row>
    <row r="428" spans="1:17" customFormat="1">
      <c r="A428" s="271">
        <v>425</v>
      </c>
      <c r="B428" s="272"/>
      <c r="C428" s="272" t="s">
        <v>1795</v>
      </c>
      <c r="D428" s="272" t="s">
        <v>1795</v>
      </c>
      <c r="E428" s="272"/>
      <c r="F428" s="273" t="s">
        <v>3166</v>
      </c>
      <c r="G428" s="274">
        <v>306113240103</v>
      </c>
      <c r="H428" s="273" t="s">
        <v>3207</v>
      </c>
      <c r="I428" s="273" t="s">
        <v>2599</v>
      </c>
      <c r="J428" s="273" t="s">
        <v>373</v>
      </c>
      <c r="K428" s="275">
        <v>2.7698999999999998</v>
      </c>
      <c r="L428" s="275">
        <v>2.7698999999999998</v>
      </c>
      <c r="M428" s="275">
        <v>2.6587949999999996</v>
      </c>
      <c r="N428" s="276">
        <v>4.01115563738764</v>
      </c>
      <c r="O428" s="273"/>
      <c r="P428" s="273"/>
      <c r="Q428" s="277"/>
    </row>
    <row r="429" spans="1:17" customFormat="1">
      <c r="A429" s="271">
        <v>426</v>
      </c>
      <c r="B429" s="272"/>
      <c r="C429" s="272" t="s">
        <v>1795</v>
      </c>
      <c r="D429" s="272" t="s">
        <v>1795</v>
      </c>
      <c r="E429" s="272"/>
      <c r="F429" s="273" t="s">
        <v>3130</v>
      </c>
      <c r="G429" s="274">
        <v>306113640103</v>
      </c>
      <c r="H429" s="273" t="s">
        <v>3208</v>
      </c>
      <c r="I429" s="273" t="s">
        <v>2599</v>
      </c>
      <c r="J429" s="273" t="s">
        <v>373</v>
      </c>
      <c r="K429" s="275">
        <v>2.2262</v>
      </c>
      <c r="L429" s="275">
        <v>2.2262</v>
      </c>
      <c r="M429" s="275">
        <v>2.1574759999999999</v>
      </c>
      <c r="N429" s="276">
        <v>3.0870541730302761</v>
      </c>
      <c r="O429" s="273"/>
      <c r="P429" s="273"/>
      <c r="Q429" s="277"/>
    </row>
    <row r="430" spans="1:17" customFormat="1">
      <c r="A430" s="271">
        <v>427</v>
      </c>
      <c r="B430" s="272"/>
      <c r="C430" s="272" t="s">
        <v>1795</v>
      </c>
      <c r="D430" s="272" t="s">
        <v>1795</v>
      </c>
      <c r="E430" s="272"/>
      <c r="F430" s="273" t="s">
        <v>3171</v>
      </c>
      <c r="G430" s="274">
        <v>306113440302</v>
      </c>
      <c r="H430" s="273" t="s">
        <v>3209</v>
      </c>
      <c r="I430" s="273" t="s">
        <v>2599</v>
      </c>
      <c r="J430" s="273" t="s">
        <v>373</v>
      </c>
      <c r="K430" s="275">
        <v>0.49619999999999997</v>
      </c>
      <c r="L430" s="275">
        <v>0.49619999999999997</v>
      </c>
      <c r="M430" s="275">
        <v>0.48302499999999998</v>
      </c>
      <c r="N430" s="276">
        <v>2.6551793631600149</v>
      </c>
      <c r="O430" s="273"/>
      <c r="P430" s="273"/>
      <c r="Q430" s="277"/>
    </row>
    <row r="431" spans="1:17" customFormat="1">
      <c r="A431" s="271">
        <v>428</v>
      </c>
      <c r="B431" s="272"/>
      <c r="C431" s="272" t="s">
        <v>1795</v>
      </c>
      <c r="D431" s="272" t="s">
        <v>1795</v>
      </c>
      <c r="E431" s="272"/>
      <c r="F431" s="273" t="s">
        <v>3192</v>
      </c>
      <c r="G431" s="274">
        <v>306113340101</v>
      </c>
      <c r="H431" s="273" t="s">
        <v>3210</v>
      </c>
      <c r="I431" s="273" t="s">
        <v>2599</v>
      </c>
      <c r="J431" s="273" t="s">
        <v>373</v>
      </c>
      <c r="K431" s="275">
        <v>1.7316</v>
      </c>
      <c r="L431" s="275">
        <v>1.7316</v>
      </c>
      <c r="M431" s="275">
        <v>1.6947490000000001</v>
      </c>
      <c r="N431" s="276">
        <v>2.1281473781473763</v>
      </c>
      <c r="O431" s="273"/>
      <c r="P431" s="273"/>
      <c r="Q431" s="277"/>
    </row>
    <row r="432" spans="1:17" customFormat="1">
      <c r="A432" s="271">
        <v>429</v>
      </c>
      <c r="B432" s="272"/>
      <c r="C432" s="272" t="s">
        <v>1795</v>
      </c>
      <c r="D432" s="272" t="s">
        <v>1795</v>
      </c>
      <c r="E432" s="272"/>
      <c r="F432" s="273" t="s">
        <v>3201</v>
      </c>
      <c r="G432" s="274">
        <v>306113140101</v>
      </c>
      <c r="H432" s="273" t="s">
        <v>2655</v>
      </c>
      <c r="I432" s="273" t="s">
        <v>2599</v>
      </c>
      <c r="J432" s="273" t="s">
        <v>373</v>
      </c>
      <c r="K432" s="275">
        <v>2.193905</v>
      </c>
      <c r="L432" s="275">
        <v>2.193905</v>
      </c>
      <c r="M432" s="275">
        <v>2.175459</v>
      </c>
      <c r="N432" s="276">
        <v>0.84078389902935458</v>
      </c>
      <c r="O432" s="273"/>
      <c r="P432" s="273"/>
      <c r="Q432" s="277"/>
    </row>
    <row r="433" spans="1:17" customFormat="1">
      <c r="A433" s="271">
        <v>430</v>
      </c>
      <c r="B433" s="272"/>
      <c r="C433" s="272" t="s">
        <v>1795</v>
      </c>
      <c r="D433" s="272" t="s">
        <v>3211</v>
      </c>
      <c r="E433" s="272"/>
      <c r="F433" s="273" t="s">
        <v>3212</v>
      </c>
      <c r="G433" s="274">
        <v>306621140106</v>
      </c>
      <c r="H433" s="273" t="s">
        <v>3213</v>
      </c>
      <c r="I433" s="273" t="s">
        <v>2599</v>
      </c>
      <c r="J433" s="273" t="s">
        <v>373</v>
      </c>
      <c r="K433" s="275">
        <v>1.1637</v>
      </c>
      <c r="L433" s="275">
        <v>1.1637</v>
      </c>
      <c r="M433" s="275">
        <v>1.1521110000000001</v>
      </c>
      <c r="N433" s="276">
        <v>0.99587522557358854</v>
      </c>
      <c r="O433" s="273"/>
      <c r="P433" s="273"/>
      <c r="Q433" s="277"/>
    </row>
    <row r="434" spans="1:17" customFormat="1">
      <c r="A434" s="271">
        <v>431</v>
      </c>
      <c r="B434" s="272"/>
      <c r="C434" s="272" t="s">
        <v>1795</v>
      </c>
      <c r="D434" s="272" t="s">
        <v>3211</v>
      </c>
      <c r="E434" s="272"/>
      <c r="F434" s="273" t="s">
        <v>3214</v>
      </c>
      <c r="G434" s="274">
        <v>306621240204</v>
      </c>
      <c r="H434" s="273" t="s">
        <v>3215</v>
      </c>
      <c r="I434" s="273" t="s">
        <v>2658</v>
      </c>
      <c r="J434" s="273" t="s">
        <v>373</v>
      </c>
      <c r="K434" s="275">
        <v>6.2E-2</v>
      </c>
      <c r="L434" s="275">
        <v>6.2E-2</v>
      </c>
      <c r="M434" s="275">
        <v>4.5531000000000002E-2</v>
      </c>
      <c r="N434" s="276">
        <v>26.562903225806451</v>
      </c>
      <c r="O434" s="273"/>
      <c r="P434" s="273"/>
      <c r="Q434" s="277"/>
    </row>
    <row r="435" spans="1:17" customFormat="1">
      <c r="A435" s="271">
        <v>432</v>
      </c>
      <c r="B435" s="272"/>
      <c r="C435" s="272" t="s">
        <v>1795</v>
      </c>
      <c r="D435" s="272" t="s">
        <v>3211</v>
      </c>
      <c r="E435" s="272"/>
      <c r="F435" s="273" t="s">
        <v>3216</v>
      </c>
      <c r="G435" s="274">
        <v>306621240304</v>
      </c>
      <c r="H435" s="273" t="s">
        <v>3217</v>
      </c>
      <c r="I435" s="273" t="s">
        <v>2599</v>
      </c>
      <c r="J435" s="273" t="s">
        <v>373</v>
      </c>
      <c r="K435" s="275">
        <v>1.0118</v>
      </c>
      <c r="L435" s="275">
        <v>1.0118</v>
      </c>
      <c r="M435" s="275">
        <v>0.76356000000000002</v>
      </c>
      <c r="N435" s="276">
        <v>24.534492982802927</v>
      </c>
      <c r="O435" s="273"/>
      <c r="P435" s="273"/>
      <c r="Q435" s="277"/>
    </row>
    <row r="436" spans="1:17" customFormat="1">
      <c r="A436" s="271">
        <v>433</v>
      </c>
      <c r="B436" s="272"/>
      <c r="C436" s="272" t="s">
        <v>1795</v>
      </c>
      <c r="D436" s="272" t="s">
        <v>3211</v>
      </c>
      <c r="E436" s="272"/>
      <c r="F436" s="273" t="s">
        <v>3212</v>
      </c>
      <c r="G436" s="274">
        <v>306621140104</v>
      </c>
      <c r="H436" s="273" t="s">
        <v>3218</v>
      </c>
      <c r="I436" s="273" t="s">
        <v>2599</v>
      </c>
      <c r="J436" s="273" t="s">
        <v>373</v>
      </c>
      <c r="K436" s="275">
        <v>2.4186000000000001</v>
      </c>
      <c r="L436" s="275">
        <v>2.4186000000000001</v>
      </c>
      <c r="M436" s="275">
        <v>1.985452</v>
      </c>
      <c r="N436" s="276">
        <v>17.909038286612091</v>
      </c>
      <c r="O436" s="273"/>
      <c r="P436" s="273"/>
      <c r="Q436" s="277"/>
    </row>
    <row r="437" spans="1:17" customFormat="1">
      <c r="A437" s="271">
        <v>434</v>
      </c>
      <c r="B437" s="272"/>
      <c r="C437" s="272" t="s">
        <v>1795</v>
      </c>
      <c r="D437" s="272" t="s">
        <v>3211</v>
      </c>
      <c r="E437" s="272"/>
      <c r="F437" s="273" t="s">
        <v>3216</v>
      </c>
      <c r="G437" s="274">
        <v>306621240303</v>
      </c>
      <c r="H437" s="273" t="s">
        <v>3219</v>
      </c>
      <c r="I437" s="273" t="s">
        <v>2599</v>
      </c>
      <c r="J437" s="273" t="s">
        <v>373</v>
      </c>
      <c r="K437" s="275">
        <v>0.49980000000000002</v>
      </c>
      <c r="L437" s="275">
        <v>0.49980000000000002</v>
      </c>
      <c r="M437" s="275">
        <v>0.427902</v>
      </c>
      <c r="N437" s="276">
        <v>14.385354141656665</v>
      </c>
      <c r="O437" s="273"/>
      <c r="P437" s="273"/>
      <c r="Q437" s="277"/>
    </row>
    <row r="438" spans="1:17" customFormat="1">
      <c r="A438" s="271">
        <v>435</v>
      </c>
      <c r="B438" s="272"/>
      <c r="C438" s="272" t="s">
        <v>1795</v>
      </c>
      <c r="D438" s="272" t="s">
        <v>3211</v>
      </c>
      <c r="E438" s="272"/>
      <c r="F438" s="273" t="s">
        <v>3220</v>
      </c>
      <c r="G438" s="274">
        <v>306621140304</v>
      </c>
      <c r="H438" s="273" t="s">
        <v>3221</v>
      </c>
      <c r="I438" s="273" t="s">
        <v>2599</v>
      </c>
      <c r="J438" s="273" t="s">
        <v>373</v>
      </c>
      <c r="K438" s="275">
        <v>1.4812000000000001</v>
      </c>
      <c r="L438" s="275">
        <v>1.4812000000000001</v>
      </c>
      <c r="M438" s="275">
        <v>1.2723420000000001</v>
      </c>
      <c r="N438" s="276">
        <v>14.100594112881446</v>
      </c>
      <c r="O438" s="273"/>
      <c r="P438" s="273"/>
      <c r="Q438" s="277"/>
    </row>
    <row r="439" spans="1:17" customFormat="1">
      <c r="A439" s="271">
        <v>436</v>
      </c>
      <c r="B439" s="272"/>
      <c r="C439" s="272" t="s">
        <v>1795</v>
      </c>
      <c r="D439" s="272" t="s">
        <v>3211</v>
      </c>
      <c r="E439" s="272"/>
      <c r="F439" s="273" t="s">
        <v>3212</v>
      </c>
      <c r="G439" s="274">
        <v>306621140103</v>
      </c>
      <c r="H439" s="273" t="s">
        <v>3222</v>
      </c>
      <c r="I439" s="273" t="s">
        <v>2599</v>
      </c>
      <c r="J439" s="273" t="s">
        <v>373</v>
      </c>
      <c r="K439" s="275">
        <v>2.3963000000000001</v>
      </c>
      <c r="L439" s="275">
        <v>2.3963000000000001</v>
      </c>
      <c r="M439" s="275">
        <v>2.0842999999999998</v>
      </c>
      <c r="N439" s="276">
        <v>13.020072611943423</v>
      </c>
      <c r="O439" s="273"/>
      <c r="P439" s="273"/>
      <c r="Q439" s="277"/>
    </row>
    <row r="440" spans="1:17" customFormat="1">
      <c r="A440" s="271">
        <v>437</v>
      </c>
      <c r="B440" s="272"/>
      <c r="C440" s="272" t="s">
        <v>1795</v>
      </c>
      <c r="D440" s="272" t="s">
        <v>3211</v>
      </c>
      <c r="E440" s="272"/>
      <c r="F440" s="273" t="s">
        <v>3212</v>
      </c>
      <c r="G440" s="274">
        <v>306621140101</v>
      </c>
      <c r="H440" s="273" t="s">
        <v>3223</v>
      </c>
      <c r="I440" s="273" t="s">
        <v>2599</v>
      </c>
      <c r="J440" s="273" t="s">
        <v>373</v>
      </c>
      <c r="K440" s="275">
        <v>2.3721999999999999</v>
      </c>
      <c r="L440" s="275">
        <v>2.3721999999999999</v>
      </c>
      <c r="M440" s="275">
        <v>2.2213039999999999</v>
      </c>
      <c r="N440" s="276">
        <v>6.3610150914762631</v>
      </c>
      <c r="O440" s="273"/>
      <c r="P440" s="273"/>
      <c r="Q440" s="277"/>
    </row>
    <row r="441" spans="1:17" customFormat="1">
      <c r="A441" s="271">
        <v>438</v>
      </c>
      <c r="B441" s="272"/>
      <c r="C441" s="272" t="s">
        <v>1795</v>
      </c>
      <c r="D441" s="272" t="s">
        <v>3211</v>
      </c>
      <c r="E441" s="272"/>
      <c r="F441" s="273" t="s">
        <v>3224</v>
      </c>
      <c r="G441" s="274">
        <v>306621140401</v>
      </c>
      <c r="H441" s="273" t="s">
        <v>3225</v>
      </c>
      <c r="I441" s="273" t="s">
        <v>2599</v>
      </c>
      <c r="J441" s="273" t="s">
        <v>373</v>
      </c>
      <c r="K441" s="275">
        <v>0.76780000000000004</v>
      </c>
      <c r="L441" s="275">
        <v>0.76780000000000004</v>
      </c>
      <c r="M441" s="275">
        <v>0.73540800000000006</v>
      </c>
      <c r="N441" s="276">
        <v>4.2188069809846285</v>
      </c>
      <c r="O441" s="273"/>
      <c r="P441" s="273"/>
      <c r="Q441" s="277"/>
    </row>
    <row r="442" spans="1:17" customFormat="1">
      <c r="A442" s="271">
        <v>439</v>
      </c>
      <c r="B442" s="272"/>
      <c r="C442" s="272" t="s">
        <v>1795</v>
      </c>
      <c r="D442" s="272" t="s">
        <v>3211</v>
      </c>
      <c r="E442" s="272"/>
      <c r="F442" s="273" t="s">
        <v>3224</v>
      </c>
      <c r="G442" s="274">
        <v>306621140404</v>
      </c>
      <c r="H442" s="273" t="s">
        <v>3226</v>
      </c>
      <c r="I442" s="273" t="s">
        <v>2599</v>
      </c>
      <c r="J442" s="273" t="s">
        <v>373</v>
      </c>
      <c r="K442" s="275">
        <v>0.39194000000000001</v>
      </c>
      <c r="L442" s="275">
        <v>0.39194000000000001</v>
      </c>
      <c r="M442" s="275">
        <v>0.37969399999999998</v>
      </c>
      <c r="N442" s="276">
        <v>3.1244578251773318</v>
      </c>
      <c r="O442" s="273"/>
      <c r="P442" s="273"/>
      <c r="Q442" s="277"/>
    </row>
    <row r="443" spans="1:17" customFormat="1">
      <c r="A443" s="271">
        <v>440</v>
      </c>
      <c r="B443" s="272"/>
      <c r="C443" s="272" t="s">
        <v>1795</v>
      </c>
      <c r="D443" s="272" t="s">
        <v>3211</v>
      </c>
      <c r="E443" s="272"/>
      <c r="F443" s="273" t="s">
        <v>3227</v>
      </c>
      <c r="G443" s="274">
        <v>306621340102</v>
      </c>
      <c r="H443" s="273" t="s">
        <v>3228</v>
      </c>
      <c r="I443" s="273" t="s">
        <v>2596</v>
      </c>
      <c r="J443" s="273" t="s">
        <v>373</v>
      </c>
      <c r="K443" s="275">
        <v>1.0902000000000001</v>
      </c>
      <c r="L443" s="275">
        <v>1.0902000000000001</v>
      </c>
      <c r="M443" s="275">
        <v>1.057741</v>
      </c>
      <c r="N443" s="276">
        <v>2.9773436066776751</v>
      </c>
      <c r="O443" s="273"/>
      <c r="P443" s="273"/>
      <c r="Q443" s="277"/>
    </row>
    <row r="444" spans="1:17" customFormat="1">
      <c r="A444" s="271">
        <v>441</v>
      </c>
      <c r="B444" s="272"/>
      <c r="C444" s="272" t="s">
        <v>1795</v>
      </c>
      <c r="D444" s="272" t="s">
        <v>3211</v>
      </c>
      <c r="E444" s="272"/>
      <c r="F444" s="273" t="s">
        <v>3229</v>
      </c>
      <c r="G444" s="274">
        <v>306621440103</v>
      </c>
      <c r="H444" s="273" t="s">
        <v>3230</v>
      </c>
      <c r="I444" s="273" t="s">
        <v>2596</v>
      </c>
      <c r="J444" s="273" t="s">
        <v>373</v>
      </c>
      <c r="K444" s="275">
        <v>0.19170000000000001</v>
      </c>
      <c r="L444" s="275">
        <v>0.19170000000000001</v>
      </c>
      <c r="M444" s="275">
        <v>0.18658</v>
      </c>
      <c r="N444" s="276">
        <v>2.6708398539384524</v>
      </c>
      <c r="O444" s="273"/>
      <c r="P444" s="273"/>
      <c r="Q444" s="277"/>
    </row>
    <row r="445" spans="1:17" customFormat="1">
      <c r="A445" s="271">
        <v>442</v>
      </c>
      <c r="B445" s="272"/>
      <c r="C445" s="272" t="s">
        <v>1795</v>
      </c>
      <c r="D445" s="272" t="s">
        <v>3211</v>
      </c>
      <c r="E445" s="272"/>
      <c r="F445" s="273" t="s">
        <v>3212</v>
      </c>
      <c r="G445" s="274">
        <v>306621140102</v>
      </c>
      <c r="H445" s="273" t="s">
        <v>3231</v>
      </c>
      <c r="I445" s="273" t="s">
        <v>2599</v>
      </c>
      <c r="J445" s="273" t="s">
        <v>373</v>
      </c>
      <c r="K445" s="275">
        <v>1.2002999999999999</v>
      </c>
      <c r="L445" s="275">
        <v>1.2002999999999999</v>
      </c>
      <c r="M445" s="275">
        <v>1.1688609999999999</v>
      </c>
      <c r="N445" s="276">
        <v>2.6192618512038655</v>
      </c>
      <c r="O445" s="273"/>
      <c r="P445" s="273"/>
      <c r="Q445" s="277"/>
    </row>
    <row r="446" spans="1:17" customFormat="1">
      <c r="A446" s="271">
        <v>443</v>
      </c>
      <c r="B446" s="272"/>
      <c r="C446" s="272" t="s">
        <v>1795</v>
      </c>
      <c r="D446" s="272" t="s">
        <v>3211</v>
      </c>
      <c r="E446" s="272"/>
      <c r="F446" s="273" t="s">
        <v>3227</v>
      </c>
      <c r="G446" s="274">
        <v>306621340105</v>
      </c>
      <c r="H446" s="273" t="s">
        <v>3232</v>
      </c>
      <c r="I446" s="273" t="s">
        <v>2840</v>
      </c>
      <c r="J446" s="273" t="s">
        <v>373</v>
      </c>
      <c r="K446" s="275">
        <v>0.36121799999999998</v>
      </c>
      <c r="L446" s="275">
        <v>0.36121799999999998</v>
      </c>
      <c r="M446" s="275">
        <v>0.356933</v>
      </c>
      <c r="N446" s="276">
        <v>1.1862642503972625</v>
      </c>
      <c r="O446" s="273"/>
      <c r="P446" s="273"/>
      <c r="Q446" s="277"/>
    </row>
    <row r="447" spans="1:17" customFormat="1">
      <c r="A447" s="271">
        <v>444</v>
      </c>
      <c r="B447" s="272"/>
      <c r="C447" s="272" t="s">
        <v>1795</v>
      </c>
      <c r="D447" s="272" t="s">
        <v>3211</v>
      </c>
      <c r="E447" s="272"/>
      <c r="F447" s="273" t="s">
        <v>3233</v>
      </c>
      <c r="G447" s="274">
        <v>306611540104</v>
      </c>
      <c r="H447" s="273" t="s">
        <v>3234</v>
      </c>
      <c r="I447" s="273" t="s">
        <v>2596</v>
      </c>
      <c r="J447" s="273" t="s">
        <v>373</v>
      </c>
      <c r="K447" s="275">
        <v>0.98839999999999995</v>
      </c>
      <c r="L447" s="275">
        <v>0.98839999999999995</v>
      </c>
      <c r="M447" s="275">
        <v>0.97860100000000005</v>
      </c>
      <c r="N447" s="276">
        <v>0.9914002428166625</v>
      </c>
      <c r="O447" s="273"/>
      <c r="P447" s="273"/>
      <c r="Q447" s="277"/>
    </row>
    <row r="448" spans="1:17" customFormat="1">
      <c r="A448" s="271">
        <v>445</v>
      </c>
      <c r="B448" s="272"/>
      <c r="C448" s="272" t="s">
        <v>1795</v>
      </c>
      <c r="D448" s="272" t="s">
        <v>3211</v>
      </c>
      <c r="E448" s="272"/>
      <c r="F448" s="273" t="s">
        <v>3235</v>
      </c>
      <c r="G448" s="274">
        <v>306611140503</v>
      </c>
      <c r="H448" s="273" t="s">
        <v>2900</v>
      </c>
      <c r="I448" s="273" t="s">
        <v>2840</v>
      </c>
      <c r="J448" s="273" t="s">
        <v>373</v>
      </c>
      <c r="K448" s="275">
        <v>1.2685</v>
      </c>
      <c r="L448" s="275">
        <v>1.2685</v>
      </c>
      <c r="M448" s="275">
        <v>1.255968</v>
      </c>
      <c r="N448" s="276">
        <v>0.98793851005124067</v>
      </c>
      <c r="O448" s="273"/>
      <c r="P448" s="273"/>
      <c r="Q448" s="277"/>
    </row>
    <row r="449" spans="1:17" customFormat="1">
      <c r="A449" s="271">
        <v>446</v>
      </c>
      <c r="B449" s="272"/>
      <c r="C449" s="272" t="s">
        <v>1795</v>
      </c>
      <c r="D449" s="272" t="s">
        <v>3211</v>
      </c>
      <c r="E449" s="272"/>
      <c r="F449" s="273" t="s">
        <v>3235</v>
      </c>
      <c r="G449" s="274">
        <v>306611140504</v>
      </c>
      <c r="H449" s="273" t="s">
        <v>3236</v>
      </c>
      <c r="I449" s="273" t="s">
        <v>2596</v>
      </c>
      <c r="J449" s="273" t="s">
        <v>373</v>
      </c>
      <c r="K449" s="275">
        <v>2.226</v>
      </c>
      <c r="L449" s="275">
        <v>2.226</v>
      </c>
      <c r="M449" s="275">
        <v>2.2049529999999997</v>
      </c>
      <c r="N449" s="276">
        <v>0.94550763701708262</v>
      </c>
      <c r="O449" s="273"/>
      <c r="P449" s="273"/>
      <c r="Q449" s="277"/>
    </row>
    <row r="450" spans="1:17" customFormat="1">
      <c r="A450" s="271">
        <v>447</v>
      </c>
      <c r="B450" s="272"/>
      <c r="C450" s="272" t="s">
        <v>1795</v>
      </c>
      <c r="D450" s="272" t="s">
        <v>3211</v>
      </c>
      <c r="E450" s="272"/>
      <c r="F450" s="273" t="s">
        <v>3237</v>
      </c>
      <c r="G450" s="274">
        <v>306112240204</v>
      </c>
      <c r="H450" s="273" t="s">
        <v>3238</v>
      </c>
      <c r="I450" s="273" t="s">
        <v>2665</v>
      </c>
      <c r="J450" s="273" t="s">
        <v>373</v>
      </c>
      <c r="K450" s="275">
        <v>1.2256940000000001</v>
      </c>
      <c r="L450" s="275">
        <v>1.2256940000000001</v>
      </c>
      <c r="M450" s="275">
        <v>0.90341499999999997</v>
      </c>
      <c r="N450" s="276">
        <v>26.293593670198277</v>
      </c>
      <c r="O450" s="273"/>
      <c r="P450" s="273"/>
      <c r="Q450" s="277"/>
    </row>
    <row r="451" spans="1:17" customFormat="1">
      <c r="A451" s="271">
        <v>448</v>
      </c>
      <c r="B451" s="272"/>
      <c r="C451" s="272" t="s">
        <v>1795</v>
      </c>
      <c r="D451" s="272" t="s">
        <v>3211</v>
      </c>
      <c r="E451" s="272"/>
      <c r="F451" s="273" t="s">
        <v>3239</v>
      </c>
      <c r="G451" s="274">
        <v>306611240304</v>
      </c>
      <c r="H451" s="273" t="s">
        <v>3240</v>
      </c>
      <c r="I451" s="273" t="s">
        <v>2596</v>
      </c>
      <c r="J451" s="273" t="s">
        <v>373</v>
      </c>
      <c r="K451" s="275">
        <v>0.28239999999999998</v>
      </c>
      <c r="L451" s="275">
        <v>0.28239999999999998</v>
      </c>
      <c r="M451" s="275">
        <v>0.219582</v>
      </c>
      <c r="N451" s="276">
        <v>22.244334277620393</v>
      </c>
      <c r="O451" s="273"/>
      <c r="P451" s="273"/>
      <c r="Q451" s="277"/>
    </row>
    <row r="452" spans="1:17" customFormat="1">
      <c r="A452" s="271">
        <v>449</v>
      </c>
      <c r="B452" s="272"/>
      <c r="C452" s="272" t="s">
        <v>1795</v>
      </c>
      <c r="D452" s="272" t="s">
        <v>3211</v>
      </c>
      <c r="E452" s="272"/>
      <c r="F452" s="273" t="s">
        <v>3241</v>
      </c>
      <c r="G452" s="274">
        <v>306611140403</v>
      </c>
      <c r="H452" s="273" t="s">
        <v>3242</v>
      </c>
      <c r="I452" s="273" t="s">
        <v>2599</v>
      </c>
      <c r="J452" s="273" t="s">
        <v>373</v>
      </c>
      <c r="K452" s="275">
        <v>0.47</v>
      </c>
      <c r="L452" s="275">
        <v>0.47</v>
      </c>
      <c r="M452" s="275">
        <v>0.389353</v>
      </c>
      <c r="N452" s="276">
        <v>17.158936170212762</v>
      </c>
      <c r="O452" s="273"/>
      <c r="P452" s="273"/>
      <c r="Q452" s="277"/>
    </row>
    <row r="453" spans="1:17" customFormat="1">
      <c r="A453" s="271">
        <v>450</v>
      </c>
      <c r="B453" s="272"/>
      <c r="C453" s="272" t="s">
        <v>1795</v>
      </c>
      <c r="D453" s="272" t="s">
        <v>3211</v>
      </c>
      <c r="E453" s="272"/>
      <c r="F453" s="273" t="s">
        <v>3243</v>
      </c>
      <c r="G453" s="274">
        <v>306611140106</v>
      </c>
      <c r="H453" s="273" t="s">
        <v>3244</v>
      </c>
      <c r="I453" s="273" t="s">
        <v>2599</v>
      </c>
      <c r="J453" s="273" t="s">
        <v>373</v>
      </c>
      <c r="K453" s="275">
        <v>0.35020000000000001</v>
      </c>
      <c r="L453" s="275">
        <v>0.35020000000000001</v>
      </c>
      <c r="M453" s="275">
        <v>0.31454799999999999</v>
      </c>
      <c r="N453" s="276">
        <v>10.180468303826389</v>
      </c>
      <c r="O453" s="273"/>
      <c r="P453" s="273"/>
      <c r="Q453" s="277"/>
    </row>
    <row r="454" spans="1:17" customFormat="1">
      <c r="A454" s="271">
        <v>451</v>
      </c>
      <c r="B454" s="272"/>
      <c r="C454" s="272" t="s">
        <v>1795</v>
      </c>
      <c r="D454" s="272" t="s">
        <v>3211</v>
      </c>
      <c r="E454" s="272"/>
      <c r="F454" s="273" t="s">
        <v>3243</v>
      </c>
      <c r="G454" s="274">
        <v>306611140102</v>
      </c>
      <c r="H454" s="273" t="s">
        <v>3245</v>
      </c>
      <c r="I454" s="273" t="s">
        <v>2599</v>
      </c>
      <c r="J454" s="273" t="s">
        <v>373</v>
      </c>
      <c r="K454" s="275">
        <v>3.2231999999999998</v>
      </c>
      <c r="L454" s="275">
        <v>3.2231999999999998</v>
      </c>
      <c r="M454" s="275">
        <v>2.9246949999999998</v>
      </c>
      <c r="N454" s="276">
        <v>9.2611379995036014</v>
      </c>
      <c r="O454" s="273"/>
      <c r="P454" s="273"/>
      <c r="Q454" s="277"/>
    </row>
    <row r="455" spans="1:17" customFormat="1">
      <c r="A455" s="271">
        <v>452</v>
      </c>
      <c r="B455" s="272"/>
      <c r="C455" s="272" t="s">
        <v>1795</v>
      </c>
      <c r="D455" s="272" t="s">
        <v>3211</v>
      </c>
      <c r="E455" s="272"/>
      <c r="F455" s="273" t="s">
        <v>3246</v>
      </c>
      <c r="G455" s="274">
        <v>306611140204</v>
      </c>
      <c r="H455" s="273" t="s">
        <v>3247</v>
      </c>
      <c r="I455" s="273" t="s">
        <v>2596</v>
      </c>
      <c r="J455" s="273" t="s">
        <v>373</v>
      </c>
      <c r="K455" s="275">
        <v>0.4622</v>
      </c>
      <c r="L455" s="275">
        <v>0.4622</v>
      </c>
      <c r="M455" s="275">
        <v>0.42664299999999999</v>
      </c>
      <c r="N455" s="276">
        <v>7.6929900475984425</v>
      </c>
      <c r="O455" s="273"/>
      <c r="P455" s="273"/>
      <c r="Q455" s="277"/>
    </row>
    <row r="456" spans="1:17" customFormat="1">
      <c r="A456" s="271">
        <v>453</v>
      </c>
      <c r="B456" s="272"/>
      <c r="C456" s="272" t="s">
        <v>1795</v>
      </c>
      <c r="D456" s="272" t="s">
        <v>3211</v>
      </c>
      <c r="E456" s="272"/>
      <c r="F456" s="273" t="s">
        <v>3243</v>
      </c>
      <c r="G456" s="274">
        <v>306611140103</v>
      </c>
      <c r="H456" s="273" t="s">
        <v>3248</v>
      </c>
      <c r="I456" s="273" t="s">
        <v>2599</v>
      </c>
      <c r="J456" s="273" t="s">
        <v>373</v>
      </c>
      <c r="K456" s="275">
        <v>2.4207999999999998</v>
      </c>
      <c r="L456" s="275">
        <v>2.4207999999999998</v>
      </c>
      <c r="M456" s="275">
        <v>2.2494869999999998</v>
      </c>
      <c r="N456" s="276">
        <v>7.0767101784534061</v>
      </c>
      <c r="O456" s="273"/>
      <c r="P456" s="273"/>
      <c r="Q456" s="277"/>
    </row>
    <row r="457" spans="1:17" customFormat="1">
      <c r="A457" s="271">
        <v>454</v>
      </c>
      <c r="B457" s="272"/>
      <c r="C457" s="272" t="s">
        <v>1795</v>
      </c>
      <c r="D457" s="272" t="s">
        <v>3211</v>
      </c>
      <c r="E457" s="272"/>
      <c r="F457" s="273" t="s">
        <v>3249</v>
      </c>
      <c r="G457" s="274">
        <v>306611240404</v>
      </c>
      <c r="H457" s="273" t="s">
        <v>2694</v>
      </c>
      <c r="I457" s="273" t="s">
        <v>2665</v>
      </c>
      <c r="J457" s="273" t="s">
        <v>373</v>
      </c>
      <c r="K457" s="275">
        <v>0.35439999999999999</v>
      </c>
      <c r="L457" s="275">
        <v>0.35439999999999999</v>
      </c>
      <c r="M457" s="275">
        <v>0.34454899999999999</v>
      </c>
      <c r="N457" s="276">
        <v>2.7796275395033856</v>
      </c>
      <c r="O457" s="273"/>
      <c r="P457" s="273"/>
      <c r="Q457" s="277"/>
    </row>
    <row r="458" spans="1:17" customFormat="1">
      <c r="A458" s="271">
        <v>455</v>
      </c>
      <c r="B458" s="272"/>
      <c r="C458" s="272" t="s">
        <v>1795</v>
      </c>
      <c r="D458" s="272" t="s">
        <v>3211</v>
      </c>
      <c r="E458" s="272"/>
      <c r="F458" s="273" t="s">
        <v>3250</v>
      </c>
      <c r="G458" s="274">
        <v>306112240104</v>
      </c>
      <c r="H458" s="273" t="s">
        <v>3251</v>
      </c>
      <c r="I458" s="273" t="s">
        <v>2596</v>
      </c>
      <c r="J458" s="273" t="s">
        <v>373</v>
      </c>
      <c r="K458" s="275">
        <v>0.35581000000000002</v>
      </c>
      <c r="L458" s="275">
        <v>0.35581000000000002</v>
      </c>
      <c r="M458" s="275">
        <v>0.34747400000000001</v>
      </c>
      <c r="N458" s="276">
        <v>2.3428234169922177</v>
      </c>
      <c r="O458" s="273"/>
      <c r="P458" s="273"/>
      <c r="Q458" s="277"/>
    </row>
    <row r="459" spans="1:17" customFormat="1">
      <c r="A459" s="271">
        <v>456</v>
      </c>
      <c r="B459" s="272"/>
      <c r="C459" s="272" t="s">
        <v>1795</v>
      </c>
      <c r="D459" s="272" t="s">
        <v>3211</v>
      </c>
      <c r="E459" s="272"/>
      <c r="F459" s="273" t="s">
        <v>3252</v>
      </c>
      <c r="G459" s="274">
        <v>306611340205</v>
      </c>
      <c r="H459" s="273" t="s">
        <v>3253</v>
      </c>
      <c r="I459" s="273" t="s">
        <v>2596</v>
      </c>
      <c r="J459" s="273" t="s">
        <v>373</v>
      </c>
      <c r="K459" s="275">
        <v>1.5883320000000001</v>
      </c>
      <c r="L459" s="275">
        <v>1.5883320000000001</v>
      </c>
      <c r="M459" s="275">
        <v>1.55731</v>
      </c>
      <c r="N459" s="276">
        <v>1.9531181138452227</v>
      </c>
      <c r="O459" s="273"/>
      <c r="P459" s="273"/>
      <c r="Q459" s="277"/>
    </row>
    <row r="460" spans="1:17" customFormat="1">
      <c r="A460" s="271">
        <v>457</v>
      </c>
      <c r="B460" s="272"/>
      <c r="C460" s="272" t="s">
        <v>1795</v>
      </c>
      <c r="D460" s="272" t="s">
        <v>3211</v>
      </c>
      <c r="E460" s="272"/>
      <c r="F460" s="273" t="s">
        <v>3254</v>
      </c>
      <c r="G460" s="274">
        <v>306611240504</v>
      </c>
      <c r="H460" s="273" t="s">
        <v>3255</v>
      </c>
      <c r="I460" s="273" t="s">
        <v>2665</v>
      </c>
      <c r="J460" s="273" t="s">
        <v>373</v>
      </c>
      <c r="K460" s="275">
        <v>4.46E-4</v>
      </c>
      <c r="L460" s="275">
        <v>4.46E-4</v>
      </c>
      <c r="M460" s="275">
        <v>4.4200000000000001E-4</v>
      </c>
      <c r="N460" s="276">
        <v>0.89686098654708279</v>
      </c>
      <c r="O460" s="273"/>
      <c r="P460" s="273"/>
      <c r="Q460" s="277"/>
    </row>
    <row r="461" spans="1:17" customFormat="1">
      <c r="A461" s="271">
        <v>458</v>
      </c>
      <c r="B461" s="272"/>
      <c r="C461" s="272" t="s">
        <v>1795</v>
      </c>
      <c r="D461" s="272" t="s">
        <v>3211</v>
      </c>
      <c r="E461" s="272"/>
      <c r="F461" s="273" t="s">
        <v>3256</v>
      </c>
      <c r="G461" s="274">
        <v>306112240303</v>
      </c>
      <c r="H461" s="273" t="s">
        <v>3257</v>
      </c>
      <c r="I461" s="273" t="s">
        <v>2596</v>
      </c>
      <c r="J461" s="273" t="s">
        <v>373</v>
      </c>
      <c r="K461" s="275">
        <v>0.55389999999999995</v>
      </c>
      <c r="L461" s="275">
        <v>0.55389999999999995</v>
      </c>
      <c r="M461" s="275">
        <v>0.54965799999999998</v>
      </c>
      <c r="N461" s="276">
        <v>0.76584220978515405</v>
      </c>
      <c r="O461" s="273"/>
      <c r="P461" s="273"/>
      <c r="Q461" s="277"/>
    </row>
    <row r="462" spans="1:17" customFormat="1">
      <c r="A462" s="271">
        <v>459</v>
      </c>
      <c r="B462" s="272"/>
      <c r="C462" s="272" t="s">
        <v>1795</v>
      </c>
      <c r="D462" s="272" t="s">
        <v>3211</v>
      </c>
      <c r="E462" s="272"/>
      <c r="F462" s="273" t="s">
        <v>3256</v>
      </c>
      <c r="G462" s="274">
        <v>306112240306</v>
      </c>
      <c r="H462" s="273" t="s">
        <v>3258</v>
      </c>
      <c r="I462" s="273" t="s">
        <v>2596</v>
      </c>
      <c r="J462" s="273" t="s">
        <v>373</v>
      </c>
      <c r="K462" s="275">
        <v>0.74553000000000003</v>
      </c>
      <c r="L462" s="275">
        <v>0.74553000000000003</v>
      </c>
      <c r="M462" s="275">
        <v>0.74258599999999997</v>
      </c>
      <c r="N462" s="276">
        <v>0.39488685901305887</v>
      </c>
      <c r="O462" s="273"/>
      <c r="P462" s="273"/>
      <c r="Q462" s="277"/>
    </row>
    <row r="463" spans="1:17" customFormat="1">
      <c r="A463" s="271">
        <v>460</v>
      </c>
      <c r="B463" s="272"/>
      <c r="C463" s="272" t="s">
        <v>1795</v>
      </c>
      <c r="D463" s="272" t="s">
        <v>3211</v>
      </c>
      <c r="E463" s="272"/>
      <c r="F463" s="273" t="s">
        <v>3259</v>
      </c>
      <c r="G463" s="274">
        <v>306611240201</v>
      </c>
      <c r="H463" s="273" t="s">
        <v>3260</v>
      </c>
      <c r="I463" s="273" t="s">
        <v>2596</v>
      </c>
      <c r="J463" s="273" t="s">
        <v>373</v>
      </c>
      <c r="K463" s="275">
        <v>0.48930000000000001</v>
      </c>
      <c r="L463" s="275">
        <v>0.48930000000000001</v>
      </c>
      <c r="M463" s="275">
        <v>0.48739699999999997</v>
      </c>
      <c r="N463" s="276">
        <v>0.3889229511547197</v>
      </c>
      <c r="O463" s="273"/>
      <c r="P463" s="273"/>
      <c r="Q463" s="277"/>
    </row>
    <row r="464" spans="1:17" customFormat="1">
      <c r="A464" s="271">
        <v>461</v>
      </c>
      <c r="B464" s="272"/>
      <c r="C464" s="272" t="s">
        <v>1795</v>
      </c>
      <c r="D464" s="272" t="s">
        <v>3211</v>
      </c>
      <c r="E464" s="272"/>
      <c r="F464" s="273" t="s">
        <v>3261</v>
      </c>
      <c r="G464" s="274">
        <v>306611340402</v>
      </c>
      <c r="H464" s="273" t="s">
        <v>3262</v>
      </c>
      <c r="I464" s="273" t="s">
        <v>2596</v>
      </c>
      <c r="J464" s="273" t="s">
        <v>373</v>
      </c>
      <c r="K464" s="275">
        <v>0.11799999999999999</v>
      </c>
      <c r="L464" s="275">
        <v>0.11799999999999999</v>
      </c>
      <c r="M464" s="275">
        <v>0.117577</v>
      </c>
      <c r="N464" s="276">
        <v>0.3584745762711804</v>
      </c>
      <c r="O464" s="273"/>
      <c r="P464" s="273"/>
      <c r="Q464" s="277"/>
    </row>
    <row r="465" spans="1:17" customFormat="1">
      <c r="A465" s="271">
        <v>462</v>
      </c>
      <c r="B465" s="272"/>
      <c r="C465" s="272" t="s">
        <v>1795</v>
      </c>
      <c r="D465" s="272" t="s">
        <v>3211</v>
      </c>
      <c r="E465" s="272"/>
      <c r="F465" s="273" t="s">
        <v>3263</v>
      </c>
      <c r="G465" s="274">
        <v>306611440203</v>
      </c>
      <c r="H465" s="273" t="s">
        <v>2721</v>
      </c>
      <c r="I465" s="273" t="s">
        <v>2840</v>
      </c>
      <c r="J465" s="273" t="s">
        <v>373</v>
      </c>
      <c r="K465" s="275">
        <v>0.32617000000000002</v>
      </c>
      <c r="L465" s="275">
        <v>0.32617000000000002</v>
      </c>
      <c r="M465" s="275">
        <v>0.32536799999999999</v>
      </c>
      <c r="N465" s="276">
        <v>0.24588404819573376</v>
      </c>
      <c r="O465" s="273"/>
      <c r="P465" s="273"/>
      <c r="Q465" s="277"/>
    </row>
    <row r="466" spans="1:17" customFormat="1">
      <c r="A466" s="271">
        <v>463</v>
      </c>
      <c r="B466" s="272"/>
      <c r="C466" s="272" t="s">
        <v>1795</v>
      </c>
      <c r="D466" s="272" t="s">
        <v>3211</v>
      </c>
      <c r="E466" s="272"/>
      <c r="F466" s="273" t="s">
        <v>3264</v>
      </c>
      <c r="G466" s="274">
        <v>306631440604</v>
      </c>
      <c r="H466" s="273" t="s">
        <v>3265</v>
      </c>
      <c r="I466" s="273" t="s">
        <v>2596</v>
      </c>
      <c r="J466" s="273" t="s">
        <v>373</v>
      </c>
      <c r="K466" s="275">
        <v>1.1043000000000001</v>
      </c>
      <c r="L466" s="275">
        <v>1.1043000000000001</v>
      </c>
      <c r="M466" s="275">
        <v>1.093736</v>
      </c>
      <c r="N466" s="276">
        <v>0.95662410576836165</v>
      </c>
      <c r="O466" s="273"/>
      <c r="P466" s="273"/>
      <c r="Q466" s="277"/>
    </row>
    <row r="467" spans="1:17" customFormat="1">
      <c r="A467" s="271">
        <v>464</v>
      </c>
      <c r="B467" s="272"/>
      <c r="C467" s="272" t="s">
        <v>1795</v>
      </c>
      <c r="D467" s="272" t="s">
        <v>3211</v>
      </c>
      <c r="E467" s="272"/>
      <c r="F467" s="273" t="s">
        <v>3266</v>
      </c>
      <c r="G467" s="274">
        <v>306631140504</v>
      </c>
      <c r="H467" s="273" t="s">
        <v>3267</v>
      </c>
      <c r="I467" s="273" t="s">
        <v>2596</v>
      </c>
      <c r="J467" s="273" t="s">
        <v>373</v>
      </c>
      <c r="K467" s="275">
        <v>0.60819999999999996</v>
      </c>
      <c r="L467" s="275">
        <v>0.60819999999999996</v>
      </c>
      <c r="M467" s="275">
        <v>0.60259499999999999</v>
      </c>
      <c r="N467" s="276">
        <v>0.9215718513646779</v>
      </c>
      <c r="O467" s="273"/>
      <c r="P467" s="273"/>
      <c r="Q467" s="277"/>
    </row>
    <row r="468" spans="1:17" customFormat="1">
      <c r="A468" s="271">
        <v>465</v>
      </c>
      <c r="B468" s="272"/>
      <c r="C468" s="272" t="s">
        <v>1795</v>
      </c>
      <c r="D468" s="272" t="s">
        <v>3211</v>
      </c>
      <c r="E468" s="272"/>
      <c r="F468" s="273" t="s">
        <v>3268</v>
      </c>
      <c r="G468" s="274">
        <v>306631440301</v>
      </c>
      <c r="H468" s="273" t="s">
        <v>3269</v>
      </c>
      <c r="I468" s="273" t="s">
        <v>2596</v>
      </c>
      <c r="J468" s="273" t="s">
        <v>373</v>
      </c>
      <c r="K468" s="275">
        <v>0.30059999999999998</v>
      </c>
      <c r="L468" s="275">
        <v>0.30059999999999998</v>
      </c>
      <c r="M468" s="275">
        <v>0.27897100000000002</v>
      </c>
      <c r="N468" s="276">
        <v>7.1952761144377764</v>
      </c>
      <c r="O468" s="273"/>
      <c r="P468" s="273"/>
      <c r="Q468" s="277"/>
    </row>
    <row r="469" spans="1:17" customFormat="1">
      <c r="A469" s="271">
        <v>466</v>
      </c>
      <c r="B469" s="272"/>
      <c r="C469" s="272" t="s">
        <v>1795</v>
      </c>
      <c r="D469" s="272" t="s">
        <v>3211</v>
      </c>
      <c r="E469" s="272"/>
      <c r="F469" s="273" t="s">
        <v>3270</v>
      </c>
      <c r="G469" s="274">
        <v>306631140306</v>
      </c>
      <c r="H469" s="273" t="s">
        <v>3271</v>
      </c>
      <c r="I469" s="273" t="s">
        <v>2596</v>
      </c>
      <c r="J469" s="273" t="s">
        <v>373</v>
      </c>
      <c r="K469" s="275">
        <v>2.2837999999999998</v>
      </c>
      <c r="L469" s="275">
        <v>2.2837999999999998</v>
      </c>
      <c r="M469" s="275">
        <v>2.1653060000000002</v>
      </c>
      <c r="N469" s="276">
        <v>5.1884578334354874</v>
      </c>
      <c r="O469" s="273"/>
      <c r="P469" s="273"/>
      <c r="Q469" s="277"/>
    </row>
    <row r="470" spans="1:17" customFormat="1">
      <c r="A470" s="271">
        <v>467</v>
      </c>
      <c r="B470" s="272"/>
      <c r="C470" s="272" t="s">
        <v>1795</v>
      </c>
      <c r="D470" s="272" t="s">
        <v>3211</v>
      </c>
      <c r="E470" s="272"/>
      <c r="F470" s="273" t="s">
        <v>3270</v>
      </c>
      <c r="G470" s="274">
        <v>306631140304</v>
      </c>
      <c r="H470" s="273" t="s">
        <v>3272</v>
      </c>
      <c r="I470" s="273" t="s">
        <v>2596</v>
      </c>
      <c r="J470" s="273" t="s">
        <v>373</v>
      </c>
      <c r="K470" s="275">
        <v>2.3412000000000002</v>
      </c>
      <c r="L470" s="275">
        <v>2.3412000000000002</v>
      </c>
      <c r="M470" s="275">
        <v>2.263099</v>
      </c>
      <c r="N470" s="276">
        <v>3.3359388347855878</v>
      </c>
      <c r="O470" s="273"/>
      <c r="P470" s="273"/>
      <c r="Q470" s="277"/>
    </row>
    <row r="471" spans="1:17" customFormat="1">
      <c r="A471" s="271">
        <v>468</v>
      </c>
      <c r="B471" s="272"/>
      <c r="C471" s="272" t="s">
        <v>1795</v>
      </c>
      <c r="D471" s="272" t="s">
        <v>3211</v>
      </c>
      <c r="E471" s="272"/>
      <c r="F471" s="273" t="s">
        <v>3273</v>
      </c>
      <c r="G471" s="274">
        <v>306631240101</v>
      </c>
      <c r="H471" s="273" t="s">
        <v>3274</v>
      </c>
      <c r="I471" s="273" t="s">
        <v>2596</v>
      </c>
      <c r="J471" s="273" t="s">
        <v>373</v>
      </c>
      <c r="K471" s="275">
        <v>0.79239999999999999</v>
      </c>
      <c r="L471" s="275">
        <v>0.79239999999999999</v>
      </c>
      <c r="M471" s="275">
        <v>0.77030599999999994</v>
      </c>
      <c r="N471" s="276">
        <v>2.7882382635032883</v>
      </c>
      <c r="O471" s="273"/>
      <c r="P471" s="273"/>
      <c r="Q471" s="277"/>
    </row>
    <row r="472" spans="1:17" customFormat="1">
      <c r="A472" s="271">
        <v>469</v>
      </c>
      <c r="B472" s="272"/>
      <c r="C472" s="272" t="s">
        <v>1795</v>
      </c>
      <c r="D472" s="272" t="s">
        <v>3211</v>
      </c>
      <c r="E472" s="272"/>
      <c r="F472" s="273" t="s">
        <v>3275</v>
      </c>
      <c r="G472" s="274">
        <v>306631440404</v>
      </c>
      <c r="H472" s="273" t="s">
        <v>3276</v>
      </c>
      <c r="I472" s="273" t="s">
        <v>2596</v>
      </c>
      <c r="J472" s="273" t="s">
        <v>373</v>
      </c>
      <c r="K472" s="275">
        <v>0.14979999999999999</v>
      </c>
      <c r="L472" s="275">
        <v>0.14979999999999999</v>
      </c>
      <c r="M472" s="275">
        <v>0.14610899999999999</v>
      </c>
      <c r="N472" s="276">
        <v>2.4639519359145527</v>
      </c>
      <c r="O472" s="273"/>
      <c r="P472" s="273"/>
      <c r="Q472" s="277"/>
    </row>
    <row r="473" spans="1:17" customFormat="1">
      <c r="A473" s="271">
        <v>470</v>
      </c>
      <c r="B473" s="272"/>
      <c r="C473" s="272" t="s">
        <v>1795</v>
      </c>
      <c r="D473" s="272" t="s">
        <v>3211</v>
      </c>
      <c r="E473" s="272"/>
      <c r="F473" s="273" t="s">
        <v>3277</v>
      </c>
      <c r="G473" s="274">
        <v>306631340101</v>
      </c>
      <c r="H473" s="273" t="s">
        <v>3278</v>
      </c>
      <c r="I473" s="273" t="s">
        <v>2596</v>
      </c>
      <c r="J473" s="273" t="s">
        <v>373</v>
      </c>
      <c r="K473" s="275">
        <v>9.3799999999999994E-2</v>
      </c>
      <c r="L473" s="275">
        <v>9.3799999999999994E-2</v>
      </c>
      <c r="M473" s="275">
        <v>9.1850000000000001E-2</v>
      </c>
      <c r="N473" s="276">
        <v>2.0788912579957288</v>
      </c>
      <c r="O473" s="273"/>
      <c r="P473" s="273"/>
      <c r="Q473" s="277"/>
    </row>
    <row r="474" spans="1:17" customFormat="1">
      <c r="A474" s="271">
        <v>471</v>
      </c>
      <c r="B474" s="272"/>
      <c r="C474" s="272" t="s">
        <v>1795</v>
      </c>
      <c r="D474" s="272" t="s">
        <v>1774</v>
      </c>
      <c r="E474" s="272"/>
      <c r="F474" s="273" t="s">
        <v>3279</v>
      </c>
      <c r="G474" s="274">
        <v>306221440401</v>
      </c>
      <c r="H474" s="273" t="s">
        <v>3280</v>
      </c>
      <c r="I474" s="273" t="s">
        <v>2596</v>
      </c>
      <c r="J474" s="273" t="s">
        <v>373</v>
      </c>
      <c r="K474" s="275">
        <v>0.19919999999999999</v>
      </c>
      <c r="L474" s="275">
        <v>0.19919999999999999</v>
      </c>
      <c r="M474" s="275">
        <v>0.19745099999999999</v>
      </c>
      <c r="N474" s="276">
        <v>0.87801204819277134</v>
      </c>
      <c r="O474" s="273"/>
      <c r="P474" s="273"/>
      <c r="Q474" s="277"/>
    </row>
    <row r="475" spans="1:17" customFormat="1">
      <c r="A475" s="271">
        <v>472</v>
      </c>
      <c r="B475" s="272"/>
      <c r="C475" s="272" t="s">
        <v>1795</v>
      </c>
      <c r="D475" s="272" t="s">
        <v>1774</v>
      </c>
      <c r="E475" s="272"/>
      <c r="F475" s="273" t="s">
        <v>3281</v>
      </c>
      <c r="G475" s="274">
        <v>306221540303</v>
      </c>
      <c r="H475" s="273" t="s">
        <v>3282</v>
      </c>
      <c r="I475" s="273" t="s">
        <v>2596</v>
      </c>
      <c r="J475" s="273" t="s">
        <v>373</v>
      </c>
      <c r="K475" s="275">
        <v>1.9515499999999999</v>
      </c>
      <c r="L475" s="275">
        <v>1.9515499999999999</v>
      </c>
      <c r="M475" s="275">
        <v>1.64333</v>
      </c>
      <c r="N475" s="276">
        <v>15.79359995900694</v>
      </c>
      <c r="O475" s="273"/>
      <c r="P475" s="273"/>
      <c r="Q475" s="277"/>
    </row>
    <row r="476" spans="1:17" customFormat="1">
      <c r="A476" s="271">
        <v>473</v>
      </c>
      <c r="B476" s="272"/>
      <c r="C476" s="272" t="s">
        <v>1795</v>
      </c>
      <c r="D476" s="272" t="s">
        <v>1774</v>
      </c>
      <c r="E476" s="272"/>
      <c r="F476" s="273" t="s">
        <v>3283</v>
      </c>
      <c r="G476" s="274">
        <v>306221540401</v>
      </c>
      <c r="H476" s="273" t="s">
        <v>3284</v>
      </c>
      <c r="I476" s="273" t="s">
        <v>2599</v>
      </c>
      <c r="J476" s="273" t="s">
        <v>373</v>
      </c>
      <c r="K476" s="275">
        <v>5.5480000000000002E-2</v>
      </c>
      <c r="L476" s="275">
        <v>5.5480000000000002E-2</v>
      </c>
      <c r="M476" s="275">
        <v>4.5406000000000002E-2</v>
      </c>
      <c r="N476" s="276">
        <v>18.157894736842103</v>
      </c>
      <c r="O476" s="273"/>
      <c r="P476" s="273"/>
      <c r="Q476" s="277"/>
    </row>
    <row r="477" spans="1:17" customFormat="1">
      <c r="A477" s="271">
        <v>474</v>
      </c>
      <c r="B477" s="272"/>
      <c r="C477" s="272" t="s">
        <v>1795</v>
      </c>
      <c r="D477" s="272" t="s">
        <v>1774</v>
      </c>
      <c r="E477" s="272"/>
      <c r="F477" s="273" t="s">
        <v>3285</v>
      </c>
      <c r="G477" s="274">
        <v>306221340404</v>
      </c>
      <c r="H477" s="273" t="s">
        <v>3286</v>
      </c>
      <c r="I477" s="273" t="s">
        <v>2665</v>
      </c>
      <c r="J477" s="273" t="s">
        <v>373</v>
      </c>
      <c r="K477" s="275">
        <v>2.5000000000000001E-3</v>
      </c>
      <c r="L477" s="275">
        <v>2.5000000000000001E-3</v>
      </c>
      <c r="M477" s="275">
        <v>2.068E-3</v>
      </c>
      <c r="N477" s="276">
        <v>17.280000000000005</v>
      </c>
      <c r="O477" s="273"/>
      <c r="P477" s="273"/>
      <c r="Q477" s="277"/>
    </row>
    <row r="478" spans="1:17" customFormat="1">
      <c r="A478" s="271">
        <v>475</v>
      </c>
      <c r="B478" s="272"/>
      <c r="C478" s="272" t="s">
        <v>1795</v>
      </c>
      <c r="D478" s="272" t="s">
        <v>1774</v>
      </c>
      <c r="E478" s="272"/>
      <c r="F478" s="273" t="s">
        <v>3287</v>
      </c>
      <c r="G478" s="274">
        <v>306221540202</v>
      </c>
      <c r="H478" s="273" t="s">
        <v>3288</v>
      </c>
      <c r="I478" s="273" t="s">
        <v>2596</v>
      </c>
      <c r="J478" s="273" t="s">
        <v>373</v>
      </c>
      <c r="K478" s="275">
        <v>1.18188</v>
      </c>
      <c r="L478" s="275">
        <v>1.18188</v>
      </c>
      <c r="M478" s="275">
        <v>1.009334</v>
      </c>
      <c r="N478" s="276">
        <v>14.599282499069286</v>
      </c>
      <c r="O478" s="273"/>
      <c r="P478" s="273"/>
      <c r="Q478" s="277"/>
    </row>
    <row r="479" spans="1:17" customFormat="1">
      <c r="A479" s="271">
        <v>476</v>
      </c>
      <c r="B479" s="272"/>
      <c r="C479" s="272" t="s">
        <v>1795</v>
      </c>
      <c r="D479" s="272" t="s">
        <v>1774</v>
      </c>
      <c r="E479" s="272"/>
      <c r="F479" s="273" t="s">
        <v>3289</v>
      </c>
      <c r="G479" s="274">
        <v>306221340304</v>
      </c>
      <c r="H479" s="273" t="s">
        <v>3290</v>
      </c>
      <c r="I479" s="273" t="s">
        <v>2596</v>
      </c>
      <c r="J479" s="273" t="s">
        <v>373</v>
      </c>
      <c r="K479" s="275">
        <v>0.55737999999999999</v>
      </c>
      <c r="L479" s="275">
        <v>0.55737999999999999</v>
      </c>
      <c r="M479" s="275">
        <v>0.47942200000000001</v>
      </c>
      <c r="N479" s="276">
        <v>13.986508306720724</v>
      </c>
      <c r="O479" s="273"/>
      <c r="P479" s="273"/>
      <c r="Q479" s="277"/>
    </row>
    <row r="480" spans="1:17" customFormat="1">
      <c r="A480" s="271">
        <v>477</v>
      </c>
      <c r="B480" s="272"/>
      <c r="C480" s="272" t="s">
        <v>1795</v>
      </c>
      <c r="D480" s="272" t="s">
        <v>1774</v>
      </c>
      <c r="E480" s="272"/>
      <c r="F480" s="273" t="s">
        <v>3291</v>
      </c>
      <c r="G480" s="274">
        <v>306221440203</v>
      </c>
      <c r="H480" s="273" t="s">
        <v>3292</v>
      </c>
      <c r="I480" s="273" t="s">
        <v>2596</v>
      </c>
      <c r="J480" s="273" t="s">
        <v>373</v>
      </c>
      <c r="K480" s="275">
        <v>0.69299999999999995</v>
      </c>
      <c r="L480" s="275">
        <v>0.69299999999999995</v>
      </c>
      <c r="M480" s="275">
        <v>0.60603300000000004</v>
      </c>
      <c r="N480" s="276">
        <v>12.549350649350638</v>
      </c>
      <c r="O480" s="273"/>
      <c r="P480" s="273"/>
      <c r="Q480" s="277"/>
    </row>
    <row r="481" spans="1:17" customFormat="1">
      <c r="A481" s="271">
        <v>478</v>
      </c>
      <c r="B481" s="272"/>
      <c r="C481" s="272" t="s">
        <v>1795</v>
      </c>
      <c r="D481" s="272" t="s">
        <v>1774</v>
      </c>
      <c r="E481" s="272"/>
      <c r="F481" s="273" t="s">
        <v>3293</v>
      </c>
      <c r="G481" s="274">
        <v>306221140101</v>
      </c>
      <c r="H481" s="273" t="s">
        <v>3294</v>
      </c>
      <c r="I481" s="273" t="s">
        <v>2599</v>
      </c>
      <c r="J481" s="273" t="s">
        <v>373</v>
      </c>
      <c r="K481" s="275">
        <v>1.4918</v>
      </c>
      <c r="L481" s="275">
        <v>1.4918</v>
      </c>
      <c r="M481" s="275">
        <v>1.3637509999999999</v>
      </c>
      <c r="N481" s="276">
        <v>8.5835232604906864</v>
      </c>
      <c r="O481" s="273"/>
      <c r="P481" s="273"/>
      <c r="Q481" s="277"/>
    </row>
    <row r="482" spans="1:17" customFormat="1">
      <c r="A482" s="271">
        <v>479</v>
      </c>
      <c r="B482" s="272"/>
      <c r="C482" s="272" t="s">
        <v>1795</v>
      </c>
      <c r="D482" s="272" t="s">
        <v>1774</v>
      </c>
      <c r="E482" s="272"/>
      <c r="F482" s="273" t="s">
        <v>3295</v>
      </c>
      <c r="G482" s="274">
        <v>306221140201</v>
      </c>
      <c r="H482" s="273" t="s">
        <v>3296</v>
      </c>
      <c r="I482" s="273" t="s">
        <v>2599</v>
      </c>
      <c r="J482" s="273" t="s">
        <v>373</v>
      </c>
      <c r="K482" s="275">
        <v>0.68700000000000006</v>
      </c>
      <c r="L482" s="275">
        <v>0.68700000000000006</v>
      </c>
      <c r="M482" s="275">
        <v>0.62970499999999996</v>
      </c>
      <c r="N482" s="276">
        <v>8.3398835516739585</v>
      </c>
      <c r="O482" s="273"/>
      <c r="P482" s="273"/>
      <c r="Q482" s="277"/>
    </row>
    <row r="483" spans="1:17" customFormat="1">
      <c r="A483" s="271">
        <v>480</v>
      </c>
      <c r="B483" s="272"/>
      <c r="C483" s="272" t="s">
        <v>1795</v>
      </c>
      <c r="D483" s="272" t="s">
        <v>1774</v>
      </c>
      <c r="E483" s="272"/>
      <c r="F483" s="273" t="s">
        <v>3295</v>
      </c>
      <c r="G483" s="274">
        <v>306221140202</v>
      </c>
      <c r="H483" s="273" t="s">
        <v>3297</v>
      </c>
      <c r="I483" s="273" t="s">
        <v>2599</v>
      </c>
      <c r="J483" s="273" t="s">
        <v>373</v>
      </c>
      <c r="K483" s="275">
        <v>1.3772</v>
      </c>
      <c r="L483" s="275">
        <v>1.3772</v>
      </c>
      <c r="M483" s="275">
        <v>1.262575</v>
      </c>
      <c r="N483" s="276">
        <v>8.3230467615451627</v>
      </c>
      <c r="O483" s="273"/>
      <c r="P483" s="273"/>
      <c r="Q483" s="277"/>
    </row>
    <row r="484" spans="1:17" customFormat="1">
      <c r="A484" s="271">
        <v>481</v>
      </c>
      <c r="B484" s="272"/>
      <c r="C484" s="272" t="s">
        <v>1795</v>
      </c>
      <c r="D484" s="272" t="s">
        <v>1774</v>
      </c>
      <c r="E484" s="272"/>
      <c r="F484" s="273" t="s">
        <v>3293</v>
      </c>
      <c r="G484" s="274">
        <v>306221140102</v>
      </c>
      <c r="H484" s="273" t="s">
        <v>3128</v>
      </c>
      <c r="I484" s="273" t="s">
        <v>2599</v>
      </c>
      <c r="J484" s="273" t="s">
        <v>373</v>
      </c>
      <c r="K484" s="275">
        <v>8.6679999999999993E-2</v>
      </c>
      <c r="L484" s="275">
        <v>8.6679999999999993E-2</v>
      </c>
      <c r="M484" s="275">
        <v>7.9483999999999999E-2</v>
      </c>
      <c r="N484" s="276">
        <v>8.3017997231195135</v>
      </c>
      <c r="O484" s="273"/>
      <c r="P484" s="273"/>
      <c r="Q484" s="277"/>
    </row>
    <row r="485" spans="1:17" customFormat="1">
      <c r="A485" s="271">
        <v>482</v>
      </c>
      <c r="B485" s="272"/>
      <c r="C485" s="272" t="s">
        <v>1795</v>
      </c>
      <c r="D485" s="272" t="s">
        <v>1774</v>
      </c>
      <c r="E485" s="272"/>
      <c r="F485" s="273" t="s">
        <v>3298</v>
      </c>
      <c r="G485" s="274">
        <v>306221540103</v>
      </c>
      <c r="H485" s="273" t="s">
        <v>3299</v>
      </c>
      <c r="I485" s="273" t="s">
        <v>2596</v>
      </c>
      <c r="J485" s="273" t="s">
        <v>373</v>
      </c>
      <c r="K485" s="275">
        <v>0.27200000000000002</v>
      </c>
      <c r="L485" s="275">
        <v>0.27200000000000002</v>
      </c>
      <c r="M485" s="275">
        <v>0.24957299999999999</v>
      </c>
      <c r="N485" s="276">
        <v>8.2452205882353056</v>
      </c>
      <c r="O485" s="273"/>
      <c r="P485" s="273"/>
      <c r="Q485" s="277"/>
    </row>
    <row r="486" spans="1:17" customFormat="1">
      <c r="A486" s="271">
        <v>483</v>
      </c>
      <c r="B486" s="272"/>
      <c r="C486" s="272" t="s">
        <v>1795</v>
      </c>
      <c r="D486" s="272" t="s">
        <v>1774</v>
      </c>
      <c r="E486" s="272"/>
      <c r="F486" s="273" t="s">
        <v>3295</v>
      </c>
      <c r="G486" s="274">
        <v>306221140203</v>
      </c>
      <c r="H486" s="273" t="s">
        <v>3300</v>
      </c>
      <c r="I486" s="273" t="s">
        <v>2599</v>
      </c>
      <c r="J486" s="273" t="s">
        <v>373</v>
      </c>
      <c r="K486" s="275">
        <v>1.4678</v>
      </c>
      <c r="L486" s="275">
        <v>1.4678</v>
      </c>
      <c r="M486" s="275">
        <v>1.3496589999999999</v>
      </c>
      <c r="N486" s="276">
        <v>8.0488486169777946</v>
      </c>
      <c r="O486" s="273"/>
      <c r="P486" s="273"/>
      <c r="Q486" s="277"/>
    </row>
    <row r="487" spans="1:17" customFormat="1">
      <c r="A487" s="271">
        <v>484</v>
      </c>
      <c r="B487" s="272"/>
      <c r="C487" s="272" t="s">
        <v>1795</v>
      </c>
      <c r="D487" s="272" t="s">
        <v>1774</v>
      </c>
      <c r="E487" s="272"/>
      <c r="F487" s="273" t="s">
        <v>3287</v>
      </c>
      <c r="G487" s="274">
        <v>306221540204</v>
      </c>
      <c r="H487" s="273" t="s">
        <v>2689</v>
      </c>
      <c r="I487" s="273" t="s">
        <v>2840</v>
      </c>
      <c r="J487" s="273" t="s">
        <v>373</v>
      </c>
      <c r="K487" s="275">
        <v>0.58620000000000005</v>
      </c>
      <c r="L487" s="275">
        <v>0.58620000000000005</v>
      </c>
      <c r="M487" s="275">
        <v>0.53947000000000001</v>
      </c>
      <c r="N487" s="276">
        <v>7.9716820197884761</v>
      </c>
      <c r="O487" s="273"/>
      <c r="P487" s="273"/>
      <c r="Q487" s="277"/>
    </row>
    <row r="488" spans="1:17" customFormat="1">
      <c r="A488" s="271">
        <v>485</v>
      </c>
      <c r="B488" s="272"/>
      <c r="C488" s="272" t="s">
        <v>1795</v>
      </c>
      <c r="D488" s="272" t="s">
        <v>1774</v>
      </c>
      <c r="E488" s="272"/>
      <c r="F488" s="273" t="s">
        <v>3293</v>
      </c>
      <c r="G488" s="274">
        <v>306221140103</v>
      </c>
      <c r="H488" s="273" t="s">
        <v>3301</v>
      </c>
      <c r="I488" s="273" t="s">
        <v>2599</v>
      </c>
      <c r="J488" s="273" t="s">
        <v>373</v>
      </c>
      <c r="K488" s="275">
        <v>1.7414000000000001</v>
      </c>
      <c r="L488" s="275">
        <v>1.7414000000000001</v>
      </c>
      <c r="M488" s="275">
        <v>1.6045700000000001</v>
      </c>
      <c r="N488" s="276">
        <v>7.8574710003445496</v>
      </c>
      <c r="O488" s="273"/>
      <c r="P488" s="273"/>
      <c r="Q488" s="277"/>
    </row>
    <row r="489" spans="1:17" customFormat="1">
      <c r="A489" s="271">
        <v>486</v>
      </c>
      <c r="B489" s="272"/>
      <c r="C489" s="272" t="s">
        <v>1795</v>
      </c>
      <c r="D489" s="272" t="s">
        <v>1774</v>
      </c>
      <c r="E489" s="272"/>
      <c r="F489" s="273" t="s">
        <v>3293</v>
      </c>
      <c r="G489" s="274">
        <v>306221140105</v>
      </c>
      <c r="H489" s="273" t="s">
        <v>3302</v>
      </c>
      <c r="I489" s="273" t="s">
        <v>2599</v>
      </c>
      <c r="J489" s="273" t="s">
        <v>373</v>
      </c>
      <c r="K489" s="275">
        <v>1.3076000000000001</v>
      </c>
      <c r="L489" s="275">
        <v>1.3076000000000001</v>
      </c>
      <c r="M489" s="275">
        <v>1.206966</v>
      </c>
      <c r="N489" s="276">
        <v>7.6960844294891491</v>
      </c>
      <c r="O489" s="273"/>
      <c r="P489" s="273"/>
      <c r="Q489" s="277"/>
    </row>
    <row r="490" spans="1:17" customFormat="1">
      <c r="A490" s="271">
        <v>487</v>
      </c>
      <c r="B490" s="272"/>
      <c r="C490" s="272" t="s">
        <v>1795</v>
      </c>
      <c r="D490" s="272" t="s">
        <v>1774</v>
      </c>
      <c r="E490" s="272"/>
      <c r="F490" s="273" t="s">
        <v>3303</v>
      </c>
      <c r="G490" s="274">
        <v>306221640102</v>
      </c>
      <c r="H490" s="273" t="s">
        <v>3304</v>
      </c>
      <c r="I490" s="273" t="s">
        <v>2596</v>
      </c>
      <c r="J490" s="273" t="s">
        <v>373</v>
      </c>
      <c r="K490" s="275">
        <v>0.46300000000000002</v>
      </c>
      <c r="L490" s="275">
        <v>0.46300000000000002</v>
      </c>
      <c r="M490" s="275">
        <v>0.42992999999999998</v>
      </c>
      <c r="N490" s="276">
        <v>7.142548596112321</v>
      </c>
      <c r="O490" s="273"/>
      <c r="P490" s="273"/>
      <c r="Q490" s="277"/>
    </row>
    <row r="491" spans="1:17" customFormat="1">
      <c r="A491" s="271">
        <v>488</v>
      </c>
      <c r="B491" s="272"/>
      <c r="C491" s="272" t="s">
        <v>1795</v>
      </c>
      <c r="D491" s="272" t="s">
        <v>1774</v>
      </c>
      <c r="E491" s="272"/>
      <c r="F491" s="273" t="s">
        <v>3293</v>
      </c>
      <c r="G491" s="274">
        <v>306221140104</v>
      </c>
      <c r="H491" s="273" t="s">
        <v>3305</v>
      </c>
      <c r="I491" s="273" t="s">
        <v>2599</v>
      </c>
      <c r="J491" s="273" t="s">
        <v>373</v>
      </c>
      <c r="K491" s="275">
        <v>0.37380000000000002</v>
      </c>
      <c r="L491" s="275">
        <v>0.37380000000000002</v>
      </c>
      <c r="M491" s="275">
        <v>0.35131800000000002</v>
      </c>
      <c r="N491" s="276">
        <v>6.0144462279293744</v>
      </c>
      <c r="O491" s="273"/>
      <c r="P491" s="273"/>
      <c r="Q491" s="277"/>
    </row>
    <row r="492" spans="1:17" customFormat="1">
      <c r="A492" s="271">
        <v>489</v>
      </c>
      <c r="B492" s="272"/>
      <c r="C492" s="272" t="s">
        <v>1795</v>
      </c>
      <c r="D492" s="272" t="s">
        <v>1774</v>
      </c>
      <c r="E492" s="272"/>
      <c r="F492" s="273" t="s">
        <v>3306</v>
      </c>
      <c r="G492" s="274">
        <v>306221240401</v>
      </c>
      <c r="H492" s="273" t="s">
        <v>3307</v>
      </c>
      <c r="I492" s="273" t="s">
        <v>2596</v>
      </c>
      <c r="J492" s="273" t="s">
        <v>373</v>
      </c>
      <c r="K492" s="275">
        <v>1.4012</v>
      </c>
      <c r="L492" s="275">
        <v>1.4012</v>
      </c>
      <c r="M492" s="275">
        <v>1.318648</v>
      </c>
      <c r="N492" s="276">
        <v>5.8915215529546074</v>
      </c>
      <c r="O492" s="273"/>
      <c r="P492" s="273"/>
      <c r="Q492" s="277"/>
    </row>
    <row r="493" spans="1:17" customFormat="1">
      <c r="A493" s="271">
        <v>490</v>
      </c>
      <c r="B493" s="272"/>
      <c r="C493" s="272" t="s">
        <v>1795</v>
      </c>
      <c r="D493" s="272" t="s">
        <v>1774</v>
      </c>
      <c r="E493" s="272"/>
      <c r="F493" s="273" t="s">
        <v>3308</v>
      </c>
      <c r="G493" s="274">
        <v>306221640201</v>
      </c>
      <c r="H493" s="273" t="s">
        <v>3309</v>
      </c>
      <c r="I493" s="273" t="s">
        <v>2596</v>
      </c>
      <c r="J493" s="273" t="s">
        <v>373</v>
      </c>
      <c r="K493" s="275">
        <v>0.21340000000000001</v>
      </c>
      <c r="L493" s="275">
        <v>0.21340000000000001</v>
      </c>
      <c r="M493" s="275">
        <v>0.20175199999999999</v>
      </c>
      <c r="N493" s="276">
        <v>5.4582942830365599</v>
      </c>
      <c r="O493" s="273"/>
      <c r="P493" s="273"/>
      <c r="Q493" s="277"/>
    </row>
    <row r="494" spans="1:17" customFormat="1">
      <c r="A494" s="271">
        <v>491</v>
      </c>
      <c r="B494" s="272"/>
      <c r="C494" s="272" t="s">
        <v>1795</v>
      </c>
      <c r="D494" s="272" t="s">
        <v>1774</v>
      </c>
      <c r="E494" s="272"/>
      <c r="F494" s="273" t="s">
        <v>3306</v>
      </c>
      <c r="G494" s="274">
        <v>306221240402</v>
      </c>
      <c r="H494" s="273" t="s">
        <v>3310</v>
      </c>
      <c r="I494" s="273" t="s">
        <v>2596</v>
      </c>
      <c r="J494" s="273" t="s">
        <v>373</v>
      </c>
      <c r="K494" s="275">
        <v>0.9728</v>
      </c>
      <c r="L494" s="275">
        <v>0.9728</v>
      </c>
      <c r="M494" s="275">
        <v>0.93050999999999995</v>
      </c>
      <c r="N494" s="276">
        <v>4.3472450657894788</v>
      </c>
      <c r="O494" s="273"/>
      <c r="P494" s="273"/>
      <c r="Q494" s="277"/>
    </row>
    <row r="495" spans="1:17" customFormat="1">
      <c r="A495" s="271">
        <v>492</v>
      </c>
      <c r="B495" s="272"/>
      <c r="C495" s="272" t="s">
        <v>1795</v>
      </c>
      <c r="D495" s="272" t="s">
        <v>1774</v>
      </c>
      <c r="E495" s="272"/>
      <c r="F495" s="273" t="s">
        <v>3311</v>
      </c>
      <c r="G495" s="274">
        <v>306221340205</v>
      </c>
      <c r="H495" s="273" t="s">
        <v>3312</v>
      </c>
      <c r="I495" s="273" t="s">
        <v>2596</v>
      </c>
      <c r="J495" s="273" t="s">
        <v>373</v>
      </c>
      <c r="K495" s="275">
        <v>0.16639999999999999</v>
      </c>
      <c r="L495" s="275">
        <v>0.16639999999999999</v>
      </c>
      <c r="M495" s="275">
        <v>0.16151199999999999</v>
      </c>
      <c r="N495" s="276">
        <v>2.9375000000000022</v>
      </c>
      <c r="O495" s="273"/>
      <c r="P495" s="273"/>
      <c r="Q495" s="277"/>
    </row>
    <row r="496" spans="1:17" customFormat="1">
      <c r="A496" s="271">
        <v>493</v>
      </c>
      <c r="B496" s="272"/>
      <c r="C496" s="272" t="s">
        <v>1795</v>
      </c>
      <c r="D496" s="272" t="s">
        <v>1774</v>
      </c>
      <c r="E496" s="272"/>
      <c r="F496" s="273" t="s">
        <v>3298</v>
      </c>
      <c r="G496" s="274">
        <v>306221540104</v>
      </c>
      <c r="H496" s="273" t="s">
        <v>3313</v>
      </c>
      <c r="I496" s="273" t="s">
        <v>2687</v>
      </c>
      <c r="J496" s="273" t="s">
        <v>373</v>
      </c>
      <c r="K496" s="275">
        <v>0.87150000000000005</v>
      </c>
      <c r="L496" s="275">
        <v>0.87150000000000005</v>
      </c>
      <c r="M496" s="275">
        <v>0.86521300000000001</v>
      </c>
      <c r="N496" s="276">
        <v>0.72139988525531173</v>
      </c>
      <c r="O496" s="273"/>
      <c r="P496" s="273"/>
      <c r="Q496" s="277"/>
    </row>
    <row r="497" spans="1:17" customFormat="1">
      <c r="A497" s="271">
        <v>494</v>
      </c>
      <c r="B497" s="272"/>
      <c r="C497" s="272" t="s">
        <v>1795</v>
      </c>
      <c r="D497" s="272" t="s">
        <v>1774</v>
      </c>
      <c r="E497" s="272"/>
      <c r="F497" s="273" t="s">
        <v>3314</v>
      </c>
      <c r="G497" s="274">
        <v>306211440103</v>
      </c>
      <c r="H497" s="273" t="s">
        <v>3315</v>
      </c>
      <c r="I497" s="273" t="s">
        <v>2599</v>
      </c>
      <c r="J497" s="273" t="s">
        <v>373</v>
      </c>
      <c r="K497" s="275">
        <v>2.8142580000000001</v>
      </c>
      <c r="L497" s="275">
        <v>2.8142580000000001</v>
      </c>
      <c r="M497" s="275">
        <v>2.4797890000000002</v>
      </c>
      <c r="N497" s="276">
        <v>11.884802317342613</v>
      </c>
      <c r="O497" s="273"/>
      <c r="P497" s="273"/>
      <c r="Q497" s="277"/>
    </row>
    <row r="498" spans="1:17" customFormat="1">
      <c r="A498" s="271">
        <v>495</v>
      </c>
      <c r="B498" s="272"/>
      <c r="C498" s="272" t="s">
        <v>1795</v>
      </c>
      <c r="D498" s="272" t="s">
        <v>1774</v>
      </c>
      <c r="E498" s="272"/>
      <c r="F498" s="273" t="s">
        <v>3316</v>
      </c>
      <c r="G498" s="274">
        <v>306211340101</v>
      </c>
      <c r="H498" s="273" t="s">
        <v>3317</v>
      </c>
      <c r="I498" s="273" t="s">
        <v>2599</v>
      </c>
      <c r="J498" s="273" t="s">
        <v>373</v>
      </c>
      <c r="K498" s="275">
        <v>2.325942</v>
      </c>
      <c r="L498" s="275">
        <v>2.325942</v>
      </c>
      <c r="M498" s="275">
        <v>2.0842860000000001</v>
      </c>
      <c r="N498" s="276">
        <v>10.389596989090865</v>
      </c>
      <c r="O498" s="273"/>
      <c r="P498" s="273"/>
      <c r="Q498" s="277"/>
    </row>
    <row r="499" spans="1:17" customFormat="1">
      <c r="A499" s="271">
        <v>496</v>
      </c>
      <c r="B499" s="272"/>
      <c r="C499" s="272" t="s">
        <v>1795</v>
      </c>
      <c r="D499" s="272" t="s">
        <v>1774</v>
      </c>
      <c r="E499" s="272"/>
      <c r="F499" s="273" t="s">
        <v>3318</v>
      </c>
      <c r="G499" s="274">
        <v>306211340301</v>
      </c>
      <c r="H499" s="273" t="s">
        <v>3319</v>
      </c>
      <c r="I499" s="273" t="s">
        <v>2599</v>
      </c>
      <c r="J499" s="273" t="s">
        <v>373</v>
      </c>
      <c r="K499" s="275">
        <v>2.0710060000000001</v>
      </c>
      <c r="L499" s="275">
        <v>2.0710060000000001</v>
      </c>
      <c r="M499" s="275">
        <v>1.8734690000000001</v>
      </c>
      <c r="N499" s="276">
        <v>9.5382147613285539</v>
      </c>
      <c r="O499" s="273"/>
      <c r="P499" s="273"/>
      <c r="Q499" s="277"/>
    </row>
    <row r="500" spans="1:17" customFormat="1">
      <c r="A500" s="271">
        <v>497</v>
      </c>
      <c r="B500" s="272"/>
      <c r="C500" s="272" t="s">
        <v>1795</v>
      </c>
      <c r="D500" s="272" t="s">
        <v>1774</v>
      </c>
      <c r="E500" s="272"/>
      <c r="F500" s="273" t="s">
        <v>3320</v>
      </c>
      <c r="G500" s="274">
        <v>306211340203</v>
      </c>
      <c r="H500" s="273" t="s">
        <v>3321</v>
      </c>
      <c r="I500" s="273" t="s">
        <v>2599</v>
      </c>
      <c r="J500" s="273" t="s">
        <v>373</v>
      </c>
      <c r="K500" s="275">
        <v>1.3589580000000001</v>
      </c>
      <c r="L500" s="275">
        <v>1.3589580000000001</v>
      </c>
      <c r="M500" s="275">
        <v>1.2298629999999999</v>
      </c>
      <c r="N500" s="276">
        <v>9.499557749393297</v>
      </c>
      <c r="O500" s="273"/>
      <c r="P500" s="273"/>
      <c r="Q500" s="277"/>
    </row>
    <row r="501" spans="1:17" customFormat="1">
      <c r="A501" s="271">
        <v>498</v>
      </c>
      <c r="B501" s="272"/>
      <c r="C501" s="272" t="s">
        <v>1795</v>
      </c>
      <c r="D501" s="272" t="s">
        <v>1774</v>
      </c>
      <c r="E501" s="272"/>
      <c r="F501" s="273" t="s">
        <v>3320</v>
      </c>
      <c r="G501" s="274">
        <v>306211340202</v>
      </c>
      <c r="H501" s="273" t="s">
        <v>3322</v>
      </c>
      <c r="I501" s="273" t="s">
        <v>2599</v>
      </c>
      <c r="J501" s="273" t="s">
        <v>373</v>
      </c>
      <c r="K501" s="275">
        <v>1.5858000000000001</v>
      </c>
      <c r="L501" s="275">
        <v>1.5858000000000001</v>
      </c>
      <c r="M501" s="275">
        <v>1.438944</v>
      </c>
      <c r="N501" s="276">
        <v>9.2606886114264153</v>
      </c>
      <c r="O501" s="273"/>
      <c r="P501" s="273"/>
      <c r="Q501" s="277"/>
    </row>
    <row r="502" spans="1:17" customFormat="1">
      <c r="A502" s="271">
        <v>499</v>
      </c>
      <c r="B502" s="272"/>
      <c r="C502" s="272" t="s">
        <v>1795</v>
      </c>
      <c r="D502" s="272" t="s">
        <v>1774</v>
      </c>
      <c r="E502" s="272"/>
      <c r="F502" s="273" t="s">
        <v>3318</v>
      </c>
      <c r="G502" s="274">
        <v>306211340302</v>
      </c>
      <c r="H502" s="273" t="s">
        <v>3323</v>
      </c>
      <c r="I502" s="273" t="s">
        <v>2599</v>
      </c>
      <c r="J502" s="273" t="s">
        <v>373</v>
      </c>
      <c r="K502" s="275">
        <v>2.4116</v>
      </c>
      <c r="L502" s="275">
        <v>2.4116</v>
      </c>
      <c r="M502" s="275">
        <v>2.1931090000000002</v>
      </c>
      <c r="N502" s="276">
        <v>9.0600016586498491</v>
      </c>
      <c r="O502" s="273"/>
      <c r="P502" s="273"/>
      <c r="Q502" s="277"/>
    </row>
    <row r="503" spans="1:17" customFormat="1">
      <c r="A503" s="271">
        <v>500</v>
      </c>
      <c r="B503" s="272"/>
      <c r="C503" s="272" t="s">
        <v>1795</v>
      </c>
      <c r="D503" s="272" t="s">
        <v>1774</v>
      </c>
      <c r="E503" s="272"/>
      <c r="F503" s="273" t="s">
        <v>3324</v>
      </c>
      <c r="G503" s="274">
        <v>306212140302</v>
      </c>
      <c r="H503" s="273" t="s">
        <v>2625</v>
      </c>
      <c r="I503" s="273" t="s">
        <v>2840</v>
      </c>
      <c r="J503" s="273" t="s">
        <v>373</v>
      </c>
      <c r="K503" s="275">
        <v>0.83234200000000003</v>
      </c>
      <c r="L503" s="275">
        <v>0.83234200000000003</v>
      </c>
      <c r="M503" s="275">
        <v>0.76124100000000006</v>
      </c>
      <c r="N503" s="276">
        <v>8.5422818985465074</v>
      </c>
      <c r="O503" s="273"/>
      <c r="P503" s="273"/>
      <c r="Q503" s="277"/>
    </row>
    <row r="504" spans="1:17" customFormat="1">
      <c r="A504" s="271">
        <v>501</v>
      </c>
      <c r="B504" s="272"/>
      <c r="C504" s="272" t="s">
        <v>1795</v>
      </c>
      <c r="D504" s="272" t="s">
        <v>1774</v>
      </c>
      <c r="E504" s="272"/>
      <c r="F504" s="273" t="s">
        <v>3320</v>
      </c>
      <c r="G504" s="274">
        <v>306211340201</v>
      </c>
      <c r="H504" s="273" t="s">
        <v>3325</v>
      </c>
      <c r="I504" s="273" t="s">
        <v>2599</v>
      </c>
      <c r="J504" s="273" t="s">
        <v>373</v>
      </c>
      <c r="K504" s="275">
        <v>1.3627</v>
      </c>
      <c r="L504" s="275">
        <v>1.3627</v>
      </c>
      <c r="M504" s="275">
        <v>1.247673</v>
      </c>
      <c r="N504" s="276">
        <v>8.4411095618991698</v>
      </c>
      <c r="O504" s="273"/>
      <c r="P504" s="273"/>
      <c r="Q504" s="277"/>
    </row>
    <row r="505" spans="1:17" customFormat="1">
      <c r="A505" s="271">
        <v>502</v>
      </c>
      <c r="B505" s="272"/>
      <c r="C505" s="272" t="s">
        <v>1795</v>
      </c>
      <c r="D505" s="272" t="s">
        <v>1774</v>
      </c>
      <c r="E505" s="272"/>
      <c r="F505" s="273" t="s">
        <v>3316</v>
      </c>
      <c r="G505" s="274">
        <v>306211340102</v>
      </c>
      <c r="H505" s="273" t="s">
        <v>3326</v>
      </c>
      <c r="I505" s="273" t="s">
        <v>2599</v>
      </c>
      <c r="J505" s="273" t="s">
        <v>373</v>
      </c>
      <c r="K505" s="275">
        <v>2.907448</v>
      </c>
      <c r="L505" s="275">
        <v>2.907448</v>
      </c>
      <c r="M505" s="275">
        <v>2.6652639999999996</v>
      </c>
      <c r="N505" s="276">
        <v>8.3297792428274011</v>
      </c>
      <c r="O505" s="273"/>
      <c r="P505" s="273"/>
      <c r="Q505" s="277"/>
    </row>
    <row r="506" spans="1:17" customFormat="1">
      <c r="A506" s="271">
        <v>503</v>
      </c>
      <c r="B506" s="272"/>
      <c r="C506" s="272" t="s">
        <v>1795</v>
      </c>
      <c r="D506" s="272" t="s">
        <v>1774</v>
      </c>
      <c r="E506" s="272"/>
      <c r="F506" s="273" t="s">
        <v>3314</v>
      </c>
      <c r="G506" s="274">
        <v>306211440102</v>
      </c>
      <c r="H506" s="273" t="s">
        <v>3327</v>
      </c>
      <c r="I506" s="273" t="s">
        <v>2599</v>
      </c>
      <c r="J506" s="273" t="s">
        <v>373</v>
      </c>
      <c r="K506" s="275">
        <v>2.9929000000000001</v>
      </c>
      <c r="L506" s="275">
        <v>2.9929000000000001</v>
      </c>
      <c r="M506" s="275">
        <v>2.7461890000000002</v>
      </c>
      <c r="N506" s="276">
        <v>8.243208927795779</v>
      </c>
      <c r="O506" s="273"/>
      <c r="P506" s="273"/>
      <c r="Q506" s="277"/>
    </row>
    <row r="507" spans="1:17" customFormat="1">
      <c r="A507" s="271">
        <v>504</v>
      </c>
      <c r="B507" s="272"/>
      <c r="C507" s="272" t="s">
        <v>1795</v>
      </c>
      <c r="D507" s="272" t="s">
        <v>1774</v>
      </c>
      <c r="E507" s="272"/>
      <c r="F507" s="273" t="s">
        <v>3314</v>
      </c>
      <c r="G507" s="274">
        <v>306211440105</v>
      </c>
      <c r="H507" s="273" t="s">
        <v>3328</v>
      </c>
      <c r="I507" s="273" t="s">
        <v>2599</v>
      </c>
      <c r="J507" s="273" t="s">
        <v>373</v>
      </c>
      <c r="K507" s="275">
        <v>3.8054000000000001</v>
      </c>
      <c r="L507" s="275">
        <v>3.8054000000000001</v>
      </c>
      <c r="M507" s="275">
        <v>3.4931410000000001</v>
      </c>
      <c r="N507" s="276">
        <v>8.2056814001156262</v>
      </c>
      <c r="O507" s="273"/>
      <c r="P507" s="273"/>
      <c r="Q507" s="277"/>
    </row>
    <row r="508" spans="1:17" customFormat="1">
      <c r="A508" s="271">
        <v>505</v>
      </c>
      <c r="B508" s="272"/>
      <c r="C508" s="272" t="s">
        <v>1795</v>
      </c>
      <c r="D508" s="272" t="s">
        <v>1774</v>
      </c>
      <c r="E508" s="272"/>
      <c r="F508" s="273" t="s">
        <v>3329</v>
      </c>
      <c r="G508" s="274">
        <v>306211240101</v>
      </c>
      <c r="H508" s="273" t="s">
        <v>3330</v>
      </c>
      <c r="I508" s="273" t="s">
        <v>2599</v>
      </c>
      <c r="J508" s="273" t="s">
        <v>373</v>
      </c>
      <c r="K508" s="275">
        <v>2.2505999999999999</v>
      </c>
      <c r="L508" s="275">
        <v>2.2505999999999999</v>
      </c>
      <c r="M508" s="275">
        <v>2.0818240000000001</v>
      </c>
      <c r="N508" s="276">
        <v>7.4991557806806997</v>
      </c>
      <c r="O508" s="273"/>
      <c r="P508" s="273"/>
      <c r="Q508" s="277"/>
    </row>
    <row r="509" spans="1:17" customFormat="1">
      <c r="A509" s="271">
        <v>506</v>
      </c>
      <c r="B509" s="272"/>
      <c r="C509" s="272" t="s">
        <v>1795</v>
      </c>
      <c r="D509" s="272" t="s">
        <v>1774</v>
      </c>
      <c r="E509" s="272"/>
      <c r="F509" s="273" t="s">
        <v>3316</v>
      </c>
      <c r="G509" s="274">
        <v>306211340103</v>
      </c>
      <c r="H509" s="273" t="s">
        <v>3331</v>
      </c>
      <c r="I509" s="273" t="s">
        <v>2599</v>
      </c>
      <c r="J509" s="273" t="s">
        <v>373</v>
      </c>
      <c r="K509" s="275">
        <v>0.88219999999999998</v>
      </c>
      <c r="L509" s="275">
        <v>0.88219999999999998</v>
      </c>
      <c r="M509" s="275">
        <v>0.81736500000000001</v>
      </c>
      <c r="N509" s="276">
        <v>7.3492405350260697</v>
      </c>
      <c r="O509" s="273"/>
      <c r="P509" s="273"/>
      <c r="Q509" s="277"/>
    </row>
    <row r="510" spans="1:17" customFormat="1">
      <c r="A510" s="271">
        <v>507</v>
      </c>
      <c r="B510" s="272"/>
      <c r="C510" s="272" t="s">
        <v>1795</v>
      </c>
      <c r="D510" s="272" t="s">
        <v>1774</v>
      </c>
      <c r="E510" s="272"/>
      <c r="F510" s="273" t="s">
        <v>3314</v>
      </c>
      <c r="G510" s="274">
        <v>306211440104</v>
      </c>
      <c r="H510" s="273" t="s">
        <v>3332</v>
      </c>
      <c r="I510" s="273" t="s">
        <v>2599</v>
      </c>
      <c r="J510" s="273" t="s">
        <v>373</v>
      </c>
      <c r="K510" s="275">
        <v>1.9583200000000001</v>
      </c>
      <c r="L510" s="275">
        <v>1.9583200000000001</v>
      </c>
      <c r="M510" s="275">
        <v>1.819062</v>
      </c>
      <c r="N510" s="276">
        <v>7.11109522447813</v>
      </c>
      <c r="O510" s="273"/>
      <c r="P510" s="273"/>
      <c r="Q510" s="277"/>
    </row>
    <row r="511" spans="1:17" customFormat="1">
      <c r="A511" s="271">
        <v>508</v>
      </c>
      <c r="B511" s="272"/>
      <c r="C511" s="272" t="s">
        <v>1795</v>
      </c>
      <c r="D511" s="272" t="s">
        <v>1774</v>
      </c>
      <c r="E511" s="272"/>
      <c r="F511" s="273" t="s">
        <v>3329</v>
      </c>
      <c r="G511" s="274">
        <v>306211240106</v>
      </c>
      <c r="H511" s="273" t="s">
        <v>3333</v>
      </c>
      <c r="I511" s="273" t="s">
        <v>2599</v>
      </c>
      <c r="J511" s="273" t="s">
        <v>373</v>
      </c>
      <c r="K511" s="275">
        <v>2.1164000000000001</v>
      </c>
      <c r="L511" s="275">
        <v>2.1164000000000001</v>
      </c>
      <c r="M511" s="275">
        <v>1.973848</v>
      </c>
      <c r="N511" s="276">
        <v>6.7355887355887365</v>
      </c>
      <c r="O511" s="273"/>
      <c r="P511" s="273"/>
      <c r="Q511" s="277"/>
    </row>
    <row r="512" spans="1:17" customFormat="1">
      <c r="A512" s="271">
        <v>509</v>
      </c>
      <c r="B512" s="272"/>
      <c r="C512" s="272" t="s">
        <v>1795</v>
      </c>
      <c r="D512" s="272" t="s">
        <v>1774</v>
      </c>
      <c r="E512" s="272"/>
      <c r="F512" s="273" t="s">
        <v>3329</v>
      </c>
      <c r="G512" s="274">
        <v>306211240102</v>
      </c>
      <c r="H512" s="273" t="s">
        <v>3334</v>
      </c>
      <c r="I512" s="273" t="s">
        <v>2599</v>
      </c>
      <c r="J512" s="273" t="s">
        <v>373</v>
      </c>
      <c r="K512" s="275">
        <v>1.776</v>
      </c>
      <c r="L512" s="275">
        <v>1.776</v>
      </c>
      <c r="M512" s="275">
        <v>1.6686609999999999</v>
      </c>
      <c r="N512" s="276">
        <v>6.0438626126126165</v>
      </c>
      <c r="O512" s="273"/>
      <c r="P512" s="273"/>
      <c r="Q512" s="277"/>
    </row>
    <row r="513" spans="1:17" customFormat="1">
      <c r="A513" s="271">
        <v>510</v>
      </c>
      <c r="B513" s="272"/>
      <c r="C513" s="272" t="s">
        <v>1795</v>
      </c>
      <c r="D513" s="272" t="s">
        <v>1774</v>
      </c>
      <c r="E513" s="272"/>
      <c r="F513" s="273" t="s">
        <v>3329</v>
      </c>
      <c r="G513" s="274">
        <v>306211240104</v>
      </c>
      <c r="H513" s="273" t="s">
        <v>3335</v>
      </c>
      <c r="I513" s="273" t="s">
        <v>2599</v>
      </c>
      <c r="J513" s="273" t="s">
        <v>373</v>
      </c>
      <c r="K513" s="275">
        <v>1.9605999999999999</v>
      </c>
      <c r="L513" s="275">
        <v>1.9605999999999999</v>
      </c>
      <c r="M513" s="275">
        <v>1.848967</v>
      </c>
      <c r="N513" s="276">
        <v>5.693818218912571</v>
      </c>
      <c r="O513" s="273"/>
      <c r="P513" s="273"/>
      <c r="Q513" s="277"/>
    </row>
    <row r="514" spans="1:17" customFormat="1">
      <c r="A514" s="271">
        <v>511</v>
      </c>
      <c r="B514" s="272"/>
      <c r="C514" s="272" t="s">
        <v>1795</v>
      </c>
      <c r="D514" s="272" t="s">
        <v>1774</v>
      </c>
      <c r="E514" s="272"/>
      <c r="F514" s="273" t="s">
        <v>3318</v>
      </c>
      <c r="G514" s="274">
        <v>306211340305</v>
      </c>
      <c r="H514" s="273" t="s">
        <v>3336</v>
      </c>
      <c r="I514" s="273" t="s">
        <v>2599</v>
      </c>
      <c r="J514" s="273" t="s">
        <v>373</v>
      </c>
      <c r="K514" s="275">
        <v>1.0281640000000001</v>
      </c>
      <c r="L514" s="275">
        <v>1.0281640000000001</v>
      </c>
      <c r="M514" s="275">
        <v>0.97090299999999996</v>
      </c>
      <c r="N514" s="276">
        <v>5.5692477075641742</v>
      </c>
      <c r="O514" s="273"/>
      <c r="P514" s="273"/>
      <c r="Q514" s="277"/>
    </row>
    <row r="515" spans="1:17" customFormat="1">
      <c r="A515" s="271">
        <v>512</v>
      </c>
      <c r="B515" s="272"/>
      <c r="C515" s="272" t="s">
        <v>1795</v>
      </c>
      <c r="D515" s="272" t="s">
        <v>1774</v>
      </c>
      <c r="E515" s="272"/>
      <c r="F515" s="273" t="s">
        <v>3318</v>
      </c>
      <c r="G515" s="274">
        <v>306211340304</v>
      </c>
      <c r="H515" s="273" t="s">
        <v>3337</v>
      </c>
      <c r="I515" s="273" t="s">
        <v>2599</v>
      </c>
      <c r="J515" s="273" t="s">
        <v>373</v>
      </c>
      <c r="K515" s="275">
        <v>1.5342</v>
      </c>
      <c r="L515" s="275">
        <v>1.5342</v>
      </c>
      <c r="M515" s="275">
        <v>1.452256</v>
      </c>
      <c r="N515" s="276">
        <v>5.3411549993481957</v>
      </c>
      <c r="O515" s="273"/>
      <c r="P515" s="273"/>
      <c r="Q515" s="277"/>
    </row>
    <row r="516" spans="1:17" customFormat="1">
      <c r="A516" s="271">
        <v>513</v>
      </c>
      <c r="B516" s="272"/>
      <c r="C516" s="272" t="s">
        <v>1795</v>
      </c>
      <c r="D516" s="272" t="s">
        <v>1774</v>
      </c>
      <c r="E516" s="272"/>
      <c r="F516" s="273" t="s">
        <v>3318</v>
      </c>
      <c r="G516" s="274">
        <v>306211340303</v>
      </c>
      <c r="H516" s="273" t="s">
        <v>3338</v>
      </c>
      <c r="I516" s="273" t="s">
        <v>2599</v>
      </c>
      <c r="J516" s="273" t="s">
        <v>373</v>
      </c>
      <c r="K516" s="275">
        <v>2.0437880000000002</v>
      </c>
      <c r="L516" s="275">
        <v>2.0437880000000002</v>
      </c>
      <c r="M516" s="275">
        <v>1.9461959999999998</v>
      </c>
      <c r="N516" s="276">
        <v>4.775054946990605</v>
      </c>
      <c r="O516" s="273"/>
      <c r="P516" s="273"/>
      <c r="Q516" s="277"/>
    </row>
    <row r="517" spans="1:17" customFormat="1">
      <c r="A517" s="271">
        <v>514</v>
      </c>
      <c r="B517" s="272"/>
      <c r="C517" s="272" t="s">
        <v>1795</v>
      </c>
      <c r="D517" s="272" t="s">
        <v>1774</v>
      </c>
      <c r="E517" s="272"/>
      <c r="F517" s="273" t="s">
        <v>3329</v>
      </c>
      <c r="G517" s="274">
        <v>306211240105</v>
      </c>
      <c r="H517" s="273" t="s">
        <v>3339</v>
      </c>
      <c r="I517" s="273" t="s">
        <v>2599</v>
      </c>
      <c r="J517" s="273" t="s">
        <v>373</v>
      </c>
      <c r="K517" s="275">
        <v>2.1312000000000002</v>
      </c>
      <c r="L517" s="275">
        <v>2.1312000000000002</v>
      </c>
      <c r="M517" s="275">
        <v>2.0491920000000001</v>
      </c>
      <c r="N517" s="276">
        <v>3.8479729729729768</v>
      </c>
      <c r="O517" s="273"/>
      <c r="P517" s="273"/>
      <c r="Q517" s="277"/>
    </row>
    <row r="518" spans="1:17" customFormat="1">
      <c r="A518" s="271">
        <v>515</v>
      </c>
      <c r="B518" s="272"/>
      <c r="C518" s="272" t="s">
        <v>1795</v>
      </c>
      <c r="D518" s="272" t="s">
        <v>1774</v>
      </c>
      <c r="E518" s="272"/>
      <c r="F518" s="273" t="s">
        <v>3314</v>
      </c>
      <c r="G518" s="274">
        <v>306211440101</v>
      </c>
      <c r="H518" s="273" t="s">
        <v>3340</v>
      </c>
      <c r="I518" s="273" t="s">
        <v>2687</v>
      </c>
      <c r="J518" s="273" t="s">
        <v>373</v>
      </c>
      <c r="K518" s="275">
        <v>0.4612</v>
      </c>
      <c r="L518" s="275">
        <v>0.4612</v>
      </c>
      <c r="M518" s="275">
        <v>0.44696900000000001</v>
      </c>
      <c r="N518" s="276">
        <v>3.0856461405030342</v>
      </c>
      <c r="O518" s="273"/>
      <c r="P518" s="273"/>
      <c r="Q518" s="277"/>
    </row>
    <row r="519" spans="1:17" customFormat="1">
      <c r="A519" s="271">
        <v>516</v>
      </c>
      <c r="B519" s="272"/>
      <c r="C519" s="272" t="s">
        <v>1795</v>
      </c>
      <c r="D519" s="272" t="s">
        <v>1774</v>
      </c>
      <c r="E519" s="272"/>
      <c r="F519" s="273" t="s">
        <v>3341</v>
      </c>
      <c r="G519" s="274">
        <v>306212240101</v>
      </c>
      <c r="H519" s="273" t="s">
        <v>3342</v>
      </c>
      <c r="I519" s="273" t="s">
        <v>2596</v>
      </c>
      <c r="J519" s="273" t="s">
        <v>373</v>
      </c>
      <c r="K519" s="275">
        <v>0.65536000000000005</v>
      </c>
      <c r="L519" s="275">
        <v>0.65536000000000005</v>
      </c>
      <c r="M519" s="275">
        <v>0.58410399999999996</v>
      </c>
      <c r="N519" s="276">
        <v>10.872802734375014</v>
      </c>
      <c r="O519" s="273"/>
      <c r="P519" s="273"/>
      <c r="Q519" s="277"/>
    </row>
    <row r="520" spans="1:17" customFormat="1">
      <c r="A520" s="271">
        <v>517</v>
      </c>
      <c r="B520" s="272"/>
      <c r="C520" s="272" t="s">
        <v>1795</v>
      </c>
      <c r="D520" s="272" t="s">
        <v>1774</v>
      </c>
      <c r="E520" s="272"/>
      <c r="F520" s="273" t="s">
        <v>3343</v>
      </c>
      <c r="G520" s="274">
        <v>306212340103</v>
      </c>
      <c r="H520" s="273" t="s">
        <v>3344</v>
      </c>
      <c r="I520" s="273" t="s">
        <v>2599</v>
      </c>
      <c r="J520" s="273" t="s">
        <v>373</v>
      </c>
      <c r="K520" s="275">
        <v>2.0425939999999998</v>
      </c>
      <c r="L520" s="275">
        <v>2.0425939999999998</v>
      </c>
      <c r="M520" s="275">
        <v>1.8433079999999999</v>
      </c>
      <c r="N520" s="276">
        <v>9.7565154896176072</v>
      </c>
      <c r="O520" s="273"/>
      <c r="P520" s="273"/>
      <c r="Q520" s="277"/>
    </row>
    <row r="521" spans="1:17" customFormat="1">
      <c r="A521" s="271">
        <v>518</v>
      </c>
      <c r="B521" s="272"/>
      <c r="C521" s="272" t="s">
        <v>1795</v>
      </c>
      <c r="D521" s="272" t="s">
        <v>1774</v>
      </c>
      <c r="E521" s="272"/>
      <c r="F521" s="273" t="s">
        <v>3324</v>
      </c>
      <c r="G521" s="274">
        <v>306212140301</v>
      </c>
      <c r="H521" s="273" t="s">
        <v>3345</v>
      </c>
      <c r="I521" s="273" t="s">
        <v>2596</v>
      </c>
      <c r="J521" s="273" t="s">
        <v>373</v>
      </c>
      <c r="K521" s="275">
        <v>1.5733999999999999</v>
      </c>
      <c r="L521" s="275">
        <v>1.5733999999999999</v>
      </c>
      <c r="M521" s="275">
        <v>1.4208179999999999</v>
      </c>
      <c r="N521" s="276">
        <v>9.6975975594254482</v>
      </c>
      <c r="O521" s="273"/>
      <c r="P521" s="273"/>
      <c r="Q521" s="277"/>
    </row>
    <row r="522" spans="1:17" customFormat="1">
      <c r="A522" s="271">
        <v>519</v>
      </c>
      <c r="B522" s="272"/>
      <c r="C522" s="272" t="s">
        <v>1795</v>
      </c>
      <c r="D522" s="272" t="s">
        <v>1774</v>
      </c>
      <c r="E522" s="272"/>
      <c r="F522" s="273" t="s">
        <v>3346</v>
      </c>
      <c r="G522" s="274">
        <v>306212140401</v>
      </c>
      <c r="H522" s="273" t="s">
        <v>3347</v>
      </c>
      <c r="I522" s="273" t="s">
        <v>2596</v>
      </c>
      <c r="J522" s="273" t="s">
        <v>373</v>
      </c>
      <c r="K522" s="275">
        <v>0.16439999999999999</v>
      </c>
      <c r="L522" s="275">
        <v>0.16439999999999999</v>
      </c>
      <c r="M522" s="275">
        <v>0.148592</v>
      </c>
      <c r="N522" s="276">
        <v>9.6155717761557113</v>
      </c>
      <c r="O522" s="273"/>
      <c r="P522" s="273"/>
      <c r="Q522" s="277"/>
    </row>
    <row r="523" spans="1:17" customFormat="1">
      <c r="A523" s="271">
        <v>520</v>
      </c>
      <c r="B523" s="272"/>
      <c r="C523" s="272" t="s">
        <v>1795</v>
      </c>
      <c r="D523" s="272" t="s">
        <v>1774</v>
      </c>
      <c r="E523" s="272"/>
      <c r="F523" s="273" t="s">
        <v>3348</v>
      </c>
      <c r="G523" s="274">
        <v>306212240203</v>
      </c>
      <c r="H523" s="273" t="s">
        <v>3349</v>
      </c>
      <c r="I523" s="273" t="s">
        <v>2596</v>
      </c>
      <c r="J523" s="273" t="s">
        <v>373</v>
      </c>
      <c r="K523" s="275">
        <v>0.13159999999999999</v>
      </c>
      <c r="L523" s="275">
        <v>0.13159999999999999</v>
      </c>
      <c r="M523" s="275">
        <v>0.119065</v>
      </c>
      <c r="N523" s="276">
        <v>9.5250759878419391</v>
      </c>
      <c r="O523" s="273"/>
      <c r="P523" s="273"/>
      <c r="Q523" s="277"/>
    </row>
    <row r="524" spans="1:17" customFormat="1">
      <c r="A524" s="271">
        <v>521</v>
      </c>
      <c r="B524" s="272"/>
      <c r="C524" s="272" t="s">
        <v>1795</v>
      </c>
      <c r="D524" s="272" t="s">
        <v>1774</v>
      </c>
      <c r="E524" s="272"/>
      <c r="F524" s="273" t="s">
        <v>3350</v>
      </c>
      <c r="G524" s="274">
        <v>306212240304</v>
      </c>
      <c r="H524" s="273" t="s">
        <v>3351</v>
      </c>
      <c r="I524" s="273" t="s">
        <v>2596</v>
      </c>
      <c r="J524" s="273" t="s">
        <v>373</v>
      </c>
      <c r="K524" s="275">
        <v>0.26869999999999999</v>
      </c>
      <c r="L524" s="275">
        <v>0.26869999999999999</v>
      </c>
      <c r="M524" s="275">
        <v>0.243866</v>
      </c>
      <c r="N524" s="276">
        <v>9.2422776330480065</v>
      </c>
      <c r="O524" s="273"/>
      <c r="P524" s="273"/>
      <c r="Q524" s="277"/>
    </row>
    <row r="525" spans="1:17" customFormat="1">
      <c r="A525" s="271">
        <v>522</v>
      </c>
      <c r="B525" s="272"/>
      <c r="C525" s="272" t="s">
        <v>1795</v>
      </c>
      <c r="D525" s="272" t="s">
        <v>1774</v>
      </c>
      <c r="E525" s="272"/>
      <c r="F525" s="273" t="s">
        <v>3343</v>
      </c>
      <c r="G525" s="274">
        <v>306212340104</v>
      </c>
      <c r="H525" s="273" t="s">
        <v>3352</v>
      </c>
      <c r="I525" s="273" t="s">
        <v>2687</v>
      </c>
      <c r="J525" s="273" t="s">
        <v>373</v>
      </c>
      <c r="K525" s="275">
        <v>0.59640000000000004</v>
      </c>
      <c r="L525" s="275">
        <v>0.59640000000000004</v>
      </c>
      <c r="M525" s="275">
        <v>0.54219700000000004</v>
      </c>
      <c r="N525" s="276">
        <v>9.0883635144198518</v>
      </c>
      <c r="O525" s="273"/>
      <c r="P525" s="273"/>
      <c r="Q525" s="277"/>
    </row>
    <row r="526" spans="1:17" customFormat="1">
      <c r="A526" s="271">
        <v>523</v>
      </c>
      <c r="B526" s="272"/>
      <c r="C526" s="272" t="s">
        <v>1795</v>
      </c>
      <c r="D526" s="272" t="s">
        <v>1774</v>
      </c>
      <c r="E526" s="272"/>
      <c r="F526" s="273" t="s">
        <v>3350</v>
      </c>
      <c r="G526" s="274">
        <v>306212240301</v>
      </c>
      <c r="H526" s="273" t="s">
        <v>3353</v>
      </c>
      <c r="I526" s="273" t="s">
        <v>2596</v>
      </c>
      <c r="J526" s="273" t="s">
        <v>373</v>
      </c>
      <c r="K526" s="275">
        <v>0.32090000000000002</v>
      </c>
      <c r="L526" s="275">
        <v>0.32090000000000002</v>
      </c>
      <c r="M526" s="275">
        <v>0.29272999999999999</v>
      </c>
      <c r="N526" s="276">
        <v>8.7784356497351279</v>
      </c>
      <c r="O526" s="273"/>
      <c r="P526" s="273"/>
      <c r="Q526" s="277"/>
    </row>
    <row r="527" spans="1:17" customFormat="1">
      <c r="A527" s="271">
        <v>524</v>
      </c>
      <c r="B527" s="272"/>
      <c r="C527" s="272" t="s">
        <v>1795</v>
      </c>
      <c r="D527" s="272" t="s">
        <v>1774</v>
      </c>
      <c r="E527" s="272"/>
      <c r="F527" s="273" t="s">
        <v>3343</v>
      </c>
      <c r="G527" s="274">
        <v>306212340102</v>
      </c>
      <c r="H527" s="273" t="s">
        <v>3354</v>
      </c>
      <c r="I527" s="273" t="s">
        <v>2599</v>
      </c>
      <c r="J527" s="273" t="s">
        <v>373</v>
      </c>
      <c r="K527" s="275">
        <v>1.7157420000000001</v>
      </c>
      <c r="L527" s="275">
        <v>1.7157420000000001</v>
      </c>
      <c r="M527" s="275">
        <v>1.5674349999999999</v>
      </c>
      <c r="N527" s="276">
        <v>8.6438986747424842</v>
      </c>
      <c r="O527" s="273"/>
      <c r="P527" s="273"/>
      <c r="Q527" s="277"/>
    </row>
    <row r="528" spans="1:17" customFormat="1">
      <c r="A528" s="271">
        <v>525</v>
      </c>
      <c r="B528" s="272"/>
      <c r="C528" s="272" t="s">
        <v>1795</v>
      </c>
      <c r="D528" s="272" t="s">
        <v>1774</v>
      </c>
      <c r="E528" s="272"/>
      <c r="F528" s="273" t="s">
        <v>3355</v>
      </c>
      <c r="G528" s="274">
        <v>306212140203</v>
      </c>
      <c r="H528" s="273" t="s">
        <v>3356</v>
      </c>
      <c r="I528" s="273" t="s">
        <v>2596</v>
      </c>
      <c r="J528" s="273" t="s">
        <v>373</v>
      </c>
      <c r="K528" s="275">
        <v>0.13739999999999999</v>
      </c>
      <c r="L528" s="275">
        <v>0.13739999999999999</v>
      </c>
      <c r="M528" s="275">
        <v>0.12556600000000001</v>
      </c>
      <c r="N528" s="276">
        <v>8.6128093158660732</v>
      </c>
      <c r="O528" s="273"/>
      <c r="P528" s="273"/>
      <c r="Q528" s="277"/>
    </row>
    <row r="529" spans="1:17" customFormat="1">
      <c r="A529" s="271">
        <v>526</v>
      </c>
      <c r="B529" s="272"/>
      <c r="C529" s="272" t="s">
        <v>1795</v>
      </c>
      <c r="D529" s="272" t="s">
        <v>1774</v>
      </c>
      <c r="E529" s="272"/>
      <c r="F529" s="273" t="s">
        <v>3357</v>
      </c>
      <c r="G529" s="274">
        <v>306212140505</v>
      </c>
      <c r="H529" s="273" t="s">
        <v>3317</v>
      </c>
      <c r="I529" s="273" t="s">
        <v>2596</v>
      </c>
      <c r="J529" s="273" t="s">
        <v>373</v>
      </c>
      <c r="K529" s="275">
        <v>1.2072579999999999</v>
      </c>
      <c r="L529" s="275">
        <v>1.2072579999999999</v>
      </c>
      <c r="M529" s="275">
        <v>1.1060430000000001</v>
      </c>
      <c r="N529" s="276">
        <v>8.3838748635337126</v>
      </c>
      <c r="O529" s="273"/>
      <c r="P529" s="273"/>
      <c r="Q529" s="277"/>
    </row>
    <row r="530" spans="1:17" customFormat="1">
      <c r="A530" s="271">
        <v>527</v>
      </c>
      <c r="B530" s="272"/>
      <c r="C530" s="272" t="s">
        <v>1795</v>
      </c>
      <c r="D530" s="272" t="s">
        <v>1774</v>
      </c>
      <c r="E530" s="272"/>
      <c r="F530" s="273" t="s">
        <v>3329</v>
      </c>
      <c r="G530" s="274">
        <v>306211240103</v>
      </c>
      <c r="H530" s="273" t="s">
        <v>3358</v>
      </c>
      <c r="I530" s="273" t="s">
        <v>2599</v>
      </c>
      <c r="J530" s="273" t="s">
        <v>373</v>
      </c>
      <c r="K530" s="275">
        <v>2.0509400000000002</v>
      </c>
      <c r="L530" s="275">
        <v>2.0509400000000002</v>
      </c>
      <c r="M530" s="275">
        <v>1.89252</v>
      </c>
      <c r="N530" s="276">
        <v>7.7242630208587393</v>
      </c>
      <c r="O530" s="273"/>
      <c r="P530" s="273"/>
      <c r="Q530" s="277"/>
    </row>
    <row r="531" spans="1:17" customFormat="1">
      <c r="A531" s="271">
        <v>528</v>
      </c>
      <c r="B531" s="272"/>
      <c r="C531" s="272" t="s">
        <v>1795</v>
      </c>
      <c r="D531" s="272" t="s">
        <v>1774</v>
      </c>
      <c r="E531" s="272"/>
      <c r="F531" s="273" t="s">
        <v>3359</v>
      </c>
      <c r="G531" s="274">
        <v>306212140101</v>
      </c>
      <c r="H531" s="273" t="s">
        <v>3360</v>
      </c>
      <c r="I531" s="273" t="s">
        <v>2596</v>
      </c>
      <c r="J531" s="273" t="s">
        <v>373</v>
      </c>
      <c r="K531" s="275">
        <v>0.62109999999999999</v>
      </c>
      <c r="L531" s="275">
        <v>0.62109999999999999</v>
      </c>
      <c r="M531" s="275">
        <v>0.57656099999999999</v>
      </c>
      <c r="N531" s="276">
        <v>7.1709869586217998</v>
      </c>
      <c r="O531" s="273"/>
      <c r="P531" s="273"/>
      <c r="Q531" s="277"/>
    </row>
    <row r="532" spans="1:17" customFormat="1">
      <c r="A532" s="271">
        <v>529</v>
      </c>
      <c r="B532" s="272"/>
      <c r="C532" s="272" t="s">
        <v>1795</v>
      </c>
      <c r="D532" s="272" t="s">
        <v>1774</v>
      </c>
      <c r="E532" s="272"/>
      <c r="F532" s="273" t="s">
        <v>3361</v>
      </c>
      <c r="G532" s="274">
        <v>306231340604</v>
      </c>
      <c r="H532" s="273" t="s">
        <v>3362</v>
      </c>
      <c r="I532" s="273" t="s">
        <v>2596</v>
      </c>
      <c r="J532" s="273" t="s">
        <v>373</v>
      </c>
      <c r="K532" s="275">
        <v>0.97699999999999998</v>
      </c>
      <c r="L532" s="275">
        <v>0.97699999999999998</v>
      </c>
      <c r="M532" s="275">
        <v>0.96805399999999997</v>
      </c>
      <c r="N532" s="276">
        <v>0.91566018423746254</v>
      </c>
      <c r="O532" s="273"/>
      <c r="P532" s="273"/>
      <c r="Q532" s="277"/>
    </row>
    <row r="533" spans="1:17" customFormat="1">
      <c r="A533" s="271">
        <v>530</v>
      </c>
      <c r="B533" s="272"/>
      <c r="C533" s="272" t="s">
        <v>1795</v>
      </c>
      <c r="D533" s="272" t="s">
        <v>1774</v>
      </c>
      <c r="E533" s="272"/>
      <c r="F533" s="273" t="s">
        <v>3363</v>
      </c>
      <c r="G533" s="274">
        <v>306231340504</v>
      </c>
      <c r="H533" s="273" t="s">
        <v>3364</v>
      </c>
      <c r="I533" s="273" t="s">
        <v>2596</v>
      </c>
      <c r="J533" s="273" t="s">
        <v>373</v>
      </c>
      <c r="K533" s="275">
        <v>0.69974000000000003</v>
      </c>
      <c r="L533" s="275">
        <v>0.69974000000000003</v>
      </c>
      <c r="M533" s="275">
        <v>0.69336600000000004</v>
      </c>
      <c r="N533" s="276">
        <v>0.91090976648469291</v>
      </c>
      <c r="O533" s="273"/>
      <c r="P533" s="273"/>
      <c r="Q533" s="277"/>
    </row>
    <row r="534" spans="1:17" customFormat="1">
      <c r="A534" s="271">
        <v>531</v>
      </c>
      <c r="B534" s="272"/>
      <c r="C534" s="272" t="s">
        <v>1795</v>
      </c>
      <c r="D534" s="272" t="s">
        <v>1774</v>
      </c>
      <c r="E534" s="272"/>
      <c r="F534" s="273" t="s">
        <v>3365</v>
      </c>
      <c r="G534" s="274">
        <v>306231340106</v>
      </c>
      <c r="H534" s="273" t="s">
        <v>3366</v>
      </c>
      <c r="I534" s="273" t="s">
        <v>2596</v>
      </c>
      <c r="J534" s="273" t="s">
        <v>373</v>
      </c>
      <c r="K534" s="275">
        <v>1.0384</v>
      </c>
      <c r="L534" s="275">
        <v>1.0384</v>
      </c>
      <c r="M534" s="275">
        <v>1.028994</v>
      </c>
      <c r="N534" s="276">
        <v>0.9058166409861349</v>
      </c>
      <c r="O534" s="273"/>
      <c r="P534" s="273"/>
      <c r="Q534" s="277"/>
    </row>
    <row r="535" spans="1:17" customFormat="1">
      <c r="A535" s="271">
        <v>532</v>
      </c>
      <c r="B535" s="272"/>
      <c r="C535" s="272" t="s">
        <v>1795</v>
      </c>
      <c r="D535" s="272" t="s">
        <v>1774</v>
      </c>
      <c r="E535" s="272"/>
      <c r="F535" s="273" t="s">
        <v>3367</v>
      </c>
      <c r="G535" s="274">
        <v>306231440402</v>
      </c>
      <c r="H535" s="273" t="s">
        <v>3368</v>
      </c>
      <c r="I535" s="273" t="s">
        <v>2596</v>
      </c>
      <c r="J535" s="273" t="s">
        <v>373</v>
      </c>
      <c r="K535" s="275">
        <v>1.2597</v>
      </c>
      <c r="L535" s="275">
        <v>1.2597</v>
      </c>
      <c r="M535" s="275">
        <v>1.0534140000000001</v>
      </c>
      <c r="N535" s="276">
        <v>16.375803762800665</v>
      </c>
      <c r="O535" s="273"/>
      <c r="P535" s="273"/>
      <c r="Q535" s="277"/>
    </row>
    <row r="536" spans="1:17" customFormat="1">
      <c r="A536" s="271">
        <v>533</v>
      </c>
      <c r="B536" s="272"/>
      <c r="C536" s="272" t="s">
        <v>1795</v>
      </c>
      <c r="D536" s="272" t="s">
        <v>1774</v>
      </c>
      <c r="E536" s="272"/>
      <c r="F536" s="273" t="s">
        <v>3369</v>
      </c>
      <c r="G536" s="274">
        <v>306231140102</v>
      </c>
      <c r="H536" s="273" t="s">
        <v>3370</v>
      </c>
      <c r="I536" s="273" t="s">
        <v>2596</v>
      </c>
      <c r="J536" s="273" t="s">
        <v>373</v>
      </c>
      <c r="K536" s="275">
        <v>0.58299999999999996</v>
      </c>
      <c r="L536" s="275">
        <v>0.58299999999999996</v>
      </c>
      <c r="M536" s="275">
        <v>0.46349200000000002</v>
      </c>
      <c r="N536" s="276">
        <v>20.498799313893645</v>
      </c>
      <c r="O536" s="273"/>
      <c r="P536" s="273"/>
      <c r="Q536" s="277"/>
    </row>
    <row r="537" spans="1:17" customFormat="1">
      <c r="A537" s="271">
        <v>534</v>
      </c>
      <c r="B537" s="272"/>
      <c r="C537" s="272" t="s">
        <v>1795</v>
      </c>
      <c r="D537" s="272" t="s">
        <v>1774</v>
      </c>
      <c r="E537" s="272"/>
      <c r="F537" s="273" t="s">
        <v>3371</v>
      </c>
      <c r="G537" s="274">
        <v>306231140401</v>
      </c>
      <c r="H537" s="273" t="s">
        <v>3372</v>
      </c>
      <c r="I537" s="273" t="s">
        <v>2596</v>
      </c>
      <c r="J537" s="273" t="s">
        <v>373</v>
      </c>
      <c r="K537" s="275">
        <v>0.71455999999999997</v>
      </c>
      <c r="L537" s="275">
        <v>0.71455999999999997</v>
      </c>
      <c r="M537" s="275">
        <v>0.58267599999999997</v>
      </c>
      <c r="N537" s="276">
        <v>18.456672637707122</v>
      </c>
      <c r="O537" s="273"/>
      <c r="P537" s="273"/>
      <c r="Q537" s="277"/>
    </row>
    <row r="538" spans="1:17" customFormat="1">
      <c r="A538" s="271">
        <v>535</v>
      </c>
      <c r="B538" s="272"/>
      <c r="C538" s="272" t="s">
        <v>1795</v>
      </c>
      <c r="D538" s="272" t="s">
        <v>1774</v>
      </c>
      <c r="E538" s="272"/>
      <c r="F538" s="273" t="s">
        <v>3373</v>
      </c>
      <c r="G538" s="274">
        <v>306231340403</v>
      </c>
      <c r="H538" s="273" t="s">
        <v>3374</v>
      </c>
      <c r="I538" s="273" t="s">
        <v>2596</v>
      </c>
      <c r="J538" s="273" t="s">
        <v>373</v>
      </c>
      <c r="K538" s="275">
        <v>0.19</v>
      </c>
      <c r="L538" s="275">
        <v>0.19</v>
      </c>
      <c r="M538" s="275">
        <v>0.156612</v>
      </c>
      <c r="N538" s="276">
        <v>17.572631578947366</v>
      </c>
      <c r="O538" s="273"/>
      <c r="P538" s="273"/>
      <c r="Q538" s="277"/>
    </row>
    <row r="539" spans="1:17" customFormat="1">
      <c r="A539" s="271">
        <v>536</v>
      </c>
      <c r="B539" s="272"/>
      <c r="C539" s="272" t="s">
        <v>1795</v>
      </c>
      <c r="D539" s="272" t="s">
        <v>1774</v>
      </c>
      <c r="E539" s="272"/>
      <c r="F539" s="273" t="s">
        <v>3375</v>
      </c>
      <c r="G539" s="274">
        <v>306231440501</v>
      </c>
      <c r="H539" s="273" t="s">
        <v>3376</v>
      </c>
      <c r="I539" s="273" t="s">
        <v>2596</v>
      </c>
      <c r="J539" s="273" t="s">
        <v>373</v>
      </c>
      <c r="K539" s="275">
        <v>0.3211</v>
      </c>
      <c r="L539" s="275">
        <v>0.3211</v>
      </c>
      <c r="M539" s="275">
        <v>0.26636500000000002</v>
      </c>
      <c r="N539" s="276">
        <v>17.046091560261594</v>
      </c>
      <c r="O539" s="273"/>
      <c r="P539" s="273"/>
      <c r="Q539" s="277"/>
    </row>
    <row r="540" spans="1:17" customFormat="1">
      <c r="A540" s="271">
        <v>537</v>
      </c>
      <c r="B540" s="272"/>
      <c r="C540" s="272" t="s">
        <v>1795</v>
      </c>
      <c r="D540" s="272" t="s">
        <v>1774</v>
      </c>
      <c r="E540" s="272"/>
      <c r="F540" s="273" t="s">
        <v>3377</v>
      </c>
      <c r="G540" s="274">
        <v>306231140303</v>
      </c>
      <c r="H540" s="273" t="s">
        <v>3378</v>
      </c>
      <c r="I540" s="273" t="s">
        <v>2596</v>
      </c>
      <c r="J540" s="273" t="s">
        <v>373</v>
      </c>
      <c r="K540" s="275">
        <v>0.95199999999999996</v>
      </c>
      <c r="L540" s="275">
        <v>0.95199999999999996</v>
      </c>
      <c r="M540" s="275">
        <v>0.79790399999999995</v>
      </c>
      <c r="N540" s="276">
        <v>16.186554621848742</v>
      </c>
      <c r="O540" s="273"/>
      <c r="P540" s="273"/>
      <c r="Q540" s="277"/>
    </row>
    <row r="541" spans="1:17" customFormat="1">
      <c r="A541" s="271">
        <v>538</v>
      </c>
      <c r="B541" s="272"/>
      <c r="C541" s="272" t="s">
        <v>1795</v>
      </c>
      <c r="D541" s="272" t="s">
        <v>1774</v>
      </c>
      <c r="E541" s="272"/>
      <c r="F541" s="273" t="s">
        <v>3365</v>
      </c>
      <c r="G541" s="274">
        <v>306231340101</v>
      </c>
      <c r="H541" s="273" t="s">
        <v>3379</v>
      </c>
      <c r="I541" s="273" t="s">
        <v>2596</v>
      </c>
      <c r="J541" s="273" t="s">
        <v>373</v>
      </c>
      <c r="K541" s="275">
        <v>0.32290000000000002</v>
      </c>
      <c r="L541" s="275">
        <v>0.32290000000000002</v>
      </c>
      <c r="M541" s="275">
        <v>0.28714499999999998</v>
      </c>
      <c r="N541" s="276">
        <v>11.07308764323321</v>
      </c>
      <c r="O541" s="273"/>
      <c r="P541" s="273"/>
      <c r="Q541" s="277"/>
    </row>
    <row r="542" spans="1:17" customFormat="1">
      <c r="A542" s="271">
        <v>539</v>
      </c>
      <c r="B542" s="272"/>
      <c r="C542" s="272" t="s">
        <v>1795</v>
      </c>
      <c r="D542" s="272" t="s">
        <v>1774</v>
      </c>
      <c r="E542" s="272"/>
      <c r="F542" s="273" t="s">
        <v>3369</v>
      </c>
      <c r="G542" s="274">
        <v>306231140101</v>
      </c>
      <c r="H542" s="273" t="s">
        <v>3380</v>
      </c>
      <c r="I542" s="273" t="s">
        <v>2596</v>
      </c>
      <c r="J542" s="273" t="s">
        <v>373</v>
      </c>
      <c r="K542" s="275">
        <v>1.1319999999999999</v>
      </c>
      <c r="L542" s="275">
        <v>1.1319999999999999</v>
      </c>
      <c r="M542" s="275">
        <v>1.008624</v>
      </c>
      <c r="N542" s="276">
        <v>10.898939929328618</v>
      </c>
      <c r="O542" s="273"/>
      <c r="P542" s="273"/>
      <c r="Q542" s="277"/>
    </row>
    <row r="543" spans="1:17" customFormat="1">
      <c r="A543" s="271">
        <v>540</v>
      </c>
      <c r="B543" s="272"/>
      <c r="C543" s="272" t="s">
        <v>1795</v>
      </c>
      <c r="D543" s="272" t="s">
        <v>1774</v>
      </c>
      <c r="E543" s="272"/>
      <c r="F543" s="273" t="s">
        <v>3381</v>
      </c>
      <c r="G543" s="274">
        <v>306231140603</v>
      </c>
      <c r="H543" s="273" t="s">
        <v>3382</v>
      </c>
      <c r="I543" s="273" t="s">
        <v>2599</v>
      </c>
      <c r="J543" s="273" t="s">
        <v>373</v>
      </c>
      <c r="K543" s="275">
        <v>0.95908499999999997</v>
      </c>
      <c r="L543" s="275">
        <v>0.95908499999999997</v>
      </c>
      <c r="M543" s="275">
        <v>0.85892999999999997</v>
      </c>
      <c r="N543" s="276">
        <v>10.442765761116062</v>
      </c>
      <c r="O543" s="273"/>
      <c r="P543" s="273"/>
      <c r="Q543" s="277"/>
    </row>
    <row r="544" spans="1:17" customFormat="1">
      <c r="A544" s="271">
        <v>541</v>
      </c>
      <c r="B544" s="272"/>
      <c r="C544" s="272" t="s">
        <v>1795</v>
      </c>
      <c r="D544" s="272" t="s">
        <v>1774</v>
      </c>
      <c r="E544" s="272"/>
      <c r="F544" s="273" t="s">
        <v>3383</v>
      </c>
      <c r="G544" s="274">
        <v>306231140501</v>
      </c>
      <c r="H544" s="273" t="s">
        <v>3384</v>
      </c>
      <c r="I544" s="273" t="s">
        <v>2599</v>
      </c>
      <c r="J544" s="273" t="s">
        <v>373</v>
      </c>
      <c r="K544" s="275">
        <v>0.60019999999999996</v>
      </c>
      <c r="L544" s="275">
        <v>0.60019999999999996</v>
      </c>
      <c r="M544" s="275">
        <v>0.54668700000000003</v>
      </c>
      <c r="N544" s="276">
        <v>8.9158613795401411</v>
      </c>
      <c r="O544" s="273"/>
      <c r="P544" s="273"/>
      <c r="Q544" s="277"/>
    </row>
    <row r="545" spans="1:17" customFormat="1">
      <c r="A545" s="271">
        <v>542</v>
      </c>
      <c r="B545" s="272"/>
      <c r="C545" s="272" t="s">
        <v>1795</v>
      </c>
      <c r="D545" s="272" t="s">
        <v>1774</v>
      </c>
      <c r="E545" s="272"/>
      <c r="F545" s="273" t="s">
        <v>3385</v>
      </c>
      <c r="G545" s="274">
        <v>306231140703</v>
      </c>
      <c r="H545" s="273" t="s">
        <v>3386</v>
      </c>
      <c r="I545" s="273" t="s">
        <v>2599</v>
      </c>
      <c r="J545" s="273" t="s">
        <v>373</v>
      </c>
      <c r="K545" s="275">
        <v>0.32207799999999998</v>
      </c>
      <c r="L545" s="275">
        <v>0.32207799999999998</v>
      </c>
      <c r="M545" s="275">
        <v>0.29347299999999998</v>
      </c>
      <c r="N545" s="276">
        <v>8.8813889803091151</v>
      </c>
      <c r="O545" s="273"/>
      <c r="P545" s="273"/>
      <c r="Q545" s="277"/>
    </row>
    <row r="546" spans="1:17" customFormat="1">
      <c r="A546" s="271">
        <v>543</v>
      </c>
      <c r="B546" s="272"/>
      <c r="C546" s="272" t="s">
        <v>1795</v>
      </c>
      <c r="D546" s="272" t="s">
        <v>1774</v>
      </c>
      <c r="E546" s="272"/>
      <c r="F546" s="273" t="s">
        <v>3387</v>
      </c>
      <c r="G546" s="274">
        <v>306231440103</v>
      </c>
      <c r="H546" s="273" t="s">
        <v>3388</v>
      </c>
      <c r="I546" s="273" t="s">
        <v>2596</v>
      </c>
      <c r="J546" s="273" t="s">
        <v>373</v>
      </c>
      <c r="K546" s="275">
        <v>0.32040000000000002</v>
      </c>
      <c r="L546" s="275">
        <v>0.32040000000000002</v>
      </c>
      <c r="M546" s="275">
        <v>0.291991</v>
      </c>
      <c r="N546" s="276">
        <v>8.8667290886392074</v>
      </c>
      <c r="O546" s="273"/>
      <c r="P546" s="273"/>
      <c r="Q546" s="277"/>
    </row>
    <row r="547" spans="1:17" customFormat="1">
      <c r="A547" s="271">
        <v>544</v>
      </c>
      <c r="B547" s="272"/>
      <c r="C547" s="272" t="s">
        <v>1795</v>
      </c>
      <c r="D547" s="272" t="s">
        <v>1774</v>
      </c>
      <c r="E547" s="272"/>
      <c r="F547" s="273" t="s">
        <v>3389</v>
      </c>
      <c r="G547" s="274">
        <v>306231140801</v>
      </c>
      <c r="H547" s="273" t="s">
        <v>3390</v>
      </c>
      <c r="I547" s="273" t="s">
        <v>2599</v>
      </c>
      <c r="J547" s="273" t="s">
        <v>373</v>
      </c>
      <c r="K547" s="275">
        <v>0.69937700000000003</v>
      </c>
      <c r="L547" s="275">
        <v>0.69937700000000003</v>
      </c>
      <c r="M547" s="275">
        <v>0.64005699999999999</v>
      </c>
      <c r="N547" s="276">
        <v>8.4818345470325784</v>
      </c>
      <c r="O547" s="273"/>
      <c r="P547" s="273"/>
      <c r="Q547" s="277"/>
    </row>
    <row r="548" spans="1:17" customFormat="1">
      <c r="A548" s="271">
        <v>545</v>
      </c>
      <c r="B548" s="272"/>
      <c r="C548" s="272" t="s">
        <v>1795</v>
      </c>
      <c r="D548" s="272" t="s">
        <v>1774</v>
      </c>
      <c r="E548" s="272"/>
      <c r="F548" s="273" t="s">
        <v>3383</v>
      </c>
      <c r="G548" s="274">
        <v>306231140503</v>
      </c>
      <c r="H548" s="273" t="s">
        <v>3391</v>
      </c>
      <c r="I548" s="273" t="s">
        <v>2599</v>
      </c>
      <c r="J548" s="273" t="s">
        <v>373</v>
      </c>
      <c r="K548" s="275">
        <v>0.45279999999999998</v>
      </c>
      <c r="L548" s="275">
        <v>0.45279999999999998</v>
      </c>
      <c r="M548" s="275">
        <v>0.41442400000000001</v>
      </c>
      <c r="N548" s="276">
        <v>8.4752650176678372</v>
      </c>
      <c r="O548" s="273"/>
      <c r="P548" s="273"/>
      <c r="Q548" s="277"/>
    </row>
    <row r="549" spans="1:17" customFormat="1">
      <c r="A549" s="271">
        <v>546</v>
      </c>
      <c r="B549" s="272"/>
      <c r="C549" s="272" t="s">
        <v>1795</v>
      </c>
      <c r="D549" s="272" t="s">
        <v>1774</v>
      </c>
      <c r="E549" s="272"/>
      <c r="F549" s="273" t="s">
        <v>3381</v>
      </c>
      <c r="G549" s="274">
        <v>306231140601</v>
      </c>
      <c r="H549" s="273" t="s">
        <v>3392</v>
      </c>
      <c r="I549" s="273" t="s">
        <v>2599</v>
      </c>
      <c r="J549" s="273" t="s">
        <v>373</v>
      </c>
      <c r="K549" s="275">
        <v>1.150193</v>
      </c>
      <c r="L549" s="275">
        <v>1.150193</v>
      </c>
      <c r="M549" s="275">
        <v>1.0528550000000001</v>
      </c>
      <c r="N549" s="276">
        <v>8.4627536422148228</v>
      </c>
      <c r="O549" s="273"/>
      <c r="P549" s="273"/>
      <c r="Q549" s="277"/>
    </row>
    <row r="550" spans="1:17" customFormat="1">
      <c r="A550" s="271">
        <v>547</v>
      </c>
      <c r="B550" s="272"/>
      <c r="C550" s="272" t="s">
        <v>1795</v>
      </c>
      <c r="D550" s="272" t="s">
        <v>1774</v>
      </c>
      <c r="E550" s="272"/>
      <c r="F550" s="273" t="s">
        <v>3389</v>
      </c>
      <c r="G550" s="274">
        <v>306231140802</v>
      </c>
      <c r="H550" s="273" t="s">
        <v>3393</v>
      </c>
      <c r="I550" s="273" t="s">
        <v>2596</v>
      </c>
      <c r="J550" s="273" t="s">
        <v>373</v>
      </c>
      <c r="K550" s="275">
        <v>4.5900000000000003E-2</v>
      </c>
      <c r="L550" s="275">
        <v>4.5900000000000003E-2</v>
      </c>
      <c r="M550" s="275">
        <v>4.2340000000000003E-2</v>
      </c>
      <c r="N550" s="276">
        <v>7.7559912854030504</v>
      </c>
      <c r="O550" s="273"/>
      <c r="P550" s="273"/>
      <c r="Q550" s="277"/>
    </row>
    <row r="551" spans="1:17" customFormat="1">
      <c r="A551" s="271">
        <v>548</v>
      </c>
      <c r="B551" s="272"/>
      <c r="C551" s="272" t="s">
        <v>1795</v>
      </c>
      <c r="D551" s="272" t="s">
        <v>1774</v>
      </c>
      <c r="E551" s="272"/>
      <c r="F551" s="273" t="s">
        <v>3385</v>
      </c>
      <c r="G551" s="274">
        <v>306231140702</v>
      </c>
      <c r="H551" s="273" t="s">
        <v>3394</v>
      </c>
      <c r="I551" s="273" t="s">
        <v>2599</v>
      </c>
      <c r="J551" s="273" t="s">
        <v>373</v>
      </c>
      <c r="K551" s="275">
        <v>0.58420000000000005</v>
      </c>
      <c r="L551" s="275">
        <v>0.58420000000000005</v>
      </c>
      <c r="M551" s="275">
        <v>0.539663</v>
      </c>
      <c r="N551" s="276">
        <v>7.6235878123930236</v>
      </c>
      <c r="O551" s="273"/>
      <c r="P551" s="273"/>
      <c r="Q551" s="277"/>
    </row>
    <row r="552" spans="1:17" customFormat="1">
      <c r="A552" s="271">
        <v>549</v>
      </c>
      <c r="B552" s="272"/>
      <c r="C552" s="272" t="s">
        <v>1795</v>
      </c>
      <c r="D552" s="272" t="s">
        <v>1774</v>
      </c>
      <c r="E552" s="272"/>
      <c r="F552" s="273" t="s">
        <v>3383</v>
      </c>
      <c r="G552" s="274">
        <v>306231140502</v>
      </c>
      <c r="H552" s="273" t="s">
        <v>3395</v>
      </c>
      <c r="I552" s="273" t="s">
        <v>2599</v>
      </c>
      <c r="J552" s="273" t="s">
        <v>373</v>
      </c>
      <c r="K552" s="275">
        <v>0.60421000000000002</v>
      </c>
      <c r="L552" s="275">
        <v>0.60421000000000002</v>
      </c>
      <c r="M552" s="275">
        <v>0.55874000000000001</v>
      </c>
      <c r="N552" s="276">
        <v>7.5255292034226526</v>
      </c>
      <c r="O552" s="273"/>
      <c r="P552" s="273"/>
      <c r="Q552" s="277"/>
    </row>
    <row r="553" spans="1:17" customFormat="1">
      <c r="A553" s="271">
        <v>550</v>
      </c>
      <c r="B553" s="272"/>
      <c r="C553" s="272" t="s">
        <v>1795</v>
      </c>
      <c r="D553" s="272" t="s">
        <v>1774</v>
      </c>
      <c r="E553" s="272"/>
      <c r="F553" s="273" t="s">
        <v>3381</v>
      </c>
      <c r="G553" s="274">
        <v>306231140602</v>
      </c>
      <c r="H553" s="273" t="s">
        <v>3396</v>
      </c>
      <c r="I553" s="273" t="s">
        <v>2599</v>
      </c>
      <c r="J553" s="273" t="s">
        <v>373</v>
      </c>
      <c r="K553" s="275">
        <v>1.1745399999999999</v>
      </c>
      <c r="L553" s="275">
        <v>1.1745399999999999</v>
      </c>
      <c r="M553" s="275">
        <v>1.0926480000000001</v>
      </c>
      <c r="N553" s="276">
        <v>6.9722614810904577</v>
      </c>
      <c r="O553" s="273"/>
      <c r="P553" s="273"/>
      <c r="Q553" s="277"/>
    </row>
    <row r="554" spans="1:17" customFormat="1">
      <c r="A554" s="271">
        <v>551</v>
      </c>
      <c r="B554" s="272"/>
      <c r="C554" s="272" t="s">
        <v>1795</v>
      </c>
      <c r="D554" s="272" t="s">
        <v>1774</v>
      </c>
      <c r="E554" s="272"/>
      <c r="F554" s="273" t="s">
        <v>3397</v>
      </c>
      <c r="G554" s="274">
        <v>306231340203</v>
      </c>
      <c r="H554" s="273" t="s">
        <v>3398</v>
      </c>
      <c r="I554" s="273" t="s">
        <v>2840</v>
      </c>
      <c r="J554" s="273" t="s">
        <v>373</v>
      </c>
      <c r="K554" s="275">
        <v>0.57669999999999999</v>
      </c>
      <c r="L554" s="275">
        <v>0.57669999999999999</v>
      </c>
      <c r="M554" s="275">
        <v>0.541022</v>
      </c>
      <c r="N554" s="276">
        <v>6.1865788104733808</v>
      </c>
      <c r="O554" s="273"/>
      <c r="P554" s="273"/>
      <c r="Q554" s="277"/>
    </row>
    <row r="555" spans="1:17" customFormat="1">
      <c r="A555" s="271">
        <v>552</v>
      </c>
      <c r="B555" s="272"/>
      <c r="C555" s="272" t="s">
        <v>1795</v>
      </c>
      <c r="D555" s="272" t="s">
        <v>1774</v>
      </c>
      <c r="E555" s="272"/>
      <c r="F555" s="273" t="s">
        <v>3385</v>
      </c>
      <c r="G555" s="274">
        <v>306231140701</v>
      </c>
      <c r="H555" s="273" t="s">
        <v>2625</v>
      </c>
      <c r="I555" s="273" t="s">
        <v>2599</v>
      </c>
      <c r="J555" s="273" t="s">
        <v>373</v>
      </c>
      <c r="K555" s="275">
        <v>0.63922199999999996</v>
      </c>
      <c r="L555" s="275">
        <v>0.63922199999999996</v>
      </c>
      <c r="M555" s="275">
        <v>0.59986700000000004</v>
      </c>
      <c r="N555" s="276">
        <v>6.1567029920747283</v>
      </c>
      <c r="O555" s="273"/>
      <c r="P555" s="273"/>
      <c r="Q555" s="277"/>
    </row>
    <row r="556" spans="1:17" customFormat="1">
      <c r="A556" s="271">
        <v>553</v>
      </c>
      <c r="B556" s="272"/>
      <c r="C556" s="272" t="s">
        <v>1795</v>
      </c>
      <c r="D556" s="272" t="s">
        <v>1774</v>
      </c>
      <c r="E556" s="272"/>
      <c r="F556" s="273" t="s">
        <v>3363</v>
      </c>
      <c r="G556" s="274">
        <v>306231340501</v>
      </c>
      <c r="H556" s="273" t="s">
        <v>3399</v>
      </c>
      <c r="I556" s="273" t="s">
        <v>2596</v>
      </c>
      <c r="J556" s="273" t="s">
        <v>373</v>
      </c>
      <c r="K556" s="275">
        <v>5.8630000000000002E-2</v>
      </c>
      <c r="L556" s="275">
        <v>5.8630000000000002E-2</v>
      </c>
      <c r="M556" s="275">
        <v>5.5386999999999999E-2</v>
      </c>
      <c r="N556" s="276">
        <v>5.531297970322365</v>
      </c>
      <c r="O556" s="273"/>
      <c r="P556" s="273"/>
      <c r="Q556" s="277"/>
    </row>
    <row r="557" spans="1:17" customFormat="1">
      <c r="A557" s="271">
        <v>554</v>
      </c>
      <c r="B557" s="272"/>
      <c r="C557" s="272" t="s">
        <v>1795</v>
      </c>
      <c r="D557" s="272" t="s">
        <v>1774</v>
      </c>
      <c r="E557" s="272"/>
      <c r="F557" s="273" t="s">
        <v>3400</v>
      </c>
      <c r="G557" s="274">
        <v>306231440202</v>
      </c>
      <c r="H557" s="273" t="s">
        <v>3401</v>
      </c>
      <c r="I557" s="273" t="s">
        <v>2596</v>
      </c>
      <c r="J557" s="273" t="s">
        <v>373</v>
      </c>
      <c r="K557" s="275">
        <v>1.7644599999999999</v>
      </c>
      <c r="L557" s="275">
        <v>1.7644599999999999</v>
      </c>
      <c r="M557" s="275">
        <v>1.7577940000000001</v>
      </c>
      <c r="N557" s="276">
        <v>0.37779263910770655</v>
      </c>
      <c r="O557" s="273"/>
      <c r="P557" s="273"/>
      <c r="Q557" s="277"/>
    </row>
    <row r="558" spans="1:17" customFormat="1">
      <c r="A558" s="271">
        <v>555</v>
      </c>
      <c r="B558" s="272"/>
      <c r="C558" s="272" t="s">
        <v>1795</v>
      </c>
      <c r="D558" s="272" t="s">
        <v>1790</v>
      </c>
      <c r="E558" s="272"/>
      <c r="F558" s="273" t="s">
        <v>3402</v>
      </c>
      <c r="G558" s="274">
        <v>306511340303</v>
      </c>
      <c r="H558" s="273" t="s">
        <v>3403</v>
      </c>
      <c r="I558" s="273" t="s">
        <v>2687</v>
      </c>
      <c r="J558" s="273" t="s">
        <v>373</v>
      </c>
      <c r="K558" s="275">
        <v>3.6241000000000002E-2</v>
      </c>
      <c r="L558" s="275">
        <v>3.6241000000000002E-2</v>
      </c>
      <c r="M558" s="275">
        <v>3.5914000000000001E-2</v>
      </c>
      <c r="N558" s="276">
        <v>0.90229298308545824</v>
      </c>
      <c r="O558" s="273"/>
      <c r="P558" s="273"/>
      <c r="Q558" s="277"/>
    </row>
    <row r="559" spans="1:17" customFormat="1">
      <c r="A559" s="271">
        <v>556</v>
      </c>
      <c r="B559" s="272"/>
      <c r="C559" s="272" t="s">
        <v>1795</v>
      </c>
      <c r="D559" s="272" t="s">
        <v>1790</v>
      </c>
      <c r="E559" s="272"/>
      <c r="F559" s="273" t="s">
        <v>3404</v>
      </c>
      <c r="G559" s="274">
        <v>306511340504</v>
      </c>
      <c r="H559" s="273" t="s">
        <v>3234</v>
      </c>
      <c r="I559" s="273" t="s">
        <v>2687</v>
      </c>
      <c r="J559" s="273" t="s">
        <v>373</v>
      </c>
      <c r="K559" s="275">
        <v>1.6400000000000001E-2</v>
      </c>
      <c r="L559" s="275">
        <v>1.6400000000000001E-2</v>
      </c>
      <c r="M559" s="275">
        <v>1.2181000000000001E-2</v>
      </c>
      <c r="N559" s="276">
        <v>25.725609756097562</v>
      </c>
      <c r="O559" s="273"/>
      <c r="P559" s="273"/>
      <c r="Q559" s="277"/>
    </row>
    <row r="560" spans="1:17" customFormat="1">
      <c r="A560" s="271">
        <v>557</v>
      </c>
      <c r="B560" s="272"/>
      <c r="C560" s="272" t="s">
        <v>1795</v>
      </c>
      <c r="D560" s="272" t="s">
        <v>1790</v>
      </c>
      <c r="E560" s="272"/>
      <c r="F560" s="273" t="s">
        <v>3405</v>
      </c>
      <c r="G560" s="274">
        <v>306511341501</v>
      </c>
      <c r="H560" s="273" t="s">
        <v>3406</v>
      </c>
      <c r="I560" s="273" t="s">
        <v>2596</v>
      </c>
      <c r="J560" s="273" t="s">
        <v>373</v>
      </c>
      <c r="K560" s="275">
        <v>0.1056</v>
      </c>
      <c r="L560" s="275">
        <v>0.1056</v>
      </c>
      <c r="M560" s="275">
        <v>8.9866000000000001E-2</v>
      </c>
      <c r="N560" s="276">
        <v>14.899621212121211</v>
      </c>
      <c r="O560" s="273"/>
      <c r="P560" s="273"/>
      <c r="Q560" s="277"/>
    </row>
    <row r="561" spans="1:17" customFormat="1">
      <c r="A561" s="271">
        <v>558</v>
      </c>
      <c r="B561" s="272"/>
      <c r="C561" s="272" t="s">
        <v>1795</v>
      </c>
      <c r="D561" s="272" t="s">
        <v>1790</v>
      </c>
      <c r="E561" s="272"/>
      <c r="F561" s="273" t="s">
        <v>3407</v>
      </c>
      <c r="G561" s="274">
        <v>306511240403</v>
      </c>
      <c r="H561" s="273" t="s">
        <v>3408</v>
      </c>
      <c r="I561" s="273" t="s">
        <v>2599</v>
      </c>
      <c r="J561" s="273" t="s">
        <v>373</v>
      </c>
      <c r="K561" s="275">
        <v>0.57179999999999997</v>
      </c>
      <c r="L561" s="275">
        <v>0.57179999999999997</v>
      </c>
      <c r="M561" s="275">
        <v>0.44629599999999997</v>
      </c>
      <c r="N561" s="276">
        <v>21.948933193424274</v>
      </c>
      <c r="O561" s="273"/>
      <c r="P561" s="273"/>
      <c r="Q561" s="277"/>
    </row>
    <row r="562" spans="1:17" customFormat="1">
      <c r="A562" s="271">
        <v>559</v>
      </c>
      <c r="B562" s="272"/>
      <c r="C562" s="272" t="s">
        <v>1795</v>
      </c>
      <c r="D562" s="272" t="s">
        <v>1790</v>
      </c>
      <c r="E562" s="272"/>
      <c r="F562" s="273" t="s">
        <v>3407</v>
      </c>
      <c r="G562" s="274">
        <v>306511240401</v>
      </c>
      <c r="H562" s="273" t="s">
        <v>3409</v>
      </c>
      <c r="I562" s="273" t="s">
        <v>2596</v>
      </c>
      <c r="J562" s="273" t="s">
        <v>373</v>
      </c>
      <c r="K562" s="275">
        <v>0.1057</v>
      </c>
      <c r="L562" s="275">
        <v>0.1057</v>
      </c>
      <c r="M562" s="275">
        <v>8.9866000000000001E-2</v>
      </c>
      <c r="N562" s="276">
        <v>14.980132450331126</v>
      </c>
      <c r="O562" s="273"/>
      <c r="P562" s="273"/>
      <c r="Q562" s="277"/>
    </row>
    <row r="563" spans="1:17" customFormat="1">
      <c r="A563" s="271">
        <v>560</v>
      </c>
      <c r="B563" s="272"/>
      <c r="C563" s="272" t="s">
        <v>1795</v>
      </c>
      <c r="D563" s="272" t="s">
        <v>1790</v>
      </c>
      <c r="E563" s="272"/>
      <c r="F563" s="273" t="s">
        <v>3410</v>
      </c>
      <c r="G563" s="274">
        <v>306511140104</v>
      </c>
      <c r="H563" s="273" t="s">
        <v>3411</v>
      </c>
      <c r="I563" s="273" t="s">
        <v>2596</v>
      </c>
      <c r="J563" s="273" t="s">
        <v>373</v>
      </c>
      <c r="K563" s="275">
        <v>0.46460000000000001</v>
      </c>
      <c r="L563" s="275">
        <v>0.46460000000000001</v>
      </c>
      <c r="M563" s="275">
        <v>0.40507100000000001</v>
      </c>
      <c r="N563" s="276">
        <v>12.81295738269479</v>
      </c>
      <c r="O563" s="273"/>
      <c r="P563" s="273"/>
      <c r="Q563" s="277"/>
    </row>
    <row r="564" spans="1:17" customFormat="1">
      <c r="A564" s="271">
        <v>561</v>
      </c>
      <c r="B564" s="272"/>
      <c r="C564" s="272" t="s">
        <v>1795</v>
      </c>
      <c r="D564" s="272" t="s">
        <v>1790</v>
      </c>
      <c r="E564" s="272"/>
      <c r="F564" s="273" t="s">
        <v>3412</v>
      </c>
      <c r="G564" s="274">
        <v>306511240505</v>
      </c>
      <c r="H564" s="273" t="s">
        <v>4453</v>
      </c>
      <c r="I564" s="273" t="s">
        <v>2687</v>
      </c>
      <c r="J564" s="273" t="s">
        <v>373</v>
      </c>
      <c r="K564" s="275">
        <v>0.20730000000000001</v>
      </c>
      <c r="L564" s="275">
        <v>0.20730000000000001</v>
      </c>
      <c r="M564" s="275">
        <v>0.180927</v>
      </c>
      <c r="N564" s="276">
        <v>12.722141823444286</v>
      </c>
      <c r="O564" s="273"/>
      <c r="P564" s="273"/>
      <c r="Q564" s="277"/>
    </row>
    <row r="565" spans="1:17" customFormat="1">
      <c r="A565" s="271">
        <v>562</v>
      </c>
      <c r="B565" s="272"/>
      <c r="C565" s="272" t="s">
        <v>1795</v>
      </c>
      <c r="D565" s="272" t="s">
        <v>1790</v>
      </c>
      <c r="E565" s="272"/>
      <c r="F565" s="273" t="s">
        <v>3413</v>
      </c>
      <c r="G565" s="274">
        <v>306511340603</v>
      </c>
      <c r="H565" s="273" t="s">
        <v>3414</v>
      </c>
      <c r="I565" s="273" t="s">
        <v>2687</v>
      </c>
      <c r="J565" s="273" t="s">
        <v>373</v>
      </c>
      <c r="K565" s="275">
        <v>0.7863</v>
      </c>
      <c r="L565" s="275">
        <v>0.7863</v>
      </c>
      <c r="M565" s="275">
        <v>0.69246399999999997</v>
      </c>
      <c r="N565" s="276">
        <v>11.93386748060537</v>
      </c>
      <c r="O565" s="273"/>
      <c r="P565" s="273"/>
      <c r="Q565" s="277"/>
    </row>
    <row r="566" spans="1:17" customFormat="1">
      <c r="A566" s="271">
        <v>563</v>
      </c>
      <c r="B566" s="272"/>
      <c r="C566" s="272" t="s">
        <v>1795</v>
      </c>
      <c r="D566" s="272" t="s">
        <v>1790</v>
      </c>
      <c r="E566" s="272"/>
      <c r="F566" s="273" t="s">
        <v>3410</v>
      </c>
      <c r="G566" s="274">
        <v>306511140101</v>
      </c>
      <c r="H566" s="273" t="s">
        <v>3415</v>
      </c>
      <c r="I566" s="273" t="s">
        <v>2599</v>
      </c>
      <c r="J566" s="273" t="s">
        <v>373</v>
      </c>
      <c r="K566" s="275">
        <v>1.9556</v>
      </c>
      <c r="L566" s="275">
        <v>1.9556</v>
      </c>
      <c r="M566" s="275">
        <v>1.7305969999999999</v>
      </c>
      <c r="N566" s="276">
        <v>11.505573736960526</v>
      </c>
      <c r="O566" s="273"/>
      <c r="P566" s="273"/>
      <c r="Q566" s="277"/>
    </row>
    <row r="567" spans="1:17" customFormat="1">
      <c r="A567" s="271">
        <v>564</v>
      </c>
      <c r="B567" s="272"/>
      <c r="C567" s="272" t="s">
        <v>1795</v>
      </c>
      <c r="D567" s="272" t="s">
        <v>1790</v>
      </c>
      <c r="E567" s="272"/>
      <c r="F567" s="273" t="s">
        <v>3416</v>
      </c>
      <c r="G567" s="274">
        <v>306511340404</v>
      </c>
      <c r="H567" s="273" t="s">
        <v>3417</v>
      </c>
      <c r="I567" s="273" t="s">
        <v>2687</v>
      </c>
      <c r="J567" s="273" t="s">
        <v>373</v>
      </c>
      <c r="K567" s="275">
        <v>0.54779999999999995</v>
      </c>
      <c r="L567" s="275">
        <v>0.54779999999999995</v>
      </c>
      <c r="M567" s="275">
        <v>0.49244599999999999</v>
      </c>
      <c r="N567" s="276">
        <v>10.104782767433363</v>
      </c>
      <c r="O567" s="273"/>
      <c r="P567" s="273"/>
      <c r="Q567" s="277"/>
    </row>
    <row r="568" spans="1:17" customFormat="1">
      <c r="A568" s="271">
        <v>565</v>
      </c>
      <c r="B568" s="272"/>
      <c r="C568" s="272" t="s">
        <v>1795</v>
      </c>
      <c r="D568" s="272" t="s">
        <v>1790</v>
      </c>
      <c r="E568" s="272"/>
      <c r="F568" s="273" t="s">
        <v>3410</v>
      </c>
      <c r="G568" s="274">
        <v>306511140102</v>
      </c>
      <c r="H568" s="273" t="s">
        <v>3418</v>
      </c>
      <c r="I568" s="273" t="s">
        <v>2599</v>
      </c>
      <c r="J568" s="273" t="s">
        <v>373</v>
      </c>
      <c r="K568" s="275">
        <v>0.95920000000000005</v>
      </c>
      <c r="L568" s="275">
        <v>0.95920000000000005</v>
      </c>
      <c r="M568" s="275">
        <v>0.86786700000000006</v>
      </c>
      <c r="N568" s="276">
        <v>9.5217889908256872</v>
      </c>
      <c r="O568" s="273"/>
      <c r="P568" s="273"/>
      <c r="Q568" s="277"/>
    </row>
    <row r="569" spans="1:17" customFormat="1">
      <c r="A569" s="271">
        <v>566</v>
      </c>
      <c r="B569" s="272"/>
      <c r="C569" s="272" t="s">
        <v>1795</v>
      </c>
      <c r="D569" s="272" t="s">
        <v>1790</v>
      </c>
      <c r="E569" s="272"/>
      <c r="F569" s="273" t="s">
        <v>3419</v>
      </c>
      <c r="G569" s="274">
        <v>306511140401</v>
      </c>
      <c r="H569" s="273" t="s">
        <v>3420</v>
      </c>
      <c r="I569" s="273" t="s">
        <v>2599</v>
      </c>
      <c r="J569" s="273" t="s">
        <v>373</v>
      </c>
      <c r="K569" s="275">
        <v>0.80459999999999998</v>
      </c>
      <c r="L569" s="275">
        <v>0.80459999999999998</v>
      </c>
      <c r="M569" s="275">
        <v>0.72954600000000003</v>
      </c>
      <c r="N569" s="276">
        <v>9.3281133482475713</v>
      </c>
      <c r="O569" s="273"/>
      <c r="P569" s="273"/>
      <c r="Q569" s="277"/>
    </row>
    <row r="570" spans="1:17" customFormat="1">
      <c r="A570" s="271">
        <v>567</v>
      </c>
      <c r="B570" s="272"/>
      <c r="C570" s="272" t="s">
        <v>1795</v>
      </c>
      <c r="D570" s="272" t="s">
        <v>1790</v>
      </c>
      <c r="E570" s="272"/>
      <c r="F570" s="273" t="s">
        <v>3421</v>
      </c>
      <c r="G570" s="274">
        <v>306511140202</v>
      </c>
      <c r="H570" s="273" t="s">
        <v>3422</v>
      </c>
      <c r="I570" s="273" t="s">
        <v>2599</v>
      </c>
      <c r="J570" s="273" t="s">
        <v>373</v>
      </c>
      <c r="K570" s="275">
        <v>1.7765200000000001</v>
      </c>
      <c r="L570" s="275">
        <v>1.7765200000000001</v>
      </c>
      <c r="M570" s="275">
        <v>1.611032</v>
      </c>
      <c r="N570" s="276">
        <v>9.315290568076918</v>
      </c>
      <c r="O570" s="273"/>
      <c r="P570" s="273"/>
      <c r="Q570" s="277"/>
    </row>
    <row r="571" spans="1:17" customFormat="1">
      <c r="A571" s="271">
        <v>568</v>
      </c>
      <c r="B571" s="272"/>
      <c r="C571" s="272" t="s">
        <v>1795</v>
      </c>
      <c r="D571" s="272" t="s">
        <v>1790</v>
      </c>
      <c r="E571" s="272"/>
      <c r="F571" s="273" t="s">
        <v>3412</v>
      </c>
      <c r="G571" s="274">
        <v>306511240501</v>
      </c>
      <c r="H571" s="273" t="s">
        <v>3423</v>
      </c>
      <c r="I571" s="273" t="s">
        <v>2596</v>
      </c>
      <c r="J571" s="273" t="s">
        <v>373</v>
      </c>
      <c r="K571" s="275">
        <v>0.31409999999999999</v>
      </c>
      <c r="L571" s="275">
        <v>0.31409999999999999</v>
      </c>
      <c r="M571" s="275">
        <v>0.28573199999999999</v>
      </c>
      <c r="N571" s="276">
        <v>9.0315186246418353</v>
      </c>
      <c r="O571" s="273"/>
      <c r="P571" s="273"/>
      <c r="Q571" s="277"/>
    </row>
    <row r="572" spans="1:17" customFormat="1">
      <c r="A572" s="271">
        <v>569</v>
      </c>
      <c r="B572" s="272"/>
      <c r="C572" s="272" t="s">
        <v>1795</v>
      </c>
      <c r="D572" s="272" t="s">
        <v>1790</v>
      </c>
      <c r="E572" s="272"/>
      <c r="F572" s="273" t="s">
        <v>3416</v>
      </c>
      <c r="G572" s="274">
        <v>306511340401</v>
      </c>
      <c r="H572" s="273" t="s">
        <v>3424</v>
      </c>
      <c r="I572" s="273" t="s">
        <v>2596</v>
      </c>
      <c r="J572" s="273" t="s">
        <v>373</v>
      </c>
      <c r="K572" s="275">
        <v>0.2412</v>
      </c>
      <c r="L572" s="275">
        <v>0.2412</v>
      </c>
      <c r="M572" s="275">
        <v>0.21965999999999999</v>
      </c>
      <c r="N572" s="276">
        <v>8.93034825870647</v>
      </c>
      <c r="O572" s="273"/>
      <c r="P572" s="273"/>
      <c r="Q572" s="277"/>
    </row>
    <row r="573" spans="1:17" customFormat="1">
      <c r="A573" s="271">
        <v>570</v>
      </c>
      <c r="B573" s="272"/>
      <c r="C573" s="272" t="s">
        <v>1795</v>
      </c>
      <c r="D573" s="272" t="s">
        <v>1790</v>
      </c>
      <c r="E573" s="272"/>
      <c r="F573" s="273" t="s">
        <v>3421</v>
      </c>
      <c r="G573" s="274">
        <v>306511140203</v>
      </c>
      <c r="H573" s="273" t="s">
        <v>3425</v>
      </c>
      <c r="I573" s="273" t="s">
        <v>2599</v>
      </c>
      <c r="J573" s="273" t="s">
        <v>373</v>
      </c>
      <c r="K573" s="275">
        <v>0.90100000000000002</v>
      </c>
      <c r="L573" s="275">
        <v>0.90100000000000002</v>
      </c>
      <c r="M573" s="275">
        <v>0.82240599999999997</v>
      </c>
      <c r="N573" s="276">
        <v>8.7229744728079961</v>
      </c>
      <c r="O573" s="273"/>
      <c r="P573" s="273"/>
      <c r="Q573" s="277"/>
    </row>
    <row r="574" spans="1:17" customFormat="1">
      <c r="A574" s="271">
        <v>571</v>
      </c>
      <c r="B574" s="272"/>
      <c r="C574" s="272" t="s">
        <v>1795</v>
      </c>
      <c r="D574" s="272" t="s">
        <v>1790</v>
      </c>
      <c r="E574" s="272"/>
      <c r="F574" s="273" t="s">
        <v>3426</v>
      </c>
      <c r="G574" s="274">
        <v>306511140303</v>
      </c>
      <c r="H574" s="273" t="s">
        <v>3427</v>
      </c>
      <c r="I574" s="273" t="s">
        <v>2599</v>
      </c>
      <c r="J574" s="273" t="s">
        <v>373</v>
      </c>
      <c r="K574" s="275">
        <v>1.5027999999999999</v>
      </c>
      <c r="L574" s="275">
        <v>1.5027999999999999</v>
      </c>
      <c r="M574" s="275">
        <v>1.3719889999999999</v>
      </c>
      <c r="N574" s="276">
        <v>8.7044849614053774</v>
      </c>
      <c r="O574" s="273"/>
      <c r="P574" s="273"/>
      <c r="Q574" s="277"/>
    </row>
    <row r="575" spans="1:17" customFormat="1">
      <c r="A575" s="271">
        <v>572</v>
      </c>
      <c r="B575" s="272"/>
      <c r="C575" s="272" t="s">
        <v>1795</v>
      </c>
      <c r="D575" s="272" t="s">
        <v>1790</v>
      </c>
      <c r="E575" s="272"/>
      <c r="F575" s="273" t="s">
        <v>3426</v>
      </c>
      <c r="G575" s="274">
        <v>306511140301</v>
      </c>
      <c r="H575" s="273" t="s">
        <v>3428</v>
      </c>
      <c r="I575" s="273" t="s">
        <v>2599</v>
      </c>
      <c r="J575" s="273" t="s">
        <v>373</v>
      </c>
      <c r="K575" s="275">
        <v>4.0099999999999997E-2</v>
      </c>
      <c r="L575" s="275">
        <v>4.0099999999999997E-2</v>
      </c>
      <c r="M575" s="275">
        <v>3.6771999999999999E-2</v>
      </c>
      <c r="N575" s="276">
        <v>8.2992518703241842</v>
      </c>
      <c r="O575" s="273"/>
      <c r="P575" s="273"/>
      <c r="Q575" s="277"/>
    </row>
    <row r="576" spans="1:17" customFormat="1">
      <c r="A576" s="271">
        <v>573</v>
      </c>
      <c r="B576" s="272"/>
      <c r="C576" s="272" t="s">
        <v>1795</v>
      </c>
      <c r="D576" s="272" t="s">
        <v>1790</v>
      </c>
      <c r="E576" s="272"/>
      <c r="F576" s="273" t="s">
        <v>3421</v>
      </c>
      <c r="G576" s="274">
        <v>306511140206</v>
      </c>
      <c r="H576" s="273" t="s">
        <v>3429</v>
      </c>
      <c r="I576" s="273" t="s">
        <v>2599</v>
      </c>
      <c r="J576" s="273" t="s">
        <v>373</v>
      </c>
      <c r="K576" s="275">
        <v>1.7547999999999999</v>
      </c>
      <c r="L576" s="275">
        <v>1.7547999999999999</v>
      </c>
      <c r="M576" s="275">
        <v>1.612239</v>
      </c>
      <c r="N576" s="276">
        <v>8.1240597219056276</v>
      </c>
      <c r="O576" s="273"/>
      <c r="P576" s="273"/>
      <c r="Q576" s="277"/>
    </row>
    <row r="577" spans="1:17" customFormat="1">
      <c r="A577" s="271">
        <v>574</v>
      </c>
      <c r="B577" s="272"/>
      <c r="C577" s="272" t="s">
        <v>1795</v>
      </c>
      <c r="D577" s="272" t="s">
        <v>1790</v>
      </c>
      <c r="E577" s="272"/>
      <c r="F577" s="273" t="s">
        <v>3430</v>
      </c>
      <c r="G577" s="274">
        <v>306511240201</v>
      </c>
      <c r="H577" s="273" t="s">
        <v>3431</v>
      </c>
      <c r="I577" s="273" t="s">
        <v>2658</v>
      </c>
      <c r="J577" s="273" t="s">
        <v>373</v>
      </c>
      <c r="K577" s="275">
        <v>4.48E-2</v>
      </c>
      <c r="L577" s="275">
        <v>4.48E-2</v>
      </c>
      <c r="M577" s="275">
        <v>4.1276E-2</v>
      </c>
      <c r="N577" s="276">
        <v>7.8660714285714279</v>
      </c>
      <c r="O577" s="273"/>
      <c r="P577" s="273"/>
      <c r="Q577" s="277"/>
    </row>
    <row r="578" spans="1:17" customFormat="1">
      <c r="A578" s="271">
        <v>575</v>
      </c>
      <c r="B578" s="272"/>
      <c r="C578" s="272" t="s">
        <v>1795</v>
      </c>
      <c r="D578" s="272" t="s">
        <v>1790</v>
      </c>
      <c r="E578" s="272"/>
      <c r="F578" s="273" t="s">
        <v>3419</v>
      </c>
      <c r="G578" s="274">
        <v>306511140404</v>
      </c>
      <c r="H578" s="273" t="s">
        <v>3432</v>
      </c>
      <c r="I578" s="273" t="s">
        <v>2599</v>
      </c>
      <c r="J578" s="273" t="s">
        <v>373</v>
      </c>
      <c r="K578" s="275">
        <v>0.96840000000000004</v>
      </c>
      <c r="L578" s="275">
        <v>0.96840000000000004</v>
      </c>
      <c r="M578" s="275">
        <v>0.89453700000000003</v>
      </c>
      <c r="N578" s="276">
        <v>7.62732342007435</v>
      </c>
      <c r="O578" s="273"/>
      <c r="P578" s="273"/>
      <c r="Q578" s="277"/>
    </row>
    <row r="579" spans="1:17" customFormat="1">
      <c r="A579" s="271">
        <v>576</v>
      </c>
      <c r="B579" s="272"/>
      <c r="C579" s="272" t="s">
        <v>1795</v>
      </c>
      <c r="D579" s="272" t="s">
        <v>1790</v>
      </c>
      <c r="E579" s="272"/>
      <c r="F579" s="273" t="s">
        <v>3433</v>
      </c>
      <c r="G579" s="274">
        <v>306511341104</v>
      </c>
      <c r="H579" s="273" t="s">
        <v>3434</v>
      </c>
      <c r="I579" s="273" t="s">
        <v>2596</v>
      </c>
      <c r="J579" s="273" t="s">
        <v>373</v>
      </c>
      <c r="K579" s="275">
        <v>0.14671999999999999</v>
      </c>
      <c r="L579" s="275">
        <v>0.14671999999999999</v>
      </c>
      <c r="M579" s="275">
        <v>0.136683</v>
      </c>
      <c r="N579" s="276">
        <v>6.8409214830970493</v>
      </c>
      <c r="O579" s="273"/>
      <c r="P579" s="273"/>
      <c r="Q579" s="277"/>
    </row>
    <row r="580" spans="1:17" customFormat="1">
      <c r="A580" s="271">
        <v>577</v>
      </c>
      <c r="B580" s="272"/>
      <c r="C580" s="272" t="s">
        <v>1795</v>
      </c>
      <c r="D580" s="272" t="s">
        <v>1790</v>
      </c>
      <c r="E580" s="272"/>
      <c r="F580" s="273" t="s">
        <v>3405</v>
      </c>
      <c r="G580" s="274">
        <v>306511341504</v>
      </c>
      <c r="H580" s="273" t="s">
        <v>3435</v>
      </c>
      <c r="I580" s="273" t="s">
        <v>2596</v>
      </c>
      <c r="J580" s="273" t="s">
        <v>373</v>
      </c>
      <c r="K580" s="275">
        <v>0.16556000000000001</v>
      </c>
      <c r="L580" s="275">
        <v>0.16556000000000001</v>
      </c>
      <c r="M580" s="275">
        <v>0.15509000000000001</v>
      </c>
      <c r="N580" s="276">
        <v>6.323991302246923</v>
      </c>
      <c r="O580" s="273"/>
      <c r="P580" s="273"/>
      <c r="Q580" s="277"/>
    </row>
    <row r="581" spans="1:17" customFormat="1">
      <c r="A581" s="271">
        <v>578</v>
      </c>
      <c r="B581" s="272"/>
      <c r="C581" s="272" t="s">
        <v>1795</v>
      </c>
      <c r="D581" s="272" t="s">
        <v>1790</v>
      </c>
      <c r="E581" s="272"/>
      <c r="F581" s="273" t="s">
        <v>3436</v>
      </c>
      <c r="G581" s="274">
        <v>306511240303</v>
      </c>
      <c r="H581" s="273" t="s">
        <v>2694</v>
      </c>
      <c r="I581" s="273" t="s">
        <v>2596</v>
      </c>
      <c r="J581" s="273" t="s">
        <v>373</v>
      </c>
      <c r="K581" s="275">
        <v>0.34549999999999997</v>
      </c>
      <c r="L581" s="275">
        <v>0.34549999999999997</v>
      </c>
      <c r="M581" s="275">
        <v>0.32666299999999998</v>
      </c>
      <c r="N581" s="276">
        <v>5.4520984081041952</v>
      </c>
      <c r="O581" s="273"/>
      <c r="P581" s="273"/>
      <c r="Q581" s="277"/>
    </row>
    <row r="582" spans="1:17" customFormat="1">
      <c r="A582" s="271">
        <v>579</v>
      </c>
      <c r="B582" s="272"/>
      <c r="C582" s="272" t="s">
        <v>1795</v>
      </c>
      <c r="D582" s="272" t="s">
        <v>1790</v>
      </c>
      <c r="E582" s="272"/>
      <c r="F582" s="273" t="s">
        <v>3407</v>
      </c>
      <c r="G582" s="274">
        <v>306511240406</v>
      </c>
      <c r="H582" s="273" t="s">
        <v>3437</v>
      </c>
      <c r="I582" s="273" t="s">
        <v>2599</v>
      </c>
      <c r="J582" s="273" t="s">
        <v>373</v>
      </c>
      <c r="K582" s="275">
        <v>0.1701</v>
      </c>
      <c r="L582" s="275">
        <v>0.1701</v>
      </c>
      <c r="M582" s="275">
        <v>0.16252</v>
      </c>
      <c r="N582" s="276">
        <v>4.4562022339800142</v>
      </c>
      <c r="O582" s="273"/>
      <c r="P582" s="273"/>
      <c r="Q582" s="277"/>
    </row>
    <row r="583" spans="1:17" customFormat="1">
      <c r="A583" s="271">
        <v>580</v>
      </c>
      <c r="B583" s="272"/>
      <c r="C583" s="272" t="s">
        <v>1795</v>
      </c>
      <c r="D583" s="272" t="s">
        <v>1790</v>
      </c>
      <c r="E583" s="272"/>
      <c r="F583" s="273" t="s">
        <v>3438</v>
      </c>
      <c r="G583" s="274">
        <v>306511340101</v>
      </c>
      <c r="H583" s="273" t="s">
        <v>3439</v>
      </c>
      <c r="I583" s="273" t="s">
        <v>2596</v>
      </c>
      <c r="J583" s="273" t="s">
        <v>373</v>
      </c>
      <c r="K583" s="275">
        <v>0.59140000000000004</v>
      </c>
      <c r="L583" s="275">
        <v>0.59140000000000004</v>
      </c>
      <c r="M583" s="275">
        <v>0.56598800000000005</v>
      </c>
      <c r="N583" s="276">
        <v>4.2969225566452467</v>
      </c>
      <c r="O583" s="273"/>
      <c r="P583" s="273"/>
      <c r="Q583" s="277"/>
    </row>
    <row r="584" spans="1:17" customFormat="1">
      <c r="A584" s="271">
        <v>581</v>
      </c>
      <c r="B584" s="272"/>
      <c r="C584" s="272" t="s">
        <v>1795</v>
      </c>
      <c r="D584" s="272" t="s">
        <v>1790</v>
      </c>
      <c r="E584" s="272"/>
      <c r="F584" s="273" t="s">
        <v>3440</v>
      </c>
      <c r="G584" s="274">
        <v>306511240101</v>
      </c>
      <c r="H584" s="273" t="s">
        <v>3441</v>
      </c>
      <c r="I584" s="273" t="s">
        <v>2596</v>
      </c>
      <c r="J584" s="273" t="s">
        <v>373</v>
      </c>
      <c r="K584" s="275">
        <v>0.19589999999999999</v>
      </c>
      <c r="L584" s="275">
        <v>0.19589999999999999</v>
      </c>
      <c r="M584" s="275">
        <v>0.18753800000000001</v>
      </c>
      <c r="N584" s="276">
        <v>4.268504338948433</v>
      </c>
      <c r="O584" s="273"/>
      <c r="P584" s="273"/>
      <c r="Q584" s="277"/>
    </row>
    <row r="585" spans="1:17" customFormat="1">
      <c r="A585" s="271">
        <v>582</v>
      </c>
      <c r="B585" s="272"/>
      <c r="C585" s="272" t="s">
        <v>1795</v>
      </c>
      <c r="D585" s="272" t="s">
        <v>1790</v>
      </c>
      <c r="E585" s="272"/>
      <c r="F585" s="273" t="s">
        <v>3421</v>
      </c>
      <c r="G585" s="274">
        <v>306511140207</v>
      </c>
      <c r="H585" s="273" t="s">
        <v>3442</v>
      </c>
      <c r="I585" s="273" t="s">
        <v>2665</v>
      </c>
      <c r="J585" s="273" t="s">
        <v>373</v>
      </c>
      <c r="K585" s="275">
        <v>1.6799999999999999E-2</v>
      </c>
      <c r="L585" s="275">
        <v>1.6799999999999999E-2</v>
      </c>
      <c r="M585" s="275">
        <v>1.6129999999999999E-2</v>
      </c>
      <c r="N585" s="276">
        <v>3.9880952380952412</v>
      </c>
      <c r="O585" s="273"/>
      <c r="P585" s="273"/>
      <c r="Q585" s="277"/>
    </row>
    <row r="586" spans="1:17" customFormat="1">
      <c r="A586" s="271">
        <v>583</v>
      </c>
      <c r="B586" s="272"/>
      <c r="C586" s="272" t="s">
        <v>1795</v>
      </c>
      <c r="D586" s="272" t="s">
        <v>1790</v>
      </c>
      <c r="E586" s="272"/>
      <c r="F586" s="273" t="s">
        <v>3443</v>
      </c>
      <c r="G586" s="274">
        <v>306511340805</v>
      </c>
      <c r="H586" s="273" t="s">
        <v>3444</v>
      </c>
      <c r="I586" s="273" t="s">
        <v>2596</v>
      </c>
      <c r="J586" s="273" t="s">
        <v>373</v>
      </c>
      <c r="K586" s="275">
        <v>0.18940000000000001</v>
      </c>
      <c r="L586" s="275">
        <v>0.18940000000000001</v>
      </c>
      <c r="M586" s="275">
        <v>0.184</v>
      </c>
      <c r="N586" s="276">
        <v>2.8511087645195436</v>
      </c>
      <c r="O586" s="273"/>
      <c r="P586" s="273"/>
      <c r="Q586" s="277"/>
    </row>
    <row r="587" spans="1:17" customFormat="1">
      <c r="A587" s="271">
        <v>584</v>
      </c>
      <c r="B587" s="272"/>
      <c r="C587" s="272" t="s">
        <v>1795</v>
      </c>
      <c r="D587" s="272" t="s">
        <v>1790</v>
      </c>
      <c r="E587" s="272"/>
      <c r="F587" s="273" t="s">
        <v>3407</v>
      </c>
      <c r="G587" s="274">
        <v>306511240402</v>
      </c>
      <c r="H587" s="273" t="s">
        <v>2900</v>
      </c>
      <c r="I587" s="273" t="s">
        <v>2596</v>
      </c>
      <c r="J587" s="273" t="s">
        <v>373</v>
      </c>
      <c r="K587" s="275">
        <v>0.15820000000000001</v>
      </c>
      <c r="L587" s="275">
        <v>0.15820000000000001</v>
      </c>
      <c r="M587" s="275">
        <v>0.15590999999999999</v>
      </c>
      <c r="N587" s="276">
        <v>1.447534766118846</v>
      </c>
      <c r="O587" s="273"/>
      <c r="P587" s="273"/>
      <c r="Q587" s="277"/>
    </row>
    <row r="588" spans="1:17" customFormat="1">
      <c r="A588" s="271">
        <v>585</v>
      </c>
      <c r="B588" s="272"/>
      <c r="C588" s="272" t="s">
        <v>1795</v>
      </c>
      <c r="D588" s="272" t="s">
        <v>1790</v>
      </c>
      <c r="E588" s="272"/>
      <c r="F588" s="273" t="s">
        <v>3445</v>
      </c>
      <c r="G588" s="274">
        <v>306511341601</v>
      </c>
      <c r="H588" s="273" t="s">
        <v>2855</v>
      </c>
      <c r="I588" s="273" t="s">
        <v>2596</v>
      </c>
      <c r="J588" s="273" t="s">
        <v>373</v>
      </c>
      <c r="K588" s="275">
        <v>5.0840000000000003E-2</v>
      </c>
      <c r="L588" s="275">
        <v>5.0840000000000003E-2</v>
      </c>
      <c r="M588" s="275">
        <v>5.0318000000000002E-2</v>
      </c>
      <c r="N588" s="276">
        <v>1.0267505900865492</v>
      </c>
      <c r="O588" s="273"/>
      <c r="P588" s="273"/>
      <c r="Q588" s="277"/>
    </row>
    <row r="589" spans="1:17" customFormat="1">
      <c r="A589" s="271">
        <v>586</v>
      </c>
      <c r="B589" s="272"/>
      <c r="C589" s="272" t="s">
        <v>1795</v>
      </c>
      <c r="D589" s="272" t="s">
        <v>1790</v>
      </c>
      <c r="E589" s="272"/>
      <c r="F589" s="273" t="s">
        <v>3421</v>
      </c>
      <c r="G589" s="274">
        <v>306511140201</v>
      </c>
      <c r="H589" s="273" t="s">
        <v>2926</v>
      </c>
      <c r="I589" s="273" t="s">
        <v>2596</v>
      </c>
      <c r="J589" s="273" t="s">
        <v>373</v>
      </c>
      <c r="K589" s="275">
        <v>0.48920000000000002</v>
      </c>
      <c r="L589" s="275">
        <v>0.48920000000000002</v>
      </c>
      <c r="M589" s="275">
        <v>0.48739699999999997</v>
      </c>
      <c r="N589" s="276">
        <v>0.36856091578087785</v>
      </c>
      <c r="O589" s="273"/>
      <c r="P589" s="273"/>
      <c r="Q589" s="277"/>
    </row>
    <row r="590" spans="1:17" customFormat="1">
      <c r="A590" s="271">
        <v>587</v>
      </c>
      <c r="B590" s="272"/>
      <c r="C590" s="272" t="s">
        <v>1795</v>
      </c>
      <c r="D590" s="272" t="s">
        <v>1790</v>
      </c>
      <c r="E590" s="272"/>
      <c r="F590" s="273" t="s">
        <v>3430</v>
      </c>
      <c r="G590" s="274">
        <v>306511240204</v>
      </c>
      <c r="H590" s="273" t="s">
        <v>3446</v>
      </c>
      <c r="I590" s="273" t="s">
        <v>2658</v>
      </c>
      <c r="J590" s="273" t="s">
        <v>373</v>
      </c>
      <c r="K590" s="275">
        <v>0.22259999999999999</v>
      </c>
      <c r="L590" s="275">
        <v>0.22259999999999999</v>
      </c>
      <c r="M590" s="275">
        <v>0.222165</v>
      </c>
      <c r="N590" s="276">
        <v>0.19541778975740834</v>
      </c>
      <c r="O590" s="273"/>
      <c r="P590" s="273"/>
      <c r="Q590" s="277"/>
    </row>
    <row r="591" spans="1:17" customFormat="1">
      <c r="A591" s="271">
        <v>588</v>
      </c>
      <c r="B591" s="272"/>
      <c r="C591" s="272" t="s">
        <v>1795</v>
      </c>
      <c r="D591" s="272" t="s">
        <v>1790</v>
      </c>
      <c r="E591" s="272"/>
      <c r="F591" s="273" t="s">
        <v>3419</v>
      </c>
      <c r="G591" s="274">
        <v>306511140402</v>
      </c>
      <c r="H591" s="273" t="s">
        <v>3447</v>
      </c>
      <c r="I591" s="273" t="s">
        <v>2599</v>
      </c>
      <c r="J591" s="273" t="s">
        <v>373</v>
      </c>
      <c r="K591" s="275">
        <v>0.98860000000000003</v>
      </c>
      <c r="L591" s="275">
        <v>0.98860000000000003</v>
      </c>
      <c r="M591" s="275">
        <v>0.97860100000000005</v>
      </c>
      <c r="N591" s="276">
        <v>1.0114303054824985</v>
      </c>
      <c r="O591" s="273"/>
      <c r="P591" s="273"/>
      <c r="Q591" s="277"/>
    </row>
    <row r="592" spans="1:17" customFormat="1">
      <c r="A592" s="271">
        <v>589</v>
      </c>
      <c r="B592" s="272"/>
      <c r="C592" s="272" t="s">
        <v>1795</v>
      </c>
      <c r="D592" s="272" t="s">
        <v>1790</v>
      </c>
      <c r="E592" s="272"/>
      <c r="F592" s="273" t="s">
        <v>3413</v>
      </c>
      <c r="G592" s="274">
        <v>306511340601</v>
      </c>
      <c r="H592" s="273" t="s">
        <v>2694</v>
      </c>
      <c r="I592" s="273" t="s">
        <v>2687</v>
      </c>
      <c r="J592" s="273" t="s">
        <v>373</v>
      </c>
      <c r="K592" s="275">
        <v>4.4700000000000002E-4</v>
      </c>
      <c r="L592" s="275">
        <v>4.4700000000000002E-4</v>
      </c>
      <c r="M592" s="275">
        <v>4.4200000000000001E-4</v>
      </c>
      <c r="N592" s="276">
        <v>1.1185682326621953</v>
      </c>
      <c r="O592" s="273"/>
      <c r="P592" s="273"/>
      <c r="Q592" s="277"/>
    </row>
    <row r="593" spans="1:17" customFormat="1">
      <c r="A593" s="271">
        <v>590</v>
      </c>
      <c r="B593" s="272"/>
      <c r="C593" s="272" t="s">
        <v>1795</v>
      </c>
      <c r="D593" s="272" t="s">
        <v>1790</v>
      </c>
      <c r="E593" s="272"/>
      <c r="F593" s="273" t="s">
        <v>3412</v>
      </c>
      <c r="G593" s="274">
        <v>306511240506</v>
      </c>
      <c r="H593" s="273" t="s">
        <v>3417</v>
      </c>
      <c r="I593" s="273" t="s">
        <v>2665</v>
      </c>
      <c r="J593" s="273" t="s">
        <v>373</v>
      </c>
      <c r="K593" s="275">
        <v>2.1152000000000002</v>
      </c>
      <c r="L593" s="275">
        <v>2.1152000000000002</v>
      </c>
      <c r="M593" s="275">
        <v>2.1042179999999999</v>
      </c>
      <c r="N593" s="276">
        <v>0.51919440242058756</v>
      </c>
      <c r="O593" s="273"/>
      <c r="P593" s="273"/>
      <c r="Q593" s="277"/>
    </row>
    <row r="594" spans="1:17" customFormat="1">
      <c r="A594" s="271">
        <v>591</v>
      </c>
      <c r="B594" s="272"/>
      <c r="C594" s="272" t="s">
        <v>1795</v>
      </c>
      <c r="D594" s="272" t="s">
        <v>1790</v>
      </c>
      <c r="E594" s="272"/>
      <c r="F594" s="273" t="s">
        <v>3448</v>
      </c>
      <c r="G594" s="274">
        <v>306512141201</v>
      </c>
      <c r="H594" s="273" t="s">
        <v>3449</v>
      </c>
      <c r="I594" s="273" t="s">
        <v>2596</v>
      </c>
      <c r="J594" s="273" t="s">
        <v>373</v>
      </c>
      <c r="K594" s="275">
        <v>1.6839999999999999</v>
      </c>
      <c r="L594" s="275">
        <v>1.6839999999999999</v>
      </c>
      <c r="M594" s="275">
        <v>1.669827</v>
      </c>
      <c r="N594" s="276">
        <v>0.84162707838479767</v>
      </c>
      <c r="O594" s="273"/>
      <c r="P594" s="273"/>
      <c r="Q594" s="277"/>
    </row>
    <row r="595" spans="1:17" customFormat="1">
      <c r="A595" s="271">
        <v>592</v>
      </c>
      <c r="B595" s="272"/>
      <c r="C595" s="272" t="s">
        <v>1795</v>
      </c>
      <c r="D595" s="272" t="s">
        <v>1790</v>
      </c>
      <c r="E595" s="272"/>
      <c r="F595" s="273" t="s">
        <v>3450</v>
      </c>
      <c r="G595" s="274">
        <v>306512140202</v>
      </c>
      <c r="H595" s="273" t="s">
        <v>3451</v>
      </c>
      <c r="I595" s="273" t="s">
        <v>2596</v>
      </c>
      <c r="J595" s="273" t="s">
        <v>373</v>
      </c>
      <c r="K595" s="275">
        <v>0.28249999999999997</v>
      </c>
      <c r="L595" s="275">
        <v>0.28249999999999997</v>
      </c>
      <c r="M595" s="275">
        <v>0.219582</v>
      </c>
      <c r="N595" s="276">
        <v>22.271858407079641</v>
      </c>
      <c r="O595" s="273"/>
      <c r="P595" s="273"/>
      <c r="Q595" s="277"/>
    </row>
    <row r="596" spans="1:17" customFormat="1">
      <c r="A596" s="271">
        <v>593</v>
      </c>
      <c r="B596" s="272"/>
      <c r="C596" s="272" t="s">
        <v>1795</v>
      </c>
      <c r="D596" s="272" t="s">
        <v>1790</v>
      </c>
      <c r="E596" s="272"/>
      <c r="F596" s="273" t="s">
        <v>3452</v>
      </c>
      <c r="G596" s="274">
        <v>306512140602</v>
      </c>
      <c r="H596" s="273" t="s">
        <v>3453</v>
      </c>
      <c r="I596" s="273" t="s">
        <v>2596</v>
      </c>
      <c r="J596" s="273" t="s">
        <v>373</v>
      </c>
      <c r="K596" s="275">
        <v>0.97389999999999999</v>
      </c>
      <c r="L596" s="275">
        <v>0.97389999999999999</v>
      </c>
      <c r="M596" s="275">
        <v>0.77697099999999997</v>
      </c>
      <c r="N596" s="276">
        <v>20.220659205257217</v>
      </c>
      <c r="O596" s="273"/>
      <c r="P596" s="273"/>
      <c r="Q596" s="277"/>
    </row>
    <row r="597" spans="1:17" customFormat="1">
      <c r="A597" s="271">
        <v>594</v>
      </c>
      <c r="B597" s="272"/>
      <c r="C597" s="272" t="s">
        <v>1795</v>
      </c>
      <c r="D597" s="272" t="s">
        <v>1790</v>
      </c>
      <c r="E597" s="272"/>
      <c r="F597" s="273" t="s">
        <v>3454</v>
      </c>
      <c r="G597" s="274">
        <v>306512240304</v>
      </c>
      <c r="H597" s="273" t="s">
        <v>3455</v>
      </c>
      <c r="I597" s="273" t="s">
        <v>2596</v>
      </c>
      <c r="J597" s="273" t="s">
        <v>373</v>
      </c>
      <c r="K597" s="275">
        <v>0.1132</v>
      </c>
      <c r="L597" s="275">
        <v>0.1132</v>
      </c>
      <c r="M597" s="275">
        <v>9.6351000000000006E-2</v>
      </c>
      <c r="N597" s="276">
        <v>14.884275618374549</v>
      </c>
      <c r="O597" s="273"/>
      <c r="P597" s="273"/>
      <c r="Q597" s="277"/>
    </row>
    <row r="598" spans="1:17" customFormat="1">
      <c r="A598" s="271">
        <v>595</v>
      </c>
      <c r="B598" s="272"/>
      <c r="C598" s="272" t="s">
        <v>1795</v>
      </c>
      <c r="D598" s="272" t="s">
        <v>1790</v>
      </c>
      <c r="E598" s="272"/>
      <c r="F598" s="273" t="s">
        <v>3456</v>
      </c>
      <c r="G598" s="274">
        <v>306512141001</v>
      </c>
      <c r="H598" s="273" t="s">
        <v>3457</v>
      </c>
      <c r="I598" s="273" t="s">
        <v>2596</v>
      </c>
      <c r="J598" s="273" t="s">
        <v>373</v>
      </c>
      <c r="K598" s="275">
        <v>0.14299999999999999</v>
      </c>
      <c r="L598" s="275">
        <v>0.14299999999999999</v>
      </c>
      <c r="M598" s="275">
        <v>0.125865</v>
      </c>
      <c r="N598" s="276">
        <v>11.982517482517473</v>
      </c>
      <c r="O598" s="273"/>
      <c r="P598" s="273"/>
      <c r="Q598" s="277"/>
    </row>
    <row r="599" spans="1:17" customFormat="1">
      <c r="A599" s="271">
        <v>596</v>
      </c>
      <c r="B599" s="272"/>
      <c r="C599" s="272" t="s">
        <v>1795</v>
      </c>
      <c r="D599" s="272" t="s">
        <v>1790</v>
      </c>
      <c r="E599" s="272"/>
      <c r="F599" s="273" t="s">
        <v>3458</v>
      </c>
      <c r="G599" s="274">
        <v>306512240501</v>
      </c>
      <c r="H599" s="273" t="s">
        <v>3459</v>
      </c>
      <c r="I599" s="273" t="s">
        <v>2596</v>
      </c>
      <c r="J599" s="273" t="s">
        <v>373</v>
      </c>
      <c r="K599" s="275">
        <v>0.12330000000000001</v>
      </c>
      <c r="L599" s="275">
        <v>0.12330000000000001</v>
      </c>
      <c r="M599" s="275">
        <v>0.109717</v>
      </c>
      <c r="N599" s="276">
        <v>11.016220600162214</v>
      </c>
      <c r="O599" s="273"/>
      <c r="P599" s="273"/>
      <c r="Q599" s="277"/>
    </row>
    <row r="600" spans="1:17" customFormat="1">
      <c r="A600" s="271">
        <v>597</v>
      </c>
      <c r="B600" s="272"/>
      <c r="C600" s="272" t="s">
        <v>1795</v>
      </c>
      <c r="D600" s="272" t="s">
        <v>1790</v>
      </c>
      <c r="E600" s="272"/>
      <c r="F600" s="273" t="s">
        <v>3460</v>
      </c>
      <c r="G600" s="274">
        <v>306512140701</v>
      </c>
      <c r="H600" s="273" t="s">
        <v>3461</v>
      </c>
      <c r="I600" s="273" t="s">
        <v>2596</v>
      </c>
      <c r="J600" s="273" t="s">
        <v>373</v>
      </c>
      <c r="K600" s="275">
        <v>0.313</v>
      </c>
      <c r="L600" s="275">
        <v>0.313</v>
      </c>
      <c r="M600" s="275">
        <v>0.28680099999999997</v>
      </c>
      <c r="N600" s="276">
        <v>8.3702875399361112</v>
      </c>
      <c r="O600" s="273"/>
      <c r="P600" s="273"/>
      <c r="Q600" s="277"/>
    </row>
    <row r="601" spans="1:17" customFormat="1">
      <c r="A601" s="271">
        <v>598</v>
      </c>
      <c r="B601" s="272"/>
      <c r="C601" s="272" t="s">
        <v>1795</v>
      </c>
      <c r="D601" s="272" t="s">
        <v>1790</v>
      </c>
      <c r="E601" s="272"/>
      <c r="F601" s="273" t="s">
        <v>3462</v>
      </c>
      <c r="G601" s="274">
        <v>306512140502</v>
      </c>
      <c r="H601" s="273" t="s">
        <v>3463</v>
      </c>
      <c r="I601" s="273" t="s">
        <v>2596</v>
      </c>
      <c r="J601" s="273" t="s">
        <v>373</v>
      </c>
      <c r="K601" s="275">
        <v>0.2132</v>
      </c>
      <c r="L601" s="275">
        <v>0.2132</v>
      </c>
      <c r="M601" s="275">
        <v>0.19547</v>
      </c>
      <c r="N601" s="276">
        <v>8.3161350844277653</v>
      </c>
      <c r="O601" s="273"/>
      <c r="P601" s="273"/>
      <c r="Q601" s="277"/>
    </row>
    <row r="602" spans="1:17" customFormat="1">
      <c r="A602" s="271">
        <v>599</v>
      </c>
      <c r="B602" s="272"/>
      <c r="C602" s="272" t="s">
        <v>1795</v>
      </c>
      <c r="D602" s="272" t="s">
        <v>1790</v>
      </c>
      <c r="E602" s="272"/>
      <c r="F602" s="273" t="s">
        <v>3464</v>
      </c>
      <c r="G602" s="274">
        <v>306512240601</v>
      </c>
      <c r="H602" s="273" t="s">
        <v>3465</v>
      </c>
      <c r="I602" s="273" t="s">
        <v>2596</v>
      </c>
      <c r="J602" s="273" t="s">
        <v>373</v>
      </c>
      <c r="K602" s="275">
        <v>0.25646000000000002</v>
      </c>
      <c r="L602" s="275">
        <v>0.25646000000000002</v>
      </c>
      <c r="M602" s="275">
        <v>0.236098</v>
      </c>
      <c r="N602" s="276">
        <v>7.9396397098962872</v>
      </c>
      <c r="O602" s="273"/>
      <c r="P602" s="273"/>
      <c r="Q602" s="277"/>
    </row>
    <row r="603" spans="1:17" customFormat="1">
      <c r="A603" s="271">
        <v>600</v>
      </c>
      <c r="B603" s="272"/>
      <c r="C603" s="272" t="s">
        <v>1795</v>
      </c>
      <c r="D603" s="272" t="s">
        <v>1790</v>
      </c>
      <c r="E603" s="272"/>
      <c r="F603" s="273" t="s">
        <v>3466</v>
      </c>
      <c r="G603" s="274">
        <v>306512240103</v>
      </c>
      <c r="H603" s="273" t="s">
        <v>3467</v>
      </c>
      <c r="I603" s="273" t="s">
        <v>2596</v>
      </c>
      <c r="J603" s="273" t="s">
        <v>373</v>
      </c>
      <c r="K603" s="275">
        <v>6.1699999999999998E-2</v>
      </c>
      <c r="L603" s="275">
        <v>6.1699999999999998E-2</v>
      </c>
      <c r="M603" s="275">
        <v>5.8416999999999997E-2</v>
      </c>
      <c r="N603" s="276">
        <v>5.3209076175040542</v>
      </c>
      <c r="O603" s="273"/>
      <c r="P603" s="273"/>
      <c r="Q603" s="277"/>
    </row>
    <row r="604" spans="1:17" customFormat="1">
      <c r="A604" s="271">
        <v>601</v>
      </c>
      <c r="B604" s="272"/>
      <c r="C604" s="272" t="s">
        <v>1795</v>
      </c>
      <c r="D604" s="272" t="s">
        <v>1790</v>
      </c>
      <c r="E604" s="272"/>
      <c r="F604" s="273" t="s">
        <v>3468</v>
      </c>
      <c r="G604" s="274">
        <v>306512240404</v>
      </c>
      <c r="H604" s="273" t="s">
        <v>3469</v>
      </c>
      <c r="I604" s="273" t="s">
        <v>2596</v>
      </c>
      <c r="J604" s="273" t="s">
        <v>373</v>
      </c>
      <c r="K604" s="275">
        <v>0.38919999999999999</v>
      </c>
      <c r="L604" s="275">
        <v>0.38919999999999999</v>
      </c>
      <c r="M604" s="275">
        <v>0.38174399999999997</v>
      </c>
      <c r="N604" s="276">
        <v>1.9157245632065822</v>
      </c>
      <c r="O604" s="273"/>
      <c r="P604" s="273"/>
      <c r="Q604" s="277"/>
    </row>
    <row r="605" spans="1:17" customFormat="1">
      <c r="A605" s="271">
        <v>602</v>
      </c>
      <c r="B605" s="272"/>
      <c r="C605" s="272" t="s">
        <v>1795</v>
      </c>
      <c r="D605" s="272" t="s">
        <v>1790</v>
      </c>
      <c r="E605" s="272"/>
      <c r="F605" s="273" t="s">
        <v>3470</v>
      </c>
      <c r="G605" s="274">
        <v>306512140401</v>
      </c>
      <c r="H605" s="273" t="s">
        <v>3471</v>
      </c>
      <c r="I605" s="273" t="s">
        <v>2596</v>
      </c>
      <c r="J605" s="273" t="s">
        <v>373</v>
      </c>
      <c r="K605" s="275">
        <v>0.30559999999999998</v>
      </c>
      <c r="L605" s="275">
        <v>0.30559999999999998</v>
      </c>
      <c r="M605" s="275">
        <v>0.30168200000000001</v>
      </c>
      <c r="N605" s="276">
        <v>1.2820680628272176</v>
      </c>
      <c r="O605" s="273"/>
      <c r="P605" s="273"/>
      <c r="Q605" s="277"/>
    </row>
    <row r="606" spans="1:17" customFormat="1">
      <c r="A606" s="271">
        <v>603</v>
      </c>
      <c r="B606" s="272"/>
      <c r="C606" s="272" t="s">
        <v>1795</v>
      </c>
      <c r="D606" s="272" t="s">
        <v>1790</v>
      </c>
      <c r="E606" s="272"/>
      <c r="F606" s="273" t="s">
        <v>3472</v>
      </c>
      <c r="G606" s="274">
        <v>306512140102</v>
      </c>
      <c r="H606" s="273" t="s">
        <v>3473</v>
      </c>
      <c r="I606" s="273" t="s">
        <v>2596</v>
      </c>
      <c r="J606" s="273" t="s">
        <v>373</v>
      </c>
      <c r="K606" s="275">
        <v>0.3458</v>
      </c>
      <c r="L606" s="275">
        <v>0.3458</v>
      </c>
      <c r="M606" s="275">
        <v>0.34309899999999999</v>
      </c>
      <c r="N606" s="276">
        <v>0.78108733371891526</v>
      </c>
      <c r="O606" s="273"/>
      <c r="P606" s="273"/>
      <c r="Q606" s="277"/>
    </row>
    <row r="607" spans="1:17" customFormat="1">
      <c r="A607" s="271">
        <v>604</v>
      </c>
      <c r="B607" s="272"/>
      <c r="C607" s="272" t="s">
        <v>1795</v>
      </c>
      <c r="D607" s="272" t="s">
        <v>1790</v>
      </c>
      <c r="E607" s="272"/>
      <c r="F607" s="273" t="s">
        <v>3468</v>
      </c>
      <c r="G607" s="274">
        <v>306512240406</v>
      </c>
      <c r="H607" s="273" t="s">
        <v>3474</v>
      </c>
      <c r="I607" s="273" t="s">
        <v>2687</v>
      </c>
      <c r="J607" s="273" t="s">
        <v>373</v>
      </c>
      <c r="K607" s="275">
        <v>0.1222</v>
      </c>
      <c r="L607" s="275">
        <v>0.1222</v>
      </c>
      <c r="M607" s="275">
        <v>0.121254</v>
      </c>
      <c r="N607" s="276">
        <v>0.77414075286415907</v>
      </c>
      <c r="O607" s="273"/>
      <c r="P607" s="273"/>
      <c r="Q607" s="277"/>
    </row>
    <row r="608" spans="1:17" customFormat="1">
      <c r="A608" s="271">
        <v>605</v>
      </c>
      <c r="B608" s="272"/>
      <c r="C608" s="272" t="s">
        <v>1795</v>
      </c>
      <c r="D608" s="272" t="s">
        <v>1790</v>
      </c>
      <c r="E608" s="272"/>
      <c r="F608" s="273" t="s">
        <v>3472</v>
      </c>
      <c r="G608" s="274">
        <v>306512140107</v>
      </c>
      <c r="H608" s="273" t="s">
        <v>3475</v>
      </c>
      <c r="I608" s="273" t="s">
        <v>2687</v>
      </c>
      <c r="J608" s="273" t="s">
        <v>373</v>
      </c>
      <c r="K608" s="275">
        <v>2.0876000000000001</v>
      </c>
      <c r="L608" s="275">
        <v>2.0876000000000001</v>
      </c>
      <c r="M608" s="275">
        <v>2.0826220000000002</v>
      </c>
      <c r="N608" s="276">
        <v>0.23845564284345308</v>
      </c>
      <c r="O608" s="273"/>
      <c r="P608" s="273"/>
      <c r="Q608" s="277"/>
    </row>
    <row r="609" spans="1:17" customFormat="1">
      <c r="A609" s="271">
        <v>606</v>
      </c>
      <c r="B609" s="272"/>
      <c r="C609" s="272" t="s">
        <v>1795</v>
      </c>
      <c r="D609" s="272" t="s">
        <v>1790</v>
      </c>
      <c r="E609" s="272"/>
      <c r="F609" s="273" t="s">
        <v>3476</v>
      </c>
      <c r="G609" s="274">
        <v>306521140804</v>
      </c>
      <c r="H609" s="273" t="s">
        <v>3477</v>
      </c>
      <c r="I609" s="273" t="s">
        <v>2596</v>
      </c>
      <c r="J609" s="273" t="s">
        <v>373</v>
      </c>
      <c r="K609" s="275">
        <v>4.4499999999999997E-4</v>
      </c>
      <c r="L609" s="275">
        <v>4.4499999999999997E-4</v>
      </c>
      <c r="M609" s="275">
        <v>4.4200000000000001E-4</v>
      </c>
      <c r="N609" s="276">
        <v>0.6741573033707785</v>
      </c>
      <c r="O609" s="273"/>
      <c r="P609" s="273"/>
      <c r="Q609" s="277"/>
    </row>
    <row r="610" spans="1:17" customFormat="1">
      <c r="A610" s="271">
        <v>607</v>
      </c>
      <c r="B610" s="272"/>
      <c r="C610" s="272" t="s">
        <v>1795</v>
      </c>
      <c r="D610" s="272" t="s">
        <v>1790</v>
      </c>
      <c r="E610" s="272"/>
      <c r="F610" s="273" t="s">
        <v>3478</v>
      </c>
      <c r="G610" s="274">
        <v>306521340504</v>
      </c>
      <c r="H610" s="273" t="s">
        <v>3479</v>
      </c>
      <c r="I610" s="273" t="s">
        <v>2596</v>
      </c>
      <c r="J610" s="273" t="s">
        <v>373</v>
      </c>
      <c r="K610" s="275">
        <v>1.2286999999999999</v>
      </c>
      <c r="L610" s="275">
        <v>1.2286999999999999</v>
      </c>
      <c r="M610" s="275">
        <v>0.91997899999999999</v>
      </c>
      <c r="N610" s="276">
        <v>25.125824041670054</v>
      </c>
      <c r="O610" s="273"/>
      <c r="P610" s="273"/>
      <c r="Q610" s="277"/>
    </row>
    <row r="611" spans="1:17" customFormat="1">
      <c r="A611" s="271">
        <v>608</v>
      </c>
      <c r="B611" s="272"/>
      <c r="C611" s="272" t="s">
        <v>1795</v>
      </c>
      <c r="D611" s="272" t="s">
        <v>1790</v>
      </c>
      <c r="E611" s="272"/>
      <c r="F611" s="273" t="s">
        <v>3480</v>
      </c>
      <c r="G611" s="274">
        <v>306521241103</v>
      </c>
      <c r="H611" s="273" t="s">
        <v>3481</v>
      </c>
      <c r="I611" s="273" t="s">
        <v>2596</v>
      </c>
      <c r="J611" s="273" t="s">
        <v>373</v>
      </c>
      <c r="K611" s="275">
        <v>0.9738</v>
      </c>
      <c r="L611" s="275">
        <v>0.9738</v>
      </c>
      <c r="M611" s="275">
        <v>0.77697099999999997</v>
      </c>
      <c r="N611" s="276">
        <v>20.212466625590473</v>
      </c>
      <c r="O611" s="273"/>
      <c r="P611" s="273"/>
      <c r="Q611" s="277"/>
    </row>
    <row r="612" spans="1:17" customFormat="1">
      <c r="A612" s="271">
        <v>609</v>
      </c>
      <c r="B612" s="272"/>
      <c r="C612" s="272" t="s">
        <v>1795</v>
      </c>
      <c r="D612" s="272" t="s">
        <v>1790</v>
      </c>
      <c r="E612" s="272"/>
      <c r="F612" s="273" t="s">
        <v>3482</v>
      </c>
      <c r="G612" s="274">
        <v>306521240102</v>
      </c>
      <c r="H612" s="273" t="s">
        <v>3483</v>
      </c>
      <c r="I612" s="273" t="s">
        <v>2596</v>
      </c>
      <c r="J612" s="273" t="s">
        <v>373</v>
      </c>
      <c r="K612" s="275">
        <v>0.43643500000000002</v>
      </c>
      <c r="L612" s="275">
        <v>0.43643500000000002</v>
      </c>
      <c r="M612" s="275">
        <v>0.355715</v>
      </c>
      <c r="N612" s="276">
        <v>18.495308579742691</v>
      </c>
      <c r="O612" s="273"/>
      <c r="P612" s="273"/>
      <c r="Q612" s="277"/>
    </row>
    <row r="613" spans="1:17" customFormat="1">
      <c r="A613" s="271">
        <v>610</v>
      </c>
      <c r="B613" s="272"/>
      <c r="C613" s="272" t="s">
        <v>1795</v>
      </c>
      <c r="D613" s="272" t="s">
        <v>1790</v>
      </c>
      <c r="E613" s="272"/>
      <c r="F613" s="273" t="s">
        <v>3484</v>
      </c>
      <c r="G613" s="274">
        <v>306521140902</v>
      </c>
      <c r="H613" s="273" t="s">
        <v>3485</v>
      </c>
      <c r="I613" s="273" t="s">
        <v>2596</v>
      </c>
      <c r="J613" s="273" t="s">
        <v>373</v>
      </c>
      <c r="K613" s="275">
        <v>0.46</v>
      </c>
      <c r="L613" s="275">
        <v>0.46</v>
      </c>
      <c r="M613" s="275">
        <v>0.389353</v>
      </c>
      <c r="N613" s="276">
        <v>15.358043478260871</v>
      </c>
      <c r="O613" s="273"/>
      <c r="P613" s="273"/>
      <c r="Q613" s="277"/>
    </row>
    <row r="614" spans="1:17" customFormat="1">
      <c r="A614" s="271">
        <v>611</v>
      </c>
      <c r="B614" s="272"/>
      <c r="C614" s="272" t="s">
        <v>1795</v>
      </c>
      <c r="D614" s="272" t="s">
        <v>1790</v>
      </c>
      <c r="E614" s="272"/>
      <c r="F614" s="273" t="s">
        <v>3486</v>
      </c>
      <c r="G614" s="274">
        <v>306521140507</v>
      </c>
      <c r="H614" s="273" t="s">
        <v>3487</v>
      </c>
      <c r="I614" s="273" t="s">
        <v>2596</v>
      </c>
      <c r="J614" s="273" t="s">
        <v>373</v>
      </c>
      <c r="K614" s="275">
        <v>0.17960000000000001</v>
      </c>
      <c r="L614" s="275">
        <v>0.17960000000000001</v>
      </c>
      <c r="M614" s="275">
        <v>0.15013599999999999</v>
      </c>
      <c r="N614" s="276">
        <v>16.405345211581302</v>
      </c>
      <c r="O614" s="273"/>
      <c r="P614" s="273"/>
      <c r="Q614" s="277"/>
    </row>
    <row r="615" spans="1:17" customFormat="1">
      <c r="A615" s="271">
        <v>612</v>
      </c>
      <c r="B615" s="272"/>
      <c r="C615" s="272" t="s">
        <v>1795</v>
      </c>
      <c r="D615" s="272" t="s">
        <v>1790</v>
      </c>
      <c r="E615" s="272"/>
      <c r="F615" s="273" t="s">
        <v>3488</v>
      </c>
      <c r="G615" s="274">
        <v>306521340401</v>
      </c>
      <c r="H615" s="273" t="s">
        <v>2625</v>
      </c>
      <c r="I615" s="273" t="s">
        <v>2596</v>
      </c>
      <c r="J615" s="273" t="s">
        <v>373</v>
      </c>
      <c r="K615" s="275">
        <v>0.51970000000000005</v>
      </c>
      <c r="L615" s="275">
        <v>0.51970000000000005</v>
      </c>
      <c r="M615" s="275">
        <v>0.43808000000000002</v>
      </c>
      <c r="N615" s="276">
        <v>15.705214546853957</v>
      </c>
      <c r="O615" s="273"/>
      <c r="P615" s="273"/>
      <c r="Q615" s="277"/>
    </row>
    <row r="616" spans="1:17" customFormat="1">
      <c r="A616" s="271">
        <v>613</v>
      </c>
      <c r="B616" s="272"/>
      <c r="C616" s="272" t="s">
        <v>1795</v>
      </c>
      <c r="D616" s="272" t="s">
        <v>1790</v>
      </c>
      <c r="E616" s="272"/>
      <c r="F616" s="273" t="s">
        <v>3489</v>
      </c>
      <c r="G616" s="274">
        <v>306521140301</v>
      </c>
      <c r="H616" s="273" t="s">
        <v>3490</v>
      </c>
      <c r="I616" s="273" t="s">
        <v>2596</v>
      </c>
      <c r="J616" s="273" t="s">
        <v>373</v>
      </c>
      <c r="K616" s="275">
        <v>0.10630000000000001</v>
      </c>
      <c r="L616" s="275">
        <v>0.10630000000000001</v>
      </c>
      <c r="M616" s="275">
        <v>7.6381000000000004E-2</v>
      </c>
      <c r="N616" s="276">
        <v>28.145813734713077</v>
      </c>
      <c r="O616" s="273"/>
      <c r="P616" s="273"/>
      <c r="Q616" s="277"/>
    </row>
    <row r="617" spans="1:17" customFormat="1">
      <c r="A617" s="271">
        <v>614</v>
      </c>
      <c r="B617" s="272"/>
      <c r="C617" s="272" t="s">
        <v>1795</v>
      </c>
      <c r="D617" s="272" t="s">
        <v>1790</v>
      </c>
      <c r="E617" s="272"/>
      <c r="F617" s="273" t="s">
        <v>3491</v>
      </c>
      <c r="G617" s="274">
        <v>306521241004</v>
      </c>
      <c r="H617" s="273" t="s">
        <v>3492</v>
      </c>
      <c r="I617" s="273" t="s">
        <v>2596</v>
      </c>
      <c r="J617" s="273" t="s">
        <v>373</v>
      </c>
      <c r="K617" s="275">
        <v>6.2100000000000002E-2</v>
      </c>
      <c r="L617" s="275">
        <v>6.2100000000000002E-2</v>
      </c>
      <c r="M617" s="275">
        <v>4.5531000000000002E-2</v>
      </c>
      <c r="N617" s="276">
        <v>26.681159420289859</v>
      </c>
      <c r="O617" s="273"/>
      <c r="P617" s="273"/>
      <c r="Q617" s="277"/>
    </row>
    <row r="618" spans="1:17" customFormat="1">
      <c r="A618" s="271">
        <v>615</v>
      </c>
      <c r="B618" s="272"/>
      <c r="C618" s="272" t="s">
        <v>1795</v>
      </c>
      <c r="D618" s="272" t="s">
        <v>1790</v>
      </c>
      <c r="E618" s="272"/>
      <c r="F618" s="273" t="s">
        <v>3493</v>
      </c>
      <c r="G618" s="274">
        <v>306521140103</v>
      </c>
      <c r="H618" s="273" t="s">
        <v>3494</v>
      </c>
      <c r="I618" s="273" t="s">
        <v>2596</v>
      </c>
      <c r="J618" s="273" t="s">
        <v>373</v>
      </c>
      <c r="K618" s="275">
        <v>0.32140000000000002</v>
      </c>
      <c r="L618" s="275">
        <v>0.32140000000000002</v>
      </c>
      <c r="M618" s="275">
        <v>0.262077</v>
      </c>
      <c r="N618" s="276">
        <v>18.457685127566897</v>
      </c>
      <c r="O618" s="273"/>
      <c r="P618" s="273"/>
      <c r="Q618" s="277"/>
    </row>
    <row r="619" spans="1:17" customFormat="1">
      <c r="A619" s="271">
        <v>616</v>
      </c>
      <c r="B619" s="272"/>
      <c r="C619" s="272" t="s">
        <v>1795</v>
      </c>
      <c r="D619" s="272" t="s">
        <v>1790</v>
      </c>
      <c r="E619" s="272"/>
      <c r="F619" s="273" t="s">
        <v>3495</v>
      </c>
      <c r="G619" s="274">
        <v>306521140202</v>
      </c>
      <c r="H619" s="273" t="s">
        <v>3496</v>
      </c>
      <c r="I619" s="273" t="s">
        <v>2596</v>
      </c>
      <c r="J619" s="273" t="s">
        <v>373</v>
      </c>
      <c r="K619" s="275">
        <v>5.67E-2</v>
      </c>
      <c r="L619" s="275">
        <v>5.67E-2</v>
      </c>
      <c r="M619" s="275">
        <v>4.7620999999999997E-2</v>
      </c>
      <c r="N619" s="276">
        <v>16.012345679012352</v>
      </c>
      <c r="O619" s="273"/>
      <c r="P619" s="273"/>
      <c r="Q619" s="277"/>
    </row>
    <row r="620" spans="1:17" customFormat="1">
      <c r="A620" s="271">
        <v>617</v>
      </c>
      <c r="B620" s="272"/>
      <c r="C620" s="272" t="s">
        <v>1795</v>
      </c>
      <c r="D620" s="272" t="s">
        <v>1790</v>
      </c>
      <c r="E620" s="272"/>
      <c r="F620" s="273" t="s">
        <v>3497</v>
      </c>
      <c r="G620" s="274">
        <v>306521140701</v>
      </c>
      <c r="H620" s="273" t="s">
        <v>3498</v>
      </c>
      <c r="I620" s="273" t="s">
        <v>2596</v>
      </c>
      <c r="J620" s="273" t="s">
        <v>373</v>
      </c>
      <c r="K620" s="275">
        <v>0.19148000000000001</v>
      </c>
      <c r="L620" s="275">
        <v>0.19148000000000001</v>
      </c>
      <c r="M620" s="275">
        <v>0.16153300000000001</v>
      </c>
      <c r="N620" s="276">
        <v>15.639753499059955</v>
      </c>
      <c r="O620" s="273"/>
      <c r="P620" s="273"/>
      <c r="Q620" s="277"/>
    </row>
    <row r="621" spans="1:17" customFormat="1">
      <c r="A621" s="271">
        <v>618</v>
      </c>
      <c r="B621" s="272"/>
      <c r="C621" s="272" t="s">
        <v>1795</v>
      </c>
      <c r="D621" s="272" t="s">
        <v>1790</v>
      </c>
      <c r="E621" s="272"/>
      <c r="F621" s="273" t="s">
        <v>3476</v>
      </c>
      <c r="G621" s="274">
        <v>306521140803</v>
      </c>
      <c r="H621" s="273" t="s">
        <v>3499</v>
      </c>
      <c r="I621" s="273" t="s">
        <v>2596</v>
      </c>
      <c r="J621" s="273" t="s">
        <v>373</v>
      </c>
      <c r="K621" s="275">
        <v>1.5768200000000001</v>
      </c>
      <c r="L621" s="275">
        <v>1.5768200000000001</v>
      </c>
      <c r="M621" s="275">
        <v>1.349709</v>
      </c>
      <c r="N621" s="276">
        <v>14.40310244669652</v>
      </c>
      <c r="O621" s="273"/>
      <c r="P621" s="273"/>
      <c r="Q621" s="277"/>
    </row>
    <row r="622" spans="1:17" customFormat="1">
      <c r="A622" s="271">
        <v>619</v>
      </c>
      <c r="B622" s="272"/>
      <c r="C622" s="272" t="s">
        <v>1795</v>
      </c>
      <c r="D622" s="272" t="s">
        <v>1790</v>
      </c>
      <c r="E622" s="272"/>
      <c r="F622" s="273" t="s">
        <v>3500</v>
      </c>
      <c r="G622" s="274">
        <v>306521240204</v>
      </c>
      <c r="H622" s="273" t="s">
        <v>3501</v>
      </c>
      <c r="I622" s="273" t="s">
        <v>2596</v>
      </c>
      <c r="J622" s="273" t="s">
        <v>373</v>
      </c>
      <c r="K622" s="275">
        <v>0.10680000000000001</v>
      </c>
      <c r="L622" s="275">
        <v>0.10680000000000001</v>
      </c>
      <c r="M622" s="275">
        <v>9.1937000000000005E-2</v>
      </c>
      <c r="N622" s="276">
        <v>13.916666666666666</v>
      </c>
      <c r="O622" s="273"/>
      <c r="P622" s="273"/>
      <c r="Q622" s="277"/>
    </row>
    <row r="623" spans="1:17" customFormat="1">
      <c r="A623" s="271">
        <v>620</v>
      </c>
      <c r="B623" s="272"/>
      <c r="C623" s="272" t="s">
        <v>1795</v>
      </c>
      <c r="D623" s="272" t="s">
        <v>1790</v>
      </c>
      <c r="E623" s="272"/>
      <c r="F623" s="273" t="s">
        <v>3502</v>
      </c>
      <c r="G623" s="274">
        <v>306521240405</v>
      </c>
      <c r="H623" s="273" t="s">
        <v>3414</v>
      </c>
      <c r="I623" s="273" t="s">
        <v>2658</v>
      </c>
      <c r="J623" s="273" t="s">
        <v>373</v>
      </c>
      <c r="K623" s="275">
        <v>0.1401</v>
      </c>
      <c r="L623" s="275">
        <v>0.1401</v>
      </c>
      <c r="M623" s="275">
        <v>0.121022</v>
      </c>
      <c r="N623" s="276">
        <v>13.617416131334759</v>
      </c>
      <c r="O623" s="273"/>
      <c r="P623" s="273"/>
      <c r="Q623" s="277"/>
    </row>
    <row r="624" spans="1:17" customFormat="1">
      <c r="A624" s="271">
        <v>621</v>
      </c>
      <c r="B624" s="272"/>
      <c r="C624" s="272" t="s">
        <v>1795</v>
      </c>
      <c r="D624" s="272" t="s">
        <v>1790</v>
      </c>
      <c r="E624" s="272"/>
      <c r="F624" s="273" t="s">
        <v>3478</v>
      </c>
      <c r="G624" s="274">
        <v>306521340502</v>
      </c>
      <c r="H624" s="273" t="s">
        <v>3503</v>
      </c>
      <c r="I624" s="273" t="s">
        <v>2596</v>
      </c>
      <c r="J624" s="273" t="s">
        <v>373</v>
      </c>
      <c r="K624" s="275">
        <v>0.14291999999999999</v>
      </c>
      <c r="L624" s="275">
        <v>0.14291999999999999</v>
      </c>
      <c r="M624" s="275">
        <v>0.12698300000000001</v>
      </c>
      <c r="N624" s="276">
        <v>11.15099356283234</v>
      </c>
      <c r="O624" s="273"/>
      <c r="P624" s="273"/>
      <c r="Q624" s="277"/>
    </row>
    <row r="625" spans="1:17" customFormat="1">
      <c r="A625" s="271">
        <v>622</v>
      </c>
      <c r="B625" s="272"/>
      <c r="C625" s="272" t="s">
        <v>1795</v>
      </c>
      <c r="D625" s="272" t="s">
        <v>1790</v>
      </c>
      <c r="E625" s="272"/>
      <c r="F625" s="273" t="s">
        <v>3504</v>
      </c>
      <c r="G625" s="274">
        <v>306521340605</v>
      </c>
      <c r="H625" s="273" t="s">
        <v>3505</v>
      </c>
      <c r="I625" s="273" t="s">
        <v>2596</v>
      </c>
      <c r="J625" s="273" t="s">
        <v>373</v>
      </c>
      <c r="K625" s="275">
        <v>0.18179999999999999</v>
      </c>
      <c r="L625" s="275">
        <v>0.18179999999999999</v>
      </c>
      <c r="M625" s="275">
        <v>0.16361999999999999</v>
      </c>
      <c r="N625" s="276">
        <v>10.000000000000002</v>
      </c>
      <c r="O625" s="273"/>
      <c r="P625" s="273"/>
      <c r="Q625" s="277"/>
    </row>
    <row r="626" spans="1:17" customFormat="1">
      <c r="A626" s="271">
        <v>623</v>
      </c>
      <c r="B626" s="272"/>
      <c r="C626" s="272" t="s">
        <v>1795</v>
      </c>
      <c r="D626" s="272" t="s">
        <v>1790</v>
      </c>
      <c r="E626" s="272"/>
      <c r="F626" s="273" t="s">
        <v>3506</v>
      </c>
      <c r="G626" s="274">
        <v>306521140401</v>
      </c>
      <c r="H626" s="273" t="s">
        <v>3507</v>
      </c>
      <c r="I626" s="273" t="s">
        <v>2596</v>
      </c>
      <c r="J626" s="273" t="s">
        <v>373</v>
      </c>
      <c r="K626" s="275">
        <v>0.1278</v>
      </c>
      <c r="L626" s="275">
        <v>0.1278</v>
      </c>
      <c r="M626" s="275">
        <v>0.11562500000000001</v>
      </c>
      <c r="N626" s="276">
        <v>9.5266040688575835</v>
      </c>
      <c r="O626" s="273"/>
      <c r="P626" s="273"/>
      <c r="Q626" s="277"/>
    </row>
    <row r="627" spans="1:17" customFormat="1">
      <c r="A627" s="271">
        <v>624</v>
      </c>
      <c r="B627" s="272"/>
      <c r="C627" s="272" t="s">
        <v>1795</v>
      </c>
      <c r="D627" s="272" t="s">
        <v>1790</v>
      </c>
      <c r="E627" s="272"/>
      <c r="F627" s="273" t="s">
        <v>3486</v>
      </c>
      <c r="G627" s="274">
        <v>306521140503</v>
      </c>
      <c r="H627" s="273" t="s">
        <v>2694</v>
      </c>
      <c r="I627" s="273" t="s">
        <v>2687</v>
      </c>
      <c r="J627" s="273" t="s">
        <v>373</v>
      </c>
      <c r="K627" s="275">
        <v>0.21722</v>
      </c>
      <c r="L627" s="275">
        <v>0.21722</v>
      </c>
      <c r="M627" s="275">
        <v>0.19711300000000001</v>
      </c>
      <c r="N627" s="276">
        <v>9.256514133136907</v>
      </c>
      <c r="O627" s="273"/>
      <c r="P627" s="273"/>
      <c r="Q627" s="277"/>
    </row>
    <row r="628" spans="1:17" customFormat="1">
      <c r="A628" s="271">
        <v>625</v>
      </c>
      <c r="B628" s="272"/>
      <c r="C628" s="272" t="s">
        <v>1795</v>
      </c>
      <c r="D628" s="272" t="s">
        <v>1790</v>
      </c>
      <c r="E628" s="272"/>
      <c r="F628" s="273" t="s">
        <v>3508</v>
      </c>
      <c r="G628" s="274">
        <v>306521340304</v>
      </c>
      <c r="H628" s="273" t="s">
        <v>3509</v>
      </c>
      <c r="I628" s="273" t="s">
        <v>2596</v>
      </c>
      <c r="J628" s="273" t="s">
        <v>373</v>
      </c>
      <c r="K628" s="275">
        <v>0.26450000000000001</v>
      </c>
      <c r="L628" s="275">
        <v>0.26450000000000001</v>
      </c>
      <c r="M628" s="275">
        <v>0.250359</v>
      </c>
      <c r="N628" s="276">
        <v>5.3463137996219334</v>
      </c>
      <c r="O628" s="273"/>
      <c r="P628" s="273"/>
      <c r="Q628" s="277"/>
    </row>
    <row r="629" spans="1:17" customFormat="1">
      <c r="A629" s="271">
        <v>626</v>
      </c>
      <c r="B629" s="272"/>
      <c r="C629" s="272" t="s">
        <v>1795</v>
      </c>
      <c r="D629" s="272" t="s">
        <v>1790</v>
      </c>
      <c r="E629" s="272"/>
      <c r="F629" s="273" t="s">
        <v>3510</v>
      </c>
      <c r="G629" s="274">
        <v>306521340204</v>
      </c>
      <c r="H629" s="273" t="s">
        <v>3511</v>
      </c>
      <c r="I629" s="273" t="s">
        <v>2596</v>
      </c>
      <c r="J629" s="273" t="s">
        <v>373</v>
      </c>
      <c r="K629" s="275">
        <v>0.1331</v>
      </c>
      <c r="L629" s="275">
        <v>0.1331</v>
      </c>
      <c r="M629" s="275">
        <v>0.12656400000000001</v>
      </c>
      <c r="N629" s="276">
        <v>4.9105935386927024</v>
      </c>
      <c r="O629" s="273"/>
      <c r="P629" s="273"/>
      <c r="Q629" s="277"/>
    </row>
    <row r="630" spans="1:17" customFormat="1">
      <c r="A630" s="271">
        <v>627</v>
      </c>
      <c r="B630" s="272"/>
      <c r="C630" s="272" t="s">
        <v>1795</v>
      </c>
      <c r="D630" s="272" t="s">
        <v>1790</v>
      </c>
      <c r="E630" s="272"/>
      <c r="F630" s="273" t="s">
        <v>3502</v>
      </c>
      <c r="G630" s="274">
        <v>306521240406</v>
      </c>
      <c r="H630" s="273" t="s">
        <v>3417</v>
      </c>
      <c r="I630" s="273" t="s">
        <v>2665</v>
      </c>
      <c r="J630" s="273" t="s">
        <v>373</v>
      </c>
      <c r="K630" s="275">
        <v>0.10964</v>
      </c>
      <c r="L630" s="275">
        <v>0.10964</v>
      </c>
      <c r="M630" s="275">
        <v>0.10494299999999999</v>
      </c>
      <c r="N630" s="276">
        <v>4.2840204304998233</v>
      </c>
      <c r="O630" s="273"/>
      <c r="P630" s="273"/>
      <c r="Q630" s="277"/>
    </row>
    <row r="631" spans="1:17" customFormat="1">
      <c r="A631" s="271">
        <v>628</v>
      </c>
      <c r="B631" s="272"/>
      <c r="C631" s="272" t="s">
        <v>1795</v>
      </c>
      <c r="D631" s="272" t="s">
        <v>1790</v>
      </c>
      <c r="E631" s="272"/>
      <c r="F631" s="273" t="s">
        <v>3486</v>
      </c>
      <c r="G631" s="274">
        <v>306521140501</v>
      </c>
      <c r="H631" s="273" t="s">
        <v>3512</v>
      </c>
      <c r="I631" s="273" t="s">
        <v>2596</v>
      </c>
      <c r="J631" s="273" t="s">
        <v>373</v>
      </c>
      <c r="K631" s="275">
        <v>2.3451200000000001</v>
      </c>
      <c r="L631" s="275">
        <v>2.3451200000000001</v>
      </c>
      <c r="M631" s="275">
        <v>2.2598400000000001</v>
      </c>
      <c r="N631" s="276">
        <v>3.6364876850651573</v>
      </c>
      <c r="O631" s="273"/>
      <c r="P631" s="273"/>
      <c r="Q631" s="277"/>
    </row>
    <row r="632" spans="1:17" customFormat="1">
      <c r="A632" s="271">
        <v>629</v>
      </c>
      <c r="B632" s="272"/>
      <c r="C632" s="272" t="s">
        <v>1795</v>
      </c>
      <c r="D632" s="272" t="s">
        <v>1790</v>
      </c>
      <c r="E632" s="272"/>
      <c r="F632" s="273" t="s">
        <v>3486</v>
      </c>
      <c r="G632" s="274">
        <v>306521140502</v>
      </c>
      <c r="H632" s="273" t="s">
        <v>3513</v>
      </c>
      <c r="I632" s="273" t="s">
        <v>2596</v>
      </c>
      <c r="J632" s="273" t="s">
        <v>373</v>
      </c>
      <c r="K632" s="275">
        <v>1.2796000000000001</v>
      </c>
      <c r="L632" s="275">
        <v>1.2796000000000001</v>
      </c>
      <c r="M632" s="275">
        <v>1.2398640000000001</v>
      </c>
      <c r="N632" s="276">
        <v>3.1053454204438879</v>
      </c>
      <c r="O632" s="273"/>
      <c r="P632" s="273"/>
      <c r="Q632" s="277"/>
    </row>
    <row r="633" spans="1:17" customFormat="1">
      <c r="A633" s="271">
        <v>630</v>
      </c>
      <c r="B633" s="272"/>
      <c r="C633" s="272" t="s">
        <v>1795</v>
      </c>
      <c r="D633" s="272" t="s">
        <v>1790</v>
      </c>
      <c r="E633" s="272"/>
      <c r="F633" s="273" t="s">
        <v>3478</v>
      </c>
      <c r="G633" s="274">
        <v>306521340503</v>
      </c>
      <c r="H633" s="273" t="s">
        <v>3514</v>
      </c>
      <c r="I633" s="273" t="s">
        <v>2596</v>
      </c>
      <c r="J633" s="273" t="s">
        <v>373</v>
      </c>
      <c r="K633" s="275">
        <v>0.28011999999999998</v>
      </c>
      <c r="L633" s="275">
        <v>0.28011999999999998</v>
      </c>
      <c r="M633" s="275">
        <v>0.27237299999999998</v>
      </c>
      <c r="N633" s="276">
        <v>2.7656004569470243</v>
      </c>
      <c r="O633" s="273"/>
      <c r="P633" s="273"/>
      <c r="Q633" s="277"/>
    </row>
    <row r="634" spans="1:17" customFormat="1">
      <c r="A634" s="271">
        <v>631</v>
      </c>
      <c r="B634" s="272"/>
      <c r="C634" s="272" t="s">
        <v>1795</v>
      </c>
      <c r="D634" s="272" t="s">
        <v>1790</v>
      </c>
      <c r="E634" s="272"/>
      <c r="F634" s="273" t="s">
        <v>3515</v>
      </c>
      <c r="G634" s="274">
        <v>306521340102</v>
      </c>
      <c r="H634" s="273" t="s">
        <v>3516</v>
      </c>
      <c r="I634" s="273" t="s">
        <v>2596</v>
      </c>
      <c r="J634" s="273" t="s">
        <v>373</v>
      </c>
      <c r="K634" s="275">
        <v>0.4869</v>
      </c>
      <c r="L634" s="275">
        <v>0.4869</v>
      </c>
      <c r="M634" s="275">
        <v>0.47443999999999997</v>
      </c>
      <c r="N634" s="276">
        <v>2.5590470322448198</v>
      </c>
      <c r="O634" s="273"/>
      <c r="P634" s="273"/>
      <c r="Q634" s="277"/>
    </row>
    <row r="635" spans="1:17" customFormat="1">
      <c r="A635" s="271">
        <v>632</v>
      </c>
      <c r="B635" s="272"/>
      <c r="C635" s="272" t="s">
        <v>1795</v>
      </c>
      <c r="D635" s="272" t="s">
        <v>1790</v>
      </c>
      <c r="E635" s="272"/>
      <c r="F635" s="273" t="s">
        <v>3517</v>
      </c>
      <c r="G635" s="274">
        <v>306521240901</v>
      </c>
      <c r="H635" s="273" t="s">
        <v>3518</v>
      </c>
      <c r="I635" s="273" t="s">
        <v>2596</v>
      </c>
      <c r="J635" s="273" t="s">
        <v>373</v>
      </c>
      <c r="K635" s="275">
        <v>0.1167</v>
      </c>
      <c r="L635" s="275">
        <v>0.1167</v>
      </c>
      <c r="M635" s="275">
        <v>0.114415</v>
      </c>
      <c r="N635" s="276">
        <v>1.9580119965724039</v>
      </c>
      <c r="O635" s="273"/>
      <c r="P635" s="273"/>
      <c r="Q635" s="277"/>
    </row>
    <row r="636" spans="1:17" customFormat="1">
      <c r="A636" s="271">
        <v>633</v>
      </c>
      <c r="B636" s="272"/>
      <c r="C636" s="272" t="s">
        <v>1795</v>
      </c>
      <c r="D636" s="272" t="s">
        <v>1790</v>
      </c>
      <c r="E636" s="272"/>
      <c r="F636" s="273" t="s">
        <v>3478</v>
      </c>
      <c r="G636" s="274">
        <v>306521340501</v>
      </c>
      <c r="H636" s="273" t="s">
        <v>3519</v>
      </c>
      <c r="I636" s="273" t="s">
        <v>2596</v>
      </c>
      <c r="J636" s="273" t="s">
        <v>373</v>
      </c>
      <c r="K636" s="275">
        <v>0.52724000000000004</v>
      </c>
      <c r="L636" s="275">
        <v>0.52724000000000004</v>
      </c>
      <c r="M636" s="275">
        <v>0.51719800000000005</v>
      </c>
      <c r="N636" s="276">
        <v>1.9046354601320072</v>
      </c>
      <c r="O636" s="273"/>
      <c r="P636" s="273"/>
      <c r="Q636" s="277"/>
    </row>
    <row r="637" spans="1:17" customFormat="1">
      <c r="A637" s="271">
        <v>634</v>
      </c>
      <c r="B637" s="272"/>
      <c r="C637" s="272" t="s">
        <v>1795</v>
      </c>
      <c r="D637" s="272" t="s">
        <v>1790</v>
      </c>
      <c r="E637" s="272"/>
      <c r="F637" s="273" t="s">
        <v>3520</v>
      </c>
      <c r="G637" s="274">
        <v>306521240801</v>
      </c>
      <c r="H637" s="273" t="s">
        <v>3521</v>
      </c>
      <c r="I637" s="273" t="s">
        <v>2596</v>
      </c>
      <c r="J637" s="273" t="s">
        <v>373</v>
      </c>
      <c r="K637" s="275">
        <v>3.2199999999999999E-2</v>
      </c>
      <c r="L637" s="275">
        <v>3.2199999999999999E-2</v>
      </c>
      <c r="M637" s="275">
        <v>3.1747000000000004E-2</v>
      </c>
      <c r="N637" s="276">
        <v>1.4068322981366308</v>
      </c>
      <c r="O637" s="273"/>
      <c r="P637" s="273"/>
      <c r="Q637" s="277"/>
    </row>
    <row r="638" spans="1:17" customFormat="1">
      <c r="A638" s="271">
        <v>635</v>
      </c>
      <c r="B638" s="272"/>
      <c r="C638" s="272" t="s">
        <v>1795</v>
      </c>
      <c r="D638" s="272" t="s">
        <v>1790</v>
      </c>
      <c r="E638" s="272"/>
      <c r="F638" s="273" t="s">
        <v>3522</v>
      </c>
      <c r="G638" s="274">
        <v>306521240602</v>
      </c>
      <c r="H638" s="273" t="s">
        <v>3523</v>
      </c>
      <c r="I638" s="273" t="s">
        <v>2596</v>
      </c>
      <c r="J638" s="273" t="s">
        <v>373</v>
      </c>
      <c r="K638" s="275">
        <v>0.1993</v>
      </c>
      <c r="L638" s="275">
        <v>0.1993</v>
      </c>
      <c r="M638" s="275">
        <v>0.19745099999999999</v>
      </c>
      <c r="N638" s="276">
        <v>0.92774711490216621</v>
      </c>
      <c r="O638" s="273"/>
      <c r="P638" s="273"/>
      <c r="Q638" s="277"/>
    </row>
    <row r="639" spans="1:17" customFormat="1">
      <c r="A639" s="271">
        <v>636</v>
      </c>
      <c r="B639" s="272"/>
      <c r="C639" s="272" t="s">
        <v>1795</v>
      </c>
      <c r="D639" s="272" t="s">
        <v>1790</v>
      </c>
      <c r="E639" s="272"/>
      <c r="F639" s="273" t="s">
        <v>3502</v>
      </c>
      <c r="G639" s="274">
        <v>306521240404</v>
      </c>
      <c r="H639" s="273" t="s">
        <v>3524</v>
      </c>
      <c r="I639" s="273" t="s">
        <v>2596</v>
      </c>
      <c r="J639" s="273" t="s">
        <v>373</v>
      </c>
      <c r="K639" s="275">
        <v>0.32616000000000001</v>
      </c>
      <c r="L639" s="275">
        <v>0.32616000000000001</v>
      </c>
      <c r="M639" s="275">
        <v>0.32536799999999999</v>
      </c>
      <c r="N639" s="276">
        <v>0.2428256070640222</v>
      </c>
      <c r="O639" s="273"/>
      <c r="P639" s="273"/>
      <c r="Q639" s="277"/>
    </row>
    <row r="640" spans="1:17" customFormat="1">
      <c r="A640" s="271">
        <v>637</v>
      </c>
      <c r="B640" s="272"/>
      <c r="C640" s="272" t="s">
        <v>1795</v>
      </c>
      <c r="D640" s="272" t="s">
        <v>1790</v>
      </c>
      <c r="E640" s="272"/>
      <c r="F640" s="273" t="s">
        <v>3525</v>
      </c>
      <c r="G640" s="274">
        <v>306521240503</v>
      </c>
      <c r="H640" s="273" t="s">
        <v>3526</v>
      </c>
      <c r="I640" s="273" t="s">
        <v>2596</v>
      </c>
      <c r="J640" s="273" t="s">
        <v>373</v>
      </c>
      <c r="K640" s="275">
        <v>1.1581999999999999</v>
      </c>
      <c r="L640" s="275">
        <v>1.1581999999999999</v>
      </c>
      <c r="M640" s="275">
        <v>1.1502059999999998</v>
      </c>
      <c r="N640" s="276">
        <v>0.69020894491452744</v>
      </c>
      <c r="O640" s="273"/>
      <c r="P640" s="273"/>
      <c r="Q640" s="277"/>
    </row>
    <row r="641" spans="1:17" customFormat="1">
      <c r="A641" s="271">
        <v>638</v>
      </c>
      <c r="B641" s="272"/>
      <c r="C641" s="272" t="s">
        <v>1795</v>
      </c>
      <c r="D641" s="272" t="s">
        <v>3527</v>
      </c>
      <c r="E641" s="272"/>
      <c r="F641" s="273" t="s">
        <v>3528</v>
      </c>
      <c r="G641" s="274">
        <v>306321140203</v>
      </c>
      <c r="H641" s="273" t="s">
        <v>3529</v>
      </c>
      <c r="I641" s="273" t="s">
        <v>2596</v>
      </c>
      <c r="J641" s="273" t="s">
        <v>373</v>
      </c>
      <c r="K641" s="275">
        <v>0.1195</v>
      </c>
      <c r="L641" s="275">
        <v>0.1195</v>
      </c>
      <c r="M641" s="275">
        <v>8.3461999999999995E-2</v>
      </c>
      <c r="N641" s="276">
        <v>30.157322175732222</v>
      </c>
      <c r="O641" s="273"/>
      <c r="P641" s="273"/>
      <c r="Q641" s="277"/>
    </row>
    <row r="642" spans="1:17" customFormat="1">
      <c r="A642" s="271">
        <v>639</v>
      </c>
      <c r="B642" s="272"/>
      <c r="C642" s="272" t="s">
        <v>1795</v>
      </c>
      <c r="D642" s="272" t="s">
        <v>3527</v>
      </c>
      <c r="E642" s="272"/>
      <c r="F642" s="273" t="s">
        <v>3530</v>
      </c>
      <c r="G642" s="274">
        <v>306321140106</v>
      </c>
      <c r="H642" s="273" t="s">
        <v>3531</v>
      </c>
      <c r="I642" s="273" t="s">
        <v>2840</v>
      </c>
      <c r="J642" s="273" t="s">
        <v>373</v>
      </c>
      <c r="K642" s="275">
        <v>4.4694999999999999E-2</v>
      </c>
      <c r="L642" s="275">
        <v>4.4694999999999999E-2</v>
      </c>
      <c r="M642" s="275">
        <v>4.0285000000000001E-2</v>
      </c>
      <c r="N642" s="276">
        <v>9.8668754894283417</v>
      </c>
      <c r="O642" s="273"/>
      <c r="P642" s="273"/>
      <c r="Q642" s="277"/>
    </row>
    <row r="643" spans="1:17" customFormat="1">
      <c r="A643" s="271">
        <v>640</v>
      </c>
      <c r="B643" s="272"/>
      <c r="C643" s="272" t="s">
        <v>1795</v>
      </c>
      <c r="D643" s="272" t="s">
        <v>3527</v>
      </c>
      <c r="E643" s="272"/>
      <c r="F643" s="273" t="s">
        <v>3532</v>
      </c>
      <c r="G643" s="274">
        <v>306321340404</v>
      </c>
      <c r="H643" s="273" t="s">
        <v>2900</v>
      </c>
      <c r="I643" s="273" t="s">
        <v>2840</v>
      </c>
      <c r="J643" s="273" t="s">
        <v>373</v>
      </c>
      <c r="K643" s="275">
        <v>1.2430000000000001</v>
      </c>
      <c r="L643" s="275">
        <v>1.2430000000000001</v>
      </c>
      <c r="M643" s="275">
        <v>1.1312929999999999</v>
      </c>
      <c r="N643" s="276">
        <v>8.9868865647626883</v>
      </c>
      <c r="O643" s="273"/>
      <c r="P643" s="273"/>
      <c r="Q643" s="277"/>
    </row>
    <row r="644" spans="1:17" customFormat="1">
      <c r="A644" s="271">
        <v>641</v>
      </c>
      <c r="B644" s="272"/>
      <c r="C644" s="272" t="s">
        <v>1795</v>
      </c>
      <c r="D644" s="272" t="s">
        <v>3527</v>
      </c>
      <c r="E644" s="272"/>
      <c r="F644" s="273" t="s">
        <v>3532</v>
      </c>
      <c r="G644" s="274">
        <v>306321340403</v>
      </c>
      <c r="H644" s="273" t="s">
        <v>3533</v>
      </c>
      <c r="I644" s="273" t="s">
        <v>2596</v>
      </c>
      <c r="J644" s="273" t="s">
        <v>373</v>
      </c>
      <c r="K644" s="275">
        <v>0.57179999999999997</v>
      </c>
      <c r="L644" s="275">
        <v>0.57179999999999997</v>
      </c>
      <c r="M644" s="275">
        <v>0.52099699999999993</v>
      </c>
      <c r="N644" s="276">
        <v>8.8847499125568454</v>
      </c>
      <c r="O644" s="273"/>
      <c r="P644" s="273"/>
      <c r="Q644" s="277"/>
    </row>
    <row r="645" spans="1:17" customFormat="1">
      <c r="A645" s="271">
        <v>642</v>
      </c>
      <c r="B645" s="272"/>
      <c r="C645" s="272" t="s">
        <v>1795</v>
      </c>
      <c r="D645" s="272" t="s">
        <v>3527</v>
      </c>
      <c r="E645" s="272"/>
      <c r="F645" s="273" t="s">
        <v>3534</v>
      </c>
      <c r="G645" s="274">
        <v>306321340701</v>
      </c>
      <c r="H645" s="273" t="s">
        <v>3535</v>
      </c>
      <c r="I645" s="273" t="s">
        <v>2596</v>
      </c>
      <c r="J645" s="273" t="s">
        <v>373</v>
      </c>
      <c r="K645" s="275">
        <v>7.4800000000000005E-2</v>
      </c>
      <c r="L645" s="275">
        <v>7.4800000000000005E-2</v>
      </c>
      <c r="M645" s="275">
        <v>6.8350999999999995E-2</v>
      </c>
      <c r="N645" s="276">
        <v>8.6216577540107089</v>
      </c>
      <c r="O645" s="273"/>
      <c r="P645" s="273"/>
      <c r="Q645" s="277"/>
    </row>
    <row r="646" spans="1:17" customFormat="1">
      <c r="A646" s="271">
        <v>643</v>
      </c>
      <c r="B646" s="272"/>
      <c r="C646" s="272" t="s">
        <v>1795</v>
      </c>
      <c r="D646" s="272" t="s">
        <v>3527</v>
      </c>
      <c r="E646" s="272"/>
      <c r="F646" s="273" t="s">
        <v>3536</v>
      </c>
      <c r="G646" s="274">
        <v>306321340102</v>
      </c>
      <c r="H646" s="273" t="s">
        <v>3537</v>
      </c>
      <c r="I646" s="273" t="s">
        <v>2596</v>
      </c>
      <c r="J646" s="273" t="s">
        <v>373</v>
      </c>
      <c r="K646" s="275">
        <v>0.4194</v>
      </c>
      <c r="L646" s="275">
        <v>0.4194</v>
      </c>
      <c r="M646" s="275">
        <v>0.38389200000000001</v>
      </c>
      <c r="N646" s="276">
        <v>8.4663805436337594</v>
      </c>
      <c r="O646" s="273"/>
      <c r="P646" s="273"/>
      <c r="Q646" s="277"/>
    </row>
    <row r="647" spans="1:17" customFormat="1">
      <c r="A647" s="271">
        <v>644</v>
      </c>
      <c r="B647" s="272"/>
      <c r="C647" s="272" t="s">
        <v>1795</v>
      </c>
      <c r="D647" s="272" t="s">
        <v>3527</v>
      </c>
      <c r="E647" s="272"/>
      <c r="F647" s="273" t="s">
        <v>3538</v>
      </c>
      <c r="G647" s="274">
        <v>306321340302</v>
      </c>
      <c r="H647" s="273" t="s">
        <v>3539</v>
      </c>
      <c r="I647" s="273" t="s">
        <v>2596</v>
      </c>
      <c r="J647" s="273" t="s">
        <v>373</v>
      </c>
      <c r="K647" s="275">
        <v>0.48299999999999998</v>
      </c>
      <c r="L647" s="275">
        <v>0.48299999999999998</v>
      </c>
      <c r="M647" s="275">
        <v>0.442135</v>
      </c>
      <c r="N647" s="276">
        <v>8.4606625258799149</v>
      </c>
      <c r="O647" s="273"/>
      <c r="P647" s="273"/>
      <c r="Q647" s="277"/>
    </row>
    <row r="648" spans="1:17" customFormat="1">
      <c r="A648" s="271">
        <v>645</v>
      </c>
      <c r="B648" s="272"/>
      <c r="C648" s="272" t="s">
        <v>1795</v>
      </c>
      <c r="D648" s="272" t="s">
        <v>3527</v>
      </c>
      <c r="E648" s="272"/>
      <c r="F648" s="273" t="s">
        <v>3540</v>
      </c>
      <c r="G648" s="274">
        <v>306321340604</v>
      </c>
      <c r="H648" s="273" t="s">
        <v>3541</v>
      </c>
      <c r="I648" s="273" t="s">
        <v>2596</v>
      </c>
      <c r="J648" s="273" t="s">
        <v>373</v>
      </c>
      <c r="K648" s="275">
        <v>0.2419</v>
      </c>
      <c r="L648" s="275">
        <v>0.2419</v>
      </c>
      <c r="M648" s="275">
        <v>0.22160099999999999</v>
      </c>
      <c r="N648" s="276">
        <v>8.3914840843323741</v>
      </c>
      <c r="O648" s="273"/>
      <c r="P648" s="273"/>
      <c r="Q648" s="277"/>
    </row>
    <row r="649" spans="1:17" customFormat="1">
      <c r="A649" s="271">
        <v>646</v>
      </c>
      <c r="B649" s="272"/>
      <c r="C649" s="272" t="s">
        <v>1795</v>
      </c>
      <c r="D649" s="272" t="s">
        <v>3527</v>
      </c>
      <c r="E649" s="272"/>
      <c r="F649" s="273" t="s">
        <v>3530</v>
      </c>
      <c r="G649" s="274">
        <v>306321140103</v>
      </c>
      <c r="H649" s="273" t="s">
        <v>3542</v>
      </c>
      <c r="I649" s="273" t="s">
        <v>2596</v>
      </c>
      <c r="J649" s="273" t="s">
        <v>373</v>
      </c>
      <c r="K649" s="275">
        <v>2.2086800000000002</v>
      </c>
      <c r="L649" s="275">
        <v>2.2086800000000002</v>
      </c>
      <c r="M649" s="275">
        <v>2.0280909999999999</v>
      </c>
      <c r="N649" s="276">
        <v>8.1763315645544097</v>
      </c>
      <c r="O649" s="273"/>
      <c r="P649" s="273"/>
      <c r="Q649" s="277"/>
    </row>
    <row r="650" spans="1:17" customFormat="1">
      <c r="A650" s="271">
        <v>647</v>
      </c>
      <c r="B650" s="272"/>
      <c r="C650" s="272" t="s">
        <v>1795</v>
      </c>
      <c r="D650" s="272" t="s">
        <v>3527</v>
      </c>
      <c r="E650" s="272"/>
      <c r="F650" s="273" t="s">
        <v>3543</v>
      </c>
      <c r="G650" s="274">
        <v>306321440203</v>
      </c>
      <c r="H650" s="273" t="s">
        <v>3544</v>
      </c>
      <c r="I650" s="273" t="s">
        <v>2596</v>
      </c>
      <c r="J650" s="273" t="s">
        <v>373</v>
      </c>
      <c r="K650" s="275">
        <v>1.3775999999999999</v>
      </c>
      <c r="L650" s="275">
        <v>1.3775999999999999</v>
      </c>
      <c r="M650" s="275">
        <v>1.2696970000000001</v>
      </c>
      <c r="N650" s="276">
        <v>7.8326800232287939</v>
      </c>
      <c r="O650" s="273"/>
      <c r="P650" s="273"/>
      <c r="Q650" s="277"/>
    </row>
    <row r="651" spans="1:17" customFormat="1">
      <c r="A651" s="271">
        <v>648</v>
      </c>
      <c r="B651" s="272"/>
      <c r="C651" s="272" t="s">
        <v>1795</v>
      </c>
      <c r="D651" s="272" t="s">
        <v>3527</v>
      </c>
      <c r="E651" s="272"/>
      <c r="F651" s="273" t="s">
        <v>3545</v>
      </c>
      <c r="G651" s="274">
        <v>306321340204</v>
      </c>
      <c r="H651" s="273" t="s">
        <v>3234</v>
      </c>
      <c r="I651" s="273" t="s">
        <v>2840</v>
      </c>
      <c r="J651" s="273" t="s">
        <v>373</v>
      </c>
      <c r="K651" s="275">
        <v>0.78039999999999998</v>
      </c>
      <c r="L651" s="275">
        <v>0.78039999999999998</v>
      </c>
      <c r="M651" s="275">
        <v>0.72233999999999998</v>
      </c>
      <c r="N651" s="276">
        <v>7.4397744746283951</v>
      </c>
      <c r="O651" s="273"/>
      <c r="P651" s="273"/>
      <c r="Q651" s="277"/>
    </row>
    <row r="652" spans="1:17" customFormat="1">
      <c r="A652" s="271">
        <v>649</v>
      </c>
      <c r="B652" s="272"/>
      <c r="C652" s="272" t="s">
        <v>1795</v>
      </c>
      <c r="D652" s="272" t="s">
        <v>3527</v>
      </c>
      <c r="E652" s="272"/>
      <c r="F652" s="273" t="s">
        <v>3530</v>
      </c>
      <c r="G652" s="274">
        <v>306321140102</v>
      </c>
      <c r="H652" s="273" t="s">
        <v>3546</v>
      </c>
      <c r="I652" s="273" t="s">
        <v>2596</v>
      </c>
      <c r="J652" s="273" t="s">
        <v>373</v>
      </c>
      <c r="K652" s="275">
        <v>1.6617999999999999</v>
      </c>
      <c r="L652" s="275">
        <v>1.6617999999999999</v>
      </c>
      <c r="M652" s="275">
        <v>1.5419590000000001</v>
      </c>
      <c r="N652" s="276">
        <v>7.2115176314839253</v>
      </c>
      <c r="O652" s="273"/>
      <c r="P652" s="273"/>
      <c r="Q652" s="277"/>
    </row>
    <row r="653" spans="1:17" customFormat="1">
      <c r="A653" s="271">
        <v>650</v>
      </c>
      <c r="B653" s="272"/>
      <c r="C653" s="272" t="s">
        <v>1795</v>
      </c>
      <c r="D653" s="272" t="s">
        <v>3527</v>
      </c>
      <c r="E653" s="272"/>
      <c r="F653" s="273" t="s">
        <v>3547</v>
      </c>
      <c r="G653" s="274">
        <v>306321241003</v>
      </c>
      <c r="H653" s="273" t="s">
        <v>3133</v>
      </c>
      <c r="I653" s="273" t="s">
        <v>2658</v>
      </c>
      <c r="J653" s="273" t="s">
        <v>373</v>
      </c>
      <c r="K653" s="275">
        <v>6.9400000000000003E-2</v>
      </c>
      <c r="L653" s="275">
        <v>6.9400000000000003E-2</v>
      </c>
      <c r="M653" s="275">
        <v>6.6019999999999995E-2</v>
      </c>
      <c r="N653" s="276">
        <v>4.8703170028818557</v>
      </c>
      <c r="O653" s="273"/>
      <c r="P653" s="273"/>
      <c r="Q653" s="277"/>
    </row>
    <row r="654" spans="1:17" customFormat="1">
      <c r="A654" s="271">
        <v>651</v>
      </c>
      <c r="B654" s="272"/>
      <c r="C654" s="272" t="s">
        <v>1795</v>
      </c>
      <c r="D654" s="272" t="s">
        <v>3527</v>
      </c>
      <c r="E654" s="272"/>
      <c r="F654" s="273" t="s">
        <v>3548</v>
      </c>
      <c r="G654" s="274">
        <v>306321240603</v>
      </c>
      <c r="H654" s="273" t="s">
        <v>2900</v>
      </c>
      <c r="I654" s="273" t="s">
        <v>2840</v>
      </c>
      <c r="J654" s="273" t="s">
        <v>373</v>
      </c>
      <c r="K654" s="275">
        <v>0.17161999999999999</v>
      </c>
      <c r="L654" s="275">
        <v>0.17161999999999999</v>
      </c>
      <c r="M654" s="275">
        <v>0.16486600000000001</v>
      </c>
      <c r="N654" s="276">
        <v>3.9354387600512659</v>
      </c>
      <c r="O654" s="273"/>
      <c r="P654" s="273"/>
      <c r="Q654" s="277"/>
    </row>
    <row r="655" spans="1:17" customFormat="1">
      <c r="A655" s="271">
        <v>652</v>
      </c>
      <c r="B655" s="272"/>
      <c r="C655" s="272" t="s">
        <v>1795</v>
      </c>
      <c r="D655" s="272" t="s">
        <v>3527</v>
      </c>
      <c r="E655" s="272"/>
      <c r="F655" s="273" t="s">
        <v>3549</v>
      </c>
      <c r="G655" s="274">
        <v>306321240304</v>
      </c>
      <c r="H655" s="273" t="s">
        <v>2900</v>
      </c>
      <c r="I655" s="273" t="s">
        <v>2840</v>
      </c>
      <c r="J655" s="273" t="s">
        <v>373</v>
      </c>
      <c r="K655" s="275">
        <v>0.42009999999999997</v>
      </c>
      <c r="L655" s="275">
        <v>0.42009999999999997</v>
      </c>
      <c r="M655" s="275">
        <v>0.40506199999999998</v>
      </c>
      <c r="N655" s="276">
        <v>3.5796238990716489</v>
      </c>
      <c r="O655" s="273"/>
      <c r="P655" s="273"/>
      <c r="Q655" s="277"/>
    </row>
    <row r="656" spans="1:17" customFormat="1">
      <c r="A656" s="271">
        <v>653</v>
      </c>
      <c r="B656" s="272"/>
      <c r="C656" s="272" t="s">
        <v>1795</v>
      </c>
      <c r="D656" s="272" t="s">
        <v>3527</v>
      </c>
      <c r="E656" s="272"/>
      <c r="F656" s="273" t="s">
        <v>3528</v>
      </c>
      <c r="G656" s="274">
        <v>306321140202</v>
      </c>
      <c r="H656" s="273" t="s">
        <v>3550</v>
      </c>
      <c r="I656" s="273" t="s">
        <v>2596</v>
      </c>
      <c r="J656" s="273" t="s">
        <v>373</v>
      </c>
      <c r="K656" s="275">
        <v>3.3496000000000001</v>
      </c>
      <c r="L656" s="275">
        <v>3.3496000000000001</v>
      </c>
      <c r="M656" s="275">
        <v>3.2306759999999999</v>
      </c>
      <c r="N656" s="276">
        <v>3.5503940769047122</v>
      </c>
      <c r="O656" s="273"/>
      <c r="P656" s="273"/>
      <c r="Q656" s="277"/>
    </row>
    <row r="657" spans="1:17" customFormat="1">
      <c r="A657" s="271">
        <v>654</v>
      </c>
      <c r="B657" s="272"/>
      <c r="C657" s="272" t="s">
        <v>1795</v>
      </c>
      <c r="D657" s="272" t="s">
        <v>3527</v>
      </c>
      <c r="E657" s="272"/>
      <c r="F657" s="273" t="s">
        <v>3530</v>
      </c>
      <c r="G657" s="274">
        <v>306321140101</v>
      </c>
      <c r="H657" s="273" t="s">
        <v>3551</v>
      </c>
      <c r="I657" s="273" t="s">
        <v>2596</v>
      </c>
      <c r="J657" s="273" t="s">
        <v>373</v>
      </c>
      <c r="K657" s="275">
        <v>1.5941399999999999</v>
      </c>
      <c r="L657" s="275">
        <v>1.5941399999999999</v>
      </c>
      <c r="M657" s="275">
        <v>1.540821</v>
      </c>
      <c r="N657" s="276">
        <v>3.3446874176671999</v>
      </c>
      <c r="O657" s="273"/>
      <c r="P657" s="273"/>
      <c r="Q657" s="277"/>
    </row>
    <row r="658" spans="1:17" customFormat="1">
      <c r="A658" s="271">
        <v>655</v>
      </c>
      <c r="B658" s="272"/>
      <c r="C658" s="272" t="s">
        <v>1795</v>
      </c>
      <c r="D658" s="272" t="s">
        <v>3527</v>
      </c>
      <c r="E658" s="272"/>
      <c r="F658" s="273" t="s">
        <v>3552</v>
      </c>
      <c r="G658" s="274">
        <v>306321240802</v>
      </c>
      <c r="H658" s="273" t="s">
        <v>2900</v>
      </c>
      <c r="I658" s="273" t="s">
        <v>2840</v>
      </c>
      <c r="J658" s="273" t="s">
        <v>373</v>
      </c>
      <c r="K658" s="275">
        <v>9.4200000000000006E-2</v>
      </c>
      <c r="L658" s="275">
        <v>9.4200000000000006E-2</v>
      </c>
      <c r="M658" s="275">
        <v>9.1932000000000014E-2</v>
      </c>
      <c r="N658" s="276">
        <v>2.4076433121019027</v>
      </c>
      <c r="O658" s="273"/>
      <c r="P658" s="273"/>
      <c r="Q658" s="277"/>
    </row>
    <row r="659" spans="1:17" customFormat="1">
      <c r="A659" s="271">
        <v>656</v>
      </c>
      <c r="B659" s="272"/>
      <c r="C659" s="272" t="s">
        <v>1795</v>
      </c>
      <c r="D659" s="272" t="s">
        <v>3527</v>
      </c>
      <c r="E659" s="272"/>
      <c r="F659" s="273" t="s">
        <v>3547</v>
      </c>
      <c r="G659" s="274">
        <v>306321241002</v>
      </c>
      <c r="H659" s="273" t="s">
        <v>2900</v>
      </c>
      <c r="I659" s="273" t="s">
        <v>2840</v>
      </c>
      <c r="J659" s="273" t="s">
        <v>373</v>
      </c>
      <c r="K659" s="275">
        <v>0.74780000000000002</v>
      </c>
      <c r="L659" s="275">
        <v>0.74780000000000002</v>
      </c>
      <c r="M659" s="275">
        <v>0.73486899999999999</v>
      </c>
      <c r="N659" s="276">
        <v>1.7292056699652347</v>
      </c>
      <c r="O659" s="273"/>
      <c r="P659" s="273"/>
      <c r="Q659" s="277"/>
    </row>
    <row r="660" spans="1:17" customFormat="1">
      <c r="A660" s="271">
        <v>657</v>
      </c>
      <c r="B660" s="272"/>
      <c r="C660" s="272" t="s">
        <v>1795</v>
      </c>
      <c r="D660" s="272" t="s">
        <v>3527</v>
      </c>
      <c r="E660" s="272"/>
      <c r="F660" s="273" t="s">
        <v>3553</v>
      </c>
      <c r="G660" s="274">
        <v>306311140102</v>
      </c>
      <c r="H660" s="273" t="s">
        <v>3128</v>
      </c>
      <c r="I660" s="273" t="s">
        <v>2599</v>
      </c>
      <c r="J660" s="273" t="s">
        <v>373</v>
      </c>
      <c r="K660" s="275">
        <v>0.47049999999999997</v>
      </c>
      <c r="L660" s="275">
        <v>0.47049999999999997</v>
      </c>
      <c r="M660" s="275">
        <v>0.466393</v>
      </c>
      <c r="N660" s="276">
        <v>0.87290116896917569</v>
      </c>
      <c r="O660" s="273"/>
      <c r="P660" s="273"/>
      <c r="Q660" s="277"/>
    </row>
    <row r="661" spans="1:17" customFormat="1">
      <c r="A661" s="271">
        <v>658</v>
      </c>
      <c r="B661" s="272"/>
      <c r="C661" s="272" t="s">
        <v>1795</v>
      </c>
      <c r="D661" s="272" t="s">
        <v>3527</v>
      </c>
      <c r="E661" s="272"/>
      <c r="F661" s="273" t="s">
        <v>3553</v>
      </c>
      <c r="G661" s="274">
        <v>306311140103</v>
      </c>
      <c r="H661" s="273" t="s">
        <v>3554</v>
      </c>
      <c r="I661" s="273" t="s">
        <v>2599</v>
      </c>
      <c r="J661" s="273" t="s">
        <v>373</v>
      </c>
      <c r="K661" s="275">
        <v>2.2923</v>
      </c>
      <c r="L661" s="275">
        <v>2.2923</v>
      </c>
      <c r="M661" s="275">
        <v>1.8348930000000001</v>
      </c>
      <c r="N661" s="276">
        <v>19.954063604240275</v>
      </c>
      <c r="O661" s="273"/>
      <c r="P661" s="273"/>
      <c r="Q661" s="277"/>
    </row>
    <row r="662" spans="1:17" customFormat="1">
      <c r="A662" s="271">
        <v>659</v>
      </c>
      <c r="B662" s="272"/>
      <c r="C662" s="272" t="s">
        <v>1795</v>
      </c>
      <c r="D662" s="272" t="s">
        <v>3527</v>
      </c>
      <c r="E662" s="272"/>
      <c r="F662" s="273" t="s">
        <v>3555</v>
      </c>
      <c r="G662" s="274">
        <v>306311140203</v>
      </c>
      <c r="H662" s="273" t="s">
        <v>3556</v>
      </c>
      <c r="I662" s="273" t="s">
        <v>2599</v>
      </c>
      <c r="J662" s="273" t="s">
        <v>373</v>
      </c>
      <c r="K662" s="275">
        <v>0.57730000000000004</v>
      </c>
      <c r="L662" s="275">
        <v>0.57730000000000004</v>
      </c>
      <c r="M662" s="275">
        <v>0.463086</v>
      </c>
      <c r="N662" s="276">
        <v>19.784167677117622</v>
      </c>
      <c r="O662" s="273"/>
      <c r="P662" s="273"/>
      <c r="Q662" s="277"/>
    </row>
    <row r="663" spans="1:17" customFormat="1">
      <c r="A663" s="271">
        <v>660</v>
      </c>
      <c r="B663" s="272"/>
      <c r="C663" s="272" t="s">
        <v>1795</v>
      </c>
      <c r="D663" s="272" t="s">
        <v>3527</v>
      </c>
      <c r="E663" s="272"/>
      <c r="F663" s="273" t="s">
        <v>3555</v>
      </c>
      <c r="G663" s="274">
        <v>306311140201</v>
      </c>
      <c r="H663" s="273" t="s">
        <v>3557</v>
      </c>
      <c r="I663" s="273" t="s">
        <v>2599</v>
      </c>
      <c r="J663" s="273" t="s">
        <v>373</v>
      </c>
      <c r="K663" s="275">
        <v>0.56323000000000001</v>
      </c>
      <c r="L663" s="275">
        <v>0.56323000000000001</v>
      </c>
      <c r="M663" s="275">
        <v>0.45199299999999998</v>
      </c>
      <c r="N663" s="276">
        <v>19.749835768691305</v>
      </c>
      <c r="O663" s="273"/>
      <c r="P663" s="273"/>
      <c r="Q663" s="277"/>
    </row>
    <row r="664" spans="1:17" customFormat="1">
      <c r="A664" s="271">
        <v>661</v>
      </c>
      <c r="B664" s="272"/>
      <c r="C664" s="272" t="s">
        <v>1795</v>
      </c>
      <c r="D664" s="272" t="s">
        <v>3527</v>
      </c>
      <c r="E664" s="272"/>
      <c r="F664" s="273" t="s">
        <v>3553</v>
      </c>
      <c r="G664" s="274">
        <v>306311140101</v>
      </c>
      <c r="H664" s="273" t="s">
        <v>3294</v>
      </c>
      <c r="I664" s="273" t="s">
        <v>2599</v>
      </c>
      <c r="J664" s="273" t="s">
        <v>373</v>
      </c>
      <c r="K664" s="275">
        <v>1.5447</v>
      </c>
      <c r="L664" s="275">
        <v>1.5447</v>
      </c>
      <c r="M664" s="275">
        <v>1.2527010000000001</v>
      </c>
      <c r="N664" s="276">
        <v>18.903282190716638</v>
      </c>
      <c r="O664" s="273"/>
      <c r="P664" s="273"/>
      <c r="Q664" s="277"/>
    </row>
    <row r="665" spans="1:17" customFormat="1">
      <c r="A665" s="271">
        <v>662</v>
      </c>
      <c r="B665" s="272"/>
      <c r="C665" s="272" t="s">
        <v>1795</v>
      </c>
      <c r="D665" s="272" t="s">
        <v>3527</v>
      </c>
      <c r="E665" s="272"/>
      <c r="F665" s="273" t="s">
        <v>3553</v>
      </c>
      <c r="G665" s="274">
        <v>306311140106</v>
      </c>
      <c r="H665" s="273" t="s">
        <v>3558</v>
      </c>
      <c r="I665" s="273" t="s">
        <v>2599</v>
      </c>
      <c r="J665" s="273" t="s">
        <v>373</v>
      </c>
      <c r="K665" s="275">
        <v>2.0032000000000001</v>
      </c>
      <c r="L665" s="275">
        <v>2.0032000000000001</v>
      </c>
      <c r="M665" s="275">
        <v>1.6322760000000001</v>
      </c>
      <c r="N665" s="276">
        <v>18.516573482428118</v>
      </c>
      <c r="O665" s="273"/>
      <c r="P665" s="273"/>
      <c r="Q665" s="277"/>
    </row>
    <row r="666" spans="1:17" customFormat="1">
      <c r="A666" s="271">
        <v>663</v>
      </c>
      <c r="B666" s="272"/>
      <c r="C666" s="272" t="s">
        <v>1795</v>
      </c>
      <c r="D666" s="272" t="s">
        <v>3527</v>
      </c>
      <c r="E666" s="272"/>
      <c r="F666" s="273" t="s">
        <v>3553</v>
      </c>
      <c r="G666" s="274">
        <v>306311140104</v>
      </c>
      <c r="H666" s="273" t="s">
        <v>3559</v>
      </c>
      <c r="I666" s="273" t="s">
        <v>2599</v>
      </c>
      <c r="J666" s="273" t="s">
        <v>373</v>
      </c>
      <c r="K666" s="275">
        <v>2.4184999999999999</v>
      </c>
      <c r="L666" s="275">
        <v>2.4184999999999999</v>
      </c>
      <c r="M666" s="275">
        <v>1.985452</v>
      </c>
      <c r="N666" s="276">
        <v>17.905643994211285</v>
      </c>
      <c r="O666" s="273"/>
      <c r="P666" s="273"/>
      <c r="Q666" s="277"/>
    </row>
    <row r="667" spans="1:17" customFormat="1">
      <c r="A667" s="271">
        <v>664</v>
      </c>
      <c r="B667" s="272"/>
      <c r="C667" s="272" t="s">
        <v>1795</v>
      </c>
      <c r="D667" s="272" t="s">
        <v>3527</v>
      </c>
      <c r="E667" s="272"/>
      <c r="F667" s="273" t="s">
        <v>3560</v>
      </c>
      <c r="G667" s="274">
        <v>306311340104</v>
      </c>
      <c r="H667" s="273" t="s">
        <v>3561</v>
      </c>
      <c r="I667" s="273" t="s">
        <v>2687</v>
      </c>
      <c r="J667" s="273" t="s">
        <v>373</v>
      </c>
      <c r="K667" s="275">
        <v>7.4499999999999997E-2</v>
      </c>
      <c r="L667" s="275">
        <v>7.4499999999999997E-2</v>
      </c>
      <c r="M667" s="275">
        <v>5.7084000000000003E-2</v>
      </c>
      <c r="N667" s="276">
        <v>23.377181208053685</v>
      </c>
      <c r="O667" s="273"/>
      <c r="P667" s="273"/>
      <c r="Q667" s="277"/>
    </row>
    <row r="668" spans="1:17" customFormat="1">
      <c r="A668" s="271">
        <v>665</v>
      </c>
      <c r="B668" s="272"/>
      <c r="C668" s="272" t="s">
        <v>1795</v>
      </c>
      <c r="D668" s="272" t="s">
        <v>3527</v>
      </c>
      <c r="E668" s="272"/>
      <c r="F668" s="273" t="s">
        <v>3562</v>
      </c>
      <c r="G668" s="274">
        <v>306311440205</v>
      </c>
      <c r="H668" s="273" t="s">
        <v>3563</v>
      </c>
      <c r="I668" s="273" t="s">
        <v>2596</v>
      </c>
      <c r="J668" s="273" t="s">
        <v>373</v>
      </c>
      <c r="K668" s="275">
        <v>0.1797</v>
      </c>
      <c r="L668" s="275">
        <v>0.1797</v>
      </c>
      <c r="M668" s="275">
        <v>0.15013599999999999</v>
      </c>
      <c r="N668" s="276">
        <v>16.451864218141353</v>
      </c>
      <c r="O668" s="273"/>
      <c r="P668" s="273"/>
      <c r="Q668" s="277"/>
    </row>
    <row r="669" spans="1:17" customFormat="1">
      <c r="A669" s="271">
        <v>666</v>
      </c>
      <c r="B669" s="272"/>
      <c r="C669" s="272" t="s">
        <v>1795</v>
      </c>
      <c r="D669" s="272" t="s">
        <v>3527</v>
      </c>
      <c r="E669" s="272"/>
      <c r="F669" s="273" t="s">
        <v>3564</v>
      </c>
      <c r="G669" s="274">
        <v>306311540104</v>
      </c>
      <c r="H669" s="273" t="s">
        <v>3565</v>
      </c>
      <c r="I669" s="273" t="s">
        <v>2596</v>
      </c>
      <c r="J669" s="273" t="s">
        <v>373</v>
      </c>
      <c r="K669" s="275">
        <v>1.9705999999999999</v>
      </c>
      <c r="L669" s="275">
        <v>1.9705999999999999</v>
      </c>
      <c r="M669" s="275">
        <v>1.7259689999999999</v>
      </c>
      <c r="N669" s="276">
        <v>12.41403633411144</v>
      </c>
      <c r="O669" s="273"/>
      <c r="P669" s="273"/>
      <c r="Q669" s="277"/>
    </row>
    <row r="670" spans="1:17" customFormat="1">
      <c r="A670" s="271">
        <v>667</v>
      </c>
      <c r="B670" s="272"/>
      <c r="C670" s="272" t="s">
        <v>1795</v>
      </c>
      <c r="D670" s="272" t="s">
        <v>3527</v>
      </c>
      <c r="E670" s="272"/>
      <c r="F670" s="273" t="s">
        <v>3566</v>
      </c>
      <c r="G670" s="274">
        <v>306311540201</v>
      </c>
      <c r="H670" s="273" t="s">
        <v>3567</v>
      </c>
      <c r="I670" s="273" t="s">
        <v>2599</v>
      </c>
      <c r="J670" s="273" t="s">
        <v>373</v>
      </c>
      <c r="K670" s="275">
        <v>1.9990000000000001</v>
      </c>
      <c r="L670" s="275">
        <v>1.9990000000000001</v>
      </c>
      <c r="M670" s="275">
        <v>1.825331</v>
      </c>
      <c r="N670" s="276">
        <v>8.6877938969484774</v>
      </c>
      <c r="O670" s="273"/>
      <c r="P670" s="273"/>
      <c r="Q670" s="277"/>
    </row>
    <row r="671" spans="1:17" customFormat="1">
      <c r="A671" s="271">
        <v>668</v>
      </c>
      <c r="B671" s="272"/>
      <c r="C671" s="272" t="s">
        <v>1795</v>
      </c>
      <c r="D671" s="272" t="s">
        <v>3527</v>
      </c>
      <c r="E671" s="272"/>
      <c r="F671" s="273" t="s">
        <v>3568</v>
      </c>
      <c r="G671" s="274">
        <v>306311340204</v>
      </c>
      <c r="H671" s="273" t="s">
        <v>3569</v>
      </c>
      <c r="I671" s="273" t="s">
        <v>2596</v>
      </c>
      <c r="J671" s="273" t="s">
        <v>373</v>
      </c>
      <c r="K671" s="275">
        <v>1.0025999999999999</v>
      </c>
      <c r="L671" s="275">
        <v>1.0025999999999999</v>
      </c>
      <c r="M671" s="275">
        <v>0.91992499999999999</v>
      </c>
      <c r="N671" s="276">
        <v>8.2460602433672392</v>
      </c>
      <c r="O671" s="273"/>
      <c r="P671" s="273"/>
      <c r="Q671" s="277"/>
    </row>
    <row r="672" spans="1:17" customFormat="1">
      <c r="A672" s="271">
        <v>669</v>
      </c>
      <c r="B672" s="272"/>
      <c r="C672" s="272" t="s">
        <v>1795</v>
      </c>
      <c r="D672" s="272" t="s">
        <v>3527</v>
      </c>
      <c r="E672" s="272"/>
      <c r="F672" s="273" t="s">
        <v>3566</v>
      </c>
      <c r="G672" s="274">
        <v>306311540202</v>
      </c>
      <c r="H672" s="273" t="s">
        <v>3570</v>
      </c>
      <c r="I672" s="273" t="s">
        <v>2599</v>
      </c>
      <c r="J672" s="273" t="s">
        <v>373</v>
      </c>
      <c r="K672" s="275">
        <v>2.605</v>
      </c>
      <c r="L672" s="275">
        <v>2.605</v>
      </c>
      <c r="M672" s="275">
        <v>2.417789</v>
      </c>
      <c r="N672" s="276">
        <v>7.1866026871401161</v>
      </c>
      <c r="O672" s="273"/>
      <c r="P672" s="273"/>
      <c r="Q672" s="277"/>
    </row>
    <row r="673" spans="1:17" customFormat="1">
      <c r="A673" s="271">
        <v>670</v>
      </c>
      <c r="B673" s="272"/>
      <c r="C673" s="272" t="s">
        <v>1795</v>
      </c>
      <c r="D673" s="272" t="s">
        <v>3527</v>
      </c>
      <c r="E673" s="272"/>
      <c r="F673" s="273" t="s">
        <v>3566</v>
      </c>
      <c r="G673" s="274">
        <v>306311540204</v>
      </c>
      <c r="H673" s="273" t="s">
        <v>3571</v>
      </c>
      <c r="I673" s="273" t="s">
        <v>2599</v>
      </c>
      <c r="J673" s="273" t="s">
        <v>373</v>
      </c>
      <c r="K673" s="275">
        <v>1.8475999999999999</v>
      </c>
      <c r="L673" s="275">
        <v>1.8475999999999999</v>
      </c>
      <c r="M673" s="275">
        <v>1.746289</v>
      </c>
      <c r="N673" s="276">
        <v>5.4833838493180309</v>
      </c>
      <c r="O673" s="273"/>
      <c r="P673" s="273"/>
      <c r="Q673" s="277"/>
    </row>
    <row r="674" spans="1:17" customFormat="1">
      <c r="A674" s="271">
        <v>671</v>
      </c>
      <c r="B674" s="272"/>
      <c r="C674" s="272" t="s">
        <v>1795</v>
      </c>
      <c r="D674" s="272" t="s">
        <v>3527</v>
      </c>
      <c r="E674" s="272"/>
      <c r="F674" s="273" t="s">
        <v>3572</v>
      </c>
      <c r="G674" s="274">
        <v>306311240304</v>
      </c>
      <c r="H674" s="273" t="s">
        <v>3573</v>
      </c>
      <c r="I674" s="273" t="s">
        <v>2596</v>
      </c>
      <c r="J674" s="273" t="s">
        <v>373</v>
      </c>
      <c r="K674" s="275">
        <v>0.28989999999999999</v>
      </c>
      <c r="L674" s="275">
        <v>0.28989999999999999</v>
      </c>
      <c r="M674" s="275">
        <v>0.27607700000000002</v>
      </c>
      <c r="N674" s="276">
        <v>4.7681959296308989</v>
      </c>
      <c r="O674" s="273"/>
      <c r="P674" s="273"/>
      <c r="Q674" s="277"/>
    </row>
    <row r="675" spans="1:17" customFormat="1">
      <c r="A675" s="271">
        <v>672</v>
      </c>
      <c r="B675" s="272"/>
      <c r="C675" s="272" t="s">
        <v>1795</v>
      </c>
      <c r="D675" s="272" t="s">
        <v>3527</v>
      </c>
      <c r="E675" s="272"/>
      <c r="F675" s="273" t="s">
        <v>3566</v>
      </c>
      <c r="G675" s="274">
        <v>306311540203</v>
      </c>
      <c r="H675" s="273" t="s">
        <v>3574</v>
      </c>
      <c r="I675" s="273" t="s">
        <v>2599</v>
      </c>
      <c r="J675" s="273" t="s">
        <v>373</v>
      </c>
      <c r="K675" s="275">
        <v>0.60140000000000005</v>
      </c>
      <c r="L675" s="275">
        <v>0.60140000000000005</v>
      </c>
      <c r="M675" s="275">
        <v>0.57383799999999996</v>
      </c>
      <c r="N675" s="276">
        <v>4.5829730628533563</v>
      </c>
      <c r="O675" s="273"/>
      <c r="P675" s="273"/>
      <c r="Q675" s="277"/>
    </row>
    <row r="676" spans="1:17" customFormat="1">
      <c r="A676" s="271">
        <v>673</v>
      </c>
      <c r="B676" s="272"/>
      <c r="C676" s="272" t="s">
        <v>1795</v>
      </c>
      <c r="D676" s="272" t="s">
        <v>3527</v>
      </c>
      <c r="E676" s="272"/>
      <c r="F676" s="273" t="s">
        <v>3575</v>
      </c>
      <c r="G676" s="274">
        <v>306311240603</v>
      </c>
      <c r="H676" s="273" t="s">
        <v>3576</v>
      </c>
      <c r="I676" s="273" t="s">
        <v>2687</v>
      </c>
      <c r="J676" s="273" t="s">
        <v>373</v>
      </c>
      <c r="K676" s="275">
        <v>9.4899999999999998E-2</v>
      </c>
      <c r="L676" s="275">
        <v>9.4899999999999998E-2</v>
      </c>
      <c r="M676" s="275">
        <v>9.2922000000000005E-2</v>
      </c>
      <c r="N676" s="276">
        <v>2.0842992623814474</v>
      </c>
      <c r="O676" s="273"/>
      <c r="P676" s="273"/>
      <c r="Q676" s="277"/>
    </row>
    <row r="677" spans="1:17" customFormat="1">
      <c r="A677" s="271">
        <v>674</v>
      </c>
      <c r="B677" s="272"/>
      <c r="C677" s="272" t="s">
        <v>1795</v>
      </c>
      <c r="D677" s="272" t="s">
        <v>3527</v>
      </c>
      <c r="E677" s="272"/>
      <c r="F677" s="273" t="s">
        <v>3577</v>
      </c>
      <c r="G677" s="274">
        <v>306311440501</v>
      </c>
      <c r="H677" s="273" t="s">
        <v>3578</v>
      </c>
      <c r="I677" s="273" t="s">
        <v>2596</v>
      </c>
      <c r="J677" s="273" t="s">
        <v>373</v>
      </c>
      <c r="K677" s="275">
        <v>0.81520000000000004</v>
      </c>
      <c r="L677" s="275">
        <v>0.81520000000000004</v>
      </c>
      <c r="M677" s="275">
        <v>0.79986199999999996</v>
      </c>
      <c r="N677" s="276">
        <v>1.8815014720314123</v>
      </c>
      <c r="O677" s="273"/>
      <c r="P677" s="273"/>
      <c r="Q677" s="277"/>
    </row>
    <row r="678" spans="1:17" customFormat="1">
      <c r="A678" s="271">
        <v>675</v>
      </c>
      <c r="B678" s="272"/>
      <c r="C678" s="272" t="s">
        <v>1795</v>
      </c>
      <c r="D678" s="272" t="s">
        <v>3527</v>
      </c>
      <c r="E678" s="272"/>
      <c r="F678" s="273" t="s">
        <v>3564</v>
      </c>
      <c r="G678" s="274">
        <v>306311540102</v>
      </c>
      <c r="H678" s="273" t="s">
        <v>3579</v>
      </c>
      <c r="I678" s="273" t="s">
        <v>2658</v>
      </c>
      <c r="J678" s="273" t="s">
        <v>373</v>
      </c>
      <c r="K678" s="275">
        <v>0.2868</v>
      </c>
      <c r="L678" s="275">
        <v>0.2868</v>
      </c>
      <c r="M678" s="275">
        <v>0.28495100000000001</v>
      </c>
      <c r="N678" s="276">
        <v>0.64470013947001037</v>
      </c>
      <c r="O678" s="273"/>
      <c r="P678" s="273"/>
      <c r="Q678" s="277"/>
    </row>
    <row r="679" spans="1:17" customFormat="1">
      <c r="A679" s="271">
        <v>676</v>
      </c>
      <c r="B679" s="272"/>
      <c r="C679" s="272" t="s">
        <v>1795</v>
      </c>
      <c r="D679" s="272" t="s">
        <v>3527</v>
      </c>
      <c r="E679" s="272"/>
      <c r="F679" s="273" t="s">
        <v>3580</v>
      </c>
      <c r="G679" s="274">
        <v>306311240102</v>
      </c>
      <c r="H679" s="273" t="s">
        <v>3581</v>
      </c>
      <c r="I679" s="273" t="s">
        <v>2687</v>
      </c>
      <c r="J679" s="273" t="s">
        <v>373</v>
      </c>
      <c r="K679" s="275">
        <v>0.45046999999999998</v>
      </c>
      <c r="L679" s="275">
        <v>0.45046999999999998</v>
      </c>
      <c r="M679" s="275">
        <v>0.44773799999999997</v>
      </c>
      <c r="N679" s="276">
        <v>0.60647767886873982</v>
      </c>
      <c r="O679" s="273"/>
      <c r="P679" s="273"/>
      <c r="Q679" s="277"/>
    </row>
    <row r="680" spans="1:17" customFormat="1">
      <c r="A680" s="271">
        <v>677</v>
      </c>
      <c r="B680" s="272"/>
      <c r="C680" s="272" t="s">
        <v>1795</v>
      </c>
      <c r="D680" s="272" t="s">
        <v>3527</v>
      </c>
      <c r="E680" s="272"/>
      <c r="F680" s="273" t="s">
        <v>3582</v>
      </c>
      <c r="G680" s="274">
        <v>306331340101</v>
      </c>
      <c r="H680" s="273" t="s">
        <v>3583</v>
      </c>
      <c r="I680" s="273" t="s">
        <v>2596</v>
      </c>
      <c r="J680" s="273" t="s">
        <v>373</v>
      </c>
      <c r="K680" s="275">
        <v>1.2829999999999999</v>
      </c>
      <c r="L680" s="275">
        <v>1.2829999999999999</v>
      </c>
      <c r="M680" s="275">
        <v>1.2726219999999999</v>
      </c>
      <c r="N680" s="276">
        <v>0.8088854247856585</v>
      </c>
      <c r="O680" s="273"/>
      <c r="P680" s="273"/>
      <c r="Q680" s="277"/>
    </row>
    <row r="681" spans="1:17" customFormat="1">
      <c r="A681" s="271">
        <v>678</v>
      </c>
      <c r="B681" s="272"/>
      <c r="C681" s="272" t="s">
        <v>1795</v>
      </c>
      <c r="D681" s="272" t="s">
        <v>3527</v>
      </c>
      <c r="E681" s="272"/>
      <c r="F681" s="273" t="s">
        <v>3584</v>
      </c>
      <c r="G681" s="274">
        <v>306331240403</v>
      </c>
      <c r="H681" s="273" t="s">
        <v>3585</v>
      </c>
      <c r="I681" s="273" t="s">
        <v>2665</v>
      </c>
      <c r="J681" s="273" t="s">
        <v>373</v>
      </c>
      <c r="K681" s="275">
        <v>0.57169999999999999</v>
      </c>
      <c r="L681" s="275">
        <v>0.57169999999999999</v>
      </c>
      <c r="M681" s="275">
        <v>0.44629599999999997</v>
      </c>
      <c r="N681" s="276">
        <v>21.93528074164772</v>
      </c>
      <c r="O681" s="273"/>
      <c r="P681" s="273"/>
      <c r="Q681" s="277"/>
    </row>
    <row r="682" spans="1:17" customFormat="1">
      <c r="A682" s="271">
        <v>679</v>
      </c>
      <c r="B682" s="272"/>
      <c r="C682" s="272" t="s">
        <v>1795</v>
      </c>
      <c r="D682" s="272" t="s">
        <v>3527</v>
      </c>
      <c r="E682" s="272"/>
      <c r="F682" s="273" t="s">
        <v>3586</v>
      </c>
      <c r="G682" s="274">
        <v>306331340402</v>
      </c>
      <c r="H682" s="273" t="s">
        <v>3587</v>
      </c>
      <c r="I682" s="273" t="s">
        <v>2596</v>
      </c>
      <c r="J682" s="273" t="s">
        <v>373</v>
      </c>
      <c r="K682" s="275">
        <v>0.2324</v>
      </c>
      <c r="L682" s="275">
        <v>0.2324</v>
      </c>
      <c r="M682" s="275">
        <v>0.199596</v>
      </c>
      <c r="N682" s="276">
        <v>14.115318416523237</v>
      </c>
      <c r="O682" s="273"/>
      <c r="P682" s="273"/>
      <c r="Q682" s="277"/>
    </row>
    <row r="683" spans="1:17" customFormat="1">
      <c r="A683" s="271">
        <v>680</v>
      </c>
      <c r="B683" s="272"/>
      <c r="C683" s="272" t="s">
        <v>1795</v>
      </c>
      <c r="D683" s="272" t="s">
        <v>3527</v>
      </c>
      <c r="E683" s="272"/>
      <c r="F683" s="273" t="s">
        <v>3588</v>
      </c>
      <c r="G683" s="274">
        <v>306331340501</v>
      </c>
      <c r="H683" s="273" t="s">
        <v>3589</v>
      </c>
      <c r="I683" s="273" t="s">
        <v>2596</v>
      </c>
      <c r="J683" s="273" t="s">
        <v>373</v>
      </c>
      <c r="K683" s="275">
        <v>0.19883999999999999</v>
      </c>
      <c r="L683" s="275">
        <v>0.19883999999999999</v>
      </c>
      <c r="M683" s="275">
        <v>0.17099800000000001</v>
      </c>
      <c r="N683" s="276">
        <v>14.002212834439739</v>
      </c>
      <c r="O683" s="273"/>
      <c r="P683" s="273"/>
      <c r="Q683" s="277"/>
    </row>
    <row r="684" spans="1:17" customFormat="1">
      <c r="A684" s="271">
        <v>681</v>
      </c>
      <c r="B684" s="272"/>
      <c r="C684" s="272" t="s">
        <v>1795</v>
      </c>
      <c r="D684" s="272" t="s">
        <v>3527</v>
      </c>
      <c r="E684" s="272"/>
      <c r="F684" s="273" t="s">
        <v>3590</v>
      </c>
      <c r="G684" s="274">
        <v>306331140202</v>
      </c>
      <c r="H684" s="273" t="s">
        <v>3591</v>
      </c>
      <c r="I684" s="273" t="s">
        <v>2596</v>
      </c>
      <c r="J684" s="273" t="s">
        <v>373</v>
      </c>
      <c r="K684" s="275">
        <v>0.67559999999999998</v>
      </c>
      <c r="L684" s="275">
        <v>0.67559999999999998</v>
      </c>
      <c r="M684" s="275">
        <v>0.59714500000000004</v>
      </c>
      <c r="N684" s="276">
        <v>11.612640615748955</v>
      </c>
      <c r="O684" s="273"/>
      <c r="P684" s="273"/>
      <c r="Q684" s="277"/>
    </row>
    <row r="685" spans="1:17" customFormat="1">
      <c r="A685" s="271">
        <v>682</v>
      </c>
      <c r="B685" s="272"/>
      <c r="C685" s="272" t="s">
        <v>1795</v>
      </c>
      <c r="D685" s="272" t="s">
        <v>3527</v>
      </c>
      <c r="E685" s="272"/>
      <c r="F685" s="273" t="s">
        <v>3592</v>
      </c>
      <c r="G685" s="274">
        <v>306331140301</v>
      </c>
      <c r="H685" s="273" t="s">
        <v>3593</v>
      </c>
      <c r="I685" s="273" t="s">
        <v>2596</v>
      </c>
      <c r="J685" s="273" t="s">
        <v>373</v>
      </c>
      <c r="K685" s="275">
        <v>0.63019999999999998</v>
      </c>
      <c r="L685" s="275">
        <v>0.63019999999999998</v>
      </c>
      <c r="M685" s="275">
        <v>0.56873600000000002</v>
      </c>
      <c r="N685" s="276">
        <v>9.7530942557918063</v>
      </c>
      <c r="O685" s="273"/>
      <c r="P685" s="273"/>
      <c r="Q685" s="277"/>
    </row>
    <row r="686" spans="1:17" customFormat="1">
      <c r="A686" s="271">
        <v>683</v>
      </c>
      <c r="B686" s="272"/>
      <c r="C686" s="272" t="s">
        <v>1795</v>
      </c>
      <c r="D686" s="272" t="s">
        <v>3527</v>
      </c>
      <c r="E686" s="272"/>
      <c r="F686" s="273" t="s">
        <v>3594</v>
      </c>
      <c r="G686" s="274">
        <v>306331240502</v>
      </c>
      <c r="H686" s="273" t="s">
        <v>3595</v>
      </c>
      <c r="I686" s="273" t="s">
        <v>2596</v>
      </c>
      <c r="J686" s="273" t="s">
        <v>373</v>
      </c>
      <c r="K686" s="275">
        <v>2.0399400000000001</v>
      </c>
      <c r="L686" s="275">
        <v>2.0399400000000001</v>
      </c>
      <c r="M686" s="275">
        <v>1.8508880000000001</v>
      </c>
      <c r="N686" s="276">
        <v>9.2675274762983229</v>
      </c>
      <c r="O686" s="273"/>
      <c r="P686" s="273"/>
      <c r="Q686" s="277"/>
    </row>
    <row r="687" spans="1:17" customFormat="1">
      <c r="A687" s="271">
        <v>684</v>
      </c>
      <c r="B687" s="272"/>
      <c r="C687" s="272" t="s">
        <v>1795</v>
      </c>
      <c r="D687" s="272" t="s">
        <v>3527</v>
      </c>
      <c r="E687" s="272"/>
      <c r="F687" s="273" t="s">
        <v>3594</v>
      </c>
      <c r="G687" s="274">
        <v>306331240503</v>
      </c>
      <c r="H687" s="273" t="s">
        <v>3596</v>
      </c>
      <c r="I687" s="273" t="s">
        <v>2596</v>
      </c>
      <c r="J687" s="273" t="s">
        <v>373</v>
      </c>
      <c r="K687" s="275">
        <v>1.54E-2</v>
      </c>
      <c r="L687" s="275">
        <v>1.54E-2</v>
      </c>
      <c r="M687" s="275">
        <v>1.3996E-2</v>
      </c>
      <c r="N687" s="276">
        <v>9.1168831168831215</v>
      </c>
      <c r="O687" s="273"/>
      <c r="P687" s="273"/>
      <c r="Q687" s="277"/>
    </row>
    <row r="688" spans="1:17" customFormat="1">
      <c r="A688" s="271">
        <v>685</v>
      </c>
      <c r="B688" s="272"/>
      <c r="C688" s="272" t="s">
        <v>1795</v>
      </c>
      <c r="D688" s="272" t="s">
        <v>3527</v>
      </c>
      <c r="E688" s="272"/>
      <c r="F688" s="273" t="s">
        <v>3594</v>
      </c>
      <c r="G688" s="274">
        <v>306331240501</v>
      </c>
      <c r="H688" s="273" t="s">
        <v>3597</v>
      </c>
      <c r="I688" s="273" t="s">
        <v>2596</v>
      </c>
      <c r="J688" s="273" t="s">
        <v>373</v>
      </c>
      <c r="K688" s="275">
        <v>0.84940000000000004</v>
      </c>
      <c r="L688" s="275">
        <v>0.84940000000000004</v>
      </c>
      <c r="M688" s="275">
        <v>0.77483900000000006</v>
      </c>
      <c r="N688" s="276">
        <v>8.7780786437485272</v>
      </c>
      <c r="O688" s="273"/>
      <c r="P688" s="273"/>
      <c r="Q688" s="277"/>
    </row>
    <row r="689" spans="1:17" customFormat="1">
      <c r="A689" s="271">
        <v>686</v>
      </c>
      <c r="B689" s="272"/>
      <c r="C689" s="272" t="s">
        <v>1795</v>
      </c>
      <c r="D689" s="272" t="s">
        <v>3527</v>
      </c>
      <c r="E689" s="272"/>
      <c r="F689" s="273" t="s">
        <v>3598</v>
      </c>
      <c r="G689" s="274">
        <v>306331240203</v>
      </c>
      <c r="H689" s="273" t="s">
        <v>3599</v>
      </c>
      <c r="I689" s="273" t="s">
        <v>2665</v>
      </c>
      <c r="J689" s="273" t="s">
        <v>373</v>
      </c>
      <c r="K689" s="275">
        <v>0.13780000000000001</v>
      </c>
      <c r="L689" s="275">
        <v>0.13780000000000001</v>
      </c>
      <c r="M689" s="275">
        <v>0.126389</v>
      </c>
      <c r="N689" s="276">
        <v>8.2808417997097283</v>
      </c>
      <c r="O689" s="273"/>
      <c r="P689" s="273"/>
      <c r="Q689" s="277"/>
    </row>
    <row r="690" spans="1:17" customFormat="1">
      <c r="A690" s="271">
        <v>687</v>
      </c>
      <c r="B690" s="272"/>
      <c r="C690" s="272" t="s">
        <v>1795</v>
      </c>
      <c r="D690" s="272" t="s">
        <v>3527</v>
      </c>
      <c r="E690" s="272"/>
      <c r="F690" s="273" t="s">
        <v>3600</v>
      </c>
      <c r="G690" s="274">
        <v>306331340301</v>
      </c>
      <c r="H690" s="273" t="s">
        <v>3601</v>
      </c>
      <c r="I690" s="273" t="s">
        <v>2596</v>
      </c>
      <c r="J690" s="273" t="s">
        <v>373</v>
      </c>
      <c r="K690" s="275">
        <v>0.73160000000000003</v>
      </c>
      <c r="L690" s="275">
        <v>0.73160000000000003</v>
      </c>
      <c r="M690" s="275">
        <v>0.68506800000000001</v>
      </c>
      <c r="N690" s="276">
        <v>6.3603061782394779</v>
      </c>
      <c r="O690" s="273"/>
      <c r="P690" s="273"/>
      <c r="Q690" s="277"/>
    </row>
    <row r="691" spans="1:17" customFormat="1">
      <c r="A691" s="271">
        <v>688</v>
      </c>
      <c r="B691" s="272"/>
      <c r="C691" s="272" t="s">
        <v>1795</v>
      </c>
      <c r="D691" s="272" t="s">
        <v>3527</v>
      </c>
      <c r="E691" s="272"/>
      <c r="F691" s="273" t="s">
        <v>3600</v>
      </c>
      <c r="G691" s="274">
        <v>306331340303</v>
      </c>
      <c r="H691" s="273" t="s">
        <v>3602</v>
      </c>
      <c r="I691" s="273" t="s">
        <v>2596</v>
      </c>
      <c r="J691" s="273" t="s">
        <v>373</v>
      </c>
      <c r="K691" s="275">
        <v>2.0928</v>
      </c>
      <c r="L691" s="275">
        <v>2.0928</v>
      </c>
      <c r="M691" s="275">
        <v>2.004426</v>
      </c>
      <c r="N691" s="276">
        <v>4.2227637614678875</v>
      </c>
      <c r="O691" s="273"/>
      <c r="P691" s="273"/>
      <c r="Q691" s="277"/>
    </row>
    <row r="692" spans="1:17" customFormat="1">
      <c r="A692" s="271">
        <v>689</v>
      </c>
      <c r="B692" s="272"/>
      <c r="C692" s="272" t="s">
        <v>1795</v>
      </c>
      <c r="D692" s="272" t="s">
        <v>3527</v>
      </c>
      <c r="E692" s="272"/>
      <c r="F692" s="273" t="s">
        <v>3603</v>
      </c>
      <c r="G692" s="274">
        <v>306331140102</v>
      </c>
      <c r="H692" s="273" t="s">
        <v>3604</v>
      </c>
      <c r="I692" s="273" t="s">
        <v>2687</v>
      </c>
      <c r="J692" s="273" t="s">
        <v>373</v>
      </c>
      <c r="K692" s="275">
        <v>2.3866000000000001</v>
      </c>
      <c r="L692" s="275">
        <v>2.3866000000000001</v>
      </c>
      <c r="M692" s="275">
        <v>2.318587</v>
      </c>
      <c r="N692" s="276">
        <v>2.8497863068800844</v>
      </c>
      <c r="O692" s="273"/>
      <c r="P692" s="273"/>
      <c r="Q692" s="277"/>
    </row>
    <row r="693" spans="1:17" customFormat="1">
      <c r="A693" s="271">
        <v>690</v>
      </c>
      <c r="B693" s="272"/>
      <c r="C693" s="272" t="s">
        <v>1795</v>
      </c>
      <c r="D693" s="272" t="s">
        <v>3527</v>
      </c>
      <c r="E693" s="272"/>
      <c r="F693" s="273" t="s">
        <v>3603</v>
      </c>
      <c r="G693" s="274">
        <v>306331140103</v>
      </c>
      <c r="H693" s="273" t="s">
        <v>2900</v>
      </c>
      <c r="I693" s="273" t="s">
        <v>2840</v>
      </c>
      <c r="J693" s="273" t="s">
        <v>373</v>
      </c>
      <c r="K693" s="275">
        <v>0.47070000000000001</v>
      </c>
      <c r="L693" s="275">
        <v>0.47070000000000001</v>
      </c>
      <c r="M693" s="275">
        <v>0.466393</v>
      </c>
      <c r="N693" s="276">
        <v>0.91502018270660823</v>
      </c>
      <c r="O693" s="273"/>
      <c r="P693" s="273"/>
      <c r="Q693" s="277"/>
    </row>
    <row r="694" spans="1:17" customFormat="1">
      <c r="A694" s="271">
        <v>691</v>
      </c>
      <c r="B694" s="272"/>
      <c r="C694" s="272" t="s">
        <v>1795</v>
      </c>
      <c r="D694" s="272" t="s">
        <v>3605</v>
      </c>
      <c r="E694" s="272"/>
      <c r="F694" s="273" t="s">
        <v>3606</v>
      </c>
      <c r="G694" s="274">
        <v>306421340104</v>
      </c>
      <c r="H694" s="273" t="s">
        <v>3607</v>
      </c>
      <c r="I694" s="273" t="s">
        <v>2596</v>
      </c>
      <c r="J694" s="273" t="s">
        <v>373</v>
      </c>
      <c r="K694" s="275">
        <v>2.3699999999999999E-2</v>
      </c>
      <c r="L694" s="275">
        <v>2.3699999999999999E-2</v>
      </c>
      <c r="M694" s="275">
        <v>1.9205E-2</v>
      </c>
      <c r="N694" s="276">
        <v>18.966244725738392</v>
      </c>
      <c r="O694" s="273"/>
      <c r="P694" s="273"/>
      <c r="Q694" s="277"/>
    </row>
    <row r="695" spans="1:17" customFormat="1">
      <c r="A695" s="271">
        <v>692</v>
      </c>
      <c r="B695" s="272"/>
      <c r="C695" s="272" t="s">
        <v>1795</v>
      </c>
      <c r="D695" s="272" t="s">
        <v>3605</v>
      </c>
      <c r="E695" s="272"/>
      <c r="F695" s="273" t="s">
        <v>3608</v>
      </c>
      <c r="G695" s="274">
        <v>306421140303</v>
      </c>
      <c r="H695" s="273" t="s">
        <v>3609</v>
      </c>
      <c r="I695" s="273" t="s">
        <v>2596</v>
      </c>
      <c r="J695" s="273" t="s">
        <v>373</v>
      </c>
      <c r="K695" s="275">
        <v>0.3246</v>
      </c>
      <c r="L695" s="275">
        <v>0.3246</v>
      </c>
      <c r="M695" s="275">
        <v>0.27275899999999997</v>
      </c>
      <c r="N695" s="276">
        <v>15.970733210104751</v>
      </c>
      <c r="O695" s="273"/>
      <c r="P695" s="273"/>
      <c r="Q695" s="277"/>
    </row>
    <row r="696" spans="1:17" customFormat="1">
      <c r="A696" s="271">
        <v>693</v>
      </c>
      <c r="B696" s="272"/>
      <c r="C696" s="272" t="s">
        <v>1795</v>
      </c>
      <c r="D696" s="272" t="s">
        <v>3605</v>
      </c>
      <c r="E696" s="272"/>
      <c r="F696" s="273" t="s">
        <v>3610</v>
      </c>
      <c r="G696" s="274">
        <v>306421140201</v>
      </c>
      <c r="H696" s="273" t="s">
        <v>2900</v>
      </c>
      <c r="I696" s="273" t="s">
        <v>2596</v>
      </c>
      <c r="J696" s="273" t="s">
        <v>373</v>
      </c>
      <c r="K696" s="275">
        <v>0.1782</v>
      </c>
      <c r="L696" s="275">
        <v>0.1782</v>
      </c>
      <c r="M696" s="275">
        <v>0.153027</v>
      </c>
      <c r="N696" s="276">
        <v>14.126262626262626</v>
      </c>
      <c r="O696" s="273"/>
      <c r="P696" s="273"/>
      <c r="Q696" s="277"/>
    </row>
    <row r="697" spans="1:17" customFormat="1">
      <c r="A697" s="271">
        <v>694</v>
      </c>
      <c r="B697" s="272"/>
      <c r="C697" s="272" t="s">
        <v>1795</v>
      </c>
      <c r="D697" s="272" t="s">
        <v>3605</v>
      </c>
      <c r="E697" s="272"/>
      <c r="F697" s="273" t="s">
        <v>3611</v>
      </c>
      <c r="G697" s="274">
        <v>306421240103</v>
      </c>
      <c r="H697" s="273" t="s">
        <v>3612</v>
      </c>
      <c r="I697" s="273" t="s">
        <v>2596</v>
      </c>
      <c r="J697" s="273" t="s">
        <v>373</v>
      </c>
      <c r="K697" s="275">
        <v>0.6472</v>
      </c>
      <c r="L697" s="275">
        <v>0.6472</v>
      </c>
      <c r="M697" s="275">
        <v>0.55644199999999999</v>
      </c>
      <c r="N697" s="276">
        <v>14.02317676143387</v>
      </c>
      <c r="O697" s="273"/>
      <c r="P697" s="273"/>
      <c r="Q697" s="277"/>
    </row>
    <row r="698" spans="1:17" customFormat="1">
      <c r="A698" s="271">
        <v>695</v>
      </c>
      <c r="B698" s="272"/>
      <c r="C698" s="272" t="s">
        <v>1795</v>
      </c>
      <c r="D698" s="272" t="s">
        <v>3605</v>
      </c>
      <c r="E698" s="272"/>
      <c r="F698" s="273" t="s">
        <v>3613</v>
      </c>
      <c r="G698" s="274">
        <v>306421240302</v>
      </c>
      <c r="H698" s="273" t="s">
        <v>3614</v>
      </c>
      <c r="I698" s="273" t="s">
        <v>2596</v>
      </c>
      <c r="J698" s="273" t="s">
        <v>373</v>
      </c>
      <c r="K698" s="275">
        <v>7.3300000000000004E-2</v>
      </c>
      <c r="L698" s="275">
        <v>7.3300000000000004E-2</v>
      </c>
      <c r="M698" s="275">
        <v>6.3336000000000003E-2</v>
      </c>
      <c r="N698" s="276">
        <v>13.593451568894951</v>
      </c>
      <c r="O698" s="273"/>
      <c r="P698" s="273"/>
      <c r="Q698" s="277"/>
    </row>
    <row r="699" spans="1:17" customFormat="1">
      <c r="A699" s="271">
        <v>696</v>
      </c>
      <c r="B699" s="272"/>
      <c r="C699" s="272" t="s">
        <v>1795</v>
      </c>
      <c r="D699" s="272" t="s">
        <v>3605</v>
      </c>
      <c r="E699" s="272"/>
      <c r="F699" s="273" t="s">
        <v>3615</v>
      </c>
      <c r="G699" s="274">
        <v>306421340403</v>
      </c>
      <c r="H699" s="273" t="s">
        <v>3616</v>
      </c>
      <c r="I699" s="273" t="s">
        <v>2596</v>
      </c>
      <c r="J699" s="273" t="s">
        <v>373</v>
      </c>
      <c r="K699" s="275">
        <v>4.9200000000000001E-2</v>
      </c>
      <c r="L699" s="275">
        <v>4.9200000000000001E-2</v>
      </c>
      <c r="M699" s="275">
        <v>4.3131000000000003E-2</v>
      </c>
      <c r="N699" s="276">
        <v>12.335365853658532</v>
      </c>
      <c r="O699" s="273"/>
      <c r="P699" s="273"/>
      <c r="Q699" s="277"/>
    </row>
    <row r="700" spans="1:17" customFormat="1">
      <c r="A700" s="271">
        <v>697</v>
      </c>
      <c r="B700" s="272"/>
      <c r="C700" s="272" t="s">
        <v>1795</v>
      </c>
      <c r="D700" s="272" t="s">
        <v>3605</v>
      </c>
      <c r="E700" s="272"/>
      <c r="F700" s="273" t="s">
        <v>3617</v>
      </c>
      <c r="G700" s="274">
        <v>306421340303</v>
      </c>
      <c r="H700" s="273" t="s">
        <v>3618</v>
      </c>
      <c r="I700" s="273" t="s">
        <v>2596</v>
      </c>
      <c r="J700" s="273" t="s">
        <v>373</v>
      </c>
      <c r="K700" s="275">
        <v>0.36599999999999999</v>
      </c>
      <c r="L700" s="275">
        <v>0.36599999999999999</v>
      </c>
      <c r="M700" s="275">
        <v>0.32685199999999998</v>
      </c>
      <c r="N700" s="276">
        <v>10.696174863387983</v>
      </c>
      <c r="O700" s="273"/>
      <c r="P700" s="273"/>
      <c r="Q700" s="277"/>
    </row>
    <row r="701" spans="1:17" customFormat="1">
      <c r="A701" s="271">
        <v>698</v>
      </c>
      <c r="B701" s="272"/>
      <c r="C701" s="272" t="s">
        <v>1795</v>
      </c>
      <c r="D701" s="272" t="s">
        <v>3605</v>
      </c>
      <c r="E701" s="272"/>
      <c r="F701" s="273" t="s">
        <v>3619</v>
      </c>
      <c r="G701" s="274">
        <v>306421240403</v>
      </c>
      <c r="H701" s="273" t="s">
        <v>3620</v>
      </c>
      <c r="I701" s="273" t="s">
        <v>2596</v>
      </c>
      <c r="J701" s="273" t="s">
        <v>373</v>
      </c>
      <c r="K701" s="275">
        <v>0.3372</v>
      </c>
      <c r="L701" s="275">
        <v>0.3372</v>
      </c>
      <c r="M701" s="275">
        <v>0.30257199999999995</v>
      </c>
      <c r="N701" s="276">
        <v>10.269276393831568</v>
      </c>
      <c r="O701" s="273"/>
      <c r="P701" s="273"/>
      <c r="Q701" s="277"/>
    </row>
    <row r="702" spans="1:17" customFormat="1">
      <c r="A702" s="271">
        <v>699</v>
      </c>
      <c r="B702" s="272"/>
      <c r="C702" s="272" t="s">
        <v>1795</v>
      </c>
      <c r="D702" s="272" t="s">
        <v>3605</v>
      </c>
      <c r="E702" s="272"/>
      <c r="F702" s="273" t="s">
        <v>3621</v>
      </c>
      <c r="G702" s="274">
        <v>306421240201</v>
      </c>
      <c r="H702" s="273" t="s">
        <v>3622</v>
      </c>
      <c r="I702" s="273" t="s">
        <v>2596</v>
      </c>
      <c r="J702" s="273" t="s">
        <v>373</v>
      </c>
      <c r="K702" s="275">
        <v>0.79400000000000004</v>
      </c>
      <c r="L702" s="275">
        <v>0.79400000000000004</v>
      </c>
      <c r="M702" s="275">
        <v>0.71875500000000003</v>
      </c>
      <c r="N702" s="276">
        <v>9.4767002518891701</v>
      </c>
      <c r="O702" s="273"/>
      <c r="P702" s="273"/>
      <c r="Q702" s="277"/>
    </row>
    <row r="703" spans="1:17" customFormat="1">
      <c r="A703" s="271">
        <v>700</v>
      </c>
      <c r="B703" s="272"/>
      <c r="C703" s="272" t="s">
        <v>1795</v>
      </c>
      <c r="D703" s="272" t="s">
        <v>3605</v>
      </c>
      <c r="E703" s="272"/>
      <c r="F703" s="273" t="s">
        <v>3623</v>
      </c>
      <c r="G703" s="274">
        <v>306421240502</v>
      </c>
      <c r="H703" s="273" t="s">
        <v>3624</v>
      </c>
      <c r="I703" s="273" t="s">
        <v>2596</v>
      </c>
      <c r="J703" s="273" t="s">
        <v>373</v>
      </c>
      <c r="K703" s="275">
        <v>0.15284</v>
      </c>
      <c r="L703" s="275">
        <v>0.15284</v>
      </c>
      <c r="M703" s="275">
        <v>0.144677</v>
      </c>
      <c r="N703" s="276">
        <v>5.340879350955249</v>
      </c>
      <c r="O703" s="273"/>
      <c r="P703" s="273"/>
      <c r="Q703" s="277"/>
    </row>
    <row r="704" spans="1:17" customFormat="1">
      <c r="A704" s="271">
        <v>701</v>
      </c>
      <c r="B704" s="272"/>
      <c r="C704" s="272" t="s">
        <v>1795</v>
      </c>
      <c r="D704" s="272" t="s">
        <v>3605</v>
      </c>
      <c r="E704" s="272"/>
      <c r="F704" s="273" t="s">
        <v>3625</v>
      </c>
      <c r="G704" s="274">
        <v>306421340203</v>
      </c>
      <c r="H704" s="273" t="s">
        <v>3626</v>
      </c>
      <c r="I704" s="273" t="s">
        <v>2596</v>
      </c>
      <c r="J704" s="273" t="s">
        <v>373</v>
      </c>
      <c r="K704" s="275">
        <v>0.1144</v>
      </c>
      <c r="L704" s="275">
        <v>0.1144</v>
      </c>
      <c r="M704" s="275">
        <v>0.111078</v>
      </c>
      <c r="N704" s="276">
        <v>2.9038461538461586</v>
      </c>
      <c r="O704" s="273"/>
      <c r="P704" s="273"/>
      <c r="Q704" s="277"/>
    </row>
    <row r="705" spans="1:17" customFormat="1">
      <c r="A705" s="271">
        <v>702</v>
      </c>
      <c r="B705" s="272"/>
      <c r="C705" s="272" t="s">
        <v>1795</v>
      </c>
      <c r="D705" s="272" t="s">
        <v>3605</v>
      </c>
      <c r="E705" s="272"/>
      <c r="F705" s="273" t="s">
        <v>3627</v>
      </c>
      <c r="G705" s="274">
        <v>306421140104</v>
      </c>
      <c r="H705" s="273" t="s">
        <v>3628</v>
      </c>
      <c r="I705" s="273" t="s">
        <v>2596</v>
      </c>
      <c r="J705" s="273" t="s">
        <v>373</v>
      </c>
      <c r="K705" s="275">
        <v>1.06654</v>
      </c>
      <c r="L705" s="275">
        <v>1.06654</v>
      </c>
      <c r="M705" s="275">
        <v>1.0383420000000001</v>
      </c>
      <c r="N705" s="276">
        <v>2.643876460329659</v>
      </c>
      <c r="O705" s="273"/>
      <c r="P705" s="273"/>
      <c r="Q705" s="277"/>
    </row>
    <row r="706" spans="1:17" customFormat="1">
      <c r="A706" s="271">
        <v>703</v>
      </c>
      <c r="B706" s="272"/>
      <c r="C706" s="272" t="s">
        <v>1795</v>
      </c>
      <c r="D706" s="272" t="s">
        <v>3605</v>
      </c>
      <c r="E706" s="272"/>
      <c r="F706" s="273" t="s">
        <v>3629</v>
      </c>
      <c r="G706" s="274">
        <v>306411340601</v>
      </c>
      <c r="H706" s="273" t="s">
        <v>3630</v>
      </c>
      <c r="I706" s="273" t="s">
        <v>2596</v>
      </c>
      <c r="J706" s="273" t="s">
        <v>373</v>
      </c>
      <c r="K706" s="275">
        <v>2.61476</v>
      </c>
      <c r="L706" s="275">
        <v>2.61476</v>
      </c>
      <c r="M706" s="275">
        <v>2.2054269999999998</v>
      </c>
      <c r="N706" s="276">
        <v>15.654706359283461</v>
      </c>
      <c r="O706" s="273"/>
      <c r="P706" s="273"/>
      <c r="Q706" s="277"/>
    </row>
    <row r="707" spans="1:17" customFormat="1">
      <c r="A707" s="271">
        <v>704</v>
      </c>
      <c r="B707" s="272"/>
      <c r="C707" s="272" t="s">
        <v>1795</v>
      </c>
      <c r="D707" s="272" t="s">
        <v>3605</v>
      </c>
      <c r="E707" s="272"/>
      <c r="F707" s="273" t="s">
        <v>3631</v>
      </c>
      <c r="G707" s="274">
        <v>306411340401</v>
      </c>
      <c r="H707" s="273" t="s">
        <v>3632</v>
      </c>
      <c r="I707" s="273" t="s">
        <v>2596</v>
      </c>
      <c r="J707" s="273" t="s">
        <v>373</v>
      </c>
      <c r="K707" s="275">
        <v>1.5154000000000001</v>
      </c>
      <c r="L707" s="275">
        <v>1.5154000000000001</v>
      </c>
      <c r="M707" s="275">
        <v>1.150863</v>
      </c>
      <c r="N707" s="276">
        <v>24.05549689850865</v>
      </c>
      <c r="O707" s="273"/>
      <c r="P707" s="273"/>
      <c r="Q707" s="277"/>
    </row>
    <row r="708" spans="1:17" customFormat="1">
      <c r="A708" s="271">
        <v>705</v>
      </c>
      <c r="B708" s="272"/>
      <c r="C708" s="272" t="s">
        <v>1795</v>
      </c>
      <c r="D708" s="272" t="s">
        <v>3605</v>
      </c>
      <c r="E708" s="272"/>
      <c r="F708" s="273" t="s">
        <v>3633</v>
      </c>
      <c r="G708" s="274">
        <v>306411140102</v>
      </c>
      <c r="H708" s="273" t="s">
        <v>2900</v>
      </c>
      <c r="I708" s="273" t="s">
        <v>2599</v>
      </c>
      <c r="J708" s="273" t="s">
        <v>373</v>
      </c>
      <c r="K708" s="275">
        <v>2.0032999999999999</v>
      </c>
      <c r="L708" s="275">
        <v>2.0032999999999999</v>
      </c>
      <c r="M708" s="275">
        <v>1.6322760000000001</v>
      </c>
      <c r="N708" s="276">
        <v>18.520640942444956</v>
      </c>
      <c r="O708" s="273"/>
      <c r="P708" s="273"/>
      <c r="Q708" s="277"/>
    </row>
    <row r="709" spans="1:17" customFormat="1">
      <c r="A709" s="271">
        <v>706</v>
      </c>
      <c r="B709" s="272"/>
      <c r="C709" s="272" t="s">
        <v>1795</v>
      </c>
      <c r="D709" s="272" t="s">
        <v>3605</v>
      </c>
      <c r="E709" s="272"/>
      <c r="F709" s="273" t="s">
        <v>3634</v>
      </c>
      <c r="G709" s="274">
        <v>306411240102</v>
      </c>
      <c r="H709" s="273" t="s">
        <v>3635</v>
      </c>
      <c r="I709" s="273" t="s">
        <v>2599</v>
      </c>
      <c r="J709" s="273" t="s">
        <v>373</v>
      </c>
      <c r="K709" s="275">
        <v>1.6928000000000001</v>
      </c>
      <c r="L709" s="275">
        <v>1.6928000000000001</v>
      </c>
      <c r="M709" s="275">
        <v>1.4765950000000001</v>
      </c>
      <c r="N709" s="276">
        <v>12.772034499054818</v>
      </c>
      <c r="O709" s="273"/>
      <c r="P709" s="273"/>
      <c r="Q709" s="277"/>
    </row>
    <row r="710" spans="1:17" customFormat="1">
      <c r="A710" s="271">
        <v>707</v>
      </c>
      <c r="B710" s="272"/>
      <c r="C710" s="272" t="s">
        <v>1795</v>
      </c>
      <c r="D710" s="272" t="s">
        <v>3605</v>
      </c>
      <c r="E710" s="272"/>
      <c r="F710" s="273" t="s">
        <v>3633</v>
      </c>
      <c r="G710" s="274">
        <v>306411140105</v>
      </c>
      <c r="H710" s="273" t="s">
        <v>3636</v>
      </c>
      <c r="I710" s="273" t="s">
        <v>2599</v>
      </c>
      <c r="J710" s="273" t="s">
        <v>373</v>
      </c>
      <c r="K710" s="275">
        <v>3.7233999999999998</v>
      </c>
      <c r="L710" s="275">
        <v>3.7233999999999998</v>
      </c>
      <c r="M710" s="275">
        <v>3.3077489999999998</v>
      </c>
      <c r="N710" s="276">
        <v>11.163211043669765</v>
      </c>
      <c r="O710" s="273"/>
      <c r="P710" s="273"/>
      <c r="Q710" s="277"/>
    </row>
    <row r="711" spans="1:17" customFormat="1">
      <c r="A711" s="271">
        <v>708</v>
      </c>
      <c r="B711" s="272"/>
      <c r="C711" s="272" t="s">
        <v>1795</v>
      </c>
      <c r="D711" s="272" t="s">
        <v>3605</v>
      </c>
      <c r="E711" s="272"/>
      <c r="F711" s="273" t="s">
        <v>3637</v>
      </c>
      <c r="G711" s="274">
        <v>306411440201</v>
      </c>
      <c r="H711" s="273" t="s">
        <v>3638</v>
      </c>
      <c r="I711" s="273" t="s">
        <v>2599</v>
      </c>
      <c r="J711" s="273" t="s">
        <v>373</v>
      </c>
      <c r="K711" s="275">
        <v>3.4651999999999998</v>
      </c>
      <c r="L711" s="275">
        <v>3.4651999999999998</v>
      </c>
      <c r="M711" s="275">
        <v>3.0924049999999998</v>
      </c>
      <c r="N711" s="276">
        <v>10.758253491861943</v>
      </c>
      <c r="O711" s="273"/>
      <c r="P711" s="273"/>
      <c r="Q711" s="277"/>
    </row>
    <row r="712" spans="1:17" customFormat="1">
      <c r="A712" s="271">
        <v>709</v>
      </c>
      <c r="B712" s="272"/>
      <c r="C712" s="272" t="s">
        <v>1795</v>
      </c>
      <c r="D712" s="272" t="s">
        <v>3605</v>
      </c>
      <c r="E712" s="272"/>
      <c r="F712" s="273" t="s">
        <v>3637</v>
      </c>
      <c r="G712" s="274">
        <v>306411440204</v>
      </c>
      <c r="H712" s="273" t="s">
        <v>3639</v>
      </c>
      <c r="I712" s="273" t="s">
        <v>2599</v>
      </c>
      <c r="J712" s="273" t="s">
        <v>373</v>
      </c>
      <c r="K712" s="275">
        <v>0.2918</v>
      </c>
      <c r="L712" s="275">
        <v>0.2918</v>
      </c>
      <c r="M712" s="275">
        <v>0.26414799999999999</v>
      </c>
      <c r="N712" s="276">
        <v>9.4763536668951378</v>
      </c>
      <c r="O712" s="273"/>
      <c r="P712" s="273"/>
      <c r="Q712" s="277"/>
    </row>
    <row r="713" spans="1:17" customFormat="1">
      <c r="A713" s="271">
        <v>710</v>
      </c>
      <c r="B713" s="272"/>
      <c r="C713" s="272" t="s">
        <v>1795</v>
      </c>
      <c r="D713" s="272" t="s">
        <v>3605</v>
      </c>
      <c r="E713" s="272"/>
      <c r="F713" s="273" t="s">
        <v>3640</v>
      </c>
      <c r="G713" s="274">
        <v>306411340501</v>
      </c>
      <c r="H713" s="273" t="s">
        <v>3641</v>
      </c>
      <c r="I713" s="273" t="s">
        <v>2596</v>
      </c>
      <c r="J713" s="273" t="s">
        <v>373</v>
      </c>
      <c r="K713" s="275">
        <v>0.66639999999999999</v>
      </c>
      <c r="L713" s="275">
        <v>0.66639999999999999</v>
      </c>
      <c r="M713" s="275">
        <v>0.62282999999999999</v>
      </c>
      <c r="N713" s="276">
        <v>6.5381152460984389</v>
      </c>
      <c r="O713" s="273"/>
      <c r="P713" s="273"/>
      <c r="Q713" s="277"/>
    </row>
    <row r="714" spans="1:17" customFormat="1">
      <c r="A714" s="271">
        <v>711</v>
      </c>
      <c r="B714" s="272"/>
      <c r="C714" s="272" t="s">
        <v>1795</v>
      </c>
      <c r="D714" s="272" t="s">
        <v>3605</v>
      </c>
      <c r="E714" s="272"/>
      <c r="F714" s="273" t="s">
        <v>3634</v>
      </c>
      <c r="G714" s="274">
        <v>306411240103</v>
      </c>
      <c r="H714" s="273" t="s">
        <v>3642</v>
      </c>
      <c r="I714" s="273" t="s">
        <v>2599</v>
      </c>
      <c r="J714" s="273" t="s">
        <v>373</v>
      </c>
      <c r="K714" s="275">
        <v>3.3492000000000002</v>
      </c>
      <c r="L714" s="275">
        <v>3.3492000000000002</v>
      </c>
      <c r="M714" s="275">
        <v>3.1421650000000003</v>
      </c>
      <c r="N714" s="276">
        <v>6.1816254627970819</v>
      </c>
      <c r="O714" s="273"/>
      <c r="P714" s="273"/>
      <c r="Q714" s="277"/>
    </row>
    <row r="715" spans="1:17" customFormat="1">
      <c r="A715" s="271">
        <v>712</v>
      </c>
      <c r="B715" s="272"/>
      <c r="C715" s="272" t="s">
        <v>1795</v>
      </c>
      <c r="D715" s="272" t="s">
        <v>3605</v>
      </c>
      <c r="E715" s="272"/>
      <c r="F715" s="273" t="s">
        <v>3633</v>
      </c>
      <c r="G715" s="274">
        <v>306411140101</v>
      </c>
      <c r="H715" s="273" t="s">
        <v>3643</v>
      </c>
      <c r="I715" s="273" t="s">
        <v>2599</v>
      </c>
      <c r="J715" s="273" t="s">
        <v>373</v>
      </c>
      <c r="K715" s="275">
        <v>3.23292</v>
      </c>
      <c r="L715" s="275">
        <v>3.23292</v>
      </c>
      <c r="M715" s="275">
        <v>3.0672060000000001</v>
      </c>
      <c r="N715" s="276">
        <v>5.1258305185405115</v>
      </c>
      <c r="O715" s="273"/>
      <c r="P715" s="273"/>
      <c r="Q715" s="277"/>
    </row>
    <row r="716" spans="1:17" customFormat="1">
      <c r="A716" s="271">
        <v>713</v>
      </c>
      <c r="B716" s="272"/>
      <c r="C716" s="272" t="s">
        <v>1795</v>
      </c>
      <c r="D716" s="272" t="s">
        <v>3605</v>
      </c>
      <c r="E716" s="272"/>
      <c r="F716" s="273" t="s">
        <v>3644</v>
      </c>
      <c r="G716" s="274">
        <v>306411340103</v>
      </c>
      <c r="H716" s="273" t="s">
        <v>3645</v>
      </c>
      <c r="I716" s="273" t="s">
        <v>2596</v>
      </c>
      <c r="J716" s="273" t="s">
        <v>373</v>
      </c>
      <c r="K716" s="275">
        <v>0.65780000000000005</v>
      </c>
      <c r="L716" s="275">
        <v>0.65780000000000005</v>
      </c>
      <c r="M716" s="275">
        <v>0.62474200000000002</v>
      </c>
      <c r="N716" s="276">
        <v>5.0255396777135957</v>
      </c>
      <c r="O716" s="273"/>
      <c r="P716" s="273"/>
      <c r="Q716" s="277"/>
    </row>
    <row r="717" spans="1:17" customFormat="1">
      <c r="A717" s="271">
        <v>714</v>
      </c>
      <c r="B717" s="272"/>
      <c r="C717" s="272" t="s">
        <v>1795</v>
      </c>
      <c r="D717" s="272" t="s">
        <v>3605</v>
      </c>
      <c r="E717" s="272"/>
      <c r="F717" s="273" t="s">
        <v>3646</v>
      </c>
      <c r="G717" s="274">
        <v>306411340705</v>
      </c>
      <c r="H717" s="273" t="s">
        <v>3647</v>
      </c>
      <c r="I717" s="273" t="s">
        <v>2596</v>
      </c>
      <c r="J717" s="273" t="s">
        <v>373</v>
      </c>
      <c r="K717" s="275">
        <v>7.1900000000000006E-2</v>
      </c>
      <c r="L717" s="275">
        <v>7.1900000000000006E-2</v>
      </c>
      <c r="M717" s="275">
        <v>6.9070999999999994E-2</v>
      </c>
      <c r="N717" s="276">
        <v>3.9346314325452179</v>
      </c>
      <c r="O717" s="273"/>
      <c r="P717" s="273"/>
      <c r="Q717" s="277"/>
    </row>
    <row r="718" spans="1:17" customFormat="1">
      <c r="A718" s="271">
        <v>715</v>
      </c>
      <c r="B718" s="272"/>
      <c r="C718" s="272" t="s">
        <v>1795</v>
      </c>
      <c r="D718" s="272" t="s">
        <v>3605</v>
      </c>
      <c r="E718" s="272"/>
      <c r="F718" s="273" t="s">
        <v>3633</v>
      </c>
      <c r="G718" s="274">
        <v>306411140104</v>
      </c>
      <c r="H718" s="273" t="s">
        <v>3648</v>
      </c>
      <c r="I718" s="273" t="s">
        <v>2599</v>
      </c>
      <c r="J718" s="273" t="s">
        <v>373</v>
      </c>
      <c r="K718" s="275">
        <v>2.5666000000000002</v>
      </c>
      <c r="L718" s="275">
        <v>2.5666000000000002</v>
      </c>
      <c r="M718" s="275">
        <v>2.4665189999999999</v>
      </c>
      <c r="N718" s="276">
        <v>3.899361022364229</v>
      </c>
      <c r="O718" s="273"/>
      <c r="P718" s="273"/>
      <c r="Q718" s="277"/>
    </row>
    <row r="719" spans="1:17" customFormat="1">
      <c r="A719" s="271">
        <v>716</v>
      </c>
      <c r="B719" s="272"/>
      <c r="C719" s="272" t="s">
        <v>1795</v>
      </c>
      <c r="D719" s="272" t="s">
        <v>3605</v>
      </c>
      <c r="E719" s="272"/>
      <c r="F719" s="273" t="s">
        <v>3633</v>
      </c>
      <c r="G719" s="274">
        <v>306411140103</v>
      </c>
      <c r="H719" s="273" t="s">
        <v>3649</v>
      </c>
      <c r="I719" s="273" t="s">
        <v>2599</v>
      </c>
      <c r="J719" s="273" t="s">
        <v>373</v>
      </c>
      <c r="K719" s="275">
        <v>2.4710000000000001</v>
      </c>
      <c r="L719" s="275">
        <v>2.4710000000000001</v>
      </c>
      <c r="M719" s="275">
        <v>2.400274</v>
      </c>
      <c r="N719" s="276">
        <v>2.862242007284503</v>
      </c>
      <c r="O719" s="273"/>
      <c r="P719" s="273"/>
      <c r="Q719" s="277"/>
    </row>
    <row r="720" spans="1:17" customFormat="1">
      <c r="A720" s="271">
        <v>717</v>
      </c>
      <c r="B720" s="272"/>
      <c r="C720" s="272" t="s">
        <v>1795</v>
      </c>
      <c r="D720" s="272" t="s">
        <v>3605</v>
      </c>
      <c r="E720" s="272"/>
      <c r="F720" s="273" t="s">
        <v>3650</v>
      </c>
      <c r="G720" s="274">
        <v>306411340203</v>
      </c>
      <c r="H720" s="273" t="s">
        <v>3651</v>
      </c>
      <c r="I720" s="273" t="s">
        <v>2596</v>
      </c>
      <c r="J720" s="273" t="s">
        <v>373</v>
      </c>
      <c r="K720" s="275">
        <v>3.6241000000000002E-2</v>
      </c>
      <c r="L720" s="275">
        <v>3.6241000000000002E-2</v>
      </c>
      <c r="M720" s="275">
        <v>3.5914000000000001E-2</v>
      </c>
      <c r="N720" s="276">
        <v>0.90229298308545824</v>
      </c>
      <c r="O720" s="273"/>
      <c r="P720" s="273"/>
      <c r="Q720" s="277"/>
    </row>
    <row r="721" spans="1:17" customFormat="1">
      <c r="A721" s="271">
        <v>718</v>
      </c>
      <c r="B721" s="272"/>
      <c r="C721" s="272" t="s">
        <v>1795</v>
      </c>
      <c r="D721" s="272" t="s">
        <v>3605</v>
      </c>
      <c r="E721" s="272"/>
      <c r="F721" s="273" t="s">
        <v>3652</v>
      </c>
      <c r="G721" s="274">
        <v>306411440301</v>
      </c>
      <c r="H721" s="273" t="s">
        <v>3653</v>
      </c>
      <c r="I721" s="273" t="s">
        <v>2596</v>
      </c>
      <c r="J721" s="273" t="s">
        <v>373</v>
      </c>
      <c r="K721" s="275">
        <v>6.9000000000000006E-2</v>
      </c>
      <c r="L721" s="275">
        <v>6.9000000000000006E-2</v>
      </c>
      <c r="M721" s="275">
        <v>6.8475999999999995E-2</v>
      </c>
      <c r="N721" s="276">
        <v>0.75942028985508769</v>
      </c>
      <c r="O721" s="273"/>
      <c r="P721" s="273"/>
      <c r="Q721" s="277"/>
    </row>
    <row r="722" spans="1:17" customFormat="1">
      <c r="A722" s="271">
        <v>719</v>
      </c>
      <c r="B722" s="272"/>
      <c r="C722" s="272" t="s">
        <v>1795</v>
      </c>
      <c r="D722" s="272" t="s">
        <v>3605</v>
      </c>
      <c r="E722" s="272"/>
      <c r="F722" s="273" t="s">
        <v>3634</v>
      </c>
      <c r="G722" s="274">
        <v>306411240106</v>
      </c>
      <c r="H722" s="273" t="s">
        <v>3654</v>
      </c>
      <c r="I722" s="273" t="s">
        <v>2599</v>
      </c>
      <c r="J722" s="273" t="s">
        <v>373</v>
      </c>
      <c r="K722" s="275">
        <v>2.8409</v>
      </c>
      <c r="L722" s="275">
        <v>2.8409</v>
      </c>
      <c r="M722" s="275">
        <v>2.8233969999999999</v>
      </c>
      <c r="N722" s="276">
        <v>0.61610757154423057</v>
      </c>
      <c r="O722" s="273"/>
      <c r="P722" s="273"/>
      <c r="Q722" s="277"/>
    </row>
    <row r="723" spans="1:17" customFormat="1">
      <c r="A723" s="271">
        <v>720</v>
      </c>
      <c r="B723" s="272"/>
      <c r="C723" s="272" t="s">
        <v>1795</v>
      </c>
      <c r="D723" s="272" t="s">
        <v>3605</v>
      </c>
      <c r="E723" s="272"/>
      <c r="F723" s="273" t="s">
        <v>3655</v>
      </c>
      <c r="G723" s="274">
        <v>306412240302</v>
      </c>
      <c r="H723" s="273" t="s">
        <v>3656</v>
      </c>
      <c r="I723" s="273" t="s">
        <v>2596</v>
      </c>
      <c r="J723" s="273" t="s">
        <v>373</v>
      </c>
      <c r="K723" s="275">
        <v>1.6500000000000001E-2</v>
      </c>
      <c r="L723" s="275">
        <v>1.6500000000000001E-2</v>
      </c>
      <c r="M723" s="275">
        <v>1.2181000000000001E-2</v>
      </c>
      <c r="N723" s="276">
        <v>26.175757575757576</v>
      </c>
      <c r="O723" s="273"/>
      <c r="P723" s="273"/>
      <c r="Q723" s="277"/>
    </row>
    <row r="724" spans="1:17" customFormat="1">
      <c r="A724" s="271">
        <v>721</v>
      </c>
      <c r="B724" s="272"/>
      <c r="C724" s="272" t="s">
        <v>1795</v>
      </c>
      <c r="D724" s="272" t="s">
        <v>3605</v>
      </c>
      <c r="E724" s="272"/>
      <c r="F724" s="273" t="s">
        <v>3657</v>
      </c>
      <c r="G724" s="274">
        <v>306412240104</v>
      </c>
      <c r="H724" s="273" t="s">
        <v>3658</v>
      </c>
      <c r="I724" s="273" t="s">
        <v>2687</v>
      </c>
      <c r="J724" s="273" t="s">
        <v>373</v>
      </c>
      <c r="K724" s="275">
        <v>0.54169999999999996</v>
      </c>
      <c r="L724" s="275">
        <v>0.54169999999999996</v>
      </c>
      <c r="M724" s="275">
        <v>0.44730600000000004</v>
      </c>
      <c r="N724" s="276">
        <v>17.425512276167606</v>
      </c>
      <c r="O724" s="273"/>
      <c r="P724" s="273"/>
      <c r="Q724" s="277"/>
    </row>
    <row r="725" spans="1:17" customFormat="1">
      <c r="A725" s="271">
        <v>722</v>
      </c>
      <c r="B725" s="272"/>
      <c r="C725" s="272" t="s">
        <v>1795</v>
      </c>
      <c r="D725" s="272" t="s">
        <v>3605</v>
      </c>
      <c r="E725" s="272"/>
      <c r="F725" s="273" t="s">
        <v>3659</v>
      </c>
      <c r="G725" s="274">
        <v>306412340103</v>
      </c>
      <c r="H725" s="273" t="s">
        <v>3660</v>
      </c>
      <c r="I725" s="273" t="s">
        <v>2596</v>
      </c>
      <c r="J725" s="273" t="s">
        <v>373</v>
      </c>
      <c r="K725" s="275">
        <v>0.36420000000000002</v>
      </c>
      <c r="L725" s="275">
        <v>0.36420000000000002</v>
      </c>
      <c r="M725" s="275">
        <v>0.322494</v>
      </c>
      <c r="N725" s="276">
        <v>11.451400329489296</v>
      </c>
      <c r="O725" s="273"/>
      <c r="P725" s="273"/>
      <c r="Q725" s="277"/>
    </row>
    <row r="726" spans="1:17" customFormat="1">
      <c r="A726" s="271">
        <v>723</v>
      </c>
      <c r="B726" s="272"/>
      <c r="C726" s="272" t="s">
        <v>1795</v>
      </c>
      <c r="D726" s="272" t="s">
        <v>3605</v>
      </c>
      <c r="E726" s="272"/>
      <c r="F726" s="273" t="s">
        <v>3657</v>
      </c>
      <c r="G726" s="274">
        <v>306412240103</v>
      </c>
      <c r="H726" s="273" t="s">
        <v>3661</v>
      </c>
      <c r="I726" s="273" t="s">
        <v>2596</v>
      </c>
      <c r="J726" s="273" t="s">
        <v>373</v>
      </c>
      <c r="K726" s="275">
        <v>1.7502</v>
      </c>
      <c r="L726" s="275">
        <v>1.7502</v>
      </c>
      <c r="M726" s="275">
        <v>1.5974120000000001</v>
      </c>
      <c r="N726" s="276">
        <v>8.7297451719803405</v>
      </c>
      <c r="O726" s="273"/>
      <c r="P726" s="273"/>
      <c r="Q726" s="277"/>
    </row>
    <row r="727" spans="1:17" customFormat="1">
      <c r="A727" s="271">
        <v>724</v>
      </c>
      <c r="B727" s="272"/>
      <c r="C727" s="272" t="s">
        <v>1795</v>
      </c>
      <c r="D727" s="272" t="s">
        <v>3605</v>
      </c>
      <c r="E727" s="272"/>
      <c r="F727" s="273" t="s">
        <v>3662</v>
      </c>
      <c r="G727" s="274">
        <v>306412140103</v>
      </c>
      <c r="H727" s="273" t="s">
        <v>3663</v>
      </c>
      <c r="I727" s="273" t="s">
        <v>2596</v>
      </c>
      <c r="J727" s="273" t="s">
        <v>373</v>
      </c>
      <c r="K727" s="275">
        <v>0.95299999999999996</v>
      </c>
      <c r="L727" s="275">
        <v>0.95299999999999996</v>
      </c>
      <c r="M727" s="275">
        <v>0.87531899999999996</v>
      </c>
      <c r="N727" s="276">
        <v>8.1512067156348369</v>
      </c>
      <c r="O727" s="273"/>
      <c r="P727" s="273"/>
      <c r="Q727" s="277"/>
    </row>
    <row r="728" spans="1:17" customFormat="1">
      <c r="A728" s="271">
        <v>725</v>
      </c>
      <c r="B728" s="272"/>
      <c r="C728" s="272" t="s">
        <v>1795</v>
      </c>
      <c r="D728" s="272" t="s">
        <v>3605</v>
      </c>
      <c r="E728" s="272"/>
      <c r="F728" s="273" t="s">
        <v>3664</v>
      </c>
      <c r="G728" s="274">
        <v>306412340203</v>
      </c>
      <c r="H728" s="273" t="s">
        <v>3665</v>
      </c>
      <c r="I728" s="273" t="s">
        <v>2596</v>
      </c>
      <c r="J728" s="273" t="s">
        <v>373</v>
      </c>
      <c r="K728" s="275">
        <v>0.41160000000000002</v>
      </c>
      <c r="L728" s="275">
        <v>0.41160000000000002</v>
      </c>
      <c r="M728" s="275">
        <v>0.38311799999999996</v>
      </c>
      <c r="N728" s="276">
        <v>6.9198250728863124</v>
      </c>
      <c r="O728" s="273"/>
      <c r="P728" s="273"/>
      <c r="Q728" s="277"/>
    </row>
    <row r="729" spans="1:17" customFormat="1">
      <c r="A729" s="271">
        <v>726</v>
      </c>
      <c r="B729" s="272"/>
      <c r="C729" s="272" t="s">
        <v>1795</v>
      </c>
      <c r="D729" s="272" t="s">
        <v>3605</v>
      </c>
      <c r="E729" s="272"/>
      <c r="F729" s="273" t="s">
        <v>3666</v>
      </c>
      <c r="G729" s="274">
        <v>306412140202</v>
      </c>
      <c r="H729" s="273" t="s">
        <v>3667</v>
      </c>
      <c r="I729" s="273" t="s">
        <v>2596</v>
      </c>
      <c r="J729" s="273" t="s">
        <v>373</v>
      </c>
      <c r="K729" s="275">
        <v>0.1046</v>
      </c>
      <c r="L729" s="275">
        <v>0.1046</v>
      </c>
      <c r="M729" s="275">
        <v>0.10066</v>
      </c>
      <c r="N729" s="276">
        <v>3.7667304015296361</v>
      </c>
      <c r="O729" s="273"/>
      <c r="P729" s="273"/>
      <c r="Q729" s="277"/>
    </row>
    <row r="730" spans="1:17" customFormat="1">
      <c r="A730" s="271">
        <v>727</v>
      </c>
      <c r="B730" s="272"/>
      <c r="C730" s="272" t="s">
        <v>1795</v>
      </c>
      <c r="D730" s="272" t="s">
        <v>3605</v>
      </c>
      <c r="E730" s="272"/>
      <c r="F730" s="273" t="s">
        <v>3668</v>
      </c>
      <c r="G730" s="274">
        <v>306412240203</v>
      </c>
      <c r="H730" s="273" t="s">
        <v>3669</v>
      </c>
      <c r="I730" s="273" t="s">
        <v>2596</v>
      </c>
      <c r="J730" s="273" t="s">
        <v>373</v>
      </c>
      <c r="K730" s="275">
        <v>1.2290000000000001</v>
      </c>
      <c r="L730" s="275">
        <v>1.2290000000000001</v>
      </c>
      <c r="M730" s="275">
        <v>1.222262</v>
      </c>
      <c r="N730" s="276">
        <v>0.5482506102522483</v>
      </c>
      <c r="O730" s="273"/>
      <c r="P730" s="273"/>
      <c r="Q730" s="277"/>
    </row>
    <row r="731" spans="1:17" customFormat="1">
      <c r="A731" s="271">
        <v>728</v>
      </c>
      <c r="B731" s="272"/>
      <c r="C731" s="272" t="s">
        <v>1795</v>
      </c>
      <c r="D731" s="272" t="s">
        <v>3605</v>
      </c>
      <c r="E731" s="272"/>
      <c r="F731" s="273" t="s">
        <v>3670</v>
      </c>
      <c r="G731" s="274">
        <v>306412340502</v>
      </c>
      <c r="H731" s="273" t="s">
        <v>3671</v>
      </c>
      <c r="I731" s="273" t="s">
        <v>2596</v>
      </c>
      <c r="J731" s="273" t="s">
        <v>373</v>
      </c>
      <c r="K731" s="275">
        <v>2.3294999999999999</v>
      </c>
      <c r="L731" s="275">
        <v>2.3294999999999999</v>
      </c>
      <c r="M731" s="275">
        <v>2.3246169999999999</v>
      </c>
      <c r="N731" s="276">
        <v>0.20961579738141109</v>
      </c>
      <c r="O731" s="273"/>
      <c r="P731" s="273"/>
      <c r="Q731" s="277"/>
    </row>
    <row r="732" spans="1:17" customFormat="1">
      <c r="A732" s="271">
        <v>729</v>
      </c>
      <c r="B732" s="272"/>
      <c r="C732" s="272" t="s">
        <v>1795</v>
      </c>
      <c r="D732" s="272" t="s">
        <v>3605</v>
      </c>
      <c r="E732" s="272"/>
      <c r="F732" s="273" t="s">
        <v>3670</v>
      </c>
      <c r="G732" s="274">
        <v>306412340501</v>
      </c>
      <c r="H732" s="273" t="s">
        <v>3672</v>
      </c>
      <c r="I732" s="273" t="s">
        <v>2596</v>
      </c>
      <c r="J732" s="273" t="s">
        <v>373</v>
      </c>
      <c r="K732" s="275">
        <v>5.0560000000000001E-2</v>
      </c>
      <c r="L732" s="275">
        <v>5.0560000000000001E-2</v>
      </c>
      <c r="M732" s="275">
        <v>5.0449000000000001E-2</v>
      </c>
      <c r="N732" s="276">
        <v>0.21954113924050628</v>
      </c>
      <c r="O732" s="273"/>
      <c r="P732" s="273"/>
      <c r="Q732" s="277"/>
    </row>
    <row r="733" spans="1:17" customFormat="1">
      <c r="A733" s="271">
        <v>730</v>
      </c>
      <c r="B733" s="272"/>
      <c r="C733" s="272" t="s">
        <v>1795</v>
      </c>
      <c r="D733" s="272" t="s">
        <v>3605</v>
      </c>
      <c r="E733" s="272"/>
      <c r="F733" s="273" t="s">
        <v>3670</v>
      </c>
      <c r="G733" s="274">
        <v>306412340504</v>
      </c>
      <c r="H733" s="273" t="s">
        <v>3673</v>
      </c>
      <c r="I733" s="273" t="s">
        <v>2596</v>
      </c>
      <c r="J733" s="273" t="s">
        <v>373</v>
      </c>
      <c r="K733" s="275">
        <v>0.22270000000000001</v>
      </c>
      <c r="L733" s="275">
        <v>0.22270000000000001</v>
      </c>
      <c r="M733" s="275">
        <v>0.222165</v>
      </c>
      <c r="N733" s="276">
        <v>0.24023349797934784</v>
      </c>
      <c r="O733" s="273"/>
      <c r="P733" s="273"/>
      <c r="Q733" s="277"/>
    </row>
    <row r="734" spans="1:17" customFormat="1">
      <c r="A734" s="271">
        <v>731</v>
      </c>
      <c r="B734" s="272"/>
      <c r="C734" s="272" t="s">
        <v>2469</v>
      </c>
      <c r="D734" s="272" t="s">
        <v>2477</v>
      </c>
      <c r="E734" s="272"/>
      <c r="F734" s="273" t="s">
        <v>3674</v>
      </c>
      <c r="G734" s="274">
        <v>308311140103</v>
      </c>
      <c r="H734" s="273" t="s">
        <v>3334</v>
      </c>
      <c r="I734" s="273" t="s">
        <v>2599</v>
      </c>
      <c r="J734" s="273" t="s">
        <v>373</v>
      </c>
      <c r="K734" s="275">
        <v>2.0897800000000002</v>
      </c>
      <c r="L734" s="275">
        <v>2.0897800000000002</v>
      </c>
      <c r="M734" s="275">
        <v>1.944876</v>
      </c>
      <c r="N734" s="276">
        <v>6.9339356295878094</v>
      </c>
      <c r="O734" s="273"/>
      <c r="P734" s="273"/>
      <c r="Q734" s="277"/>
    </row>
    <row r="735" spans="1:17" customFormat="1">
      <c r="A735" s="271">
        <v>732</v>
      </c>
      <c r="B735" s="272"/>
      <c r="C735" s="272" t="s">
        <v>2469</v>
      </c>
      <c r="D735" s="272" t="s">
        <v>2477</v>
      </c>
      <c r="E735" s="272"/>
      <c r="F735" s="273" t="s">
        <v>3675</v>
      </c>
      <c r="G735" s="274">
        <v>308311140201</v>
      </c>
      <c r="H735" s="273" t="s">
        <v>3676</v>
      </c>
      <c r="I735" s="273" t="s">
        <v>2599</v>
      </c>
      <c r="J735" s="273" t="s">
        <v>373</v>
      </c>
      <c r="K735" s="275">
        <v>1.7230000000000001</v>
      </c>
      <c r="L735" s="275">
        <v>1.7230000000000001</v>
      </c>
      <c r="M735" s="275">
        <v>1.6059699999999999</v>
      </c>
      <c r="N735" s="276">
        <v>6.7922228670922919</v>
      </c>
      <c r="O735" s="273"/>
      <c r="P735" s="273"/>
      <c r="Q735" s="277"/>
    </row>
    <row r="736" spans="1:17" customFormat="1">
      <c r="A736" s="271">
        <v>733</v>
      </c>
      <c r="B736" s="272"/>
      <c r="C736" s="272" t="s">
        <v>2469</v>
      </c>
      <c r="D736" s="272" t="s">
        <v>2477</v>
      </c>
      <c r="E736" s="272"/>
      <c r="F736" s="273" t="s">
        <v>3677</v>
      </c>
      <c r="G736" s="274">
        <v>308311240103</v>
      </c>
      <c r="H736" s="273" t="s">
        <v>2900</v>
      </c>
      <c r="I736" s="273" t="s">
        <v>2599</v>
      </c>
      <c r="J736" s="273" t="s">
        <v>373</v>
      </c>
      <c r="K736" s="275">
        <v>0.6734</v>
      </c>
      <c r="L736" s="275">
        <v>0.6734</v>
      </c>
      <c r="M736" s="275">
        <v>0.63112500000000005</v>
      </c>
      <c r="N736" s="276">
        <v>6.2778437778437706</v>
      </c>
      <c r="O736" s="273"/>
      <c r="P736" s="273"/>
      <c r="Q736" s="277"/>
    </row>
    <row r="737" spans="1:17" customFormat="1">
      <c r="A737" s="271">
        <v>734</v>
      </c>
      <c r="B737" s="272"/>
      <c r="C737" s="272" t="s">
        <v>2469</v>
      </c>
      <c r="D737" s="272" t="s">
        <v>2477</v>
      </c>
      <c r="E737" s="272"/>
      <c r="F737" s="273" t="s">
        <v>3674</v>
      </c>
      <c r="G737" s="274">
        <v>308311140101</v>
      </c>
      <c r="H737" s="273" t="s">
        <v>3678</v>
      </c>
      <c r="I737" s="273" t="s">
        <v>2599</v>
      </c>
      <c r="J737" s="273" t="s">
        <v>373</v>
      </c>
      <c r="K737" s="275">
        <v>1.93527</v>
      </c>
      <c r="L737" s="275">
        <v>1.93527</v>
      </c>
      <c r="M737" s="275">
        <v>1.8217800000000002</v>
      </c>
      <c r="N737" s="276">
        <v>5.8642980049295375</v>
      </c>
      <c r="O737" s="273"/>
      <c r="P737" s="273"/>
      <c r="Q737" s="277"/>
    </row>
    <row r="738" spans="1:17" customFormat="1">
      <c r="A738" s="271">
        <v>735</v>
      </c>
      <c r="B738" s="272"/>
      <c r="C738" s="272" t="s">
        <v>2469</v>
      </c>
      <c r="D738" s="272" t="s">
        <v>2477</v>
      </c>
      <c r="E738" s="272"/>
      <c r="F738" s="273" t="s">
        <v>3679</v>
      </c>
      <c r="G738" s="274">
        <v>308311340201</v>
      </c>
      <c r="H738" s="273" t="s">
        <v>3680</v>
      </c>
      <c r="I738" s="273" t="s">
        <v>2599</v>
      </c>
      <c r="J738" s="273" t="s">
        <v>373</v>
      </c>
      <c r="K738" s="275">
        <v>0.82279999999999998</v>
      </c>
      <c r="L738" s="275">
        <v>0.82279999999999998</v>
      </c>
      <c r="M738" s="275">
        <v>0.77802799999999994</v>
      </c>
      <c r="N738" s="276">
        <v>5.4414195430238257</v>
      </c>
      <c r="O738" s="273"/>
      <c r="P738" s="273"/>
      <c r="Q738" s="277"/>
    </row>
    <row r="739" spans="1:17" customFormat="1">
      <c r="A739" s="271">
        <v>736</v>
      </c>
      <c r="B739" s="272"/>
      <c r="C739" s="272" t="s">
        <v>2469</v>
      </c>
      <c r="D739" s="272" t="s">
        <v>2477</v>
      </c>
      <c r="E739" s="272"/>
      <c r="F739" s="273" t="s">
        <v>3681</v>
      </c>
      <c r="G739" s="274">
        <v>308311140303</v>
      </c>
      <c r="H739" s="273" t="s">
        <v>3682</v>
      </c>
      <c r="I739" s="273" t="s">
        <v>2687</v>
      </c>
      <c r="J739" s="273" t="s">
        <v>373</v>
      </c>
      <c r="K739" s="275">
        <v>0.24079999999999999</v>
      </c>
      <c r="L739" s="275">
        <v>0.24079999999999999</v>
      </c>
      <c r="M739" s="275">
        <v>0.22823300000000002</v>
      </c>
      <c r="N739" s="276">
        <v>5.2188538205979933</v>
      </c>
      <c r="O739" s="273"/>
      <c r="P739" s="273"/>
      <c r="Q739" s="277"/>
    </row>
    <row r="740" spans="1:17" customFormat="1">
      <c r="A740" s="271">
        <v>737</v>
      </c>
      <c r="B740" s="272"/>
      <c r="C740" s="272" t="s">
        <v>2469</v>
      </c>
      <c r="D740" s="272" t="s">
        <v>2477</v>
      </c>
      <c r="E740" s="272"/>
      <c r="F740" s="273" t="s">
        <v>3677</v>
      </c>
      <c r="G740" s="274">
        <v>308311240102</v>
      </c>
      <c r="H740" s="273" t="s">
        <v>3683</v>
      </c>
      <c r="I740" s="273" t="s">
        <v>2599</v>
      </c>
      <c r="J740" s="273" t="s">
        <v>373</v>
      </c>
      <c r="K740" s="275">
        <v>1.3004</v>
      </c>
      <c r="L740" s="275">
        <v>1.3004</v>
      </c>
      <c r="M740" s="275">
        <v>1.2332289999999999</v>
      </c>
      <c r="N740" s="276">
        <v>5.1654106428791211</v>
      </c>
      <c r="O740" s="273"/>
      <c r="P740" s="273"/>
      <c r="Q740" s="277"/>
    </row>
    <row r="741" spans="1:17" customFormat="1">
      <c r="A741" s="271">
        <v>738</v>
      </c>
      <c r="B741" s="272"/>
      <c r="C741" s="272" t="s">
        <v>2469</v>
      </c>
      <c r="D741" s="272" t="s">
        <v>2477</v>
      </c>
      <c r="E741" s="272"/>
      <c r="F741" s="273" t="s">
        <v>3681</v>
      </c>
      <c r="G741" s="274">
        <v>308311140301</v>
      </c>
      <c r="H741" s="273" t="s">
        <v>3684</v>
      </c>
      <c r="I741" s="273" t="s">
        <v>2599</v>
      </c>
      <c r="J741" s="273" t="s">
        <v>373</v>
      </c>
      <c r="K741" s="275">
        <v>1.7243999999999999</v>
      </c>
      <c r="L741" s="275">
        <v>1.7243999999999999</v>
      </c>
      <c r="M741" s="275">
        <v>1.637008</v>
      </c>
      <c r="N741" s="276">
        <v>5.0679656692182737</v>
      </c>
      <c r="O741" s="273"/>
      <c r="P741" s="273"/>
      <c r="Q741" s="277"/>
    </row>
    <row r="742" spans="1:17" customFormat="1">
      <c r="A742" s="271">
        <v>739</v>
      </c>
      <c r="B742" s="272"/>
      <c r="C742" s="272" t="s">
        <v>2469</v>
      </c>
      <c r="D742" s="272" t="s">
        <v>2477</v>
      </c>
      <c r="E742" s="272"/>
      <c r="F742" s="273" t="s">
        <v>3675</v>
      </c>
      <c r="G742" s="274">
        <v>308311140203</v>
      </c>
      <c r="H742" s="273" t="s">
        <v>3685</v>
      </c>
      <c r="I742" s="273" t="s">
        <v>2599</v>
      </c>
      <c r="J742" s="273" t="s">
        <v>373</v>
      </c>
      <c r="K742" s="275">
        <v>1.3846000000000001</v>
      </c>
      <c r="L742" s="275">
        <v>1.3846000000000001</v>
      </c>
      <c r="M742" s="275">
        <v>1.319323</v>
      </c>
      <c r="N742" s="276">
        <v>4.7145023833598172</v>
      </c>
      <c r="O742" s="273"/>
      <c r="P742" s="273"/>
      <c r="Q742" s="277"/>
    </row>
    <row r="743" spans="1:17" customFormat="1">
      <c r="A743" s="271">
        <v>740</v>
      </c>
      <c r="B743" s="272"/>
      <c r="C743" s="272" t="s">
        <v>2469</v>
      </c>
      <c r="D743" s="272" t="s">
        <v>2477</v>
      </c>
      <c r="E743" s="272"/>
      <c r="F743" s="273" t="s">
        <v>3674</v>
      </c>
      <c r="G743" s="274">
        <v>308311140102</v>
      </c>
      <c r="H743" s="273" t="s">
        <v>3686</v>
      </c>
      <c r="I743" s="273" t="s">
        <v>2599</v>
      </c>
      <c r="J743" s="273" t="s">
        <v>373</v>
      </c>
      <c r="K743" s="275">
        <v>1.7369600000000001</v>
      </c>
      <c r="L743" s="275">
        <v>1.7369600000000001</v>
      </c>
      <c r="M743" s="275">
        <v>1.660995</v>
      </c>
      <c r="N743" s="276">
        <v>4.3734455600589568</v>
      </c>
      <c r="O743" s="273"/>
      <c r="P743" s="273"/>
      <c r="Q743" s="277"/>
    </row>
    <row r="744" spans="1:17" customFormat="1">
      <c r="A744" s="271">
        <v>741</v>
      </c>
      <c r="B744" s="272"/>
      <c r="C744" s="272" t="s">
        <v>2469</v>
      </c>
      <c r="D744" s="272" t="s">
        <v>2477</v>
      </c>
      <c r="E744" s="272"/>
      <c r="F744" s="273" t="s">
        <v>3687</v>
      </c>
      <c r="G744" s="274">
        <v>308311140402</v>
      </c>
      <c r="H744" s="273" t="s">
        <v>3688</v>
      </c>
      <c r="I744" s="273" t="s">
        <v>2599</v>
      </c>
      <c r="J744" s="273" t="s">
        <v>373</v>
      </c>
      <c r="K744" s="275">
        <v>0.46074999999999999</v>
      </c>
      <c r="L744" s="275">
        <v>0.46074999999999999</v>
      </c>
      <c r="M744" s="275">
        <v>0.44125500000000001</v>
      </c>
      <c r="N744" s="276">
        <v>4.2311448724905016</v>
      </c>
      <c r="O744" s="273"/>
      <c r="P744" s="273"/>
      <c r="Q744" s="277"/>
    </row>
    <row r="745" spans="1:17" customFormat="1">
      <c r="A745" s="271">
        <v>742</v>
      </c>
      <c r="B745" s="272"/>
      <c r="C745" s="272" t="s">
        <v>2469</v>
      </c>
      <c r="D745" s="272" t="s">
        <v>2477</v>
      </c>
      <c r="E745" s="272"/>
      <c r="F745" s="273" t="s">
        <v>3689</v>
      </c>
      <c r="G745" s="274">
        <v>308311240201</v>
      </c>
      <c r="H745" s="273" t="s">
        <v>3690</v>
      </c>
      <c r="I745" s="273" t="s">
        <v>2599</v>
      </c>
      <c r="J745" s="273" t="s">
        <v>373</v>
      </c>
      <c r="K745" s="275">
        <v>0.68059999999999998</v>
      </c>
      <c r="L745" s="275">
        <v>0.68059999999999998</v>
      </c>
      <c r="M745" s="275">
        <v>0.65209500000000009</v>
      </c>
      <c r="N745" s="276">
        <v>4.188216279753143</v>
      </c>
      <c r="O745" s="273"/>
      <c r="P745" s="273"/>
      <c r="Q745" s="277"/>
    </row>
    <row r="746" spans="1:17" customFormat="1">
      <c r="A746" s="271">
        <v>743</v>
      </c>
      <c r="B746" s="272"/>
      <c r="C746" s="272" t="s">
        <v>2469</v>
      </c>
      <c r="D746" s="272" t="s">
        <v>2477</v>
      </c>
      <c r="E746" s="272"/>
      <c r="F746" s="273" t="s">
        <v>3677</v>
      </c>
      <c r="G746" s="274">
        <v>308311240101</v>
      </c>
      <c r="H746" s="273" t="s">
        <v>3691</v>
      </c>
      <c r="I746" s="273" t="s">
        <v>2599</v>
      </c>
      <c r="J746" s="273" t="s">
        <v>373</v>
      </c>
      <c r="K746" s="275">
        <v>1.2784</v>
      </c>
      <c r="L746" s="275">
        <v>1.2784</v>
      </c>
      <c r="M746" s="275">
        <v>1.225689</v>
      </c>
      <c r="N746" s="276">
        <v>4.1232008760951153</v>
      </c>
      <c r="O746" s="273"/>
      <c r="P746" s="273"/>
      <c r="Q746" s="277"/>
    </row>
    <row r="747" spans="1:17" customFormat="1">
      <c r="A747" s="271">
        <v>744</v>
      </c>
      <c r="B747" s="272"/>
      <c r="C747" s="272" t="s">
        <v>2469</v>
      </c>
      <c r="D747" s="272" t="s">
        <v>2477</v>
      </c>
      <c r="E747" s="272"/>
      <c r="F747" s="273" t="s">
        <v>3687</v>
      </c>
      <c r="G747" s="274">
        <v>308311140401</v>
      </c>
      <c r="H747" s="273" t="s">
        <v>3692</v>
      </c>
      <c r="I747" s="273" t="s">
        <v>2599</v>
      </c>
      <c r="J747" s="273" t="s">
        <v>373</v>
      </c>
      <c r="K747" s="275">
        <v>1.0068699999999999</v>
      </c>
      <c r="L747" s="275">
        <v>1.0068699999999999</v>
      </c>
      <c r="M747" s="275">
        <v>0.96562700000000001</v>
      </c>
      <c r="N747" s="276">
        <v>4.0961593850248716</v>
      </c>
      <c r="O747" s="273"/>
      <c r="P747" s="273"/>
      <c r="Q747" s="277"/>
    </row>
    <row r="748" spans="1:17" customFormat="1">
      <c r="A748" s="271">
        <v>745</v>
      </c>
      <c r="B748" s="272"/>
      <c r="C748" s="272" t="s">
        <v>2469</v>
      </c>
      <c r="D748" s="272" t="s">
        <v>2477</v>
      </c>
      <c r="E748" s="272"/>
      <c r="F748" s="273" t="s">
        <v>3693</v>
      </c>
      <c r="G748" s="274">
        <v>308311540101</v>
      </c>
      <c r="H748" s="273" t="s">
        <v>3694</v>
      </c>
      <c r="I748" s="273" t="s">
        <v>2687</v>
      </c>
      <c r="J748" s="273" t="s">
        <v>373</v>
      </c>
      <c r="K748" s="275">
        <v>2.8400000000000002E-2</v>
      </c>
      <c r="L748" s="275">
        <v>2.8400000000000002E-2</v>
      </c>
      <c r="M748" s="275">
        <v>2.7290999999999999E-2</v>
      </c>
      <c r="N748" s="276">
        <v>3.904929577464797</v>
      </c>
      <c r="O748" s="273"/>
      <c r="P748" s="273"/>
      <c r="Q748" s="277"/>
    </row>
    <row r="749" spans="1:17" customFormat="1">
      <c r="A749" s="271">
        <v>746</v>
      </c>
      <c r="B749" s="272"/>
      <c r="C749" s="272" t="s">
        <v>2469</v>
      </c>
      <c r="D749" s="272" t="s">
        <v>2477</v>
      </c>
      <c r="E749" s="272"/>
      <c r="F749" s="273" t="s">
        <v>3675</v>
      </c>
      <c r="G749" s="274">
        <v>308311140202</v>
      </c>
      <c r="H749" s="273" t="s">
        <v>3695</v>
      </c>
      <c r="I749" s="273" t="s">
        <v>2599</v>
      </c>
      <c r="J749" s="273" t="s">
        <v>373</v>
      </c>
      <c r="K749" s="275">
        <v>1.2050000000000001</v>
      </c>
      <c r="L749" s="275">
        <v>1.2050000000000001</v>
      </c>
      <c r="M749" s="275">
        <v>1.159036</v>
      </c>
      <c r="N749" s="276">
        <v>3.8144398340249053</v>
      </c>
      <c r="O749" s="273"/>
      <c r="P749" s="273"/>
      <c r="Q749" s="277"/>
    </row>
    <row r="750" spans="1:17" customFormat="1">
      <c r="A750" s="271">
        <v>747</v>
      </c>
      <c r="B750" s="272"/>
      <c r="C750" s="272" t="s">
        <v>2469</v>
      </c>
      <c r="D750" s="272" t="s">
        <v>2477</v>
      </c>
      <c r="E750" s="272"/>
      <c r="F750" s="273" t="s">
        <v>3696</v>
      </c>
      <c r="G750" s="274">
        <v>308311640301</v>
      </c>
      <c r="H750" s="273" t="s">
        <v>3697</v>
      </c>
      <c r="I750" s="273" t="s">
        <v>2596</v>
      </c>
      <c r="J750" s="273" t="s">
        <v>373</v>
      </c>
      <c r="K750" s="275">
        <v>8.3300000000000006E-3</v>
      </c>
      <c r="L750" s="275">
        <v>8.3300000000000006E-3</v>
      </c>
      <c r="M750" s="275">
        <v>8.0169999999999998E-3</v>
      </c>
      <c r="N750" s="276">
        <v>3.7575030012004893</v>
      </c>
      <c r="O750" s="273"/>
      <c r="P750" s="273"/>
      <c r="Q750" s="277"/>
    </row>
    <row r="751" spans="1:17" customFormat="1">
      <c r="A751" s="271">
        <v>748</v>
      </c>
      <c r="B751" s="272"/>
      <c r="C751" s="272" t="s">
        <v>2469</v>
      </c>
      <c r="D751" s="272" t="s">
        <v>2477</v>
      </c>
      <c r="E751" s="272"/>
      <c r="F751" s="273" t="s">
        <v>3698</v>
      </c>
      <c r="G751" s="274">
        <v>308311340103</v>
      </c>
      <c r="H751" s="273" t="s">
        <v>2900</v>
      </c>
      <c r="I751" s="273" t="s">
        <v>2599</v>
      </c>
      <c r="J751" s="273" t="s">
        <v>373</v>
      </c>
      <c r="K751" s="275">
        <v>1.1414</v>
      </c>
      <c r="L751" s="275">
        <v>1.1414</v>
      </c>
      <c r="M751" s="275">
        <v>1.0995470000000001</v>
      </c>
      <c r="N751" s="276">
        <v>3.666812686174866</v>
      </c>
      <c r="O751" s="273"/>
      <c r="P751" s="273"/>
      <c r="Q751" s="277"/>
    </row>
    <row r="752" spans="1:17" customFormat="1">
      <c r="A752" s="271">
        <v>749</v>
      </c>
      <c r="B752" s="272"/>
      <c r="C752" s="272" t="s">
        <v>2469</v>
      </c>
      <c r="D752" s="272" t="s">
        <v>2477</v>
      </c>
      <c r="E752" s="272"/>
      <c r="F752" s="273" t="s">
        <v>3689</v>
      </c>
      <c r="G752" s="274">
        <v>308311240202</v>
      </c>
      <c r="H752" s="273" t="s">
        <v>3699</v>
      </c>
      <c r="I752" s="273" t="s">
        <v>2599</v>
      </c>
      <c r="J752" s="273" t="s">
        <v>373</v>
      </c>
      <c r="K752" s="275">
        <v>1.0826</v>
      </c>
      <c r="L752" s="275">
        <v>1.0826</v>
      </c>
      <c r="M752" s="275">
        <v>1.0441659999999999</v>
      </c>
      <c r="N752" s="276">
        <v>3.5501570293737372</v>
      </c>
      <c r="O752" s="273"/>
      <c r="P752" s="273"/>
      <c r="Q752" s="277"/>
    </row>
    <row r="753" spans="1:17" customFormat="1">
      <c r="A753" s="271">
        <v>750</v>
      </c>
      <c r="B753" s="272"/>
      <c r="C753" s="272" t="s">
        <v>2469</v>
      </c>
      <c r="D753" s="272" t="s">
        <v>2477</v>
      </c>
      <c r="E753" s="272"/>
      <c r="F753" s="273" t="s">
        <v>3700</v>
      </c>
      <c r="G753" s="274">
        <v>308311640101</v>
      </c>
      <c r="H753" s="273" t="s">
        <v>3701</v>
      </c>
      <c r="I753" s="273" t="s">
        <v>2687</v>
      </c>
      <c r="J753" s="273" t="s">
        <v>373</v>
      </c>
      <c r="K753" s="275">
        <v>3.9199999999999999E-2</v>
      </c>
      <c r="L753" s="275">
        <v>3.9199999999999999E-2</v>
      </c>
      <c r="M753" s="275">
        <v>3.7830000000000003E-2</v>
      </c>
      <c r="N753" s="276">
        <v>3.494897959183664</v>
      </c>
      <c r="O753" s="273"/>
      <c r="P753" s="273"/>
      <c r="Q753" s="277"/>
    </row>
    <row r="754" spans="1:17" customFormat="1">
      <c r="A754" s="271">
        <v>751</v>
      </c>
      <c r="B754" s="272"/>
      <c r="C754" s="272" t="s">
        <v>2469</v>
      </c>
      <c r="D754" s="272" t="s">
        <v>2477</v>
      </c>
      <c r="E754" s="272"/>
      <c r="F754" s="273" t="s">
        <v>3681</v>
      </c>
      <c r="G754" s="274">
        <v>308311140302</v>
      </c>
      <c r="H754" s="273" t="s">
        <v>3702</v>
      </c>
      <c r="I754" s="273" t="s">
        <v>2599</v>
      </c>
      <c r="J754" s="273" t="s">
        <v>373</v>
      </c>
      <c r="K754" s="275">
        <v>1.5062</v>
      </c>
      <c r="L754" s="275">
        <v>1.5062</v>
      </c>
      <c r="M754" s="275">
        <v>1.456027</v>
      </c>
      <c r="N754" s="276">
        <v>3.3310981277386817</v>
      </c>
      <c r="O754" s="273"/>
      <c r="P754" s="273"/>
      <c r="Q754" s="277"/>
    </row>
    <row r="755" spans="1:17" customFormat="1">
      <c r="A755" s="271">
        <v>752</v>
      </c>
      <c r="B755" s="272"/>
      <c r="C755" s="272" t="s">
        <v>2469</v>
      </c>
      <c r="D755" s="272" t="s">
        <v>2477</v>
      </c>
      <c r="E755" s="272"/>
      <c r="F755" s="273" t="s">
        <v>3703</v>
      </c>
      <c r="G755" s="274">
        <v>308311540301</v>
      </c>
      <c r="H755" s="273" t="s">
        <v>3704</v>
      </c>
      <c r="I755" s="273" t="s">
        <v>2687</v>
      </c>
      <c r="J755" s="273" t="s">
        <v>373</v>
      </c>
      <c r="K755" s="275">
        <v>2.0500000000000001E-2</v>
      </c>
      <c r="L755" s="275">
        <v>2.0500000000000001E-2</v>
      </c>
      <c r="M755" s="275">
        <v>1.9824000000000001E-2</v>
      </c>
      <c r="N755" s="276">
        <v>3.2975609756097537</v>
      </c>
      <c r="O755" s="273"/>
      <c r="P755" s="273"/>
      <c r="Q755" s="277"/>
    </row>
    <row r="756" spans="1:17" customFormat="1">
      <c r="A756" s="271">
        <v>753</v>
      </c>
      <c r="B756" s="272"/>
      <c r="C756" s="272" t="s">
        <v>2469</v>
      </c>
      <c r="D756" s="272" t="s">
        <v>2477</v>
      </c>
      <c r="E756" s="272"/>
      <c r="F756" s="273" t="s">
        <v>3705</v>
      </c>
      <c r="G756" s="274">
        <v>308311540401</v>
      </c>
      <c r="H756" s="273" t="s">
        <v>3706</v>
      </c>
      <c r="I756" s="273" t="s">
        <v>2596</v>
      </c>
      <c r="J756" s="273" t="s">
        <v>373</v>
      </c>
      <c r="K756" s="275">
        <v>9.9199999999999997E-2</v>
      </c>
      <c r="L756" s="275">
        <v>9.9199999999999997E-2</v>
      </c>
      <c r="M756" s="275">
        <v>9.5939999999999998E-2</v>
      </c>
      <c r="N756" s="276">
        <v>3.2862903225806441</v>
      </c>
      <c r="O756" s="273"/>
      <c r="P756" s="273"/>
      <c r="Q756" s="277"/>
    </row>
    <row r="757" spans="1:17" customFormat="1">
      <c r="A757" s="271">
        <v>754</v>
      </c>
      <c r="B757" s="272"/>
      <c r="C757" s="272" t="s">
        <v>2469</v>
      </c>
      <c r="D757" s="272" t="s">
        <v>2477</v>
      </c>
      <c r="E757" s="272"/>
      <c r="F757" s="273" t="s">
        <v>3707</v>
      </c>
      <c r="G757" s="274">
        <v>308311540201</v>
      </c>
      <c r="H757" s="273" t="s">
        <v>3708</v>
      </c>
      <c r="I757" s="273" t="s">
        <v>2596</v>
      </c>
      <c r="J757" s="273" t="s">
        <v>373</v>
      </c>
      <c r="K757" s="275">
        <v>0.65959999999999996</v>
      </c>
      <c r="L757" s="275">
        <v>0.65959999999999996</v>
      </c>
      <c r="M757" s="275">
        <v>0.64018900000000001</v>
      </c>
      <c r="N757" s="276">
        <v>2.9428441479684593</v>
      </c>
      <c r="O757" s="273"/>
      <c r="P757" s="273"/>
      <c r="Q757" s="277"/>
    </row>
    <row r="758" spans="1:17" customFormat="1">
      <c r="A758" s="271">
        <v>755</v>
      </c>
      <c r="B758" s="272"/>
      <c r="C758" s="272" t="s">
        <v>2469</v>
      </c>
      <c r="D758" s="272" t="s">
        <v>2477</v>
      </c>
      <c r="E758" s="272"/>
      <c r="F758" s="273" t="s">
        <v>3687</v>
      </c>
      <c r="G758" s="274">
        <v>308311140403</v>
      </c>
      <c r="H758" s="273" t="s">
        <v>3709</v>
      </c>
      <c r="I758" s="273" t="s">
        <v>2599</v>
      </c>
      <c r="J758" s="273" t="s">
        <v>373</v>
      </c>
      <c r="K758" s="275">
        <v>0.81920000000000004</v>
      </c>
      <c r="L758" s="275">
        <v>0.81920000000000004</v>
      </c>
      <c r="M758" s="275">
        <v>0.79541700000000004</v>
      </c>
      <c r="N758" s="276">
        <v>2.9031982421875</v>
      </c>
      <c r="O758" s="273"/>
      <c r="P758" s="273"/>
      <c r="Q758" s="277"/>
    </row>
    <row r="759" spans="1:17" customFormat="1">
      <c r="A759" s="271">
        <v>756</v>
      </c>
      <c r="B759" s="272"/>
      <c r="C759" s="272" t="s">
        <v>2469</v>
      </c>
      <c r="D759" s="272" t="s">
        <v>2477</v>
      </c>
      <c r="E759" s="272"/>
      <c r="F759" s="273" t="s">
        <v>3710</v>
      </c>
      <c r="G759" s="274">
        <v>308311640201</v>
      </c>
      <c r="H759" s="273" t="s">
        <v>3711</v>
      </c>
      <c r="I759" s="273" t="s">
        <v>2687</v>
      </c>
      <c r="J759" s="273" t="s">
        <v>373</v>
      </c>
      <c r="K759" s="275">
        <v>7.6200000000000004E-2</v>
      </c>
      <c r="L759" s="275">
        <v>7.6200000000000004E-2</v>
      </c>
      <c r="M759" s="275">
        <v>7.4195999999999998E-2</v>
      </c>
      <c r="N759" s="276">
        <v>2.629921259842527</v>
      </c>
      <c r="O759" s="273"/>
      <c r="P759" s="273"/>
      <c r="Q759" s="277"/>
    </row>
    <row r="760" spans="1:17" customFormat="1">
      <c r="A760" s="271">
        <v>757</v>
      </c>
      <c r="B760" s="272"/>
      <c r="C760" s="272" t="s">
        <v>2469</v>
      </c>
      <c r="D760" s="272" t="s">
        <v>2477</v>
      </c>
      <c r="E760" s="272"/>
      <c r="F760" s="273" t="s">
        <v>3698</v>
      </c>
      <c r="G760" s="274">
        <v>308311340102</v>
      </c>
      <c r="H760" s="273" t="s">
        <v>3712</v>
      </c>
      <c r="I760" s="273" t="s">
        <v>2599</v>
      </c>
      <c r="J760" s="273" t="s">
        <v>373</v>
      </c>
      <c r="K760" s="275">
        <v>1.30105</v>
      </c>
      <c r="L760" s="275">
        <v>1.30105</v>
      </c>
      <c r="M760" s="275">
        <v>1.2670569999999999</v>
      </c>
      <c r="N760" s="276">
        <v>2.61273586718421</v>
      </c>
      <c r="O760" s="273"/>
      <c r="P760" s="273"/>
      <c r="Q760" s="277"/>
    </row>
    <row r="761" spans="1:17" customFormat="1">
      <c r="A761" s="271">
        <v>758</v>
      </c>
      <c r="B761" s="272"/>
      <c r="C761" s="272" t="s">
        <v>2469</v>
      </c>
      <c r="D761" s="272" t="s">
        <v>2477</v>
      </c>
      <c r="E761" s="272"/>
      <c r="F761" s="273" t="s">
        <v>3693</v>
      </c>
      <c r="G761" s="274">
        <v>308311540104</v>
      </c>
      <c r="H761" s="273" t="s">
        <v>3713</v>
      </c>
      <c r="I761" s="273" t="s">
        <v>2665</v>
      </c>
      <c r="J761" s="273" t="s">
        <v>373</v>
      </c>
      <c r="K761" s="275">
        <v>0.157635</v>
      </c>
      <c r="L761" s="275">
        <v>0.157635</v>
      </c>
      <c r="M761" s="275">
        <v>0.15352299999999999</v>
      </c>
      <c r="N761" s="276">
        <v>2.6085577441558061</v>
      </c>
      <c r="O761" s="273"/>
      <c r="P761" s="273"/>
      <c r="Q761" s="277"/>
    </row>
    <row r="762" spans="1:17" customFormat="1">
      <c r="A762" s="271">
        <v>759</v>
      </c>
      <c r="B762" s="272"/>
      <c r="C762" s="272" t="s">
        <v>2469</v>
      </c>
      <c r="D762" s="272" t="s">
        <v>2477</v>
      </c>
      <c r="E762" s="272"/>
      <c r="F762" s="273" t="s">
        <v>3714</v>
      </c>
      <c r="G762" s="274">
        <v>308311440304</v>
      </c>
      <c r="H762" s="273" t="s">
        <v>3715</v>
      </c>
      <c r="I762" s="273" t="s">
        <v>2687</v>
      </c>
      <c r="J762" s="273" t="s">
        <v>373</v>
      </c>
      <c r="K762" s="275">
        <v>2.5700000000000001E-2</v>
      </c>
      <c r="L762" s="275">
        <v>2.5700000000000001E-2</v>
      </c>
      <c r="M762" s="275">
        <v>2.5038000000000001E-2</v>
      </c>
      <c r="N762" s="276">
        <v>2.5758754863813205</v>
      </c>
      <c r="O762" s="273"/>
      <c r="P762" s="273"/>
      <c r="Q762" s="277"/>
    </row>
    <row r="763" spans="1:17" customFormat="1">
      <c r="A763" s="271">
        <v>760</v>
      </c>
      <c r="B763" s="272"/>
      <c r="C763" s="272" t="s">
        <v>2469</v>
      </c>
      <c r="D763" s="272" t="s">
        <v>2477</v>
      </c>
      <c r="E763" s="272"/>
      <c r="F763" s="273" t="s">
        <v>3716</v>
      </c>
      <c r="G763" s="274">
        <v>308311440201</v>
      </c>
      <c r="H763" s="273" t="s">
        <v>3717</v>
      </c>
      <c r="I763" s="273" t="s">
        <v>2596</v>
      </c>
      <c r="J763" s="273" t="s">
        <v>373</v>
      </c>
      <c r="K763" s="275">
        <v>0.1116</v>
      </c>
      <c r="L763" s="275">
        <v>0.1116</v>
      </c>
      <c r="M763" s="275">
        <v>0.108762</v>
      </c>
      <c r="N763" s="276">
        <v>2.5430107526881787</v>
      </c>
      <c r="O763" s="273"/>
      <c r="P763" s="273"/>
      <c r="Q763" s="277"/>
    </row>
    <row r="764" spans="1:17" customFormat="1">
      <c r="A764" s="271">
        <v>761</v>
      </c>
      <c r="B764" s="272"/>
      <c r="C764" s="272" t="s">
        <v>2469</v>
      </c>
      <c r="D764" s="272" t="s">
        <v>2477</v>
      </c>
      <c r="E764" s="272"/>
      <c r="F764" s="273" t="s">
        <v>3698</v>
      </c>
      <c r="G764" s="274">
        <v>308311340101</v>
      </c>
      <c r="H764" s="273" t="s">
        <v>3565</v>
      </c>
      <c r="I764" s="273" t="s">
        <v>2599</v>
      </c>
      <c r="J764" s="273" t="s">
        <v>373</v>
      </c>
      <c r="K764" s="275">
        <v>0.465225</v>
      </c>
      <c r="L764" s="275">
        <v>0.465225</v>
      </c>
      <c r="M764" s="275">
        <v>0.45374900000000001</v>
      </c>
      <c r="N764" s="276">
        <v>2.466763394056636</v>
      </c>
      <c r="O764" s="273"/>
      <c r="P764" s="273"/>
      <c r="Q764" s="277"/>
    </row>
    <row r="765" spans="1:17" customFormat="1">
      <c r="A765" s="271">
        <v>762</v>
      </c>
      <c r="B765" s="272"/>
      <c r="C765" s="272" t="s">
        <v>2469</v>
      </c>
      <c r="D765" s="272" t="s">
        <v>2477</v>
      </c>
      <c r="E765" s="272"/>
      <c r="F765" s="273" t="s">
        <v>3718</v>
      </c>
      <c r="G765" s="274">
        <v>308311440803</v>
      </c>
      <c r="H765" s="273" t="s">
        <v>3719</v>
      </c>
      <c r="I765" s="273" t="s">
        <v>2596</v>
      </c>
      <c r="J765" s="273" t="s">
        <v>373</v>
      </c>
      <c r="K765" s="275">
        <v>0.71614</v>
      </c>
      <c r="L765" s="275">
        <v>0.71614</v>
      </c>
      <c r="M765" s="275">
        <v>0.69897900000000002</v>
      </c>
      <c r="N765" s="276">
        <v>2.396319155472391</v>
      </c>
      <c r="O765" s="273"/>
      <c r="P765" s="273"/>
      <c r="Q765" s="277"/>
    </row>
    <row r="766" spans="1:17" customFormat="1">
      <c r="A766" s="271">
        <v>763</v>
      </c>
      <c r="B766" s="272"/>
      <c r="C766" s="272" t="s">
        <v>2469</v>
      </c>
      <c r="D766" s="272" t="s">
        <v>2477</v>
      </c>
      <c r="E766" s="272"/>
      <c r="F766" s="273" t="s">
        <v>3720</v>
      </c>
      <c r="G766" s="274">
        <v>308311440501</v>
      </c>
      <c r="H766" s="273" t="s">
        <v>3721</v>
      </c>
      <c r="I766" s="273" t="s">
        <v>2596</v>
      </c>
      <c r="J766" s="273" t="s">
        <v>373</v>
      </c>
      <c r="K766" s="275">
        <v>0.66</v>
      </c>
      <c r="L766" s="275">
        <v>0.66</v>
      </c>
      <c r="M766" s="275">
        <v>0.64463499999999996</v>
      </c>
      <c r="N766" s="276">
        <v>2.3280303030303142</v>
      </c>
      <c r="O766" s="273"/>
      <c r="P766" s="273"/>
      <c r="Q766" s="277"/>
    </row>
    <row r="767" spans="1:17" customFormat="1">
      <c r="A767" s="271">
        <v>764</v>
      </c>
      <c r="B767" s="272"/>
      <c r="C767" s="272" t="s">
        <v>2469</v>
      </c>
      <c r="D767" s="272" t="s">
        <v>2477</v>
      </c>
      <c r="E767" s="272"/>
      <c r="F767" s="273" t="s">
        <v>3679</v>
      </c>
      <c r="G767" s="274">
        <v>308311340202</v>
      </c>
      <c r="H767" s="273" t="s">
        <v>3722</v>
      </c>
      <c r="I767" s="273" t="s">
        <v>2599</v>
      </c>
      <c r="J767" s="273" t="s">
        <v>373</v>
      </c>
      <c r="K767" s="275">
        <v>2.121</v>
      </c>
      <c r="L767" s="275">
        <v>2.121</v>
      </c>
      <c r="M767" s="275">
        <v>2.0749680000000001</v>
      </c>
      <c r="N767" s="276">
        <v>2.1702970297029633</v>
      </c>
      <c r="O767" s="273"/>
      <c r="P767" s="273"/>
      <c r="Q767" s="277"/>
    </row>
    <row r="768" spans="1:17" customFormat="1">
      <c r="A768" s="271">
        <v>765</v>
      </c>
      <c r="B768" s="272"/>
      <c r="C768" s="272" t="s">
        <v>2469</v>
      </c>
      <c r="D768" s="272" t="s">
        <v>2477</v>
      </c>
      <c r="E768" s="272"/>
      <c r="F768" s="273" t="s">
        <v>3687</v>
      </c>
      <c r="G768" s="274">
        <v>308311140404</v>
      </c>
      <c r="H768" s="273" t="s">
        <v>2926</v>
      </c>
      <c r="I768" s="273" t="s">
        <v>2840</v>
      </c>
      <c r="J768" s="273" t="s">
        <v>373</v>
      </c>
      <c r="K768" s="275">
        <v>1.8600000000000001E-3</v>
      </c>
      <c r="L768" s="275">
        <v>1.8600000000000001E-3</v>
      </c>
      <c r="M768" s="275">
        <v>1.823E-3</v>
      </c>
      <c r="N768" s="276">
        <v>1.9892473118279643</v>
      </c>
      <c r="O768" s="273"/>
      <c r="P768" s="273"/>
      <c r="Q768" s="277"/>
    </row>
    <row r="769" spans="1:17" customFormat="1">
      <c r="A769" s="271">
        <v>766</v>
      </c>
      <c r="B769" s="272"/>
      <c r="C769" s="272" t="s">
        <v>2469</v>
      </c>
      <c r="D769" s="272" t="s">
        <v>2477</v>
      </c>
      <c r="E769" s="272"/>
      <c r="F769" s="273" t="s">
        <v>3698</v>
      </c>
      <c r="G769" s="274">
        <v>308311340104</v>
      </c>
      <c r="H769" s="273" t="s">
        <v>3723</v>
      </c>
      <c r="I769" s="273" t="s">
        <v>2687</v>
      </c>
      <c r="J769" s="273" t="s">
        <v>373</v>
      </c>
      <c r="K769" s="275">
        <v>0.55379999999999996</v>
      </c>
      <c r="L769" s="275">
        <v>0.55379999999999996</v>
      </c>
      <c r="M769" s="275">
        <v>0.54965799999999998</v>
      </c>
      <c r="N769" s="276">
        <v>0.74792343806427941</v>
      </c>
      <c r="O769" s="273"/>
      <c r="P769" s="273"/>
      <c r="Q769" s="277"/>
    </row>
    <row r="770" spans="1:17" customFormat="1">
      <c r="A770" s="271">
        <v>767</v>
      </c>
      <c r="B770" s="272"/>
      <c r="C770" s="272" t="s">
        <v>2469</v>
      </c>
      <c r="D770" s="272" t="s">
        <v>2477</v>
      </c>
      <c r="E770" s="272"/>
      <c r="F770" s="273" t="s">
        <v>3724</v>
      </c>
      <c r="G770" s="274">
        <v>308312240305</v>
      </c>
      <c r="H770" s="273" t="s">
        <v>3725</v>
      </c>
      <c r="I770" s="273" t="s">
        <v>2665</v>
      </c>
      <c r="J770" s="273" t="s">
        <v>373</v>
      </c>
      <c r="K770" s="275">
        <v>3.01</v>
      </c>
      <c r="L770" s="275">
        <v>3.01</v>
      </c>
      <c r="M770" s="275">
        <v>2.9846729999999999</v>
      </c>
      <c r="N770" s="276">
        <v>0.84142857142856742</v>
      </c>
      <c r="O770" s="273"/>
      <c r="P770" s="273"/>
      <c r="Q770" s="277"/>
    </row>
    <row r="771" spans="1:17" customFormat="1">
      <c r="A771" s="271">
        <v>768</v>
      </c>
      <c r="B771" s="272"/>
      <c r="C771" s="272" t="s">
        <v>2469</v>
      </c>
      <c r="D771" s="272" t="s">
        <v>2477</v>
      </c>
      <c r="E771" s="272"/>
      <c r="F771" s="273" t="s">
        <v>3726</v>
      </c>
      <c r="G771" s="274">
        <v>308312240102</v>
      </c>
      <c r="H771" s="273" t="s">
        <v>3727</v>
      </c>
      <c r="I771" s="273" t="s">
        <v>2687</v>
      </c>
      <c r="J771" s="273" t="s">
        <v>373</v>
      </c>
      <c r="K771" s="275">
        <v>0.36070000000000002</v>
      </c>
      <c r="L771" s="275">
        <v>0.36070000000000002</v>
      </c>
      <c r="M771" s="275">
        <v>0.33503700000000003</v>
      </c>
      <c r="N771" s="276">
        <v>7.1147768228444663</v>
      </c>
      <c r="O771" s="273"/>
      <c r="P771" s="273"/>
      <c r="Q771" s="277"/>
    </row>
    <row r="772" spans="1:17" customFormat="1">
      <c r="A772" s="271">
        <v>769</v>
      </c>
      <c r="B772" s="272"/>
      <c r="C772" s="272" t="s">
        <v>2469</v>
      </c>
      <c r="D772" s="272" t="s">
        <v>2477</v>
      </c>
      <c r="E772" s="272"/>
      <c r="F772" s="273" t="s">
        <v>3728</v>
      </c>
      <c r="G772" s="274">
        <v>308312140301</v>
      </c>
      <c r="H772" s="273" t="s">
        <v>3729</v>
      </c>
      <c r="I772" s="273" t="s">
        <v>2596</v>
      </c>
      <c r="J772" s="273" t="s">
        <v>373</v>
      </c>
      <c r="K772" s="275">
        <v>6.3768000000000005E-2</v>
      </c>
      <c r="L772" s="275">
        <v>6.3768000000000005E-2</v>
      </c>
      <c r="M772" s="275">
        <v>5.9944999999999998E-2</v>
      </c>
      <c r="N772" s="276">
        <v>5.9951699912181766</v>
      </c>
      <c r="O772" s="273"/>
      <c r="P772" s="273"/>
      <c r="Q772" s="277"/>
    </row>
    <row r="773" spans="1:17" customFormat="1">
      <c r="A773" s="271">
        <v>770</v>
      </c>
      <c r="B773" s="272"/>
      <c r="C773" s="272" t="s">
        <v>2469</v>
      </c>
      <c r="D773" s="272" t="s">
        <v>2477</v>
      </c>
      <c r="E773" s="272"/>
      <c r="F773" s="273" t="s">
        <v>3730</v>
      </c>
      <c r="G773" s="274">
        <v>308312240201</v>
      </c>
      <c r="H773" s="273" t="s">
        <v>2694</v>
      </c>
      <c r="I773" s="273" t="s">
        <v>2687</v>
      </c>
      <c r="J773" s="273" t="s">
        <v>373</v>
      </c>
      <c r="K773" s="275">
        <v>2.4125000000000001E-2</v>
      </c>
      <c r="L773" s="275">
        <v>2.4125000000000001E-2</v>
      </c>
      <c r="M773" s="275">
        <v>2.2685E-2</v>
      </c>
      <c r="N773" s="276">
        <v>5.9689119170984473</v>
      </c>
      <c r="O773" s="273"/>
      <c r="P773" s="273"/>
      <c r="Q773" s="277"/>
    </row>
    <row r="774" spans="1:17" customFormat="1">
      <c r="A774" s="271">
        <v>771</v>
      </c>
      <c r="B774" s="272"/>
      <c r="C774" s="272" t="s">
        <v>2469</v>
      </c>
      <c r="D774" s="272" t="s">
        <v>2477</v>
      </c>
      <c r="E774" s="272"/>
      <c r="F774" s="273" t="s">
        <v>3726</v>
      </c>
      <c r="G774" s="274">
        <v>308312240103</v>
      </c>
      <c r="H774" s="273" t="s">
        <v>3731</v>
      </c>
      <c r="I774" s="273" t="s">
        <v>2687</v>
      </c>
      <c r="J774" s="273" t="s">
        <v>373</v>
      </c>
      <c r="K774" s="275">
        <v>0.13650000000000001</v>
      </c>
      <c r="L774" s="275">
        <v>0.13650000000000001</v>
      </c>
      <c r="M774" s="275">
        <v>0.129276</v>
      </c>
      <c r="N774" s="276">
        <v>5.2923076923076984</v>
      </c>
      <c r="O774" s="273"/>
      <c r="P774" s="273"/>
      <c r="Q774" s="277"/>
    </row>
    <row r="775" spans="1:17" customFormat="1">
      <c r="A775" s="271">
        <v>772</v>
      </c>
      <c r="B775" s="272"/>
      <c r="C775" s="272" t="s">
        <v>2469</v>
      </c>
      <c r="D775" s="272" t="s">
        <v>2477</v>
      </c>
      <c r="E775" s="272"/>
      <c r="F775" s="273" t="s">
        <v>3732</v>
      </c>
      <c r="G775" s="274">
        <v>308312440102</v>
      </c>
      <c r="H775" s="273" t="s">
        <v>3733</v>
      </c>
      <c r="I775" s="273" t="s">
        <v>2687</v>
      </c>
      <c r="J775" s="273" t="s">
        <v>373</v>
      </c>
      <c r="K775" s="275">
        <v>0.1197</v>
      </c>
      <c r="L775" s="275">
        <v>0.1197</v>
      </c>
      <c r="M775" s="275">
        <v>0.113368</v>
      </c>
      <c r="N775" s="276">
        <v>5.2898913951545561</v>
      </c>
      <c r="O775" s="273"/>
      <c r="P775" s="273"/>
      <c r="Q775" s="277"/>
    </row>
    <row r="776" spans="1:17" customFormat="1">
      <c r="A776" s="271">
        <v>773</v>
      </c>
      <c r="B776" s="272"/>
      <c r="C776" s="272" t="s">
        <v>2469</v>
      </c>
      <c r="D776" s="272" t="s">
        <v>2477</v>
      </c>
      <c r="E776" s="272"/>
      <c r="F776" s="273" t="s">
        <v>3732</v>
      </c>
      <c r="G776" s="274">
        <v>308312440103</v>
      </c>
      <c r="H776" s="273" t="s">
        <v>3734</v>
      </c>
      <c r="I776" s="273" t="s">
        <v>2840</v>
      </c>
      <c r="J776" s="273" t="s">
        <v>373</v>
      </c>
      <c r="K776" s="275">
        <v>7.6600000000000001E-2</v>
      </c>
      <c r="L776" s="275">
        <v>7.6600000000000001E-2</v>
      </c>
      <c r="M776" s="275">
        <v>7.2959999999999997E-2</v>
      </c>
      <c r="N776" s="276">
        <v>4.7519582245430865</v>
      </c>
      <c r="O776" s="273"/>
      <c r="P776" s="273"/>
      <c r="Q776" s="277"/>
    </row>
    <row r="777" spans="1:17" customFormat="1">
      <c r="A777" s="271">
        <v>774</v>
      </c>
      <c r="B777" s="272"/>
      <c r="C777" s="272" t="s">
        <v>2469</v>
      </c>
      <c r="D777" s="272" t="s">
        <v>2477</v>
      </c>
      <c r="E777" s="272"/>
      <c r="F777" s="273" t="s">
        <v>3724</v>
      </c>
      <c r="G777" s="274">
        <v>308312240302</v>
      </c>
      <c r="H777" s="273" t="s">
        <v>3565</v>
      </c>
      <c r="I777" s="273" t="s">
        <v>2596</v>
      </c>
      <c r="J777" s="273" t="s">
        <v>373</v>
      </c>
      <c r="K777" s="275">
        <v>0.2303</v>
      </c>
      <c r="L777" s="275">
        <v>0.2303</v>
      </c>
      <c r="M777" s="275">
        <v>0.21946199999999999</v>
      </c>
      <c r="N777" s="276">
        <v>4.7060356057316604</v>
      </c>
      <c r="O777" s="273"/>
      <c r="P777" s="273"/>
      <c r="Q777" s="277"/>
    </row>
    <row r="778" spans="1:17" customFormat="1">
      <c r="A778" s="271">
        <v>775</v>
      </c>
      <c r="B778" s="272"/>
      <c r="C778" s="272" t="s">
        <v>2469</v>
      </c>
      <c r="D778" s="272" t="s">
        <v>2477</v>
      </c>
      <c r="E778" s="272"/>
      <c r="F778" s="273" t="s">
        <v>3726</v>
      </c>
      <c r="G778" s="274">
        <v>308312240101</v>
      </c>
      <c r="H778" s="273" t="s">
        <v>3565</v>
      </c>
      <c r="I778" s="273" t="s">
        <v>2596</v>
      </c>
      <c r="J778" s="273" t="s">
        <v>373</v>
      </c>
      <c r="K778" s="275">
        <v>0.30059999999999998</v>
      </c>
      <c r="L778" s="275">
        <v>0.30059999999999998</v>
      </c>
      <c r="M778" s="275">
        <v>0.286715</v>
      </c>
      <c r="N778" s="276">
        <v>4.6190951430472325</v>
      </c>
      <c r="O778" s="273"/>
      <c r="P778" s="273"/>
      <c r="Q778" s="277"/>
    </row>
    <row r="779" spans="1:17" customFormat="1">
      <c r="A779" s="271">
        <v>776</v>
      </c>
      <c r="B779" s="272"/>
      <c r="C779" s="272" t="s">
        <v>2469</v>
      </c>
      <c r="D779" s="272" t="s">
        <v>2477</v>
      </c>
      <c r="E779" s="272"/>
      <c r="F779" s="273" t="s">
        <v>3732</v>
      </c>
      <c r="G779" s="274">
        <v>308312440104</v>
      </c>
      <c r="H779" s="273" t="s">
        <v>3565</v>
      </c>
      <c r="I779" s="273" t="s">
        <v>2596</v>
      </c>
      <c r="J779" s="273" t="s">
        <v>373</v>
      </c>
      <c r="K779" s="275">
        <v>0.94379999999999997</v>
      </c>
      <c r="L779" s="275">
        <v>0.94379999999999997</v>
      </c>
      <c r="M779" s="275">
        <v>0.90437400000000001</v>
      </c>
      <c r="N779" s="276">
        <v>4.1773680864589915</v>
      </c>
      <c r="O779" s="273"/>
      <c r="P779" s="273"/>
      <c r="Q779" s="277"/>
    </row>
    <row r="780" spans="1:17" customFormat="1">
      <c r="A780" s="271">
        <v>777</v>
      </c>
      <c r="B780" s="272"/>
      <c r="C780" s="272" t="s">
        <v>2469</v>
      </c>
      <c r="D780" s="272" t="s">
        <v>2477</v>
      </c>
      <c r="E780" s="272"/>
      <c r="F780" s="273" t="s">
        <v>3735</v>
      </c>
      <c r="G780" s="274">
        <v>308312240404</v>
      </c>
      <c r="H780" s="273" t="s">
        <v>3736</v>
      </c>
      <c r="I780" s="273" t="s">
        <v>2596</v>
      </c>
      <c r="J780" s="273" t="s">
        <v>373</v>
      </c>
      <c r="K780" s="275">
        <v>1.01E-4</v>
      </c>
      <c r="L780" s="275">
        <v>1.01E-4</v>
      </c>
      <c r="M780" s="275">
        <v>9.7E-5</v>
      </c>
      <c r="N780" s="276">
        <v>3.9603960396039626</v>
      </c>
      <c r="O780" s="273"/>
      <c r="P780" s="273"/>
      <c r="Q780" s="277"/>
    </row>
    <row r="781" spans="1:17" customFormat="1">
      <c r="A781" s="271">
        <v>778</v>
      </c>
      <c r="B781" s="272"/>
      <c r="C781" s="272" t="s">
        <v>2469</v>
      </c>
      <c r="D781" s="272" t="s">
        <v>2477</v>
      </c>
      <c r="E781" s="272"/>
      <c r="F781" s="273" t="s">
        <v>3737</v>
      </c>
      <c r="G781" s="274">
        <v>308312340101</v>
      </c>
      <c r="H781" s="273" t="s">
        <v>3738</v>
      </c>
      <c r="I781" s="273" t="s">
        <v>2596</v>
      </c>
      <c r="J781" s="273" t="s">
        <v>373</v>
      </c>
      <c r="K781" s="275">
        <v>0.3357</v>
      </c>
      <c r="L781" s="275">
        <v>0.3357</v>
      </c>
      <c r="M781" s="275">
        <v>0.32249299999999997</v>
      </c>
      <c r="N781" s="276">
        <v>3.9341674113792151</v>
      </c>
      <c r="O781" s="273"/>
      <c r="P781" s="273"/>
      <c r="Q781" s="277"/>
    </row>
    <row r="782" spans="1:17" customFormat="1">
      <c r="A782" s="271">
        <v>779</v>
      </c>
      <c r="B782" s="272"/>
      <c r="C782" s="272" t="s">
        <v>2469</v>
      </c>
      <c r="D782" s="272" t="s">
        <v>2477</v>
      </c>
      <c r="E782" s="272"/>
      <c r="F782" s="273" t="s">
        <v>3726</v>
      </c>
      <c r="G782" s="274">
        <v>308312240105</v>
      </c>
      <c r="H782" s="273" t="s">
        <v>3739</v>
      </c>
      <c r="I782" s="273" t="s">
        <v>2665</v>
      </c>
      <c r="J782" s="273" t="s">
        <v>373</v>
      </c>
      <c r="K782" s="275">
        <v>4.1399999999999999E-2</v>
      </c>
      <c r="L782" s="275">
        <v>4.1399999999999999E-2</v>
      </c>
      <c r="M782" s="275">
        <v>3.9859000000000006E-2</v>
      </c>
      <c r="N782" s="276">
        <v>3.7222222222222072</v>
      </c>
      <c r="O782" s="273"/>
      <c r="P782" s="273"/>
      <c r="Q782" s="277"/>
    </row>
    <row r="783" spans="1:17" customFormat="1">
      <c r="A783" s="271">
        <v>780</v>
      </c>
      <c r="B783" s="272"/>
      <c r="C783" s="272" t="s">
        <v>2469</v>
      </c>
      <c r="D783" s="272" t="s">
        <v>2477</v>
      </c>
      <c r="E783" s="272"/>
      <c r="F783" s="273" t="s">
        <v>3737</v>
      </c>
      <c r="G783" s="274">
        <v>308312340102</v>
      </c>
      <c r="H783" s="273" t="s">
        <v>3565</v>
      </c>
      <c r="I783" s="273" t="s">
        <v>2596</v>
      </c>
      <c r="J783" s="273" t="s">
        <v>373</v>
      </c>
      <c r="K783" s="275">
        <v>0.49459999999999998</v>
      </c>
      <c r="L783" s="275">
        <v>0.49459999999999998</v>
      </c>
      <c r="M783" s="275">
        <v>0.47664899999999999</v>
      </c>
      <c r="N783" s="276">
        <v>3.6293974929235735</v>
      </c>
      <c r="O783" s="273"/>
      <c r="P783" s="273"/>
      <c r="Q783" s="277"/>
    </row>
    <row r="784" spans="1:17" customFormat="1">
      <c r="A784" s="271">
        <v>781</v>
      </c>
      <c r="B784" s="272"/>
      <c r="C784" s="272" t="s">
        <v>2469</v>
      </c>
      <c r="D784" s="272" t="s">
        <v>2477</v>
      </c>
      <c r="E784" s="272"/>
      <c r="F784" s="273" t="s">
        <v>3740</v>
      </c>
      <c r="G784" s="274">
        <v>308312140102</v>
      </c>
      <c r="H784" s="273" t="s">
        <v>3565</v>
      </c>
      <c r="I784" s="273" t="s">
        <v>2596</v>
      </c>
      <c r="J784" s="273" t="s">
        <v>373</v>
      </c>
      <c r="K784" s="275">
        <v>1.305642</v>
      </c>
      <c r="L784" s="275">
        <v>1.305642</v>
      </c>
      <c r="M784" s="275">
        <v>1.2595639999999999</v>
      </c>
      <c r="N784" s="276">
        <v>3.5291450489491041</v>
      </c>
      <c r="O784" s="273"/>
      <c r="P784" s="273"/>
      <c r="Q784" s="277"/>
    </row>
    <row r="785" spans="1:17" customFormat="1">
      <c r="A785" s="271">
        <v>782</v>
      </c>
      <c r="B785" s="272"/>
      <c r="C785" s="272" t="s">
        <v>2469</v>
      </c>
      <c r="D785" s="272" t="s">
        <v>2477</v>
      </c>
      <c r="E785" s="272"/>
      <c r="F785" s="273" t="s">
        <v>3732</v>
      </c>
      <c r="G785" s="274">
        <v>308312440101</v>
      </c>
      <c r="H785" s="273" t="s">
        <v>3741</v>
      </c>
      <c r="I785" s="273" t="s">
        <v>2665</v>
      </c>
      <c r="J785" s="273" t="s">
        <v>373</v>
      </c>
      <c r="K785" s="275">
        <v>1.1712999999999999E-2</v>
      </c>
      <c r="L785" s="275">
        <v>1.1712999999999999E-2</v>
      </c>
      <c r="M785" s="275">
        <v>1.1303000000000001E-2</v>
      </c>
      <c r="N785" s="276">
        <v>3.5003841885084852</v>
      </c>
      <c r="O785" s="273"/>
      <c r="P785" s="273"/>
      <c r="Q785" s="277"/>
    </row>
    <row r="786" spans="1:17" customFormat="1">
      <c r="A786" s="271">
        <v>783</v>
      </c>
      <c r="B786" s="272"/>
      <c r="C786" s="272" t="s">
        <v>2469</v>
      </c>
      <c r="D786" s="272" t="s">
        <v>2477</v>
      </c>
      <c r="E786" s="272"/>
      <c r="F786" s="273" t="s">
        <v>3737</v>
      </c>
      <c r="G786" s="274">
        <v>308312340103</v>
      </c>
      <c r="H786" s="273" t="s">
        <v>3742</v>
      </c>
      <c r="I786" s="273" t="s">
        <v>2687</v>
      </c>
      <c r="J786" s="273" t="s">
        <v>373</v>
      </c>
      <c r="K786" s="275">
        <v>3.6344000000000001E-2</v>
      </c>
      <c r="L786" s="275">
        <v>3.6344000000000001E-2</v>
      </c>
      <c r="M786" s="275">
        <v>3.5288E-2</v>
      </c>
      <c r="N786" s="276">
        <v>2.9055690072639262</v>
      </c>
      <c r="O786" s="273"/>
      <c r="P786" s="273"/>
      <c r="Q786" s="277"/>
    </row>
    <row r="787" spans="1:17" customFormat="1">
      <c r="A787" s="271">
        <v>784</v>
      </c>
      <c r="B787" s="272"/>
      <c r="C787" s="272" t="s">
        <v>2469</v>
      </c>
      <c r="D787" s="272" t="s">
        <v>2477</v>
      </c>
      <c r="E787" s="272"/>
      <c r="F787" s="273" t="s">
        <v>3724</v>
      </c>
      <c r="G787" s="274">
        <v>308312240301</v>
      </c>
      <c r="H787" s="273" t="s">
        <v>2694</v>
      </c>
      <c r="I787" s="273" t="s">
        <v>2687</v>
      </c>
      <c r="J787" s="273" t="s">
        <v>373</v>
      </c>
      <c r="K787" s="275">
        <v>0.57379999999999998</v>
      </c>
      <c r="L787" s="275">
        <v>0.57379999999999998</v>
      </c>
      <c r="M787" s="275">
        <v>0.55785200000000001</v>
      </c>
      <c r="N787" s="276">
        <v>2.7793656326246015</v>
      </c>
      <c r="O787" s="273"/>
      <c r="P787" s="273"/>
      <c r="Q787" s="277"/>
    </row>
    <row r="788" spans="1:17" customFormat="1">
      <c r="A788" s="271">
        <v>785</v>
      </c>
      <c r="B788" s="272"/>
      <c r="C788" s="272" t="s">
        <v>2469</v>
      </c>
      <c r="D788" s="272" t="s">
        <v>2477</v>
      </c>
      <c r="E788" s="272"/>
      <c r="F788" s="273" t="s">
        <v>3740</v>
      </c>
      <c r="G788" s="274">
        <v>308312140106</v>
      </c>
      <c r="H788" s="273" t="s">
        <v>3743</v>
      </c>
      <c r="I788" s="273" t="s">
        <v>2840</v>
      </c>
      <c r="J788" s="273" t="s">
        <v>373</v>
      </c>
      <c r="K788" s="275">
        <v>6.5659999999999996E-2</v>
      </c>
      <c r="L788" s="275">
        <v>6.5659999999999996E-2</v>
      </c>
      <c r="M788" s="275">
        <v>6.4030000000000004E-2</v>
      </c>
      <c r="N788" s="276">
        <v>2.4824855315260321</v>
      </c>
      <c r="O788" s="273"/>
      <c r="P788" s="273"/>
      <c r="Q788" s="277"/>
    </row>
    <row r="789" spans="1:17" customFormat="1">
      <c r="A789" s="271">
        <v>786</v>
      </c>
      <c r="B789" s="272"/>
      <c r="C789" s="272" t="s">
        <v>2469</v>
      </c>
      <c r="D789" s="272" t="s">
        <v>2477</v>
      </c>
      <c r="E789" s="272"/>
      <c r="F789" s="273" t="s">
        <v>3744</v>
      </c>
      <c r="G789" s="274">
        <v>308312240604</v>
      </c>
      <c r="H789" s="273" t="s">
        <v>3745</v>
      </c>
      <c r="I789" s="273" t="s">
        <v>2665</v>
      </c>
      <c r="J789" s="273" t="s">
        <v>373</v>
      </c>
      <c r="K789" s="275">
        <v>6.4299999999999996E-2</v>
      </c>
      <c r="L789" s="275">
        <v>6.4299999999999996E-2</v>
      </c>
      <c r="M789" s="275">
        <v>6.2743999999999994E-2</v>
      </c>
      <c r="N789" s="276">
        <v>2.4199066874028023</v>
      </c>
      <c r="O789" s="273"/>
      <c r="P789" s="273"/>
      <c r="Q789" s="277"/>
    </row>
    <row r="790" spans="1:17" customFormat="1">
      <c r="A790" s="271">
        <v>787</v>
      </c>
      <c r="B790" s="272"/>
      <c r="C790" s="272" t="s">
        <v>2469</v>
      </c>
      <c r="D790" s="272" t="s">
        <v>2477</v>
      </c>
      <c r="E790" s="272"/>
      <c r="F790" s="273" t="s">
        <v>3746</v>
      </c>
      <c r="G790" s="274">
        <v>308312140202</v>
      </c>
      <c r="H790" s="273" t="s">
        <v>2894</v>
      </c>
      <c r="I790" s="273" t="s">
        <v>2687</v>
      </c>
      <c r="J790" s="273" t="s">
        <v>373</v>
      </c>
      <c r="K790" s="275">
        <v>2.63E-2</v>
      </c>
      <c r="L790" s="275">
        <v>2.63E-2</v>
      </c>
      <c r="M790" s="275">
        <v>2.5763000000000001E-2</v>
      </c>
      <c r="N790" s="276">
        <v>2.0418250950570318</v>
      </c>
      <c r="O790" s="273"/>
      <c r="P790" s="273"/>
      <c r="Q790" s="277"/>
    </row>
    <row r="791" spans="1:17" customFormat="1">
      <c r="A791" s="271">
        <v>788</v>
      </c>
      <c r="B791" s="272"/>
      <c r="C791" s="272" t="s">
        <v>2469</v>
      </c>
      <c r="D791" s="272" t="s">
        <v>2477</v>
      </c>
      <c r="E791" s="272"/>
      <c r="F791" s="273" t="s">
        <v>3735</v>
      </c>
      <c r="G791" s="274">
        <v>308312240403</v>
      </c>
      <c r="H791" s="273" t="s">
        <v>3713</v>
      </c>
      <c r="I791" s="273" t="s">
        <v>2665</v>
      </c>
      <c r="J791" s="273" t="s">
        <v>373</v>
      </c>
      <c r="K791" s="275">
        <v>2.69E-2</v>
      </c>
      <c r="L791" s="275">
        <v>2.69E-2</v>
      </c>
      <c r="M791" s="275">
        <v>2.6414E-2</v>
      </c>
      <c r="N791" s="276">
        <v>1.8066914498141275</v>
      </c>
      <c r="O791" s="273"/>
      <c r="P791" s="273"/>
      <c r="Q791" s="277"/>
    </row>
    <row r="792" spans="1:17" customFormat="1">
      <c r="A792" s="271">
        <v>789</v>
      </c>
      <c r="B792" s="272"/>
      <c r="C792" s="272" t="s">
        <v>2469</v>
      </c>
      <c r="D792" s="272" t="s">
        <v>2477</v>
      </c>
      <c r="E792" s="272"/>
      <c r="F792" s="273" t="s">
        <v>3740</v>
      </c>
      <c r="G792" s="274">
        <v>308312140101</v>
      </c>
      <c r="H792" s="273" t="s">
        <v>3747</v>
      </c>
      <c r="I792" s="273" t="s">
        <v>2596</v>
      </c>
      <c r="J792" s="273" t="s">
        <v>373</v>
      </c>
      <c r="K792" s="275">
        <v>0.25796799999999998</v>
      </c>
      <c r="L792" s="275">
        <v>0.25796799999999998</v>
      </c>
      <c r="M792" s="275">
        <v>0.25356600000000001</v>
      </c>
      <c r="N792" s="276">
        <v>1.7064131985362379</v>
      </c>
      <c r="O792" s="273"/>
      <c r="P792" s="273"/>
      <c r="Q792" s="277"/>
    </row>
    <row r="793" spans="1:17" customFormat="1">
      <c r="A793" s="271">
        <v>790</v>
      </c>
      <c r="B793" s="272"/>
      <c r="C793" s="272" t="s">
        <v>2469</v>
      </c>
      <c r="D793" s="272" t="s">
        <v>2477</v>
      </c>
      <c r="E793" s="272"/>
      <c r="F793" s="273" t="s">
        <v>3744</v>
      </c>
      <c r="G793" s="274">
        <v>308312240603</v>
      </c>
      <c r="H793" s="273" t="s">
        <v>3748</v>
      </c>
      <c r="I793" s="273" t="s">
        <v>2687</v>
      </c>
      <c r="J793" s="273" t="s">
        <v>373</v>
      </c>
      <c r="K793" s="275">
        <v>0.11036</v>
      </c>
      <c r="L793" s="275">
        <v>0.11036</v>
      </c>
      <c r="M793" s="275">
        <v>0.108733</v>
      </c>
      <c r="N793" s="276">
        <v>1.4742660384197204</v>
      </c>
      <c r="O793" s="273"/>
      <c r="P793" s="273"/>
      <c r="Q793" s="277"/>
    </row>
    <row r="794" spans="1:17" customFormat="1">
      <c r="A794" s="271">
        <v>791</v>
      </c>
      <c r="B794" s="272"/>
      <c r="C794" s="272" t="s">
        <v>2469</v>
      </c>
      <c r="D794" s="272" t="s">
        <v>2477</v>
      </c>
      <c r="E794" s="272"/>
      <c r="F794" s="273" t="s">
        <v>3749</v>
      </c>
      <c r="G794" s="274">
        <v>308313240302</v>
      </c>
      <c r="H794" s="273" t="s">
        <v>3750</v>
      </c>
      <c r="I794" s="273" t="s">
        <v>2665</v>
      </c>
      <c r="J794" s="273" t="s">
        <v>373</v>
      </c>
      <c r="K794" s="275">
        <v>4.058E-3</v>
      </c>
      <c r="L794" s="275">
        <v>4.058E-3</v>
      </c>
      <c r="M794" s="275">
        <v>3.7269999999999998E-3</v>
      </c>
      <c r="N794" s="276">
        <v>8.1567274519467752</v>
      </c>
      <c r="O794" s="273"/>
      <c r="P794" s="273"/>
      <c r="Q794" s="277"/>
    </row>
    <row r="795" spans="1:17" customFormat="1">
      <c r="A795" s="271">
        <v>792</v>
      </c>
      <c r="B795" s="272"/>
      <c r="C795" s="272" t="s">
        <v>2469</v>
      </c>
      <c r="D795" s="272" t="s">
        <v>2477</v>
      </c>
      <c r="E795" s="272"/>
      <c r="F795" s="273" t="s">
        <v>3751</v>
      </c>
      <c r="G795" s="274">
        <v>308313140101</v>
      </c>
      <c r="H795" s="273" t="s">
        <v>3752</v>
      </c>
      <c r="I795" s="273" t="s">
        <v>2596</v>
      </c>
      <c r="J795" s="273" t="s">
        <v>373</v>
      </c>
      <c r="K795" s="275">
        <v>1.03772</v>
      </c>
      <c r="L795" s="275">
        <v>1.03772</v>
      </c>
      <c r="M795" s="275">
        <v>0.959704</v>
      </c>
      <c r="N795" s="276">
        <v>7.5180202752187464</v>
      </c>
      <c r="O795" s="273"/>
      <c r="P795" s="273"/>
      <c r="Q795" s="277"/>
    </row>
    <row r="796" spans="1:17" customFormat="1">
      <c r="A796" s="271">
        <v>793</v>
      </c>
      <c r="B796" s="272"/>
      <c r="C796" s="272" t="s">
        <v>2469</v>
      </c>
      <c r="D796" s="272" t="s">
        <v>2477</v>
      </c>
      <c r="E796" s="272"/>
      <c r="F796" s="273" t="s">
        <v>3749</v>
      </c>
      <c r="G796" s="274">
        <v>308313240301</v>
      </c>
      <c r="H796" s="273" t="s">
        <v>2694</v>
      </c>
      <c r="I796" s="273" t="s">
        <v>2596</v>
      </c>
      <c r="J796" s="273" t="s">
        <v>373</v>
      </c>
      <c r="K796" s="275">
        <v>1.259606</v>
      </c>
      <c r="L796" s="275">
        <v>1.259606</v>
      </c>
      <c r="M796" s="275">
        <v>1.1816060000000002</v>
      </c>
      <c r="N796" s="276">
        <v>6.1924125480507275</v>
      </c>
      <c r="O796" s="273"/>
      <c r="P796" s="273"/>
      <c r="Q796" s="277"/>
    </row>
    <row r="797" spans="1:17" customFormat="1">
      <c r="A797" s="271">
        <v>794</v>
      </c>
      <c r="B797" s="272"/>
      <c r="C797" s="272" t="s">
        <v>2469</v>
      </c>
      <c r="D797" s="272" t="s">
        <v>2477</v>
      </c>
      <c r="E797" s="272"/>
      <c r="F797" s="273" t="s">
        <v>3751</v>
      </c>
      <c r="G797" s="274">
        <v>308313140103</v>
      </c>
      <c r="H797" s="273" t="s">
        <v>3753</v>
      </c>
      <c r="I797" s="273" t="s">
        <v>2596</v>
      </c>
      <c r="J797" s="273" t="s">
        <v>373</v>
      </c>
      <c r="K797" s="275">
        <v>2.2166000000000001</v>
      </c>
      <c r="L797" s="275">
        <v>2.2166000000000001</v>
      </c>
      <c r="M797" s="275">
        <v>2.0909659999999999</v>
      </c>
      <c r="N797" s="276">
        <v>5.6678697103672393</v>
      </c>
      <c r="O797" s="273"/>
      <c r="P797" s="273"/>
      <c r="Q797" s="277"/>
    </row>
    <row r="798" spans="1:17" customFormat="1">
      <c r="A798" s="271">
        <v>795</v>
      </c>
      <c r="B798" s="272"/>
      <c r="C798" s="272" t="s">
        <v>2469</v>
      </c>
      <c r="D798" s="272" t="s">
        <v>2477</v>
      </c>
      <c r="E798" s="272"/>
      <c r="F798" s="273" t="s">
        <v>3754</v>
      </c>
      <c r="G798" s="274">
        <v>308313140201</v>
      </c>
      <c r="H798" s="273" t="s">
        <v>3755</v>
      </c>
      <c r="I798" s="273" t="s">
        <v>2596</v>
      </c>
      <c r="J798" s="273" t="s">
        <v>373</v>
      </c>
      <c r="K798" s="275">
        <v>0.61229999999999996</v>
      </c>
      <c r="L798" s="275">
        <v>0.61229999999999996</v>
      </c>
      <c r="M798" s="275">
        <v>0.579345</v>
      </c>
      <c r="N798" s="276">
        <v>5.3821656050955351</v>
      </c>
      <c r="O798" s="273"/>
      <c r="P798" s="273"/>
      <c r="Q798" s="277"/>
    </row>
    <row r="799" spans="1:17" customFormat="1">
      <c r="A799" s="271">
        <v>796</v>
      </c>
      <c r="B799" s="272"/>
      <c r="C799" s="272" t="s">
        <v>2469</v>
      </c>
      <c r="D799" s="272" t="s">
        <v>2477</v>
      </c>
      <c r="E799" s="272"/>
      <c r="F799" s="273" t="s">
        <v>3756</v>
      </c>
      <c r="G799" s="274">
        <v>308313240101</v>
      </c>
      <c r="H799" s="273" t="s">
        <v>3757</v>
      </c>
      <c r="I799" s="273" t="s">
        <v>2596</v>
      </c>
      <c r="J799" s="273" t="s">
        <v>373</v>
      </c>
      <c r="K799" s="275">
        <v>1.43144</v>
      </c>
      <c r="L799" s="275">
        <v>1.43144</v>
      </c>
      <c r="M799" s="275">
        <v>1.3576319999999999</v>
      </c>
      <c r="N799" s="276">
        <v>5.1562063376739573</v>
      </c>
      <c r="O799" s="273"/>
      <c r="P799" s="273"/>
      <c r="Q799" s="277"/>
    </row>
    <row r="800" spans="1:17" customFormat="1">
      <c r="A800" s="271">
        <v>797</v>
      </c>
      <c r="B800" s="272"/>
      <c r="C800" s="272" t="s">
        <v>2469</v>
      </c>
      <c r="D800" s="272" t="s">
        <v>2477</v>
      </c>
      <c r="E800" s="272"/>
      <c r="F800" s="273" t="s">
        <v>3751</v>
      </c>
      <c r="G800" s="274">
        <v>308313140102</v>
      </c>
      <c r="H800" s="273" t="s">
        <v>3758</v>
      </c>
      <c r="I800" s="273" t="s">
        <v>2665</v>
      </c>
      <c r="J800" s="273" t="s">
        <v>373</v>
      </c>
      <c r="K800" s="275">
        <v>0.40200000000000002</v>
      </c>
      <c r="L800" s="275">
        <v>0.40200000000000002</v>
      </c>
      <c r="M800" s="275">
        <v>0.382162</v>
      </c>
      <c r="N800" s="276">
        <v>4.9348258706467716</v>
      </c>
      <c r="O800" s="273"/>
      <c r="P800" s="273"/>
      <c r="Q800" s="277"/>
    </row>
    <row r="801" spans="1:17" customFormat="1">
      <c r="A801" s="271">
        <v>798</v>
      </c>
      <c r="B801" s="272"/>
      <c r="C801" s="272" t="s">
        <v>2469</v>
      </c>
      <c r="D801" s="272" t="s">
        <v>2477</v>
      </c>
      <c r="E801" s="272"/>
      <c r="F801" s="273" t="s">
        <v>3759</v>
      </c>
      <c r="G801" s="274">
        <v>308313340203</v>
      </c>
      <c r="H801" s="273" t="s">
        <v>3760</v>
      </c>
      <c r="I801" s="273" t="s">
        <v>2596</v>
      </c>
      <c r="J801" s="273" t="s">
        <v>373</v>
      </c>
      <c r="K801" s="275">
        <v>1.2019999999999999E-3</v>
      </c>
      <c r="L801" s="275">
        <v>1.2019999999999999E-3</v>
      </c>
      <c r="M801" s="275">
        <v>1.1609999999999999E-3</v>
      </c>
      <c r="N801" s="276">
        <v>3.4109816971713829</v>
      </c>
      <c r="O801" s="273"/>
      <c r="P801" s="273"/>
      <c r="Q801" s="277"/>
    </row>
    <row r="802" spans="1:17" customFormat="1">
      <c r="A802" s="271">
        <v>799</v>
      </c>
      <c r="B802" s="272"/>
      <c r="C802" s="272" t="s">
        <v>2469</v>
      </c>
      <c r="D802" s="272" t="s">
        <v>2477</v>
      </c>
      <c r="E802" s="272"/>
      <c r="F802" s="273" t="s">
        <v>3761</v>
      </c>
      <c r="G802" s="274">
        <v>308313340101</v>
      </c>
      <c r="H802" s="273" t="s">
        <v>3762</v>
      </c>
      <c r="I802" s="273" t="s">
        <v>2596</v>
      </c>
      <c r="J802" s="273" t="s">
        <v>373</v>
      </c>
      <c r="K802" s="275">
        <v>0.50080999999999998</v>
      </c>
      <c r="L802" s="275">
        <v>0.50080999999999998</v>
      </c>
      <c r="M802" s="275">
        <v>0.486925</v>
      </c>
      <c r="N802" s="276">
        <v>2.7725085361713986</v>
      </c>
      <c r="O802" s="273"/>
      <c r="P802" s="273"/>
      <c r="Q802" s="277"/>
    </row>
    <row r="803" spans="1:17" customFormat="1">
      <c r="A803" s="271">
        <v>800</v>
      </c>
      <c r="B803" s="272"/>
      <c r="C803" s="272" t="s">
        <v>2469</v>
      </c>
      <c r="D803" s="272" t="s">
        <v>2477</v>
      </c>
      <c r="E803" s="272"/>
      <c r="F803" s="273" t="s">
        <v>3763</v>
      </c>
      <c r="G803" s="274">
        <v>308313240203</v>
      </c>
      <c r="H803" s="273" t="s">
        <v>3764</v>
      </c>
      <c r="I803" s="273" t="s">
        <v>2665</v>
      </c>
      <c r="J803" s="273" t="s">
        <v>373</v>
      </c>
      <c r="K803" s="275">
        <v>1.2515000000000001</v>
      </c>
      <c r="L803" s="275">
        <v>1.2515000000000001</v>
      </c>
      <c r="M803" s="275">
        <v>1.236793</v>
      </c>
      <c r="N803" s="276">
        <v>1.1751498202157431</v>
      </c>
      <c r="O803" s="273"/>
      <c r="P803" s="273"/>
      <c r="Q803" s="277"/>
    </row>
    <row r="804" spans="1:17" customFormat="1">
      <c r="A804" s="271">
        <v>801</v>
      </c>
      <c r="B804" s="272"/>
      <c r="C804" s="272" t="s">
        <v>2469</v>
      </c>
      <c r="D804" s="272" t="s">
        <v>2477</v>
      </c>
      <c r="E804" s="272"/>
      <c r="F804" s="273" t="s">
        <v>3765</v>
      </c>
      <c r="G804" s="274">
        <v>308334240404</v>
      </c>
      <c r="H804" s="273" t="s">
        <v>3766</v>
      </c>
      <c r="I804" s="273" t="s">
        <v>2658</v>
      </c>
      <c r="J804" s="273" t="s">
        <v>373</v>
      </c>
      <c r="K804" s="275">
        <v>1.027E-2</v>
      </c>
      <c r="L804" s="275">
        <v>1.027E-2</v>
      </c>
      <c r="M804" s="275">
        <v>9.6220000000000003E-3</v>
      </c>
      <c r="N804" s="276">
        <v>6.3096397273612395</v>
      </c>
      <c r="O804" s="273"/>
      <c r="P804" s="273"/>
      <c r="Q804" s="277"/>
    </row>
    <row r="805" spans="1:17" customFormat="1">
      <c r="A805" s="271">
        <v>802</v>
      </c>
      <c r="B805" s="272"/>
      <c r="C805" s="272" t="s">
        <v>2469</v>
      </c>
      <c r="D805" s="272" t="s">
        <v>2477</v>
      </c>
      <c r="E805" s="272"/>
      <c r="F805" s="273" t="s">
        <v>3767</v>
      </c>
      <c r="G805" s="274">
        <v>308334240104</v>
      </c>
      <c r="H805" s="273" t="s">
        <v>3768</v>
      </c>
      <c r="I805" s="273" t="s">
        <v>2596</v>
      </c>
      <c r="J805" s="273" t="s">
        <v>373</v>
      </c>
      <c r="K805" s="275">
        <v>6.08E-2</v>
      </c>
      <c r="L805" s="275">
        <v>6.08E-2</v>
      </c>
      <c r="M805" s="275">
        <v>5.7467999999999998E-2</v>
      </c>
      <c r="N805" s="276">
        <v>5.4802631578947398</v>
      </c>
      <c r="O805" s="273"/>
      <c r="P805" s="273"/>
      <c r="Q805" s="277"/>
    </row>
    <row r="806" spans="1:17" customFormat="1">
      <c r="A806" s="271">
        <v>803</v>
      </c>
      <c r="B806" s="272"/>
      <c r="C806" s="272" t="s">
        <v>2469</v>
      </c>
      <c r="D806" s="272" t="s">
        <v>2477</v>
      </c>
      <c r="E806" s="272"/>
      <c r="F806" s="273" t="s">
        <v>3767</v>
      </c>
      <c r="G806" s="274">
        <v>308334240101</v>
      </c>
      <c r="H806" s="273" t="s">
        <v>3565</v>
      </c>
      <c r="I806" s="273" t="s">
        <v>2596</v>
      </c>
      <c r="J806" s="273" t="s">
        <v>373</v>
      </c>
      <c r="K806" s="275">
        <v>1.6145</v>
      </c>
      <c r="L806" s="275">
        <v>1.6145</v>
      </c>
      <c r="M806" s="275">
        <v>1.5340549999999999</v>
      </c>
      <c r="N806" s="276">
        <v>4.9826571694022981</v>
      </c>
      <c r="O806" s="273"/>
      <c r="P806" s="273"/>
      <c r="Q806" s="277"/>
    </row>
    <row r="807" spans="1:17" customFormat="1">
      <c r="A807" s="271">
        <v>804</v>
      </c>
      <c r="B807" s="272"/>
      <c r="C807" s="272" t="s">
        <v>2469</v>
      </c>
      <c r="D807" s="272" t="s">
        <v>2477</v>
      </c>
      <c r="E807" s="272"/>
      <c r="F807" s="273" t="s">
        <v>3769</v>
      </c>
      <c r="G807" s="274">
        <v>308334140201</v>
      </c>
      <c r="H807" s="273" t="s">
        <v>3770</v>
      </c>
      <c r="I807" s="273" t="s">
        <v>2687</v>
      </c>
      <c r="J807" s="273" t="s">
        <v>373</v>
      </c>
      <c r="K807" s="275">
        <v>0.17460000000000001</v>
      </c>
      <c r="L807" s="275">
        <v>0.17460000000000001</v>
      </c>
      <c r="M807" s="275">
        <v>0.167127</v>
      </c>
      <c r="N807" s="276">
        <v>4.2800687285223411</v>
      </c>
      <c r="O807" s="273"/>
      <c r="P807" s="273"/>
      <c r="Q807" s="277"/>
    </row>
    <row r="808" spans="1:17" customFormat="1">
      <c r="A808" s="271">
        <v>805</v>
      </c>
      <c r="B808" s="272"/>
      <c r="C808" s="272" t="s">
        <v>2469</v>
      </c>
      <c r="D808" s="272" t="s">
        <v>2477</v>
      </c>
      <c r="E808" s="272"/>
      <c r="F808" s="273" t="s">
        <v>3771</v>
      </c>
      <c r="G808" s="274">
        <v>308334340105</v>
      </c>
      <c r="H808" s="273" t="s">
        <v>3772</v>
      </c>
      <c r="I808" s="273" t="s">
        <v>2596</v>
      </c>
      <c r="J808" s="273" t="s">
        <v>373</v>
      </c>
      <c r="K808" s="275">
        <v>1.3233999999999999</v>
      </c>
      <c r="L808" s="275">
        <v>1.3233999999999999</v>
      </c>
      <c r="M808" s="275">
        <v>1.2734749999999999</v>
      </c>
      <c r="N808" s="276">
        <v>3.7724799758198575</v>
      </c>
      <c r="O808" s="273"/>
      <c r="P808" s="273"/>
      <c r="Q808" s="277"/>
    </row>
    <row r="809" spans="1:17" customFormat="1">
      <c r="A809" s="271">
        <v>806</v>
      </c>
      <c r="B809" s="272"/>
      <c r="C809" s="272" t="s">
        <v>2469</v>
      </c>
      <c r="D809" s="272" t="s">
        <v>2477</v>
      </c>
      <c r="E809" s="272"/>
      <c r="F809" s="273" t="s">
        <v>3771</v>
      </c>
      <c r="G809" s="274">
        <v>308334340101</v>
      </c>
      <c r="H809" s="273" t="s">
        <v>3565</v>
      </c>
      <c r="I809" s="273" t="s">
        <v>2596</v>
      </c>
      <c r="J809" s="273" t="s">
        <v>373</v>
      </c>
      <c r="K809" s="275">
        <v>2.3037999999999998</v>
      </c>
      <c r="L809" s="275">
        <v>2.3037999999999998</v>
      </c>
      <c r="M809" s="275">
        <v>2.2249530000000002</v>
      </c>
      <c r="N809" s="276">
        <v>3.4224759093671184</v>
      </c>
      <c r="O809" s="273"/>
      <c r="P809" s="273"/>
      <c r="Q809" s="277"/>
    </row>
    <row r="810" spans="1:17" customFormat="1">
      <c r="A810" s="271">
        <v>807</v>
      </c>
      <c r="B810" s="272"/>
      <c r="C810" s="272" t="s">
        <v>2469</v>
      </c>
      <c r="D810" s="272" t="s">
        <v>2477</v>
      </c>
      <c r="E810" s="272"/>
      <c r="F810" s="273" t="s">
        <v>3773</v>
      </c>
      <c r="G810" s="274">
        <v>308334240201</v>
      </c>
      <c r="H810" s="273" t="s">
        <v>3565</v>
      </c>
      <c r="I810" s="273" t="s">
        <v>2596</v>
      </c>
      <c r="J810" s="273" t="s">
        <v>373</v>
      </c>
      <c r="K810" s="275">
        <v>0.38110500000000003</v>
      </c>
      <c r="L810" s="275">
        <v>0.38110500000000003</v>
      </c>
      <c r="M810" s="275">
        <v>0.36908299999999999</v>
      </c>
      <c r="N810" s="276">
        <v>3.1545112239409172</v>
      </c>
      <c r="O810" s="273"/>
      <c r="P810" s="273"/>
      <c r="Q810" s="277"/>
    </row>
    <row r="811" spans="1:17" customFormat="1">
      <c r="A811" s="271">
        <v>808</v>
      </c>
      <c r="B811" s="272"/>
      <c r="C811" s="272" t="s">
        <v>2469</v>
      </c>
      <c r="D811" s="272" t="s">
        <v>2477</v>
      </c>
      <c r="E811" s="272"/>
      <c r="F811" s="273" t="s">
        <v>3774</v>
      </c>
      <c r="G811" s="274">
        <v>308334240304</v>
      </c>
      <c r="H811" s="273" t="s">
        <v>3775</v>
      </c>
      <c r="I811" s="273" t="s">
        <v>2596</v>
      </c>
      <c r="J811" s="273" t="s">
        <v>373</v>
      </c>
      <c r="K811" s="275">
        <v>2.564E-2</v>
      </c>
      <c r="L811" s="275">
        <v>2.564E-2</v>
      </c>
      <c r="M811" s="275">
        <v>2.4851999999999999E-2</v>
      </c>
      <c r="N811" s="276">
        <v>3.0733229329173186</v>
      </c>
      <c r="O811" s="273"/>
      <c r="P811" s="273"/>
      <c r="Q811" s="277"/>
    </row>
    <row r="812" spans="1:17" customFormat="1">
      <c r="A812" s="271">
        <v>809</v>
      </c>
      <c r="B812" s="272"/>
      <c r="C812" s="272" t="s">
        <v>2469</v>
      </c>
      <c r="D812" s="272" t="s">
        <v>2477</v>
      </c>
      <c r="E812" s="272"/>
      <c r="F812" s="273" t="s">
        <v>3776</v>
      </c>
      <c r="G812" s="274">
        <v>308334140304</v>
      </c>
      <c r="H812" s="273" t="s">
        <v>3777</v>
      </c>
      <c r="I812" s="273" t="s">
        <v>2687</v>
      </c>
      <c r="J812" s="273" t="s">
        <v>373</v>
      </c>
      <c r="K812" s="275">
        <v>6.5100000000000002E-3</v>
      </c>
      <c r="L812" s="275">
        <v>6.5100000000000002E-3</v>
      </c>
      <c r="M812" s="275">
        <v>6.326E-3</v>
      </c>
      <c r="N812" s="276">
        <v>2.8264208909370221</v>
      </c>
      <c r="O812" s="273"/>
      <c r="P812" s="273"/>
      <c r="Q812" s="277"/>
    </row>
    <row r="813" spans="1:17" customFormat="1">
      <c r="A813" s="271">
        <v>810</v>
      </c>
      <c r="B813" s="272"/>
      <c r="C813" s="272" t="s">
        <v>2469</v>
      </c>
      <c r="D813" s="272" t="s">
        <v>2477</v>
      </c>
      <c r="E813" s="272"/>
      <c r="F813" s="273" t="s">
        <v>3778</v>
      </c>
      <c r="G813" s="274">
        <v>308334140404</v>
      </c>
      <c r="H813" s="273" t="s">
        <v>2855</v>
      </c>
      <c r="I813" s="273" t="s">
        <v>2596</v>
      </c>
      <c r="J813" s="273" t="s">
        <v>373</v>
      </c>
      <c r="K813" s="275">
        <v>7.2800000000000004E-2</v>
      </c>
      <c r="L813" s="275">
        <v>7.2800000000000004E-2</v>
      </c>
      <c r="M813" s="275">
        <v>7.0746000000000003E-2</v>
      </c>
      <c r="N813" s="276">
        <v>2.8214285714285716</v>
      </c>
      <c r="O813" s="273"/>
      <c r="P813" s="273"/>
      <c r="Q813" s="277"/>
    </row>
    <row r="814" spans="1:17" customFormat="1">
      <c r="A814" s="271">
        <v>811</v>
      </c>
      <c r="B814" s="272"/>
      <c r="C814" s="272" t="s">
        <v>2469</v>
      </c>
      <c r="D814" s="272" t="s">
        <v>2477</v>
      </c>
      <c r="E814" s="272"/>
      <c r="F814" s="273" t="s">
        <v>3779</v>
      </c>
      <c r="G814" s="274">
        <v>308334140101</v>
      </c>
      <c r="H814" s="273" t="s">
        <v>3565</v>
      </c>
      <c r="I814" s="273" t="s">
        <v>2596</v>
      </c>
      <c r="J814" s="273" t="s">
        <v>373</v>
      </c>
      <c r="K814" s="275">
        <v>1.0305</v>
      </c>
      <c r="L814" s="275">
        <v>1.0305</v>
      </c>
      <c r="M814" s="275">
        <v>1.008443</v>
      </c>
      <c r="N814" s="276">
        <v>2.1404172731683642</v>
      </c>
      <c r="O814" s="273"/>
      <c r="P814" s="273"/>
      <c r="Q814" s="277"/>
    </row>
    <row r="815" spans="1:17" customFormat="1">
      <c r="A815" s="271">
        <v>812</v>
      </c>
      <c r="B815" s="272"/>
      <c r="C815" s="272" t="s">
        <v>2469</v>
      </c>
      <c r="D815" s="272" t="s">
        <v>2477</v>
      </c>
      <c r="E815" s="272"/>
      <c r="F815" s="273" t="s">
        <v>3780</v>
      </c>
      <c r="G815" s="274">
        <v>308334340301</v>
      </c>
      <c r="H815" s="273" t="s">
        <v>2694</v>
      </c>
      <c r="I815" s="273" t="s">
        <v>2687</v>
      </c>
      <c r="J815" s="273" t="s">
        <v>373</v>
      </c>
      <c r="K815" s="275">
        <v>0.1656</v>
      </c>
      <c r="L815" s="275">
        <v>0.1656</v>
      </c>
      <c r="M815" s="275">
        <v>0.16272600000000001</v>
      </c>
      <c r="N815" s="276">
        <v>1.735507246376804</v>
      </c>
      <c r="O815" s="273"/>
      <c r="P815" s="273"/>
      <c r="Q815" s="277"/>
    </row>
    <row r="816" spans="1:17" customFormat="1">
      <c r="A816" s="271">
        <v>813</v>
      </c>
      <c r="B816" s="272"/>
      <c r="C816" s="272" t="s">
        <v>2469</v>
      </c>
      <c r="D816" s="272" t="s">
        <v>2477</v>
      </c>
      <c r="E816" s="272"/>
      <c r="F816" s="273" t="s">
        <v>3769</v>
      </c>
      <c r="G816" s="274">
        <v>308334140206</v>
      </c>
      <c r="H816" s="273" t="s">
        <v>2900</v>
      </c>
      <c r="I816" s="273" t="s">
        <v>2840</v>
      </c>
      <c r="J816" s="273" t="s">
        <v>373</v>
      </c>
      <c r="K816" s="275">
        <v>9.7699999999999995E-2</v>
      </c>
      <c r="L816" s="275">
        <v>9.7699999999999995E-2</v>
      </c>
      <c r="M816" s="275">
        <v>9.6873000000000001E-2</v>
      </c>
      <c r="N816" s="276">
        <v>0.84646878198566478</v>
      </c>
      <c r="O816" s="273"/>
      <c r="P816" s="273"/>
      <c r="Q816" s="277"/>
    </row>
    <row r="817" spans="1:17" customFormat="1">
      <c r="A817" s="271">
        <v>814</v>
      </c>
      <c r="B817" s="272"/>
      <c r="C817" s="272" t="s">
        <v>2469</v>
      </c>
      <c r="D817" s="272" t="s">
        <v>2477</v>
      </c>
      <c r="E817" s="272"/>
      <c r="F817" s="273" t="s">
        <v>3781</v>
      </c>
      <c r="G817" s="274">
        <v>308323140202</v>
      </c>
      <c r="H817" s="273" t="s">
        <v>3782</v>
      </c>
      <c r="I817" s="273" t="s">
        <v>2599</v>
      </c>
      <c r="J817" s="273" t="s">
        <v>373</v>
      </c>
      <c r="K817" s="275">
        <v>1.7141999999999999</v>
      </c>
      <c r="L817" s="275">
        <v>1.7141999999999999</v>
      </c>
      <c r="M817" s="275">
        <v>1.5894030000000001</v>
      </c>
      <c r="N817" s="276">
        <v>7.2801890094504618</v>
      </c>
      <c r="O817" s="273"/>
      <c r="P817" s="273"/>
      <c r="Q817" s="277"/>
    </row>
    <row r="818" spans="1:17" customFormat="1">
      <c r="A818" s="271">
        <v>815</v>
      </c>
      <c r="B818" s="272"/>
      <c r="C818" s="272" t="s">
        <v>2469</v>
      </c>
      <c r="D818" s="272" t="s">
        <v>2477</v>
      </c>
      <c r="E818" s="272"/>
      <c r="F818" s="273" t="s">
        <v>3783</v>
      </c>
      <c r="G818" s="274">
        <v>308323140106</v>
      </c>
      <c r="H818" s="273" t="s">
        <v>3784</v>
      </c>
      <c r="I818" s="273" t="s">
        <v>2599</v>
      </c>
      <c r="J818" s="273" t="s">
        <v>373</v>
      </c>
      <c r="K818" s="275">
        <v>1.0740479999999999</v>
      </c>
      <c r="L818" s="275">
        <v>1.0740479999999999</v>
      </c>
      <c r="M818" s="275">
        <v>0.99864699999999995</v>
      </c>
      <c r="N818" s="276">
        <v>7.0202635263973256</v>
      </c>
      <c r="O818" s="273"/>
      <c r="P818" s="273"/>
      <c r="Q818" s="277"/>
    </row>
    <row r="819" spans="1:17" customFormat="1">
      <c r="A819" s="271">
        <v>816</v>
      </c>
      <c r="B819" s="272"/>
      <c r="C819" s="272" t="s">
        <v>2469</v>
      </c>
      <c r="D819" s="272" t="s">
        <v>2477</v>
      </c>
      <c r="E819" s="272"/>
      <c r="F819" s="273" t="s">
        <v>3785</v>
      </c>
      <c r="G819" s="274">
        <v>308323240405</v>
      </c>
      <c r="H819" s="273" t="s">
        <v>3786</v>
      </c>
      <c r="I819" s="273" t="s">
        <v>2596</v>
      </c>
      <c r="J819" s="273" t="s">
        <v>373</v>
      </c>
      <c r="K819" s="275">
        <v>0.63675999999999999</v>
      </c>
      <c r="L819" s="275">
        <v>0.63675999999999999</v>
      </c>
      <c r="M819" s="275">
        <v>0.59261600000000003</v>
      </c>
      <c r="N819" s="276">
        <v>6.9325962686098306</v>
      </c>
      <c r="O819" s="273"/>
      <c r="P819" s="273"/>
      <c r="Q819" s="277"/>
    </row>
    <row r="820" spans="1:17" customFormat="1">
      <c r="A820" s="271">
        <v>817</v>
      </c>
      <c r="B820" s="272"/>
      <c r="C820" s="272" t="s">
        <v>2469</v>
      </c>
      <c r="D820" s="272" t="s">
        <v>2477</v>
      </c>
      <c r="E820" s="272"/>
      <c r="F820" s="273" t="s">
        <v>3783</v>
      </c>
      <c r="G820" s="274">
        <v>308323140104</v>
      </c>
      <c r="H820" s="273" t="s">
        <v>3787</v>
      </c>
      <c r="I820" s="273" t="s">
        <v>2599</v>
      </c>
      <c r="J820" s="273" t="s">
        <v>373</v>
      </c>
      <c r="K820" s="275">
        <v>1.5405</v>
      </c>
      <c r="L820" s="275">
        <v>1.5405</v>
      </c>
      <c r="M820" s="275">
        <v>1.4396849999999999</v>
      </c>
      <c r="N820" s="276">
        <v>6.5443037974683609</v>
      </c>
      <c r="O820" s="273"/>
      <c r="P820" s="273"/>
      <c r="Q820" s="277"/>
    </row>
    <row r="821" spans="1:17" customFormat="1">
      <c r="A821" s="271">
        <v>818</v>
      </c>
      <c r="B821" s="272"/>
      <c r="C821" s="272" t="s">
        <v>2469</v>
      </c>
      <c r="D821" s="272" t="s">
        <v>2477</v>
      </c>
      <c r="E821" s="272"/>
      <c r="F821" s="273" t="s">
        <v>3783</v>
      </c>
      <c r="G821" s="274">
        <v>308323140105</v>
      </c>
      <c r="H821" s="273" t="s">
        <v>3788</v>
      </c>
      <c r="I821" s="273" t="s">
        <v>2599</v>
      </c>
      <c r="J821" s="273" t="s">
        <v>373</v>
      </c>
      <c r="K821" s="275">
        <v>0.34555200000000003</v>
      </c>
      <c r="L821" s="275">
        <v>0.34555200000000003</v>
      </c>
      <c r="M821" s="275">
        <v>0.32314999999999999</v>
      </c>
      <c r="N821" s="276">
        <v>6.4829605963791366</v>
      </c>
      <c r="O821" s="273"/>
      <c r="P821" s="273"/>
      <c r="Q821" s="277"/>
    </row>
    <row r="822" spans="1:17" customFormat="1">
      <c r="A822" s="271">
        <v>819</v>
      </c>
      <c r="B822" s="272"/>
      <c r="C822" s="272" t="s">
        <v>2469</v>
      </c>
      <c r="D822" s="272" t="s">
        <v>2477</v>
      </c>
      <c r="E822" s="272"/>
      <c r="F822" s="273" t="s">
        <v>3789</v>
      </c>
      <c r="G822" s="274">
        <v>308323140302</v>
      </c>
      <c r="H822" s="273" t="s">
        <v>3790</v>
      </c>
      <c r="I822" s="273" t="s">
        <v>2599</v>
      </c>
      <c r="J822" s="273" t="s">
        <v>373</v>
      </c>
      <c r="K822" s="275">
        <v>1.052937</v>
      </c>
      <c r="L822" s="275">
        <v>1.052937</v>
      </c>
      <c r="M822" s="275">
        <v>0.98542700000000005</v>
      </c>
      <c r="N822" s="276">
        <v>6.4115896772551402</v>
      </c>
      <c r="O822" s="273"/>
      <c r="P822" s="273"/>
      <c r="Q822" s="277"/>
    </row>
    <row r="823" spans="1:17" customFormat="1">
      <c r="A823" s="271">
        <v>820</v>
      </c>
      <c r="B823" s="272"/>
      <c r="C823" s="272" t="s">
        <v>2469</v>
      </c>
      <c r="D823" s="272" t="s">
        <v>2477</v>
      </c>
      <c r="E823" s="272"/>
      <c r="F823" s="273" t="s">
        <v>3789</v>
      </c>
      <c r="G823" s="274">
        <v>308323140303</v>
      </c>
      <c r="H823" s="273" t="s">
        <v>3791</v>
      </c>
      <c r="I823" s="273" t="s">
        <v>2599</v>
      </c>
      <c r="J823" s="273" t="s">
        <v>373</v>
      </c>
      <c r="K823" s="275">
        <v>8.1739999999999993E-2</v>
      </c>
      <c r="L823" s="275">
        <v>8.1739999999999993E-2</v>
      </c>
      <c r="M823" s="275">
        <v>7.6686000000000004E-2</v>
      </c>
      <c r="N823" s="276">
        <v>6.1830193295815867</v>
      </c>
      <c r="O823" s="273"/>
      <c r="P823" s="273"/>
      <c r="Q823" s="277"/>
    </row>
    <row r="824" spans="1:17" customFormat="1">
      <c r="A824" s="271">
        <v>821</v>
      </c>
      <c r="B824" s="272"/>
      <c r="C824" s="272" t="s">
        <v>2469</v>
      </c>
      <c r="D824" s="272" t="s">
        <v>2477</v>
      </c>
      <c r="E824" s="272"/>
      <c r="F824" s="273" t="s">
        <v>3781</v>
      </c>
      <c r="G824" s="274">
        <v>308323140201</v>
      </c>
      <c r="H824" s="273" t="s">
        <v>3792</v>
      </c>
      <c r="I824" s="273" t="s">
        <v>2599</v>
      </c>
      <c r="J824" s="273" t="s">
        <v>373</v>
      </c>
      <c r="K824" s="275">
        <v>1.9511499999999999</v>
      </c>
      <c r="L824" s="275">
        <v>1.9511499999999999</v>
      </c>
      <c r="M824" s="275">
        <v>1.8322229999999999</v>
      </c>
      <c r="N824" s="276">
        <v>6.0952258924224179</v>
      </c>
      <c r="O824" s="273"/>
      <c r="P824" s="273"/>
      <c r="Q824" s="277"/>
    </row>
    <row r="825" spans="1:17" customFormat="1">
      <c r="A825" s="271">
        <v>822</v>
      </c>
      <c r="B825" s="272"/>
      <c r="C825" s="272" t="s">
        <v>2469</v>
      </c>
      <c r="D825" s="272" t="s">
        <v>2477</v>
      </c>
      <c r="E825" s="272"/>
      <c r="F825" s="273" t="s">
        <v>3789</v>
      </c>
      <c r="G825" s="274">
        <v>308323140301</v>
      </c>
      <c r="H825" s="273" t="s">
        <v>3793</v>
      </c>
      <c r="I825" s="273" t="s">
        <v>2599</v>
      </c>
      <c r="J825" s="273" t="s">
        <v>373</v>
      </c>
      <c r="K825" s="275">
        <v>0.96875999999999995</v>
      </c>
      <c r="L825" s="275">
        <v>0.96875999999999995</v>
      </c>
      <c r="M825" s="275">
        <v>0.910466</v>
      </c>
      <c r="N825" s="276">
        <v>6.0173830463685496</v>
      </c>
      <c r="O825" s="273"/>
      <c r="P825" s="273"/>
      <c r="Q825" s="277"/>
    </row>
    <row r="826" spans="1:17" customFormat="1">
      <c r="A826" s="271">
        <v>823</v>
      </c>
      <c r="B826" s="272"/>
      <c r="C826" s="272" t="s">
        <v>2469</v>
      </c>
      <c r="D826" s="272" t="s">
        <v>2477</v>
      </c>
      <c r="E826" s="272"/>
      <c r="F826" s="273" t="s">
        <v>3781</v>
      </c>
      <c r="G826" s="274">
        <v>308323140203</v>
      </c>
      <c r="H826" s="273" t="s">
        <v>2716</v>
      </c>
      <c r="I826" s="273" t="s">
        <v>2687</v>
      </c>
      <c r="J826" s="273" t="s">
        <v>373</v>
      </c>
      <c r="K826" s="275">
        <v>8.9578000000000005E-2</v>
      </c>
      <c r="L826" s="275">
        <v>8.9578000000000005E-2</v>
      </c>
      <c r="M826" s="275">
        <v>8.4320999999999993E-2</v>
      </c>
      <c r="N826" s="276">
        <v>5.8686284578802956</v>
      </c>
      <c r="O826" s="273"/>
      <c r="P826" s="273"/>
      <c r="Q826" s="277"/>
    </row>
    <row r="827" spans="1:17" customFormat="1">
      <c r="A827" s="271">
        <v>824</v>
      </c>
      <c r="B827" s="272"/>
      <c r="C827" s="272" t="s">
        <v>2469</v>
      </c>
      <c r="D827" s="272" t="s">
        <v>2477</v>
      </c>
      <c r="E827" s="272"/>
      <c r="F827" s="273" t="s">
        <v>3794</v>
      </c>
      <c r="G827" s="274">
        <v>308323640102</v>
      </c>
      <c r="H827" s="273" t="s">
        <v>3795</v>
      </c>
      <c r="I827" s="273" t="s">
        <v>2596</v>
      </c>
      <c r="J827" s="273" t="s">
        <v>373</v>
      </c>
      <c r="K827" s="275">
        <v>0.39690999999999999</v>
      </c>
      <c r="L827" s="275">
        <v>0.39690999999999999</v>
      </c>
      <c r="M827" s="275">
        <v>0.373724</v>
      </c>
      <c r="N827" s="276">
        <v>5.8416265652162922</v>
      </c>
      <c r="O827" s="273"/>
      <c r="P827" s="273"/>
      <c r="Q827" s="277"/>
    </row>
    <row r="828" spans="1:17" customFormat="1">
      <c r="A828" s="271">
        <v>825</v>
      </c>
      <c r="B828" s="272"/>
      <c r="C828" s="272" t="s">
        <v>2469</v>
      </c>
      <c r="D828" s="272" t="s">
        <v>2477</v>
      </c>
      <c r="E828" s="272"/>
      <c r="F828" s="273" t="s">
        <v>3783</v>
      </c>
      <c r="G828" s="274">
        <v>308323140101</v>
      </c>
      <c r="H828" s="273" t="s">
        <v>2689</v>
      </c>
      <c r="I828" s="273" t="s">
        <v>2658</v>
      </c>
      <c r="J828" s="273" t="s">
        <v>373</v>
      </c>
      <c r="K828" s="275">
        <v>0.18102499999999999</v>
      </c>
      <c r="L828" s="275">
        <v>0.18102499999999999</v>
      </c>
      <c r="M828" s="275">
        <v>0.17061399999999999</v>
      </c>
      <c r="N828" s="276">
        <v>5.751139345394285</v>
      </c>
      <c r="O828" s="273"/>
      <c r="P828" s="273"/>
      <c r="Q828" s="277"/>
    </row>
    <row r="829" spans="1:17" customFormat="1">
      <c r="A829" s="271">
        <v>826</v>
      </c>
      <c r="B829" s="272"/>
      <c r="C829" s="272" t="s">
        <v>2469</v>
      </c>
      <c r="D829" s="272" t="s">
        <v>2477</v>
      </c>
      <c r="E829" s="272"/>
      <c r="F829" s="273" t="s">
        <v>3783</v>
      </c>
      <c r="G829" s="274">
        <v>308323140102</v>
      </c>
      <c r="H829" s="273" t="s">
        <v>3796</v>
      </c>
      <c r="I829" s="273" t="s">
        <v>2599</v>
      </c>
      <c r="J829" s="273" t="s">
        <v>373</v>
      </c>
      <c r="K829" s="275">
        <v>0.83454600000000001</v>
      </c>
      <c r="L829" s="275">
        <v>0.83454600000000001</v>
      </c>
      <c r="M829" s="275">
        <v>0.78715500000000005</v>
      </c>
      <c r="N829" s="276">
        <v>5.6786564191788065</v>
      </c>
      <c r="O829" s="273"/>
      <c r="P829" s="273"/>
      <c r="Q829" s="277"/>
    </row>
    <row r="830" spans="1:17" customFormat="1">
      <c r="A830" s="271">
        <v>827</v>
      </c>
      <c r="B830" s="272"/>
      <c r="C830" s="272" t="s">
        <v>2469</v>
      </c>
      <c r="D830" s="272" t="s">
        <v>2477</v>
      </c>
      <c r="E830" s="272"/>
      <c r="F830" s="273" t="s">
        <v>3797</v>
      </c>
      <c r="G830" s="274">
        <v>308323640201</v>
      </c>
      <c r="H830" s="273" t="s">
        <v>2855</v>
      </c>
      <c r="I830" s="273" t="s">
        <v>2596</v>
      </c>
      <c r="J830" s="273" t="s">
        <v>373</v>
      </c>
      <c r="K830" s="275">
        <v>0.64408900000000002</v>
      </c>
      <c r="L830" s="275">
        <v>0.64408900000000002</v>
      </c>
      <c r="M830" s="275">
        <v>0.60764700000000005</v>
      </c>
      <c r="N830" s="276">
        <v>5.6579137355241231</v>
      </c>
      <c r="O830" s="273"/>
      <c r="P830" s="273"/>
      <c r="Q830" s="277"/>
    </row>
    <row r="831" spans="1:17" customFormat="1">
      <c r="A831" s="271">
        <v>828</v>
      </c>
      <c r="B831" s="272"/>
      <c r="C831" s="272" t="s">
        <v>2469</v>
      </c>
      <c r="D831" s="272" t="s">
        <v>2477</v>
      </c>
      <c r="E831" s="272"/>
      <c r="F831" s="273" t="s">
        <v>3783</v>
      </c>
      <c r="G831" s="274">
        <v>308323140103</v>
      </c>
      <c r="H831" s="273" t="s">
        <v>3798</v>
      </c>
      <c r="I831" s="273" t="s">
        <v>2599</v>
      </c>
      <c r="J831" s="273" t="s">
        <v>373</v>
      </c>
      <c r="K831" s="275">
        <v>2.2123970000000002</v>
      </c>
      <c r="L831" s="275">
        <v>2.2123970000000002</v>
      </c>
      <c r="M831" s="275">
        <v>2.0891630000000001</v>
      </c>
      <c r="N831" s="276">
        <v>5.5701576163771715</v>
      </c>
      <c r="O831" s="273"/>
      <c r="P831" s="273"/>
      <c r="Q831" s="277"/>
    </row>
    <row r="832" spans="1:17" customFormat="1">
      <c r="A832" s="271">
        <v>829</v>
      </c>
      <c r="B832" s="272"/>
      <c r="C832" s="272" t="s">
        <v>2469</v>
      </c>
      <c r="D832" s="272" t="s">
        <v>2477</v>
      </c>
      <c r="E832" s="272"/>
      <c r="F832" s="273" t="s">
        <v>3789</v>
      </c>
      <c r="G832" s="274">
        <v>308323140304</v>
      </c>
      <c r="H832" s="273" t="s">
        <v>3799</v>
      </c>
      <c r="I832" s="273" t="s">
        <v>2658</v>
      </c>
      <c r="J832" s="273" t="s">
        <v>373</v>
      </c>
      <c r="K832" s="275">
        <v>0.77969999999999995</v>
      </c>
      <c r="L832" s="275">
        <v>0.77969999999999995</v>
      </c>
      <c r="M832" s="275">
        <v>0.74027200000000004</v>
      </c>
      <c r="N832" s="276">
        <v>5.0568167243811608</v>
      </c>
      <c r="O832" s="273"/>
      <c r="P832" s="273"/>
      <c r="Q832" s="277"/>
    </row>
    <row r="833" spans="1:17" customFormat="1">
      <c r="A833" s="271">
        <v>830</v>
      </c>
      <c r="B833" s="272"/>
      <c r="C833" s="272" t="s">
        <v>2469</v>
      </c>
      <c r="D833" s="272" t="s">
        <v>2477</v>
      </c>
      <c r="E833" s="272"/>
      <c r="F833" s="273" t="s">
        <v>3800</v>
      </c>
      <c r="G833" s="274">
        <v>308323540106</v>
      </c>
      <c r="H833" s="273" t="s">
        <v>3801</v>
      </c>
      <c r="I833" s="273" t="s">
        <v>2687</v>
      </c>
      <c r="J833" s="273" t="s">
        <v>373</v>
      </c>
      <c r="K833" s="275">
        <v>0.63641999999999999</v>
      </c>
      <c r="L833" s="275">
        <v>0.63641999999999999</v>
      </c>
      <c r="M833" s="275">
        <v>0.61409400000000003</v>
      </c>
      <c r="N833" s="276">
        <v>3.5080607146224123</v>
      </c>
      <c r="O833" s="273"/>
      <c r="P833" s="273"/>
      <c r="Q833" s="277"/>
    </row>
    <row r="834" spans="1:17" customFormat="1">
      <c r="A834" s="271">
        <v>831</v>
      </c>
      <c r="B834" s="272"/>
      <c r="C834" s="272" t="s">
        <v>2469</v>
      </c>
      <c r="D834" s="272" t="s">
        <v>2477</v>
      </c>
      <c r="E834" s="272"/>
      <c r="F834" s="273" t="s">
        <v>3802</v>
      </c>
      <c r="G834" s="274">
        <v>308323240101</v>
      </c>
      <c r="H834" s="273" t="s">
        <v>2694</v>
      </c>
      <c r="I834" s="273" t="s">
        <v>2687</v>
      </c>
      <c r="J834" s="273" t="s">
        <v>373</v>
      </c>
      <c r="K834" s="275">
        <v>9.6799999999999997E-2</v>
      </c>
      <c r="L834" s="275">
        <v>9.6799999999999997E-2</v>
      </c>
      <c r="M834" s="275">
        <v>9.4006000000000006E-2</v>
      </c>
      <c r="N834" s="276">
        <v>2.8863636363636274</v>
      </c>
      <c r="O834" s="273"/>
      <c r="P834" s="273"/>
      <c r="Q834" s="277"/>
    </row>
    <row r="835" spans="1:17" customFormat="1">
      <c r="A835" s="271">
        <v>832</v>
      </c>
      <c r="B835" s="272"/>
      <c r="C835" s="272" t="s">
        <v>2469</v>
      </c>
      <c r="D835" s="272" t="s">
        <v>2477</v>
      </c>
      <c r="E835" s="272"/>
      <c r="F835" s="273" t="s">
        <v>3794</v>
      </c>
      <c r="G835" s="274">
        <v>308323640105</v>
      </c>
      <c r="H835" s="273" t="s">
        <v>3803</v>
      </c>
      <c r="I835" s="273" t="s">
        <v>2687</v>
      </c>
      <c r="J835" s="273" t="s">
        <v>373</v>
      </c>
      <c r="K835" s="275">
        <v>5.8889999999999998E-2</v>
      </c>
      <c r="L835" s="275">
        <v>5.8889999999999998E-2</v>
      </c>
      <c r="M835" s="275">
        <v>5.7216999999999997E-2</v>
      </c>
      <c r="N835" s="276">
        <v>2.8408897945321803</v>
      </c>
      <c r="O835" s="273"/>
      <c r="P835" s="273"/>
      <c r="Q835" s="277"/>
    </row>
    <row r="836" spans="1:17" customFormat="1">
      <c r="A836" s="271">
        <v>833</v>
      </c>
      <c r="B836" s="272"/>
      <c r="C836" s="272" t="s">
        <v>2469</v>
      </c>
      <c r="D836" s="272" t="s">
        <v>2477</v>
      </c>
      <c r="E836" s="272"/>
      <c r="F836" s="273" t="s">
        <v>3794</v>
      </c>
      <c r="G836" s="274">
        <v>308323640101</v>
      </c>
      <c r="H836" s="273" t="s">
        <v>3804</v>
      </c>
      <c r="I836" s="273" t="s">
        <v>2665</v>
      </c>
      <c r="J836" s="273" t="s">
        <v>373</v>
      </c>
      <c r="K836" s="275">
        <v>0.31850000000000001</v>
      </c>
      <c r="L836" s="275">
        <v>0.31850000000000001</v>
      </c>
      <c r="M836" s="275">
        <v>0.31470100000000001</v>
      </c>
      <c r="N836" s="276">
        <v>1.1927786499215061</v>
      </c>
      <c r="O836" s="273"/>
      <c r="P836" s="273"/>
      <c r="Q836" s="277"/>
    </row>
    <row r="837" spans="1:17" customFormat="1">
      <c r="A837" s="271">
        <v>834</v>
      </c>
      <c r="B837" s="272"/>
      <c r="C837" s="272" t="s">
        <v>2469</v>
      </c>
      <c r="D837" s="272" t="s">
        <v>2477</v>
      </c>
      <c r="E837" s="272"/>
      <c r="F837" s="273" t="s">
        <v>3800</v>
      </c>
      <c r="G837" s="274">
        <v>308323540101</v>
      </c>
      <c r="H837" s="273" t="s">
        <v>3805</v>
      </c>
      <c r="I837" s="273" t="s">
        <v>2596</v>
      </c>
      <c r="J837" s="273" t="s">
        <v>373</v>
      </c>
      <c r="K837" s="275">
        <v>1.4247000000000001</v>
      </c>
      <c r="L837" s="275">
        <v>1.4247000000000001</v>
      </c>
      <c r="M837" s="275">
        <v>1.4186460000000001</v>
      </c>
      <c r="N837" s="276">
        <v>0.42493156453990338</v>
      </c>
      <c r="O837" s="273"/>
      <c r="P837" s="273"/>
      <c r="Q837" s="277"/>
    </row>
    <row r="838" spans="1:17" customFormat="1">
      <c r="A838" s="271">
        <v>835</v>
      </c>
      <c r="B838" s="272"/>
      <c r="C838" s="272" t="s">
        <v>2469</v>
      </c>
      <c r="D838" s="272" t="s">
        <v>2477</v>
      </c>
      <c r="E838" s="272"/>
      <c r="F838" s="273" t="s">
        <v>3806</v>
      </c>
      <c r="G838" s="274">
        <v>308323240303</v>
      </c>
      <c r="H838" s="273" t="s">
        <v>3764</v>
      </c>
      <c r="I838" s="273" t="s">
        <v>2665</v>
      </c>
      <c r="J838" s="273" t="s">
        <v>373</v>
      </c>
      <c r="K838" s="275">
        <v>5.0549999999999998E-2</v>
      </c>
      <c r="L838" s="275">
        <v>5.0549999999999998E-2</v>
      </c>
      <c r="M838" s="275">
        <v>5.0449000000000001E-2</v>
      </c>
      <c r="N838" s="276">
        <v>0.19980217606329759</v>
      </c>
      <c r="O838" s="273"/>
      <c r="P838" s="273"/>
      <c r="Q838" s="277"/>
    </row>
    <row r="839" spans="1:17" customFormat="1">
      <c r="A839" s="271">
        <v>836</v>
      </c>
      <c r="B839" s="272"/>
      <c r="C839" s="272" t="s">
        <v>2469</v>
      </c>
      <c r="D839" s="272" t="s">
        <v>2477</v>
      </c>
      <c r="E839" s="272"/>
      <c r="F839" s="273" t="s">
        <v>3797</v>
      </c>
      <c r="G839" s="274">
        <v>308323640205</v>
      </c>
      <c r="H839" s="273" t="s">
        <v>3807</v>
      </c>
      <c r="I839" s="273" t="s">
        <v>2665</v>
      </c>
      <c r="J839" s="273" t="s">
        <v>373</v>
      </c>
      <c r="K839" s="275">
        <v>8.4110000000000001E-3</v>
      </c>
      <c r="L839" s="275">
        <v>8.4110000000000001E-3</v>
      </c>
      <c r="M839" s="275">
        <v>8.4089999999999998E-3</v>
      </c>
      <c r="N839" s="276">
        <v>2.3778385447631261E-2</v>
      </c>
      <c r="O839" s="273"/>
      <c r="P839" s="273"/>
      <c r="Q839" s="277"/>
    </row>
    <row r="840" spans="1:17" customFormat="1">
      <c r="A840" s="271">
        <v>837</v>
      </c>
      <c r="B840" s="272"/>
      <c r="C840" s="272" t="s">
        <v>2469</v>
      </c>
      <c r="D840" s="272" t="s">
        <v>2473</v>
      </c>
      <c r="E840" s="272"/>
      <c r="F840" s="273" t="s">
        <v>3808</v>
      </c>
      <c r="G840" s="274">
        <v>308521240104</v>
      </c>
      <c r="H840" s="273" t="s">
        <v>3809</v>
      </c>
      <c r="I840" s="273" t="s">
        <v>2596</v>
      </c>
      <c r="J840" s="273" t="s">
        <v>373</v>
      </c>
      <c r="K840" s="275">
        <v>1.5016179999999999</v>
      </c>
      <c r="L840" s="275">
        <v>1.5016179999999999</v>
      </c>
      <c r="M840" s="275">
        <v>1.3960030000000001</v>
      </c>
      <c r="N840" s="276">
        <v>7.0334132915295235</v>
      </c>
      <c r="O840" s="273"/>
      <c r="P840" s="273"/>
      <c r="Q840" s="277"/>
    </row>
    <row r="841" spans="1:17" customFormat="1">
      <c r="A841" s="271">
        <v>838</v>
      </c>
      <c r="B841" s="272"/>
      <c r="C841" s="272" t="s">
        <v>2469</v>
      </c>
      <c r="D841" s="272" t="s">
        <v>2473</v>
      </c>
      <c r="E841" s="272"/>
      <c r="F841" s="273" t="s">
        <v>3808</v>
      </c>
      <c r="G841" s="274">
        <v>308521240103</v>
      </c>
      <c r="H841" s="273" t="s">
        <v>3810</v>
      </c>
      <c r="I841" s="273" t="s">
        <v>2596</v>
      </c>
      <c r="J841" s="273" t="s">
        <v>373</v>
      </c>
      <c r="K841" s="275">
        <v>2.9447800000000002</v>
      </c>
      <c r="L841" s="275">
        <v>2.9447800000000002</v>
      </c>
      <c r="M841" s="275">
        <v>2.750489</v>
      </c>
      <c r="N841" s="276">
        <v>6.5978103627435738</v>
      </c>
      <c r="O841" s="273"/>
      <c r="P841" s="273"/>
      <c r="Q841" s="277"/>
    </row>
    <row r="842" spans="1:17" customFormat="1">
      <c r="A842" s="271">
        <v>839</v>
      </c>
      <c r="B842" s="272"/>
      <c r="C842" s="272" t="s">
        <v>2469</v>
      </c>
      <c r="D842" s="272" t="s">
        <v>2473</v>
      </c>
      <c r="E842" s="272"/>
      <c r="F842" s="273" t="s">
        <v>3808</v>
      </c>
      <c r="G842" s="274">
        <v>308521240101</v>
      </c>
      <c r="H842" s="273" t="s">
        <v>3811</v>
      </c>
      <c r="I842" s="273" t="s">
        <v>2596</v>
      </c>
      <c r="J842" s="273" t="s">
        <v>373</v>
      </c>
      <c r="K842" s="275">
        <v>1.3277000000000001</v>
      </c>
      <c r="L842" s="275">
        <v>1.3277000000000001</v>
      </c>
      <c r="M842" s="275">
        <v>1.257282</v>
      </c>
      <c r="N842" s="276">
        <v>5.3037583791519234</v>
      </c>
      <c r="O842" s="273"/>
      <c r="P842" s="273"/>
      <c r="Q842" s="277"/>
    </row>
    <row r="843" spans="1:17" customFormat="1">
      <c r="A843" s="271">
        <v>840</v>
      </c>
      <c r="B843" s="272"/>
      <c r="C843" s="272" t="s">
        <v>2469</v>
      </c>
      <c r="D843" s="272" t="s">
        <v>2473</v>
      </c>
      <c r="E843" s="272"/>
      <c r="F843" s="273" t="s">
        <v>3812</v>
      </c>
      <c r="G843" s="274">
        <v>308521240302</v>
      </c>
      <c r="H843" s="273" t="s">
        <v>3813</v>
      </c>
      <c r="I843" s="273" t="s">
        <v>2840</v>
      </c>
      <c r="J843" s="273" t="s">
        <v>373</v>
      </c>
      <c r="K843" s="275">
        <v>0.44619999999999999</v>
      </c>
      <c r="L843" s="275">
        <v>0.44619999999999999</v>
      </c>
      <c r="M843" s="275">
        <v>0.42590700000000004</v>
      </c>
      <c r="N843" s="276">
        <v>4.5479605558045613</v>
      </c>
      <c r="O843" s="273"/>
      <c r="P843" s="273"/>
      <c r="Q843" s="277"/>
    </row>
    <row r="844" spans="1:17" customFormat="1">
      <c r="A844" s="271">
        <v>841</v>
      </c>
      <c r="B844" s="272"/>
      <c r="C844" s="272" t="s">
        <v>2469</v>
      </c>
      <c r="D844" s="272" t="s">
        <v>2473</v>
      </c>
      <c r="E844" s="272"/>
      <c r="F844" s="273" t="s">
        <v>3814</v>
      </c>
      <c r="G844" s="274">
        <v>308521140301</v>
      </c>
      <c r="H844" s="273" t="s">
        <v>3815</v>
      </c>
      <c r="I844" s="273" t="s">
        <v>2840</v>
      </c>
      <c r="J844" s="273" t="s">
        <v>373</v>
      </c>
      <c r="K844" s="275">
        <v>5.8840000000000003E-2</v>
      </c>
      <c r="L844" s="275">
        <v>5.8840000000000003E-2</v>
      </c>
      <c r="M844" s="275">
        <v>5.6214E-2</v>
      </c>
      <c r="N844" s="276">
        <v>4.4629503738953149</v>
      </c>
      <c r="O844" s="273"/>
      <c r="P844" s="273"/>
      <c r="Q844" s="277"/>
    </row>
    <row r="845" spans="1:17" customFormat="1">
      <c r="A845" s="271">
        <v>842</v>
      </c>
      <c r="B845" s="272"/>
      <c r="C845" s="272" t="s">
        <v>2469</v>
      </c>
      <c r="D845" s="272" t="s">
        <v>2473</v>
      </c>
      <c r="E845" s="272"/>
      <c r="F845" s="273" t="s">
        <v>3816</v>
      </c>
      <c r="G845" s="274">
        <v>308521140102</v>
      </c>
      <c r="H845" s="273" t="s">
        <v>3817</v>
      </c>
      <c r="I845" s="273" t="s">
        <v>2687</v>
      </c>
      <c r="J845" s="273" t="s">
        <v>373</v>
      </c>
      <c r="K845" s="275">
        <v>0.82389999999999997</v>
      </c>
      <c r="L845" s="275">
        <v>0.82389999999999997</v>
      </c>
      <c r="M845" s="275">
        <v>0.79418699999999998</v>
      </c>
      <c r="N845" s="276">
        <v>3.606384269935671</v>
      </c>
      <c r="O845" s="273"/>
      <c r="P845" s="273"/>
      <c r="Q845" s="277"/>
    </row>
    <row r="846" spans="1:17" customFormat="1">
      <c r="A846" s="271">
        <v>843</v>
      </c>
      <c r="B846" s="272"/>
      <c r="C846" s="272" t="s">
        <v>2469</v>
      </c>
      <c r="D846" s="272" t="s">
        <v>2473</v>
      </c>
      <c r="E846" s="272"/>
      <c r="F846" s="273" t="s">
        <v>3818</v>
      </c>
      <c r="G846" s="274">
        <v>308521140401</v>
      </c>
      <c r="H846" s="273" t="s">
        <v>3819</v>
      </c>
      <c r="I846" s="273" t="s">
        <v>2840</v>
      </c>
      <c r="J846" s="273" t="s">
        <v>373</v>
      </c>
      <c r="K846" s="275">
        <v>1.5780000000000001</v>
      </c>
      <c r="L846" s="275">
        <v>1.5780000000000001</v>
      </c>
      <c r="M846" s="275">
        <v>1.521577</v>
      </c>
      <c r="N846" s="276">
        <v>3.575602027883404</v>
      </c>
      <c r="O846" s="273"/>
      <c r="P846" s="273"/>
      <c r="Q846" s="277"/>
    </row>
    <row r="847" spans="1:17" customFormat="1">
      <c r="A847" s="271">
        <v>844</v>
      </c>
      <c r="B847" s="272"/>
      <c r="C847" s="272" t="s">
        <v>2469</v>
      </c>
      <c r="D847" s="272" t="s">
        <v>2473</v>
      </c>
      <c r="E847" s="272"/>
      <c r="F847" s="273" t="s">
        <v>3820</v>
      </c>
      <c r="G847" s="274">
        <v>308521140204</v>
      </c>
      <c r="H847" s="273" t="s">
        <v>3821</v>
      </c>
      <c r="I847" s="273" t="s">
        <v>2840</v>
      </c>
      <c r="J847" s="273" t="s">
        <v>373</v>
      </c>
      <c r="K847" s="275">
        <v>0.37280000000000002</v>
      </c>
      <c r="L847" s="275">
        <v>0.37280000000000002</v>
      </c>
      <c r="M847" s="275">
        <v>0.36305100000000001</v>
      </c>
      <c r="N847" s="276">
        <v>2.6150751072961396</v>
      </c>
      <c r="O847" s="273"/>
      <c r="P847" s="273"/>
      <c r="Q847" s="277"/>
    </row>
    <row r="848" spans="1:17" customFormat="1">
      <c r="A848" s="271">
        <v>845</v>
      </c>
      <c r="B848" s="272"/>
      <c r="C848" s="272" t="s">
        <v>2469</v>
      </c>
      <c r="D848" s="272" t="s">
        <v>2473</v>
      </c>
      <c r="E848" s="272"/>
      <c r="F848" s="273" t="s">
        <v>3816</v>
      </c>
      <c r="G848" s="274">
        <v>308521140103</v>
      </c>
      <c r="H848" s="273" t="s">
        <v>3822</v>
      </c>
      <c r="I848" s="273" t="s">
        <v>2840</v>
      </c>
      <c r="J848" s="273" t="s">
        <v>373</v>
      </c>
      <c r="K848" s="275">
        <v>0.78200000000000003</v>
      </c>
      <c r="L848" s="275">
        <v>0.78200000000000003</v>
      </c>
      <c r="M848" s="275">
        <v>0.76365700000000003</v>
      </c>
      <c r="N848" s="276">
        <v>2.3456521739130434</v>
      </c>
      <c r="O848" s="273"/>
      <c r="P848" s="273"/>
      <c r="Q848" s="277"/>
    </row>
    <row r="849" spans="1:17" customFormat="1">
      <c r="A849" s="271">
        <v>846</v>
      </c>
      <c r="B849" s="272"/>
      <c r="C849" s="272" t="s">
        <v>2469</v>
      </c>
      <c r="D849" s="272" t="s">
        <v>2473</v>
      </c>
      <c r="E849" s="272"/>
      <c r="F849" s="273" t="s">
        <v>3823</v>
      </c>
      <c r="G849" s="274">
        <v>308521140502</v>
      </c>
      <c r="H849" s="273" t="s">
        <v>3824</v>
      </c>
      <c r="I849" s="273" t="s">
        <v>2687</v>
      </c>
      <c r="J849" s="273" t="s">
        <v>373</v>
      </c>
      <c r="K849" s="275">
        <v>0.24418200000000001</v>
      </c>
      <c r="L849" s="275">
        <v>0.24418200000000001</v>
      </c>
      <c r="M849" s="275">
        <v>0.23900099999999999</v>
      </c>
      <c r="N849" s="276">
        <v>2.1217780180357351</v>
      </c>
      <c r="O849" s="273"/>
      <c r="P849" s="273"/>
      <c r="Q849" s="277"/>
    </row>
    <row r="850" spans="1:17" customFormat="1">
      <c r="A850" s="271">
        <v>847</v>
      </c>
      <c r="B850" s="272"/>
      <c r="C850" s="272" t="s">
        <v>2469</v>
      </c>
      <c r="D850" s="272" t="s">
        <v>2473</v>
      </c>
      <c r="E850" s="272"/>
      <c r="F850" s="273" t="s">
        <v>3825</v>
      </c>
      <c r="G850" s="274">
        <v>308512140301</v>
      </c>
      <c r="H850" s="273" t="s">
        <v>3826</v>
      </c>
      <c r="I850" s="273" t="s">
        <v>2596</v>
      </c>
      <c r="J850" s="273" t="s">
        <v>373</v>
      </c>
      <c r="K850" s="275">
        <v>1.1808000000000001</v>
      </c>
      <c r="L850" s="275">
        <v>1.1808000000000001</v>
      </c>
      <c r="M850" s="275">
        <v>1.0962280000000002</v>
      </c>
      <c r="N850" s="276">
        <v>7.1622628726287152</v>
      </c>
      <c r="O850" s="273"/>
      <c r="P850" s="273"/>
      <c r="Q850" s="277"/>
    </row>
    <row r="851" spans="1:17" customFormat="1">
      <c r="A851" s="271">
        <v>848</v>
      </c>
      <c r="B851" s="272"/>
      <c r="C851" s="272" t="s">
        <v>2469</v>
      </c>
      <c r="D851" s="272" t="s">
        <v>2473</v>
      </c>
      <c r="E851" s="272"/>
      <c r="F851" s="273" t="s">
        <v>3827</v>
      </c>
      <c r="G851" s="274">
        <v>308512240101</v>
      </c>
      <c r="H851" s="273" t="s">
        <v>3828</v>
      </c>
      <c r="I851" s="273" t="s">
        <v>2596</v>
      </c>
      <c r="J851" s="273" t="s">
        <v>373</v>
      </c>
      <c r="K851" s="275">
        <v>1.1293</v>
      </c>
      <c r="L851" s="275">
        <v>1.1293</v>
      </c>
      <c r="M851" s="275">
        <v>1.054071</v>
      </c>
      <c r="N851" s="276">
        <v>6.6615602585672535</v>
      </c>
      <c r="O851" s="273"/>
      <c r="P851" s="273"/>
      <c r="Q851" s="277"/>
    </row>
    <row r="852" spans="1:17" customFormat="1">
      <c r="A852" s="271">
        <v>849</v>
      </c>
      <c r="B852" s="272"/>
      <c r="C852" s="272" t="s">
        <v>2469</v>
      </c>
      <c r="D852" s="272" t="s">
        <v>2473</v>
      </c>
      <c r="E852" s="272"/>
      <c r="F852" s="273" t="s">
        <v>3825</v>
      </c>
      <c r="G852" s="274">
        <v>308512140302</v>
      </c>
      <c r="H852" s="273" t="s">
        <v>3829</v>
      </c>
      <c r="I852" s="273" t="s">
        <v>2596</v>
      </c>
      <c r="J852" s="273" t="s">
        <v>373</v>
      </c>
      <c r="K852" s="275">
        <v>0.38769999999999999</v>
      </c>
      <c r="L852" s="275">
        <v>0.38769999999999999</v>
      </c>
      <c r="M852" s="275">
        <v>0.36692799999999998</v>
      </c>
      <c r="N852" s="276">
        <v>5.3577508382770214</v>
      </c>
      <c r="O852" s="273"/>
      <c r="P852" s="273"/>
      <c r="Q852" s="277"/>
    </row>
    <row r="853" spans="1:17" customFormat="1">
      <c r="A853" s="271">
        <v>850</v>
      </c>
      <c r="B853" s="272"/>
      <c r="C853" s="272" t="s">
        <v>2469</v>
      </c>
      <c r="D853" s="272" t="s">
        <v>2473</v>
      </c>
      <c r="E853" s="272"/>
      <c r="F853" s="273" t="s">
        <v>3830</v>
      </c>
      <c r="G853" s="274">
        <v>308512140201</v>
      </c>
      <c r="H853" s="273" t="s">
        <v>3831</v>
      </c>
      <c r="I853" s="273" t="s">
        <v>2596</v>
      </c>
      <c r="J853" s="273" t="s">
        <v>373</v>
      </c>
      <c r="K853" s="275">
        <v>1.3115000000000001</v>
      </c>
      <c r="L853" s="275">
        <v>1.3115000000000001</v>
      </c>
      <c r="M853" s="275">
        <v>1.2416830000000001</v>
      </c>
      <c r="N853" s="276">
        <v>5.3234464353793376</v>
      </c>
      <c r="O853" s="273"/>
      <c r="P853" s="273"/>
      <c r="Q853" s="277"/>
    </row>
    <row r="854" spans="1:17" customFormat="1">
      <c r="A854" s="271">
        <v>851</v>
      </c>
      <c r="B854" s="272"/>
      <c r="C854" s="272" t="s">
        <v>2469</v>
      </c>
      <c r="D854" s="272" t="s">
        <v>2473</v>
      </c>
      <c r="E854" s="272"/>
      <c r="F854" s="273" t="s">
        <v>3832</v>
      </c>
      <c r="G854" s="274">
        <v>308512140103</v>
      </c>
      <c r="H854" s="273" t="s">
        <v>3833</v>
      </c>
      <c r="I854" s="273" t="s">
        <v>2596</v>
      </c>
      <c r="J854" s="273" t="s">
        <v>373</v>
      </c>
      <c r="K854" s="275">
        <v>0.78739999999999999</v>
      </c>
      <c r="L854" s="275">
        <v>0.78739999999999999</v>
      </c>
      <c r="M854" s="275">
        <v>0.74881600000000004</v>
      </c>
      <c r="N854" s="276">
        <v>4.9001778003555945</v>
      </c>
      <c r="O854" s="273"/>
      <c r="P854" s="273"/>
      <c r="Q854" s="277"/>
    </row>
    <row r="855" spans="1:17" customFormat="1">
      <c r="A855" s="271">
        <v>852</v>
      </c>
      <c r="B855" s="272"/>
      <c r="C855" s="272" t="s">
        <v>2469</v>
      </c>
      <c r="D855" s="272" t="s">
        <v>2473</v>
      </c>
      <c r="E855" s="272"/>
      <c r="F855" s="273" t="s">
        <v>3834</v>
      </c>
      <c r="G855" s="274">
        <v>308512240202</v>
      </c>
      <c r="H855" s="273" t="s">
        <v>3835</v>
      </c>
      <c r="I855" s="273" t="s">
        <v>2596</v>
      </c>
      <c r="J855" s="273" t="s">
        <v>373</v>
      </c>
      <c r="K855" s="275">
        <v>0.62760000000000005</v>
      </c>
      <c r="L855" s="275">
        <v>0.62760000000000005</v>
      </c>
      <c r="M855" s="275">
        <v>0.597082</v>
      </c>
      <c r="N855" s="276">
        <v>4.8626513702995613</v>
      </c>
      <c r="O855" s="273"/>
      <c r="P855" s="273"/>
      <c r="Q855" s="277"/>
    </row>
    <row r="856" spans="1:17" customFormat="1">
      <c r="A856" s="271">
        <v>853</v>
      </c>
      <c r="B856" s="272"/>
      <c r="C856" s="272" t="s">
        <v>2469</v>
      </c>
      <c r="D856" s="272" t="s">
        <v>2473</v>
      </c>
      <c r="E856" s="272"/>
      <c r="F856" s="273" t="s">
        <v>3832</v>
      </c>
      <c r="G856" s="274">
        <v>308512140101</v>
      </c>
      <c r="H856" s="273" t="s">
        <v>3836</v>
      </c>
      <c r="I856" s="273" t="s">
        <v>2596</v>
      </c>
      <c r="J856" s="273" t="s">
        <v>373</v>
      </c>
      <c r="K856" s="275">
        <v>3.7027000000000001</v>
      </c>
      <c r="L856" s="275">
        <v>3.7027000000000001</v>
      </c>
      <c r="M856" s="275">
        <v>3.5299700000000001</v>
      </c>
      <c r="N856" s="276">
        <v>4.6649742080103724</v>
      </c>
      <c r="O856" s="273"/>
      <c r="P856" s="273"/>
      <c r="Q856" s="277"/>
    </row>
    <row r="857" spans="1:17" customFormat="1">
      <c r="A857" s="271">
        <v>854</v>
      </c>
      <c r="B857" s="272"/>
      <c r="C857" s="272" t="s">
        <v>2469</v>
      </c>
      <c r="D857" s="272" t="s">
        <v>2473</v>
      </c>
      <c r="E857" s="272"/>
      <c r="F857" s="273" t="s">
        <v>3837</v>
      </c>
      <c r="G857" s="274">
        <v>308512240301</v>
      </c>
      <c r="H857" s="273" t="s">
        <v>3838</v>
      </c>
      <c r="I857" s="273" t="s">
        <v>2658</v>
      </c>
      <c r="J857" s="273" t="s">
        <v>373</v>
      </c>
      <c r="K857" s="275">
        <v>2.3900000000000002E-3</v>
      </c>
      <c r="L857" s="275">
        <v>2.3900000000000002E-3</v>
      </c>
      <c r="M857" s="275">
        <v>2.2950000000000002E-3</v>
      </c>
      <c r="N857" s="276">
        <v>3.9748953974895409</v>
      </c>
      <c r="O857" s="273"/>
      <c r="P857" s="273"/>
      <c r="Q857" s="277"/>
    </row>
    <row r="858" spans="1:17" customFormat="1">
      <c r="A858" s="271">
        <v>855</v>
      </c>
      <c r="B858" s="272"/>
      <c r="C858" s="272" t="s">
        <v>2469</v>
      </c>
      <c r="D858" s="272" t="s">
        <v>2473</v>
      </c>
      <c r="E858" s="272"/>
      <c r="F858" s="273" t="s">
        <v>3832</v>
      </c>
      <c r="G858" s="274">
        <v>308512140105</v>
      </c>
      <c r="H858" s="273" t="s">
        <v>3839</v>
      </c>
      <c r="I858" s="273" t="s">
        <v>2840</v>
      </c>
      <c r="J858" s="273" t="s">
        <v>373</v>
      </c>
      <c r="K858" s="275">
        <v>0.41770000000000002</v>
      </c>
      <c r="L858" s="275">
        <v>0.41770000000000002</v>
      </c>
      <c r="M858" s="275">
        <v>0.401698</v>
      </c>
      <c r="N858" s="276">
        <v>3.8309791716543007</v>
      </c>
      <c r="O858" s="273"/>
      <c r="P858" s="273"/>
      <c r="Q858" s="277"/>
    </row>
    <row r="859" spans="1:17" customFormat="1">
      <c r="A859" s="271">
        <v>856</v>
      </c>
      <c r="B859" s="272"/>
      <c r="C859" s="272" t="s">
        <v>2469</v>
      </c>
      <c r="D859" s="272" t="s">
        <v>2473</v>
      </c>
      <c r="E859" s="272"/>
      <c r="F859" s="273" t="s">
        <v>3830</v>
      </c>
      <c r="G859" s="274">
        <v>308512140202</v>
      </c>
      <c r="H859" s="273" t="s">
        <v>3840</v>
      </c>
      <c r="I859" s="273" t="s">
        <v>2840</v>
      </c>
      <c r="J859" s="273" t="s">
        <v>373</v>
      </c>
      <c r="K859" s="275">
        <v>1.6202000000000001</v>
      </c>
      <c r="L859" s="275">
        <v>1.6202000000000001</v>
      </c>
      <c r="M859" s="275">
        <v>1.5606869999999999</v>
      </c>
      <c r="N859" s="276">
        <v>3.6731884952475093</v>
      </c>
      <c r="O859" s="273"/>
      <c r="P859" s="273"/>
      <c r="Q859" s="277"/>
    </row>
    <row r="860" spans="1:17" customFormat="1">
      <c r="A860" s="271">
        <v>857</v>
      </c>
      <c r="B860" s="272"/>
      <c r="C860" s="272" t="s">
        <v>2469</v>
      </c>
      <c r="D860" s="272" t="s">
        <v>2473</v>
      </c>
      <c r="E860" s="272"/>
      <c r="F860" s="273" t="s">
        <v>3832</v>
      </c>
      <c r="G860" s="274">
        <v>308512140102</v>
      </c>
      <c r="H860" s="273" t="s">
        <v>3841</v>
      </c>
      <c r="I860" s="273" t="s">
        <v>2596</v>
      </c>
      <c r="J860" s="273" t="s">
        <v>373</v>
      </c>
      <c r="K860" s="275">
        <v>0.44829999999999998</v>
      </c>
      <c r="L860" s="275">
        <v>0.44829999999999998</v>
      </c>
      <c r="M860" s="275">
        <v>0.433174</v>
      </c>
      <c r="N860" s="276">
        <v>3.3740798572384505</v>
      </c>
      <c r="O860" s="273"/>
      <c r="P860" s="273"/>
      <c r="Q860" s="277"/>
    </row>
    <row r="861" spans="1:17" customFormat="1">
      <c r="A861" s="271">
        <v>858</v>
      </c>
      <c r="B861" s="272"/>
      <c r="C861" s="272" t="s">
        <v>2469</v>
      </c>
      <c r="D861" s="272" t="s">
        <v>2473</v>
      </c>
      <c r="E861" s="272"/>
      <c r="F861" s="273" t="s">
        <v>3842</v>
      </c>
      <c r="G861" s="274">
        <v>308511640104</v>
      </c>
      <c r="H861" s="273" t="s">
        <v>3843</v>
      </c>
      <c r="I861" s="273" t="s">
        <v>2596</v>
      </c>
      <c r="J861" s="273" t="s">
        <v>373</v>
      </c>
      <c r="K861" s="275">
        <v>1.0545000000000001E-2</v>
      </c>
      <c r="L861" s="275">
        <v>1.0545000000000001E-2</v>
      </c>
      <c r="M861" s="275">
        <v>1.0017E-2</v>
      </c>
      <c r="N861" s="276">
        <v>5.0071123755334348</v>
      </c>
      <c r="O861" s="273"/>
      <c r="P861" s="273"/>
      <c r="Q861" s="277"/>
    </row>
    <row r="862" spans="1:17" customFormat="1">
      <c r="A862" s="271">
        <v>859</v>
      </c>
      <c r="B862" s="272"/>
      <c r="C862" s="272" t="s">
        <v>2469</v>
      </c>
      <c r="D862" s="272" t="s">
        <v>2473</v>
      </c>
      <c r="E862" s="272"/>
      <c r="F862" s="273" t="s">
        <v>3844</v>
      </c>
      <c r="G862" s="274">
        <v>308511140204</v>
      </c>
      <c r="H862" s="273" t="s">
        <v>3845</v>
      </c>
      <c r="I862" s="273" t="s">
        <v>2599</v>
      </c>
      <c r="J862" s="273" t="s">
        <v>373</v>
      </c>
      <c r="K862" s="275">
        <v>0.54832099999999995</v>
      </c>
      <c r="L862" s="275">
        <v>0.54832099999999995</v>
      </c>
      <c r="M862" s="275">
        <v>0.52257699999999996</v>
      </c>
      <c r="N862" s="276">
        <v>4.6950600104683184</v>
      </c>
      <c r="O862" s="273"/>
      <c r="P862" s="273"/>
      <c r="Q862" s="277"/>
    </row>
    <row r="863" spans="1:17" customFormat="1">
      <c r="A863" s="271">
        <v>860</v>
      </c>
      <c r="B863" s="272"/>
      <c r="C863" s="272" t="s">
        <v>2469</v>
      </c>
      <c r="D863" s="272" t="s">
        <v>2473</v>
      </c>
      <c r="E863" s="272"/>
      <c r="F863" s="273" t="s">
        <v>3846</v>
      </c>
      <c r="G863" s="274">
        <v>308511340104</v>
      </c>
      <c r="H863" s="273" t="s">
        <v>3847</v>
      </c>
      <c r="I863" s="273" t="s">
        <v>2840</v>
      </c>
      <c r="J863" s="273" t="s">
        <v>373</v>
      </c>
      <c r="K863" s="275">
        <v>0.116217</v>
      </c>
      <c r="L863" s="275">
        <v>0.116217</v>
      </c>
      <c r="M863" s="275">
        <v>0.110807</v>
      </c>
      <c r="N863" s="276">
        <v>4.6550848843112442</v>
      </c>
      <c r="O863" s="273"/>
      <c r="P863" s="273"/>
      <c r="Q863" s="277"/>
    </row>
    <row r="864" spans="1:17" customFormat="1">
      <c r="A864" s="271">
        <v>861</v>
      </c>
      <c r="B864" s="272"/>
      <c r="C864" s="272" t="s">
        <v>2469</v>
      </c>
      <c r="D864" s="272" t="s">
        <v>2473</v>
      </c>
      <c r="E864" s="272"/>
      <c r="F864" s="273" t="s">
        <v>3844</v>
      </c>
      <c r="G864" s="274">
        <v>308511140203</v>
      </c>
      <c r="H864" s="273" t="s">
        <v>3848</v>
      </c>
      <c r="I864" s="273" t="s">
        <v>2599</v>
      </c>
      <c r="J864" s="273" t="s">
        <v>373</v>
      </c>
      <c r="K864" s="275">
        <v>0.26763399999999998</v>
      </c>
      <c r="L864" s="275">
        <v>0.26763399999999998</v>
      </c>
      <c r="M864" s="275">
        <v>0.25551499999999999</v>
      </c>
      <c r="N864" s="276">
        <v>4.52819895827884</v>
      </c>
      <c r="O864" s="273"/>
      <c r="P864" s="273"/>
      <c r="Q864" s="277"/>
    </row>
    <row r="865" spans="1:17" customFormat="1">
      <c r="A865" s="271">
        <v>862</v>
      </c>
      <c r="B865" s="272"/>
      <c r="C865" s="272" t="s">
        <v>2469</v>
      </c>
      <c r="D865" s="272" t="s">
        <v>2473</v>
      </c>
      <c r="E865" s="272"/>
      <c r="F865" s="273" t="s">
        <v>3849</v>
      </c>
      <c r="G865" s="274">
        <v>308511340504</v>
      </c>
      <c r="H865" s="273" t="s">
        <v>3850</v>
      </c>
      <c r="I865" s="273" t="s">
        <v>2596</v>
      </c>
      <c r="J865" s="273" t="s">
        <v>373</v>
      </c>
      <c r="K865" s="275">
        <v>0.23308499999999999</v>
      </c>
      <c r="L865" s="275">
        <v>0.23308499999999999</v>
      </c>
      <c r="M865" s="275">
        <v>0.223297</v>
      </c>
      <c r="N865" s="276">
        <v>4.1993264259819343</v>
      </c>
      <c r="O865" s="273"/>
      <c r="P865" s="273"/>
      <c r="Q865" s="277"/>
    </row>
    <row r="866" spans="1:17" customFormat="1">
      <c r="A866" s="271">
        <v>863</v>
      </c>
      <c r="B866" s="272"/>
      <c r="C866" s="272" t="s">
        <v>2469</v>
      </c>
      <c r="D866" s="272" t="s">
        <v>2473</v>
      </c>
      <c r="E866" s="272"/>
      <c r="F866" s="273" t="s">
        <v>3851</v>
      </c>
      <c r="G866" s="274">
        <v>308511440201</v>
      </c>
      <c r="H866" s="273" t="s">
        <v>3852</v>
      </c>
      <c r="I866" s="273" t="s">
        <v>2596</v>
      </c>
      <c r="J866" s="273" t="s">
        <v>373</v>
      </c>
      <c r="K866" s="275">
        <v>2.2294800000000001</v>
      </c>
      <c r="L866" s="275">
        <v>2.2294800000000001</v>
      </c>
      <c r="M866" s="275">
        <v>2.1366139999999998</v>
      </c>
      <c r="N866" s="276">
        <v>4.16536591492188</v>
      </c>
      <c r="O866" s="273"/>
      <c r="P866" s="273"/>
      <c r="Q866" s="277"/>
    </row>
    <row r="867" spans="1:17" customFormat="1">
      <c r="A867" s="271">
        <v>864</v>
      </c>
      <c r="B867" s="272"/>
      <c r="C867" s="272" t="s">
        <v>2469</v>
      </c>
      <c r="D867" s="272" t="s">
        <v>2473</v>
      </c>
      <c r="E867" s="272"/>
      <c r="F867" s="273" t="s">
        <v>3853</v>
      </c>
      <c r="G867" s="274">
        <v>308511240201</v>
      </c>
      <c r="H867" s="273" t="s">
        <v>3854</v>
      </c>
      <c r="I867" s="273" t="s">
        <v>2596</v>
      </c>
      <c r="J867" s="273" t="s">
        <v>373</v>
      </c>
      <c r="K867" s="275">
        <v>2.8070999999999999E-2</v>
      </c>
      <c r="L867" s="275">
        <v>2.8070999999999999E-2</v>
      </c>
      <c r="M867" s="275">
        <v>2.6931E-2</v>
      </c>
      <c r="N867" s="276">
        <v>4.0611307042855573</v>
      </c>
      <c r="O867" s="273"/>
      <c r="P867" s="273"/>
      <c r="Q867" s="277"/>
    </row>
    <row r="868" spans="1:17" customFormat="1">
      <c r="A868" s="271">
        <v>865</v>
      </c>
      <c r="B868" s="272"/>
      <c r="C868" s="272" t="s">
        <v>2469</v>
      </c>
      <c r="D868" s="272" t="s">
        <v>2473</v>
      </c>
      <c r="E868" s="272"/>
      <c r="F868" s="273" t="s">
        <v>3855</v>
      </c>
      <c r="G868" s="274">
        <v>308511140105</v>
      </c>
      <c r="H868" s="273" t="s">
        <v>3856</v>
      </c>
      <c r="I868" s="273" t="s">
        <v>2596</v>
      </c>
      <c r="J868" s="273" t="s">
        <v>373</v>
      </c>
      <c r="K868" s="275">
        <v>0.249248</v>
      </c>
      <c r="L868" s="275">
        <v>0.249248</v>
      </c>
      <c r="M868" s="275">
        <v>0.239264</v>
      </c>
      <c r="N868" s="276">
        <v>4.0056489921684397</v>
      </c>
      <c r="O868" s="273"/>
      <c r="P868" s="273"/>
      <c r="Q868" s="277"/>
    </row>
    <row r="869" spans="1:17" customFormat="1">
      <c r="A869" s="271">
        <v>866</v>
      </c>
      <c r="B869" s="272"/>
      <c r="C869" s="272" t="s">
        <v>2469</v>
      </c>
      <c r="D869" s="272" t="s">
        <v>2473</v>
      </c>
      <c r="E869" s="272"/>
      <c r="F869" s="273" t="s">
        <v>3857</v>
      </c>
      <c r="G869" s="274">
        <v>308511640202</v>
      </c>
      <c r="H869" s="273" t="s">
        <v>3858</v>
      </c>
      <c r="I869" s="273" t="s">
        <v>2658</v>
      </c>
      <c r="J869" s="273" t="s">
        <v>373</v>
      </c>
      <c r="K869" s="275">
        <v>4.8899999999999996E-4</v>
      </c>
      <c r="L869" s="275">
        <v>4.8899999999999996E-4</v>
      </c>
      <c r="M869" s="275">
        <v>4.6999999999999999E-4</v>
      </c>
      <c r="N869" s="276">
        <v>3.8854805725971318</v>
      </c>
      <c r="O869" s="273"/>
      <c r="P869" s="273"/>
      <c r="Q869" s="277"/>
    </row>
    <row r="870" spans="1:17" customFormat="1">
      <c r="A870" s="271">
        <v>867</v>
      </c>
      <c r="B870" s="272"/>
      <c r="C870" s="272" t="s">
        <v>2469</v>
      </c>
      <c r="D870" s="272" t="s">
        <v>2473</v>
      </c>
      <c r="E870" s="272"/>
      <c r="F870" s="273" t="s">
        <v>3859</v>
      </c>
      <c r="G870" s="274">
        <v>308511240104</v>
      </c>
      <c r="H870" s="273" t="s">
        <v>3860</v>
      </c>
      <c r="I870" s="273" t="s">
        <v>2596</v>
      </c>
      <c r="J870" s="273" t="s">
        <v>373</v>
      </c>
      <c r="K870" s="275">
        <v>0.25394499999999998</v>
      </c>
      <c r="L870" s="275">
        <v>0.25394499999999998</v>
      </c>
      <c r="M870" s="275">
        <v>0.24479699999999999</v>
      </c>
      <c r="N870" s="276">
        <v>3.60235484061509</v>
      </c>
      <c r="O870" s="273"/>
      <c r="P870" s="273"/>
      <c r="Q870" s="277"/>
    </row>
    <row r="871" spans="1:17" customFormat="1">
      <c r="A871" s="271">
        <v>868</v>
      </c>
      <c r="B871" s="272"/>
      <c r="C871" s="272" t="s">
        <v>2469</v>
      </c>
      <c r="D871" s="272" t="s">
        <v>2473</v>
      </c>
      <c r="E871" s="272"/>
      <c r="F871" s="273" t="s">
        <v>3857</v>
      </c>
      <c r="G871" s="274">
        <v>308511640203</v>
      </c>
      <c r="H871" s="273" t="s">
        <v>3861</v>
      </c>
      <c r="I871" s="273" t="s">
        <v>2596</v>
      </c>
      <c r="J871" s="273" t="s">
        <v>373</v>
      </c>
      <c r="K871" s="275">
        <v>1.4027149999999999</v>
      </c>
      <c r="L871" s="275">
        <v>1.4027149999999999</v>
      </c>
      <c r="M871" s="275">
        <v>1.353939</v>
      </c>
      <c r="N871" s="276">
        <v>3.4772566059391918</v>
      </c>
      <c r="O871" s="273"/>
      <c r="P871" s="273"/>
      <c r="Q871" s="277"/>
    </row>
    <row r="872" spans="1:17" customFormat="1">
      <c r="A872" s="271">
        <v>869</v>
      </c>
      <c r="B872" s="272"/>
      <c r="C872" s="272" t="s">
        <v>2469</v>
      </c>
      <c r="D872" s="272" t="s">
        <v>2473</v>
      </c>
      <c r="E872" s="272"/>
      <c r="F872" s="273" t="s">
        <v>3842</v>
      </c>
      <c r="G872" s="274">
        <v>308511640101</v>
      </c>
      <c r="H872" s="273" t="s">
        <v>3862</v>
      </c>
      <c r="I872" s="273" t="s">
        <v>2840</v>
      </c>
      <c r="J872" s="273" t="s">
        <v>373</v>
      </c>
      <c r="K872" s="275">
        <v>2.742038</v>
      </c>
      <c r="L872" s="275">
        <v>2.742038</v>
      </c>
      <c r="M872" s="275">
        <v>2.652504</v>
      </c>
      <c r="N872" s="276">
        <v>3.2652355656632039</v>
      </c>
      <c r="O872" s="273"/>
      <c r="P872" s="273"/>
      <c r="Q872" s="277"/>
    </row>
    <row r="873" spans="1:17" customFormat="1">
      <c r="A873" s="271">
        <v>870</v>
      </c>
      <c r="B873" s="272"/>
      <c r="C873" s="272" t="s">
        <v>2469</v>
      </c>
      <c r="D873" s="272" t="s">
        <v>2473</v>
      </c>
      <c r="E873" s="272"/>
      <c r="F873" s="273" t="s">
        <v>3863</v>
      </c>
      <c r="G873" s="274">
        <v>308511440301</v>
      </c>
      <c r="H873" s="273" t="s">
        <v>3864</v>
      </c>
      <c r="I873" s="273" t="s">
        <v>2687</v>
      </c>
      <c r="J873" s="273" t="s">
        <v>373</v>
      </c>
      <c r="K873" s="275">
        <v>6.5786999999999998E-2</v>
      </c>
      <c r="L873" s="275">
        <v>6.5786999999999998E-2</v>
      </c>
      <c r="M873" s="275">
        <v>6.3664999999999999E-2</v>
      </c>
      <c r="N873" s="276">
        <v>3.2255612811041683</v>
      </c>
      <c r="O873" s="273"/>
      <c r="P873" s="273"/>
      <c r="Q873" s="277"/>
    </row>
    <row r="874" spans="1:17" customFormat="1">
      <c r="A874" s="271">
        <v>871</v>
      </c>
      <c r="B874" s="272"/>
      <c r="C874" s="272" t="s">
        <v>2469</v>
      </c>
      <c r="D874" s="272" t="s">
        <v>2473</v>
      </c>
      <c r="E874" s="272"/>
      <c r="F874" s="273" t="s">
        <v>3865</v>
      </c>
      <c r="G874" s="274">
        <v>308511640401</v>
      </c>
      <c r="H874" s="273" t="s">
        <v>3866</v>
      </c>
      <c r="I874" s="273" t="s">
        <v>2596</v>
      </c>
      <c r="J874" s="273" t="s">
        <v>373</v>
      </c>
      <c r="K874" s="275">
        <v>1.153775</v>
      </c>
      <c r="L874" s="275">
        <v>1.153775</v>
      </c>
      <c r="M874" s="275">
        <v>1.1180780000000001</v>
      </c>
      <c r="N874" s="276">
        <v>3.093930792398853</v>
      </c>
      <c r="O874" s="273"/>
      <c r="P874" s="273"/>
      <c r="Q874" s="277"/>
    </row>
    <row r="875" spans="1:17" customFormat="1">
      <c r="A875" s="271">
        <v>872</v>
      </c>
      <c r="B875" s="272"/>
      <c r="C875" s="272" t="s">
        <v>2469</v>
      </c>
      <c r="D875" s="272" t="s">
        <v>2473</v>
      </c>
      <c r="E875" s="272"/>
      <c r="F875" s="273" t="s">
        <v>3855</v>
      </c>
      <c r="G875" s="274">
        <v>308511140102</v>
      </c>
      <c r="H875" s="273" t="s">
        <v>3867</v>
      </c>
      <c r="I875" s="273" t="s">
        <v>2599</v>
      </c>
      <c r="J875" s="273" t="s">
        <v>373</v>
      </c>
      <c r="K875" s="275">
        <v>1.707417</v>
      </c>
      <c r="L875" s="275">
        <v>1.707417</v>
      </c>
      <c r="M875" s="275">
        <v>1.6574789999999999</v>
      </c>
      <c r="N875" s="276">
        <v>2.9247688174593578</v>
      </c>
      <c r="O875" s="273"/>
      <c r="P875" s="273"/>
      <c r="Q875" s="277"/>
    </row>
    <row r="876" spans="1:17" customFormat="1">
      <c r="A876" s="271">
        <v>873</v>
      </c>
      <c r="B876" s="272"/>
      <c r="C876" s="272" t="s">
        <v>2469</v>
      </c>
      <c r="D876" s="272" t="s">
        <v>2473</v>
      </c>
      <c r="E876" s="272"/>
      <c r="F876" s="273" t="s">
        <v>3855</v>
      </c>
      <c r="G876" s="274">
        <v>308511140101</v>
      </c>
      <c r="H876" s="273" t="s">
        <v>3868</v>
      </c>
      <c r="I876" s="273" t="s">
        <v>2599</v>
      </c>
      <c r="J876" s="273" t="s">
        <v>373</v>
      </c>
      <c r="K876" s="275">
        <v>1.7694350000000001</v>
      </c>
      <c r="L876" s="275">
        <v>1.7694350000000001</v>
      </c>
      <c r="M876" s="275">
        <v>1.717959</v>
      </c>
      <c r="N876" s="276">
        <v>2.9091772232379305</v>
      </c>
      <c r="O876" s="273"/>
      <c r="P876" s="273"/>
      <c r="Q876" s="277"/>
    </row>
    <row r="877" spans="1:17" customFormat="1">
      <c r="A877" s="271">
        <v>874</v>
      </c>
      <c r="B877" s="272"/>
      <c r="C877" s="272" t="s">
        <v>2469</v>
      </c>
      <c r="D877" s="272" t="s">
        <v>2473</v>
      </c>
      <c r="E877" s="272"/>
      <c r="F877" s="273" t="s">
        <v>3859</v>
      </c>
      <c r="G877" s="274">
        <v>308511240103</v>
      </c>
      <c r="H877" s="273" t="s">
        <v>3869</v>
      </c>
      <c r="I877" s="273" t="s">
        <v>2665</v>
      </c>
      <c r="J877" s="273" t="s">
        <v>373</v>
      </c>
      <c r="K877" s="275">
        <v>2.7053000000000001E-2</v>
      </c>
      <c r="L877" s="275">
        <v>2.7053000000000001E-2</v>
      </c>
      <c r="M877" s="275">
        <v>2.6266999999999999E-2</v>
      </c>
      <c r="N877" s="276">
        <v>2.9054079030052193</v>
      </c>
      <c r="O877" s="273"/>
      <c r="P877" s="273"/>
      <c r="Q877" s="277"/>
    </row>
    <row r="878" spans="1:17" customFormat="1">
      <c r="A878" s="271">
        <v>875</v>
      </c>
      <c r="B878" s="272"/>
      <c r="C878" s="272" t="s">
        <v>2469</v>
      </c>
      <c r="D878" s="272" t="s">
        <v>2473</v>
      </c>
      <c r="E878" s="272"/>
      <c r="F878" s="273" t="s">
        <v>3865</v>
      </c>
      <c r="G878" s="274">
        <v>308511640403</v>
      </c>
      <c r="H878" s="273" t="s">
        <v>3870</v>
      </c>
      <c r="I878" s="273" t="s">
        <v>2599</v>
      </c>
      <c r="J878" s="273" t="s">
        <v>373</v>
      </c>
      <c r="K878" s="275">
        <v>1.513209</v>
      </c>
      <c r="L878" s="275">
        <v>1.513209</v>
      </c>
      <c r="M878" s="275">
        <v>1.4722930000000001</v>
      </c>
      <c r="N878" s="276">
        <v>2.7039225909970104</v>
      </c>
      <c r="O878" s="273"/>
      <c r="P878" s="273"/>
      <c r="Q878" s="277"/>
    </row>
    <row r="879" spans="1:17" customFormat="1">
      <c r="A879" s="271">
        <v>876</v>
      </c>
      <c r="B879" s="272"/>
      <c r="C879" s="272" t="s">
        <v>2469</v>
      </c>
      <c r="D879" s="272" t="s">
        <v>2473</v>
      </c>
      <c r="E879" s="272"/>
      <c r="F879" s="273" t="s">
        <v>3871</v>
      </c>
      <c r="G879" s="274">
        <v>308511140303</v>
      </c>
      <c r="H879" s="273" t="s">
        <v>3872</v>
      </c>
      <c r="I879" s="273" t="s">
        <v>2687</v>
      </c>
      <c r="J879" s="273" t="s">
        <v>373</v>
      </c>
      <c r="K879" s="275">
        <v>9.2479000000000006E-2</v>
      </c>
      <c r="L879" s="275">
        <v>9.2479000000000006E-2</v>
      </c>
      <c r="M879" s="275">
        <v>9.0178999999999995E-2</v>
      </c>
      <c r="N879" s="276">
        <v>2.4870511143070431</v>
      </c>
      <c r="O879" s="273"/>
      <c r="P879" s="273"/>
      <c r="Q879" s="277"/>
    </row>
    <row r="880" spans="1:17" customFormat="1">
      <c r="A880" s="271">
        <v>877</v>
      </c>
      <c r="B880" s="272"/>
      <c r="C880" s="272" t="s">
        <v>2469</v>
      </c>
      <c r="D880" s="272" t="s">
        <v>2473</v>
      </c>
      <c r="E880" s="272"/>
      <c r="F880" s="273" t="s">
        <v>3844</v>
      </c>
      <c r="G880" s="274">
        <v>308511140202</v>
      </c>
      <c r="H880" s="273" t="s">
        <v>3873</v>
      </c>
      <c r="I880" s="273" t="s">
        <v>2599</v>
      </c>
      <c r="J880" s="273" t="s">
        <v>373</v>
      </c>
      <c r="K880" s="275">
        <v>2.465951</v>
      </c>
      <c r="L880" s="275">
        <v>2.465951</v>
      </c>
      <c r="M880" s="275">
        <v>2.405287</v>
      </c>
      <c r="N880" s="276">
        <v>2.4600651026723588</v>
      </c>
      <c r="O880" s="273"/>
      <c r="P880" s="273"/>
      <c r="Q880" s="277"/>
    </row>
    <row r="881" spans="1:17" customFormat="1">
      <c r="A881" s="271">
        <v>878</v>
      </c>
      <c r="B881" s="272"/>
      <c r="C881" s="272" t="s">
        <v>2469</v>
      </c>
      <c r="D881" s="272" t="s">
        <v>2473</v>
      </c>
      <c r="E881" s="272"/>
      <c r="F881" s="273" t="s">
        <v>3874</v>
      </c>
      <c r="G881" s="274">
        <v>308511540101</v>
      </c>
      <c r="H881" s="273" t="s">
        <v>3875</v>
      </c>
      <c r="I881" s="273" t="s">
        <v>2596</v>
      </c>
      <c r="J881" s="273" t="s">
        <v>373</v>
      </c>
      <c r="K881" s="275">
        <v>0.34864699999999998</v>
      </c>
      <c r="L881" s="275">
        <v>0.34864699999999998</v>
      </c>
      <c r="M881" s="275">
        <v>0.34015600000000001</v>
      </c>
      <c r="N881" s="276">
        <v>2.4354146170768631</v>
      </c>
      <c r="O881" s="273"/>
      <c r="P881" s="273"/>
      <c r="Q881" s="277"/>
    </row>
    <row r="882" spans="1:17" customFormat="1">
      <c r="A882" s="271">
        <v>879</v>
      </c>
      <c r="B882" s="272"/>
      <c r="C882" s="272" t="s">
        <v>2469</v>
      </c>
      <c r="D882" s="272" t="s">
        <v>2473</v>
      </c>
      <c r="E882" s="272"/>
      <c r="F882" s="273" t="s">
        <v>3846</v>
      </c>
      <c r="G882" s="274">
        <v>308511340101</v>
      </c>
      <c r="H882" s="273" t="s">
        <v>3876</v>
      </c>
      <c r="I882" s="273" t="s">
        <v>2596</v>
      </c>
      <c r="J882" s="273" t="s">
        <v>373</v>
      </c>
      <c r="K882" s="275">
        <v>1.86802</v>
      </c>
      <c r="L882" s="275">
        <v>1.86802</v>
      </c>
      <c r="M882" s="275">
        <v>1.8228550000000001</v>
      </c>
      <c r="N882" s="276">
        <v>2.4178006659457552</v>
      </c>
      <c r="O882" s="273"/>
      <c r="P882" s="273"/>
      <c r="Q882" s="277"/>
    </row>
    <row r="883" spans="1:17" customFormat="1">
      <c r="A883" s="271">
        <v>880</v>
      </c>
      <c r="B883" s="272"/>
      <c r="C883" s="272" t="s">
        <v>2469</v>
      </c>
      <c r="D883" s="272" t="s">
        <v>2473</v>
      </c>
      <c r="E883" s="272"/>
      <c r="F883" s="273" t="s">
        <v>3877</v>
      </c>
      <c r="G883" s="274">
        <v>308511640504</v>
      </c>
      <c r="H883" s="273" t="s">
        <v>3878</v>
      </c>
      <c r="I883" s="273" t="s">
        <v>2596</v>
      </c>
      <c r="J883" s="273" t="s">
        <v>373</v>
      </c>
      <c r="K883" s="275">
        <v>0.89663000000000004</v>
      </c>
      <c r="L883" s="275">
        <v>0.89663000000000004</v>
      </c>
      <c r="M883" s="275">
        <v>0.88379300000000005</v>
      </c>
      <c r="N883" s="276">
        <v>1.4316942328496689</v>
      </c>
      <c r="O883" s="273"/>
      <c r="P883" s="273"/>
      <c r="Q883" s="277"/>
    </row>
    <row r="884" spans="1:17" customFormat="1">
      <c r="A884" s="271">
        <v>881</v>
      </c>
      <c r="B884" s="272"/>
      <c r="C884" s="272" t="s">
        <v>2469</v>
      </c>
      <c r="D884" s="272" t="s">
        <v>2473</v>
      </c>
      <c r="E884" s="272"/>
      <c r="F884" s="273" t="s">
        <v>3871</v>
      </c>
      <c r="G884" s="274">
        <v>308511140301</v>
      </c>
      <c r="H884" s="273" t="s">
        <v>3879</v>
      </c>
      <c r="I884" s="273" t="s">
        <v>2599</v>
      </c>
      <c r="J884" s="273" t="s">
        <v>373</v>
      </c>
      <c r="K884" s="275">
        <v>2.1939039999999999</v>
      </c>
      <c r="L884" s="275">
        <v>2.1939039999999999</v>
      </c>
      <c r="M884" s="275">
        <v>2.175459</v>
      </c>
      <c r="N884" s="276">
        <v>0.84073870141992657</v>
      </c>
      <c r="O884" s="273"/>
      <c r="P884" s="273"/>
      <c r="Q884" s="277"/>
    </row>
    <row r="885" spans="1:17" customFormat="1">
      <c r="A885" s="271">
        <v>882</v>
      </c>
      <c r="B885" s="272"/>
      <c r="C885" s="272" t="s">
        <v>2469</v>
      </c>
      <c r="D885" s="272" t="s">
        <v>2473</v>
      </c>
      <c r="E885" s="272"/>
      <c r="F885" s="273" t="s">
        <v>3880</v>
      </c>
      <c r="G885" s="274">
        <v>308511540201</v>
      </c>
      <c r="H885" s="273" t="s">
        <v>3881</v>
      </c>
      <c r="I885" s="273" t="s">
        <v>2596</v>
      </c>
      <c r="J885" s="273" t="s">
        <v>373</v>
      </c>
      <c r="K885" s="275">
        <v>1.3054E-2</v>
      </c>
      <c r="L885" s="275">
        <v>1.3054E-2</v>
      </c>
      <c r="M885" s="275">
        <v>1.3018999999999999E-2</v>
      </c>
      <c r="N885" s="276">
        <v>0.26811705224452514</v>
      </c>
      <c r="O885" s="273"/>
      <c r="P885" s="273"/>
      <c r="Q885" s="277"/>
    </row>
    <row r="886" spans="1:17" customFormat="1">
      <c r="A886" s="271">
        <v>883</v>
      </c>
      <c r="B886" s="272"/>
      <c r="C886" s="272" t="s">
        <v>2469</v>
      </c>
      <c r="D886" s="272" t="s">
        <v>2473</v>
      </c>
      <c r="E886" s="272"/>
      <c r="F886" s="273" t="s">
        <v>3882</v>
      </c>
      <c r="G886" s="274">
        <v>308511240304</v>
      </c>
      <c r="H886" s="273" t="s">
        <v>3883</v>
      </c>
      <c r="I886" s="273" t="s">
        <v>2687</v>
      </c>
      <c r="J886" s="273" t="s">
        <v>373</v>
      </c>
      <c r="K886" s="275">
        <v>1.2374E-2</v>
      </c>
      <c r="L886" s="275">
        <v>1.2374E-2</v>
      </c>
      <c r="M886" s="275">
        <v>1.2368000000000001E-2</v>
      </c>
      <c r="N886" s="276">
        <v>4.8488766769024257E-2</v>
      </c>
      <c r="O886" s="273"/>
      <c r="P886" s="273"/>
      <c r="Q886" s="277"/>
    </row>
    <row r="887" spans="1:17" customFormat="1">
      <c r="A887" s="271">
        <v>884</v>
      </c>
      <c r="B887" s="272"/>
      <c r="C887" s="272" t="s">
        <v>2469</v>
      </c>
      <c r="D887" s="272" t="s">
        <v>2473</v>
      </c>
      <c r="E887" s="272"/>
      <c r="F887" s="273" t="s">
        <v>3857</v>
      </c>
      <c r="G887" s="274">
        <v>308511640201</v>
      </c>
      <c r="H887" s="273" t="s">
        <v>3884</v>
      </c>
      <c r="I887" s="273" t="s">
        <v>2840</v>
      </c>
      <c r="J887" s="273" t="s">
        <v>373</v>
      </c>
      <c r="K887" s="275">
        <v>5.0849999999999999E-2</v>
      </c>
      <c r="L887" s="275">
        <v>5.0849999999999999E-2</v>
      </c>
      <c r="M887" s="275">
        <v>5.0318000000000002E-2</v>
      </c>
      <c r="N887" s="276">
        <v>1.0462143559488648</v>
      </c>
      <c r="O887" s="273"/>
      <c r="P887" s="273"/>
      <c r="Q887" s="277"/>
    </row>
    <row r="888" spans="1:17" customFormat="1">
      <c r="A888" s="271">
        <v>885</v>
      </c>
      <c r="B888" s="272"/>
      <c r="C888" s="272" t="s">
        <v>2469</v>
      </c>
      <c r="D888" s="272" t="s">
        <v>2469</v>
      </c>
      <c r="E888" s="272"/>
      <c r="F888" s="273" t="s">
        <v>3885</v>
      </c>
      <c r="G888" s="274">
        <v>308111240203</v>
      </c>
      <c r="H888" s="273" t="s">
        <v>3886</v>
      </c>
      <c r="I888" s="273" t="s">
        <v>2599</v>
      </c>
      <c r="J888" s="273" t="s">
        <v>373</v>
      </c>
      <c r="K888" s="275">
        <v>0.85060000000000002</v>
      </c>
      <c r="L888" s="275">
        <v>0.85060000000000002</v>
      </c>
      <c r="M888" s="275">
        <v>0.77082700000000004</v>
      </c>
      <c r="N888" s="276">
        <v>9.378438749118267</v>
      </c>
      <c r="O888" s="273"/>
      <c r="P888" s="273"/>
      <c r="Q888" s="277"/>
    </row>
    <row r="889" spans="1:17" customFormat="1">
      <c r="A889" s="271">
        <v>886</v>
      </c>
      <c r="B889" s="272"/>
      <c r="C889" s="272" t="s">
        <v>2469</v>
      </c>
      <c r="D889" s="272" t="s">
        <v>2469</v>
      </c>
      <c r="E889" s="272"/>
      <c r="F889" s="273" t="s">
        <v>3887</v>
      </c>
      <c r="G889" s="274">
        <v>308111740203</v>
      </c>
      <c r="H889" s="273" t="s">
        <v>3888</v>
      </c>
      <c r="I889" s="273" t="s">
        <v>2599</v>
      </c>
      <c r="J889" s="273" t="s">
        <v>373</v>
      </c>
      <c r="K889" s="275">
        <v>3.2747999999999999</v>
      </c>
      <c r="L889" s="275">
        <v>3.2747999999999999</v>
      </c>
      <c r="M889" s="275">
        <v>2.9846050000000002</v>
      </c>
      <c r="N889" s="276">
        <v>8.8614571882252271</v>
      </c>
      <c r="O889" s="273"/>
      <c r="P889" s="273"/>
      <c r="Q889" s="277"/>
    </row>
    <row r="890" spans="1:17" customFormat="1">
      <c r="A890" s="271">
        <v>887</v>
      </c>
      <c r="B890" s="272"/>
      <c r="C890" s="272" t="s">
        <v>2469</v>
      </c>
      <c r="D890" s="272" t="s">
        <v>2469</v>
      </c>
      <c r="E890" s="272"/>
      <c r="F890" s="273" t="s">
        <v>3887</v>
      </c>
      <c r="G890" s="274">
        <v>308111740202</v>
      </c>
      <c r="H890" s="273" t="s">
        <v>3889</v>
      </c>
      <c r="I890" s="273" t="s">
        <v>2599</v>
      </c>
      <c r="J890" s="273" t="s">
        <v>373</v>
      </c>
      <c r="K890" s="275">
        <v>1.9106000000000001</v>
      </c>
      <c r="L890" s="275">
        <v>1.9106000000000001</v>
      </c>
      <c r="M890" s="275">
        <v>1.7497480000000001</v>
      </c>
      <c r="N890" s="276">
        <v>8.4189259918350245</v>
      </c>
      <c r="O890" s="273"/>
      <c r="P890" s="273"/>
      <c r="Q890" s="277"/>
    </row>
    <row r="891" spans="1:17" customFormat="1">
      <c r="A891" s="271">
        <v>888</v>
      </c>
      <c r="B891" s="272"/>
      <c r="C891" s="272" t="s">
        <v>2469</v>
      </c>
      <c r="D891" s="272" t="s">
        <v>2469</v>
      </c>
      <c r="E891" s="272"/>
      <c r="F891" s="273" t="s">
        <v>3890</v>
      </c>
      <c r="G891" s="274">
        <v>308111540201</v>
      </c>
      <c r="H891" s="273" t="s">
        <v>3891</v>
      </c>
      <c r="I891" s="273" t="s">
        <v>2599</v>
      </c>
      <c r="J891" s="273" t="s">
        <v>373</v>
      </c>
      <c r="K891" s="275">
        <v>3.2194500000000001</v>
      </c>
      <c r="L891" s="275">
        <v>3.2194500000000001</v>
      </c>
      <c r="M891" s="275">
        <v>2.9523220000000001</v>
      </c>
      <c r="N891" s="276">
        <v>8.297317864852694</v>
      </c>
      <c r="O891" s="273"/>
      <c r="P891" s="273"/>
      <c r="Q891" s="277"/>
    </row>
    <row r="892" spans="1:17" customFormat="1">
      <c r="A892" s="271">
        <v>889</v>
      </c>
      <c r="B892" s="272"/>
      <c r="C892" s="272" t="s">
        <v>2469</v>
      </c>
      <c r="D892" s="272" t="s">
        <v>2469</v>
      </c>
      <c r="E892" s="272"/>
      <c r="F892" s="273" t="s">
        <v>3892</v>
      </c>
      <c r="G892" s="274">
        <v>308111740104</v>
      </c>
      <c r="H892" s="273" t="s">
        <v>3893</v>
      </c>
      <c r="I892" s="273" t="s">
        <v>2599</v>
      </c>
      <c r="J892" s="273" t="s">
        <v>373</v>
      </c>
      <c r="K892" s="275">
        <v>2.5531999999999999</v>
      </c>
      <c r="L892" s="275">
        <v>2.5531999999999999</v>
      </c>
      <c r="M892" s="275">
        <v>2.344884</v>
      </c>
      <c r="N892" s="276">
        <v>8.1590161366128768</v>
      </c>
      <c r="O892" s="273"/>
      <c r="P892" s="273"/>
      <c r="Q892" s="277"/>
    </row>
    <row r="893" spans="1:17" customFormat="1">
      <c r="A893" s="271">
        <v>890</v>
      </c>
      <c r="B893" s="272"/>
      <c r="C893" s="272" t="s">
        <v>2469</v>
      </c>
      <c r="D893" s="272" t="s">
        <v>2469</v>
      </c>
      <c r="E893" s="272"/>
      <c r="F893" s="273" t="s">
        <v>3894</v>
      </c>
      <c r="G893" s="274">
        <v>308113340202</v>
      </c>
      <c r="H893" s="273" t="s">
        <v>3895</v>
      </c>
      <c r="I893" s="273" t="s">
        <v>2599</v>
      </c>
      <c r="J893" s="273" t="s">
        <v>373</v>
      </c>
      <c r="K893" s="275">
        <v>1.7764</v>
      </c>
      <c r="L893" s="275">
        <v>1.7764</v>
      </c>
      <c r="M893" s="275">
        <v>1.632182</v>
      </c>
      <c r="N893" s="276">
        <v>8.1185543796442214</v>
      </c>
      <c r="O893" s="273"/>
      <c r="P893" s="273"/>
      <c r="Q893" s="277"/>
    </row>
    <row r="894" spans="1:17" customFormat="1">
      <c r="A894" s="271">
        <v>891</v>
      </c>
      <c r="B894" s="272"/>
      <c r="C894" s="272" t="s">
        <v>2469</v>
      </c>
      <c r="D894" s="272" t="s">
        <v>2469</v>
      </c>
      <c r="E894" s="272"/>
      <c r="F894" s="273" t="s">
        <v>3896</v>
      </c>
      <c r="G894" s="274">
        <v>308111540104</v>
      </c>
      <c r="H894" s="273" t="s">
        <v>3897</v>
      </c>
      <c r="I894" s="273" t="s">
        <v>2599</v>
      </c>
      <c r="J894" s="273" t="s">
        <v>373</v>
      </c>
      <c r="K894" s="275">
        <v>1.6395999999999999</v>
      </c>
      <c r="L894" s="275">
        <v>1.6395999999999999</v>
      </c>
      <c r="M894" s="275">
        <v>1.510446</v>
      </c>
      <c r="N894" s="276">
        <v>7.8771651622346912</v>
      </c>
      <c r="O894" s="273"/>
      <c r="P894" s="273"/>
      <c r="Q894" s="277"/>
    </row>
    <row r="895" spans="1:17" customFormat="1">
      <c r="A895" s="271">
        <v>892</v>
      </c>
      <c r="B895" s="272"/>
      <c r="C895" s="272" t="s">
        <v>2469</v>
      </c>
      <c r="D895" s="272" t="s">
        <v>2469</v>
      </c>
      <c r="E895" s="272"/>
      <c r="F895" s="273" t="s">
        <v>3898</v>
      </c>
      <c r="G895" s="274">
        <v>308111140204</v>
      </c>
      <c r="H895" s="273" t="s">
        <v>3899</v>
      </c>
      <c r="I895" s="273" t="s">
        <v>2599</v>
      </c>
      <c r="J895" s="273" t="s">
        <v>373</v>
      </c>
      <c r="K895" s="275">
        <v>0.92679999999999996</v>
      </c>
      <c r="L895" s="275">
        <v>0.92679999999999996</v>
      </c>
      <c r="M895" s="275">
        <v>0.85402299999999998</v>
      </c>
      <c r="N895" s="276">
        <v>7.8525032369443233</v>
      </c>
      <c r="O895" s="273"/>
      <c r="P895" s="273"/>
      <c r="Q895" s="277"/>
    </row>
    <row r="896" spans="1:17" customFormat="1">
      <c r="A896" s="271">
        <v>893</v>
      </c>
      <c r="B896" s="272"/>
      <c r="C896" s="272" t="s">
        <v>2469</v>
      </c>
      <c r="D896" s="272" t="s">
        <v>2469</v>
      </c>
      <c r="E896" s="272"/>
      <c r="F896" s="273" t="s">
        <v>3887</v>
      </c>
      <c r="G896" s="274">
        <v>308111740201</v>
      </c>
      <c r="H896" s="273" t="s">
        <v>3900</v>
      </c>
      <c r="I896" s="273" t="s">
        <v>2599</v>
      </c>
      <c r="J896" s="273" t="s">
        <v>373</v>
      </c>
      <c r="K896" s="275">
        <v>0.51780000000000004</v>
      </c>
      <c r="L896" s="275">
        <v>0.51780000000000004</v>
      </c>
      <c r="M896" s="275">
        <v>0.47878999999999999</v>
      </c>
      <c r="N896" s="276">
        <v>7.5337968327539668</v>
      </c>
      <c r="O896" s="273"/>
      <c r="P896" s="273"/>
      <c r="Q896" s="277"/>
    </row>
    <row r="897" spans="1:17" customFormat="1">
      <c r="A897" s="271">
        <v>894</v>
      </c>
      <c r="B897" s="272"/>
      <c r="C897" s="272" t="s">
        <v>2469</v>
      </c>
      <c r="D897" s="272" t="s">
        <v>2469</v>
      </c>
      <c r="E897" s="272"/>
      <c r="F897" s="273" t="s">
        <v>3892</v>
      </c>
      <c r="G897" s="274">
        <v>308111740103</v>
      </c>
      <c r="H897" s="273" t="s">
        <v>3901</v>
      </c>
      <c r="I897" s="273" t="s">
        <v>2599</v>
      </c>
      <c r="J897" s="273" t="s">
        <v>373</v>
      </c>
      <c r="K897" s="275">
        <v>2.01613</v>
      </c>
      <c r="L897" s="275">
        <v>2.01613</v>
      </c>
      <c r="M897" s="275">
        <v>1.8712549999999999</v>
      </c>
      <c r="N897" s="276">
        <v>7.1857965508176598</v>
      </c>
      <c r="O897" s="273"/>
      <c r="P897" s="273"/>
      <c r="Q897" s="277"/>
    </row>
    <row r="898" spans="1:17" customFormat="1">
      <c r="A898" s="271">
        <v>895</v>
      </c>
      <c r="B898" s="272"/>
      <c r="C898" s="272" t="s">
        <v>2469</v>
      </c>
      <c r="D898" s="272" t="s">
        <v>2469</v>
      </c>
      <c r="E898" s="272"/>
      <c r="F898" s="273" t="s">
        <v>3896</v>
      </c>
      <c r="G898" s="274">
        <v>308111540101</v>
      </c>
      <c r="H898" s="273" t="s">
        <v>3902</v>
      </c>
      <c r="I898" s="273" t="s">
        <v>2599</v>
      </c>
      <c r="J898" s="273" t="s">
        <v>373</v>
      </c>
      <c r="K898" s="275">
        <v>1.2652000000000001</v>
      </c>
      <c r="L898" s="275">
        <v>1.2652000000000001</v>
      </c>
      <c r="M898" s="275">
        <v>1.1754370000000001</v>
      </c>
      <c r="N898" s="276">
        <v>7.0947676256718326</v>
      </c>
      <c r="O898" s="273"/>
      <c r="P898" s="273"/>
      <c r="Q898" s="277"/>
    </row>
    <row r="899" spans="1:17" customFormat="1">
      <c r="A899" s="271">
        <v>896</v>
      </c>
      <c r="B899" s="272"/>
      <c r="C899" s="272" t="s">
        <v>2469</v>
      </c>
      <c r="D899" s="272" t="s">
        <v>2469</v>
      </c>
      <c r="E899" s="272"/>
      <c r="F899" s="273" t="s">
        <v>3903</v>
      </c>
      <c r="G899" s="274">
        <v>308111240105</v>
      </c>
      <c r="H899" s="273" t="s">
        <v>3904</v>
      </c>
      <c r="I899" s="273" t="s">
        <v>2599</v>
      </c>
      <c r="J899" s="273" t="s">
        <v>373</v>
      </c>
      <c r="K899" s="275">
        <v>0.82969999999999999</v>
      </c>
      <c r="L899" s="275">
        <v>0.82969999999999999</v>
      </c>
      <c r="M899" s="275">
        <v>0.77140399999999998</v>
      </c>
      <c r="N899" s="276">
        <v>7.0261540315776809</v>
      </c>
      <c r="O899" s="273"/>
      <c r="P899" s="273"/>
      <c r="Q899" s="277"/>
    </row>
    <row r="900" spans="1:17" customFormat="1">
      <c r="A900" s="271">
        <v>897</v>
      </c>
      <c r="B900" s="272"/>
      <c r="C900" s="272" t="s">
        <v>2469</v>
      </c>
      <c r="D900" s="272" t="s">
        <v>2469</v>
      </c>
      <c r="E900" s="272"/>
      <c r="F900" s="273" t="s">
        <v>3890</v>
      </c>
      <c r="G900" s="274">
        <v>308111540202</v>
      </c>
      <c r="H900" s="273" t="s">
        <v>3905</v>
      </c>
      <c r="I900" s="273" t="s">
        <v>2599</v>
      </c>
      <c r="J900" s="273" t="s">
        <v>373</v>
      </c>
      <c r="K900" s="275">
        <v>3.097</v>
      </c>
      <c r="L900" s="275">
        <v>3.097</v>
      </c>
      <c r="M900" s="275">
        <v>2.8810320000000003</v>
      </c>
      <c r="N900" s="276">
        <v>6.9734581853406432</v>
      </c>
      <c r="O900" s="273"/>
      <c r="P900" s="273"/>
      <c r="Q900" s="277"/>
    </row>
    <row r="901" spans="1:17" customFormat="1">
      <c r="A901" s="271">
        <v>898</v>
      </c>
      <c r="B901" s="272"/>
      <c r="C901" s="272" t="s">
        <v>2469</v>
      </c>
      <c r="D901" s="272" t="s">
        <v>2469</v>
      </c>
      <c r="E901" s="272"/>
      <c r="F901" s="273" t="s">
        <v>3892</v>
      </c>
      <c r="G901" s="274">
        <v>308111740102</v>
      </c>
      <c r="H901" s="273" t="s">
        <v>2651</v>
      </c>
      <c r="I901" s="273" t="s">
        <v>2599</v>
      </c>
      <c r="J901" s="273" t="s">
        <v>373</v>
      </c>
      <c r="K901" s="275">
        <v>2.5590999999999999</v>
      </c>
      <c r="L901" s="275">
        <v>2.5590999999999999</v>
      </c>
      <c r="M901" s="275">
        <v>2.3830499999999999</v>
      </c>
      <c r="N901" s="276">
        <v>6.8793716540971452</v>
      </c>
      <c r="O901" s="273"/>
      <c r="P901" s="273"/>
      <c r="Q901" s="277"/>
    </row>
    <row r="902" spans="1:17" customFormat="1">
      <c r="A902" s="271">
        <v>899</v>
      </c>
      <c r="B902" s="272"/>
      <c r="C902" s="272" t="s">
        <v>2469</v>
      </c>
      <c r="D902" s="272" t="s">
        <v>2469</v>
      </c>
      <c r="E902" s="272"/>
      <c r="F902" s="273" t="s">
        <v>3903</v>
      </c>
      <c r="G902" s="274">
        <v>308111240101</v>
      </c>
      <c r="H902" s="273" t="s">
        <v>3573</v>
      </c>
      <c r="I902" s="273" t="s">
        <v>2599</v>
      </c>
      <c r="J902" s="273" t="s">
        <v>373</v>
      </c>
      <c r="K902" s="275">
        <v>2.6859999999999999</v>
      </c>
      <c r="L902" s="275">
        <v>2.6859999999999999</v>
      </c>
      <c r="M902" s="275">
        <v>2.5099149999999999</v>
      </c>
      <c r="N902" s="276">
        <v>6.5556589724497423</v>
      </c>
      <c r="O902" s="273"/>
      <c r="P902" s="273"/>
      <c r="Q902" s="277"/>
    </row>
    <row r="903" spans="1:17" customFormat="1">
      <c r="A903" s="271">
        <v>900</v>
      </c>
      <c r="B903" s="272"/>
      <c r="C903" s="272" t="s">
        <v>2469</v>
      </c>
      <c r="D903" s="272" t="s">
        <v>2469</v>
      </c>
      <c r="E903" s="272"/>
      <c r="F903" s="273" t="s">
        <v>3885</v>
      </c>
      <c r="G903" s="274">
        <v>308111240202</v>
      </c>
      <c r="H903" s="273" t="s">
        <v>3906</v>
      </c>
      <c r="I903" s="273" t="s">
        <v>2599</v>
      </c>
      <c r="J903" s="273" t="s">
        <v>373</v>
      </c>
      <c r="K903" s="275">
        <v>0.99780000000000002</v>
      </c>
      <c r="L903" s="275">
        <v>0.99780000000000002</v>
      </c>
      <c r="M903" s="275">
        <v>0.93273600000000001</v>
      </c>
      <c r="N903" s="276">
        <v>6.5207456404089008</v>
      </c>
      <c r="O903" s="273"/>
      <c r="P903" s="273"/>
      <c r="Q903" s="277"/>
    </row>
    <row r="904" spans="1:17" customFormat="1">
      <c r="A904" s="271">
        <v>901</v>
      </c>
      <c r="B904" s="272"/>
      <c r="C904" s="272" t="s">
        <v>2469</v>
      </c>
      <c r="D904" s="272" t="s">
        <v>2469</v>
      </c>
      <c r="E904" s="272"/>
      <c r="F904" s="273" t="s">
        <v>3892</v>
      </c>
      <c r="G904" s="274">
        <v>308111740101</v>
      </c>
      <c r="H904" s="273" t="s">
        <v>3907</v>
      </c>
      <c r="I904" s="273" t="s">
        <v>2596</v>
      </c>
      <c r="J904" s="273" t="s">
        <v>373</v>
      </c>
      <c r="K904" s="275">
        <v>2.1057000000000001</v>
      </c>
      <c r="L904" s="275">
        <v>2.1057000000000001</v>
      </c>
      <c r="M904" s="275">
        <v>1.9778479999999998</v>
      </c>
      <c r="N904" s="276">
        <v>6.0717101201500823</v>
      </c>
      <c r="O904" s="273"/>
      <c r="P904" s="273"/>
      <c r="Q904" s="277"/>
    </row>
    <row r="905" spans="1:17" customFormat="1">
      <c r="A905" s="271">
        <v>902</v>
      </c>
      <c r="B905" s="272"/>
      <c r="C905" s="272" t="s">
        <v>2469</v>
      </c>
      <c r="D905" s="272" t="s">
        <v>2469</v>
      </c>
      <c r="E905" s="272"/>
      <c r="F905" s="273" t="s">
        <v>3908</v>
      </c>
      <c r="G905" s="274">
        <v>308111140105</v>
      </c>
      <c r="H905" s="273" t="s">
        <v>3909</v>
      </c>
      <c r="I905" s="273" t="s">
        <v>2599</v>
      </c>
      <c r="J905" s="273" t="s">
        <v>373</v>
      </c>
      <c r="K905" s="275">
        <v>0.93140000000000001</v>
      </c>
      <c r="L905" s="275">
        <v>0.93140000000000001</v>
      </c>
      <c r="M905" s="275">
        <v>0.87508699999999995</v>
      </c>
      <c r="N905" s="276">
        <v>6.0460596950826773</v>
      </c>
      <c r="O905" s="273"/>
      <c r="P905" s="273"/>
      <c r="Q905" s="277"/>
    </row>
    <row r="906" spans="1:17" customFormat="1">
      <c r="A906" s="271">
        <v>903</v>
      </c>
      <c r="B906" s="272"/>
      <c r="C906" s="272" t="s">
        <v>2469</v>
      </c>
      <c r="D906" s="272" t="s">
        <v>2469</v>
      </c>
      <c r="E906" s="272"/>
      <c r="F906" s="273" t="s">
        <v>3903</v>
      </c>
      <c r="G906" s="274">
        <v>308111240103</v>
      </c>
      <c r="H906" s="273" t="s">
        <v>3910</v>
      </c>
      <c r="I906" s="273" t="s">
        <v>2599</v>
      </c>
      <c r="J906" s="273" t="s">
        <v>373</v>
      </c>
      <c r="K906" s="275">
        <v>1.2425999999999999</v>
      </c>
      <c r="L906" s="275">
        <v>1.2425999999999999</v>
      </c>
      <c r="M906" s="275">
        <v>1.168701</v>
      </c>
      <c r="N906" s="276">
        <v>5.9471269917914</v>
      </c>
      <c r="O906" s="273"/>
      <c r="P906" s="273"/>
      <c r="Q906" s="277"/>
    </row>
    <row r="907" spans="1:17" customFormat="1">
      <c r="A907" s="271">
        <v>904</v>
      </c>
      <c r="B907" s="272"/>
      <c r="C907" s="272" t="s">
        <v>2469</v>
      </c>
      <c r="D907" s="272" t="s">
        <v>2469</v>
      </c>
      <c r="E907" s="272"/>
      <c r="F907" s="273" t="s">
        <v>3896</v>
      </c>
      <c r="G907" s="274">
        <v>308111540102</v>
      </c>
      <c r="H907" s="273" t="s">
        <v>3911</v>
      </c>
      <c r="I907" s="273" t="s">
        <v>2599</v>
      </c>
      <c r="J907" s="273" t="s">
        <v>373</v>
      </c>
      <c r="K907" s="275">
        <v>2.1528999999999998</v>
      </c>
      <c r="L907" s="275">
        <v>2.1528999999999998</v>
      </c>
      <c r="M907" s="275">
        <v>2.0275859999999999</v>
      </c>
      <c r="N907" s="276">
        <v>5.8207069534116744</v>
      </c>
      <c r="O907" s="273"/>
      <c r="P907" s="273"/>
      <c r="Q907" s="277"/>
    </row>
    <row r="908" spans="1:17" customFormat="1">
      <c r="A908" s="271">
        <v>905</v>
      </c>
      <c r="B908" s="272"/>
      <c r="C908" s="272" t="s">
        <v>2469</v>
      </c>
      <c r="D908" s="272" t="s">
        <v>2469</v>
      </c>
      <c r="E908" s="272"/>
      <c r="F908" s="273" t="s">
        <v>3885</v>
      </c>
      <c r="G908" s="274">
        <v>308111240201</v>
      </c>
      <c r="H908" s="273" t="s">
        <v>3912</v>
      </c>
      <c r="I908" s="273" t="s">
        <v>2599</v>
      </c>
      <c r="J908" s="273" t="s">
        <v>373</v>
      </c>
      <c r="K908" s="275">
        <v>1.1308</v>
      </c>
      <c r="L908" s="275">
        <v>1.1308</v>
      </c>
      <c r="M908" s="275">
        <v>1.0705279999999999</v>
      </c>
      <c r="N908" s="276">
        <v>5.3300318358684207</v>
      </c>
      <c r="O908" s="273"/>
      <c r="P908" s="273"/>
      <c r="Q908" s="277"/>
    </row>
    <row r="909" spans="1:17" customFormat="1">
      <c r="A909" s="271">
        <v>906</v>
      </c>
      <c r="B909" s="272"/>
      <c r="C909" s="272" t="s">
        <v>2469</v>
      </c>
      <c r="D909" s="272" t="s">
        <v>2469</v>
      </c>
      <c r="E909" s="272"/>
      <c r="F909" s="273" t="s">
        <v>3892</v>
      </c>
      <c r="G909" s="274">
        <v>308111740105</v>
      </c>
      <c r="H909" s="273" t="s">
        <v>3189</v>
      </c>
      <c r="I909" s="273" t="s">
        <v>2599</v>
      </c>
      <c r="J909" s="273" t="s">
        <v>373</v>
      </c>
      <c r="K909" s="275">
        <v>2.0350000000000001</v>
      </c>
      <c r="L909" s="275">
        <v>2.0350000000000001</v>
      </c>
      <c r="M909" s="275">
        <v>1.927659</v>
      </c>
      <c r="N909" s="276">
        <v>5.2747420147420208</v>
      </c>
      <c r="O909" s="273"/>
      <c r="P909" s="273"/>
      <c r="Q909" s="277"/>
    </row>
    <row r="910" spans="1:17" customFormat="1">
      <c r="A910" s="271">
        <v>907</v>
      </c>
      <c r="B910" s="272"/>
      <c r="C910" s="272" t="s">
        <v>2469</v>
      </c>
      <c r="D910" s="272" t="s">
        <v>2469</v>
      </c>
      <c r="E910" s="272"/>
      <c r="F910" s="273" t="s">
        <v>3913</v>
      </c>
      <c r="G910" s="274">
        <v>308113340104</v>
      </c>
      <c r="H910" s="273" t="s">
        <v>3914</v>
      </c>
      <c r="I910" s="273" t="s">
        <v>2599</v>
      </c>
      <c r="J910" s="273" t="s">
        <v>373</v>
      </c>
      <c r="K910" s="275">
        <v>1.7045999999999999</v>
      </c>
      <c r="L910" s="275">
        <v>1.7045999999999999</v>
      </c>
      <c r="M910" s="275">
        <v>1.6169180000000001</v>
      </c>
      <c r="N910" s="276">
        <v>5.1438460635926209</v>
      </c>
      <c r="O910" s="273"/>
      <c r="P910" s="273"/>
      <c r="Q910" s="277"/>
    </row>
    <row r="911" spans="1:17" customFormat="1">
      <c r="A911" s="271">
        <v>908</v>
      </c>
      <c r="B911" s="272"/>
      <c r="C911" s="272" t="s">
        <v>2469</v>
      </c>
      <c r="D911" s="272" t="s">
        <v>2469</v>
      </c>
      <c r="E911" s="272"/>
      <c r="F911" s="273" t="s">
        <v>3908</v>
      </c>
      <c r="G911" s="274">
        <v>308111140102</v>
      </c>
      <c r="H911" s="273" t="s">
        <v>3915</v>
      </c>
      <c r="I911" s="273" t="s">
        <v>2599</v>
      </c>
      <c r="J911" s="273" t="s">
        <v>373</v>
      </c>
      <c r="K911" s="275">
        <v>3.11605</v>
      </c>
      <c r="L911" s="275">
        <v>3.11605</v>
      </c>
      <c r="M911" s="275">
        <v>2.9589629999999998</v>
      </c>
      <c r="N911" s="276">
        <v>5.0412220599797886</v>
      </c>
      <c r="O911" s="273"/>
      <c r="P911" s="273"/>
      <c r="Q911" s="277"/>
    </row>
    <row r="912" spans="1:17" customFormat="1">
      <c r="A912" s="271">
        <v>909</v>
      </c>
      <c r="B912" s="272"/>
      <c r="C912" s="272" t="s">
        <v>2469</v>
      </c>
      <c r="D912" s="272" t="s">
        <v>2469</v>
      </c>
      <c r="E912" s="272"/>
      <c r="F912" s="273" t="s">
        <v>3908</v>
      </c>
      <c r="G912" s="274">
        <v>308111140104</v>
      </c>
      <c r="H912" s="273" t="s">
        <v>3916</v>
      </c>
      <c r="I912" s="273" t="s">
        <v>2599</v>
      </c>
      <c r="J912" s="273" t="s">
        <v>373</v>
      </c>
      <c r="K912" s="275">
        <v>1.1335999999999999</v>
      </c>
      <c r="L912" s="275">
        <v>1.1335999999999999</v>
      </c>
      <c r="M912" s="275">
        <v>1.0767599999999999</v>
      </c>
      <c r="N912" s="276">
        <v>5.0141143260409322</v>
      </c>
      <c r="O912" s="273"/>
      <c r="P912" s="273"/>
      <c r="Q912" s="277"/>
    </row>
    <row r="913" spans="1:17" customFormat="1">
      <c r="A913" s="271">
        <v>910</v>
      </c>
      <c r="B913" s="272"/>
      <c r="C913" s="272" t="s">
        <v>2469</v>
      </c>
      <c r="D913" s="272" t="s">
        <v>2469</v>
      </c>
      <c r="E913" s="272"/>
      <c r="F913" s="273" t="s">
        <v>3898</v>
      </c>
      <c r="G913" s="274">
        <v>308111140205</v>
      </c>
      <c r="H913" s="273" t="s">
        <v>3917</v>
      </c>
      <c r="I913" s="273" t="s">
        <v>2599</v>
      </c>
      <c r="J913" s="273" t="s">
        <v>373</v>
      </c>
      <c r="K913" s="275">
        <v>0.996</v>
      </c>
      <c r="L913" s="275">
        <v>0.996</v>
      </c>
      <c r="M913" s="275">
        <v>0.94870399999999999</v>
      </c>
      <c r="N913" s="276">
        <v>4.7485943775100399</v>
      </c>
      <c r="O913" s="273"/>
      <c r="P913" s="273"/>
      <c r="Q913" s="277"/>
    </row>
    <row r="914" spans="1:17" customFormat="1">
      <c r="A914" s="271">
        <v>911</v>
      </c>
      <c r="B914" s="272"/>
      <c r="C914" s="272" t="s">
        <v>2469</v>
      </c>
      <c r="D914" s="272" t="s">
        <v>2469</v>
      </c>
      <c r="E914" s="272"/>
      <c r="F914" s="273" t="s">
        <v>3898</v>
      </c>
      <c r="G914" s="274">
        <v>308111140201</v>
      </c>
      <c r="H914" s="273" t="s">
        <v>3918</v>
      </c>
      <c r="I914" s="273" t="s">
        <v>2599</v>
      </c>
      <c r="J914" s="273" t="s">
        <v>373</v>
      </c>
      <c r="K914" s="275">
        <v>0.93930000000000002</v>
      </c>
      <c r="L914" s="275">
        <v>0.93930000000000002</v>
      </c>
      <c r="M914" s="275">
        <v>0.89556000000000002</v>
      </c>
      <c r="N914" s="276">
        <v>4.6566592143085277</v>
      </c>
      <c r="O914" s="273"/>
      <c r="P914" s="273"/>
      <c r="Q914" s="277"/>
    </row>
    <row r="915" spans="1:17" customFormat="1">
      <c r="A915" s="271">
        <v>912</v>
      </c>
      <c r="B915" s="272"/>
      <c r="C915" s="272" t="s">
        <v>2469</v>
      </c>
      <c r="D915" s="272" t="s">
        <v>2469</v>
      </c>
      <c r="E915" s="272"/>
      <c r="F915" s="273" t="s">
        <v>3896</v>
      </c>
      <c r="G915" s="274">
        <v>308111540103</v>
      </c>
      <c r="H915" s="273" t="s">
        <v>3919</v>
      </c>
      <c r="I915" s="273" t="s">
        <v>2599</v>
      </c>
      <c r="J915" s="273" t="s">
        <v>373</v>
      </c>
      <c r="K915" s="275">
        <v>3.2265000000000001</v>
      </c>
      <c r="L915" s="275">
        <v>3.2265000000000001</v>
      </c>
      <c r="M915" s="275">
        <v>3.076762</v>
      </c>
      <c r="N915" s="276">
        <v>4.640880210754692</v>
      </c>
      <c r="O915" s="273"/>
      <c r="P915" s="273"/>
      <c r="Q915" s="277"/>
    </row>
    <row r="916" spans="1:17" customFormat="1">
      <c r="A916" s="271">
        <v>913</v>
      </c>
      <c r="B916" s="272"/>
      <c r="C916" s="272" t="s">
        <v>2469</v>
      </c>
      <c r="D916" s="272" t="s">
        <v>2469</v>
      </c>
      <c r="E916" s="272"/>
      <c r="F916" s="273" t="s">
        <v>3903</v>
      </c>
      <c r="G916" s="274">
        <v>308111240102</v>
      </c>
      <c r="H916" s="273" t="s">
        <v>3920</v>
      </c>
      <c r="I916" s="273" t="s">
        <v>2599</v>
      </c>
      <c r="J916" s="273" t="s">
        <v>373</v>
      </c>
      <c r="K916" s="275">
        <v>1.2197</v>
      </c>
      <c r="L916" s="275">
        <v>1.2197</v>
      </c>
      <c r="M916" s="275">
        <v>1.1642269999999999</v>
      </c>
      <c r="N916" s="276">
        <v>4.5480855948184065</v>
      </c>
      <c r="O916" s="273"/>
      <c r="P916" s="273"/>
      <c r="Q916" s="277"/>
    </row>
    <row r="917" spans="1:17" customFormat="1">
      <c r="A917" s="271">
        <v>914</v>
      </c>
      <c r="B917" s="272"/>
      <c r="C917" s="272" t="s">
        <v>2469</v>
      </c>
      <c r="D917" s="272" t="s">
        <v>2469</v>
      </c>
      <c r="E917" s="272"/>
      <c r="F917" s="273" t="s">
        <v>3908</v>
      </c>
      <c r="G917" s="274">
        <v>308111140103</v>
      </c>
      <c r="H917" s="273" t="s">
        <v>3921</v>
      </c>
      <c r="I917" s="273" t="s">
        <v>2599</v>
      </c>
      <c r="J917" s="273" t="s">
        <v>373</v>
      </c>
      <c r="K917" s="275">
        <v>2.6082800000000002</v>
      </c>
      <c r="L917" s="275">
        <v>2.6082800000000002</v>
      </c>
      <c r="M917" s="275">
        <v>2.4922240000000002</v>
      </c>
      <c r="N917" s="276">
        <v>4.4495222905516254</v>
      </c>
      <c r="O917" s="273"/>
      <c r="P917" s="273"/>
      <c r="Q917" s="277"/>
    </row>
    <row r="918" spans="1:17" customFormat="1">
      <c r="A918" s="271">
        <v>915</v>
      </c>
      <c r="B918" s="272"/>
      <c r="C918" s="272" t="s">
        <v>2469</v>
      </c>
      <c r="D918" s="272" t="s">
        <v>2469</v>
      </c>
      <c r="E918" s="272"/>
      <c r="F918" s="273" t="s">
        <v>3898</v>
      </c>
      <c r="G918" s="274">
        <v>308111140203</v>
      </c>
      <c r="H918" s="273" t="s">
        <v>3922</v>
      </c>
      <c r="I918" s="273" t="s">
        <v>2599</v>
      </c>
      <c r="J918" s="273" t="s">
        <v>373</v>
      </c>
      <c r="K918" s="275">
        <v>1.5435000000000001</v>
      </c>
      <c r="L918" s="275">
        <v>1.5435000000000001</v>
      </c>
      <c r="M918" s="275">
        <v>1.4763459999999999</v>
      </c>
      <c r="N918" s="276">
        <v>4.3507612568837155</v>
      </c>
      <c r="O918" s="273"/>
      <c r="P918" s="273"/>
      <c r="Q918" s="277"/>
    </row>
    <row r="919" spans="1:17" customFormat="1">
      <c r="A919" s="271">
        <v>916</v>
      </c>
      <c r="B919" s="272"/>
      <c r="C919" s="272" t="s">
        <v>2469</v>
      </c>
      <c r="D919" s="272" t="s">
        <v>2469</v>
      </c>
      <c r="E919" s="272"/>
      <c r="F919" s="273" t="s">
        <v>3898</v>
      </c>
      <c r="G919" s="274">
        <v>308111140202</v>
      </c>
      <c r="H919" s="273" t="s">
        <v>3923</v>
      </c>
      <c r="I919" s="273" t="s">
        <v>2599</v>
      </c>
      <c r="J919" s="273" t="s">
        <v>373</v>
      </c>
      <c r="K919" s="275">
        <v>1.6718</v>
      </c>
      <c r="L919" s="275">
        <v>1.6718</v>
      </c>
      <c r="M919" s="275">
        <v>1.600284</v>
      </c>
      <c r="N919" s="276">
        <v>4.2777844239741549</v>
      </c>
      <c r="O919" s="273"/>
      <c r="P919" s="273"/>
      <c r="Q919" s="277"/>
    </row>
    <row r="920" spans="1:17" customFormat="1">
      <c r="A920" s="271">
        <v>917</v>
      </c>
      <c r="B920" s="272"/>
      <c r="C920" s="272" t="s">
        <v>2469</v>
      </c>
      <c r="D920" s="272" t="s">
        <v>2469</v>
      </c>
      <c r="E920" s="272"/>
      <c r="F920" s="273" t="s">
        <v>3885</v>
      </c>
      <c r="G920" s="274">
        <v>308111240204</v>
      </c>
      <c r="H920" s="273" t="s">
        <v>3924</v>
      </c>
      <c r="I920" s="273" t="s">
        <v>2599</v>
      </c>
      <c r="J920" s="273" t="s">
        <v>373</v>
      </c>
      <c r="K920" s="275">
        <v>0.45119999999999999</v>
      </c>
      <c r="L920" s="275">
        <v>0.45119999999999999</v>
      </c>
      <c r="M920" s="275">
        <v>0.43479600000000002</v>
      </c>
      <c r="N920" s="276">
        <v>3.6356382978723345</v>
      </c>
      <c r="O920" s="273"/>
      <c r="P920" s="273"/>
      <c r="Q920" s="277"/>
    </row>
    <row r="921" spans="1:17" customFormat="1">
      <c r="A921" s="271">
        <v>918</v>
      </c>
      <c r="B921" s="272"/>
      <c r="C921" s="272" t="s">
        <v>2469</v>
      </c>
      <c r="D921" s="272" t="s">
        <v>2469</v>
      </c>
      <c r="E921" s="272"/>
      <c r="F921" s="273" t="s">
        <v>3908</v>
      </c>
      <c r="G921" s="274">
        <v>308111140101</v>
      </c>
      <c r="H921" s="273" t="s">
        <v>3925</v>
      </c>
      <c r="I921" s="273" t="s">
        <v>2599</v>
      </c>
      <c r="J921" s="273" t="s">
        <v>373</v>
      </c>
      <c r="K921" s="275">
        <v>2.6599999999999999E-2</v>
      </c>
      <c r="L921" s="275">
        <v>2.6599999999999999E-2</v>
      </c>
      <c r="M921" s="275">
        <v>2.5659000000000001E-2</v>
      </c>
      <c r="N921" s="276">
        <v>3.5375939849623963</v>
      </c>
      <c r="O921" s="273"/>
      <c r="P921" s="273"/>
      <c r="Q921" s="277"/>
    </row>
    <row r="922" spans="1:17" customFormat="1">
      <c r="A922" s="271">
        <v>919</v>
      </c>
      <c r="B922" s="272"/>
      <c r="C922" s="272" t="s">
        <v>2469</v>
      </c>
      <c r="D922" s="272" t="s">
        <v>2469</v>
      </c>
      <c r="E922" s="272"/>
      <c r="F922" s="273" t="s">
        <v>3908</v>
      </c>
      <c r="G922" s="274">
        <v>308111140106</v>
      </c>
      <c r="H922" s="273" t="s">
        <v>3926</v>
      </c>
      <c r="I922" s="273" t="s">
        <v>2599</v>
      </c>
      <c r="J922" s="273" t="s">
        <v>373</v>
      </c>
      <c r="K922" s="275">
        <v>2.5129999999999999</v>
      </c>
      <c r="L922" s="275">
        <v>2.5129999999999999</v>
      </c>
      <c r="M922" s="275">
        <v>2.4325619999999999</v>
      </c>
      <c r="N922" s="276">
        <v>3.200875447672106</v>
      </c>
      <c r="O922" s="273"/>
      <c r="P922" s="273"/>
      <c r="Q922" s="277"/>
    </row>
    <row r="923" spans="1:17" customFormat="1">
      <c r="A923" s="271">
        <v>920</v>
      </c>
      <c r="B923" s="272"/>
      <c r="C923" s="272" t="s">
        <v>2469</v>
      </c>
      <c r="D923" s="272" t="s">
        <v>2469</v>
      </c>
      <c r="E923" s="272"/>
      <c r="F923" s="273" t="s">
        <v>3927</v>
      </c>
      <c r="G923" s="274">
        <v>308122540102</v>
      </c>
      <c r="H923" s="273" t="s">
        <v>3928</v>
      </c>
      <c r="I923" s="273" t="s">
        <v>2665</v>
      </c>
      <c r="J923" s="273" t="s">
        <v>373</v>
      </c>
      <c r="K923" s="275">
        <v>0.45550000000000002</v>
      </c>
      <c r="L923" s="275">
        <v>0.45550000000000002</v>
      </c>
      <c r="M923" s="275">
        <v>0.41677199999999998</v>
      </c>
      <c r="N923" s="276">
        <v>8.5023051591657595</v>
      </c>
      <c r="O923" s="273"/>
      <c r="P923" s="273"/>
      <c r="Q923" s="277"/>
    </row>
    <row r="924" spans="1:17" customFormat="1">
      <c r="A924" s="271">
        <v>921</v>
      </c>
      <c r="B924" s="272"/>
      <c r="C924" s="272" t="s">
        <v>2469</v>
      </c>
      <c r="D924" s="272" t="s">
        <v>2469</v>
      </c>
      <c r="E924" s="272"/>
      <c r="F924" s="273" t="s">
        <v>3929</v>
      </c>
      <c r="G924" s="274">
        <v>308122340202</v>
      </c>
      <c r="H924" s="273" t="s">
        <v>3930</v>
      </c>
      <c r="I924" s="273" t="s">
        <v>2596</v>
      </c>
      <c r="J924" s="273" t="s">
        <v>373</v>
      </c>
      <c r="K924" s="275">
        <v>0.40739999999999998</v>
      </c>
      <c r="L924" s="275">
        <v>0.40739999999999998</v>
      </c>
      <c r="M924" s="275">
        <v>0.37354399999999999</v>
      </c>
      <c r="N924" s="276">
        <v>8.3102601865488452</v>
      </c>
      <c r="O924" s="273"/>
      <c r="P924" s="273"/>
      <c r="Q924" s="277"/>
    </row>
    <row r="925" spans="1:17" customFormat="1">
      <c r="A925" s="271">
        <v>922</v>
      </c>
      <c r="B925" s="272"/>
      <c r="C925" s="272" t="s">
        <v>2469</v>
      </c>
      <c r="D925" s="272" t="s">
        <v>2469</v>
      </c>
      <c r="E925" s="272"/>
      <c r="F925" s="273" t="s">
        <v>3931</v>
      </c>
      <c r="G925" s="274">
        <v>308647140206</v>
      </c>
      <c r="H925" s="273" t="s">
        <v>3932</v>
      </c>
      <c r="I925" s="273" t="s">
        <v>2596</v>
      </c>
      <c r="J925" s="273" t="s">
        <v>373</v>
      </c>
      <c r="K925" s="275">
        <v>1.2001999999999999</v>
      </c>
      <c r="L925" s="275">
        <v>1.2001999999999999</v>
      </c>
      <c r="M925" s="275">
        <v>1.1046</v>
      </c>
      <c r="N925" s="276">
        <v>7.9653391101483004</v>
      </c>
      <c r="O925" s="273"/>
      <c r="P925" s="273"/>
      <c r="Q925" s="277"/>
    </row>
    <row r="926" spans="1:17" customFormat="1">
      <c r="A926" s="271">
        <v>923</v>
      </c>
      <c r="B926" s="272"/>
      <c r="C926" s="272" t="s">
        <v>2469</v>
      </c>
      <c r="D926" s="272" t="s">
        <v>2469</v>
      </c>
      <c r="E926" s="272"/>
      <c r="F926" s="273" t="s">
        <v>3933</v>
      </c>
      <c r="G926" s="274">
        <v>308113440105</v>
      </c>
      <c r="H926" s="273" t="s">
        <v>3934</v>
      </c>
      <c r="I926" s="273" t="s">
        <v>2596</v>
      </c>
      <c r="J926" s="273" t="s">
        <v>373</v>
      </c>
      <c r="K926" s="275">
        <v>0.83860000000000001</v>
      </c>
      <c r="L926" s="275">
        <v>0.83860000000000001</v>
      </c>
      <c r="M926" s="275">
        <v>0.78598799999999991</v>
      </c>
      <c r="N926" s="276">
        <v>6.273789649415705</v>
      </c>
      <c r="O926" s="273"/>
      <c r="P926" s="273"/>
      <c r="Q926" s="277"/>
    </row>
    <row r="927" spans="1:17" customFormat="1">
      <c r="A927" s="271">
        <v>924</v>
      </c>
      <c r="B927" s="272"/>
      <c r="C927" s="272" t="s">
        <v>2469</v>
      </c>
      <c r="D927" s="272" t="s">
        <v>2469</v>
      </c>
      <c r="E927" s="272"/>
      <c r="F927" s="273" t="s">
        <v>3935</v>
      </c>
      <c r="G927" s="274">
        <v>308122540301</v>
      </c>
      <c r="H927" s="273" t="s">
        <v>3936</v>
      </c>
      <c r="I927" s="273" t="s">
        <v>2687</v>
      </c>
      <c r="J927" s="273" t="s">
        <v>373</v>
      </c>
      <c r="K927" s="275">
        <v>0.18140000000000001</v>
      </c>
      <c r="L927" s="275">
        <v>0.18140000000000001</v>
      </c>
      <c r="M927" s="275">
        <v>0.17014599999999999</v>
      </c>
      <c r="N927" s="276">
        <v>6.2039691289966994</v>
      </c>
      <c r="O927" s="273"/>
      <c r="P927" s="273"/>
      <c r="Q927" s="277"/>
    </row>
    <row r="928" spans="1:17" customFormat="1">
      <c r="A928" s="271">
        <v>925</v>
      </c>
      <c r="B928" s="272"/>
      <c r="C928" s="272" t="s">
        <v>2469</v>
      </c>
      <c r="D928" s="272" t="s">
        <v>2469</v>
      </c>
      <c r="E928" s="272"/>
      <c r="F928" s="273" t="s">
        <v>3937</v>
      </c>
      <c r="G928" s="274">
        <v>308122640101</v>
      </c>
      <c r="H928" s="273" t="s">
        <v>3938</v>
      </c>
      <c r="I928" s="273" t="s">
        <v>2596</v>
      </c>
      <c r="J928" s="273" t="s">
        <v>373</v>
      </c>
      <c r="K928" s="275">
        <v>1.0441</v>
      </c>
      <c r="L928" s="275">
        <v>1.0441</v>
      </c>
      <c r="M928" s="275">
        <v>0.97998800000000008</v>
      </c>
      <c r="N928" s="276">
        <v>6.1404080068958855</v>
      </c>
      <c r="O928" s="273"/>
      <c r="P928" s="273"/>
      <c r="Q928" s="277"/>
    </row>
    <row r="929" spans="1:17" customFormat="1">
      <c r="A929" s="271">
        <v>926</v>
      </c>
      <c r="B929" s="272"/>
      <c r="C929" s="272" t="s">
        <v>2469</v>
      </c>
      <c r="D929" s="272" t="s">
        <v>2469</v>
      </c>
      <c r="E929" s="272"/>
      <c r="F929" s="273" t="s">
        <v>3933</v>
      </c>
      <c r="G929" s="274">
        <v>308113440103</v>
      </c>
      <c r="H929" s="273" t="s">
        <v>3939</v>
      </c>
      <c r="I929" s="273" t="s">
        <v>2596</v>
      </c>
      <c r="J929" s="273" t="s">
        <v>373</v>
      </c>
      <c r="K929" s="275">
        <v>2.5089999999999999</v>
      </c>
      <c r="L929" s="275">
        <v>2.5089999999999999</v>
      </c>
      <c r="M929" s="275">
        <v>2.3574809999999999</v>
      </c>
      <c r="N929" s="276">
        <v>6.0390195296931033</v>
      </c>
      <c r="O929" s="273"/>
      <c r="P929" s="273"/>
      <c r="Q929" s="277"/>
    </row>
    <row r="930" spans="1:17" customFormat="1">
      <c r="A930" s="271">
        <v>927</v>
      </c>
      <c r="B930" s="272"/>
      <c r="C930" s="272" t="s">
        <v>2469</v>
      </c>
      <c r="D930" s="272" t="s">
        <v>2469</v>
      </c>
      <c r="E930" s="272"/>
      <c r="F930" s="273" t="s">
        <v>3929</v>
      </c>
      <c r="G930" s="274">
        <v>308122340203</v>
      </c>
      <c r="H930" s="273" t="s">
        <v>3940</v>
      </c>
      <c r="I930" s="273" t="s">
        <v>2596</v>
      </c>
      <c r="J930" s="273" t="s">
        <v>373</v>
      </c>
      <c r="K930" s="275">
        <v>0.89580000000000004</v>
      </c>
      <c r="L930" s="275">
        <v>0.89580000000000004</v>
      </c>
      <c r="M930" s="275">
        <v>0.84279400000000004</v>
      </c>
      <c r="N930" s="276">
        <v>5.9171690109399409</v>
      </c>
      <c r="O930" s="273"/>
      <c r="P930" s="273"/>
      <c r="Q930" s="277"/>
    </row>
    <row r="931" spans="1:17" customFormat="1">
      <c r="A931" s="271">
        <v>928</v>
      </c>
      <c r="B931" s="272"/>
      <c r="C931" s="272" t="s">
        <v>2469</v>
      </c>
      <c r="D931" s="272" t="s">
        <v>2469</v>
      </c>
      <c r="E931" s="272"/>
      <c r="F931" s="273" t="s">
        <v>3941</v>
      </c>
      <c r="G931" s="274">
        <v>308122640201</v>
      </c>
      <c r="H931" s="273" t="s">
        <v>3942</v>
      </c>
      <c r="I931" s="273" t="s">
        <v>2687</v>
      </c>
      <c r="J931" s="273" t="s">
        <v>373</v>
      </c>
      <c r="K931" s="275">
        <v>1.1224000000000001</v>
      </c>
      <c r="L931" s="275">
        <v>1.1224000000000001</v>
      </c>
      <c r="M931" s="275">
        <v>1.0586389999999999</v>
      </c>
      <c r="N931" s="276">
        <v>5.6807733428367939</v>
      </c>
      <c r="O931" s="273"/>
      <c r="P931" s="273"/>
      <c r="Q931" s="277"/>
    </row>
    <row r="932" spans="1:17" customFormat="1">
      <c r="A932" s="271">
        <v>929</v>
      </c>
      <c r="B932" s="272"/>
      <c r="C932" s="272" t="s">
        <v>2469</v>
      </c>
      <c r="D932" s="272" t="s">
        <v>2469</v>
      </c>
      <c r="E932" s="272"/>
      <c r="F932" s="273" t="s">
        <v>3927</v>
      </c>
      <c r="G932" s="274">
        <v>308122540103</v>
      </c>
      <c r="H932" s="273" t="s">
        <v>3943</v>
      </c>
      <c r="I932" s="273" t="s">
        <v>2687</v>
      </c>
      <c r="J932" s="273" t="s">
        <v>373</v>
      </c>
      <c r="K932" s="275">
        <v>0.58516999999999997</v>
      </c>
      <c r="L932" s="275">
        <v>0.58516999999999997</v>
      </c>
      <c r="M932" s="275">
        <v>0.55201100000000003</v>
      </c>
      <c r="N932" s="276">
        <v>5.6665584360100389</v>
      </c>
      <c r="O932" s="273"/>
      <c r="P932" s="273"/>
      <c r="Q932" s="277"/>
    </row>
    <row r="933" spans="1:17" customFormat="1">
      <c r="A933" s="271">
        <v>930</v>
      </c>
      <c r="B933" s="272"/>
      <c r="C933" s="272" t="s">
        <v>2469</v>
      </c>
      <c r="D933" s="272" t="s">
        <v>2469</v>
      </c>
      <c r="E933" s="272"/>
      <c r="F933" s="273" t="s">
        <v>3929</v>
      </c>
      <c r="G933" s="274">
        <v>308122340201</v>
      </c>
      <c r="H933" s="273" t="s">
        <v>3944</v>
      </c>
      <c r="I933" s="273" t="s">
        <v>2596</v>
      </c>
      <c r="J933" s="273" t="s">
        <v>373</v>
      </c>
      <c r="K933" s="275">
        <v>0.35659999999999997</v>
      </c>
      <c r="L933" s="275">
        <v>0.35659999999999997</v>
      </c>
      <c r="M933" s="275">
        <v>0.33702300000000002</v>
      </c>
      <c r="N933" s="276">
        <v>5.4899046550757031</v>
      </c>
      <c r="O933" s="273"/>
      <c r="P933" s="273"/>
      <c r="Q933" s="277"/>
    </row>
    <row r="934" spans="1:17" customFormat="1">
      <c r="A934" s="271">
        <v>931</v>
      </c>
      <c r="B934" s="272"/>
      <c r="C934" s="272" t="s">
        <v>2469</v>
      </c>
      <c r="D934" s="272" t="s">
        <v>2469</v>
      </c>
      <c r="E934" s="272"/>
      <c r="F934" s="273" t="s">
        <v>3927</v>
      </c>
      <c r="G934" s="274">
        <v>308122540101</v>
      </c>
      <c r="H934" s="273" t="s">
        <v>3945</v>
      </c>
      <c r="I934" s="273" t="s">
        <v>2658</v>
      </c>
      <c r="J934" s="273" t="s">
        <v>373</v>
      </c>
      <c r="K934" s="275">
        <v>0.40960000000000002</v>
      </c>
      <c r="L934" s="275">
        <v>0.40960000000000002</v>
      </c>
      <c r="M934" s="275">
        <v>0.38725399999999999</v>
      </c>
      <c r="N934" s="276">
        <v>5.455566406250008</v>
      </c>
      <c r="O934" s="273"/>
      <c r="P934" s="273"/>
      <c r="Q934" s="277"/>
    </row>
    <row r="935" spans="1:17" customFormat="1">
      <c r="A935" s="271">
        <v>932</v>
      </c>
      <c r="B935" s="272"/>
      <c r="C935" s="272" t="s">
        <v>2469</v>
      </c>
      <c r="D935" s="272" t="s">
        <v>2469</v>
      </c>
      <c r="E935" s="272"/>
      <c r="F935" s="273" t="s">
        <v>3946</v>
      </c>
      <c r="G935" s="274">
        <v>308122340302</v>
      </c>
      <c r="H935" s="273" t="s">
        <v>3947</v>
      </c>
      <c r="I935" s="273" t="s">
        <v>2596</v>
      </c>
      <c r="J935" s="273" t="s">
        <v>373</v>
      </c>
      <c r="K935" s="275">
        <v>1.87</v>
      </c>
      <c r="L935" s="275">
        <v>1.87</v>
      </c>
      <c r="M935" s="275">
        <v>1.7740879999999999</v>
      </c>
      <c r="N935" s="276">
        <v>5.1289839572192628</v>
      </c>
      <c r="O935" s="273"/>
      <c r="P935" s="273"/>
      <c r="Q935" s="277"/>
    </row>
    <row r="936" spans="1:17" customFormat="1">
      <c r="A936" s="271">
        <v>933</v>
      </c>
      <c r="B936" s="272"/>
      <c r="C936" s="272" t="s">
        <v>2469</v>
      </c>
      <c r="D936" s="272" t="s">
        <v>2469</v>
      </c>
      <c r="E936" s="272"/>
      <c r="F936" s="273" t="s">
        <v>3948</v>
      </c>
      <c r="G936" s="274">
        <v>308122340102</v>
      </c>
      <c r="H936" s="273" t="s">
        <v>3949</v>
      </c>
      <c r="I936" s="273" t="s">
        <v>2596</v>
      </c>
      <c r="J936" s="273" t="s">
        <v>373</v>
      </c>
      <c r="K936" s="275">
        <v>1.0162</v>
      </c>
      <c r="L936" s="275">
        <v>1.0162</v>
      </c>
      <c r="M936" s="275">
        <v>0.96454200000000001</v>
      </c>
      <c r="N936" s="276">
        <v>5.0834481401298941</v>
      </c>
      <c r="O936" s="273"/>
      <c r="P936" s="273"/>
      <c r="Q936" s="277"/>
    </row>
    <row r="937" spans="1:17" customFormat="1">
      <c r="A937" s="271">
        <v>934</v>
      </c>
      <c r="B937" s="272"/>
      <c r="C937" s="272" t="s">
        <v>2469</v>
      </c>
      <c r="D937" s="272" t="s">
        <v>2469</v>
      </c>
      <c r="E937" s="272"/>
      <c r="F937" s="273" t="s">
        <v>3950</v>
      </c>
      <c r="G937" s="274">
        <v>308122540502</v>
      </c>
      <c r="H937" s="273" t="s">
        <v>3951</v>
      </c>
      <c r="I937" s="273" t="s">
        <v>2596</v>
      </c>
      <c r="J937" s="273" t="s">
        <v>373</v>
      </c>
      <c r="K937" s="275">
        <v>0.27779999999999999</v>
      </c>
      <c r="L937" s="275">
        <v>0.27779999999999999</v>
      </c>
      <c r="M937" s="275">
        <v>0.263905</v>
      </c>
      <c r="N937" s="276">
        <v>5.001799856011516</v>
      </c>
      <c r="O937" s="273"/>
      <c r="P937" s="273"/>
      <c r="Q937" s="277"/>
    </row>
    <row r="938" spans="1:17" customFormat="1">
      <c r="A938" s="271">
        <v>935</v>
      </c>
      <c r="B938" s="272"/>
      <c r="C938" s="272" t="s">
        <v>2469</v>
      </c>
      <c r="D938" s="272" t="s">
        <v>2469</v>
      </c>
      <c r="E938" s="272"/>
      <c r="F938" s="273" t="s">
        <v>3952</v>
      </c>
      <c r="G938" s="274">
        <v>308122640301</v>
      </c>
      <c r="H938" s="273" t="s">
        <v>3953</v>
      </c>
      <c r="I938" s="273" t="s">
        <v>2687</v>
      </c>
      <c r="J938" s="273" t="s">
        <v>373</v>
      </c>
      <c r="K938" s="275">
        <v>3.0529999999999999</v>
      </c>
      <c r="L938" s="275">
        <v>3.0529999999999999</v>
      </c>
      <c r="M938" s="275">
        <v>2.9021810000000001</v>
      </c>
      <c r="N938" s="276">
        <v>4.9400262037340266</v>
      </c>
      <c r="O938" s="273"/>
      <c r="P938" s="273"/>
      <c r="Q938" s="277"/>
    </row>
    <row r="939" spans="1:17" customFormat="1">
      <c r="A939" s="271">
        <v>936</v>
      </c>
      <c r="B939" s="272"/>
      <c r="C939" s="272" t="s">
        <v>2469</v>
      </c>
      <c r="D939" s="272" t="s">
        <v>2469</v>
      </c>
      <c r="E939" s="272"/>
      <c r="F939" s="273" t="s">
        <v>3929</v>
      </c>
      <c r="G939" s="274">
        <v>308122340204</v>
      </c>
      <c r="H939" s="273" t="s">
        <v>3954</v>
      </c>
      <c r="I939" s="273" t="s">
        <v>2687</v>
      </c>
      <c r="J939" s="273" t="s">
        <v>373</v>
      </c>
      <c r="K939" s="275">
        <v>0.54569999999999996</v>
      </c>
      <c r="L939" s="275">
        <v>0.54569999999999996</v>
      </c>
      <c r="M939" s="275">
        <v>0.51931900000000009</v>
      </c>
      <c r="N939" s="276">
        <v>4.8343412131207399</v>
      </c>
      <c r="O939" s="273"/>
      <c r="P939" s="273"/>
      <c r="Q939" s="277"/>
    </row>
    <row r="940" spans="1:17" customFormat="1">
      <c r="A940" s="271">
        <v>937</v>
      </c>
      <c r="B940" s="272"/>
      <c r="C940" s="272" t="s">
        <v>2469</v>
      </c>
      <c r="D940" s="272" t="s">
        <v>2469</v>
      </c>
      <c r="E940" s="272"/>
      <c r="F940" s="273" t="s">
        <v>3935</v>
      </c>
      <c r="G940" s="274">
        <v>308122540302</v>
      </c>
      <c r="H940" s="273" t="s">
        <v>3955</v>
      </c>
      <c r="I940" s="273" t="s">
        <v>2687</v>
      </c>
      <c r="J940" s="273" t="s">
        <v>373</v>
      </c>
      <c r="K940" s="275">
        <v>1.2463</v>
      </c>
      <c r="L940" s="275">
        <v>1.2463</v>
      </c>
      <c r="M940" s="275">
        <v>1.187856</v>
      </c>
      <c r="N940" s="276">
        <v>4.6894006258525192</v>
      </c>
      <c r="O940" s="273"/>
      <c r="P940" s="273"/>
      <c r="Q940" s="277"/>
    </row>
    <row r="941" spans="1:17" customFormat="1">
      <c r="A941" s="271">
        <v>938</v>
      </c>
      <c r="B941" s="272"/>
      <c r="C941" s="272" t="s">
        <v>2469</v>
      </c>
      <c r="D941" s="272" t="s">
        <v>2469</v>
      </c>
      <c r="E941" s="272"/>
      <c r="F941" s="273" t="s">
        <v>3950</v>
      </c>
      <c r="G941" s="274">
        <v>308122540501</v>
      </c>
      <c r="H941" s="273" t="s">
        <v>2694</v>
      </c>
      <c r="I941" s="273" t="s">
        <v>2687</v>
      </c>
      <c r="J941" s="273" t="s">
        <v>373</v>
      </c>
      <c r="K941" s="275">
        <v>0.1038</v>
      </c>
      <c r="L941" s="275">
        <v>0.1038</v>
      </c>
      <c r="M941" s="275">
        <v>9.8966999999999999E-2</v>
      </c>
      <c r="N941" s="276">
        <v>4.656069364161854</v>
      </c>
      <c r="O941" s="273"/>
      <c r="P941" s="273"/>
      <c r="Q941" s="277"/>
    </row>
    <row r="942" spans="1:17" customFormat="1">
      <c r="A942" s="271">
        <v>939</v>
      </c>
      <c r="B942" s="272"/>
      <c r="C942" s="272" t="s">
        <v>2469</v>
      </c>
      <c r="D942" s="272" t="s">
        <v>2469</v>
      </c>
      <c r="E942" s="272"/>
      <c r="F942" s="273" t="s">
        <v>3946</v>
      </c>
      <c r="G942" s="274">
        <v>308122340304</v>
      </c>
      <c r="H942" s="273" t="s">
        <v>3956</v>
      </c>
      <c r="I942" s="273" t="s">
        <v>2596</v>
      </c>
      <c r="J942" s="273" t="s">
        <v>373</v>
      </c>
      <c r="K942" s="275">
        <v>1.3475999999999999</v>
      </c>
      <c r="L942" s="275">
        <v>1.3475999999999999</v>
      </c>
      <c r="M942" s="275">
        <v>1.28759</v>
      </c>
      <c r="N942" s="276">
        <v>4.4531018106262916</v>
      </c>
      <c r="O942" s="273"/>
      <c r="P942" s="273"/>
      <c r="Q942" s="277"/>
    </row>
    <row r="943" spans="1:17" customFormat="1">
      <c r="A943" s="271">
        <v>940</v>
      </c>
      <c r="B943" s="272"/>
      <c r="C943" s="272" t="s">
        <v>2469</v>
      </c>
      <c r="D943" s="272" t="s">
        <v>2469</v>
      </c>
      <c r="E943" s="272"/>
      <c r="F943" s="273" t="s">
        <v>3937</v>
      </c>
      <c r="G943" s="274">
        <v>308122640106</v>
      </c>
      <c r="H943" s="273" t="s">
        <v>3957</v>
      </c>
      <c r="I943" s="273" t="s">
        <v>2840</v>
      </c>
      <c r="J943" s="273" t="s">
        <v>373</v>
      </c>
      <c r="K943" s="275">
        <v>2.15E-3</v>
      </c>
      <c r="L943" s="275">
        <v>2.15E-3</v>
      </c>
      <c r="M943" s="275">
        <v>2.0560000000000001E-3</v>
      </c>
      <c r="N943" s="276">
        <v>4.3720930232558093</v>
      </c>
      <c r="O943" s="273"/>
      <c r="P943" s="273"/>
      <c r="Q943" s="277"/>
    </row>
    <row r="944" spans="1:17" customFormat="1">
      <c r="A944" s="271">
        <v>941</v>
      </c>
      <c r="B944" s="272"/>
      <c r="C944" s="272" t="s">
        <v>2469</v>
      </c>
      <c r="D944" s="272" t="s">
        <v>2469</v>
      </c>
      <c r="E944" s="272"/>
      <c r="F944" s="273" t="s">
        <v>3950</v>
      </c>
      <c r="G944" s="274">
        <v>308122540503</v>
      </c>
      <c r="H944" s="273" t="s">
        <v>3958</v>
      </c>
      <c r="I944" s="273" t="s">
        <v>2596</v>
      </c>
      <c r="J944" s="273" t="s">
        <v>373</v>
      </c>
      <c r="K944" s="275">
        <v>0.27400000000000002</v>
      </c>
      <c r="L944" s="275">
        <v>0.27400000000000002</v>
      </c>
      <c r="M944" s="275">
        <v>0.26208799999999999</v>
      </c>
      <c r="N944" s="276">
        <v>4.3474452554744643</v>
      </c>
      <c r="O944" s="273"/>
      <c r="P944" s="273"/>
      <c r="Q944" s="277"/>
    </row>
    <row r="945" spans="1:17" customFormat="1">
      <c r="A945" s="271">
        <v>942</v>
      </c>
      <c r="B945" s="272"/>
      <c r="C945" s="272" t="s">
        <v>2469</v>
      </c>
      <c r="D945" s="272" t="s">
        <v>2469</v>
      </c>
      <c r="E945" s="272"/>
      <c r="F945" s="273" t="s">
        <v>3948</v>
      </c>
      <c r="G945" s="274">
        <v>308122340103</v>
      </c>
      <c r="H945" s="273" t="s">
        <v>3959</v>
      </c>
      <c r="I945" s="273" t="s">
        <v>2840</v>
      </c>
      <c r="J945" s="273" t="s">
        <v>373</v>
      </c>
      <c r="K945" s="275">
        <v>0.1804</v>
      </c>
      <c r="L945" s="275">
        <v>0.1804</v>
      </c>
      <c r="M945" s="275">
        <v>0.172708</v>
      </c>
      <c r="N945" s="276">
        <v>4.2638580931263883</v>
      </c>
      <c r="O945" s="273"/>
      <c r="P945" s="273"/>
      <c r="Q945" s="277"/>
    </row>
    <row r="946" spans="1:17" customFormat="1">
      <c r="A946" s="271">
        <v>943</v>
      </c>
      <c r="B946" s="272"/>
      <c r="C946" s="272" t="s">
        <v>2469</v>
      </c>
      <c r="D946" s="272" t="s">
        <v>2469</v>
      </c>
      <c r="E946" s="272"/>
      <c r="F946" s="273" t="s">
        <v>3890</v>
      </c>
      <c r="G946" s="274">
        <v>308111540203</v>
      </c>
      <c r="H946" s="273" t="s">
        <v>3960</v>
      </c>
      <c r="I946" s="273" t="s">
        <v>2596</v>
      </c>
      <c r="J946" s="273" t="s">
        <v>373</v>
      </c>
      <c r="K946" s="275">
        <v>1.3666</v>
      </c>
      <c r="L946" s="275">
        <v>1.3666</v>
      </c>
      <c r="M946" s="275">
        <v>1.3103130000000001</v>
      </c>
      <c r="N946" s="276">
        <v>4.118761890823941</v>
      </c>
      <c r="O946" s="273"/>
      <c r="P946" s="273"/>
      <c r="Q946" s="277"/>
    </row>
    <row r="947" spans="1:17" customFormat="1">
      <c r="A947" s="271">
        <v>944</v>
      </c>
      <c r="B947" s="272"/>
      <c r="C947" s="272" t="s">
        <v>2469</v>
      </c>
      <c r="D947" s="272" t="s">
        <v>2469</v>
      </c>
      <c r="E947" s="272"/>
      <c r="F947" s="273" t="s">
        <v>3933</v>
      </c>
      <c r="G947" s="274">
        <v>308113440104</v>
      </c>
      <c r="H947" s="273" t="s">
        <v>3961</v>
      </c>
      <c r="I947" s="273" t="s">
        <v>2596</v>
      </c>
      <c r="J947" s="273" t="s">
        <v>373</v>
      </c>
      <c r="K947" s="275">
        <v>1.2967</v>
      </c>
      <c r="L947" s="275">
        <v>1.2967</v>
      </c>
      <c r="M947" s="275">
        <v>1.2446429999999999</v>
      </c>
      <c r="N947" s="276">
        <v>4.0145754607850712</v>
      </c>
      <c r="O947" s="273"/>
      <c r="P947" s="273"/>
      <c r="Q947" s="277"/>
    </row>
    <row r="948" spans="1:17" customFormat="1">
      <c r="A948" s="271">
        <v>945</v>
      </c>
      <c r="B948" s="272"/>
      <c r="C948" s="272" t="s">
        <v>2469</v>
      </c>
      <c r="D948" s="272" t="s">
        <v>2469</v>
      </c>
      <c r="E948" s="272"/>
      <c r="F948" s="273" t="s">
        <v>3948</v>
      </c>
      <c r="G948" s="274">
        <v>308122340101</v>
      </c>
      <c r="H948" s="273" t="s">
        <v>3962</v>
      </c>
      <c r="I948" s="273" t="s">
        <v>2596</v>
      </c>
      <c r="J948" s="273" t="s">
        <v>373</v>
      </c>
      <c r="K948" s="275">
        <v>0.36620000000000003</v>
      </c>
      <c r="L948" s="275">
        <v>0.36620000000000003</v>
      </c>
      <c r="M948" s="275">
        <v>0.351524</v>
      </c>
      <c r="N948" s="276">
        <v>4.0076460950300445</v>
      </c>
      <c r="O948" s="273"/>
      <c r="P948" s="273"/>
      <c r="Q948" s="277"/>
    </row>
    <row r="949" spans="1:17" customFormat="1">
      <c r="A949" s="271">
        <v>946</v>
      </c>
      <c r="B949" s="272"/>
      <c r="C949" s="272" t="s">
        <v>2469</v>
      </c>
      <c r="D949" s="272" t="s">
        <v>2469</v>
      </c>
      <c r="E949" s="272"/>
      <c r="F949" s="273" t="s">
        <v>3952</v>
      </c>
      <c r="G949" s="274">
        <v>308122640306</v>
      </c>
      <c r="H949" s="273" t="s">
        <v>3963</v>
      </c>
      <c r="I949" s="273" t="s">
        <v>2658</v>
      </c>
      <c r="J949" s="273" t="s">
        <v>373</v>
      </c>
      <c r="K949" s="275">
        <v>8.7620000000000003E-2</v>
      </c>
      <c r="L949" s="275">
        <v>8.7620000000000003E-2</v>
      </c>
      <c r="M949" s="275">
        <v>8.4529999999999994E-2</v>
      </c>
      <c r="N949" s="276">
        <v>3.5265921022597686</v>
      </c>
      <c r="O949" s="273"/>
      <c r="P949" s="273"/>
      <c r="Q949" s="277"/>
    </row>
    <row r="950" spans="1:17" customFormat="1">
      <c r="A950" s="271">
        <v>947</v>
      </c>
      <c r="B950" s="272"/>
      <c r="C950" s="272" t="s">
        <v>2469</v>
      </c>
      <c r="D950" s="272" t="s">
        <v>2469</v>
      </c>
      <c r="E950" s="272"/>
      <c r="F950" s="273" t="s">
        <v>3946</v>
      </c>
      <c r="G950" s="274">
        <v>308122340301</v>
      </c>
      <c r="H950" s="273" t="s">
        <v>3964</v>
      </c>
      <c r="I950" s="273" t="s">
        <v>2596</v>
      </c>
      <c r="J950" s="273" t="s">
        <v>373</v>
      </c>
      <c r="K950" s="275">
        <v>1.3218000000000001</v>
      </c>
      <c r="L950" s="275">
        <v>1.3218000000000001</v>
      </c>
      <c r="M950" s="275">
        <v>1.2809430000000002</v>
      </c>
      <c r="N950" s="276">
        <v>3.0910122560145195</v>
      </c>
      <c r="O950" s="273"/>
      <c r="P950" s="273"/>
      <c r="Q950" s="277"/>
    </row>
    <row r="951" spans="1:17" customFormat="1">
      <c r="A951" s="271">
        <v>948</v>
      </c>
      <c r="B951" s="272"/>
      <c r="C951" s="272" t="s">
        <v>2469</v>
      </c>
      <c r="D951" s="272" t="s">
        <v>2469</v>
      </c>
      <c r="E951" s="272"/>
      <c r="F951" s="273" t="s">
        <v>3937</v>
      </c>
      <c r="G951" s="274">
        <v>308122640105</v>
      </c>
      <c r="H951" s="273" t="s">
        <v>3965</v>
      </c>
      <c r="I951" s="273" t="s">
        <v>2658</v>
      </c>
      <c r="J951" s="273" t="s">
        <v>373</v>
      </c>
      <c r="K951" s="275">
        <v>0.5544</v>
      </c>
      <c r="L951" s="275">
        <v>0.5544</v>
      </c>
      <c r="M951" s="275">
        <v>0.550207</v>
      </c>
      <c r="N951" s="276">
        <v>0.75631313131313171</v>
      </c>
      <c r="O951" s="273"/>
      <c r="P951" s="273"/>
      <c r="Q951" s="277"/>
    </row>
    <row r="952" spans="1:17" customFormat="1">
      <c r="A952" s="271">
        <v>949</v>
      </c>
      <c r="B952" s="272"/>
      <c r="C952" s="272" t="s">
        <v>2469</v>
      </c>
      <c r="D952" s="272" t="s">
        <v>2469</v>
      </c>
      <c r="E952" s="272"/>
      <c r="F952" s="273" t="s">
        <v>3966</v>
      </c>
      <c r="G952" s="274">
        <v>308122540201</v>
      </c>
      <c r="H952" s="273" t="s">
        <v>3967</v>
      </c>
      <c r="I952" s="273" t="s">
        <v>2840</v>
      </c>
      <c r="J952" s="273" t="s">
        <v>373</v>
      </c>
      <c r="K952" s="275">
        <v>1.0343</v>
      </c>
      <c r="L952" s="275">
        <v>1.0343</v>
      </c>
      <c r="M952" s="275">
        <v>1.0222910000000001</v>
      </c>
      <c r="N952" s="276">
        <v>1.161075123271772</v>
      </c>
      <c r="O952" s="273"/>
      <c r="P952" s="273"/>
      <c r="Q952" s="277"/>
    </row>
    <row r="953" spans="1:17" customFormat="1">
      <c r="A953" s="271">
        <v>950</v>
      </c>
      <c r="B953" s="272"/>
      <c r="C953" s="272" t="s">
        <v>2469</v>
      </c>
      <c r="D953" s="272" t="s">
        <v>2469</v>
      </c>
      <c r="E953" s="272"/>
      <c r="F953" s="273" t="s">
        <v>3894</v>
      </c>
      <c r="G953" s="274">
        <v>308113340201</v>
      </c>
      <c r="H953" s="273" t="s">
        <v>3968</v>
      </c>
      <c r="I953" s="273" t="s">
        <v>2599</v>
      </c>
      <c r="J953" s="273" t="s">
        <v>373</v>
      </c>
      <c r="K953" s="275">
        <v>2.8123999999999998</v>
      </c>
      <c r="L953" s="275">
        <v>2.8123999999999998</v>
      </c>
      <c r="M953" s="275">
        <v>2.5598510000000001</v>
      </c>
      <c r="N953" s="276">
        <v>8.9798392831745026</v>
      </c>
      <c r="O953" s="273"/>
      <c r="P953" s="273"/>
      <c r="Q953" s="277"/>
    </row>
    <row r="954" spans="1:17" customFormat="1">
      <c r="A954" s="271">
        <v>951</v>
      </c>
      <c r="B954" s="272"/>
      <c r="C954" s="272" t="s">
        <v>2469</v>
      </c>
      <c r="D954" s="272" t="s">
        <v>2469</v>
      </c>
      <c r="E954" s="272"/>
      <c r="F954" s="273" t="s">
        <v>3913</v>
      </c>
      <c r="G954" s="274">
        <v>308113340102</v>
      </c>
      <c r="H954" s="273" t="s">
        <v>3969</v>
      </c>
      <c r="I954" s="273" t="s">
        <v>2599</v>
      </c>
      <c r="J954" s="273" t="s">
        <v>373</v>
      </c>
      <c r="K954" s="275">
        <v>3.4592700000000001</v>
      </c>
      <c r="L954" s="275">
        <v>3.4592700000000001</v>
      </c>
      <c r="M954" s="275">
        <v>3.162817</v>
      </c>
      <c r="N954" s="276">
        <v>8.569813862462313</v>
      </c>
      <c r="O954" s="273"/>
      <c r="P954" s="273"/>
      <c r="Q954" s="277"/>
    </row>
    <row r="955" spans="1:17" customFormat="1">
      <c r="A955" s="271">
        <v>952</v>
      </c>
      <c r="B955" s="272"/>
      <c r="C955" s="272" t="s">
        <v>2469</v>
      </c>
      <c r="D955" s="272" t="s">
        <v>2469</v>
      </c>
      <c r="E955" s="272"/>
      <c r="F955" s="273" t="s">
        <v>3903</v>
      </c>
      <c r="G955" s="274">
        <v>308111240104</v>
      </c>
      <c r="H955" s="273" t="s">
        <v>3970</v>
      </c>
      <c r="I955" s="273" t="s">
        <v>2599</v>
      </c>
      <c r="J955" s="273" t="s">
        <v>373</v>
      </c>
      <c r="K955" s="275">
        <v>2.8574000000000002</v>
      </c>
      <c r="L955" s="275">
        <v>2.8574000000000002</v>
      </c>
      <c r="M955" s="275">
        <v>2.6273719999999998</v>
      </c>
      <c r="N955" s="276">
        <v>8.0502554770070809</v>
      </c>
      <c r="O955" s="273"/>
      <c r="P955" s="273"/>
      <c r="Q955" s="277"/>
    </row>
    <row r="956" spans="1:17" customFormat="1">
      <c r="A956" s="271">
        <v>953</v>
      </c>
      <c r="B956" s="272"/>
      <c r="C956" s="272" t="s">
        <v>2469</v>
      </c>
      <c r="D956" s="272" t="s">
        <v>2469</v>
      </c>
      <c r="E956" s="272"/>
      <c r="F956" s="273" t="s">
        <v>3898</v>
      </c>
      <c r="G956" s="274">
        <v>308111140206</v>
      </c>
      <c r="H956" s="273" t="s">
        <v>3971</v>
      </c>
      <c r="I956" s="273" t="s">
        <v>2599</v>
      </c>
      <c r="J956" s="273" t="s">
        <v>373</v>
      </c>
      <c r="K956" s="275">
        <v>1.5983000000000001</v>
      </c>
      <c r="L956" s="275">
        <v>1.5983000000000001</v>
      </c>
      <c r="M956" s="275">
        <v>1.4700709999999999</v>
      </c>
      <c r="N956" s="276">
        <v>8.0228367640618252</v>
      </c>
      <c r="O956" s="273"/>
      <c r="P956" s="273"/>
      <c r="Q956" s="277"/>
    </row>
    <row r="957" spans="1:17" customFormat="1">
      <c r="A957" s="271">
        <v>954</v>
      </c>
      <c r="B957" s="272"/>
      <c r="C957" s="272" t="s">
        <v>2469</v>
      </c>
      <c r="D957" s="272" t="s">
        <v>2469</v>
      </c>
      <c r="E957" s="272"/>
      <c r="F957" s="273" t="s">
        <v>3972</v>
      </c>
      <c r="G957" s="274">
        <v>308113640101</v>
      </c>
      <c r="H957" s="273" t="s">
        <v>3973</v>
      </c>
      <c r="I957" s="273" t="s">
        <v>2599</v>
      </c>
      <c r="J957" s="273" t="s">
        <v>373</v>
      </c>
      <c r="K957" s="275">
        <v>1.0445</v>
      </c>
      <c r="L957" s="275">
        <v>1.0445</v>
      </c>
      <c r="M957" s="275">
        <v>0.96156399999999997</v>
      </c>
      <c r="N957" s="276">
        <v>7.9402584968884637</v>
      </c>
      <c r="O957" s="273"/>
      <c r="P957" s="273"/>
      <c r="Q957" s="277"/>
    </row>
    <row r="958" spans="1:17" customFormat="1">
      <c r="A958" s="271">
        <v>955</v>
      </c>
      <c r="B958" s="272"/>
      <c r="C958" s="272" t="s">
        <v>2469</v>
      </c>
      <c r="D958" s="272" t="s">
        <v>2469</v>
      </c>
      <c r="E958" s="272"/>
      <c r="F958" s="273" t="s">
        <v>3974</v>
      </c>
      <c r="G958" s="274">
        <v>308113640204</v>
      </c>
      <c r="H958" s="273" t="s">
        <v>3975</v>
      </c>
      <c r="I958" s="273" t="s">
        <v>2596</v>
      </c>
      <c r="J958" s="273" t="s">
        <v>373</v>
      </c>
      <c r="K958" s="275">
        <v>1.3954</v>
      </c>
      <c r="L958" s="275">
        <v>1.3954</v>
      </c>
      <c r="M958" s="275">
        <v>1.28494</v>
      </c>
      <c r="N958" s="276">
        <v>7.9160097463093022</v>
      </c>
      <c r="O958" s="273"/>
      <c r="P958" s="273"/>
      <c r="Q958" s="277"/>
    </row>
    <row r="959" spans="1:17" customFormat="1">
      <c r="A959" s="271">
        <v>956</v>
      </c>
      <c r="B959" s="272"/>
      <c r="C959" s="272" t="s">
        <v>2469</v>
      </c>
      <c r="D959" s="272" t="s">
        <v>2469</v>
      </c>
      <c r="E959" s="272"/>
      <c r="F959" s="273" t="s">
        <v>3913</v>
      </c>
      <c r="G959" s="274">
        <v>308113340103</v>
      </c>
      <c r="H959" s="273" t="s">
        <v>3976</v>
      </c>
      <c r="I959" s="273" t="s">
        <v>2599</v>
      </c>
      <c r="J959" s="273" t="s">
        <v>373</v>
      </c>
      <c r="K959" s="275">
        <v>1.1659999999999999</v>
      </c>
      <c r="L959" s="275">
        <v>1.1659999999999999</v>
      </c>
      <c r="M959" s="275">
        <v>1.0741879999999999</v>
      </c>
      <c r="N959" s="276">
        <v>7.8740994854202411</v>
      </c>
      <c r="O959" s="273"/>
      <c r="P959" s="273"/>
      <c r="Q959" s="277"/>
    </row>
    <row r="960" spans="1:17" customFormat="1">
      <c r="A960" s="271">
        <v>957</v>
      </c>
      <c r="B960" s="272"/>
      <c r="C960" s="272" t="s">
        <v>2469</v>
      </c>
      <c r="D960" s="272" t="s">
        <v>2469</v>
      </c>
      <c r="E960" s="272"/>
      <c r="F960" s="273" t="s">
        <v>3977</v>
      </c>
      <c r="G960" s="274">
        <v>308113440203</v>
      </c>
      <c r="H960" s="273" t="s">
        <v>3870</v>
      </c>
      <c r="I960" s="273" t="s">
        <v>2599</v>
      </c>
      <c r="J960" s="273" t="s">
        <v>373</v>
      </c>
      <c r="K960" s="275">
        <v>1.8036000000000001</v>
      </c>
      <c r="L960" s="275">
        <v>1.8036000000000001</v>
      </c>
      <c r="M960" s="275">
        <v>1.6704300000000001</v>
      </c>
      <c r="N960" s="276">
        <v>7.3835662009314715</v>
      </c>
      <c r="O960" s="273"/>
      <c r="P960" s="273"/>
      <c r="Q960" s="277"/>
    </row>
    <row r="961" spans="1:17" customFormat="1">
      <c r="A961" s="271">
        <v>958</v>
      </c>
      <c r="B961" s="272"/>
      <c r="C961" s="272" t="s">
        <v>2469</v>
      </c>
      <c r="D961" s="272" t="s">
        <v>2469</v>
      </c>
      <c r="E961" s="272"/>
      <c r="F961" s="273" t="s">
        <v>3977</v>
      </c>
      <c r="G961" s="274">
        <v>308113440202</v>
      </c>
      <c r="H961" s="273" t="s">
        <v>3978</v>
      </c>
      <c r="I961" s="273" t="s">
        <v>2599</v>
      </c>
      <c r="J961" s="273" t="s">
        <v>373</v>
      </c>
      <c r="K961" s="275">
        <v>1.3533999999999999</v>
      </c>
      <c r="L961" s="275">
        <v>1.3533999999999999</v>
      </c>
      <c r="M961" s="275">
        <v>1.255908</v>
      </c>
      <c r="N961" s="276">
        <v>7.2034875129303915</v>
      </c>
      <c r="O961" s="273"/>
      <c r="P961" s="273"/>
      <c r="Q961" s="277"/>
    </row>
    <row r="962" spans="1:17" customFormat="1">
      <c r="A962" s="271">
        <v>959</v>
      </c>
      <c r="B962" s="272"/>
      <c r="C962" s="272" t="s">
        <v>2469</v>
      </c>
      <c r="D962" s="272" t="s">
        <v>2469</v>
      </c>
      <c r="E962" s="272"/>
      <c r="F962" s="273" t="s">
        <v>3913</v>
      </c>
      <c r="G962" s="274">
        <v>308113340101</v>
      </c>
      <c r="H962" s="273" t="s">
        <v>3979</v>
      </c>
      <c r="I962" s="273" t="s">
        <v>2599</v>
      </c>
      <c r="J962" s="273" t="s">
        <v>373</v>
      </c>
      <c r="K962" s="275">
        <v>1.9245699999999999</v>
      </c>
      <c r="L962" s="275">
        <v>1.9245699999999999</v>
      </c>
      <c r="M962" s="275">
        <v>1.7886519999999999</v>
      </c>
      <c r="N962" s="276">
        <v>7.0622528668741582</v>
      </c>
      <c r="O962" s="273"/>
      <c r="P962" s="273"/>
      <c r="Q962" s="277"/>
    </row>
    <row r="963" spans="1:17" customFormat="1">
      <c r="A963" s="271">
        <v>960</v>
      </c>
      <c r="B963" s="272"/>
      <c r="C963" s="272" t="s">
        <v>2469</v>
      </c>
      <c r="D963" s="272" t="s">
        <v>2469</v>
      </c>
      <c r="E963" s="272"/>
      <c r="F963" s="273" t="s">
        <v>3972</v>
      </c>
      <c r="G963" s="274">
        <v>308113640106</v>
      </c>
      <c r="H963" s="273" t="s">
        <v>3980</v>
      </c>
      <c r="I963" s="273" t="s">
        <v>2599</v>
      </c>
      <c r="J963" s="273" t="s">
        <v>373</v>
      </c>
      <c r="K963" s="275">
        <v>2.4234</v>
      </c>
      <c r="L963" s="275">
        <v>2.4234</v>
      </c>
      <c r="M963" s="275">
        <v>2.2526159999999997</v>
      </c>
      <c r="N963" s="276">
        <v>7.0472889329041957</v>
      </c>
      <c r="O963" s="273"/>
      <c r="P963" s="273"/>
      <c r="Q963" s="277"/>
    </row>
    <row r="964" spans="1:17" customFormat="1">
      <c r="A964" s="271">
        <v>961</v>
      </c>
      <c r="B964" s="272"/>
      <c r="C964" s="272" t="s">
        <v>2469</v>
      </c>
      <c r="D964" s="272" t="s">
        <v>2469</v>
      </c>
      <c r="E964" s="272"/>
      <c r="F964" s="273" t="s">
        <v>3981</v>
      </c>
      <c r="G964" s="274">
        <v>308113440302</v>
      </c>
      <c r="H964" s="273" t="s">
        <v>3982</v>
      </c>
      <c r="I964" s="273" t="s">
        <v>2599</v>
      </c>
      <c r="J964" s="273" t="s">
        <v>373</v>
      </c>
      <c r="K964" s="275">
        <v>2.7303999999999999</v>
      </c>
      <c r="L964" s="275">
        <v>2.7303999999999999</v>
      </c>
      <c r="M964" s="275">
        <v>2.5496880000000002</v>
      </c>
      <c r="N964" s="276">
        <v>6.6185174333430909</v>
      </c>
      <c r="O964" s="273"/>
      <c r="P964" s="273"/>
      <c r="Q964" s="277"/>
    </row>
    <row r="965" spans="1:17" customFormat="1">
      <c r="A965" s="271">
        <v>962</v>
      </c>
      <c r="B965" s="272"/>
      <c r="C965" s="272" t="s">
        <v>2469</v>
      </c>
      <c r="D965" s="272" t="s">
        <v>2469</v>
      </c>
      <c r="E965" s="272"/>
      <c r="F965" s="273" t="s">
        <v>3933</v>
      </c>
      <c r="G965" s="274">
        <v>308113440102</v>
      </c>
      <c r="H965" s="273" t="s">
        <v>3983</v>
      </c>
      <c r="I965" s="273" t="s">
        <v>2599</v>
      </c>
      <c r="J965" s="273" t="s">
        <v>373</v>
      </c>
      <c r="K965" s="275">
        <v>1.1504000000000001</v>
      </c>
      <c r="L965" s="275">
        <v>1.1504000000000001</v>
      </c>
      <c r="M965" s="275">
        <v>1.07504</v>
      </c>
      <c r="N965" s="276">
        <v>6.5507649513212876</v>
      </c>
      <c r="O965" s="273"/>
      <c r="P965" s="273"/>
      <c r="Q965" s="277"/>
    </row>
    <row r="966" spans="1:17" customFormat="1">
      <c r="A966" s="271">
        <v>963</v>
      </c>
      <c r="B966" s="272"/>
      <c r="C966" s="272" t="s">
        <v>2469</v>
      </c>
      <c r="D966" s="272" t="s">
        <v>2469</v>
      </c>
      <c r="E966" s="272"/>
      <c r="F966" s="273" t="s">
        <v>3977</v>
      </c>
      <c r="G966" s="274">
        <v>308113440201</v>
      </c>
      <c r="H966" s="273" t="s">
        <v>3984</v>
      </c>
      <c r="I966" s="273" t="s">
        <v>2599</v>
      </c>
      <c r="J966" s="273" t="s">
        <v>373</v>
      </c>
      <c r="K966" s="275">
        <v>2.1183999999999998</v>
      </c>
      <c r="L966" s="275">
        <v>2.1183999999999998</v>
      </c>
      <c r="M966" s="275">
        <v>1.9852050000000001</v>
      </c>
      <c r="N966" s="276">
        <v>6.2875283232628281</v>
      </c>
      <c r="O966" s="273"/>
      <c r="P966" s="273"/>
      <c r="Q966" s="277"/>
    </row>
    <row r="967" spans="1:17" customFormat="1">
      <c r="A967" s="271">
        <v>964</v>
      </c>
      <c r="B967" s="272"/>
      <c r="C967" s="272" t="s">
        <v>2469</v>
      </c>
      <c r="D967" s="272" t="s">
        <v>2469</v>
      </c>
      <c r="E967" s="272"/>
      <c r="F967" s="273" t="s">
        <v>3972</v>
      </c>
      <c r="G967" s="274">
        <v>308113640103</v>
      </c>
      <c r="H967" s="273" t="s">
        <v>3985</v>
      </c>
      <c r="I967" s="273" t="s">
        <v>2840</v>
      </c>
      <c r="J967" s="273" t="s">
        <v>373</v>
      </c>
      <c r="K967" s="275">
        <v>0.83774000000000004</v>
      </c>
      <c r="L967" s="275">
        <v>0.83774000000000004</v>
      </c>
      <c r="M967" s="275">
        <v>0.78512199999999999</v>
      </c>
      <c r="N967" s="276">
        <v>6.2809463556712171</v>
      </c>
      <c r="O967" s="273"/>
      <c r="P967" s="273"/>
      <c r="Q967" s="277"/>
    </row>
    <row r="968" spans="1:17" customFormat="1">
      <c r="A968" s="271">
        <v>965</v>
      </c>
      <c r="B968" s="272"/>
      <c r="C968" s="272" t="s">
        <v>2469</v>
      </c>
      <c r="D968" s="272" t="s">
        <v>2469</v>
      </c>
      <c r="E968" s="272"/>
      <c r="F968" s="273" t="s">
        <v>3974</v>
      </c>
      <c r="G968" s="274">
        <v>308113640201</v>
      </c>
      <c r="H968" s="273" t="s">
        <v>3986</v>
      </c>
      <c r="I968" s="273" t="s">
        <v>2599</v>
      </c>
      <c r="J968" s="273" t="s">
        <v>373</v>
      </c>
      <c r="K968" s="275">
        <v>1.8153999999999999</v>
      </c>
      <c r="L968" s="275">
        <v>1.8153999999999999</v>
      </c>
      <c r="M968" s="275">
        <v>1.7019340000000001</v>
      </c>
      <c r="N968" s="276">
        <v>6.2501927949763054</v>
      </c>
      <c r="O968" s="273"/>
      <c r="P968" s="273"/>
      <c r="Q968" s="277"/>
    </row>
    <row r="969" spans="1:17" customFormat="1">
      <c r="A969" s="271">
        <v>966</v>
      </c>
      <c r="B969" s="272"/>
      <c r="C969" s="272" t="s">
        <v>2469</v>
      </c>
      <c r="D969" s="272" t="s">
        <v>2469</v>
      </c>
      <c r="E969" s="272"/>
      <c r="F969" s="273" t="s">
        <v>3903</v>
      </c>
      <c r="G969" s="274">
        <v>308111240106</v>
      </c>
      <c r="H969" s="273" t="s">
        <v>3987</v>
      </c>
      <c r="I969" s="273" t="s">
        <v>2599</v>
      </c>
      <c r="J969" s="273" t="s">
        <v>373</v>
      </c>
      <c r="K969" s="275">
        <v>2.0825999999999998</v>
      </c>
      <c r="L969" s="275">
        <v>2.0825999999999998</v>
      </c>
      <c r="M969" s="275">
        <v>1.9556</v>
      </c>
      <c r="N969" s="276">
        <v>6.0981465475847401</v>
      </c>
      <c r="O969" s="273"/>
      <c r="P969" s="273"/>
      <c r="Q969" s="277"/>
    </row>
    <row r="970" spans="1:17" customFormat="1">
      <c r="A970" s="271">
        <v>967</v>
      </c>
      <c r="B970" s="272"/>
      <c r="C970" s="272" t="s">
        <v>2469</v>
      </c>
      <c r="D970" s="272" t="s">
        <v>2469</v>
      </c>
      <c r="E970" s="272"/>
      <c r="F970" s="273" t="s">
        <v>3972</v>
      </c>
      <c r="G970" s="274">
        <v>308113640102</v>
      </c>
      <c r="H970" s="273" t="s">
        <v>3988</v>
      </c>
      <c r="I970" s="273" t="s">
        <v>2599</v>
      </c>
      <c r="J970" s="273" t="s">
        <v>373</v>
      </c>
      <c r="K970" s="275">
        <v>1.9259999999999999</v>
      </c>
      <c r="L970" s="275">
        <v>1.9259999999999999</v>
      </c>
      <c r="M970" s="275">
        <v>1.8087120000000001</v>
      </c>
      <c r="N970" s="276">
        <v>6.0897196261682165</v>
      </c>
      <c r="O970" s="273"/>
      <c r="P970" s="273"/>
      <c r="Q970" s="277"/>
    </row>
    <row r="971" spans="1:17" customFormat="1">
      <c r="A971" s="271">
        <v>968</v>
      </c>
      <c r="B971" s="272"/>
      <c r="C971" s="272" t="s">
        <v>2469</v>
      </c>
      <c r="D971" s="272" t="s">
        <v>2469</v>
      </c>
      <c r="E971" s="272"/>
      <c r="F971" s="273" t="s">
        <v>3972</v>
      </c>
      <c r="G971" s="274">
        <v>308113640105</v>
      </c>
      <c r="H971" s="273" t="s">
        <v>3989</v>
      </c>
      <c r="I971" s="273" t="s">
        <v>2658</v>
      </c>
      <c r="J971" s="273" t="s">
        <v>373</v>
      </c>
      <c r="K971" s="275">
        <v>0.98719999999999997</v>
      </c>
      <c r="L971" s="275">
        <v>0.98719999999999997</v>
      </c>
      <c r="M971" s="275">
        <v>0.92867900000000003</v>
      </c>
      <c r="N971" s="276">
        <v>5.9279781199351635</v>
      </c>
      <c r="O971" s="273"/>
      <c r="P971" s="273"/>
      <c r="Q971" s="277"/>
    </row>
    <row r="972" spans="1:17" customFormat="1">
      <c r="A972" s="271">
        <v>969</v>
      </c>
      <c r="B972" s="272"/>
      <c r="C972" s="272" t="s">
        <v>2469</v>
      </c>
      <c r="D972" s="272" t="s">
        <v>2469</v>
      </c>
      <c r="E972" s="272"/>
      <c r="F972" s="273" t="s">
        <v>3933</v>
      </c>
      <c r="G972" s="274">
        <v>308113440101</v>
      </c>
      <c r="H972" s="273" t="s">
        <v>3990</v>
      </c>
      <c r="I972" s="273" t="s">
        <v>2599</v>
      </c>
      <c r="J972" s="273" t="s">
        <v>373</v>
      </c>
      <c r="K972" s="275">
        <v>1.8240000000000001</v>
      </c>
      <c r="L972" s="275">
        <v>1.8240000000000001</v>
      </c>
      <c r="M972" s="275">
        <v>1.719908</v>
      </c>
      <c r="N972" s="276">
        <v>5.7067982456140385</v>
      </c>
      <c r="O972" s="273"/>
      <c r="P972" s="273"/>
      <c r="Q972" s="277"/>
    </row>
    <row r="973" spans="1:17" customFormat="1">
      <c r="A973" s="271">
        <v>970</v>
      </c>
      <c r="B973" s="272"/>
      <c r="C973" s="272" t="s">
        <v>2469</v>
      </c>
      <c r="D973" s="272" t="s">
        <v>2469</v>
      </c>
      <c r="E973" s="272"/>
      <c r="F973" s="273" t="s">
        <v>3972</v>
      </c>
      <c r="G973" s="274">
        <v>308113640104</v>
      </c>
      <c r="H973" s="273" t="s">
        <v>3991</v>
      </c>
      <c r="I973" s="273" t="s">
        <v>2599</v>
      </c>
      <c r="J973" s="273" t="s">
        <v>373</v>
      </c>
      <c r="K973" s="275">
        <v>1.5773600000000001</v>
      </c>
      <c r="L973" s="275">
        <v>1.5773600000000001</v>
      </c>
      <c r="M973" s="275">
        <v>1.490912</v>
      </c>
      <c r="N973" s="276">
        <v>5.4805497793782063</v>
      </c>
      <c r="O973" s="273"/>
      <c r="P973" s="273"/>
      <c r="Q973" s="277"/>
    </row>
    <row r="974" spans="1:17" customFormat="1">
      <c r="A974" s="271">
        <v>971</v>
      </c>
      <c r="B974" s="272"/>
      <c r="C974" s="272" t="s">
        <v>2469</v>
      </c>
      <c r="D974" s="272" t="s">
        <v>2469</v>
      </c>
      <c r="E974" s="272"/>
      <c r="F974" s="273" t="s">
        <v>3974</v>
      </c>
      <c r="G974" s="274">
        <v>308113640202</v>
      </c>
      <c r="H974" s="273" t="s">
        <v>3992</v>
      </c>
      <c r="I974" s="273" t="s">
        <v>2599</v>
      </c>
      <c r="J974" s="273" t="s">
        <v>373</v>
      </c>
      <c r="K974" s="275">
        <v>2.4813999999999998</v>
      </c>
      <c r="L974" s="275">
        <v>2.4813999999999998</v>
      </c>
      <c r="M974" s="275">
        <v>2.3523869999999998</v>
      </c>
      <c r="N974" s="276">
        <v>5.1992020633513363</v>
      </c>
      <c r="O974" s="273"/>
      <c r="P974" s="273"/>
      <c r="Q974" s="277"/>
    </row>
    <row r="975" spans="1:17" customFormat="1">
      <c r="A975" s="271">
        <v>972</v>
      </c>
      <c r="B975" s="272"/>
      <c r="C975" s="272" t="s">
        <v>2469</v>
      </c>
      <c r="D975" s="272" t="s">
        <v>2469</v>
      </c>
      <c r="E975" s="272"/>
      <c r="F975" s="273" t="s">
        <v>3974</v>
      </c>
      <c r="G975" s="274">
        <v>308113640203</v>
      </c>
      <c r="H975" s="273" t="s">
        <v>3993</v>
      </c>
      <c r="I975" s="273" t="s">
        <v>2599</v>
      </c>
      <c r="J975" s="273" t="s">
        <v>373</v>
      </c>
      <c r="K975" s="275">
        <v>2.0512000000000001</v>
      </c>
      <c r="L975" s="275">
        <v>2.0512000000000001</v>
      </c>
      <c r="M975" s="275">
        <v>1.948067</v>
      </c>
      <c r="N975" s="276">
        <v>5.0279348673947029</v>
      </c>
      <c r="O975" s="273"/>
      <c r="P975" s="273"/>
      <c r="Q975" s="277"/>
    </row>
    <row r="976" spans="1:17" customFormat="1">
      <c r="A976" s="271">
        <v>973</v>
      </c>
      <c r="B976" s="272"/>
      <c r="C976" s="272" t="s">
        <v>2469</v>
      </c>
      <c r="D976" s="272" t="s">
        <v>2469</v>
      </c>
      <c r="E976" s="272"/>
      <c r="F976" s="273" t="s">
        <v>3981</v>
      </c>
      <c r="G976" s="274">
        <v>308113440303</v>
      </c>
      <c r="H976" s="273" t="s">
        <v>3994</v>
      </c>
      <c r="I976" s="273" t="s">
        <v>2599</v>
      </c>
      <c r="J976" s="273" t="s">
        <v>373</v>
      </c>
      <c r="K976" s="275">
        <v>1.9373</v>
      </c>
      <c r="L976" s="275">
        <v>1.9373</v>
      </c>
      <c r="M976" s="275">
        <v>1.845815</v>
      </c>
      <c r="N976" s="276">
        <v>4.7222939142105016</v>
      </c>
      <c r="O976" s="273"/>
      <c r="P976" s="273"/>
      <c r="Q976" s="277"/>
    </row>
    <row r="977" spans="1:17" customFormat="1">
      <c r="A977" s="271">
        <v>974</v>
      </c>
      <c r="B977" s="272"/>
      <c r="C977" s="272" t="s">
        <v>2469</v>
      </c>
      <c r="D977" s="272" t="s">
        <v>2469</v>
      </c>
      <c r="E977" s="272"/>
      <c r="F977" s="273" t="s">
        <v>3981</v>
      </c>
      <c r="G977" s="274">
        <v>308113440301</v>
      </c>
      <c r="H977" s="273" t="s">
        <v>3995</v>
      </c>
      <c r="I977" s="273" t="s">
        <v>2599</v>
      </c>
      <c r="J977" s="273" t="s">
        <v>373</v>
      </c>
      <c r="K977" s="275">
        <v>1.6577999999999999</v>
      </c>
      <c r="L977" s="275">
        <v>1.6577999999999999</v>
      </c>
      <c r="M977" s="275">
        <v>1.5926830000000001</v>
      </c>
      <c r="N977" s="276">
        <v>3.9279165158643909</v>
      </c>
      <c r="O977" s="273"/>
      <c r="P977" s="273"/>
      <c r="Q977" s="277"/>
    </row>
    <row r="978" spans="1:17" customFormat="1">
      <c r="A978" s="271">
        <v>975</v>
      </c>
      <c r="B978" s="272"/>
      <c r="C978" s="272" t="s">
        <v>2469</v>
      </c>
      <c r="D978" s="272" t="s">
        <v>3996</v>
      </c>
      <c r="E978" s="272"/>
      <c r="F978" s="273" t="s">
        <v>3998</v>
      </c>
      <c r="G978" s="274">
        <v>308653440102</v>
      </c>
      <c r="H978" s="273" t="s">
        <v>3999</v>
      </c>
      <c r="I978" s="273" t="s">
        <v>2596</v>
      </c>
      <c r="J978" s="273" t="s">
        <v>373</v>
      </c>
      <c r="K978" s="275">
        <v>0.71536</v>
      </c>
      <c r="L978" s="275">
        <v>0.71536</v>
      </c>
      <c r="M978" s="275">
        <v>0.64876400000000001</v>
      </c>
      <c r="N978" s="276">
        <v>9.3094386043390731</v>
      </c>
      <c r="O978" s="273"/>
      <c r="P978" s="273"/>
      <c r="Q978" s="277"/>
    </row>
    <row r="979" spans="1:17" customFormat="1">
      <c r="A979" s="271">
        <v>976</v>
      </c>
      <c r="B979" s="272"/>
      <c r="C979" s="272" t="s">
        <v>2469</v>
      </c>
      <c r="D979" s="272" t="s">
        <v>3996</v>
      </c>
      <c r="E979" s="272"/>
      <c r="F979" s="273" t="s">
        <v>3998</v>
      </c>
      <c r="G979" s="274">
        <v>308653440101</v>
      </c>
      <c r="H979" s="273" t="s">
        <v>4000</v>
      </c>
      <c r="I979" s="273" t="s">
        <v>2596</v>
      </c>
      <c r="J979" s="273" t="s">
        <v>373</v>
      </c>
      <c r="K979" s="275">
        <v>1.81955</v>
      </c>
      <c r="L979" s="275">
        <v>1.81955</v>
      </c>
      <c r="M979" s="275">
        <v>1.667041</v>
      </c>
      <c r="N979" s="276">
        <v>8.381687779945592</v>
      </c>
      <c r="O979" s="273"/>
      <c r="P979" s="273"/>
      <c r="Q979" s="277"/>
    </row>
    <row r="980" spans="1:17" customFormat="1">
      <c r="A980" s="271">
        <v>977</v>
      </c>
      <c r="B980" s="272"/>
      <c r="C980" s="272" t="s">
        <v>2469</v>
      </c>
      <c r="D980" s="272" t="s">
        <v>3996</v>
      </c>
      <c r="E980" s="272"/>
      <c r="F980" s="273" t="s">
        <v>3998</v>
      </c>
      <c r="G980" s="274">
        <v>308653440103</v>
      </c>
      <c r="H980" s="273" t="s">
        <v>4001</v>
      </c>
      <c r="I980" s="273" t="s">
        <v>2596</v>
      </c>
      <c r="J980" s="273" t="s">
        <v>373</v>
      </c>
      <c r="K980" s="275">
        <v>0.45799000000000001</v>
      </c>
      <c r="L980" s="275">
        <v>0.45799000000000001</v>
      </c>
      <c r="M980" s="275">
        <v>0.42000999999999999</v>
      </c>
      <c r="N980" s="276">
        <v>8.2927574837878595</v>
      </c>
      <c r="O980" s="273"/>
      <c r="P980" s="273"/>
      <c r="Q980" s="277"/>
    </row>
    <row r="981" spans="1:17" customFormat="1">
      <c r="A981" s="271">
        <v>978</v>
      </c>
      <c r="B981" s="272"/>
      <c r="C981" s="272" t="s">
        <v>2469</v>
      </c>
      <c r="D981" s="272" t="s">
        <v>3996</v>
      </c>
      <c r="E981" s="272"/>
      <c r="F981" s="273" t="s">
        <v>4002</v>
      </c>
      <c r="G981" s="274">
        <v>308653240301</v>
      </c>
      <c r="H981" s="273" t="s">
        <v>4003</v>
      </c>
      <c r="I981" s="273" t="s">
        <v>2596</v>
      </c>
      <c r="J981" s="273" t="s">
        <v>373</v>
      </c>
      <c r="K981" s="275">
        <v>1.35E-2</v>
      </c>
      <c r="L981" s="275">
        <v>1.35E-2</v>
      </c>
      <c r="M981" s="275">
        <v>1.2511E-2</v>
      </c>
      <c r="N981" s="276">
        <v>7.3259259259259286</v>
      </c>
      <c r="O981" s="273"/>
      <c r="P981" s="273"/>
      <c r="Q981" s="277"/>
    </row>
    <row r="982" spans="1:17" customFormat="1">
      <c r="A982" s="271">
        <v>979</v>
      </c>
      <c r="B982" s="272"/>
      <c r="C982" s="272" t="s">
        <v>2469</v>
      </c>
      <c r="D982" s="272" t="s">
        <v>3996</v>
      </c>
      <c r="E982" s="272"/>
      <c r="F982" s="273" t="s">
        <v>4004</v>
      </c>
      <c r="G982" s="274">
        <v>308653240201</v>
      </c>
      <c r="H982" s="273" t="s">
        <v>4005</v>
      </c>
      <c r="I982" s="273" t="s">
        <v>2596</v>
      </c>
      <c r="J982" s="273" t="s">
        <v>373</v>
      </c>
      <c r="K982" s="275">
        <v>0.34210000000000002</v>
      </c>
      <c r="L982" s="275">
        <v>0.34210000000000002</v>
      </c>
      <c r="M982" s="275">
        <v>0.31968000000000002</v>
      </c>
      <c r="N982" s="276">
        <v>6.5536392867582558</v>
      </c>
      <c r="O982" s="273"/>
      <c r="P982" s="273"/>
      <c r="Q982" s="277"/>
    </row>
    <row r="983" spans="1:17" customFormat="1">
      <c r="A983" s="271">
        <v>980</v>
      </c>
      <c r="B983" s="272"/>
      <c r="C983" s="272" t="s">
        <v>2469</v>
      </c>
      <c r="D983" s="272" t="s">
        <v>3996</v>
      </c>
      <c r="E983" s="272"/>
      <c r="F983" s="273" t="s">
        <v>4006</v>
      </c>
      <c r="G983" s="274">
        <v>308653240101</v>
      </c>
      <c r="H983" s="273" t="s">
        <v>4007</v>
      </c>
      <c r="I983" s="273" t="s">
        <v>2596</v>
      </c>
      <c r="J983" s="273" t="s">
        <v>373</v>
      </c>
      <c r="K983" s="275">
        <v>0.51429999999999998</v>
      </c>
      <c r="L983" s="275">
        <v>0.51429999999999998</v>
      </c>
      <c r="M983" s="275">
        <v>0.484093</v>
      </c>
      <c r="N983" s="276">
        <v>5.8734201827726977</v>
      </c>
      <c r="O983" s="273"/>
      <c r="P983" s="273"/>
      <c r="Q983" s="277"/>
    </row>
    <row r="984" spans="1:17" customFormat="1">
      <c r="A984" s="271">
        <v>981</v>
      </c>
      <c r="B984" s="272"/>
      <c r="C984" s="272" t="s">
        <v>2469</v>
      </c>
      <c r="D984" s="272" t="s">
        <v>3996</v>
      </c>
      <c r="E984" s="272"/>
      <c r="F984" s="273" t="s">
        <v>4008</v>
      </c>
      <c r="G984" s="274">
        <v>308653140201</v>
      </c>
      <c r="H984" s="273" t="s">
        <v>4009</v>
      </c>
      <c r="I984" s="273" t="s">
        <v>2596</v>
      </c>
      <c r="J984" s="273" t="s">
        <v>373</v>
      </c>
      <c r="K984" s="275">
        <v>1.4449999999999999E-2</v>
      </c>
      <c r="L984" s="275">
        <v>1.4449999999999999E-2</v>
      </c>
      <c r="M984" s="275">
        <v>1.3679E-2</v>
      </c>
      <c r="N984" s="276">
        <v>5.3356401384082988</v>
      </c>
      <c r="O984" s="273"/>
      <c r="P984" s="273"/>
      <c r="Q984" s="277"/>
    </row>
    <row r="985" spans="1:17" customFormat="1">
      <c r="A985" s="271">
        <v>982</v>
      </c>
      <c r="B985" s="272"/>
      <c r="C985" s="272" t="s">
        <v>2469</v>
      </c>
      <c r="D985" s="272" t="s">
        <v>3996</v>
      </c>
      <c r="E985" s="272"/>
      <c r="F985" s="273" t="s">
        <v>4010</v>
      </c>
      <c r="G985" s="274">
        <v>308653340103</v>
      </c>
      <c r="H985" s="273" t="s">
        <v>4011</v>
      </c>
      <c r="I985" s="273" t="s">
        <v>2687</v>
      </c>
      <c r="J985" s="273" t="s">
        <v>373</v>
      </c>
      <c r="K985" s="275">
        <v>1.4958</v>
      </c>
      <c r="L985" s="275">
        <v>1.4958</v>
      </c>
      <c r="M985" s="275">
        <v>1.4237599999999999</v>
      </c>
      <c r="N985" s="276">
        <v>4.8161518919641733</v>
      </c>
      <c r="O985" s="273"/>
      <c r="P985" s="273"/>
      <c r="Q985" s="277"/>
    </row>
    <row r="986" spans="1:17" customFormat="1">
      <c r="A986" s="271">
        <v>983</v>
      </c>
      <c r="B986" s="272"/>
      <c r="C986" s="272" t="s">
        <v>2469</v>
      </c>
      <c r="D986" s="272" t="s">
        <v>3996</v>
      </c>
      <c r="E986" s="272"/>
      <c r="F986" s="273" t="s">
        <v>4012</v>
      </c>
      <c r="G986" s="274">
        <v>308653240404</v>
      </c>
      <c r="H986" s="273" t="s">
        <v>4013</v>
      </c>
      <c r="I986" s="273" t="s">
        <v>2687</v>
      </c>
      <c r="J986" s="273" t="s">
        <v>373</v>
      </c>
      <c r="K986" s="275">
        <v>7.4000000000000003E-3</v>
      </c>
      <c r="L986" s="275">
        <v>7.4000000000000003E-3</v>
      </c>
      <c r="M986" s="275">
        <v>7.0470000000000003E-3</v>
      </c>
      <c r="N986" s="276">
        <v>4.7702702702702702</v>
      </c>
      <c r="O986" s="273"/>
      <c r="P986" s="273"/>
      <c r="Q986" s="277"/>
    </row>
    <row r="987" spans="1:17" customFormat="1">
      <c r="A987" s="271">
        <v>984</v>
      </c>
      <c r="B987" s="272"/>
      <c r="C987" s="272" t="s">
        <v>2469</v>
      </c>
      <c r="D987" s="272" t="s">
        <v>3996</v>
      </c>
      <c r="E987" s="272"/>
      <c r="F987" s="273" t="s">
        <v>4014</v>
      </c>
      <c r="G987" s="274">
        <v>308653140105</v>
      </c>
      <c r="H987" s="273" t="s">
        <v>4015</v>
      </c>
      <c r="I987" s="273" t="s">
        <v>2599</v>
      </c>
      <c r="J987" s="273" t="s">
        <v>373</v>
      </c>
      <c r="K987" s="275">
        <v>1.1048800000000001</v>
      </c>
      <c r="L987" s="275">
        <v>1.1048800000000001</v>
      </c>
      <c r="M987" s="275">
        <v>1.053733</v>
      </c>
      <c r="N987" s="276">
        <v>4.6291905003258318</v>
      </c>
      <c r="O987" s="273"/>
      <c r="P987" s="273"/>
      <c r="Q987" s="277"/>
    </row>
    <row r="988" spans="1:17" customFormat="1">
      <c r="A988" s="271">
        <v>985</v>
      </c>
      <c r="B988" s="272"/>
      <c r="C988" s="272" t="s">
        <v>2469</v>
      </c>
      <c r="D988" s="272" t="s">
        <v>3996</v>
      </c>
      <c r="E988" s="272"/>
      <c r="F988" s="273" t="s">
        <v>4010</v>
      </c>
      <c r="G988" s="274">
        <v>308653340101</v>
      </c>
      <c r="H988" s="273" t="s">
        <v>4016</v>
      </c>
      <c r="I988" s="273" t="s">
        <v>2596</v>
      </c>
      <c r="J988" s="273" t="s">
        <v>373</v>
      </c>
      <c r="K988" s="275">
        <v>1.6538600000000001</v>
      </c>
      <c r="L988" s="275">
        <v>1.6538600000000001</v>
      </c>
      <c r="M988" s="275">
        <v>1.5784639999999999</v>
      </c>
      <c r="N988" s="276">
        <v>4.5587897403649791</v>
      </c>
      <c r="O988" s="273"/>
      <c r="P988" s="273"/>
      <c r="Q988" s="277"/>
    </row>
    <row r="989" spans="1:17" customFormat="1">
      <c r="A989" s="271">
        <v>986</v>
      </c>
      <c r="B989" s="272"/>
      <c r="C989" s="272" t="s">
        <v>2469</v>
      </c>
      <c r="D989" s="272" t="s">
        <v>3996</v>
      </c>
      <c r="E989" s="272"/>
      <c r="F989" s="273" t="s">
        <v>4014</v>
      </c>
      <c r="G989" s="274">
        <v>308653140102</v>
      </c>
      <c r="H989" s="273" t="s">
        <v>4017</v>
      </c>
      <c r="I989" s="273" t="s">
        <v>2599</v>
      </c>
      <c r="J989" s="273" t="s">
        <v>373</v>
      </c>
      <c r="K989" s="275">
        <v>2.8275199999999998</v>
      </c>
      <c r="L989" s="275">
        <v>2.8275199999999998</v>
      </c>
      <c r="M989" s="275">
        <v>2.7000899999999999</v>
      </c>
      <c r="N989" s="276">
        <v>4.5067762562245335</v>
      </c>
      <c r="O989" s="273"/>
      <c r="P989" s="273"/>
      <c r="Q989" s="277"/>
    </row>
    <row r="990" spans="1:17" customFormat="1">
      <c r="A990" s="271">
        <v>987</v>
      </c>
      <c r="B990" s="272"/>
      <c r="C990" s="272" t="s">
        <v>2469</v>
      </c>
      <c r="D990" s="272" t="s">
        <v>3996</v>
      </c>
      <c r="E990" s="272"/>
      <c r="F990" s="273" t="s">
        <v>4014</v>
      </c>
      <c r="G990" s="274">
        <v>308653140101</v>
      </c>
      <c r="H990" s="273" t="s">
        <v>4018</v>
      </c>
      <c r="I990" s="273" t="s">
        <v>2599</v>
      </c>
      <c r="J990" s="273" t="s">
        <v>373</v>
      </c>
      <c r="K990" s="275">
        <v>2.3852000000000002</v>
      </c>
      <c r="L990" s="275">
        <v>2.3852000000000002</v>
      </c>
      <c r="M990" s="275">
        <v>2.2805029999999999</v>
      </c>
      <c r="N990" s="276">
        <v>4.3894432332718534</v>
      </c>
      <c r="O990" s="273"/>
      <c r="P990" s="273"/>
      <c r="Q990" s="277"/>
    </row>
    <row r="991" spans="1:17" customFormat="1">
      <c r="A991" s="271">
        <v>988</v>
      </c>
      <c r="B991" s="272"/>
      <c r="C991" s="272" t="s">
        <v>2469</v>
      </c>
      <c r="D991" s="272" t="s">
        <v>3996</v>
      </c>
      <c r="E991" s="272"/>
      <c r="F991" s="273" t="s">
        <v>4010</v>
      </c>
      <c r="G991" s="274">
        <v>308653340102</v>
      </c>
      <c r="H991" s="273" t="s">
        <v>4019</v>
      </c>
      <c r="I991" s="273" t="s">
        <v>2596</v>
      </c>
      <c r="J991" s="273" t="s">
        <v>373</v>
      </c>
      <c r="K991" s="275">
        <v>2.2100399999999998</v>
      </c>
      <c r="L991" s="275">
        <v>2.2100399999999998</v>
      </c>
      <c r="M991" s="275">
        <v>2.1265529999999999</v>
      </c>
      <c r="N991" s="276">
        <v>3.7776239344084215</v>
      </c>
      <c r="O991" s="273"/>
      <c r="P991" s="273"/>
      <c r="Q991" s="277"/>
    </row>
    <row r="992" spans="1:17" customFormat="1">
      <c r="A992" s="271">
        <v>989</v>
      </c>
      <c r="B992" s="272"/>
      <c r="C992" s="272" t="s">
        <v>2469</v>
      </c>
      <c r="D992" s="272" t="s">
        <v>3996</v>
      </c>
      <c r="E992" s="272"/>
      <c r="F992" s="273" t="s">
        <v>4006</v>
      </c>
      <c r="G992" s="274">
        <v>308653240102</v>
      </c>
      <c r="H992" s="273" t="s">
        <v>4020</v>
      </c>
      <c r="I992" s="273" t="s">
        <v>2687</v>
      </c>
      <c r="J992" s="273" t="s">
        <v>373</v>
      </c>
      <c r="K992" s="275">
        <v>0.31719999999999998</v>
      </c>
      <c r="L992" s="275">
        <v>0.31719999999999998</v>
      </c>
      <c r="M992" s="275">
        <v>0.306031</v>
      </c>
      <c r="N992" s="276">
        <v>3.5211223203026436</v>
      </c>
      <c r="O992" s="273"/>
      <c r="P992" s="273"/>
      <c r="Q992" s="277"/>
    </row>
    <row r="993" spans="1:17" customFormat="1">
      <c r="A993" s="271">
        <v>990</v>
      </c>
      <c r="B993" s="272"/>
      <c r="C993" s="272" t="s">
        <v>2469</v>
      </c>
      <c r="D993" s="272" t="s">
        <v>3996</v>
      </c>
      <c r="E993" s="272"/>
      <c r="F993" s="273" t="s">
        <v>4021</v>
      </c>
      <c r="G993" s="274">
        <v>308647340101</v>
      </c>
      <c r="H993" s="273" t="s">
        <v>4022</v>
      </c>
      <c r="I993" s="273" t="s">
        <v>2596</v>
      </c>
      <c r="J993" s="273" t="s">
        <v>373</v>
      </c>
      <c r="K993" s="275">
        <v>3.4161000000000001</v>
      </c>
      <c r="L993" s="275">
        <v>3.4161000000000001</v>
      </c>
      <c r="M993" s="275">
        <v>3.1539950000000001</v>
      </c>
      <c r="N993" s="276">
        <v>7.6726383888059493</v>
      </c>
      <c r="O993" s="273"/>
      <c r="P993" s="273"/>
      <c r="Q993" s="277"/>
    </row>
    <row r="994" spans="1:17" customFormat="1">
      <c r="A994" s="271">
        <v>991</v>
      </c>
      <c r="B994" s="272"/>
      <c r="C994" s="272" t="s">
        <v>2469</v>
      </c>
      <c r="D994" s="272" t="s">
        <v>3996</v>
      </c>
      <c r="E994" s="272"/>
      <c r="F994" s="273" t="s">
        <v>4023</v>
      </c>
      <c r="G994" s="274">
        <v>308647240101</v>
      </c>
      <c r="H994" s="273" t="s">
        <v>4024</v>
      </c>
      <c r="I994" s="273" t="s">
        <v>2596</v>
      </c>
      <c r="J994" s="273" t="s">
        <v>373</v>
      </c>
      <c r="K994" s="275">
        <v>0.78069999999999995</v>
      </c>
      <c r="L994" s="275">
        <v>0.78069999999999995</v>
      </c>
      <c r="M994" s="275">
        <v>0.72355999999999998</v>
      </c>
      <c r="N994" s="276">
        <v>7.3190726271294952</v>
      </c>
      <c r="O994" s="273"/>
      <c r="P994" s="273"/>
      <c r="Q994" s="277"/>
    </row>
    <row r="995" spans="1:17" customFormat="1">
      <c r="A995" s="271">
        <v>992</v>
      </c>
      <c r="B995" s="272"/>
      <c r="C995" s="272" t="s">
        <v>2469</v>
      </c>
      <c r="D995" s="272" t="s">
        <v>3996</v>
      </c>
      <c r="E995" s="272"/>
      <c r="F995" s="273" t="s">
        <v>4025</v>
      </c>
      <c r="G995" s="274">
        <v>308647240204</v>
      </c>
      <c r="H995" s="273" t="s">
        <v>4026</v>
      </c>
      <c r="I995" s="273" t="s">
        <v>2687</v>
      </c>
      <c r="J995" s="273" t="s">
        <v>373</v>
      </c>
      <c r="K995" s="275">
        <v>3.9100000000000003E-2</v>
      </c>
      <c r="L995" s="275">
        <v>3.9100000000000003E-2</v>
      </c>
      <c r="M995" s="275">
        <v>3.6796000000000002E-2</v>
      </c>
      <c r="N995" s="276">
        <v>5.8925831202046046</v>
      </c>
      <c r="O995" s="273"/>
      <c r="P995" s="273"/>
      <c r="Q995" s="277"/>
    </row>
    <row r="996" spans="1:17" customFormat="1">
      <c r="A996" s="271">
        <v>993</v>
      </c>
      <c r="B996" s="272"/>
      <c r="C996" s="272" t="s">
        <v>2469</v>
      </c>
      <c r="D996" s="272" t="s">
        <v>3996</v>
      </c>
      <c r="E996" s="272"/>
      <c r="F996" s="273" t="s">
        <v>4027</v>
      </c>
      <c r="G996" s="274">
        <v>308647340201</v>
      </c>
      <c r="H996" s="273" t="s">
        <v>4028</v>
      </c>
      <c r="I996" s="273" t="s">
        <v>2596</v>
      </c>
      <c r="J996" s="273" t="s">
        <v>373</v>
      </c>
      <c r="K996" s="275">
        <v>0.25892599999999999</v>
      </c>
      <c r="L996" s="275">
        <v>0.25892599999999999</v>
      </c>
      <c r="M996" s="275">
        <v>0.247337</v>
      </c>
      <c r="N996" s="276">
        <v>4.4757961734240626</v>
      </c>
      <c r="O996" s="273"/>
      <c r="P996" s="273"/>
      <c r="Q996" s="277"/>
    </row>
    <row r="997" spans="1:17" customFormat="1">
      <c r="A997" s="271">
        <v>994</v>
      </c>
      <c r="B997" s="272"/>
      <c r="C997" s="272" t="s">
        <v>2469</v>
      </c>
      <c r="D997" s="272" t="s">
        <v>3996</v>
      </c>
      <c r="E997" s="272"/>
      <c r="F997" s="273" t="s">
        <v>4029</v>
      </c>
      <c r="G997" s="274">
        <v>308647240403</v>
      </c>
      <c r="H997" s="273" t="s">
        <v>4030</v>
      </c>
      <c r="I997" s="273" t="s">
        <v>2596</v>
      </c>
      <c r="J997" s="273" t="s">
        <v>373</v>
      </c>
      <c r="K997" s="275">
        <v>0.57050000000000001</v>
      </c>
      <c r="L997" s="275">
        <v>0.57050000000000001</v>
      </c>
      <c r="M997" s="275">
        <v>0.54620100000000005</v>
      </c>
      <c r="N997" s="276">
        <v>4.2592462751971887</v>
      </c>
      <c r="O997" s="273"/>
      <c r="P997" s="273"/>
      <c r="Q997" s="277"/>
    </row>
    <row r="998" spans="1:17" customFormat="1">
      <c r="A998" s="271">
        <v>995</v>
      </c>
      <c r="B998" s="272"/>
      <c r="C998" s="272" t="s">
        <v>2469</v>
      </c>
      <c r="D998" s="272" t="s">
        <v>3996</v>
      </c>
      <c r="E998" s="272"/>
      <c r="F998" s="273" t="s">
        <v>4025</v>
      </c>
      <c r="G998" s="274">
        <v>308647240201</v>
      </c>
      <c r="H998" s="273" t="s">
        <v>4031</v>
      </c>
      <c r="I998" s="273" t="s">
        <v>2665</v>
      </c>
      <c r="J998" s="273" t="s">
        <v>373</v>
      </c>
      <c r="K998" s="275">
        <v>9.7600000000000006E-2</v>
      </c>
      <c r="L998" s="275">
        <v>9.7600000000000006E-2</v>
      </c>
      <c r="M998" s="275">
        <v>9.3780000000000002E-2</v>
      </c>
      <c r="N998" s="276">
        <v>3.9139344262295124</v>
      </c>
      <c r="O998" s="273"/>
      <c r="P998" s="273"/>
      <c r="Q998" s="277"/>
    </row>
    <row r="999" spans="1:17" customFormat="1">
      <c r="A999" s="271">
        <v>996</v>
      </c>
      <c r="B999" s="272"/>
      <c r="C999" s="272" t="s">
        <v>2469</v>
      </c>
      <c r="D999" s="272" t="s">
        <v>3996</v>
      </c>
      <c r="E999" s="272"/>
      <c r="F999" s="273" t="s">
        <v>4032</v>
      </c>
      <c r="G999" s="274">
        <v>308647140101</v>
      </c>
      <c r="H999" s="273" t="s">
        <v>4033</v>
      </c>
      <c r="I999" s="273" t="s">
        <v>2599</v>
      </c>
      <c r="J999" s="273" t="s">
        <v>373</v>
      </c>
      <c r="K999" s="275">
        <v>2.1585399999999999</v>
      </c>
      <c r="L999" s="275">
        <v>2.1585399999999999</v>
      </c>
      <c r="M999" s="275">
        <v>2.0745279999999999</v>
      </c>
      <c r="N999" s="276">
        <v>3.8920751989770852</v>
      </c>
      <c r="O999" s="273"/>
      <c r="P999" s="273"/>
      <c r="Q999" s="277"/>
    </row>
    <row r="1000" spans="1:17" customFormat="1">
      <c r="A1000" s="271">
        <v>997</v>
      </c>
      <c r="B1000" s="272"/>
      <c r="C1000" s="272" t="s">
        <v>2469</v>
      </c>
      <c r="D1000" s="272" t="s">
        <v>3996</v>
      </c>
      <c r="E1000" s="272"/>
      <c r="F1000" s="273" t="s">
        <v>4034</v>
      </c>
      <c r="G1000" s="274">
        <v>308647340404</v>
      </c>
      <c r="H1000" s="273" t="s">
        <v>4035</v>
      </c>
      <c r="I1000" s="273" t="s">
        <v>2840</v>
      </c>
      <c r="J1000" s="273" t="s">
        <v>373</v>
      </c>
      <c r="K1000" s="275">
        <v>3.7900000000000003E-2</v>
      </c>
      <c r="L1000" s="275">
        <v>3.7900000000000003E-2</v>
      </c>
      <c r="M1000" s="275">
        <v>3.6451999999999998E-2</v>
      </c>
      <c r="N1000" s="276">
        <v>3.8205804749340495</v>
      </c>
      <c r="O1000" s="273"/>
      <c r="P1000" s="273"/>
      <c r="Q1000" s="277"/>
    </row>
    <row r="1001" spans="1:17" customFormat="1">
      <c r="A1001" s="271">
        <v>998</v>
      </c>
      <c r="B1001" s="272"/>
      <c r="C1001" s="272" t="s">
        <v>2469</v>
      </c>
      <c r="D1001" s="272" t="s">
        <v>3996</v>
      </c>
      <c r="E1001" s="272"/>
      <c r="F1001" s="273" t="s">
        <v>4036</v>
      </c>
      <c r="G1001" s="274">
        <v>308647340301</v>
      </c>
      <c r="H1001" s="273" t="s">
        <v>4037</v>
      </c>
      <c r="I1001" s="273" t="s">
        <v>2687</v>
      </c>
      <c r="J1001" s="273" t="s">
        <v>373</v>
      </c>
      <c r="K1001" s="275">
        <v>2.6200000000000001E-2</v>
      </c>
      <c r="L1001" s="275">
        <v>2.6200000000000001E-2</v>
      </c>
      <c r="M1001" s="275">
        <v>2.5295999999999999E-2</v>
      </c>
      <c r="N1001" s="276">
        <v>3.4503816793893209</v>
      </c>
      <c r="O1001" s="273"/>
      <c r="P1001" s="273"/>
      <c r="Q1001" s="277"/>
    </row>
    <row r="1002" spans="1:17" customFormat="1">
      <c r="A1002" s="271">
        <v>999</v>
      </c>
      <c r="B1002" s="272"/>
      <c r="C1002" s="272" t="s">
        <v>2469</v>
      </c>
      <c r="D1002" s="272" t="s">
        <v>3996</v>
      </c>
      <c r="E1002" s="272"/>
      <c r="F1002" s="273" t="s">
        <v>4038</v>
      </c>
      <c r="G1002" s="274">
        <v>308647240301</v>
      </c>
      <c r="H1002" s="273" t="s">
        <v>4039</v>
      </c>
      <c r="I1002" s="273" t="s">
        <v>2665</v>
      </c>
      <c r="J1002" s="273" t="s">
        <v>373</v>
      </c>
      <c r="K1002" s="275">
        <v>0.14180000000000001</v>
      </c>
      <c r="L1002" s="275">
        <v>0.14180000000000001</v>
      </c>
      <c r="M1002" s="275">
        <v>0.13758500000000001</v>
      </c>
      <c r="N1002" s="276">
        <v>2.9724964739069084</v>
      </c>
      <c r="O1002" s="273"/>
      <c r="P1002" s="273"/>
      <c r="Q1002" s="277"/>
    </row>
    <row r="1003" spans="1:17" customFormat="1">
      <c r="A1003" s="271">
        <v>1000</v>
      </c>
      <c r="B1003" s="272"/>
      <c r="C1003" s="272" t="s">
        <v>2469</v>
      </c>
      <c r="D1003" s="272" t="s">
        <v>3996</v>
      </c>
      <c r="E1003" s="272"/>
      <c r="F1003" s="273" t="s">
        <v>3931</v>
      </c>
      <c r="G1003" s="274">
        <v>308647140202</v>
      </c>
      <c r="H1003" s="273" t="s">
        <v>4040</v>
      </c>
      <c r="I1003" s="273" t="s">
        <v>2596</v>
      </c>
      <c r="J1003" s="273" t="s">
        <v>373</v>
      </c>
      <c r="K1003" s="275">
        <v>0.27750000000000002</v>
      </c>
      <c r="L1003" s="275">
        <v>0.27750000000000002</v>
      </c>
      <c r="M1003" s="275">
        <v>0.27016200000000001</v>
      </c>
      <c r="N1003" s="276">
        <v>2.644324324324328</v>
      </c>
      <c r="O1003" s="273"/>
      <c r="P1003" s="273"/>
      <c r="Q1003" s="277"/>
    </row>
    <row r="1004" spans="1:17" customFormat="1">
      <c r="A1004" s="271">
        <v>1001</v>
      </c>
      <c r="B1004" s="272"/>
      <c r="C1004" s="272" t="s">
        <v>2469</v>
      </c>
      <c r="D1004" s="272" t="s">
        <v>3996</v>
      </c>
      <c r="E1004" s="272"/>
      <c r="F1004" s="273" t="s">
        <v>3931</v>
      </c>
      <c r="G1004" s="274">
        <v>308647140203</v>
      </c>
      <c r="H1004" s="273" t="s">
        <v>4041</v>
      </c>
      <c r="I1004" s="273" t="s">
        <v>2840</v>
      </c>
      <c r="J1004" s="273" t="s">
        <v>373</v>
      </c>
      <c r="K1004" s="275">
        <v>0.13270000000000001</v>
      </c>
      <c r="L1004" s="275">
        <v>0.13270000000000001</v>
      </c>
      <c r="M1004" s="275">
        <v>0.12961900000000001</v>
      </c>
      <c r="N1004" s="276">
        <v>2.3217784476262247</v>
      </c>
      <c r="O1004" s="273"/>
      <c r="P1004" s="273"/>
      <c r="Q1004" s="277"/>
    </row>
    <row r="1005" spans="1:17" customFormat="1">
      <c r="A1005" s="271">
        <v>1002</v>
      </c>
      <c r="B1005" s="272"/>
      <c r="C1005" s="272" t="s">
        <v>2469</v>
      </c>
      <c r="D1005" s="272" t="s">
        <v>3996</v>
      </c>
      <c r="E1005" s="272"/>
      <c r="F1005" s="273" t="s">
        <v>4038</v>
      </c>
      <c r="G1005" s="274">
        <v>308647240305</v>
      </c>
      <c r="H1005" s="273" t="s">
        <v>4042</v>
      </c>
      <c r="I1005" s="273" t="s">
        <v>2687</v>
      </c>
      <c r="J1005" s="273" t="s">
        <v>373</v>
      </c>
      <c r="K1005" s="275">
        <v>0.29430000000000001</v>
      </c>
      <c r="L1005" s="275">
        <v>0.29430000000000001</v>
      </c>
      <c r="M1005" s="275">
        <v>0.28817100000000001</v>
      </c>
      <c r="N1005" s="276">
        <v>2.0825688073394479</v>
      </c>
      <c r="O1005" s="273"/>
      <c r="P1005" s="273"/>
      <c r="Q1005" s="277"/>
    </row>
    <row r="1006" spans="1:17" customFormat="1">
      <c r="A1006" s="271">
        <v>1003</v>
      </c>
      <c r="B1006" s="272"/>
      <c r="C1006" s="272" t="s">
        <v>2469</v>
      </c>
      <c r="D1006" s="272" t="s">
        <v>3996</v>
      </c>
      <c r="E1006" s="272"/>
      <c r="F1006" s="273" t="s">
        <v>3931</v>
      </c>
      <c r="G1006" s="274">
        <v>308647140201</v>
      </c>
      <c r="H1006" s="273" t="s">
        <v>4043</v>
      </c>
      <c r="I1006" s="273" t="s">
        <v>2596</v>
      </c>
      <c r="J1006" s="273" t="s">
        <v>373</v>
      </c>
      <c r="K1006" s="275">
        <v>0.55900000000000005</v>
      </c>
      <c r="L1006" s="275">
        <v>0.55900000000000005</v>
      </c>
      <c r="M1006" s="275">
        <v>0.54936799999999997</v>
      </c>
      <c r="N1006" s="276">
        <v>1.7230769230769383</v>
      </c>
      <c r="O1006" s="273"/>
      <c r="P1006" s="273"/>
      <c r="Q1006" s="277"/>
    </row>
    <row r="1007" spans="1:17" customFormat="1">
      <c r="A1007" s="271">
        <v>1004</v>
      </c>
      <c r="B1007" s="272"/>
      <c r="C1007" s="272" t="s">
        <v>2469</v>
      </c>
      <c r="D1007" s="272" t="s">
        <v>3996</v>
      </c>
      <c r="E1007" s="272"/>
      <c r="F1007" s="273" t="s">
        <v>4032</v>
      </c>
      <c r="G1007" s="274">
        <v>308647140102</v>
      </c>
      <c r="H1007" s="273" t="s">
        <v>4044</v>
      </c>
      <c r="I1007" s="273" t="s">
        <v>2687</v>
      </c>
      <c r="J1007" s="273" t="s">
        <v>373</v>
      </c>
      <c r="K1007" s="275">
        <v>7.2749999999999995E-2</v>
      </c>
      <c r="L1007" s="275">
        <v>7.2749999999999995E-2</v>
      </c>
      <c r="M1007" s="275">
        <v>7.1885999999999992E-2</v>
      </c>
      <c r="N1007" s="276">
        <v>1.1876288659793865</v>
      </c>
      <c r="O1007" s="273"/>
      <c r="P1007" s="273"/>
      <c r="Q1007" s="277"/>
    </row>
    <row r="1008" spans="1:17" customFormat="1">
      <c r="A1008" s="271">
        <v>1005</v>
      </c>
      <c r="B1008" s="272"/>
      <c r="C1008" s="272" t="s">
        <v>2469</v>
      </c>
      <c r="D1008" s="272" t="s">
        <v>3996</v>
      </c>
      <c r="E1008" s="272"/>
      <c r="F1008" s="273" t="s">
        <v>4045</v>
      </c>
      <c r="G1008" s="274">
        <v>308634340102</v>
      </c>
      <c r="H1008" s="273" t="s">
        <v>4046</v>
      </c>
      <c r="I1008" s="273" t="s">
        <v>2687</v>
      </c>
      <c r="J1008" s="273" t="s">
        <v>373</v>
      </c>
      <c r="K1008" s="275">
        <v>0.87539999999999996</v>
      </c>
      <c r="L1008" s="275">
        <v>0.87539999999999996</v>
      </c>
      <c r="M1008" s="275">
        <v>0.77802399999999994</v>
      </c>
      <c r="N1008" s="276">
        <v>11.123600639707565</v>
      </c>
      <c r="O1008" s="273"/>
      <c r="P1008" s="273"/>
      <c r="Q1008" s="277"/>
    </row>
    <row r="1009" spans="1:17" customFormat="1">
      <c r="A1009" s="271">
        <v>1006</v>
      </c>
      <c r="B1009" s="272"/>
      <c r="C1009" s="272" t="s">
        <v>2469</v>
      </c>
      <c r="D1009" s="272" t="s">
        <v>3996</v>
      </c>
      <c r="E1009" s="272"/>
      <c r="F1009" s="273" t="s">
        <v>4047</v>
      </c>
      <c r="G1009" s="274">
        <v>308634240402</v>
      </c>
      <c r="H1009" s="273" t="s">
        <v>4048</v>
      </c>
      <c r="I1009" s="273" t="s">
        <v>2687</v>
      </c>
      <c r="J1009" s="273" t="s">
        <v>373</v>
      </c>
      <c r="K1009" s="275">
        <v>0.3679</v>
      </c>
      <c r="L1009" s="275">
        <v>0.3679</v>
      </c>
      <c r="M1009" s="275">
        <v>0.33376400000000001</v>
      </c>
      <c r="N1009" s="276">
        <v>9.2786083174775751</v>
      </c>
      <c r="O1009" s="273"/>
      <c r="P1009" s="273"/>
      <c r="Q1009" s="277"/>
    </row>
    <row r="1010" spans="1:17" customFormat="1">
      <c r="A1010" s="271">
        <v>1007</v>
      </c>
      <c r="B1010" s="272"/>
      <c r="C1010" s="272" t="s">
        <v>2469</v>
      </c>
      <c r="D1010" s="272" t="s">
        <v>3996</v>
      </c>
      <c r="E1010" s="272"/>
      <c r="F1010" s="273" t="s">
        <v>4049</v>
      </c>
      <c r="G1010" s="274">
        <v>308634240201</v>
      </c>
      <c r="H1010" s="273" t="s">
        <v>4050</v>
      </c>
      <c r="I1010" s="273" t="s">
        <v>2840</v>
      </c>
      <c r="J1010" s="273" t="s">
        <v>373</v>
      </c>
      <c r="K1010" s="275">
        <v>9.8900000000000002E-2</v>
      </c>
      <c r="L1010" s="275">
        <v>9.8900000000000002E-2</v>
      </c>
      <c r="M1010" s="275">
        <v>9.0920000000000001E-2</v>
      </c>
      <c r="N1010" s="276">
        <v>8.0687563195146623</v>
      </c>
      <c r="O1010" s="273"/>
      <c r="P1010" s="273"/>
      <c r="Q1010" s="277"/>
    </row>
    <row r="1011" spans="1:17" customFormat="1">
      <c r="A1011" s="271">
        <v>1008</v>
      </c>
      <c r="B1011" s="272"/>
      <c r="C1011" s="272" t="s">
        <v>2469</v>
      </c>
      <c r="D1011" s="272" t="s">
        <v>3996</v>
      </c>
      <c r="E1011" s="272"/>
      <c r="F1011" s="273" t="s">
        <v>4051</v>
      </c>
      <c r="G1011" s="274">
        <v>308634240301</v>
      </c>
      <c r="H1011" s="273" t="s">
        <v>4052</v>
      </c>
      <c r="I1011" s="273" t="s">
        <v>2596</v>
      </c>
      <c r="J1011" s="273" t="s">
        <v>373</v>
      </c>
      <c r="K1011" s="275">
        <v>0.79849999999999999</v>
      </c>
      <c r="L1011" s="275">
        <v>0.79849999999999999</v>
      </c>
      <c r="M1011" s="275">
        <v>0.73663000000000001</v>
      </c>
      <c r="N1011" s="276">
        <v>7.7482780212899156</v>
      </c>
      <c r="O1011" s="273"/>
      <c r="P1011" s="273"/>
      <c r="Q1011" s="277"/>
    </row>
    <row r="1012" spans="1:17" customFormat="1">
      <c r="A1012" s="271">
        <v>1009</v>
      </c>
      <c r="B1012" s="272"/>
      <c r="C1012" s="272" t="s">
        <v>2469</v>
      </c>
      <c r="D1012" s="272" t="s">
        <v>3996</v>
      </c>
      <c r="E1012" s="272"/>
      <c r="F1012" s="273" t="s">
        <v>4047</v>
      </c>
      <c r="G1012" s="274">
        <v>308634240401</v>
      </c>
      <c r="H1012" s="273" t="s">
        <v>4053</v>
      </c>
      <c r="I1012" s="273" t="s">
        <v>2599</v>
      </c>
      <c r="J1012" s="273" t="s">
        <v>373</v>
      </c>
      <c r="K1012" s="275">
        <v>1.5241</v>
      </c>
      <c r="L1012" s="275">
        <v>1.5241</v>
      </c>
      <c r="M1012" s="275">
        <v>1.4126829999999999</v>
      </c>
      <c r="N1012" s="276">
        <v>7.3103470900859584</v>
      </c>
      <c r="O1012" s="273"/>
      <c r="P1012" s="273"/>
      <c r="Q1012" s="277"/>
    </row>
    <row r="1013" spans="1:17" customFormat="1">
      <c r="A1013" s="271">
        <v>1010</v>
      </c>
      <c r="B1013" s="272"/>
      <c r="C1013" s="272" t="s">
        <v>2469</v>
      </c>
      <c r="D1013" s="272" t="s">
        <v>3996</v>
      </c>
      <c r="E1013" s="272"/>
      <c r="F1013" s="273" t="s">
        <v>4054</v>
      </c>
      <c r="G1013" s="274">
        <v>308634240102</v>
      </c>
      <c r="H1013" s="273" t="s">
        <v>4055</v>
      </c>
      <c r="I1013" s="273" t="s">
        <v>2599</v>
      </c>
      <c r="J1013" s="273" t="s">
        <v>373</v>
      </c>
      <c r="K1013" s="275">
        <v>2.0811700000000002</v>
      </c>
      <c r="L1013" s="275">
        <v>2.0811700000000002</v>
      </c>
      <c r="M1013" s="275">
        <v>1.9301159999999999</v>
      </c>
      <c r="N1013" s="276">
        <v>7.2581288409884941</v>
      </c>
      <c r="O1013" s="273"/>
      <c r="P1013" s="273"/>
      <c r="Q1013" s="277"/>
    </row>
    <row r="1014" spans="1:17" customFormat="1">
      <c r="A1014" s="271">
        <v>1011</v>
      </c>
      <c r="B1014" s="272"/>
      <c r="C1014" s="272" t="s">
        <v>2469</v>
      </c>
      <c r="D1014" s="272" t="s">
        <v>3996</v>
      </c>
      <c r="E1014" s="272"/>
      <c r="F1014" s="273" t="s">
        <v>4054</v>
      </c>
      <c r="G1014" s="274">
        <v>308634240103</v>
      </c>
      <c r="H1014" s="273" t="s">
        <v>4056</v>
      </c>
      <c r="I1014" s="273" t="s">
        <v>2687</v>
      </c>
      <c r="J1014" s="273" t="s">
        <v>373</v>
      </c>
      <c r="K1014" s="275">
        <v>0.1195</v>
      </c>
      <c r="L1014" s="275">
        <v>0.1195</v>
      </c>
      <c r="M1014" s="275">
        <v>0.11161500000000001</v>
      </c>
      <c r="N1014" s="276">
        <v>6.5983263598326278</v>
      </c>
      <c r="O1014" s="273"/>
      <c r="P1014" s="273"/>
      <c r="Q1014" s="277"/>
    </row>
    <row r="1015" spans="1:17" customFormat="1">
      <c r="A1015" s="271">
        <v>1012</v>
      </c>
      <c r="B1015" s="272"/>
      <c r="C1015" s="272" t="s">
        <v>2469</v>
      </c>
      <c r="D1015" s="272" t="s">
        <v>3996</v>
      </c>
      <c r="E1015" s="272"/>
      <c r="F1015" s="273" t="s">
        <v>4054</v>
      </c>
      <c r="G1015" s="274">
        <v>308634240101</v>
      </c>
      <c r="H1015" s="273" t="s">
        <v>4057</v>
      </c>
      <c r="I1015" s="273" t="s">
        <v>2599</v>
      </c>
      <c r="J1015" s="273" t="s">
        <v>373</v>
      </c>
      <c r="K1015" s="275">
        <v>1.5406200000000001</v>
      </c>
      <c r="L1015" s="275">
        <v>1.5406200000000001</v>
      </c>
      <c r="M1015" s="275">
        <v>1.440059</v>
      </c>
      <c r="N1015" s="276">
        <v>6.5273071880152216</v>
      </c>
      <c r="O1015" s="273"/>
      <c r="P1015" s="273"/>
      <c r="Q1015" s="277"/>
    </row>
    <row r="1016" spans="1:17" customFormat="1">
      <c r="A1016" s="271">
        <v>1013</v>
      </c>
      <c r="B1016" s="272"/>
      <c r="C1016" s="272" t="s">
        <v>2469</v>
      </c>
      <c r="D1016" s="272" t="s">
        <v>3996</v>
      </c>
      <c r="E1016" s="272"/>
      <c r="F1016" s="273" t="s">
        <v>4047</v>
      </c>
      <c r="G1016" s="274">
        <v>308634240404</v>
      </c>
      <c r="H1016" s="273" t="s">
        <v>4058</v>
      </c>
      <c r="I1016" s="273" t="s">
        <v>2596</v>
      </c>
      <c r="J1016" s="273" t="s">
        <v>373</v>
      </c>
      <c r="K1016" s="275">
        <v>0.82920000000000005</v>
      </c>
      <c r="L1016" s="275">
        <v>0.82920000000000005</v>
      </c>
      <c r="M1016" s="275">
        <v>0.779918</v>
      </c>
      <c r="N1016" s="276">
        <v>5.9433188615533101</v>
      </c>
      <c r="O1016" s="273"/>
      <c r="P1016" s="273"/>
      <c r="Q1016" s="277"/>
    </row>
    <row r="1017" spans="1:17" customFormat="1">
      <c r="A1017" s="271">
        <v>1014</v>
      </c>
      <c r="B1017" s="272"/>
      <c r="C1017" s="272" t="s">
        <v>2469</v>
      </c>
      <c r="D1017" s="272" t="s">
        <v>3996</v>
      </c>
      <c r="E1017" s="272"/>
      <c r="F1017" s="273" t="s">
        <v>4059</v>
      </c>
      <c r="G1017" s="274">
        <v>308634340201</v>
      </c>
      <c r="H1017" s="273" t="s">
        <v>4060</v>
      </c>
      <c r="I1017" s="273" t="s">
        <v>2596</v>
      </c>
      <c r="J1017" s="273" t="s">
        <v>373</v>
      </c>
      <c r="K1017" s="275">
        <v>0.6724</v>
      </c>
      <c r="L1017" s="275">
        <v>0.6724</v>
      </c>
      <c r="M1017" s="275">
        <v>0.64773899999999995</v>
      </c>
      <c r="N1017" s="276">
        <v>3.6676085663295721</v>
      </c>
      <c r="O1017" s="273"/>
      <c r="P1017" s="273"/>
      <c r="Q1017" s="277"/>
    </row>
    <row r="1018" spans="1:17" customFormat="1">
      <c r="A1018" s="271">
        <v>1015</v>
      </c>
      <c r="B1018" s="272"/>
      <c r="C1018" s="272" t="s">
        <v>2469</v>
      </c>
      <c r="D1018" s="272" t="s">
        <v>3996</v>
      </c>
      <c r="E1018" s="272"/>
      <c r="F1018" s="273" t="s">
        <v>4049</v>
      </c>
      <c r="G1018" s="274">
        <v>308634240202</v>
      </c>
      <c r="H1018" s="273" t="s">
        <v>4061</v>
      </c>
      <c r="I1018" s="273" t="s">
        <v>2596</v>
      </c>
      <c r="J1018" s="273" t="s">
        <v>373</v>
      </c>
      <c r="K1018" s="275">
        <v>0.68520000000000003</v>
      </c>
      <c r="L1018" s="275">
        <v>0.68520000000000003</v>
      </c>
      <c r="M1018" s="275">
        <v>0.66461300000000001</v>
      </c>
      <c r="N1018" s="276">
        <v>3.0045242265032139</v>
      </c>
      <c r="O1018" s="273"/>
      <c r="P1018" s="273"/>
      <c r="Q1018" s="277"/>
    </row>
    <row r="1019" spans="1:17" customFormat="1">
      <c r="A1019" s="271">
        <v>1016</v>
      </c>
      <c r="B1019" s="272"/>
      <c r="C1019" s="272" t="s">
        <v>2469</v>
      </c>
      <c r="D1019" s="272" t="s">
        <v>3996</v>
      </c>
      <c r="E1019" s="272"/>
      <c r="F1019" s="273" t="s">
        <v>4062</v>
      </c>
      <c r="G1019" s="274">
        <v>308634140201</v>
      </c>
      <c r="H1019" s="273" t="s">
        <v>4063</v>
      </c>
      <c r="I1019" s="273" t="s">
        <v>2687</v>
      </c>
      <c r="J1019" s="273" t="s">
        <v>373</v>
      </c>
      <c r="K1019" s="275">
        <v>5.5E-2</v>
      </c>
      <c r="L1019" s="275">
        <v>5.5E-2</v>
      </c>
      <c r="M1019" s="275">
        <v>5.3363000000000001E-2</v>
      </c>
      <c r="N1019" s="276">
        <v>2.9763636363636357</v>
      </c>
      <c r="O1019" s="273"/>
      <c r="P1019" s="273"/>
      <c r="Q1019" s="277"/>
    </row>
    <row r="1020" spans="1:17" customFormat="1">
      <c r="A1020" s="271">
        <v>1017</v>
      </c>
      <c r="B1020" s="272"/>
      <c r="C1020" s="272" t="s">
        <v>2469</v>
      </c>
      <c r="D1020" s="272" t="s">
        <v>3996</v>
      </c>
      <c r="E1020" s="272"/>
      <c r="F1020" s="273" t="s">
        <v>4045</v>
      </c>
      <c r="G1020" s="274">
        <v>308634340101</v>
      </c>
      <c r="H1020" s="273" t="s">
        <v>4064</v>
      </c>
      <c r="I1020" s="273" t="s">
        <v>2596</v>
      </c>
      <c r="J1020" s="273" t="s">
        <v>373</v>
      </c>
      <c r="K1020" s="275">
        <v>0.94720000000000004</v>
      </c>
      <c r="L1020" s="275">
        <v>0.94720000000000004</v>
      </c>
      <c r="M1020" s="275">
        <v>0.91972100000000001</v>
      </c>
      <c r="N1020" s="276">
        <v>2.9010768581081114</v>
      </c>
      <c r="O1020" s="273"/>
      <c r="P1020" s="273"/>
      <c r="Q1020" s="277"/>
    </row>
    <row r="1021" spans="1:17" customFormat="1">
      <c r="A1021" s="271">
        <v>1018</v>
      </c>
      <c r="B1021" s="272"/>
      <c r="C1021" s="272" t="s">
        <v>2469</v>
      </c>
      <c r="D1021" s="272" t="s">
        <v>3996</v>
      </c>
      <c r="E1021" s="272"/>
      <c r="F1021" s="273" t="s">
        <v>4065</v>
      </c>
      <c r="G1021" s="274">
        <v>308634140101</v>
      </c>
      <c r="H1021" s="273" t="s">
        <v>4066</v>
      </c>
      <c r="I1021" s="273" t="s">
        <v>2596</v>
      </c>
      <c r="J1021" s="273" t="s">
        <v>373</v>
      </c>
      <c r="K1021" s="275">
        <v>0.80840000000000001</v>
      </c>
      <c r="L1021" s="275">
        <v>0.80840000000000001</v>
      </c>
      <c r="M1021" s="275">
        <v>0.79725199999999996</v>
      </c>
      <c r="N1021" s="276">
        <v>1.3790202869866459</v>
      </c>
      <c r="O1021" s="273"/>
      <c r="P1021" s="273"/>
      <c r="Q1021" s="277"/>
    </row>
    <row r="1022" spans="1:17" customFormat="1">
      <c r="A1022" s="271">
        <v>1019</v>
      </c>
      <c r="B1022" s="272"/>
      <c r="C1022" s="272" t="s">
        <v>2469</v>
      </c>
      <c r="D1022" s="272" t="s">
        <v>2482</v>
      </c>
      <c r="E1022" s="272"/>
      <c r="F1022" s="273" t="s">
        <v>4067</v>
      </c>
      <c r="G1022" s="274">
        <v>308223140301</v>
      </c>
      <c r="H1022" s="273" t="s">
        <v>4068</v>
      </c>
      <c r="I1022" s="273" t="s">
        <v>2596</v>
      </c>
      <c r="J1022" s="273" t="s">
        <v>373</v>
      </c>
      <c r="K1022" s="275">
        <v>9.4000000000000004E-3</v>
      </c>
      <c r="L1022" s="275">
        <v>9.4000000000000004E-3</v>
      </c>
      <c r="M1022" s="275">
        <v>8.6289999999999995E-3</v>
      </c>
      <c r="N1022" s="276">
        <v>8.2021276595744759</v>
      </c>
      <c r="O1022" s="273"/>
      <c r="P1022" s="273"/>
      <c r="Q1022" s="277"/>
    </row>
    <row r="1023" spans="1:17" customFormat="1">
      <c r="A1023" s="271">
        <v>1020</v>
      </c>
      <c r="B1023" s="272"/>
      <c r="C1023" s="272" t="s">
        <v>2469</v>
      </c>
      <c r="D1023" s="272" t="s">
        <v>2482</v>
      </c>
      <c r="E1023" s="272"/>
      <c r="F1023" s="273" t="s">
        <v>4069</v>
      </c>
      <c r="G1023" s="274">
        <v>308223140503</v>
      </c>
      <c r="H1023" s="273" t="s">
        <v>4070</v>
      </c>
      <c r="I1023" s="273" t="s">
        <v>2596</v>
      </c>
      <c r="J1023" s="273" t="s">
        <v>373</v>
      </c>
      <c r="K1023" s="275">
        <v>9.0700000000000003E-2</v>
      </c>
      <c r="L1023" s="275">
        <v>9.0700000000000003E-2</v>
      </c>
      <c r="M1023" s="275">
        <v>8.5653999999999994E-2</v>
      </c>
      <c r="N1023" s="276">
        <v>5.5633958103638461</v>
      </c>
      <c r="O1023" s="273"/>
      <c r="P1023" s="273"/>
      <c r="Q1023" s="277"/>
    </row>
    <row r="1024" spans="1:17" customFormat="1">
      <c r="A1024" s="271">
        <v>1021</v>
      </c>
      <c r="B1024" s="272"/>
      <c r="C1024" s="272" t="s">
        <v>2469</v>
      </c>
      <c r="D1024" s="272" t="s">
        <v>2482</v>
      </c>
      <c r="E1024" s="272"/>
      <c r="F1024" s="273" t="s">
        <v>4071</v>
      </c>
      <c r="G1024" s="274">
        <v>308223140202</v>
      </c>
      <c r="H1024" s="273" t="s">
        <v>4072</v>
      </c>
      <c r="I1024" s="273" t="s">
        <v>2596</v>
      </c>
      <c r="J1024" s="273" t="s">
        <v>373</v>
      </c>
      <c r="K1024" s="275">
        <v>0.63139999999999996</v>
      </c>
      <c r="L1024" s="275">
        <v>0.63139999999999996</v>
      </c>
      <c r="M1024" s="275">
        <v>0.59965599999999997</v>
      </c>
      <c r="N1024" s="276">
        <v>5.0275578080456125</v>
      </c>
      <c r="O1024" s="273"/>
      <c r="P1024" s="273"/>
      <c r="Q1024" s="277"/>
    </row>
    <row r="1025" spans="1:17" customFormat="1">
      <c r="A1025" s="271">
        <v>1022</v>
      </c>
      <c r="B1025" s="272"/>
      <c r="C1025" s="272" t="s">
        <v>2469</v>
      </c>
      <c r="D1025" s="272" t="s">
        <v>2482</v>
      </c>
      <c r="E1025" s="272"/>
      <c r="F1025" s="273" t="s">
        <v>4073</v>
      </c>
      <c r="G1025" s="274">
        <v>308223140102</v>
      </c>
      <c r="H1025" s="273" t="s">
        <v>4074</v>
      </c>
      <c r="I1025" s="273" t="s">
        <v>2599</v>
      </c>
      <c r="J1025" s="273" t="s">
        <v>373</v>
      </c>
      <c r="K1025" s="275">
        <v>3.8445999999999998</v>
      </c>
      <c r="L1025" s="275">
        <v>3.8445999999999998</v>
      </c>
      <c r="M1025" s="275">
        <v>3.6651189999999998</v>
      </c>
      <c r="N1025" s="276">
        <v>4.6683920303802733</v>
      </c>
      <c r="O1025" s="273"/>
      <c r="P1025" s="273"/>
      <c r="Q1025" s="277"/>
    </row>
    <row r="1026" spans="1:17" customFormat="1">
      <c r="A1026" s="271">
        <v>1023</v>
      </c>
      <c r="B1026" s="272"/>
      <c r="C1026" s="272" t="s">
        <v>2469</v>
      </c>
      <c r="D1026" s="272" t="s">
        <v>2482</v>
      </c>
      <c r="E1026" s="272"/>
      <c r="F1026" s="273" t="s">
        <v>4075</v>
      </c>
      <c r="G1026" s="274">
        <v>308223140401</v>
      </c>
      <c r="H1026" s="273" t="s">
        <v>4076</v>
      </c>
      <c r="I1026" s="273" t="s">
        <v>2596</v>
      </c>
      <c r="J1026" s="273" t="s">
        <v>373</v>
      </c>
      <c r="K1026" s="275">
        <v>0.32729999999999998</v>
      </c>
      <c r="L1026" s="275">
        <v>0.32729999999999998</v>
      </c>
      <c r="M1026" s="275">
        <v>0.31224200000000002</v>
      </c>
      <c r="N1026" s="276">
        <v>4.6006721662083594</v>
      </c>
      <c r="O1026" s="273"/>
      <c r="P1026" s="273"/>
      <c r="Q1026" s="277"/>
    </row>
    <row r="1027" spans="1:17" customFormat="1">
      <c r="A1027" s="271">
        <v>1024</v>
      </c>
      <c r="B1027" s="272"/>
      <c r="C1027" s="272" t="s">
        <v>2469</v>
      </c>
      <c r="D1027" s="272" t="s">
        <v>2482</v>
      </c>
      <c r="E1027" s="272"/>
      <c r="F1027" s="273" t="s">
        <v>4077</v>
      </c>
      <c r="G1027" s="274">
        <v>308223240106</v>
      </c>
      <c r="H1027" s="273" t="s">
        <v>4078</v>
      </c>
      <c r="I1027" s="273" t="s">
        <v>2596</v>
      </c>
      <c r="J1027" s="273" t="s">
        <v>373</v>
      </c>
      <c r="K1027" s="275">
        <v>1.2799</v>
      </c>
      <c r="L1027" s="275">
        <v>1.2799</v>
      </c>
      <c r="M1027" s="275">
        <v>1.221435</v>
      </c>
      <c r="N1027" s="276">
        <v>4.5679349949214769</v>
      </c>
      <c r="O1027" s="273"/>
      <c r="P1027" s="273"/>
      <c r="Q1027" s="277"/>
    </row>
    <row r="1028" spans="1:17" customFormat="1">
      <c r="A1028" s="271">
        <v>1025</v>
      </c>
      <c r="B1028" s="272"/>
      <c r="C1028" s="272" t="s">
        <v>2469</v>
      </c>
      <c r="D1028" s="272" t="s">
        <v>2482</v>
      </c>
      <c r="E1028" s="272"/>
      <c r="F1028" s="273" t="s">
        <v>4079</v>
      </c>
      <c r="G1028" s="274">
        <v>308223640101</v>
      </c>
      <c r="H1028" s="273" t="s">
        <v>4080</v>
      </c>
      <c r="I1028" s="273" t="s">
        <v>2596</v>
      </c>
      <c r="J1028" s="273" t="s">
        <v>373</v>
      </c>
      <c r="K1028" s="275">
        <v>0.48070000000000002</v>
      </c>
      <c r="L1028" s="275">
        <v>0.48070000000000002</v>
      </c>
      <c r="M1028" s="275">
        <v>0.45992899999999998</v>
      </c>
      <c r="N1028" s="276">
        <v>4.3209902225920613</v>
      </c>
      <c r="O1028" s="273"/>
      <c r="P1028" s="273"/>
      <c r="Q1028" s="277"/>
    </row>
    <row r="1029" spans="1:17" customFormat="1">
      <c r="A1029" s="271">
        <v>1026</v>
      </c>
      <c r="B1029" s="272"/>
      <c r="C1029" s="272" t="s">
        <v>2469</v>
      </c>
      <c r="D1029" s="272" t="s">
        <v>2482</v>
      </c>
      <c r="E1029" s="272"/>
      <c r="F1029" s="273" t="s">
        <v>4077</v>
      </c>
      <c r="G1029" s="274">
        <v>308223240101</v>
      </c>
      <c r="H1029" s="273" t="s">
        <v>4081</v>
      </c>
      <c r="I1029" s="273" t="s">
        <v>2596</v>
      </c>
      <c r="J1029" s="273" t="s">
        <v>373</v>
      </c>
      <c r="K1029" s="275">
        <v>1.8829</v>
      </c>
      <c r="L1029" s="275">
        <v>1.8829</v>
      </c>
      <c r="M1029" s="275">
        <v>1.8026340000000001</v>
      </c>
      <c r="N1029" s="276">
        <v>4.2628923469116762</v>
      </c>
      <c r="O1029" s="273"/>
      <c r="P1029" s="273"/>
      <c r="Q1029" s="277"/>
    </row>
    <row r="1030" spans="1:17" customFormat="1">
      <c r="A1030" s="271">
        <v>1027</v>
      </c>
      <c r="B1030" s="272"/>
      <c r="C1030" s="272" t="s">
        <v>2469</v>
      </c>
      <c r="D1030" s="272" t="s">
        <v>2482</v>
      </c>
      <c r="E1030" s="272"/>
      <c r="F1030" s="273" t="s">
        <v>4073</v>
      </c>
      <c r="G1030" s="274">
        <v>308223140101</v>
      </c>
      <c r="H1030" s="273" t="s">
        <v>4082</v>
      </c>
      <c r="I1030" s="273" t="s">
        <v>2599</v>
      </c>
      <c r="J1030" s="273" t="s">
        <v>373</v>
      </c>
      <c r="K1030" s="275">
        <v>2.7494000000000001</v>
      </c>
      <c r="L1030" s="275">
        <v>2.7494000000000001</v>
      </c>
      <c r="M1030" s="275">
        <v>2.6353979999999999</v>
      </c>
      <c r="N1030" s="276">
        <v>4.146431948788833</v>
      </c>
      <c r="O1030" s="273"/>
      <c r="P1030" s="273"/>
      <c r="Q1030" s="277"/>
    </row>
    <row r="1031" spans="1:17" customFormat="1">
      <c r="A1031" s="271">
        <v>1028</v>
      </c>
      <c r="B1031" s="272"/>
      <c r="C1031" s="272" t="s">
        <v>2469</v>
      </c>
      <c r="D1031" s="272" t="s">
        <v>2482</v>
      </c>
      <c r="E1031" s="272"/>
      <c r="F1031" s="273" t="s">
        <v>4083</v>
      </c>
      <c r="G1031" s="274">
        <v>308223540101</v>
      </c>
      <c r="H1031" s="273" t="s">
        <v>2694</v>
      </c>
      <c r="I1031" s="273" t="s">
        <v>2687</v>
      </c>
      <c r="J1031" s="273" t="s">
        <v>373</v>
      </c>
      <c r="K1031" s="275">
        <v>9.1149999999999995E-2</v>
      </c>
      <c r="L1031" s="275">
        <v>9.1149999999999995E-2</v>
      </c>
      <c r="M1031" s="275">
        <v>8.7396000000000001E-2</v>
      </c>
      <c r="N1031" s="276">
        <v>4.1184860120680131</v>
      </c>
      <c r="O1031" s="273"/>
      <c r="P1031" s="273"/>
      <c r="Q1031" s="277"/>
    </row>
    <row r="1032" spans="1:17" customFormat="1">
      <c r="A1032" s="271">
        <v>1029</v>
      </c>
      <c r="B1032" s="272"/>
      <c r="C1032" s="272" t="s">
        <v>2469</v>
      </c>
      <c r="D1032" s="272" t="s">
        <v>2482</v>
      </c>
      <c r="E1032" s="272"/>
      <c r="F1032" s="273" t="s">
        <v>4073</v>
      </c>
      <c r="G1032" s="274">
        <v>308223140103</v>
      </c>
      <c r="H1032" s="273" t="s">
        <v>4084</v>
      </c>
      <c r="I1032" s="273" t="s">
        <v>2599</v>
      </c>
      <c r="J1032" s="273" t="s">
        <v>373</v>
      </c>
      <c r="K1032" s="275">
        <v>0.10199999999999999</v>
      </c>
      <c r="L1032" s="275">
        <v>0.10199999999999999</v>
      </c>
      <c r="M1032" s="275">
        <v>9.7821000000000005E-2</v>
      </c>
      <c r="N1032" s="276">
        <v>4.0970588235294008</v>
      </c>
      <c r="O1032" s="273"/>
      <c r="P1032" s="273"/>
      <c r="Q1032" s="277"/>
    </row>
    <row r="1033" spans="1:17" customFormat="1">
      <c r="A1033" s="271">
        <v>1030</v>
      </c>
      <c r="B1033" s="272"/>
      <c r="C1033" s="272" t="s">
        <v>2469</v>
      </c>
      <c r="D1033" s="272" t="s">
        <v>2482</v>
      </c>
      <c r="E1033" s="272"/>
      <c r="F1033" s="273" t="s">
        <v>4085</v>
      </c>
      <c r="G1033" s="274">
        <v>308223640201</v>
      </c>
      <c r="H1033" s="273" t="s">
        <v>4086</v>
      </c>
      <c r="I1033" s="273" t="s">
        <v>2596</v>
      </c>
      <c r="J1033" s="273" t="s">
        <v>373</v>
      </c>
      <c r="K1033" s="275">
        <v>0.44740000000000002</v>
      </c>
      <c r="L1033" s="275">
        <v>0.44740000000000002</v>
      </c>
      <c r="M1033" s="275">
        <v>0.42917500000000003</v>
      </c>
      <c r="N1033" s="276">
        <v>4.0735359856951252</v>
      </c>
      <c r="O1033" s="273"/>
      <c r="P1033" s="273"/>
      <c r="Q1033" s="277"/>
    </row>
    <row r="1034" spans="1:17" customFormat="1">
      <c r="A1034" s="271">
        <v>1031</v>
      </c>
      <c r="B1034" s="272"/>
      <c r="C1034" s="272" t="s">
        <v>2469</v>
      </c>
      <c r="D1034" s="272" t="s">
        <v>2482</v>
      </c>
      <c r="E1034" s="272"/>
      <c r="F1034" s="273" t="s">
        <v>4083</v>
      </c>
      <c r="G1034" s="274">
        <v>308223540102</v>
      </c>
      <c r="H1034" s="273" t="s">
        <v>4087</v>
      </c>
      <c r="I1034" s="273" t="s">
        <v>2596</v>
      </c>
      <c r="J1034" s="273" t="s">
        <v>373</v>
      </c>
      <c r="K1034" s="275">
        <v>0.46289999999999998</v>
      </c>
      <c r="L1034" s="275">
        <v>0.46289999999999998</v>
      </c>
      <c r="M1034" s="275">
        <v>0.44434600000000002</v>
      </c>
      <c r="N1034" s="276">
        <v>4.0082091164398275</v>
      </c>
      <c r="O1034" s="273"/>
      <c r="P1034" s="273"/>
      <c r="Q1034" s="277"/>
    </row>
    <row r="1035" spans="1:17" customFormat="1">
      <c r="A1035" s="271">
        <v>1032</v>
      </c>
      <c r="B1035" s="272"/>
      <c r="C1035" s="272" t="s">
        <v>2469</v>
      </c>
      <c r="D1035" s="272" t="s">
        <v>2482</v>
      </c>
      <c r="E1035" s="272"/>
      <c r="F1035" s="273" t="s">
        <v>4083</v>
      </c>
      <c r="G1035" s="274">
        <v>308223540103</v>
      </c>
      <c r="H1035" s="273" t="s">
        <v>4088</v>
      </c>
      <c r="I1035" s="273" t="s">
        <v>2665</v>
      </c>
      <c r="J1035" s="273" t="s">
        <v>373</v>
      </c>
      <c r="K1035" s="275">
        <v>1.2318000000000001E-2</v>
      </c>
      <c r="L1035" s="275">
        <v>1.2318000000000001E-2</v>
      </c>
      <c r="M1035" s="275">
        <v>1.183E-2</v>
      </c>
      <c r="N1035" s="276">
        <v>3.9616820912485839</v>
      </c>
      <c r="O1035" s="273"/>
      <c r="P1035" s="273"/>
      <c r="Q1035" s="277"/>
    </row>
    <row r="1036" spans="1:17" customFormat="1">
      <c r="A1036" s="271">
        <v>1033</v>
      </c>
      <c r="B1036" s="272"/>
      <c r="C1036" s="272" t="s">
        <v>2469</v>
      </c>
      <c r="D1036" s="272" t="s">
        <v>2482</v>
      </c>
      <c r="E1036" s="272"/>
      <c r="F1036" s="273" t="s">
        <v>4071</v>
      </c>
      <c r="G1036" s="274">
        <v>308223140201</v>
      </c>
      <c r="H1036" s="273" t="s">
        <v>4089</v>
      </c>
      <c r="I1036" s="273" t="s">
        <v>2687</v>
      </c>
      <c r="J1036" s="273" t="s">
        <v>373</v>
      </c>
      <c r="K1036" s="275">
        <v>5.0872000000000001E-2</v>
      </c>
      <c r="L1036" s="275">
        <v>5.0872000000000001E-2</v>
      </c>
      <c r="M1036" s="275">
        <v>4.9044999999999998E-2</v>
      </c>
      <c r="N1036" s="276">
        <v>3.5913665670702986</v>
      </c>
      <c r="O1036" s="273"/>
      <c r="P1036" s="273"/>
      <c r="Q1036" s="277"/>
    </row>
    <row r="1037" spans="1:17" customFormat="1">
      <c r="A1037" s="271">
        <v>1034</v>
      </c>
      <c r="B1037" s="272"/>
      <c r="C1037" s="272" t="s">
        <v>2469</v>
      </c>
      <c r="D1037" s="272" t="s">
        <v>2482</v>
      </c>
      <c r="E1037" s="272"/>
      <c r="F1037" s="273" t="s">
        <v>4071</v>
      </c>
      <c r="G1037" s="274">
        <v>308223140206</v>
      </c>
      <c r="H1037" s="273" t="s">
        <v>4090</v>
      </c>
      <c r="I1037" s="273" t="s">
        <v>2596</v>
      </c>
      <c r="J1037" s="273" t="s">
        <v>373</v>
      </c>
      <c r="K1037" s="275">
        <v>1.5900000000000001E-2</v>
      </c>
      <c r="L1037" s="275">
        <v>1.5900000000000001E-2</v>
      </c>
      <c r="M1037" s="275">
        <v>1.5376000000000001E-2</v>
      </c>
      <c r="N1037" s="276">
        <v>3.2955974842767306</v>
      </c>
      <c r="O1037" s="273"/>
      <c r="P1037" s="273"/>
      <c r="Q1037" s="277"/>
    </row>
    <row r="1038" spans="1:17" customFormat="1">
      <c r="A1038" s="271">
        <v>1035</v>
      </c>
      <c r="B1038" s="272"/>
      <c r="C1038" s="272" t="s">
        <v>2469</v>
      </c>
      <c r="D1038" s="272" t="s">
        <v>2482</v>
      </c>
      <c r="E1038" s="272"/>
      <c r="F1038" s="273" t="s">
        <v>4091</v>
      </c>
      <c r="G1038" s="274">
        <v>308223640304</v>
      </c>
      <c r="H1038" s="273" t="s">
        <v>2894</v>
      </c>
      <c r="I1038" s="273" t="s">
        <v>2687</v>
      </c>
      <c r="J1038" s="273" t="s">
        <v>373</v>
      </c>
      <c r="K1038" s="275">
        <v>8.43E-3</v>
      </c>
      <c r="L1038" s="275">
        <v>8.43E-3</v>
      </c>
      <c r="M1038" s="275">
        <v>8.1530000000000005E-3</v>
      </c>
      <c r="N1038" s="276">
        <v>3.2858837485171941</v>
      </c>
      <c r="O1038" s="273"/>
      <c r="P1038" s="273"/>
      <c r="Q1038" s="277"/>
    </row>
    <row r="1039" spans="1:17" customFormat="1">
      <c r="A1039" s="271">
        <v>1036</v>
      </c>
      <c r="B1039" s="272"/>
      <c r="C1039" s="272" t="s">
        <v>2469</v>
      </c>
      <c r="D1039" s="272" t="s">
        <v>2482</v>
      </c>
      <c r="E1039" s="272"/>
      <c r="F1039" s="273" t="s">
        <v>4091</v>
      </c>
      <c r="G1039" s="274">
        <v>308223640305</v>
      </c>
      <c r="H1039" s="273" t="s">
        <v>4092</v>
      </c>
      <c r="I1039" s="273" t="s">
        <v>2596</v>
      </c>
      <c r="J1039" s="273" t="s">
        <v>373</v>
      </c>
      <c r="K1039" s="275">
        <v>0.47449999999999998</v>
      </c>
      <c r="L1039" s="275">
        <v>0.47449999999999998</v>
      </c>
      <c r="M1039" s="275">
        <v>0.46247700000000003</v>
      </c>
      <c r="N1039" s="276">
        <v>2.5338250790305481</v>
      </c>
      <c r="O1039" s="273"/>
      <c r="P1039" s="273"/>
      <c r="Q1039" s="277"/>
    </row>
    <row r="1040" spans="1:17" customFormat="1">
      <c r="A1040" s="271">
        <v>1037</v>
      </c>
      <c r="B1040" s="272"/>
      <c r="C1040" s="272" t="s">
        <v>2469</v>
      </c>
      <c r="D1040" s="272" t="s">
        <v>2482</v>
      </c>
      <c r="E1040" s="272"/>
      <c r="F1040" s="273" t="s">
        <v>4079</v>
      </c>
      <c r="G1040" s="274">
        <v>308223640104</v>
      </c>
      <c r="H1040" s="273" t="s">
        <v>4093</v>
      </c>
      <c r="I1040" s="273" t="s">
        <v>2665</v>
      </c>
      <c r="J1040" s="273" t="s">
        <v>373</v>
      </c>
      <c r="K1040" s="275">
        <v>4.81E-3</v>
      </c>
      <c r="L1040" s="275">
        <v>4.81E-3</v>
      </c>
      <c r="M1040" s="275">
        <v>4.7030000000000006E-3</v>
      </c>
      <c r="N1040" s="276">
        <v>2.2245322245322132</v>
      </c>
      <c r="O1040" s="273"/>
      <c r="P1040" s="273"/>
      <c r="Q1040" s="277"/>
    </row>
    <row r="1041" spans="1:17" customFormat="1">
      <c r="A1041" s="271">
        <v>1038</v>
      </c>
      <c r="B1041" s="272"/>
      <c r="C1041" s="272" t="s">
        <v>2469</v>
      </c>
      <c r="D1041" s="272" t="s">
        <v>2482</v>
      </c>
      <c r="E1041" s="272"/>
      <c r="F1041" s="273" t="s">
        <v>4094</v>
      </c>
      <c r="G1041" s="274">
        <v>308223240301</v>
      </c>
      <c r="H1041" s="273" t="s">
        <v>4095</v>
      </c>
      <c r="I1041" s="273" t="s">
        <v>2596</v>
      </c>
      <c r="J1041" s="273" t="s">
        <v>373</v>
      </c>
      <c r="K1041" s="275">
        <v>4.5150000000000003E-2</v>
      </c>
      <c r="L1041" s="275">
        <v>4.5150000000000003E-2</v>
      </c>
      <c r="M1041" s="275">
        <v>4.4216999999999999E-2</v>
      </c>
      <c r="N1041" s="276">
        <v>2.0664451827242596</v>
      </c>
      <c r="O1041" s="273"/>
      <c r="P1041" s="273"/>
      <c r="Q1041" s="277"/>
    </row>
    <row r="1042" spans="1:17" customFormat="1">
      <c r="A1042" s="271">
        <v>1039</v>
      </c>
      <c r="B1042" s="272"/>
      <c r="C1042" s="272" t="s">
        <v>2469</v>
      </c>
      <c r="D1042" s="272" t="s">
        <v>2482</v>
      </c>
      <c r="E1042" s="272"/>
      <c r="F1042" s="273" t="s">
        <v>4096</v>
      </c>
      <c r="G1042" s="274">
        <v>308223440101</v>
      </c>
      <c r="H1042" s="273" t="s">
        <v>4097</v>
      </c>
      <c r="I1042" s="273" t="s">
        <v>2596</v>
      </c>
      <c r="J1042" s="273" t="s">
        <v>373</v>
      </c>
      <c r="K1042" s="275">
        <v>2.3905959999999999</v>
      </c>
      <c r="L1042" s="275">
        <v>2.3905959999999999</v>
      </c>
      <c r="M1042" s="275">
        <v>2.3772350000000002</v>
      </c>
      <c r="N1042" s="276">
        <v>0.55889828310595913</v>
      </c>
      <c r="O1042" s="273"/>
      <c r="P1042" s="273"/>
      <c r="Q1042" s="277"/>
    </row>
    <row r="1043" spans="1:17" customFormat="1">
      <c r="A1043" s="271">
        <v>1040</v>
      </c>
      <c r="B1043" s="272"/>
      <c r="C1043" s="272" t="s">
        <v>2469</v>
      </c>
      <c r="D1043" s="272" t="s">
        <v>2482</v>
      </c>
      <c r="E1043" s="272"/>
      <c r="F1043" s="273" t="s">
        <v>4098</v>
      </c>
      <c r="G1043" s="274">
        <v>308223340101</v>
      </c>
      <c r="H1043" s="273" t="s">
        <v>4099</v>
      </c>
      <c r="I1043" s="273" t="s">
        <v>2596</v>
      </c>
      <c r="J1043" s="273" t="s">
        <v>373</v>
      </c>
      <c r="K1043" s="275">
        <v>0.86136199999999996</v>
      </c>
      <c r="L1043" s="275">
        <v>0.86136199999999996</v>
      </c>
      <c r="M1043" s="275">
        <v>0.85674700000000004</v>
      </c>
      <c r="N1043" s="276">
        <v>0.53577938195554542</v>
      </c>
      <c r="O1043" s="273"/>
      <c r="P1043" s="273"/>
      <c r="Q1043" s="277"/>
    </row>
    <row r="1044" spans="1:17" customFormat="1">
      <c r="A1044" s="271">
        <v>1041</v>
      </c>
      <c r="B1044" s="272"/>
      <c r="C1044" s="272" t="s">
        <v>2469</v>
      </c>
      <c r="D1044" s="272" t="s">
        <v>2482</v>
      </c>
      <c r="E1044" s="272"/>
      <c r="F1044" s="273" t="s">
        <v>4100</v>
      </c>
      <c r="G1044" s="274">
        <v>308235240804</v>
      </c>
      <c r="H1044" s="273" t="s">
        <v>4101</v>
      </c>
      <c r="I1044" s="273" t="s">
        <v>2658</v>
      </c>
      <c r="J1044" s="273" t="s">
        <v>373</v>
      </c>
      <c r="K1044" s="275">
        <v>3.0529999999999999</v>
      </c>
      <c r="L1044" s="275">
        <v>3.0529999999999999</v>
      </c>
      <c r="M1044" s="275">
        <v>3.0263610000000001</v>
      </c>
      <c r="N1044" s="276">
        <v>0.87255158860137105</v>
      </c>
      <c r="O1044" s="273"/>
      <c r="P1044" s="273"/>
      <c r="Q1044" s="277"/>
    </row>
    <row r="1045" spans="1:17" customFormat="1">
      <c r="A1045" s="271">
        <v>1042</v>
      </c>
      <c r="B1045" s="272"/>
      <c r="C1045" s="272" t="s">
        <v>2469</v>
      </c>
      <c r="D1045" s="272" t="s">
        <v>2482</v>
      </c>
      <c r="E1045" s="272"/>
      <c r="F1045" s="273" t="s">
        <v>4102</v>
      </c>
      <c r="G1045" s="274">
        <v>308235340204</v>
      </c>
      <c r="H1045" s="273" t="s">
        <v>4103</v>
      </c>
      <c r="I1045" s="273" t="s">
        <v>2840</v>
      </c>
      <c r="J1045" s="273" t="s">
        <v>373</v>
      </c>
      <c r="K1045" s="275">
        <v>1.6854</v>
      </c>
      <c r="L1045" s="275">
        <v>1.6854</v>
      </c>
      <c r="M1045" s="275">
        <v>1.513517</v>
      </c>
      <c r="N1045" s="276">
        <v>10.198350539931173</v>
      </c>
      <c r="O1045" s="273"/>
      <c r="P1045" s="273"/>
      <c r="Q1045" s="277"/>
    </row>
    <row r="1046" spans="1:17" customFormat="1">
      <c r="A1046" s="271">
        <v>1043</v>
      </c>
      <c r="B1046" s="272"/>
      <c r="C1046" s="272" t="s">
        <v>2469</v>
      </c>
      <c r="D1046" s="272" t="s">
        <v>2482</v>
      </c>
      <c r="E1046" s="272"/>
      <c r="F1046" s="273" t="s">
        <v>4104</v>
      </c>
      <c r="G1046" s="274">
        <v>308235240501</v>
      </c>
      <c r="H1046" s="273" t="s">
        <v>4105</v>
      </c>
      <c r="I1046" s="273" t="s">
        <v>2596</v>
      </c>
      <c r="J1046" s="273" t="s">
        <v>373</v>
      </c>
      <c r="K1046" s="275">
        <v>1.4894000000000001</v>
      </c>
      <c r="L1046" s="275">
        <v>1.4894000000000001</v>
      </c>
      <c r="M1046" s="275">
        <v>1.3403689999999999</v>
      </c>
      <c r="N1046" s="276">
        <v>10.006109842889762</v>
      </c>
      <c r="O1046" s="273"/>
      <c r="P1046" s="273"/>
      <c r="Q1046" s="277"/>
    </row>
    <row r="1047" spans="1:17" customFormat="1">
      <c r="A1047" s="271">
        <v>1044</v>
      </c>
      <c r="B1047" s="272"/>
      <c r="C1047" s="272" t="s">
        <v>2469</v>
      </c>
      <c r="D1047" s="272" t="s">
        <v>2482</v>
      </c>
      <c r="E1047" s="272"/>
      <c r="F1047" s="273" t="s">
        <v>4106</v>
      </c>
      <c r="G1047" s="274">
        <v>308235240402</v>
      </c>
      <c r="H1047" s="273" t="s">
        <v>4107</v>
      </c>
      <c r="I1047" s="273" t="s">
        <v>2596</v>
      </c>
      <c r="J1047" s="273" t="s">
        <v>373</v>
      </c>
      <c r="K1047" s="275">
        <v>1.2183999999999999</v>
      </c>
      <c r="L1047" s="275">
        <v>1.2183999999999999</v>
      </c>
      <c r="M1047" s="275">
        <v>1.10192</v>
      </c>
      <c r="N1047" s="276">
        <v>9.5600787918581691</v>
      </c>
      <c r="O1047" s="273"/>
      <c r="P1047" s="273"/>
      <c r="Q1047" s="277"/>
    </row>
    <row r="1048" spans="1:17" customFormat="1">
      <c r="A1048" s="271">
        <v>1045</v>
      </c>
      <c r="B1048" s="272"/>
      <c r="C1048" s="272" t="s">
        <v>2469</v>
      </c>
      <c r="D1048" s="272" t="s">
        <v>2482</v>
      </c>
      <c r="E1048" s="272"/>
      <c r="F1048" s="273" t="s">
        <v>4108</v>
      </c>
      <c r="G1048" s="274">
        <v>308235240901</v>
      </c>
      <c r="H1048" s="273" t="s">
        <v>4109</v>
      </c>
      <c r="I1048" s="273" t="s">
        <v>2596</v>
      </c>
      <c r="J1048" s="273" t="s">
        <v>373</v>
      </c>
      <c r="K1048" s="275">
        <v>0.79064999999999996</v>
      </c>
      <c r="L1048" s="275">
        <v>0.79064999999999996</v>
      </c>
      <c r="M1048" s="275">
        <v>0.71756900000000001</v>
      </c>
      <c r="N1048" s="276">
        <v>9.2431543666603382</v>
      </c>
      <c r="O1048" s="273"/>
      <c r="P1048" s="273"/>
      <c r="Q1048" s="277"/>
    </row>
    <row r="1049" spans="1:17" customFormat="1">
      <c r="A1049" s="271">
        <v>1046</v>
      </c>
      <c r="B1049" s="272"/>
      <c r="C1049" s="272" t="s">
        <v>2469</v>
      </c>
      <c r="D1049" s="272" t="s">
        <v>2482</v>
      </c>
      <c r="E1049" s="272"/>
      <c r="F1049" s="273" t="s">
        <v>4110</v>
      </c>
      <c r="G1049" s="274">
        <v>308235240101</v>
      </c>
      <c r="H1049" s="273" t="s">
        <v>4111</v>
      </c>
      <c r="I1049" s="273" t="s">
        <v>2596</v>
      </c>
      <c r="J1049" s="273" t="s">
        <v>373</v>
      </c>
      <c r="K1049" s="275">
        <v>0.36720000000000003</v>
      </c>
      <c r="L1049" s="275">
        <v>0.36720000000000003</v>
      </c>
      <c r="M1049" s="275">
        <v>0.33757599999999999</v>
      </c>
      <c r="N1049" s="276">
        <v>8.0675381263616668</v>
      </c>
      <c r="O1049" s="273"/>
      <c r="P1049" s="273"/>
      <c r="Q1049" s="277"/>
    </row>
    <row r="1050" spans="1:17" customFormat="1">
      <c r="A1050" s="271">
        <v>1047</v>
      </c>
      <c r="B1050" s="272"/>
      <c r="C1050" s="272" t="s">
        <v>2469</v>
      </c>
      <c r="D1050" s="272" t="s">
        <v>2482</v>
      </c>
      <c r="E1050" s="272"/>
      <c r="F1050" s="273" t="s">
        <v>4106</v>
      </c>
      <c r="G1050" s="274">
        <v>308235240401</v>
      </c>
      <c r="H1050" s="273" t="s">
        <v>4112</v>
      </c>
      <c r="I1050" s="273" t="s">
        <v>2596</v>
      </c>
      <c r="J1050" s="273" t="s">
        <v>373</v>
      </c>
      <c r="K1050" s="275">
        <v>0.98380000000000001</v>
      </c>
      <c r="L1050" s="275">
        <v>0.98380000000000001</v>
      </c>
      <c r="M1050" s="275">
        <v>0.91183400000000003</v>
      </c>
      <c r="N1050" s="276">
        <v>7.3151046960764354</v>
      </c>
      <c r="O1050" s="273"/>
      <c r="P1050" s="273"/>
      <c r="Q1050" s="277"/>
    </row>
    <row r="1051" spans="1:17" customFormat="1">
      <c r="A1051" s="271">
        <v>1048</v>
      </c>
      <c r="B1051" s="272"/>
      <c r="C1051" s="272" t="s">
        <v>2469</v>
      </c>
      <c r="D1051" s="272" t="s">
        <v>2482</v>
      </c>
      <c r="E1051" s="272"/>
      <c r="F1051" s="273" t="s">
        <v>4102</v>
      </c>
      <c r="G1051" s="274">
        <v>308235340201</v>
      </c>
      <c r="H1051" s="273" t="s">
        <v>2694</v>
      </c>
      <c r="I1051" s="273" t="s">
        <v>2687</v>
      </c>
      <c r="J1051" s="273" t="s">
        <v>373</v>
      </c>
      <c r="K1051" s="275">
        <v>7.1504999999999999E-2</v>
      </c>
      <c r="L1051" s="275">
        <v>7.1504999999999999E-2</v>
      </c>
      <c r="M1051" s="275">
        <v>6.6629999999999995E-2</v>
      </c>
      <c r="N1051" s="276">
        <v>6.8177050555905243</v>
      </c>
      <c r="O1051" s="273"/>
      <c r="P1051" s="273"/>
      <c r="Q1051" s="277"/>
    </row>
    <row r="1052" spans="1:17" customFormat="1">
      <c r="A1052" s="271">
        <v>1049</v>
      </c>
      <c r="B1052" s="272"/>
      <c r="C1052" s="272" t="s">
        <v>2469</v>
      </c>
      <c r="D1052" s="272" t="s">
        <v>2482</v>
      </c>
      <c r="E1052" s="272"/>
      <c r="F1052" s="273" t="s">
        <v>4113</v>
      </c>
      <c r="G1052" s="274">
        <v>308235240701</v>
      </c>
      <c r="H1052" s="273" t="s">
        <v>4114</v>
      </c>
      <c r="I1052" s="273" t="s">
        <v>2596</v>
      </c>
      <c r="J1052" s="273" t="s">
        <v>373</v>
      </c>
      <c r="K1052" s="275">
        <v>0.31109999999999999</v>
      </c>
      <c r="L1052" s="275">
        <v>0.31109999999999999</v>
      </c>
      <c r="M1052" s="275">
        <v>0.29094599999999998</v>
      </c>
      <c r="N1052" s="276">
        <v>6.4783027965284496</v>
      </c>
      <c r="O1052" s="273"/>
      <c r="P1052" s="273"/>
      <c r="Q1052" s="277"/>
    </row>
    <row r="1053" spans="1:17" customFormat="1">
      <c r="A1053" s="271">
        <v>1050</v>
      </c>
      <c r="B1053" s="272"/>
      <c r="C1053" s="272" t="s">
        <v>2469</v>
      </c>
      <c r="D1053" s="272" t="s">
        <v>2482</v>
      </c>
      <c r="E1053" s="272"/>
      <c r="F1053" s="273" t="s">
        <v>4115</v>
      </c>
      <c r="G1053" s="274">
        <v>308235340101</v>
      </c>
      <c r="H1053" s="273" t="s">
        <v>4116</v>
      </c>
      <c r="I1053" s="273" t="s">
        <v>2596</v>
      </c>
      <c r="J1053" s="273" t="s">
        <v>373</v>
      </c>
      <c r="K1053" s="275">
        <v>0.31859999999999999</v>
      </c>
      <c r="L1053" s="275">
        <v>0.31859999999999999</v>
      </c>
      <c r="M1053" s="275">
        <v>0.30020200000000002</v>
      </c>
      <c r="N1053" s="276">
        <v>5.7746390458254773</v>
      </c>
      <c r="O1053" s="273"/>
      <c r="P1053" s="273"/>
      <c r="Q1053" s="277"/>
    </row>
    <row r="1054" spans="1:17" customFormat="1">
      <c r="A1054" s="271">
        <v>1051</v>
      </c>
      <c r="B1054" s="272"/>
      <c r="C1054" s="272" t="s">
        <v>2469</v>
      </c>
      <c r="D1054" s="272" t="s">
        <v>2482</v>
      </c>
      <c r="E1054" s="272"/>
      <c r="F1054" s="273" t="s">
        <v>4108</v>
      </c>
      <c r="G1054" s="274">
        <v>308235240902</v>
      </c>
      <c r="H1054" s="273" t="s">
        <v>4117</v>
      </c>
      <c r="I1054" s="273" t="s">
        <v>2596</v>
      </c>
      <c r="J1054" s="273" t="s">
        <v>373</v>
      </c>
      <c r="K1054" s="275">
        <v>0.41739999999999999</v>
      </c>
      <c r="L1054" s="275">
        <v>0.41739999999999999</v>
      </c>
      <c r="M1054" s="275">
        <v>0.39407799999999998</v>
      </c>
      <c r="N1054" s="276">
        <v>5.5874460948730258</v>
      </c>
      <c r="O1054" s="273"/>
      <c r="P1054" s="273"/>
      <c r="Q1054" s="277"/>
    </row>
    <row r="1055" spans="1:17" customFormat="1">
      <c r="A1055" s="271">
        <v>1052</v>
      </c>
      <c r="B1055" s="272"/>
      <c r="C1055" s="272" t="s">
        <v>2469</v>
      </c>
      <c r="D1055" s="272" t="s">
        <v>2482</v>
      </c>
      <c r="E1055" s="272"/>
      <c r="F1055" s="273" t="s">
        <v>4118</v>
      </c>
      <c r="G1055" s="274">
        <v>308235140101</v>
      </c>
      <c r="H1055" s="273" t="s">
        <v>4119</v>
      </c>
      <c r="I1055" s="273" t="s">
        <v>2596</v>
      </c>
      <c r="J1055" s="273" t="s">
        <v>373</v>
      </c>
      <c r="K1055" s="275">
        <v>2.4182000000000001</v>
      </c>
      <c r="L1055" s="275">
        <v>2.4182000000000001</v>
      </c>
      <c r="M1055" s="275">
        <v>2.2836959999999999</v>
      </c>
      <c r="N1055" s="276">
        <v>5.5621536680175412</v>
      </c>
      <c r="O1055" s="273"/>
      <c r="P1055" s="273"/>
      <c r="Q1055" s="277"/>
    </row>
    <row r="1056" spans="1:17" customFormat="1">
      <c r="A1056" s="271">
        <v>1053</v>
      </c>
      <c r="B1056" s="272"/>
      <c r="C1056" s="272" t="s">
        <v>2469</v>
      </c>
      <c r="D1056" s="272" t="s">
        <v>2482</v>
      </c>
      <c r="E1056" s="272"/>
      <c r="F1056" s="273" t="s">
        <v>4120</v>
      </c>
      <c r="G1056" s="274">
        <v>308235140301</v>
      </c>
      <c r="H1056" s="273" t="s">
        <v>4121</v>
      </c>
      <c r="I1056" s="273" t="s">
        <v>2596</v>
      </c>
      <c r="J1056" s="273" t="s">
        <v>373</v>
      </c>
      <c r="K1056" s="275">
        <v>0.55330000000000001</v>
      </c>
      <c r="L1056" s="275">
        <v>0.55330000000000001</v>
      </c>
      <c r="M1056" s="275">
        <v>0.52393500000000004</v>
      </c>
      <c r="N1056" s="276">
        <v>5.3072474245436423</v>
      </c>
      <c r="O1056" s="273"/>
      <c r="P1056" s="273"/>
      <c r="Q1056" s="277"/>
    </row>
    <row r="1057" spans="1:17" customFormat="1">
      <c r="A1057" s="271">
        <v>1054</v>
      </c>
      <c r="B1057" s="272"/>
      <c r="C1057" s="272" t="s">
        <v>2469</v>
      </c>
      <c r="D1057" s="272" t="s">
        <v>2482</v>
      </c>
      <c r="E1057" s="272"/>
      <c r="F1057" s="273" t="s">
        <v>4122</v>
      </c>
      <c r="G1057" s="274">
        <v>308235240301</v>
      </c>
      <c r="H1057" s="273" t="s">
        <v>4123</v>
      </c>
      <c r="I1057" s="273" t="s">
        <v>2596</v>
      </c>
      <c r="J1057" s="273" t="s">
        <v>373</v>
      </c>
      <c r="K1057" s="275">
        <v>4.6899999999999997E-2</v>
      </c>
      <c r="L1057" s="275">
        <v>4.6899999999999997E-2</v>
      </c>
      <c r="M1057" s="275">
        <v>4.4627E-2</v>
      </c>
      <c r="N1057" s="276">
        <v>4.846481876332617</v>
      </c>
      <c r="O1057" s="273"/>
      <c r="P1057" s="273"/>
      <c r="Q1057" s="277"/>
    </row>
    <row r="1058" spans="1:17" customFormat="1">
      <c r="A1058" s="271">
        <v>1055</v>
      </c>
      <c r="B1058" s="272"/>
      <c r="C1058" s="272" t="s">
        <v>2469</v>
      </c>
      <c r="D1058" s="272" t="s">
        <v>2482</v>
      </c>
      <c r="E1058" s="272"/>
      <c r="F1058" s="273" t="s">
        <v>4102</v>
      </c>
      <c r="G1058" s="274">
        <v>308235340203</v>
      </c>
      <c r="H1058" s="273" t="s">
        <v>4124</v>
      </c>
      <c r="I1058" s="273" t="s">
        <v>2840</v>
      </c>
      <c r="J1058" s="273" t="s">
        <v>373</v>
      </c>
      <c r="K1058" s="275">
        <v>0.84431500000000004</v>
      </c>
      <c r="L1058" s="275">
        <v>0.84431500000000004</v>
      </c>
      <c r="M1058" s="275">
        <v>0.80513900000000005</v>
      </c>
      <c r="N1058" s="276">
        <v>4.6399744171310449</v>
      </c>
      <c r="O1058" s="273"/>
      <c r="P1058" s="273"/>
      <c r="Q1058" s="277"/>
    </row>
    <row r="1059" spans="1:17" customFormat="1">
      <c r="A1059" s="271">
        <v>1056</v>
      </c>
      <c r="B1059" s="272"/>
      <c r="C1059" s="272" t="s">
        <v>2469</v>
      </c>
      <c r="D1059" s="272" t="s">
        <v>2482</v>
      </c>
      <c r="E1059" s="272"/>
      <c r="F1059" s="273" t="s">
        <v>4118</v>
      </c>
      <c r="G1059" s="274">
        <v>308235140106</v>
      </c>
      <c r="H1059" s="273" t="s">
        <v>4125</v>
      </c>
      <c r="I1059" s="273" t="s">
        <v>2596</v>
      </c>
      <c r="J1059" s="273" t="s">
        <v>373</v>
      </c>
      <c r="K1059" s="275">
        <v>1.4348000000000001</v>
      </c>
      <c r="L1059" s="275">
        <v>1.4348000000000001</v>
      </c>
      <c r="M1059" s="275">
        <v>1.374349</v>
      </c>
      <c r="N1059" s="276">
        <v>4.2132004460552013</v>
      </c>
      <c r="O1059" s="273"/>
      <c r="P1059" s="273"/>
      <c r="Q1059" s="277"/>
    </row>
    <row r="1060" spans="1:17" customFormat="1">
      <c r="A1060" s="271">
        <v>1057</v>
      </c>
      <c r="B1060" s="272"/>
      <c r="C1060" s="272" t="s">
        <v>2469</v>
      </c>
      <c r="D1060" s="272" t="s">
        <v>2482</v>
      </c>
      <c r="E1060" s="272"/>
      <c r="F1060" s="273" t="s">
        <v>4115</v>
      </c>
      <c r="G1060" s="274">
        <v>308235340102</v>
      </c>
      <c r="H1060" s="273" t="s">
        <v>4126</v>
      </c>
      <c r="I1060" s="273" t="s">
        <v>2687</v>
      </c>
      <c r="J1060" s="273" t="s">
        <v>373</v>
      </c>
      <c r="K1060" s="275">
        <v>0.12920000000000001</v>
      </c>
      <c r="L1060" s="275">
        <v>0.12920000000000001</v>
      </c>
      <c r="M1060" s="275">
        <v>0.123978</v>
      </c>
      <c r="N1060" s="276">
        <v>4.0417956656346776</v>
      </c>
      <c r="O1060" s="273"/>
      <c r="P1060" s="273"/>
      <c r="Q1060" s="277"/>
    </row>
    <row r="1061" spans="1:17" customFormat="1">
      <c r="A1061" s="271">
        <v>1058</v>
      </c>
      <c r="B1061" s="272"/>
      <c r="C1061" s="272" t="s">
        <v>2469</v>
      </c>
      <c r="D1061" s="272" t="s">
        <v>2482</v>
      </c>
      <c r="E1061" s="272"/>
      <c r="F1061" s="273" t="s">
        <v>4115</v>
      </c>
      <c r="G1061" s="274">
        <v>308235340103</v>
      </c>
      <c r="H1061" s="273" t="s">
        <v>4127</v>
      </c>
      <c r="I1061" s="273" t="s">
        <v>2596</v>
      </c>
      <c r="J1061" s="273" t="s">
        <v>373</v>
      </c>
      <c r="K1061" s="275">
        <v>1.5476000000000001</v>
      </c>
      <c r="L1061" s="275">
        <v>1.5476000000000001</v>
      </c>
      <c r="M1061" s="275">
        <v>1.4898169999999999</v>
      </c>
      <c r="N1061" s="276">
        <v>3.7337167226673649</v>
      </c>
      <c r="O1061" s="273"/>
      <c r="P1061" s="273"/>
      <c r="Q1061" s="277"/>
    </row>
    <row r="1062" spans="1:17" customFormat="1">
      <c r="A1062" s="271">
        <v>1059</v>
      </c>
      <c r="B1062" s="272"/>
      <c r="C1062" s="272" t="s">
        <v>2469</v>
      </c>
      <c r="D1062" s="272" t="s">
        <v>2482</v>
      </c>
      <c r="E1062" s="272"/>
      <c r="F1062" s="273" t="s">
        <v>4128</v>
      </c>
      <c r="G1062" s="274">
        <v>308235140401</v>
      </c>
      <c r="H1062" s="273" t="s">
        <v>4129</v>
      </c>
      <c r="I1062" s="273" t="s">
        <v>2687</v>
      </c>
      <c r="J1062" s="273" t="s">
        <v>373</v>
      </c>
      <c r="K1062" s="275">
        <v>5.3601999999999997E-2</v>
      </c>
      <c r="L1062" s="275">
        <v>5.3601999999999997E-2</v>
      </c>
      <c r="M1062" s="275">
        <v>5.1815E-2</v>
      </c>
      <c r="N1062" s="276">
        <v>3.333830827207934</v>
      </c>
      <c r="O1062" s="273"/>
      <c r="P1062" s="273"/>
      <c r="Q1062" s="277"/>
    </row>
    <row r="1063" spans="1:17" customFormat="1">
      <c r="A1063" s="271">
        <v>1060</v>
      </c>
      <c r="B1063" s="272"/>
      <c r="C1063" s="272" t="s">
        <v>2469</v>
      </c>
      <c r="D1063" s="272" t="s">
        <v>2482</v>
      </c>
      <c r="E1063" s="272"/>
      <c r="F1063" s="273" t="s">
        <v>4118</v>
      </c>
      <c r="G1063" s="274">
        <v>308235140102</v>
      </c>
      <c r="H1063" s="273" t="s">
        <v>4130</v>
      </c>
      <c r="I1063" s="273" t="s">
        <v>2840</v>
      </c>
      <c r="J1063" s="273" t="s">
        <v>373</v>
      </c>
      <c r="K1063" s="275">
        <v>1.1938</v>
      </c>
      <c r="L1063" s="275">
        <v>1.1938</v>
      </c>
      <c r="M1063" s="275">
        <v>1.1572450000000001</v>
      </c>
      <c r="N1063" s="276">
        <v>3.0620706986094737</v>
      </c>
      <c r="O1063" s="273"/>
      <c r="P1063" s="273"/>
      <c r="Q1063" s="277"/>
    </row>
    <row r="1064" spans="1:17" customFormat="1">
      <c r="A1064" s="271">
        <v>1061</v>
      </c>
      <c r="B1064" s="272"/>
      <c r="C1064" s="272" t="s">
        <v>2469</v>
      </c>
      <c r="D1064" s="272" t="s">
        <v>2482</v>
      </c>
      <c r="E1064" s="272"/>
      <c r="F1064" s="273" t="s">
        <v>4106</v>
      </c>
      <c r="G1064" s="274">
        <v>308235240407</v>
      </c>
      <c r="H1064" s="273" t="s">
        <v>4131</v>
      </c>
      <c r="I1064" s="273" t="s">
        <v>2658</v>
      </c>
      <c r="J1064" s="273" t="s">
        <v>373</v>
      </c>
      <c r="K1064" s="275">
        <v>0.3377</v>
      </c>
      <c r="L1064" s="275">
        <v>0.3377</v>
      </c>
      <c r="M1064" s="275">
        <v>0.32814500000000002</v>
      </c>
      <c r="N1064" s="276">
        <v>2.8294344092389636</v>
      </c>
      <c r="O1064" s="273"/>
      <c r="P1064" s="273"/>
      <c r="Q1064" s="277"/>
    </row>
    <row r="1065" spans="1:17" customFormat="1">
      <c r="A1065" s="271">
        <v>1062</v>
      </c>
      <c r="B1065" s="272"/>
      <c r="C1065" s="272" t="s">
        <v>2469</v>
      </c>
      <c r="D1065" s="272" t="s">
        <v>2482</v>
      </c>
      <c r="E1065" s="272"/>
      <c r="F1065" s="273" t="s">
        <v>4102</v>
      </c>
      <c r="G1065" s="274">
        <v>308235340205</v>
      </c>
      <c r="H1065" s="273" t="s">
        <v>4132</v>
      </c>
      <c r="I1065" s="273" t="s">
        <v>2665</v>
      </c>
      <c r="J1065" s="273" t="s">
        <v>373</v>
      </c>
      <c r="K1065" s="275">
        <v>1.58E-3</v>
      </c>
      <c r="L1065" s="275">
        <v>1.58E-3</v>
      </c>
      <c r="M1065" s="275">
        <v>1.5589999999999998E-3</v>
      </c>
      <c r="N1065" s="276">
        <v>1.3291139240506447</v>
      </c>
      <c r="O1065" s="273"/>
      <c r="P1065" s="273"/>
      <c r="Q1065" s="277"/>
    </row>
    <row r="1066" spans="1:17" customFormat="1">
      <c r="A1066" s="271">
        <v>1063</v>
      </c>
      <c r="B1066" s="272"/>
      <c r="C1066" s="272" t="s">
        <v>2469</v>
      </c>
      <c r="D1066" s="272" t="s">
        <v>2482</v>
      </c>
      <c r="E1066" s="272"/>
      <c r="F1066" s="273" t="s">
        <v>4128</v>
      </c>
      <c r="G1066" s="274">
        <v>308235140402</v>
      </c>
      <c r="H1066" s="273" t="s">
        <v>4133</v>
      </c>
      <c r="I1066" s="273" t="s">
        <v>2665</v>
      </c>
      <c r="J1066" s="273" t="s">
        <v>373</v>
      </c>
      <c r="K1066" s="275">
        <v>2.8760000000000001E-3</v>
      </c>
      <c r="L1066" s="275">
        <v>2.8760000000000001E-3</v>
      </c>
      <c r="M1066" s="275">
        <v>2.8730000000000001E-3</v>
      </c>
      <c r="N1066" s="276">
        <v>0.10431154381084716</v>
      </c>
      <c r="O1066" s="273"/>
      <c r="P1066" s="273"/>
      <c r="Q1066" s="277"/>
    </row>
    <row r="1067" spans="1:17" customFormat="1">
      <c r="A1067" s="271">
        <v>1064</v>
      </c>
      <c r="B1067" s="272"/>
      <c r="C1067" s="272" t="s">
        <v>2469</v>
      </c>
      <c r="D1067" s="272" t="s">
        <v>2482</v>
      </c>
      <c r="E1067" s="272"/>
      <c r="F1067" s="273" t="s">
        <v>4134</v>
      </c>
      <c r="G1067" s="274">
        <v>308211240305</v>
      </c>
      <c r="H1067" s="273" t="s">
        <v>4135</v>
      </c>
      <c r="I1067" s="273" t="s">
        <v>2599</v>
      </c>
      <c r="J1067" s="273" t="s">
        <v>373</v>
      </c>
      <c r="K1067" s="275">
        <v>2.7342</v>
      </c>
      <c r="L1067" s="275">
        <v>2.7342</v>
      </c>
      <c r="M1067" s="275">
        <v>2.500985</v>
      </c>
      <c r="N1067" s="276">
        <v>8.5295516055884697</v>
      </c>
      <c r="O1067" s="273"/>
      <c r="P1067" s="273"/>
      <c r="Q1067" s="277"/>
    </row>
    <row r="1068" spans="1:17" customFormat="1">
      <c r="A1068" s="271">
        <v>1065</v>
      </c>
      <c r="B1068" s="272"/>
      <c r="C1068" s="272" t="s">
        <v>2469</v>
      </c>
      <c r="D1068" s="272" t="s">
        <v>2482</v>
      </c>
      <c r="E1068" s="272"/>
      <c r="F1068" s="273" t="s">
        <v>4136</v>
      </c>
      <c r="G1068" s="274">
        <v>308211240103</v>
      </c>
      <c r="H1068" s="273" t="s">
        <v>4137</v>
      </c>
      <c r="I1068" s="273" t="s">
        <v>2599</v>
      </c>
      <c r="J1068" s="273" t="s">
        <v>373</v>
      </c>
      <c r="K1068" s="275">
        <v>1.1853499999999999</v>
      </c>
      <c r="L1068" s="275">
        <v>1.1853499999999999</v>
      </c>
      <c r="M1068" s="275">
        <v>1.0862700000000001</v>
      </c>
      <c r="N1068" s="276">
        <v>8.3587126165267502</v>
      </c>
      <c r="O1068" s="273"/>
      <c r="P1068" s="273"/>
      <c r="Q1068" s="277"/>
    </row>
    <row r="1069" spans="1:17" customFormat="1">
      <c r="A1069" s="271">
        <v>1066</v>
      </c>
      <c r="B1069" s="272"/>
      <c r="C1069" s="272" t="s">
        <v>2469</v>
      </c>
      <c r="D1069" s="272" t="s">
        <v>2482</v>
      </c>
      <c r="E1069" s="272"/>
      <c r="F1069" s="273" t="s">
        <v>4138</v>
      </c>
      <c r="G1069" s="274">
        <v>308211340301</v>
      </c>
      <c r="H1069" s="273" t="s">
        <v>4139</v>
      </c>
      <c r="I1069" s="273" t="s">
        <v>2599</v>
      </c>
      <c r="J1069" s="273" t="s">
        <v>373</v>
      </c>
      <c r="K1069" s="275">
        <v>1.1032</v>
      </c>
      <c r="L1069" s="275">
        <v>1.1032</v>
      </c>
      <c r="M1069" s="275">
        <v>1.011045</v>
      </c>
      <c r="N1069" s="276">
        <v>8.3534263959390849</v>
      </c>
      <c r="O1069" s="273"/>
      <c r="P1069" s="273"/>
      <c r="Q1069" s="277"/>
    </row>
    <row r="1070" spans="1:17" customFormat="1">
      <c r="A1070" s="271">
        <v>1067</v>
      </c>
      <c r="B1070" s="272"/>
      <c r="C1070" s="272" t="s">
        <v>2469</v>
      </c>
      <c r="D1070" s="272" t="s">
        <v>2482</v>
      </c>
      <c r="E1070" s="272"/>
      <c r="F1070" s="273" t="s">
        <v>4140</v>
      </c>
      <c r="G1070" s="274">
        <v>308211240201</v>
      </c>
      <c r="H1070" s="273" t="s">
        <v>4141</v>
      </c>
      <c r="I1070" s="273" t="s">
        <v>2599</v>
      </c>
      <c r="J1070" s="273" t="s">
        <v>373</v>
      </c>
      <c r="K1070" s="275">
        <v>1.0384720000000001</v>
      </c>
      <c r="L1070" s="275">
        <v>1.0384720000000001</v>
      </c>
      <c r="M1070" s="275">
        <v>0.95263799999999998</v>
      </c>
      <c r="N1070" s="276">
        <v>8.2654130299131872</v>
      </c>
      <c r="O1070" s="273"/>
      <c r="P1070" s="273"/>
      <c r="Q1070" s="277"/>
    </row>
    <row r="1071" spans="1:17" customFormat="1">
      <c r="A1071" s="271">
        <v>1068</v>
      </c>
      <c r="B1071" s="272"/>
      <c r="C1071" s="272" t="s">
        <v>2469</v>
      </c>
      <c r="D1071" s="272" t="s">
        <v>2482</v>
      </c>
      <c r="E1071" s="272"/>
      <c r="F1071" s="273" t="s">
        <v>4136</v>
      </c>
      <c r="G1071" s="274">
        <v>308211240101</v>
      </c>
      <c r="H1071" s="273" t="s">
        <v>3565</v>
      </c>
      <c r="I1071" s="273" t="s">
        <v>2599</v>
      </c>
      <c r="J1071" s="273" t="s">
        <v>373</v>
      </c>
      <c r="K1071" s="275">
        <v>0.27779999999999999</v>
      </c>
      <c r="L1071" s="275">
        <v>0.27779999999999999</v>
      </c>
      <c r="M1071" s="275">
        <v>0.255052</v>
      </c>
      <c r="N1071" s="276">
        <v>8.1886249100071957</v>
      </c>
      <c r="O1071" s="273"/>
      <c r="P1071" s="273"/>
      <c r="Q1071" s="277"/>
    </row>
    <row r="1072" spans="1:17" customFormat="1">
      <c r="A1072" s="271">
        <v>1069</v>
      </c>
      <c r="B1072" s="272"/>
      <c r="C1072" s="272" t="s">
        <v>2469</v>
      </c>
      <c r="D1072" s="272" t="s">
        <v>2482</v>
      </c>
      <c r="E1072" s="272"/>
      <c r="F1072" s="273" t="s">
        <v>4140</v>
      </c>
      <c r="G1072" s="274">
        <v>308211240202</v>
      </c>
      <c r="H1072" s="273" t="s">
        <v>4142</v>
      </c>
      <c r="I1072" s="273" t="s">
        <v>2599</v>
      </c>
      <c r="J1072" s="273" t="s">
        <v>373</v>
      </c>
      <c r="K1072" s="275">
        <v>0.17419999999999999</v>
      </c>
      <c r="L1072" s="275">
        <v>0.17419999999999999</v>
      </c>
      <c r="M1072" s="275">
        <v>0.16034100000000001</v>
      </c>
      <c r="N1072" s="276">
        <v>7.9557979334098636</v>
      </c>
      <c r="O1072" s="273"/>
      <c r="P1072" s="273"/>
      <c r="Q1072" s="277"/>
    </row>
    <row r="1073" spans="1:17" customFormat="1">
      <c r="A1073" s="271">
        <v>1070</v>
      </c>
      <c r="B1073" s="272"/>
      <c r="C1073" s="272" t="s">
        <v>2469</v>
      </c>
      <c r="D1073" s="272" t="s">
        <v>2482</v>
      </c>
      <c r="E1073" s="272"/>
      <c r="F1073" s="273" t="s">
        <v>4136</v>
      </c>
      <c r="G1073" s="274">
        <v>308211240105</v>
      </c>
      <c r="H1073" s="273" t="s">
        <v>4143</v>
      </c>
      <c r="I1073" s="273" t="s">
        <v>2599</v>
      </c>
      <c r="J1073" s="273" t="s">
        <v>373</v>
      </c>
      <c r="K1073" s="275">
        <v>0.88867799999999997</v>
      </c>
      <c r="L1073" s="275">
        <v>0.88867799999999997</v>
      </c>
      <c r="M1073" s="275">
        <v>0.81927799999999995</v>
      </c>
      <c r="N1073" s="276">
        <v>7.8093527689444349</v>
      </c>
      <c r="O1073" s="273"/>
      <c r="P1073" s="273"/>
      <c r="Q1073" s="277"/>
    </row>
    <row r="1074" spans="1:17" customFormat="1">
      <c r="A1074" s="271">
        <v>1071</v>
      </c>
      <c r="B1074" s="272"/>
      <c r="C1074" s="272" t="s">
        <v>2469</v>
      </c>
      <c r="D1074" s="272" t="s">
        <v>2482</v>
      </c>
      <c r="E1074" s="272"/>
      <c r="F1074" s="273" t="s">
        <v>4134</v>
      </c>
      <c r="G1074" s="274">
        <v>308211240301</v>
      </c>
      <c r="H1074" s="273" t="s">
        <v>4144</v>
      </c>
      <c r="I1074" s="273" t="s">
        <v>2599</v>
      </c>
      <c r="J1074" s="273" t="s">
        <v>373</v>
      </c>
      <c r="K1074" s="275">
        <v>1.0212000000000001</v>
      </c>
      <c r="L1074" s="275">
        <v>1.0212000000000001</v>
      </c>
      <c r="M1074" s="275">
        <v>0.94489100000000004</v>
      </c>
      <c r="N1074" s="276">
        <v>7.4724833529181414</v>
      </c>
      <c r="O1074" s="273"/>
      <c r="P1074" s="273"/>
      <c r="Q1074" s="277"/>
    </row>
    <row r="1075" spans="1:17" customFormat="1">
      <c r="A1075" s="271">
        <v>1072</v>
      </c>
      <c r="B1075" s="272"/>
      <c r="C1075" s="272" t="s">
        <v>2469</v>
      </c>
      <c r="D1075" s="272" t="s">
        <v>2482</v>
      </c>
      <c r="E1075" s="272"/>
      <c r="F1075" s="273" t="s">
        <v>4138</v>
      </c>
      <c r="G1075" s="274">
        <v>308211340308</v>
      </c>
      <c r="H1075" s="273" t="s">
        <v>4145</v>
      </c>
      <c r="I1075" s="273" t="s">
        <v>2599</v>
      </c>
      <c r="J1075" s="273" t="s">
        <v>373</v>
      </c>
      <c r="K1075" s="275">
        <v>0.67459999999999998</v>
      </c>
      <c r="L1075" s="275">
        <v>0.67459999999999998</v>
      </c>
      <c r="M1075" s="275">
        <v>0.62492099999999995</v>
      </c>
      <c r="N1075" s="276">
        <v>7.3642158316039179</v>
      </c>
      <c r="O1075" s="273"/>
      <c r="P1075" s="273"/>
      <c r="Q1075" s="277"/>
    </row>
    <row r="1076" spans="1:17" customFormat="1">
      <c r="A1076" s="271">
        <v>1073</v>
      </c>
      <c r="B1076" s="272"/>
      <c r="C1076" s="272" t="s">
        <v>2469</v>
      </c>
      <c r="D1076" s="272" t="s">
        <v>2482</v>
      </c>
      <c r="E1076" s="272"/>
      <c r="F1076" s="273" t="s">
        <v>4136</v>
      </c>
      <c r="G1076" s="274">
        <v>308211240106</v>
      </c>
      <c r="H1076" s="273" t="s">
        <v>4146</v>
      </c>
      <c r="I1076" s="273" t="s">
        <v>2599</v>
      </c>
      <c r="J1076" s="273" t="s">
        <v>373</v>
      </c>
      <c r="K1076" s="275">
        <v>1.76515</v>
      </c>
      <c r="L1076" s="275">
        <v>1.76515</v>
      </c>
      <c r="M1076" s="275">
        <v>1.6392509999999998</v>
      </c>
      <c r="N1076" s="276">
        <v>7.1324816587825506</v>
      </c>
      <c r="O1076" s="273"/>
      <c r="P1076" s="273"/>
      <c r="Q1076" s="277"/>
    </row>
    <row r="1077" spans="1:17" customFormat="1">
      <c r="A1077" s="271">
        <v>1074</v>
      </c>
      <c r="B1077" s="272"/>
      <c r="C1077" s="272" t="s">
        <v>2469</v>
      </c>
      <c r="D1077" s="272" t="s">
        <v>2482</v>
      </c>
      <c r="E1077" s="272"/>
      <c r="F1077" s="273" t="s">
        <v>4147</v>
      </c>
      <c r="G1077" s="274">
        <v>308211340203</v>
      </c>
      <c r="H1077" s="273" t="s">
        <v>4148</v>
      </c>
      <c r="I1077" s="273" t="s">
        <v>2599</v>
      </c>
      <c r="J1077" s="273" t="s">
        <v>373</v>
      </c>
      <c r="K1077" s="275">
        <v>2.8787289999999999</v>
      </c>
      <c r="L1077" s="275">
        <v>2.8787289999999999</v>
      </c>
      <c r="M1077" s="275">
        <v>2.679513</v>
      </c>
      <c r="N1077" s="276">
        <v>6.9202762747031716</v>
      </c>
      <c r="O1077" s="273"/>
      <c r="P1077" s="273"/>
      <c r="Q1077" s="277"/>
    </row>
    <row r="1078" spans="1:17" customFormat="1">
      <c r="A1078" s="271">
        <v>1075</v>
      </c>
      <c r="B1078" s="272"/>
      <c r="C1078" s="272" t="s">
        <v>2469</v>
      </c>
      <c r="D1078" s="272" t="s">
        <v>2482</v>
      </c>
      <c r="E1078" s="272"/>
      <c r="F1078" s="273" t="s">
        <v>4134</v>
      </c>
      <c r="G1078" s="274">
        <v>308211240306</v>
      </c>
      <c r="H1078" s="273" t="s">
        <v>4149</v>
      </c>
      <c r="I1078" s="273" t="s">
        <v>2599</v>
      </c>
      <c r="J1078" s="273" t="s">
        <v>373</v>
      </c>
      <c r="K1078" s="275">
        <v>0.91020000000000001</v>
      </c>
      <c r="L1078" s="275">
        <v>0.91020000000000001</v>
      </c>
      <c r="M1078" s="275">
        <v>0.84998899999999999</v>
      </c>
      <c r="N1078" s="276">
        <v>6.6151395297736784</v>
      </c>
      <c r="O1078" s="273"/>
      <c r="P1078" s="273"/>
      <c r="Q1078" s="277"/>
    </row>
    <row r="1079" spans="1:17" customFormat="1">
      <c r="A1079" s="271">
        <v>1076</v>
      </c>
      <c r="B1079" s="272"/>
      <c r="C1079" s="272" t="s">
        <v>2469</v>
      </c>
      <c r="D1079" s="272" t="s">
        <v>2482</v>
      </c>
      <c r="E1079" s="272"/>
      <c r="F1079" s="273" t="s">
        <v>4147</v>
      </c>
      <c r="G1079" s="274">
        <v>308211340202</v>
      </c>
      <c r="H1079" s="273" t="s">
        <v>2900</v>
      </c>
      <c r="I1079" s="273" t="s">
        <v>2599</v>
      </c>
      <c r="J1079" s="273" t="s">
        <v>373</v>
      </c>
      <c r="K1079" s="275">
        <v>0.43540000000000001</v>
      </c>
      <c r="L1079" s="275">
        <v>0.43540000000000001</v>
      </c>
      <c r="M1079" s="275">
        <v>0.40670299999999998</v>
      </c>
      <c r="N1079" s="276">
        <v>6.5909508497932991</v>
      </c>
      <c r="O1079" s="273"/>
      <c r="P1079" s="273"/>
      <c r="Q1079" s="277"/>
    </row>
    <row r="1080" spans="1:17" customFormat="1">
      <c r="A1080" s="271">
        <v>1077</v>
      </c>
      <c r="B1080" s="272"/>
      <c r="C1080" s="272" t="s">
        <v>2469</v>
      </c>
      <c r="D1080" s="272" t="s">
        <v>2482</v>
      </c>
      <c r="E1080" s="272"/>
      <c r="F1080" s="273" t="s">
        <v>4136</v>
      </c>
      <c r="G1080" s="274">
        <v>308211240102</v>
      </c>
      <c r="H1080" s="273" t="s">
        <v>4150</v>
      </c>
      <c r="I1080" s="273" t="s">
        <v>2599</v>
      </c>
      <c r="J1080" s="273" t="s">
        <v>373</v>
      </c>
      <c r="K1080" s="275">
        <v>3.7593999999999999</v>
      </c>
      <c r="L1080" s="275">
        <v>3.7593999999999999</v>
      </c>
      <c r="M1080" s="275">
        <v>3.5264540000000002</v>
      </c>
      <c r="N1080" s="276">
        <v>6.1963611214555421</v>
      </c>
      <c r="O1080" s="273"/>
      <c r="P1080" s="273"/>
      <c r="Q1080" s="277"/>
    </row>
    <row r="1081" spans="1:17" customFormat="1">
      <c r="A1081" s="271">
        <v>1078</v>
      </c>
      <c r="B1081" s="272"/>
      <c r="C1081" s="272" t="s">
        <v>2469</v>
      </c>
      <c r="D1081" s="272" t="s">
        <v>2482</v>
      </c>
      <c r="E1081" s="272"/>
      <c r="F1081" s="273" t="s">
        <v>4147</v>
      </c>
      <c r="G1081" s="274">
        <v>308211340201</v>
      </c>
      <c r="H1081" s="273" t="s">
        <v>4151</v>
      </c>
      <c r="I1081" s="273" t="s">
        <v>2599</v>
      </c>
      <c r="J1081" s="273" t="s">
        <v>373</v>
      </c>
      <c r="K1081" s="275">
        <v>1.844109</v>
      </c>
      <c r="L1081" s="275">
        <v>1.844109</v>
      </c>
      <c r="M1081" s="275">
        <v>1.729889</v>
      </c>
      <c r="N1081" s="276">
        <v>6.1937770489705324</v>
      </c>
      <c r="O1081" s="273"/>
      <c r="P1081" s="273"/>
      <c r="Q1081" s="277"/>
    </row>
    <row r="1082" spans="1:17" customFormat="1">
      <c r="A1082" s="271">
        <v>1079</v>
      </c>
      <c r="B1082" s="272"/>
      <c r="C1082" s="272" t="s">
        <v>2469</v>
      </c>
      <c r="D1082" s="272" t="s">
        <v>2482</v>
      </c>
      <c r="E1082" s="272"/>
      <c r="F1082" s="273" t="s">
        <v>4152</v>
      </c>
      <c r="G1082" s="274">
        <v>308211340101</v>
      </c>
      <c r="H1082" s="273" t="s">
        <v>2845</v>
      </c>
      <c r="I1082" s="273" t="s">
        <v>2599</v>
      </c>
      <c r="J1082" s="273" t="s">
        <v>373</v>
      </c>
      <c r="K1082" s="275">
        <v>1.1823999999999999</v>
      </c>
      <c r="L1082" s="275">
        <v>1.1823999999999999</v>
      </c>
      <c r="M1082" s="275">
        <v>1.110725</v>
      </c>
      <c r="N1082" s="276">
        <v>6.0618234100135266</v>
      </c>
      <c r="O1082" s="273"/>
      <c r="P1082" s="273"/>
      <c r="Q1082" s="277"/>
    </row>
    <row r="1083" spans="1:17" customFormat="1">
      <c r="A1083" s="271">
        <v>1080</v>
      </c>
      <c r="B1083" s="272"/>
      <c r="C1083" s="272" t="s">
        <v>2469</v>
      </c>
      <c r="D1083" s="272" t="s">
        <v>2482</v>
      </c>
      <c r="E1083" s="272"/>
      <c r="F1083" s="273" t="s">
        <v>4153</v>
      </c>
      <c r="G1083" s="274">
        <v>308211240401</v>
      </c>
      <c r="H1083" s="273" t="s">
        <v>4154</v>
      </c>
      <c r="I1083" s="273" t="s">
        <v>2599</v>
      </c>
      <c r="J1083" s="273" t="s">
        <v>373</v>
      </c>
      <c r="K1083" s="275">
        <v>1.2649600000000001</v>
      </c>
      <c r="L1083" s="275">
        <v>1.2649600000000001</v>
      </c>
      <c r="M1083" s="275">
        <v>1.193163</v>
      </c>
      <c r="N1083" s="276">
        <v>5.6758316468505017</v>
      </c>
      <c r="O1083" s="273"/>
      <c r="P1083" s="273"/>
      <c r="Q1083" s="277"/>
    </row>
    <row r="1084" spans="1:17" customFormat="1">
      <c r="A1084" s="271">
        <v>1081</v>
      </c>
      <c r="B1084" s="272"/>
      <c r="C1084" s="272" t="s">
        <v>2469</v>
      </c>
      <c r="D1084" s="272" t="s">
        <v>2482</v>
      </c>
      <c r="E1084" s="272"/>
      <c r="F1084" s="273" t="s">
        <v>4153</v>
      </c>
      <c r="G1084" s="274">
        <v>308211240403</v>
      </c>
      <c r="H1084" s="273" t="s">
        <v>4155</v>
      </c>
      <c r="I1084" s="273" t="s">
        <v>2599</v>
      </c>
      <c r="J1084" s="273" t="s">
        <v>373</v>
      </c>
      <c r="K1084" s="275">
        <v>0.86</v>
      </c>
      <c r="L1084" s="275">
        <v>0.86</v>
      </c>
      <c r="M1084" s="275">
        <v>0.81220700000000001</v>
      </c>
      <c r="N1084" s="276">
        <v>5.5573255813953466</v>
      </c>
      <c r="O1084" s="273"/>
      <c r="P1084" s="273"/>
      <c r="Q1084" s="277"/>
    </row>
    <row r="1085" spans="1:17" customFormat="1">
      <c r="A1085" s="271">
        <v>1082</v>
      </c>
      <c r="B1085" s="272"/>
      <c r="C1085" s="272" t="s">
        <v>2469</v>
      </c>
      <c r="D1085" s="272" t="s">
        <v>2482</v>
      </c>
      <c r="E1085" s="272"/>
      <c r="F1085" s="273" t="s">
        <v>4140</v>
      </c>
      <c r="G1085" s="274">
        <v>308211240203</v>
      </c>
      <c r="H1085" s="273" t="s">
        <v>4156</v>
      </c>
      <c r="I1085" s="273" t="s">
        <v>2599</v>
      </c>
      <c r="J1085" s="273" t="s">
        <v>373</v>
      </c>
      <c r="K1085" s="275">
        <v>3.1E-2</v>
      </c>
      <c r="L1085" s="275">
        <v>3.1E-2</v>
      </c>
      <c r="M1085" s="275">
        <v>2.9304E-2</v>
      </c>
      <c r="N1085" s="276">
        <v>5.4709677419354827</v>
      </c>
      <c r="O1085" s="273"/>
      <c r="P1085" s="273"/>
      <c r="Q1085" s="277"/>
    </row>
    <row r="1086" spans="1:17" customFormat="1">
      <c r="A1086" s="271">
        <v>1083</v>
      </c>
      <c r="B1086" s="272"/>
      <c r="C1086" s="272" t="s">
        <v>2469</v>
      </c>
      <c r="D1086" s="272" t="s">
        <v>2482</v>
      </c>
      <c r="E1086" s="272"/>
      <c r="F1086" s="273" t="s">
        <v>4147</v>
      </c>
      <c r="G1086" s="274">
        <v>308211340207</v>
      </c>
      <c r="H1086" s="273" t="s">
        <v>4157</v>
      </c>
      <c r="I1086" s="273" t="s">
        <v>2599</v>
      </c>
      <c r="J1086" s="273" t="s">
        <v>373</v>
      </c>
      <c r="K1086" s="275">
        <v>0.86189099999999996</v>
      </c>
      <c r="L1086" s="275">
        <v>0.86189099999999996</v>
      </c>
      <c r="M1086" s="275">
        <v>0.81535299999999999</v>
      </c>
      <c r="N1086" s="276">
        <v>5.3995226774615315</v>
      </c>
      <c r="O1086" s="273"/>
      <c r="P1086" s="273"/>
      <c r="Q1086" s="277"/>
    </row>
    <row r="1087" spans="1:17" customFormat="1">
      <c r="A1087" s="271">
        <v>1084</v>
      </c>
      <c r="B1087" s="272"/>
      <c r="C1087" s="272" t="s">
        <v>2469</v>
      </c>
      <c r="D1087" s="272" t="s">
        <v>2482</v>
      </c>
      <c r="E1087" s="272"/>
      <c r="F1087" s="273" t="s">
        <v>4136</v>
      </c>
      <c r="G1087" s="274">
        <v>308211240104</v>
      </c>
      <c r="H1087" s="273" t="s">
        <v>4158</v>
      </c>
      <c r="I1087" s="273" t="s">
        <v>2599</v>
      </c>
      <c r="J1087" s="273" t="s">
        <v>373</v>
      </c>
      <c r="K1087" s="275">
        <v>2.29941</v>
      </c>
      <c r="L1087" s="275">
        <v>2.29941</v>
      </c>
      <c r="M1087" s="275">
        <v>2.182725</v>
      </c>
      <c r="N1087" s="276">
        <v>5.0745626051900246</v>
      </c>
      <c r="O1087" s="273"/>
      <c r="P1087" s="273"/>
      <c r="Q1087" s="277"/>
    </row>
    <row r="1088" spans="1:17" customFormat="1">
      <c r="A1088" s="271">
        <v>1085</v>
      </c>
      <c r="B1088" s="272"/>
      <c r="C1088" s="272" t="s">
        <v>2469</v>
      </c>
      <c r="D1088" s="272" t="s">
        <v>2482</v>
      </c>
      <c r="E1088" s="272"/>
      <c r="F1088" s="273" t="s">
        <v>4147</v>
      </c>
      <c r="G1088" s="274">
        <v>308211340206</v>
      </c>
      <c r="H1088" s="273" t="s">
        <v>4159</v>
      </c>
      <c r="I1088" s="273" t="s">
        <v>2599</v>
      </c>
      <c r="J1088" s="273" t="s">
        <v>373</v>
      </c>
      <c r="K1088" s="275">
        <v>1.3510709999999999</v>
      </c>
      <c r="L1088" s="275">
        <v>1.3510709999999999</v>
      </c>
      <c r="M1088" s="275">
        <v>1.2825519999999999</v>
      </c>
      <c r="N1088" s="276">
        <v>5.0714581247025503</v>
      </c>
      <c r="O1088" s="273"/>
      <c r="P1088" s="273"/>
      <c r="Q1088" s="277"/>
    </row>
    <row r="1089" spans="1:17" customFormat="1">
      <c r="A1089" s="271">
        <v>1086</v>
      </c>
      <c r="B1089" s="272"/>
      <c r="C1089" s="272" t="s">
        <v>2469</v>
      </c>
      <c r="D1089" s="272" t="s">
        <v>2482</v>
      </c>
      <c r="E1089" s="272"/>
      <c r="F1089" s="273" t="s">
        <v>4153</v>
      </c>
      <c r="G1089" s="274">
        <v>308211240402</v>
      </c>
      <c r="H1089" s="273" t="s">
        <v>3984</v>
      </c>
      <c r="I1089" s="273" t="s">
        <v>2599</v>
      </c>
      <c r="J1089" s="273" t="s">
        <v>373</v>
      </c>
      <c r="K1089" s="275">
        <v>0.69740000000000002</v>
      </c>
      <c r="L1089" s="275">
        <v>0.69740000000000002</v>
      </c>
      <c r="M1089" s="275">
        <v>0.66345100000000001</v>
      </c>
      <c r="N1089" s="276">
        <v>4.867938055635217</v>
      </c>
      <c r="O1089" s="273"/>
      <c r="P1089" s="273"/>
      <c r="Q1089" s="277"/>
    </row>
    <row r="1090" spans="1:17" customFormat="1">
      <c r="A1090" s="271">
        <v>1087</v>
      </c>
      <c r="B1090" s="272"/>
      <c r="C1090" s="272" t="s">
        <v>2469</v>
      </c>
      <c r="D1090" s="272" t="s">
        <v>2482</v>
      </c>
      <c r="E1090" s="272"/>
      <c r="F1090" s="273" t="s">
        <v>4160</v>
      </c>
      <c r="G1090" s="274">
        <v>308211140101</v>
      </c>
      <c r="H1090" s="273" t="s">
        <v>4161</v>
      </c>
      <c r="I1090" s="273" t="s">
        <v>2599</v>
      </c>
      <c r="J1090" s="273" t="s">
        <v>373</v>
      </c>
      <c r="K1090" s="275">
        <v>2.4292400000000001</v>
      </c>
      <c r="L1090" s="275">
        <v>2.4292400000000001</v>
      </c>
      <c r="M1090" s="275">
        <v>2.3218459999999999</v>
      </c>
      <c r="N1090" s="276">
        <v>4.4208888376611704</v>
      </c>
      <c r="O1090" s="273"/>
      <c r="P1090" s="273"/>
      <c r="Q1090" s="277"/>
    </row>
    <row r="1091" spans="1:17" customFormat="1">
      <c r="A1091" s="271">
        <v>1088</v>
      </c>
      <c r="B1091" s="272"/>
      <c r="C1091" s="272" t="s">
        <v>2469</v>
      </c>
      <c r="D1091" s="272" t="s">
        <v>2482</v>
      </c>
      <c r="E1091" s="272"/>
      <c r="F1091" s="273" t="s">
        <v>4160</v>
      </c>
      <c r="G1091" s="274">
        <v>308211140104</v>
      </c>
      <c r="H1091" s="273" t="s">
        <v>4162</v>
      </c>
      <c r="I1091" s="273" t="s">
        <v>2599</v>
      </c>
      <c r="J1091" s="273" t="s">
        <v>373</v>
      </c>
      <c r="K1091" s="275">
        <v>2.8534799999999998</v>
      </c>
      <c r="L1091" s="275">
        <v>2.8534799999999998</v>
      </c>
      <c r="M1091" s="275">
        <v>2.7426759999999999</v>
      </c>
      <c r="N1091" s="276">
        <v>3.8831181574778837</v>
      </c>
      <c r="O1091" s="273"/>
      <c r="P1091" s="273"/>
      <c r="Q1091" s="277"/>
    </row>
    <row r="1092" spans="1:17" customFormat="1">
      <c r="A1092" s="271">
        <v>1089</v>
      </c>
      <c r="B1092" s="272"/>
      <c r="C1092" s="272" t="s">
        <v>2469</v>
      </c>
      <c r="D1092" s="272" t="s">
        <v>2482</v>
      </c>
      <c r="E1092" s="272"/>
      <c r="F1092" s="273" t="s">
        <v>4134</v>
      </c>
      <c r="G1092" s="274">
        <v>308211240304</v>
      </c>
      <c r="H1092" s="273" t="s">
        <v>4163</v>
      </c>
      <c r="I1092" s="273" t="s">
        <v>2599</v>
      </c>
      <c r="J1092" s="273" t="s">
        <v>373</v>
      </c>
      <c r="K1092" s="275">
        <v>2.0089999999999999</v>
      </c>
      <c r="L1092" s="275">
        <v>2.0089999999999999</v>
      </c>
      <c r="M1092" s="275">
        <v>1.9318090000000001</v>
      </c>
      <c r="N1092" s="276">
        <v>3.8422598307615621</v>
      </c>
      <c r="O1092" s="273"/>
      <c r="P1092" s="273"/>
      <c r="Q1092" s="277"/>
    </row>
    <row r="1093" spans="1:17" customFormat="1">
      <c r="A1093" s="271">
        <v>1090</v>
      </c>
      <c r="B1093" s="272"/>
      <c r="C1093" s="272" t="s">
        <v>2469</v>
      </c>
      <c r="D1093" s="272" t="s">
        <v>2482</v>
      </c>
      <c r="E1093" s="272"/>
      <c r="F1093" s="273" t="s">
        <v>4138</v>
      </c>
      <c r="G1093" s="274">
        <v>308211340306</v>
      </c>
      <c r="H1093" s="273" t="s">
        <v>4164</v>
      </c>
      <c r="I1093" s="273" t="s">
        <v>2599</v>
      </c>
      <c r="J1093" s="273" t="s">
        <v>373</v>
      </c>
      <c r="K1093" s="275">
        <v>1.7214</v>
      </c>
      <c r="L1093" s="275">
        <v>1.7214</v>
      </c>
      <c r="M1093" s="275">
        <v>1.6582190000000001</v>
      </c>
      <c r="N1093" s="276">
        <v>3.6703264784477709</v>
      </c>
      <c r="O1093" s="273"/>
      <c r="P1093" s="273"/>
      <c r="Q1093" s="277"/>
    </row>
    <row r="1094" spans="1:17" customFormat="1">
      <c r="A1094" s="271">
        <v>1091</v>
      </c>
      <c r="B1094" s="272"/>
      <c r="C1094" s="272" t="s">
        <v>2469</v>
      </c>
      <c r="D1094" s="272" t="s">
        <v>2482</v>
      </c>
      <c r="E1094" s="272"/>
      <c r="F1094" s="273" t="s">
        <v>4138</v>
      </c>
      <c r="G1094" s="274">
        <v>308211340302</v>
      </c>
      <c r="H1094" s="273" t="s">
        <v>2623</v>
      </c>
      <c r="I1094" s="273" t="s">
        <v>2599</v>
      </c>
      <c r="J1094" s="273" t="s">
        <v>373</v>
      </c>
      <c r="K1094" s="275">
        <v>0.81979999999999997</v>
      </c>
      <c r="L1094" s="275">
        <v>0.81979999999999997</v>
      </c>
      <c r="M1094" s="275">
        <v>0.79147999999999996</v>
      </c>
      <c r="N1094" s="276">
        <v>3.4545010978287403</v>
      </c>
      <c r="O1094" s="273"/>
      <c r="P1094" s="273"/>
      <c r="Q1094" s="277"/>
    </row>
    <row r="1095" spans="1:17" customFormat="1">
      <c r="A1095" s="271">
        <v>1092</v>
      </c>
      <c r="B1095" s="272"/>
      <c r="C1095" s="272" t="s">
        <v>2469</v>
      </c>
      <c r="D1095" s="272" t="s">
        <v>2482</v>
      </c>
      <c r="E1095" s="272"/>
      <c r="F1095" s="273" t="s">
        <v>4134</v>
      </c>
      <c r="G1095" s="274">
        <v>308211240303</v>
      </c>
      <c r="H1095" s="273" t="s">
        <v>4165</v>
      </c>
      <c r="I1095" s="273" t="s">
        <v>2599</v>
      </c>
      <c r="J1095" s="273" t="s">
        <v>373</v>
      </c>
      <c r="K1095" s="275">
        <v>2.2944</v>
      </c>
      <c r="L1095" s="275">
        <v>2.2944</v>
      </c>
      <c r="M1095" s="275">
        <v>2.2182270000000002</v>
      </c>
      <c r="N1095" s="276">
        <v>3.3199529288702854</v>
      </c>
      <c r="O1095" s="273"/>
      <c r="P1095" s="273"/>
      <c r="Q1095" s="277"/>
    </row>
    <row r="1096" spans="1:17" customFormat="1">
      <c r="A1096" s="271">
        <v>1093</v>
      </c>
      <c r="B1096" s="272"/>
      <c r="C1096" s="272" t="s">
        <v>2469</v>
      </c>
      <c r="D1096" s="272" t="s">
        <v>2482</v>
      </c>
      <c r="E1096" s="272"/>
      <c r="F1096" s="273" t="s">
        <v>4134</v>
      </c>
      <c r="G1096" s="274">
        <v>308211240302</v>
      </c>
      <c r="H1096" s="273" t="s">
        <v>4166</v>
      </c>
      <c r="I1096" s="273" t="s">
        <v>2599</v>
      </c>
      <c r="J1096" s="273" t="s">
        <v>373</v>
      </c>
      <c r="K1096" s="275">
        <v>0.9637</v>
      </c>
      <c r="L1096" s="275">
        <v>0.9637</v>
      </c>
      <c r="M1096" s="275">
        <v>0.93452799999999991</v>
      </c>
      <c r="N1096" s="276">
        <v>3.02708311715265</v>
      </c>
      <c r="O1096" s="273"/>
      <c r="P1096" s="273"/>
      <c r="Q1096" s="277"/>
    </row>
    <row r="1097" spans="1:17" customFormat="1">
      <c r="A1097" s="271">
        <v>1094</v>
      </c>
      <c r="B1097" s="272"/>
      <c r="C1097" s="272" t="s">
        <v>2469</v>
      </c>
      <c r="D1097" s="272" t="s">
        <v>2482</v>
      </c>
      <c r="E1097" s="272"/>
      <c r="F1097" s="273" t="s">
        <v>4160</v>
      </c>
      <c r="G1097" s="274">
        <v>308211140103</v>
      </c>
      <c r="H1097" s="273" t="s">
        <v>2694</v>
      </c>
      <c r="I1097" s="273" t="s">
        <v>2599</v>
      </c>
      <c r="J1097" s="273" t="s">
        <v>373</v>
      </c>
      <c r="K1097" s="275">
        <v>1.0392999999999999</v>
      </c>
      <c r="L1097" s="275">
        <v>1.0392999999999999</v>
      </c>
      <c r="M1097" s="275">
        <v>1.014626</v>
      </c>
      <c r="N1097" s="276">
        <v>2.3740979505436224</v>
      </c>
      <c r="O1097" s="273"/>
      <c r="P1097" s="273"/>
      <c r="Q1097" s="277"/>
    </row>
    <row r="1098" spans="1:17" customFormat="1">
      <c r="A1098" s="271">
        <v>1095</v>
      </c>
      <c r="B1098" s="272"/>
      <c r="C1098" s="272" t="s">
        <v>2469</v>
      </c>
      <c r="D1098" s="272" t="s">
        <v>2482</v>
      </c>
      <c r="E1098" s="272"/>
      <c r="F1098" s="273" t="s">
        <v>4160</v>
      </c>
      <c r="G1098" s="274">
        <v>308211140105</v>
      </c>
      <c r="H1098" s="273" t="s">
        <v>3234</v>
      </c>
      <c r="I1098" s="273" t="s">
        <v>2599</v>
      </c>
      <c r="J1098" s="273" t="s">
        <v>373</v>
      </c>
      <c r="K1098" s="275">
        <v>0.31306</v>
      </c>
      <c r="L1098" s="275">
        <v>0.31306</v>
      </c>
      <c r="M1098" s="275">
        <v>0.30745600000000001</v>
      </c>
      <c r="N1098" s="276">
        <v>1.7900721906343824</v>
      </c>
      <c r="O1098" s="273"/>
      <c r="P1098" s="273"/>
      <c r="Q1098" s="277"/>
    </row>
    <row r="1099" spans="1:17" customFormat="1">
      <c r="A1099" s="271">
        <v>1096</v>
      </c>
      <c r="B1099" s="272"/>
      <c r="C1099" s="272" t="s">
        <v>2469</v>
      </c>
      <c r="D1099" s="272" t="s">
        <v>2482</v>
      </c>
      <c r="E1099" s="272"/>
      <c r="F1099" s="273" t="s">
        <v>4160</v>
      </c>
      <c r="G1099" s="274">
        <v>308211140102</v>
      </c>
      <c r="H1099" s="273" t="s">
        <v>4167</v>
      </c>
      <c r="I1099" s="273" t="s">
        <v>2599</v>
      </c>
      <c r="J1099" s="273" t="s">
        <v>373</v>
      </c>
      <c r="K1099" s="275">
        <v>2.7943600000000002</v>
      </c>
      <c r="L1099" s="275">
        <v>2.7943600000000002</v>
      </c>
      <c r="M1099" s="275">
        <v>2.7498469999999999</v>
      </c>
      <c r="N1099" s="276">
        <v>1.5929586739002934</v>
      </c>
      <c r="O1099" s="273"/>
      <c r="P1099" s="273"/>
      <c r="Q1099" s="277"/>
    </row>
    <row r="1100" spans="1:17" customFormat="1">
      <c r="A1100" s="271">
        <v>1097</v>
      </c>
      <c r="B1100" s="272"/>
      <c r="C1100" s="272" t="s">
        <v>2469</v>
      </c>
      <c r="D1100" s="272" t="s">
        <v>2482</v>
      </c>
      <c r="E1100" s="272"/>
      <c r="F1100" s="273" t="s">
        <v>4140</v>
      </c>
      <c r="G1100" s="274">
        <v>308211240204</v>
      </c>
      <c r="H1100" s="273" t="s">
        <v>3573</v>
      </c>
      <c r="I1100" s="273" t="s">
        <v>2599</v>
      </c>
      <c r="J1100" s="273" t="s">
        <v>373</v>
      </c>
      <c r="K1100" s="275">
        <v>0.47060000000000002</v>
      </c>
      <c r="L1100" s="275">
        <v>0.47060000000000002</v>
      </c>
      <c r="M1100" s="275">
        <v>0.466393</v>
      </c>
      <c r="N1100" s="276">
        <v>0.89396515087123174</v>
      </c>
      <c r="O1100" s="273"/>
      <c r="P1100" s="273"/>
      <c r="Q1100" s="277"/>
    </row>
    <row r="1101" spans="1:17" customFormat="1">
      <c r="A1101" s="271">
        <v>1098</v>
      </c>
      <c r="B1101" s="272"/>
      <c r="C1101" s="272" t="s">
        <v>2469</v>
      </c>
      <c r="D1101" s="272" t="s">
        <v>2482</v>
      </c>
      <c r="E1101" s="272"/>
      <c r="F1101" s="273" t="s">
        <v>4136</v>
      </c>
      <c r="G1101" s="274">
        <v>308211240107</v>
      </c>
      <c r="H1101" s="273" t="s">
        <v>4168</v>
      </c>
      <c r="I1101" s="273" t="s">
        <v>2599</v>
      </c>
      <c r="J1101" s="273" t="s">
        <v>373</v>
      </c>
      <c r="K1101" s="275">
        <v>0.17673</v>
      </c>
      <c r="L1101" s="275">
        <v>0.17673</v>
      </c>
      <c r="M1101" s="275">
        <v>0.17643499999999998</v>
      </c>
      <c r="N1101" s="276">
        <v>0.16692129236689723</v>
      </c>
      <c r="O1101" s="273"/>
      <c r="P1101" s="273"/>
      <c r="Q1101" s="277"/>
    </row>
    <row r="1102" spans="1:17" customFormat="1">
      <c r="A1102" s="271">
        <v>1099</v>
      </c>
      <c r="B1102" s="272"/>
      <c r="C1102" s="272" t="s">
        <v>2469</v>
      </c>
      <c r="D1102" s="272" t="s">
        <v>2482</v>
      </c>
      <c r="E1102" s="272"/>
      <c r="F1102" s="273" t="s">
        <v>4169</v>
      </c>
      <c r="G1102" s="274">
        <v>308212340201</v>
      </c>
      <c r="H1102" s="273" t="s">
        <v>4170</v>
      </c>
      <c r="I1102" s="273" t="s">
        <v>2596</v>
      </c>
      <c r="J1102" s="273" t="s">
        <v>373</v>
      </c>
      <c r="K1102" s="275">
        <v>0.52239999999999998</v>
      </c>
      <c r="L1102" s="275">
        <v>0.52239999999999998</v>
      </c>
      <c r="M1102" s="275">
        <v>0.47105000000000002</v>
      </c>
      <c r="N1102" s="276">
        <v>9.8296324655436358</v>
      </c>
      <c r="O1102" s="273"/>
      <c r="P1102" s="273"/>
      <c r="Q1102" s="277"/>
    </row>
    <row r="1103" spans="1:17" customFormat="1">
      <c r="A1103" s="271">
        <v>1100</v>
      </c>
      <c r="B1103" s="272"/>
      <c r="C1103" s="272" t="s">
        <v>2469</v>
      </c>
      <c r="D1103" s="272" t="s">
        <v>2482</v>
      </c>
      <c r="E1103" s="272"/>
      <c r="F1103" s="273" t="s">
        <v>4171</v>
      </c>
      <c r="G1103" s="274">
        <v>308212340105</v>
      </c>
      <c r="H1103" s="273" t="s">
        <v>4172</v>
      </c>
      <c r="I1103" s="273" t="s">
        <v>2596</v>
      </c>
      <c r="J1103" s="273" t="s">
        <v>373</v>
      </c>
      <c r="K1103" s="275">
        <v>0.86180000000000001</v>
      </c>
      <c r="L1103" s="275">
        <v>0.86180000000000001</v>
      </c>
      <c r="M1103" s="275">
        <v>0.78595700000000002</v>
      </c>
      <c r="N1103" s="276">
        <v>8.8005337665351586</v>
      </c>
      <c r="O1103" s="273"/>
      <c r="P1103" s="273"/>
      <c r="Q1103" s="277"/>
    </row>
    <row r="1104" spans="1:17" customFormat="1">
      <c r="A1104" s="271">
        <v>1101</v>
      </c>
      <c r="B1104" s="272"/>
      <c r="C1104" s="272" t="s">
        <v>2469</v>
      </c>
      <c r="D1104" s="272" t="s">
        <v>2482</v>
      </c>
      <c r="E1104" s="272"/>
      <c r="F1104" s="273" t="s">
        <v>4171</v>
      </c>
      <c r="G1104" s="274">
        <v>308212340101</v>
      </c>
      <c r="H1104" s="273" t="s">
        <v>4173</v>
      </c>
      <c r="I1104" s="273" t="s">
        <v>2596</v>
      </c>
      <c r="J1104" s="273" t="s">
        <v>373</v>
      </c>
      <c r="K1104" s="275">
        <v>2.6139999999999999</v>
      </c>
      <c r="L1104" s="275">
        <v>2.6139999999999999</v>
      </c>
      <c r="M1104" s="275">
        <v>2.395356</v>
      </c>
      <c r="N1104" s="276">
        <v>8.3643458301453659</v>
      </c>
      <c r="O1104" s="273"/>
      <c r="P1104" s="273"/>
      <c r="Q1104" s="277"/>
    </row>
    <row r="1105" spans="1:17" customFormat="1">
      <c r="A1105" s="271">
        <v>1102</v>
      </c>
      <c r="B1105" s="272"/>
      <c r="C1105" s="272" t="s">
        <v>2469</v>
      </c>
      <c r="D1105" s="272" t="s">
        <v>2482</v>
      </c>
      <c r="E1105" s="272"/>
      <c r="F1105" s="273" t="s">
        <v>4152</v>
      </c>
      <c r="G1105" s="274">
        <v>308211340102</v>
      </c>
      <c r="H1105" s="273" t="s">
        <v>4174</v>
      </c>
      <c r="I1105" s="273" t="s">
        <v>2596</v>
      </c>
      <c r="J1105" s="273" t="s">
        <v>373</v>
      </c>
      <c r="K1105" s="275">
        <v>1.825</v>
      </c>
      <c r="L1105" s="275">
        <v>1.825</v>
      </c>
      <c r="M1105" s="275">
        <v>1.714493</v>
      </c>
      <c r="N1105" s="276">
        <v>6.0551780821917767</v>
      </c>
      <c r="O1105" s="273"/>
      <c r="P1105" s="273"/>
      <c r="Q1105" s="277"/>
    </row>
    <row r="1106" spans="1:17" customFormat="1">
      <c r="A1106" s="271">
        <v>1103</v>
      </c>
      <c r="B1106" s="272"/>
      <c r="C1106" s="272" t="s">
        <v>2469</v>
      </c>
      <c r="D1106" s="272" t="s">
        <v>2482</v>
      </c>
      <c r="E1106" s="272"/>
      <c r="F1106" s="273" t="s">
        <v>4175</v>
      </c>
      <c r="G1106" s="274">
        <v>308212440202</v>
      </c>
      <c r="H1106" s="273" t="s">
        <v>4176</v>
      </c>
      <c r="I1106" s="273" t="s">
        <v>2596</v>
      </c>
      <c r="J1106" s="273" t="s">
        <v>373</v>
      </c>
      <c r="K1106" s="275">
        <v>0.31190000000000001</v>
      </c>
      <c r="L1106" s="275">
        <v>0.31190000000000001</v>
      </c>
      <c r="M1106" s="275">
        <v>0.29368</v>
      </c>
      <c r="N1106" s="276">
        <v>5.8416159025328671</v>
      </c>
      <c r="O1106" s="273"/>
      <c r="P1106" s="273"/>
      <c r="Q1106" s="277"/>
    </row>
    <row r="1107" spans="1:17" customFormat="1">
      <c r="A1107" s="271">
        <v>1104</v>
      </c>
      <c r="B1107" s="272"/>
      <c r="C1107" s="272" t="s">
        <v>2469</v>
      </c>
      <c r="D1107" s="272" t="s">
        <v>2482</v>
      </c>
      <c r="E1107" s="272"/>
      <c r="F1107" s="273" t="s">
        <v>4177</v>
      </c>
      <c r="G1107" s="274">
        <v>308212140403</v>
      </c>
      <c r="H1107" s="273" t="s">
        <v>4178</v>
      </c>
      <c r="I1107" s="273" t="s">
        <v>2596</v>
      </c>
      <c r="J1107" s="273" t="s">
        <v>373</v>
      </c>
      <c r="K1107" s="275">
        <v>0.16974</v>
      </c>
      <c r="L1107" s="275">
        <v>0.16974</v>
      </c>
      <c r="M1107" s="275">
        <v>0.160303</v>
      </c>
      <c r="N1107" s="276">
        <v>5.5596795098385767</v>
      </c>
      <c r="O1107" s="273"/>
      <c r="P1107" s="273"/>
      <c r="Q1107" s="277"/>
    </row>
    <row r="1108" spans="1:17" customFormat="1">
      <c r="A1108" s="271">
        <v>1105</v>
      </c>
      <c r="B1108" s="272"/>
      <c r="C1108" s="272" t="s">
        <v>2469</v>
      </c>
      <c r="D1108" s="272" t="s">
        <v>2482</v>
      </c>
      <c r="E1108" s="272"/>
      <c r="F1108" s="273" t="s">
        <v>4153</v>
      </c>
      <c r="G1108" s="274">
        <v>308211240404</v>
      </c>
      <c r="H1108" s="273" t="s">
        <v>4179</v>
      </c>
      <c r="I1108" s="273" t="s">
        <v>2596</v>
      </c>
      <c r="J1108" s="273" t="s">
        <v>373</v>
      </c>
      <c r="K1108" s="275">
        <v>0.26240000000000002</v>
      </c>
      <c r="L1108" s="275">
        <v>0.26240000000000002</v>
      </c>
      <c r="M1108" s="275">
        <v>0.24827399999999999</v>
      </c>
      <c r="N1108" s="276">
        <v>5.3833841463414736</v>
      </c>
      <c r="O1108" s="273"/>
      <c r="P1108" s="273"/>
      <c r="Q1108" s="277"/>
    </row>
    <row r="1109" spans="1:17" customFormat="1">
      <c r="A1109" s="271">
        <v>1106</v>
      </c>
      <c r="B1109" s="272"/>
      <c r="C1109" s="272" t="s">
        <v>2469</v>
      </c>
      <c r="D1109" s="272" t="s">
        <v>2482</v>
      </c>
      <c r="E1109" s="272"/>
      <c r="F1109" s="273" t="s">
        <v>4180</v>
      </c>
      <c r="G1109" s="274">
        <v>308212140101</v>
      </c>
      <c r="H1109" s="273" t="s">
        <v>4181</v>
      </c>
      <c r="I1109" s="273" t="s">
        <v>2596</v>
      </c>
      <c r="J1109" s="273" t="s">
        <v>373</v>
      </c>
      <c r="K1109" s="275">
        <v>0.28889999999999999</v>
      </c>
      <c r="L1109" s="275">
        <v>0.28889999999999999</v>
      </c>
      <c r="M1109" s="275">
        <v>0.27337400000000001</v>
      </c>
      <c r="N1109" s="276">
        <v>5.374177916233986</v>
      </c>
      <c r="O1109" s="273"/>
      <c r="P1109" s="273"/>
      <c r="Q1109" s="277"/>
    </row>
    <row r="1110" spans="1:17" customFormat="1">
      <c r="A1110" s="271">
        <v>1107</v>
      </c>
      <c r="B1110" s="272"/>
      <c r="C1110" s="272" t="s">
        <v>2469</v>
      </c>
      <c r="D1110" s="272" t="s">
        <v>2482</v>
      </c>
      <c r="E1110" s="272"/>
      <c r="F1110" s="273" t="s">
        <v>4182</v>
      </c>
      <c r="G1110" s="274">
        <v>308212440102</v>
      </c>
      <c r="H1110" s="273" t="s">
        <v>4183</v>
      </c>
      <c r="I1110" s="273" t="s">
        <v>2665</v>
      </c>
      <c r="J1110" s="273" t="s">
        <v>373</v>
      </c>
      <c r="K1110" s="275">
        <v>0.184</v>
      </c>
      <c r="L1110" s="275">
        <v>0.184</v>
      </c>
      <c r="M1110" s="275">
        <v>0.17419799999999999</v>
      </c>
      <c r="N1110" s="276">
        <v>5.327173913043481</v>
      </c>
      <c r="O1110" s="273"/>
      <c r="P1110" s="273"/>
      <c r="Q1110" s="277"/>
    </row>
    <row r="1111" spans="1:17" customFormat="1">
      <c r="A1111" s="271">
        <v>1108</v>
      </c>
      <c r="B1111" s="272"/>
      <c r="C1111" s="272" t="s">
        <v>2469</v>
      </c>
      <c r="D1111" s="272" t="s">
        <v>2482</v>
      </c>
      <c r="E1111" s="272"/>
      <c r="F1111" s="273" t="s">
        <v>4184</v>
      </c>
      <c r="G1111" s="274">
        <v>308212140303</v>
      </c>
      <c r="H1111" s="273" t="s">
        <v>4185</v>
      </c>
      <c r="I1111" s="273" t="s">
        <v>2596</v>
      </c>
      <c r="J1111" s="273" t="s">
        <v>373</v>
      </c>
      <c r="K1111" s="275">
        <v>1.3448</v>
      </c>
      <c r="L1111" s="275">
        <v>1.3448</v>
      </c>
      <c r="M1111" s="275">
        <v>1.2759989999999999</v>
      </c>
      <c r="N1111" s="276">
        <v>5.1160767400357017</v>
      </c>
      <c r="O1111" s="273"/>
      <c r="P1111" s="273"/>
      <c r="Q1111" s="277"/>
    </row>
    <row r="1112" spans="1:17" customFormat="1">
      <c r="A1112" s="271">
        <v>1109</v>
      </c>
      <c r="B1112" s="272"/>
      <c r="C1112" s="272" t="s">
        <v>2469</v>
      </c>
      <c r="D1112" s="272" t="s">
        <v>2482</v>
      </c>
      <c r="E1112" s="272"/>
      <c r="F1112" s="273" t="s">
        <v>4186</v>
      </c>
      <c r="G1112" s="274">
        <v>308212540101</v>
      </c>
      <c r="H1112" s="273" t="s">
        <v>4187</v>
      </c>
      <c r="I1112" s="273" t="s">
        <v>2596</v>
      </c>
      <c r="J1112" s="273" t="s">
        <v>373</v>
      </c>
      <c r="K1112" s="275">
        <v>0.26979999999999998</v>
      </c>
      <c r="L1112" s="275">
        <v>0.26979999999999998</v>
      </c>
      <c r="M1112" s="275">
        <v>0.25617000000000001</v>
      </c>
      <c r="N1112" s="276">
        <v>5.0518902891030306</v>
      </c>
      <c r="O1112" s="273"/>
      <c r="P1112" s="273"/>
      <c r="Q1112" s="277"/>
    </row>
    <row r="1113" spans="1:17" customFormat="1">
      <c r="A1113" s="271">
        <v>1110</v>
      </c>
      <c r="B1113" s="272"/>
      <c r="C1113" s="272" t="s">
        <v>2469</v>
      </c>
      <c r="D1113" s="272" t="s">
        <v>2482</v>
      </c>
      <c r="E1113" s="272"/>
      <c r="F1113" s="273" t="s">
        <v>4138</v>
      </c>
      <c r="G1113" s="274">
        <v>308211340303</v>
      </c>
      <c r="H1113" s="273" t="s">
        <v>4188</v>
      </c>
      <c r="I1113" s="273" t="s">
        <v>2665</v>
      </c>
      <c r="J1113" s="273" t="s">
        <v>373</v>
      </c>
      <c r="K1113" s="275">
        <v>2.895E-3</v>
      </c>
      <c r="L1113" s="275">
        <v>2.895E-3</v>
      </c>
      <c r="M1113" s="275">
        <v>2.7559999999999998E-3</v>
      </c>
      <c r="N1113" s="276">
        <v>4.8013816925734112</v>
      </c>
      <c r="O1113" s="273"/>
      <c r="P1113" s="273"/>
      <c r="Q1113" s="277"/>
    </row>
    <row r="1114" spans="1:17" customFormat="1">
      <c r="A1114" s="271">
        <v>1111</v>
      </c>
      <c r="B1114" s="272"/>
      <c r="C1114" s="272" t="s">
        <v>2469</v>
      </c>
      <c r="D1114" s="272" t="s">
        <v>2482</v>
      </c>
      <c r="E1114" s="272"/>
      <c r="F1114" s="273" t="s">
        <v>4189</v>
      </c>
      <c r="G1114" s="274">
        <v>308212140201</v>
      </c>
      <c r="H1114" s="273" t="s">
        <v>4190</v>
      </c>
      <c r="I1114" s="273" t="s">
        <v>2665</v>
      </c>
      <c r="J1114" s="273" t="s">
        <v>373</v>
      </c>
      <c r="K1114" s="275">
        <v>1.396E-2</v>
      </c>
      <c r="L1114" s="275">
        <v>1.396E-2</v>
      </c>
      <c r="M1114" s="275">
        <v>1.3303000000000001E-2</v>
      </c>
      <c r="N1114" s="276">
        <v>4.7063037249283637</v>
      </c>
      <c r="O1114" s="273"/>
      <c r="P1114" s="273"/>
      <c r="Q1114" s="277"/>
    </row>
    <row r="1115" spans="1:17" customFormat="1">
      <c r="A1115" s="271">
        <v>1112</v>
      </c>
      <c r="B1115" s="272"/>
      <c r="C1115" s="272" t="s">
        <v>2469</v>
      </c>
      <c r="D1115" s="272" t="s">
        <v>2482</v>
      </c>
      <c r="E1115" s="272"/>
      <c r="F1115" s="273" t="s">
        <v>4191</v>
      </c>
      <c r="G1115" s="274">
        <v>308212540401</v>
      </c>
      <c r="H1115" s="273" t="s">
        <v>4192</v>
      </c>
      <c r="I1115" s="273" t="s">
        <v>2596</v>
      </c>
      <c r="J1115" s="273" t="s">
        <v>373</v>
      </c>
      <c r="K1115" s="275">
        <v>0.57493099999999997</v>
      </c>
      <c r="L1115" s="275">
        <v>0.57493099999999997</v>
      </c>
      <c r="M1115" s="275">
        <v>0.54800599999999999</v>
      </c>
      <c r="N1115" s="276">
        <v>4.6831706761333063</v>
      </c>
      <c r="O1115" s="273"/>
      <c r="P1115" s="273"/>
      <c r="Q1115" s="277"/>
    </row>
    <row r="1116" spans="1:17" customFormat="1">
      <c r="A1116" s="271">
        <v>1113</v>
      </c>
      <c r="B1116" s="272"/>
      <c r="C1116" s="272" t="s">
        <v>2469</v>
      </c>
      <c r="D1116" s="272" t="s">
        <v>2482</v>
      </c>
      <c r="E1116" s="272"/>
      <c r="F1116" s="273" t="s">
        <v>4140</v>
      </c>
      <c r="G1116" s="274">
        <v>308211240207</v>
      </c>
      <c r="H1116" s="273" t="s">
        <v>4193</v>
      </c>
      <c r="I1116" s="273" t="s">
        <v>2596</v>
      </c>
      <c r="J1116" s="273" t="s">
        <v>373</v>
      </c>
      <c r="K1116" s="275">
        <v>1.1922999999999999</v>
      </c>
      <c r="L1116" s="275">
        <v>1.1922999999999999</v>
      </c>
      <c r="M1116" s="275">
        <v>1.1365180000000001</v>
      </c>
      <c r="N1116" s="276">
        <v>4.6785205065838946</v>
      </c>
      <c r="O1116" s="273"/>
      <c r="P1116" s="273"/>
      <c r="Q1116" s="277"/>
    </row>
    <row r="1117" spans="1:17" customFormat="1">
      <c r="A1117" s="271">
        <v>1114</v>
      </c>
      <c r="B1117" s="272"/>
      <c r="C1117" s="272" t="s">
        <v>2469</v>
      </c>
      <c r="D1117" s="272" t="s">
        <v>2482</v>
      </c>
      <c r="E1117" s="272"/>
      <c r="F1117" s="273" t="s">
        <v>4194</v>
      </c>
      <c r="G1117" s="274">
        <v>308212540201</v>
      </c>
      <c r="H1117" s="273" t="s">
        <v>4195</v>
      </c>
      <c r="I1117" s="273" t="s">
        <v>2596</v>
      </c>
      <c r="J1117" s="273" t="s">
        <v>373</v>
      </c>
      <c r="K1117" s="275">
        <v>1.2356830000000001</v>
      </c>
      <c r="L1117" s="275">
        <v>1.2356830000000001</v>
      </c>
      <c r="M1117" s="275">
        <v>1.186307</v>
      </c>
      <c r="N1117" s="276">
        <v>3.9958468312666016</v>
      </c>
      <c r="O1117" s="273"/>
      <c r="P1117" s="273"/>
      <c r="Q1117" s="277"/>
    </row>
    <row r="1118" spans="1:17" customFormat="1">
      <c r="A1118" s="271">
        <v>1115</v>
      </c>
      <c r="B1118" s="272"/>
      <c r="C1118" s="272" t="s">
        <v>2469</v>
      </c>
      <c r="D1118" s="272" t="s">
        <v>2482</v>
      </c>
      <c r="E1118" s="272"/>
      <c r="F1118" s="273" t="s">
        <v>4182</v>
      </c>
      <c r="G1118" s="274">
        <v>308212440101</v>
      </c>
      <c r="H1118" s="273" t="s">
        <v>4196</v>
      </c>
      <c r="I1118" s="273" t="s">
        <v>2596</v>
      </c>
      <c r="J1118" s="273" t="s">
        <v>373</v>
      </c>
      <c r="K1118" s="275">
        <v>0.71599999999999997</v>
      </c>
      <c r="L1118" s="275">
        <v>0.71599999999999997</v>
      </c>
      <c r="M1118" s="275">
        <v>0.69011999999999996</v>
      </c>
      <c r="N1118" s="276">
        <v>3.6145251396648064</v>
      </c>
      <c r="O1118" s="273"/>
      <c r="P1118" s="273"/>
      <c r="Q1118" s="277"/>
    </row>
    <row r="1119" spans="1:17" customFormat="1">
      <c r="A1119" s="271">
        <v>1116</v>
      </c>
      <c r="B1119" s="272"/>
      <c r="C1119" s="272" t="s">
        <v>2469</v>
      </c>
      <c r="D1119" s="272" t="s">
        <v>2482</v>
      </c>
      <c r="E1119" s="272"/>
      <c r="F1119" s="273" t="s">
        <v>4197</v>
      </c>
      <c r="G1119" s="274">
        <v>308212240101</v>
      </c>
      <c r="H1119" s="273" t="s">
        <v>4198</v>
      </c>
      <c r="I1119" s="273" t="s">
        <v>2596</v>
      </c>
      <c r="J1119" s="273" t="s">
        <v>373</v>
      </c>
      <c r="K1119" s="275">
        <v>2.1155200000000001</v>
      </c>
      <c r="L1119" s="275">
        <v>2.1155200000000001</v>
      </c>
      <c r="M1119" s="275">
        <v>2.0481310000000001</v>
      </c>
      <c r="N1119" s="276">
        <v>3.1854579488730863</v>
      </c>
      <c r="O1119" s="273"/>
      <c r="P1119" s="273"/>
      <c r="Q1119" s="277"/>
    </row>
    <row r="1120" spans="1:17" customFormat="1">
      <c r="A1120" s="271">
        <v>1117</v>
      </c>
      <c r="B1120" s="272"/>
      <c r="C1120" s="272" t="s">
        <v>2469</v>
      </c>
      <c r="D1120" s="272" t="s">
        <v>2482</v>
      </c>
      <c r="E1120" s="272"/>
      <c r="F1120" s="273" t="s">
        <v>3834</v>
      </c>
      <c r="G1120" s="274">
        <v>308512240201</v>
      </c>
      <c r="H1120" s="273" t="s">
        <v>4199</v>
      </c>
      <c r="I1120" s="273" t="s">
        <v>2840</v>
      </c>
      <c r="J1120" s="273" t="s">
        <v>373</v>
      </c>
      <c r="K1120" s="275">
        <v>0.85129999999999995</v>
      </c>
      <c r="L1120" s="275">
        <v>0.85129999999999995</v>
      </c>
      <c r="M1120" s="275">
        <v>0.82474999999999998</v>
      </c>
      <c r="N1120" s="276">
        <v>3.1187595442264731</v>
      </c>
      <c r="O1120" s="273"/>
      <c r="P1120" s="273"/>
      <c r="Q1120" s="277"/>
    </row>
    <row r="1121" spans="1:17" customFormat="1">
      <c r="A1121" s="271">
        <v>1118</v>
      </c>
      <c r="B1121" s="272"/>
      <c r="C1121" s="272" t="s">
        <v>2469</v>
      </c>
      <c r="D1121" s="272" t="s">
        <v>2482</v>
      </c>
      <c r="E1121" s="272"/>
      <c r="F1121" s="273" t="s">
        <v>4200</v>
      </c>
      <c r="G1121" s="274">
        <v>308212640201</v>
      </c>
      <c r="H1121" s="273" t="s">
        <v>4201</v>
      </c>
      <c r="I1121" s="273" t="s">
        <v>2596</v>
      </c>
      <c r="J1121" s="273" t="s">
        <v>373</v>
      </c>
      <c r="K1121" s="275">
        <v>0.86240000000000006</v>
      </c>
      <c r="L1121" s="275">
        <v>0.86240000000000006</v>
      </c>
      <c r="M1121" s="275">
        <v>0.83588499999999999</v>
      </c>
      <c r="N1121" s="276">
        <v>3.0745593692022335</v>
      </c>
      <c r="O1121" s="273"/>
      <c r="P1121" s="273"/>
      <c r="Q1121" s="277"/>
    </row>
    <row r="1122" spans="1:17" customFormat="1">
      <c r="A1122" s="271">
        <v>1119</v>
      </c>
      <c r="B1122" s="272"/>
      <c r="C1122" s="272" t="s">
        <v>2469</v>
      </c>
      <c r="D1122" s="272" t="s">
        <v>2482</v>
      </c>
      <c r="E1122" s="272"/>
      <c r="F1122" s="273" t="s">
        <v>4202</v>
      </c>
      <c r="G1122" s="274">
        <v>308212640301</v>
      </c>
      <c r="H1122" s="273" t="s">
        <v>4203</v>
      </c>
      <c r="I1122" s="273" t="s">
        <v>2840</v>
      </c>
      <c r="J1122" s="273" t="s">
        <v>373</v>
      </c>
      <c r="K1122" s="275">
        <v>9.5799999999999996E-2</v>
      </c>
      <c r="L1122" s="275">
        <v>9.5799999999999996E-2</v>
      </c>
      <c r="M1122" s="275">
        <v>9.2859999999999998E-2</v>
      </c>
      <c r="N1122" s="276">
        <v>3.0688935281837146</v>
      </c>
      <c r="O1122" s="273"/>
      <c r="P1122" s="273"/>
      <c r="Q1122" s="277"/>
    </row>
    <row r="1123" spans="1:17" customFormat="1">
      <c r="A1123" s="271">
        <v>1120</v>
      </c>
      <c r="B1123" s="272"/>
      <c r="C1123" s="272" t="s">
        <v>2469</v>
      </c>
      <c r="D1123" s="272" t="s">
        <v>2482</v>
      </c>
      <c r="E1123" s="272"/>
      <c r="F1123" s="273" t="s">
        <v>4204</v>
      </c>
      <c r="G1123" s="274">
        <v>308212540302</v>
      </c>
      <c r="H1123" s="273" t="s">
        <v>4205</v>
      </c>
      <c r="I1123" s="273" t="s">
        <v>2596</v>
      </c>
      <c r="J1123" s="273" t="s">
        <v>373</v>
      </c>
      <c r="K1123" s="275">
        <v>0.240506</v>
      </c>
      <c r="L1123" s="275">
        <v>0.240506</v>
      </c>
      <c r="M1123" s="275">
        <v>0.23411399999999999</v>
      </c>
      <c r="N1123" s="276">
        <v>2.6577299526830971</v>
      </c>
      <c r="O1123" s="273"/>
      <c r="P1123" s="273"/>
      <c r="Q1123" s="277"/>
    </row>
    <row r="1124" spans="1:17" customFormat="1">
      <c r="A1124" s="271">
        <v>1121</v>
      </c>
      <c r="B1124" s="272"/>
      <c r="C1124" s="272" t="s">
        <v>2469</v>
      </c>
      <c r="D1124" s="272" t="s">
        <v>2482</v>
      </c>
      <c r="E1124" s="272"/>
      <c r="F1124" s="273" t="s">
        <v>4206</v>
      </c>
      <c r="G1124" s="274">
        <v>308212240201</v>
      </c>
      <c r="H1124" s="273" t="s">
        <v>4126</v>
      </c>
      <c r="I1124" s="273" t="s">
        <v>2687</v>
      </c>
      <c r="J1124" s="273" t="s">
        <v>373</v>
      </c>
      <c r="K1124" s="275">
        <v>7.0188E-2</v>
      </c>
      <c r="L1124" s="275">
        <v>7.0188E-2</v>
      </c>
      <c r="M1124" s="275">
        <v>6.8442000000000003E-2</v>
      </c>
      <c r="N1124" s="276">
        <v>2.487604718755339</v>
      </c>
      <c r="O1124" s="273"/>
      <c r="P1124" s="273"/>
      <c r="Q1124" s="277"/>
    </row>
    <row r="1125" spans="1:17" customFormat="1">
      <c r="A1125" s="271">
        <v>1122</v>
      </c>
      <c r="B1125" s="272"/>
      <c r="C1125" s="272" t="s">
        <v>2469</v>
      </c>
      <c r="D1125" s="272" t="s">
        <v>2482</v>
      </c>
      <c r="E1125" s="272"/>
      <c r="F1125" s="273" t="s">
        <v>4202</v>
      </c>
      <c r="G1125" s="274">
        <v>308212640305</v>
      </c>
      <c r="H1125" s="273" t="s">
        <v>4207</v>
      </c>
      <c r="I1125" s="273" t="s">
        <v>2665</v>
      </c>
      <c r="J1125" s="273" t="s">
        <v>373</v>
      </c>
      <c r="K1125" s="275">
        <v>3.9819E-2</v>
      </c>
      <c r="L1125" s="275">
        <v>3.9819E-2</v>
      </c>
      <c r="M1125" s="275">
        <v>3.8832999999999999E-2</v>
      </c>
      <c r="N1125" s="276">
        <v>2.4762048268414594</v>
      </c>
      <c r="O1125" s="273"/>
      <c r="P1125" s="273"/>
      <c r="Q1125" s="277"/>
    </row>
    <row r="1126" spans="1:17" customFormat="1">
      <c r="A1126" s="271">
        <v>1123</v>
      </c>
      <c r="B1126" s="272"/>
      <c r="C1126" s="272" t="s">
        <v>2469</v>
      </c>
      <c r="D1126" s="272" t="s">
        <v>2482</v>
      </c>
      <c r="E1126" s="272"/>
      <c r="F1126" s="273" t="s">
        <v>4200</v>
      </c>
      <c r="G1126" s="274">
        <v>308212640202</v>
      </c>
      <c r="H1126" s="273" t="s">
        <v>4208</v>
      </c>
      <c r="I1126" s="273" t="s">
        <v>2665</v>
      </c>
      <c r="J1126" s="273" t="s">
        <v>373</v>
      </c>
      <c r="K1126" s="275">
        <v>0.10605000000000001</v>
      </c>
      <c r="L1126" s="275">
        <v>0.10605000000000001</v>
      </c>
      <c r="M1126" s="275">
        <v>0.103795</v>
      </c>
      <c r="N1126" s="276">
        <v>2.1263554926921326</v>
      </c>
      <c r="O1126" s="273"/>
      <c r="P1126" s="273"/>
      <c r="Q1126" s="277"/>
    </row>
    <row r="1127" spans="1:17" customFormat="1">
      <c r="A1127" s="271">
        <v>1124</v>
      </c>
      <c r="B1127" s="272"/>
      <c r="C1127" s="272" t="s">
        <v>2469</v>
      </c>
      <c r="D1127" s="272" t="s">
        <v>2482</v>
      </c>
      <c r="E1127" s="272"/>
      <c r="F1127" s="273" t="s">
        <v>4204</v>
      </c>
      <c r="G1127" s="274">
        <v>308212540301</v>
      </c>
      <c r="H1127" s="273" t="s">
        <v>4209</v>
      </c>
      <c r="I1127" s="273" t="s">
        <v>2596</v>
      </c>
      <c r="J1127" s="273" t="s">
        <v>373</v>
      </c>
      <c r="K1127" s="275">
        <v>0.44490000000000002</v>
      </c>
      <c r="L1127" s="275">
        <v>0.44490000000000002</v>
      </c>
      <c r="M1127" s="275">
        <v>0.43588900000000003</v>
      </c>
      <c r="N1127" s="276">
        <v>2.0253989660597869</v>
      </c>
      <c r="O1127" s="273"/>
      <c r="P1127" s="273"/>
      <c r="Q1127" s="277"/>
    </row>
    <row r="1128" spans="1:17" customFormat="1">
      <c r="A1128" s="271">
        <v>1125</v>
      </c>
      <c r="B1128" s="272"/>
      <c r="C1128" s="272" t="s">
        <v>2469</v>
      </c>
      <c r="D1128" s="272" t="s">
        <v>2482</v>
      </c>
      <c r="E1128" s="272"/>
      <c r="F1128" s="273" t="s">
        <v>4210</v>
      </c>
      <c r="G1128" s="274">
        <v>308212640101</v>
      </c>
      <c r="H1128" s="273" t="s">
        <v>4211</v>
      </c>
      <c r="I1128" s="273" t="s">
        <v>2840</v>
      </c>
      <c r="J1128" s="273" t="s">
        <v>373</v>
      </c>
      <c r="K1128" s="275">
        <v>7.8299999999999995E-2</v>
      </c>
      <c r="L1128" s="275">
        <v>7.8299999999999995E-2</v>
      </c>
      <c r="M1128" s="275">
        <v>7.6957999999999999E-2</v>
      </c>
      <c r="N1128" s="276">
        <v>1.7139208173690881</v>
      </c>
      <c r="O1128" s="273"/>
      <c r="P1128" s="273"/>
      <c r="Q1128" s="277"/>
    </row>
    <row r="1129" spans="1:17" customFormat="1">
      <c r="A1129" s="271">
        <v>1126</v>
      </c>
      <c r="B1129" s="272"/>
      <c r="C1129" s="272" t="s">
        <v>2469</v>
      </c>
      <c r="D1129" s="272" t="s">
        <v>2482</v>
      </c>
      <c r="E1129" s="272"/>
      <c r="F1129" s="273" t="s">
        <v>4175</v>
      </c>
      <c r="G1129" s="274">
        <v>308212440201</v>
      </c>
      <c r="H1129" s="273" t="s">
        <v>4212</v>
      </c>
      <c r="I1129" s="273" t="s">
        <v>2665</v>
      </c>
      <c r="J1129" s="273" t="s">
        <v>373</v>
      </c>
      <c r="K1129" s="275">
        <v>3.6242000000000003E-2</v>
      </c>
      <c r="L1129" s="275">
        <v>3.6242000000000003E-2</v>
      </c>
      <c r="M1129" s="275">
        <v>3.5914000000000001E-2</v>
      </c>
      <c r="N1129" s="276">
        <v>0.90502731637327372</v>
      </c>
      <c r="O1129" s="273"/>
      <c r="P1129" s="273"/>
      <c r="Q1129" s="277"/>
    </row>
    <row r="1130" spans="1:17" customFormat="1">
      <c r="A1130" s="271">
        <v>1127</v>
      </c>
      <c r="B1130" s="272"/>
      <c r="C1130" s="272" t="s">
        <v>4213</v>
      </c>
      <c r="D1130" s="272" t="s">
        <v>3997</v>
      </c>
      <c r="E1130" s="272"/>
      <c r="F1130" s="273" t="s">
        <v>4214</v>
      </c>
      <c r="G1130" s="274">
        <v>304421340401</v>
      </c>
      <c r="H1130" s="273" t="s">
        <v>4215</v>
      </c>
      <c r="I1130" s="273" t="s">
        <v>2596</v>
      </c>
      <c r="J1130" s="273" t="s">
        <v>373</v>
      </c>
      <c r="K1130" s="275">
        <v>0.59698300000000004</v>
      </c>
      <c r="L1130" s="275">
        <v>0.59698300000000004</v>
      </c>
      <c r="M1130" s="275">
        <v>0.56788299999999992</v>
      </c>
      <c r="N1130" s="276">
        <v>4.8745106644578025</v>
      </c>
      <c r="O1130" s="273"/>
      <c r="P1130" s="273"/>
      <c r="Q1130" s="277"/>
    </row>
    <row r="1131" spans="1:17" customFormat="1">
      <c r="A1131" s="271">
        <v>1128</v>
      </c>
      <c r="B1131" s="272"/>
      <c r="C1131" s="272" t="s">
        <v>4213</v>
      </c>
      <c r="D1131" s="272" t="s">
        <v>3997</v>
      </c>
      <c r="E1131" s="272"/>
      <c r="F1131" s="273" t="s">
        <v>4216</v>
      </c>
      <c r="G1131" s="274">
        <v>304421140201</v>
      </c>
      <c r="H1131" s="273" t="s">
        <v>4217</v>
      </c>
      <c r="I1131" s="273" t="s">
        <v>2599</v>
      </c>
      <c r="J1131" s="273" t="s">
        <v>373</v>
      </c>
      <c r="K1131" s="275">
        <v>2.115078</v>
      </c>
      <c r="L1131" s="275">
        <v>2.115078</v>
      </c>
      <c r="M1131" s="275">
        <v>2.0132849999999998</v>
      </c>
      <c r="N1131" s="276">
        <v>4.8127303106552217</v>
      </c>
      <c r="O1131" s="273"/>
      <c r="P1131" s="273"/>
      <c r="Q1131" s="277"/>
    </row>
    <row r="1132" spans="1:17" customFormat="1">
      <c r="A1132" s="271">
        <v>1129</v>
      </c>
      <c r="B1132" s="272"/>
      <c r="C1132" s="272" t="s">
        <v>4213</v>
      </c>
      <c r="D1132" s="272" t="s">
        <v>3997</v>
      </c>
      <c r="E1132" s="272"/>
      <c r="F1132" s="273" t="s">
        <v>4218</v>
      </c>
      <c r="G1132" s="274">
        <v>304421240103</v>
      </c>
      <c r="H1132" s="273" t="s">
        <v>4219</v>
      </c>
      <c r="I1132" s="273" t="s">
        <v>2665</v>
      </c>
      <c r="J1132" s="273" t="s">
        <v>373</v>
      </c>
      <c r="K1132" s="275">
        <v>6.1525999999999997E-2</v>
      </c>
      <c r="L1132" s="275">
        <v>6.1525999999999997E-2</v>
      </c>
      <c r="M1132" s="275">
        <v>5.8571999999999999E-2</v>
      </c>
      <c r="N1132" s="276">
        <v>4.8012222475051169</v>
      </c>
      <c r="O1132" s="273"/>
      <c r="P1132" s="273"/>
      <c r="Q1132" s="277"/>
    </row>
    <row r="1133" spans="1:17" customFormat="1">
      <c r="A1133" s="271">
        <v>1130</v>
      </c>
      <c r="B1133" s="272"/>
      <c r="C1133" s="272" t="s">
        <v>4213</v>
      </c>
      <c r="D1133" s="272" t="s">
        <v>3997</v>
      </c>
      <c r="E1133" s="272"/>
      <c r="F1133" s="273" t="s">
        <v>4220</v>
      </c>
      <c r="G1133" s="274">
        <v>304421140102</v>
      </c>
      <c r="H1133" s="273" t="s">
        <v>4221</v>
      </c>
      <c r="I1133" s="273" t="s">
        <v>2596</v>
      </c>
      <c r="J1133" s="273" t="s">
        <v>373</v>
      </c>
      <c r="K1133" s="275">
        <v>0.42816500000000002</v>
      </c>
      <c r="L1133" s="275">
        <v>0.42816500000000002</v>
      </c>
      <c r="M1133" s="275">
        <v>0.407613</v>
      </c>
      <c r="N1133" s="276">
        <v>4.8000186843856953</v>
      </c>
      <c r="O1133" s="273"/>
      <c r="P1133" s="273"/>
      <c r="Q1133" s="277"/>
    </row>
    <row r="1134" spans="1:17" customFormat="1">
      <c r="A1134" s="271">
        <v>1131</v>
      </c>
      <c r="B1134" s="272"/>
      <c r="C1134" s="272" t="s">
        <v>4213</v>
      </c>
      <c r="D1134" s="272" t="s">
        <v>3997</v>
      </c>
      <c r="E1134" s="272"/>
      <c r="F1134" s="273" t="s">
        <v>4216</v>
      </c>
      <c r="G1134" s="274">
        <v>304421140205</v>
      </c>
      <c r="H1134" s="273" t="s">
        <v>3604</v>
      </c>
      <c r="I1134" s="273" t="s">
        <v>2687</v>
      </c>
      <c r="J1134" s="273" t="s">
        <v>373</v>
      </c>
      <c r="K1134" s="275">
        <v>0.15512799999999999</v>
      </c>
      <c r="L1134" s="275">
        <v>0.15512799999999999</v>
      </c>
      <c r="M1134" s="275">
        <v>0.147837</v>
      </c>
      <c r="N1134" s="276">
        <v>4.69998968593677</v>
      </c>
      <c r="O1134" s="273"/>
      <c r="P1134" s="273"/>
      <c r="Q1134" s="277"/>
    </row>
    <row r="1135" spans="1:17" customFormat="1">
      <c r="A1135" s="271">
        <v>1132</v>
      </c>
      <c r="B1135" s="272"/>
      <c r="C1135" s="272" t="s">
        <v>4213</v>
      </c>
      <c r="D1135" s="272" t="s">
        <v>3997</v>
      </c>
      <c r="E1135" s="272"/>
      <c r="F1135" s="273" t="s">
        <v>4216</v>
      </c>
      <c r="G1135" s="274">
        <v>304421140202</v>
      </c>
      <c r="H1135" s="273" t="s">
        <v>4222</v>
      </c>
      <c r="I1135" s="273" t="s">
        <v>2599</v>
      </c>
      <c r="J1135" s="273" t="s">
        <v>373</v>
      </c>
      <c r="K1135" s="275">
        <v>0.90398999999999996</v>
      </c>
      <c r="L1135" s="275">
        <v>0.90398999999999996</v>
      </c>
      <c r="M1135" s="275">
        <v>0.86221700000000001</v>
      </c>
      <c r="N1135" s="276">
        <v>4.6209581964402204</v>
      </c>
      <c r="O1135" s="273"/>
      <c r="P1135" s="273"/>
      <c r="Q1135" s="277"/>
    </row>
    <row r="1136" spans="1:17" customFormat="1">
      <c r="A1136" s="271">
        <v>1133</v>
      </c>
      <c r="B1136" s="272"/>
      <c r="C1136" s="272" t="s">
        <v>4213</v>
      </c>
      <c r="D1136" s="272" t="s">
        <v>3997</v>
      </c>
      <c r="E1136" s="272"/>
      <c r="F1136" s="273" t="s">
        <v>4216</v>
      </c>
      <c r="G1136" s="274">
        <v>304421140203</v>
      </c>
      <c r="H1136" s="273" t="s">
        <v>4223</v>
      </c>
      <c r="I1136" s="273" t="s">
        <v>2599</v>
      </c>
      <c r="J1136" s="273" t="s">
        <v>373</v>
      </c>
      <c r="K1136" s="275">
        <v>1.6871879999999999</v>
      </c>
      <c r="L1136" s="275">
        <v>1.6871879999999999</v>
      </c>
      <c r="M1136" s="275">
        <v>1.609996</v>
      </c>
      <c r="N1136" s="276">
        <v>4.5751866419154199</v>
      </c>
      <c r="O1136" s="273"/>
      <c r="P1136" s="273"/>
      <c r="Q1136" s="277"/>
    </row>
    <row r="1137" spans="1:17" customFormat="1">
      <c r="A1137" s="271">
        <v>1134</v>
      </c>
      <c r="B1137" s="272"/>
      <c r="C1137" s="272" t="s">
        <v>4213</v>
      </c>
      <c r="D1137" s="272" t="s">
        <v>3997</v>
      </c>
      <c r="E1137" s="272"/>
      <c r="F1137" s="273" t="s">
        <v>4224</v>
      </c>
      <c r="G1137" s="274">
        <v>304421340201</v>
      </c>
      <c r="H1137" s="273" t="s">
        <v>4225</v>
      </c>
      <c r="I1137" s="273" t="s">
        <v>2596</v>
      </c>
      <c r="J1137" s="273" t="s">
        <v>373</v>
      </c>
      <c r="K1137" s="275">
        <v>0.195026</v>
      </c>
      <c r="L1137" s="275">
        <v>0.195026</v>
      </c>
      <c r="M1137" s="275">
        <v>0.18632699999999999</v>
      </c>
      <c r="N1137" s="276">
        <v>4.4604309169033938</v>
      </c>
      <c r="O1137" s="273"/>
      <c r="P1137" s="273"/>
      <c r="Q1137" s="277"/>
    </row>
    <row r="1138" spans="1:17" customFormat="1">
      <c r="A1138" s="271">
        <v>1135</v>
      </c>
      <c r="B1138" s="272"/>
      <c r="C1138" s="272" t="s">
        <v>4213</v>
      </c>
      <c r="D1138" s="272" t="s">
        <v>3997</v>
      </c>
      <c r="E1138" s="272"/>
      <c r="F1138" s="273" t="s">
        <v>4218</v>
      </c>
      <c r="G1138" s="274">
        <v>304421240102</v>
      </c>
      <c r="H1138" s="273" t="s">
        <v>3604</v>
      </c>
      <c r="I1138" s="273" t="s">
        <v>2687</v>
      </c>
      <c r="J1138" s="273" t="s">
        <v>373</v>
      </c>
      <c r="K1138" s="275">
        <v>0.23691100000000001</v>
      </c>
      <c r="L1138" s="275">
        <v>0.23691100000000001</v>
      </c>
      <c r="M1138" s="275">
        <v>0.22634599999999999</v>
      </c>
      <c r="N1138" s="276">
        <v>4.4594805644313764</v>
      </c>
      <c r="O1138" s="273"/>
      <c r="P1138" s="273"/>
      <c r="Q1138" s="277"/>
    </row>
    <row r="1139" spans="1:17" customFormat="1">
      <c r="A1139" s="271">
        <v>1136</v>
      </c>
      <c r="B1139" s="272"/>
      <c r="C1139" s="272" t="s">
        <v>4213</v>
      </c>
      <c r="D1139" s="272" t="s">
        <v>3997</v>
      </c>
      <c r="E1139" s="272"/>
      <c r="F1139" s="273" t="s">
        <v>4226</v>
      </c>
      <c r="G1139" s="274">
        <v>304421440401</v>
      </c>
      <c r="H1139" s="273" t="s">
        <v>4227</v>
      </c>
      <c r="I1139" s="273" t="s">
        <v>2596</v>
      </c>
      <c r="J1139" s="273" t="s">
        <v>373</v>
      </c>
      <c r="K1139" s="275">
        <v>1.4697</v>
      </c>
      <c r="L1139" s="275">
        <v>1.4697</v>
      </c>
      <c r="M1139" s="275">
        <v>1.407492</v>
      </c>
      <c r="N1139" s="276">
        <v>4.2327005511328872</v>
      </c>
      <c r="O1139" s="273"/>
      <c r="P1139" s="273"/>
      <c r="Q1139" s="277"/>
    </row>
    <row r="1140" spans="1:17" customFormat="1">
      <c r="A1140" s="271">
        <v>1137</v>
      </c>
      <c r="B1140" s="272"/>
      <c r="C1140" s="272" t="s">
        <v>4213</v>
      </c>
      <c r="D1140" s="272" t="s">
        <v>3997</v>
      </c>
      <c r="E1140" s="272"/>
      <c r="F1140" s="273" t="s">
        <v>4228</v>
      </c>
      <c r="G1140" s="274">
        <v>304421340101</v>
      </c>
      <c r="H1140" s="273" t="s">
        <v>4229</v>
      </c>
      <c r="I1140" s="273" t="s">
        <v>2596</v>
      </c>
      <c r="J1140" s="273" t="s">
        <v>373</v>
      </c>
      <c r="K1140" s="275">
        <v>0.63802700000000001</v>
      </c>
      <c r="L1140" s="275">
        <v>0.63802700000000001</v>
      </c>
      <c r="M1140" s="275">
        <v>0.61354200000000003</v>
      </c>
      <c r="N1140" s="276">
        <v>3.8376118878981575</v>
      </c>
      <c r="O1140" s="273"/>
      <c r="P1140" s="273"/>
      <c r="Q1140" s="277"/>
    </row>
    <row r="1141" spans="1:17" customFormat="1">
      <c r="A1141" s="271">
        <v>1138</v>
      </c>
      <c r="B1141" s="272"/>
      <c r="C1141" s="272" t="s">
        <v>4213</v>
      </c>
      <c r="D1141" s="272" t="s">
        <v>3997</v>
      </c>
      <c r="E1141" s="272"/>
      <c r="F1141" s="273" t="s">
        <v>4230</v>
      </c>
      <c r="G1141" s="274">
        <v>304421440102</v>
      </c>
      <c r="H1141" s="273" t="s">
        <v>4231</v>
      </c>
      <c r="I1141" s="273" t="s">
        <v>2687</v>
      </c>
      <c r="J1141" s="273" t="s">
        <v>373</v>
      </c>
      <c r="K1141" s="275">
        <v>1.9E-2</v>
      </c>
      <c r="L1141" s="275">
        <v>1.9E-2</v>
      </c>
      <c r="M1141" s="275">
        <v>1.8703000000000001E-2</v>
      </c>
      <c r="N1141" s="276">
        <v>1.563157894736835</v>
      </c>
      <c r="O1141" s="273"/>
      <c r="P1141" s="273"/>
      <c r="Q1141" s="277"/>
    </row>
    <row r="1142" spans="1:17" customFormat="1">
      <c r="A1142" s="271">
        <v>1139</v>
      </c>
      <c r="B1142" s="272"/>
      <c r="C1142" s="272" t="s">
        <v>4213</v>
      </c>
      <c r="D1142" s="272" t="s">
        <v>3997</v>
      </c>
      <c r="E1142" s="272"/>
      <c r="F1142" s="273" t="s">
        <v>4232</v>
      </c>
      <c r="G1142" s="274">
        <v>304421440304</v>
      </c>
      <c r="H1142" s="273" t="s">
        <v>4233</v>
      </c>
      <c r="I1142" s="273" t="s">
        <v>2596</v>
      </c>
      <c r="J1142" s="273" t="s">
        <v>373</v>
      </c>
      <c r="K1142" s="275">
        <v>6.8900000000000003E-2</v>
      </c>
      <c r="L1142" s="275">
        <v>6.8900000000000003E-2</v>
      </c>
      <c r="M1142" s="275">
        <v>6.8475999999999995E-2</v>
      </c>
      <c r="N1142" s="276">
        <v>0.61538461538462652</v>
      </c>
      <c r="O1142" s="273"/>
      <c r="P1142" s="273"/>
      <c r="Q1142" s="277"/>
    </row>
    <row r="1143" spans="1:17" customFormat="1">
      <c r="A1143" s="271">
        <v>1140</v>
      </c>
      <c r="B1143" s="272"/>
      <c r="C1143" s="272" t="s">
        <v>4213</v>
      </c>
      <c r="D1143" s="272" t="s">
        <v>3997</v>
      </c>
      <c r="E1143" s="272"/>
      <c r="F1143" s="273" t="s">
        <v>4234</v>
      </c>
      <c r="G1143" s="274">
        <v>304421240403</v>
      </c>
      <c r="H1143" s="273" t="s">
        <v>4235</v>
      </c>
      <c r="I1143" s="273" t="s">
        <v>2687</v>
      </c>
      <c r="J1143" s="273" t="s">
        <v>373</v>
      </c>
      <c r="K1143" s="275">
        <v>2.5667</v>
      </c>
      <c r="L1143" s="275">
        <v>2.5667</v>
      </c>
      <c r="M1143" s="275">
        <v>2.5495030000000001</v>
      </c>
      <c r="N1143" s="276">
        <v>0.67000428565862413</v>
      </c>
      <c r="O1143" s="273"/>
      <c r="P1143" s="273"/>
      <c r="Q1143" s="277"/>
    </row>
    <row r="1144" spans="1:17" customFormat="1">
      <c r="A1144" s="271">
        <v>1141</v>
      </c>
      <c r="B1144" s="272"/>
      <c r="C1144" s="272" t="s">
        <v>4213</v>
      </c>
      <c r="D1144" s="272" t="s">
        <v>3997</v>
      </c>
      <c r="E1144" s="272"/>
      <c r="F1144" s="273" t="s">
        <v>4236</v>
      </c>
      <c r="G1144" s="274">
        <v>304411140203</v>
      </c>
      <c r="H1144" s="273" t="s">
        <v>4237</v>
      </c>
      <c r="I1144" s="273" t="s">
        <v>2840</v>
      </c>
      <c r="J1144" s="273" t="s">
        <v>373</v>
      </c>
      <c r="K1144" s="275">
        <v>0.167855</v>
      </c>
      <c r="L1144" s="275">
        <v>0.167855</v>
      </c>
      <c r="M1144" s="275">
        <v>0.148646</v>
      </c>
      <c r="N1144" s="276">
        <v>11.443805665604243</v>
      </c>
      <c r="O1144" s="273"/>
      <c r="P1144" s="273"/>
      <c r="Q1144" s="277"/>
    </row>
    <row r="1145" spans="1:17" customFormat="1">
      <c r="A1145" s="271">
        <v>1142</v>
      </c>
      <c r="B1145" s="272"/>
      <c r="C1145" s="272" t="s">
        <v>4213</v>
      </c>
      <c r="D1145" s="272" t="s">
        <v>3997</v>
      </c>
      <c r="E1145" s="272"/>
      <c r="F1145" s="273" t="s">
        <v>4238</v>
      </c>
      <c r="G1145" s="274">
        <v>304411540302</v>
      </c>
      <c r="H1145" s="273" t="s">
        <v>4239</v>
      </c>
      <c r="I1145" s="273" t="s">
        <v>2658</v>
      </c>
      <c r="J1145" s="273" t="s">
        <v>373</v>
      </c>
      <c r="K1145" s="275">
        <v>8.5458000000000006E-2</v>
      </c>
      <c r="L1145" s="275">
        <v>8.5458000000000006E-2</v>
      </c>
      <c r="M1145" s="275">
        <v>7.9067999999999999E-2</v>
      </c>
      <c r="N1145" s="276">
        <v>7.4773572983219907</v>
      </c>
      <c r="O1145" s="273"/>
      <c r="P1145" s="273"/>
      <c r="Q1145" s="277"/>
    </row>
    <row r="1146" spans="1:17" customFormat="1">
      <c r="A1146" s="271">
        <v>1143</v>
      </c>
      <c r="B1146" s="272"/>
      <c r="C1146" s="272" t="s">
        <v>4213</v>
      </c>
      <c r="D1146" s="272" t="s">
        <v>3997</v>
      </c>
      <c r="E1146" s="272"/>
      <c r="F1146" s="273" t="s">
        <v>4240</v>
      </c>
      <c r="G1146" s="274">
        <v>304411540403</v>
      </c>
      <c r="H1146" s="273" t="s">
        <v>4241</v>
      </c>
      <c r="I1146" s="273" t="s">
        <v>2596</v>
      </c>
      <c r="J1146" s="273" t="s">
        <v>373</v>
      </c>
      <c r="K1146" s="275">
        <v>0.26048399999999999</v>
      </c>
      <c r="L1146" s="275">
        <v>0.26048399999999999</v>
      </c>
      <c r="M1146" s="275">
        <v>0.24348</v>
      </c>
      <c r="N1146" s="276">
        <v>6.5278481595798565</v>
      </c>
      <c r="O1146" s="273"/>
      <c r="P1146" s="273"/>
      <c r="Q1146" s="277"/>
    </row>
    <row r="1147" spans="1:17" customFormat="1">
      <c r="A1147" s="271">
        <v>1144</v>
      </c>
      <c r="B1147" s="272"/>
      <c r="C1147" s="272" t="s">
        <v>4213</v>
      </c>
      <c r="D1147" s="272" t="s">
        <v>3997</v>
      </c>
      <c r="E1147" s="272"/>
      <c r="F1147" s="273" t="s">
        <v>4242</v>
      </c>
      <c r="G1147" s="274">
        <v>304411440101</v>
      </c>
      <c r="H1147" s="273" t="s">
        <v>4243</v>
      </c>
      <c r="I1147" s="273" t="s">
        <v>2596</v>
      </c>
      <c r="J1147" s="273" t="s">
        <v>373</v>
      </c>
      <c r="K1147" s="275">
        <v>0.56679999999999997</v>
      </c>
      <c r="L1147" s="275">
        <v>0.56679999999999997</v>
      </c>
      <c r="M1147" s="275">
        <v>0.53074900000000003</v>
      </c>
      <c r="N1147" s="276">
        <v>6.3604446012702791</v>
      </c>
      <c r="O1147" s="273"/>
      <c r="P1147" s="273"/>
      <c r="Q1147" s="277"/>
    </row>
    <row r="1148" spans="1:17" customFormat="1">
      <c r="A1148" s="271">
        <v>1145</v>
      </c>
      <c r="B1148" s="272"/>
      <c r="C1148" s="272" t="s">
        <v>4213</v>
      </c>
      <c r="D1148" s="272" t="s">
        <v>3997</v>
      </c>
      <c r="E1148" s="272"/>
      <c r="F1148" s="273" t="s">
        <v>4244</v>
      </c>
      <c r="G1148" s="274">
        <v>304411340102</v>
      </c>
      <c r="H1148" s="273" t="s">
        <v>4245</v>
      </c>
      <c r="I1148" s="273" t="s">
        <v>2596</v>
      </c>
      <c r="J1148" s="273" t="s">
        <v>373</v>
      </c>
      <c r="K1148" s="275">
        <v>2.1896330000000002</v>
      </c>
      <c r="L1148" s="275">
        <v>2.1896330000000002</v>
      </c>
      <c r="M1148" s="275">
        <v>2.0703990000000001</v>
      </c>
      <c r="N1148" s="276">
        <v>5.445387423371864</v>
      </c>
      <c r="O1148" s="273"/>
      <c r="P1148" s="273"/>
      <c r="Q1148" s="277"/>
    </row>
    <row r="1149" spans="1:17" customFormat="1">
      <c r="A1149" s="271">
        <v>1146</v>
      </c>
      <c r="B1149" s="272"/>
      <c r="C1149" s="272" t="s">
        <v>4213</v>
      </c>
      <c r="D1149" s="272" t="s">
        <v>3997</v>
      </c>
      <c r="E1149" s="272"/>
      <c r="F1149" s="273" t="s">
        <v>4246</v>
      </c>
      <c r="G1149" s="274">
        <v>304411340204</v>
      </c>
      <c r="H1149" s="273" t="s">
        <v>4247</v>
      </c>
      <c r="I1149" s="273" t="s">
        <v>2687</v>
      </c>
      <c r="J1149" s="273" t="s">
        <v>373</v>
      </c>
      <c r="K1149" s="275">
        <v>0.142596</v>
      </c>
      <c r="L1149" s="275">
        <v>0.142596</v>
      </c>
      <c r="M1149" s="275">
        <v>0.135328</v>
      </c>
      <c r="N1149" s="276">
        <v>5.0969171645768441</v>
      </c>
      <c r="O1149" s="273"/>
      <c r="P1149" s="273"/>
      <c r="Q1149" s="277"/>
    </row>
    <row r="1150" spans="1:17" customFormat="1">
      <c r="A1150" s="271">
        <v>1147</v>
      </c>
      <c r="B1150" s="272"/>
      <c r="C1150" s="272" t="s">
        <v>4213</v>
      </c>
      <c r="D1150" s="272" t="s">
        <v>3997</v>
      </c>
      <c r="E1150" s="272"/>
      <c r="F1150" s="273" t="s">
        <v>4248</v>
      </c>
      <c r="G1150" s="274">
        <v>304411540102</v>
      </c>
      <c r="H1150" s="273" t="s">
        <v>4249</v>
      </c>
      <c r="I1150" s="273" t="s">
        <v>2596</v>
      </c>
      <c r="J1150" s="273" t="s">
        <v>373</v>
      </c>
      <c r="K1150" s="275">
        <v>0.38952700000000001</v>
      </c>
      <c r="L1150" s="275">
        <v>0.38952700000000001</v>
      </c>
      <c r="M1150" s="275">
        <v>0.37007299999999999</v>
      </c>
      <c r="N1150" s="276">
        <v>4.994262271934943</v>
      </c>
      <c r="O1150" s="273"/>
      <c r="P1150" s="273"/>
      <c r="Q1150" s="277"/>
    </row>
    <row r="1151" spans="1:17" customFormat="1">
      <c r="A1151" s="271">
        <v>1148</v>
      </c>
      <c r="B1151" s="272"/>
      <c r="C1151" s="272" t="s">
        <v>4213</v>
      </c>
      <c r="D1151" s="272" t="s">
        <v>3997</v>
      </c>
      <c r="E1151" s="272"/>
      <c r="F1151" s="273" t="s">
        <v>4250</v>
      </c>
      <c r="G1151" s="274">
        <v>304411540802</v>
      </c>
      <c r="H1151" s="273" t="s">
        <v>4251</v>
      </c>
      <c r="I1151" s="273" t="s">
        <v>2596</v>
      </c>
      <c r="J1151" s="273" t="s">
        <v>373</v>
      </c>
      <c r="K1151" s="275">
        <v>1.3829999999999999E-3</v>
      </c>
      <c r="L1151" s="275">
        <v>1.3829999999999999E-3</v>
      </c>
      <c r="M1151" s="275">
        <v>1.3190000000000001E-3</v>
      </c>
      <c r="N1151" s="276">
        <v>4.6276211135213181</v>
      </c>
      <c r="O1151" s="273"/>
      <c r="P1151" s="273"/>
      <c r="Q1151" s="277"/>
    </row>
    <row r="1152" spans="1:17" customFormat="1">
      <c r="A1152" s="271">
        <v>1149</v>
      </c>
      <c r="B1152" s="272"/>
      <c r="C1152" s="272" t="s">
        <v>4213</v>
      </c>
      <c r="D1152" s="272" t="s">
        <v>3997</v>
      </c>
      <c r="E1152" s="272"/>
      <c r="F1152" s="273" t="s">
        <v>4252</v>
      </c>
      <c r="G1152" s="274">
        <v>304411240101</v>
      </c>
      <c r="H1152" s="273" t="s">
        <v>4253</v>
      </c>
      <c r="I1152" s="273" t="s">
        <v>2596</v>
      </c>
      <c r="J1152" s="273" t="s">
        <v>373</v>
      </c>
      <c r="K1152" s="275">
        <v>0.32209300000000002</v>
      </c>
      <c r="L1152" s="275">
        <v>0.32209300000000002</v>
      </c>
      <c r="M1152" s="275">
        <v>0.30726999999999999</v>
      </c>
      <c r="N1152" s="276">
        <v>4.6020869748799358</v>
      </c>
      <c r="O1152" s="273"/>
      <c r="P1152" s="273"/>
      <c r="Q1152" s="277"/>
    </row>
    <row r="1153" spans="1:17" customFormat="1">
      <c r="A1153" s="271">
        <v>1150</v>
      </c>
      <c r="B1153" s="272"/>
      <c r="C1153" s="272" t="s">
        <v>4213</v>
      </c>
      <c r="D1153" s="272" t="s">
        <v>3997</v>
      </c>
      <c r="E1153" s="272"/>
      <c r="F1153" s="273" t="s">
        <v>4254</v>
      </c>
      <c r="G1153" s="274">
        <v>304411140101</v>
      </c>
      <c r="H1153" s="273" t="s">
        <v>4255</v>
      </c>
      <c r="I1153" s="273" t="s">
        <v>2596</v>
      </c>
      <c r="J1153" s="273" t="s">
        <v>373</v>
      </c>
      <c r="K1153" s="275">
        <v>0.50350899999999998</v>
      </c>
      <c r="L1153" s="275">
        <v>0.50350899999999998</v>
      </c>
      <c r="M1153" s="275">
        <v>0.48105599999999998</v>
      </c>
      <c r="N1153" s="276">
        <v>4.4593046003149892</v>
      </c>
      <c r="O1153" s="273"/>
      <c r="P1153" s="273"/>
      <c r="Q1153" s="277"/>
    </row>
    <row r="1154" spans="1:17" customFormat="1">
      <c r="A1154" s="271">
        <v>1151</v>
      </c>
      <c r="B1154" s="272"/>
      <c r="C1154" s="272" t="s">
        <v>4213</v>
      </c>
      <c r="D1154" s="272" t="s">
        <v>3997</v>
      </c>
      <c r="E1154" s="272"/>
      <c r="F1154" s="273" t="s">
        <v>4256</v>
      </c>
      <c r="G1154" s="274">
        <v>304411240301</v>
      </c>
      <c r="H1154" s="273" t="s">
        <v>4257</v>
      </c>
      <c r="I1154" s="273" t="s">
        <v>2596</v>
      </c>
      <c r="J1154" s="273" t="s">
        <v>373</v>
      </c>
      <c r="K1154" s="275">
        <v>0.202933</v>
      </c>
      <c r="L1154" s="275">
        <v>0.202933</v>
      </c>
      <c r="M1154" s="275">
        <v>0.19400899999999999</v>
      </c>
      <c r="N1154" s="276">
        <v>4.3975105083944044</v>
      </c>
      <c r="O1154" s="273"/>
      <c r="P1154" s="273"/>
      <c r="Q1154" s="277"/>
    </row>
    <row r="1155" spans="1:17" customFormat="1">
      <c r="A1155" s="271">
        <v>1152</v>
      </c>
      <c r="B1155" s="272"/>
      <c r="C1155" s="272" t="s">
        <v>4213</v>
      </c>
      <c r="D1155" s="272" t="s">
        <v>1107</v>
      </c>
      <c r="E1155" s="272"/>
      <c r="F1155" s="273" t="s">
        <v>4258</v>
      </c>
      <c r="G1155" s="274">
        <v>304111140205</v>
      </c>
      <c r="H1155" s="273" t="s">
        <v>4259</v>
      </c>
      <c r="I1155" s="273" t="s">
        <v>2599</v>
      </c>
      <c r="J1155" s="273" t="s">
        <v>373</v>
      </c>
      <c r="K1155" s="275">
        <v>1.22</v>
      </c>
      <c r="L1155" s="275">
        <v>1.22</v>
      </c>
      <c r="M1155" s="275">
        <v>1.219438</v>
      </c>
      <c r="N1155" s="276">
        <v>4.6065573770487825E-2</v>
      </c>
      <c r="O1155" s="273"/>
      <c r="P1155" s="273"/>
      <c r="Q1155" s="277"/>
    </row>
    <row r="1156" spans="1:17" customFormat="1">
      <c r="A1156" s="271">
        <v>1153</v>
      </c>
      <c r="B1156" s="272"/>
      <c r="C1156" s="272" t="s">
        <v>4213</v>
      </c>
      <c r="D1156" s="272" t="s">
        <v>1107</v>
      </c>
      <c r="E1156" s="272"/>
      <c r="F1156" s="273" t="s">
        <v>4260</v>
      </c>
      <c r="G1156" s="274">
        <v>304111440503</v>
      </c>
      <c r="H1156" s="273" t="s">
        <v>4261</v>
      </c>
      <c r="I1156" s="273" t="s">
        <v>2840</v>
      </c>
      <c r="J1156" s="273" t="s">
        <v>373</v>
      </c>
      <c r="K1156" s="275">
        <v>1.355E-2</v>
      </c>
      <c r="L1156" s="275">
        <v>1.355E-2</v>
      </c>
      <c r="M1156" s="275">
        <v>1.0985E-2</v>
      </c>
      <c r="N1156" s="276">
        <v>18.929889298892984</v>
      </c>
      <c r="O1156" s="273"/>
      <c r="P1156" s="273"/>
      <c r="Q1156" s="277"/>
    </row>
    <row r="1157" spans="1:17" customFormat="1">
      <c r="A1157" s="271">
        <v>1154</v>
      </c>
      <c r="B1157" s="272"/>
      <c r="C1157" s="272" t="s">
        <v>4213</v>
      </c>
      <c r="D1157" s="272" t="s">
        <v>1107</v>
      </c>
      <c r="E1157" s="272"/>
      <c r="F1157" s="273" t="s">
        <v>4262</v>
      </c>
      <c r="G1157" s="274">
        <v>304111440401</v>
      </c>
      <c r="H1157" s="273" t="s">
        <v>4263</v>
      </c>
      <c r="I1157" s="273" t="s">
        <v>2840</v>
      </c>
      <c r="J1157" s="273" t="s">
        <v>373</v>
      </c>
      <c r="K1157" s="275">
        <v>0.18</v>
      </c>
      <c r="L1157" s="275">
        <v>0.18</v>
      </c>
      <c r="M1157" s="275">
        <v>0.156612</v>
      </c>
      <c r="N1157" s="276">
        <v>12.993333333333329</v>
      </c>
      <c r="O1157" s="273"/>
      <c r="P1157" s="273"/>
      <c r="Q1157" s="277"/>
    </row>
    <row r="1158" spans="1:17" customFormat="1">
      <c r="A1158" s="271">
        <v>1155</v>
      </c>
      <c r="B1158" s="272"/>
      <c r="C1158" s="272" t="s">
        <v>4213</v>
      </c>
      <c r="D1158" s="272" t="s">
        <v>1107</v>
      </c>
      <c r="E1158" s="272"/>
      <c r="F1158" s="273" t="s">
        <v>4262</v>
      </c>
      <c r="G1158" s="274">
        <v>304111440403</v>
      </c>
      <c r="H1158" s="273" t="s">
        <v>4264</v>
      </c>
      <c r="I1158" s="273" t="s">
        <v>2596</v>
      </c>
      <c r="J1158" s="273" t="s">
        <v>373</v>
      </c>
      <c r="K1158" s="275">
        <v>0.54159999999999997</v>
      </c>
      <c r="L1158" s="275">
        <v>0.54159999999999997</v>
      </c>
      <c r="M1158" s="275">
        <v>0.44730600000000004</v>
      </c>
      <c r="N1158" s="276">
        <v>17.410265878877389</v>
      </c>
      <c r="O1158" s="273"/>
      <c r="P1158" s="273"/>
      <c r="Q1158" s="277"/>
    </row>
    <row r="1159" spans="1:17" customFormat="1">
      <c r="A1159" s="271">
        <v>1156</v>
      </c>
      <c r="B1159" s="272"/>
      <c r="C1159" s="272" t="s">
        <v>4213</v>
      </c>
      <c r="D1159" s="272" t="s">
        <v>1107</v>
      </c>
      <c r="E1159" s="272"/>
      <c r="F1159" s="273" t="s">
        <v>4265</v>
      </c>
      <c r="G1159" s="274">
        <v>304111440301</v>
      </c>
      <c r="H1159" s="273" t="s">
        <v>4266</v>
      </c>
      <c r="I1159" s="273" t="s">
        <v>2840</v>
      </c>
      <c r="J1159" s="273" t="s">
        <v>373</v>
      </c>
      <c r="K1159" s="275">
        <v>2.3999999999999998E-3</v>
      </c>
      <c r="L1159" s="275">
        <v>2.3999999999999998E-3</v>
      </c>
      <c r="M1159" s="275">
        <v>2.068E-3</v>
      </c>
      <c r="N1159" s="276">
        <v>13.833333333333329</v>
      </c>
      <c r="O1159" s="273"/>
      <c r="P1159" s="273"/>
      <c r="Q1159" s="277"/>
    </row>
    <row r="1160" spans="1:17" customFormat="1">
      <c r="A1160" s="271">
        <v>1157</v>
      </c>
      <c r="B1160" s="272"/>
      <c r="C1160" s="272" t="s">
        <v>4213</v>
      </c>
      <c r="D1160" s="272" t="s">
        <v>1107</v>
      </c>
      <c r="E1160" s="272"/>
      <c r="F1160" s="273" t="s">
        <v>4260</v>
      </c>
      <c r="G1160" s="274">
        <v>304111440502</v>
      </c>
      <c r="H1160" s="273" t="s">
        <v>4267</v>
      </c>
      <c r="I1160" s="273" t="s">
        <v>2840</v>
      </c>
      <c r="J1160" s="273" t="s">
        <v>373</v>
      </c>
      <c r="K1160" s="275">
        <v>1.494</v>
      </c>
      <c r="L1160" s="275">
        <v>1.494</v>
      </c>
      <c r="M1160" s="275">
        <v>1.245997</v>
      </c>
      <c r="N1160" s="276">
        <v>16.599933065595714</v>
      </c>
      <c r="O1160" s="273"/>
      <c r="P1160" s="273"/>
      <c r="Q1160" s="277"/>
    </row>
    <row r="1161" spans="1:17" customFormat="1">
      <c r="A1161" s="271">
        <v>1158</v>
      </c>
      <c r="B1161" s="272"/>
      <c r="C1161" s="272" t="s">
        <v>4213</v>
      </c>
      <c r="D1161" s="272" t="s">
        <v>1107</v>
      </c>
      <c r="E1161" s="272"/>
      <c r="F1161" s="273" t="s">
        <v>4265</v>
      </c>
      <c r="G1161" s="274">
        <v>304111440303</v>
      </c>
      <c r="H1161" s="273" t="s">
        <v>4268</v>
      </c>
      <c r="I1161" s="273" t="s">
        <v>2840</v>
      </c>
      <c r="J1161" s="273" t="s">
        <v>373</v>
      </c>
      <c r="K1161" s="275">
        <v>1.9407000000000001</v>
      </c>
      <c r="L1161" s="275">
        <v>1.9407000000000001</v>
      </c>
      <c r="M1161" s="275">
        <v>1.6244879999999999</v>
      </c>
      <c r="N1161" s="276">
        <v>16.293708455711865</v>
      </c>
      <c r="O1161" s="273"/>
      <c r="P1161" s="273"/>
      <c r="Q1161" s="277"/>
    </row>
    <row r="1162" spans="1:17" customFormat="1">
      <c r="A1162" s="271">
        <v>1159</v>
      </c>
      <c r="B1162" s="272"/>
      <c r="C1162" s="272" t="s">
        <v>4213</v>
      </c>
      <c r="D1162" s="272" t="s">
        <v>1107</v>
      </c>
      <c r="E1162" s="272"/>
      <c r="F1162" s="273" t="s">
        <v>4265</v>
      </c>
      <c r="G1162" s="274">
        <v>304111440304</v>
      </c>
      <c r="H1162" s="273" t="s">
        <v>4269</v>
      </c>
      <c r="I1162" s="273" t="s">
        <v>2596</v>
      </c>
      <c r="J1162" s="273" t="s">
        <v>373</v>
      </c>
      <c r="K1162" s="275">
        <v>5.6599999999999998E-2</v>
      </c>
      <c r="L1162" s="275">
        <v>5.6599999999999998E-2</v>
      </c>
      <c r="M1162" s="275">
        <v>4.7620999999999997E-2</v>
      </c>
      <c r="N1162" s="276">
        <v>15.863957597173147</v>
      </c>
      <c r="O1162" s="273"/>
      <c r="P1162" s="273"/>
      <c r="Q1162" s="277"/>
    </row>
    <row r="1163" spans="1:17" customFormat="1">
      <c r="A1163" s="271">
        <v>1160</v>
      </c>
      <c r="B1163" s="272"/>
      <c r="C1163" s="272" t="s">
        <v>4213</v>
      </c>
      <c r="D1163" s="272" t="s">
        <v>1107</v>
      </c>
      <c r="E1163" s="272"/>
      <c r="F1163" s="273" t="s">
        <v>4270</v>
      </c>
      <c r="G1163" s="274">
        <v>304111140102</v>
      </c>
      <c r="H1163" s="273" t="s">
        <v>4271</v>
      </c>
      <c r="I1163" s="273" t="s">
        <v>2599</v>
      </c>
      <c r="J1163" s="273" t="s">
        <v>373</v>
      </c>
      <c r="K1163" s="275">
        <v>2.5154700000000001</v>
      </c>
      <c r="L1163" s="275">
        <v>2.5154700000000001</v>
      </c>
      <c r="M1163" s="275">
        <v>2.2698330000000002</v>
      </c>
      <c r="N1163" s="276">
        <v>9.76505384679602</v>
      </c>
      <c r="O1163" s="273"/>
      <c r="P1163" s="273"/>
      <c r="Q1163" s="277"/>
    </row>
    <row r="1164" spans="1:17" customFormat="1">
      <c r="A1164" s="271">
        <v>1161</v>
      </c>
      <c r="B1164" s="272"/>
      <c r="C1164" s="272" t="s">
        <v>4213</v>
      </c>
      <c r="D1164" s="272" t="s">
        <v>1107</v>
      </c>
      <c r="E1164" s="272"/>
      <c r="F1164" s="273" t="s">
        <v>4272</v>
      </c>
      <c r="G1164" s="274">
        <v>304111140402</v>
      </c>
      <c r="H1164" s="273" t="s">
        <v>3354</v>
      </c>
      <c r="I1164" s="273" t="s">
        <v>2599</v>
      </c>
      <c r="J1164" s="273" t="s">
        <v>373</v>
      </c>
      <c r="K1164" s="275">
        <v>1.4590799999999999</v>
      </c>
      <c r="L1164" s="275">
        <v>1.4590799999999999</v>
      </c>
      <c r="M1164" s="275">
        <v>1.3240000000000001</v>
      </c>
      <c r="N1164" s="276">
        <v>9.2578885324999227</v>
      </c>
      <c r="O1164" s="273"/>
      <c r="P1164" s="273"/>
      <c r="Q1164" s="277"/>
    </row>
    <row r="1165" spans="1:17" customFormat="1">
      <c r="A1165" s="271">
        <v>1162</v>
      </c>
      <c r="B1165" s="272"/>
      <c r="C1165" s="272" t="s">
        <v>4213</v>
      </c>
      <c r="D1165" s="272" t="s">
        <v>1107</v>
      </c>
      <c r="E1165" s="272"/>
      <c r="F1165" s="273" t="s">
        <v>4272</v>
      </c>
      <c r="G1165" s="274">
        <v>304111140401</v>
      </c>
      <c r="H1165" s="273" t="s">
        <v>4273</v>
      </c>
      <c r="I1165" s="273" t="s">
        <v>2599</v>
      </c>
      <c r="J1165" s="273" t="s">
        <v>373</v>
      </c>
      <c r="K1165" s="275">
        <v>1.53765</v>
      </c>
      <c r="L1165" s="275">
        <v>1.53765</v>
      </c>
      <c r="M1165" s="275">
        <v>1.4017090000000001</v>
      </c>
      <c r="N1165" s="276">
        <v>8.8408285370532873</v>
      </c>
      <c r="O1165" s="273"/>
      <c r="P1165" s="273"/>
      <c r="Q1165" s="277"/>
    </row>
    <row r="1166" spans="1:17" customFormat="1">
      <c r="A1166" s="271">
        <v>1163</v>
      </c>
      <c r="B1166" s="272"/>
      <c r="C1166" s="272" t="s">
        <v>4213</v>
      </c>
      <c r="D1166" s="272" t="s">
        <v>1107</v>
      </c>
      <c r="E1166" s="272"/>
      <c r="F1166" s="273" t="s">
        <v>4270</v>
      </c>
      <c r="G1166" s="274">
        <v>304111140103</v>
      </c>
      <c r="H1166" s="273" t="s">
        <v>4274</v>
      </c>
      <c r="I1166" s="273" t="s">
        <v>2599</v>
      </c>
      <c r="J1166" s="273" t="s">
        <v>373</v>
      </c>
      <c r="K1166" s="275">
        <v>1.9925250000000001</v>
      </c>
      <c r="L1166" s="275">
        <v>1.9925250000000001</v>
      </c>
      <c r="M1166" s="275">
        <v>1.8195970000000001</v>
      </c>
      <c r="N1166" s="276">
        <v>8.6788371538625597</v>
      </c>
      <c r="O1166" s="273"/>
      <c r="P1166" s="273"/>
      <c r="Q1166" s="277"/>
    </row>
    <row r="1167" spans="1:17" customFormat="1">
      <c r="A1167" s="271">
        <v>1164</v>
      </c>
      <c r="B1167" s="272"/>
      <c r="C1167" s="272" t="s">
        <v>4213</v>
      </c>
      <c r="D1167" s="272" t="s">
        <v>1107</v>
      </c>
      <c r="E1167" s="272"/>
      <c r="F1167" s="273" t="s">
        <v>4275</v>
      </c>
      <c r="G1167" s="274">
        <v>304111440203</v>
      </c>
      <c r="H1167" s="273" t="s">
        <v>4276</v>
      </c>
      <c r="I1167" s="273" t="s">
        <v>2840</v>
      </c>
      <c r="J1167" s="273" t="s">
        <v>373</v>
      </c>
      <c r="K1167" s="275">
        <v>1.394514</v>
      </c>
      <c r="L1167" s="275">
        <v>1.394514</v>
      </c>
      <c r="M1167" s="275">
        <v>1.275895</v>
      </c>
      <c r="N1167" s="276">
        <v>8.5061175434595881</v>
      </c>
      <c r="O1167" s="273"/>
      <c r="P1167" s="273"/>
      <c r="Q1167" s="277"/>
    </row>
    <row r="1168" spans="1:17" customFormat="1">
      <c r="A1168" s="271">
        <v>1165</v>
      </c>
      <c r="B1168" s="272"/>
      <c r="C1168" s="272" t="s">
        <v>4213</v>
      </c>
      <c r="D1168" s="272" t="s">
        <v>1107</v>
      </c>
      <c r="E1168" s="272"/>
      <c r="F1168" s="273" t="s">
        <v>4272</v>
      </c>
      <c r="G1168" s="274">
        <v>304111140404</v>
      </c>
      <c r="H1168" s="273" t="s">
        <v>2623</v>
      </c>
      <c r="I1168" s="273" t="s">
        <v>2599</v>
      </c>
      <c r="J1168" s="273" t="s">
        <v>373</v>
      </c>
      <c r="K1168" s="275">
        <v>0.392175</v>
      </c>
      <c r="L1168" s="275">
        <v>0.392175</v>
      </c>
      <c r="M1168" s="275">
        <v>0.362072</v>
      </c>
      <c r="N1168" s="276">
        <v>7.6759099891629994</v>
      </c>
      <c r="O1168" s="273"/>
      <c r="P1168" s="273"/>
      <c r="Q1168" s="277"/>
    </row>
    <row r="1169" spans="1:17" customFormat="1">
      <c r="A1169" s="271">
        <v>1166</v>
      </c>
      <c r="B1169" s="272"/>
      <c r="C1169" s="272" t="s">
        <v>4213</v>
      </c>
      <c r="D1169" s="272" t="s">
        <v>1107</v>
      </c>
      <c r="E1169" s="272"/>
      <c r="F1169" s="273" t="s">
        <v>4260</v>
      </c>
      <c r="G1169" s="274">
        <v>304111440501</v>
      </c>
      <c r="H1169" s="273" t="s">
        <v>4277</v>
      </c>
      <c r="I1169" s="273" t="s">
        <v>2840</v>
      </c>
      <c r="J1169" s="273" t="s">
        <v>373</v>
      </c>
      <c r="K1169" s="275">
        <v>1.3049120000000001</v>
      </c>
      <c r="L1169" s="275">
        <v>1.3049120000000001</v>
      </c>
      <c r="M1169" s="275">
        <v>1.205973</v>
      </c>
      <c r="N1169" s="276">
        <v>7.5820438466348765</v>
      </c>
      <c r="O1169" s="273"/>
      <c r="P1169" s="273"/>
      <c r="Q1169" s="277"/>
    </row>
    <row r="1170" spans="1:17" customFormat="1">
      <c r="A1170" s="271">
        <v>1167</v>
      </c>
      <c r="B1170" s="272"/>
      <c r="C1170" s="272" t="s">
        <v>4213</v>
      </c>
      <c r="D1170" s="272" t="s">
        <v>1107</v>
      </c>
      <c r="E1170" s="272"/>
      <c r="F1170" s="273" t="s">
        <v>4278</v>
      </c>
      <c r="G1170" s="274">
        <v>304111440106</v>
      </c>
      <c r="H1170" s="273" t="s">
        <v>4279</v>
      </c>
      <c r="I1170" s="273" t="s">
        <v>2596</v>
      </c>
      <c r="J1170" s="273" t="s">
        <v>373</v>
      </c>
      <c r="K1170" s="275">
        <v>1.4712000000000001</v>
      </c>
      <c r="L1170" s="275">
        <v>1.4712000000000001</v>
      </c>
      <c r="M1170" s="275">
        <v>1.3609659999999999</v>
      </c>
      <c r="N1170" s="276">
        <v>7.4927949972811421</v>
      </c>
      <c r="O1170" s="273"/>
      <c r="P1170" s="273"/>
      <c r="Q1170" s="277"/>
    </row>
    <row r="1171" spans="1:17" customFormat="1">
      <c r="A1171" s="271">
        <v>1168</v>
      </c>
      <c r="B1171" s="272"/>
      <c r="C1171" s="272" t="s">
        <v>4213</v>
      </c>
      <c r="D1171" s="272" t="s">
        <v>1107</v>
      </c>
      <c r="E1171" s="272"/>
      <c r="F1171" s="273" t="s">
        <v>4280</v>
      </c>
      <c r="G1171" s="274">
        <v>304111340103</v>
      </c>
      <c r="H1171" s="273" t="s">
        <v>4281</v>
      </c>
      <c r="I1171" s="273" t="s">
        <v>2596</v>
      </c>
      <c r="J1171" s="273" t="s">
        <v>373</v>
      </c>
      <c r="K1171" s="275">
        <v>1.1878</v>
      </c>
      <c r="L1171" s="275">
        <v>1.1878</v>
      </c>
      <c r="M1171" s="275">
        <v>1.1107909999999999</v>
      </c>
      <c r="N1171" s="276">
        <v>6.4833305270247612</v>
      </c>
      <c r="O1171" s="273"/>
      <c r="P1171" s="273"/>
      <c r="Q1171" s="277"/>
    </row>
    <row r="1172" spans="1:17" customFormat="1">
      <c r="A1172" s="271">
        <v>1169</v>
      </c>
      <c r="B1172" s="272"/>
      <c r="C1172" s="272" t="s">
        <v>4213</v>
      </c>
      <c r="D1172" s="272" t="s">
        <v>1107</v>
      </c>
      <c r="E1172" s="272"/>
      <c r="F1172" s="273" t="s">
        <v>4272</v>
      </c>
      <c r="G1172" s="274">
        <v>304111140403</v>
      </c>
      <c r="H1172" s="273" t="s">
        <v>4282</v>
      </c>
      <c r="I1172" s="273" t="s">
        <v>2599</v>
      </c>
      <c r="J1172" s="273" t="s">
        <v>373</v>
      </c>
      <c r="K1172" s="275">
        <v>0.37809999999999999</v>
      </c>
      <c r="L1172" s="275">
        <v>0.37809999999999999</v>
      </c>
      <c r="M1172" s="275">
        <v>0.35392000000000001</v>
      </c>
      <c r="N1172" s="276">
        <v>6.3951335625495851</v>
      </c>
      <c r="O1172" s="273"/>
      <c r="P1172" s="273"/>
      <c r="Q1172" s="277"/>
    </row>
    <row r="1173" spans="1:17" customFormat="1">
      <c r="A1173" s="271">
        <v>1170</v>
      </c>
      <c r="B1173" s="272"/>
      <c r="C1173" s="272" t="s">
        <v>4213</v>
      </c>
      <c r="D1173" s="272" t="s">
        <v>1107</v>
      </c>
      <c r="E1173" s="272"/>
      <c r="F1173" s="273" t="s">
        <v>4278</v>
      </c>
      <c r="G1173" s="274">
        <v>304111440101</v>
      </c>
      <c r="H1173" s="273" t="s">
        <v>2926</v>
      </c>
      <c r="I1173" s="273" t="s">
        <v>2596</v>
      </c>
      <c r="J1173" s="273" t="s">
        <v>373</v>
      </c>
      <c r="K1173" s="275">
        <v>0.93140000000000001</v>
      </c>
      <c r="L1173" s="275">
        <v>0.93140000000000001</v>
      </c>
      <c r="M1173" s="275">
        <v>0.87493200000000004</v>
      </c>
      <c r="N1173" s="276">
        <v>6.0627013098561262</v>
      </c>
      <c r="O1173" s="273"/>
      <c r="P1173" s="273"/>
      <c r="Q1173" s="277"/>
    </row>
    <row r="1174" spans="1:17" customFormat="1">
      <c r="A1174" s="271">
        <v>1171</v>
      </c>
      <c r="B1174" s="272"/>
      <c r="C1174" s="272" t="s">
        <v>4213</v>
      </c>
      <c r="D1174" s="272" t="s">
        <v>1107</v>
      </c>
      <c r="E1174" s="272"/>
      <c r="F1174" s="273" t="s">
        <v>4278</v>
      </c>
      <c r="G1174" s="274">
        <v>304111440105</v>
      </c>
      <c r="H1174" s="273" t="s">
        <v>4283</v>
      </c>
      <c r="I1174" s="273" t="s">
        <v>2840</v>
      </c>
      <c r="J1174" s="273" t="s">
        <v>373</v>
      </c>
      <c r="K1174" s="275">
        <v>1.2956000000000001E-2</v>
      </c>
      <c r="L1174" s="275">
        <v>1.2956000000000001E-2</v>
      </c>
      <c r="M1174" s="275">
        <v>1.2189999999999999E-2</v>
      </c>
      <c r="N1174" s="276">
        <v>5.9123186168570623</v>
      </c>
      <c r="O1174" s="273"/>
      <c r="P1174" s="273"/>
      <c r="Q1174" s="277"/>
    </row>
    <row r="1175" spans="1:17" customFormat="1">
      <c r="A1175" s="271">
        <v>1172</v>
      </c>
      <c r="B1175" s="272"/>
      <c r="C1175" s="272" t="s">
        <v>4213</v>
      </c>
      <c r="D1175" s="272" t="s">
        <v>1107</v>
      </c>
      <c r="E1175" s="272"/>
      <c r="F1175" s="273" t="s">
        <v>4275</v>
      </c>
      <c r="G1175" s="274">
        <v>304111440204</v>
      </c>
      <c r="H1175" s="273" t="s">
        <v>4284</v>
      </c>
      <c r="I1175" s="273" t="s">
        <v>2596</v>
      </c>
      <c r="J1175" s="273" t="s">
        <v>373</v>
      </c>
      <c r="K1175" s="275">
        <v>0.12835099999999999</v>
      </c>
      <c r="L1175" s="275">
        <v>0.12835099999999999</v>
      </c>
      <c r="M1175" s="275">
        <v>0.121085</v>
      </c>
      <c r="N1175" s="276">
        <v>5.6610388699737397</v>
      </c>
      <c r="O1175" s="273"/>
      <c r="P1175" s="273"/>
      <c r="Q1175" s="277"/>
    </row>
    <row r="1176" spans="1:17" customFormat="1">
      <c r="A1176" s="271">
        <v>1173</v>
      </c>
      <c r="B1176" s="272"/>
      <c r="C1176" s="272" t="s">
        <v>4213</v>
      </c>
      <c r="D1176" s="272" t="s">
        <v>1107</v>
      </c>
      <c r="E1176" s="272"/>
      <c r="F1176" s="273" t="s">
        <v>4270</v>
      </c>
      <c r="G1176" s="274">
        <v>304111140101</v>
      </c>
      <c r="H1176" s="273" t="s">
        <v>4284</v>
      </c>
      <c r="I1176" s="273" t="s">
        <v>2599</v>
      </c>
      <c r="J1176" s="273" t="s">
        <v>373</v>
      </c>
      <c r="K1176" s="275">
        <v>2.5777999999999999</v>
      </c>
      <c r="L1176" s="275">
        <v>2.5777999999999999</v>
      </c>
      <c r="M1176" s="275">
        <v>2.4398179999999998</v>
      </c>
      <c r="N1176" s="276">
        <v>5.3527038560012441</v>
      </c>
      <c r="O1176" s="273"/>
      <c r="P1176" s="273"/>
      <c r="Q1176" s="277"/>
    </row>
    <row r="1177" spans="1:17" customFormat="1">
      <c r="A1177" s="271">
        <v>1174</v>
      </c>
      <c r="B1177" s="272"/>
      <c r="C1177" s="272" t="s">
        <v>4213</v>
      </c>
      <c r="D1177" s="272" t="s">
        <v>1107</v>
      </c>
      <c r="E1177" s="272"/>
      <c r="F1177" s="273" t="s">
        <v>4285</v>
      </c>
      <c r="G1177" s="274">
        <v>304111240103</v>
      </c>
      <c r="H1177" s="273" t="s">
        <v>4286</v>
      </c>
      <c r="I1177" s="273" t="s">
        <v>2599</v>
      </c>
      <c r="J1177" s="273" t="s">
        <v>373</v>
      </c>
      <c r="K1177" s="275">
        <v>1.3433999999999999</v>
      </c>
      <c r="L1177" s="275">
        <v>1.3433999999999999</v>
      </c>
      <c r="M1177" s="275">
        <v>1.2736799999999999</v>
      </c>
      <c r="N1177" s="276">
        <v>5.1898168825368476</v>
      </c>
      <c r="O1177" s="273"/>
      <c r="P1177" s="273"/>
      <c r="Q1177" s="277"/>
    </row>
    <row r="1178" spans="1:17" customFormat="1">
      <c r="A1178" s="271">
        <v>1175</v>
      </c>
      <c r="B1178" s="272"/>
      <c r="C1178" s="272" t="s">
        <v>4213</v>
      </c>
      <c r="D1178" s="272" t="s">
        <v>1107</v>
      </c>
      <c r="E1178" s="272"/>
      <c r="F1178" s="273" t="s">
        <v>4278</v>
      </c>
      <c r="G1178" s="274">
        <v>304111440107</v>
      </c>
      <c r="H1178" s="273" t="s">
        <v>4287</v>
      </c>
      <c r="I1178" s="273" t="s">
        <v>2840</v>
      </c>
      <c r="J1178" s="273" t="s">
        <v>373</v>
      </c>
      <c r="K1178" s="275">
        <v>0.51480000000000004</v>
      </c>
      <c r="L1178" s="275">
        <v>0.51480000000000004</v>
      </c>
      <c r="M1178" s="275">
        <v>0.48846899999999999</v>
      </c>
      <c r="N1178" s="276">
        <v>5.1148018648018736</v>
      </c>
      <c r="O1178" s="273"/>
      <c r="P1178" s="273"/>
      <c r="Q1178" s="277"/>
    </row>
    <row r="1179" spans="1:17" customFormat="1">
      <c r="A1179" s="271">
        <v>1176</v>
      </c>
      <c r="B1179" s="272"/>
      <c r="C1179" s="272" t="s">
        <v>4213</v>
      </c>
      <c r="D1179" s="272" t="s">
        <v>1107</v>
      </c>
      <c r="E1179" s="272"/>
      <c r="F1179" s="273" t="s">
        <v>4258</v>
      </c>
      <c r="G1179" s="274">
        <v>304111140202</v>
      </c>
      <c r="H1179" s="273" t="s">
        <v>2900</v>
      </c>
      <c r="I1179" s="273" t="s">
        <v>2840</v>
      </c>
      <c r="J1179" s="273" t="s">
        <v>373</v>
      </c>
      <c r="K1179" s="275">
        <v>0.19839999999999999</v>
      </c>
      <c r="L1179" s="275">
        <v>0.19839999999999999</v>
      </c>
      <c r="M1179" s="275">
        <v>0.18834500000000001</v>
      </c>
      <c r="N1179" s="276">
        <v>5.0680443548387002</v>
      </c>
      <c r="O1179" s="273"/>
      <c r="P1179" s="273"/>
      <c r="Q1179" s="277"/>
    </row>
    <row r="1180" spans="1:17" customFormat="1">
      <c r="A1180" s="271">
        <v>1177</v>
      </c>
      <c r="B1180" s="272"/>
      <c r="C1180" s="272" t="s">
        <v>4213</v>
      </c>
      <c r="D1180" s="272" t="s">
        <v>1107</v>
      </c>
      <c r="E1180" s="272"/>
      <c r="F1180" s="273" t="s">
        <v>4280</v>
      </c>
      <c r="G1180" s="274">
        <v>304111340102</v>
      </c>
      <c r="H1180" s="273" t="s">
        <v>4288</v>
      </c>
      <c r="I1180" s="273" t="s">
        <v>2599</v>
      </c>
      <c r="J1180" s="273" t="s">
        <v>373</v>
      </c>
      <c r="K1180" s="275">
        <v>1.34</v>
      </c>
      <c r="L1180" s="275">
        <v>1.34</v>
      </c>
      <c r="M1180" s="275">
        <v>1.276354</v>
      </c>
      <c r="N1180" s="276">
        <v>4.7497014925373202</v>
      </c>
      <c r="O1180" s="273"/>
      <c r="P1180" s="273"/>
      <c r="Q1180" s="277"/>
    </row>
    <row r="1181" spans="1:17" customFormat="1">
      <c r="A1181" s="271">
        <v>1178</v>
      </c>
      <c r="B1181" s="272"/>
      <c r="C1181" s="272" t="s">
        <v>4213</v>
      </c>
      <c r="D1181" s="272" t="s">
        <v>1107</v>
      </c>
      <c r="E1181" s="272"/>
      <c r="F1181" s="273" t="s">
        <v>4280</v>
      </c>
      <c r="G1181" s="274">
        <v>304111340104</v>
      </c>
      <c r="H1181" s="273" t="s">
        <v>4289</v>
      </c>
      <c r="I1181" s="273" t="s">
        <v>2596</v>
      </c>
      <c r="J1181" s="273" t="s">
        <v>373</v>
      </c>
      <c r="K1181" s="275">
        <v>1.8984000000000001</v>
      </c>
      <c r="L1181" s="275">
        <v>1.8984000000000001</v>
      </c>
      <c r="M1181" s="275">
        <v>1.8100560000000001</v>
      </c>
      <c r="N1181" s="276">
        <v>4.6536030341340062</v>
      </c>
      <c r="O1181" s="273"/>
      <c r="P1181" s="273"/>
      <c r="Q1181" s="277"/>
    </row>
    <row r="1182" spans="1:17" customFormat="1">
      <c r="A1182" s="271">
        <v>1179</v>
      </c>
      <c r="B1182" s="272"/>
      <c r="C1182" s="272" t="s">
        <v>4213</v>
      </c>
      <c r="D1182" s="272" t="s">
        <v>1107</v>
      </c>
      <c r="E1182" s="272"/>
      <c r="F1182" s="273" t="s">
        <v>4285</v>
      </c>
      <c r="G1182" s="274">
        <v>304111240101</v>
      </c>
      <c r="H1182" s="273" t="s">
        <v>4290</v>
      </c>
      <c r="I1182" s="273" t="s">
        <v>2599</v>
      </c>
      <c r="J1182" s="273" t="s">
        <v>373</v>
      </c>
      <c r="K1182" s="275">
        <v>1.7174</v>
      </c>
      <c r="L1182" s="275">
        <v>1.7174</v>
      </c>
      <c r="M1182" s="275">
        <v>1.639972</v>
      </c>
      <c r="N1182" s="276">
        <v>4.5084429952253435</v>
      </c>
      <c r="O1182" s="273"/>
      <c r="P1182" s="273"/>
      <c r="Q1182" s="277"/>
    </row>
    <row r="1183" spans="1:17" customFormat="1">
      <c r="A1183" s="271">
        <v>1180</v>
      </c>
      <c r="B1183" s="272"/>
      <c r="C1183" s="272" t="s">
        <v>4213</v>
      </c>
      <c r="D1183" s="272" t="s">
        <v>1107</v>
      </c>
      <c r="E1183" s="272"/>
      <c r="F1183" s="273" t="s">
        <v>4285</v>
      </c>
      <c r="G1183" s="274">
        <v>304111240102</v>
      </c>
      <c r="H1183" s="273" t="s">
        <v>2682</v>
      </c>
      <c r="I1183" s="273" t="s">
        <v>2596</v>
      </c>
      <c r="J1183" s="273" t="s">
        <v>373</v>
      </c>
      <c r="K1183" s="275">
        <v>1.0176000000000001</v>
      </c>
      <c r="L1183" s="275">
        <v>1.0176000000000001</v>
      </c>
      <c r="M1183" s="275">
        <v>0.97483399999999998</v>
      </c>
      <c r="N1183" s="276">
        <v>4.2026336477987503</v>
      </c>
      <c r="O1183" s="273"/>
      <c r="P1183" s="273"/>
      <c r="Q1183" s="277"/>
    </row>
    <row r="1184" spans="1:17" customFormat="1">
      <c r="A1184" s="271">
        <v>1181</v>
      </c>
      <c r="B1184" s="272"/>
      <c r="C1184" s="272" t="s">
        <v>4213</v>
      </c>
      <c r="D1184" s="272" t="s">
        <v>1107</v>
      </c>
      <c r="E1184" s="272"/>
      <c r="F1184" s="273" t="s">
        <v>4278</v>
      </c>
      <c r="G1184" s="274">
        <v>304111440104</v>
      </c>
      <c r="H1184" s="273" t="s">
        <v>4291</v>
      </c>
      <c r="I1184" s="273" t="s">
        <v>2596</v>
      </c>
      <c r="J1184" s="273" t="s">
        <v>373</v>
      </c>
      <c r="K1184" s="275">
        <v>0.61224400000000001</v>
      </c>
      <c r="L1184" s="275">
        <v>0.61224400000000001</v>
      </c>
      <c r="M1184" s="275">
        <v>0.59081299999999992</v>
      </c>
      <c r="N1184" s="276">
        <v>3.500401800589322</v>
      </c>
      <c r="O1184" s="273"/>
      <c r="P1184" s="273"/>
      <c r="Q1184" s="277"/>
    </row>
    <row r="1185" spans="1:17" customFormat="1">
      <c r="A1185" s="271">
        <v>1182</v>
      </c>
      <c r="B1185" s="272"/>
      <c r="C1185" s="272" t="s">
        <v>4213</v>
      </c>
      <c r="D1185" s="272" t="s">
        <v>1107</v>
      </c>
      <c r="E1185" s="272"/>
      <c r="F1185" s="273" t="s">
        <v>4292</v>
      </c>
      <c r="G1185" s="274">
        <v>304111540202</v>
      </c>
      <c r="H1185" s="273" t="s">
        <v>4293</v>
      </c>
      <c r="I1185" s="273" t="s">
        <v>2840</v>
      </c>
      <c r="J1185" s="273" t="s">
        <v>373</v>
      </c>
      <c r="K1185" s="275">
        <v>0.74480000000000002</v>
      </c>
      <c r="L1185" s="275">
        <v>0.74480000000000002</v>
      </c>
      <c r="M1185" s="275">
        <v>0.72289800000000004</v>
      </c>
      <c r="N1185" s="276">
        <v>2.9406552094521987</v>
      </c>
      <c r="O1185" s="273"/>
      <c r="P1185" s="273"/>
      <c r="Q1185" s="277"/>
    </row>
    <row r="1186" spans="1:17" customFormat="1">
      <c r="A1186" s="271">
        <v>1183</v>
      </c>
      <c r="B1186" s="272"/>
      <c r="C1186" s="272" t="s">
        <v>4213</v>
      </c>
      <c r="D1186" s="272" t="s">
        <v>1107</v>
      </c>
      <c r="E1186" s="272"/>
      <c r="F1186" s="273" t="s">
        <v>4294</v>
      </c>
      <c r="G1186" s="274">
        <v>304111340405</v>
      </c>
      <c r="H1186" s="273" t="s">
        <v>2926</v>
      </c>
      <c r="I1186" s="273" t="s">
        <v>2840</v>
      </c>
      <c r="J1186" s="273" t="s">
        <v>373</v>
      </c>
      <c r="K1186" s="275">
        <v>0.34160000000000001</v>
      </c>
      <c r="L1186" s="275">
        <v>0.34160000000000001</v>
      </c>
      <c r="M1186" s="275">
        <v>0.33217200000000002</v>
      </c>
      <c r="N1186" s="276">
        <v>2.7599531615925033</v>
      </c>
      <c r="O1186" s="273"/>
      <c r="P1186" s="273"/>
      <c r="Q1186" s="277"/>
    </row>
    <row r="1187" spans="1:17" customFormat="1">
      <c r="A1187" s="271">
        <v>1184</v>
      </c>
      <c r="B1187" s="272"/>
      <c r="C1187" s="272" t="s">
        <v>4213</v>
      </c>
      <c r="D1187" s="272" t="s">
        <v>1107</v>
      </c>
      <c r="E1187" s="272"/>
      <c r="F1187" s="273" t="s">
        <v>4258</v>
      </c>
      <c r="G1187" s="274">
        <v>304111140201</v>
      </c>
      <c r="H1187" s="273" t="s">
        <v>4295</v>
      </c>
      <c r="I1187" s="273" t="s">
        <v>2596</v>
      </c>
      <c r="J1187" s="273" t="s">
        <v>373</v>
      </c>
      <c r="K1187" s="275">
        <v>0.45147999999999999</v>
      </c>
      <c r="L1187" s="275">
        <v>0.45147999999999999</v>
      </c>
      <c r="M1187" s="275">
        <v>0.44125199999999998</v>
      </c>
      <c r="N1187" s="276">
        <v>2.2654381146451703</v>
      </c>
      <c r="O1187" s="273"/>
      <c r="P1187" s="273"/>
      <c r="Q1187" s="277"/>
    </row>
    <row r="1188" spans="1:17" customFormat="1">
      <c r="A1188" s="271">
        <v>1185</v>
      </c>
      <c r="B1188" s="272"/>
      <c r="C1188" s="272" t="s">
        <v>4213</v>
      </c>
      <c r="D1188" s="272" t="s">
        <v>1107</v>
      </c>
      <c r="E1188" s="272"/>
      <c r="F1188" s="273" t="s">
        <v>4296</v>
      </c>
      <c r="G1188" s="274">
        <v>304112240301</v>
      </c>
      <c r="H1188" s="273" t="s">
        <v>4297</v>
      </c>
      <c r="I1188" s="273" t="s">
        <v>2596</v>
      </c>
      <c r="J1188" s="273" t="s">
        <v>373</v>
      </c>
      <c r="K1188" s="275">
        <v>0.36730000000000002</v>
      </c>
      <c r="L1188" s="275">
        <v>0.36730000000000002</v>
      </c>
      <c r="M1188" s="275">
        <v>0.33153199999999999</v>
      </c>
      <c r="N1188" s="276">
        <v>9.7380887557854656</v>
      </c>
      <c r="O1188" s="273"/>
      <c r="P1188" s="273"/>
      <c r="Q1188" s="277"/>
    </row>
    <row r="1189" spans="1:17" customFormat="1">
      <c r="A1189" s="271">
        <v>1186</v>
      </c>
      <c r="B1189" s="272"/>
      <c r="C1189" s="272" t="s">
        <v>4213</v>
      </c>
      <c r="D1189" s="272" t="s">
        <v>1107</v>
      </c>
      <c r="E1189" s="272"/>
      <c r="F1189" s="273" t="s">
        <v>4298</v>
      </c>
      <c r="G1189" s="274">
        <v>304112240101</v>
      </c>
      <c r="H1189" s="273" t="s">
        <v>4299</v>
      </c>
      <c r="I1189" s="273" t="s">
        <v>2596</v>
      </c>
      <c r="J1189" s="273" t="s">
        <v>373</v>
      </c>
      <c r="K1189" s="275">
        <v>1.5889</v>
      </c>
      <c r="L1189" s="275">
        <v>1.5889</v>
      </c>
      <c r="M1189" s="275">
        <v>1.4417949999999999</v>
      </c>
      <c r="N1189" s="276">
        <v>9.2582919000566459</v>
      </c>
      <c r="O1189" s="273"/>
      <c r="P1189" s="273"/>
      <c r="Q1189" s="277"/>
    </row>
    <row r="1190" spans="1:17" customFormat="1">
      <c r="A1190" s="271">
        <v>1187</v>
      </c>
      <c r="B1190" s="272"/>
      <c r="C1190" s="272" t="s">
        <v>4213</v>
      </c>
      <c r="D1190" s="272" t="s">
        <v>1107</v>
      </c>
      <c r="E1190" s="272"/>
      <c r="F1190" s="273" t="s">
        <v>4298</v>
      </c>
      <c r="G1190" s="274">
        <v>304112240104</v>
      </c>
      <c r="H1190" s="273" t="s">
        <v>4300</v>
      </c>
      <c r="I1190" s="273" t="s">
        <v>2596</v>
      </c>
      <c r="J1190" s="273" t="s">
        <v>373</v>
      </c>
      <c r="K1190" s="275">
        <v>0.64678000000000002</v>
      </c>
      <c r="L1190" s="275">
        <v>0.64678000000000002</v>
      </c>
      <c r="M1190" s="275">
        <v>0.59403600000000001</v>
      </c>
      <c r="N1190" s="276">
        <v>8.1548594576208302</v>
      </c>
      <c r="O1190" s="273"/>
      <c r="P1190" s="273"/>
      <c r="Q1190" s="277"/>
    </row>
    <row r="1191" spans="1:17" customFormat="1">
      <c r="A1191" s="271">
        <v>1188</v>
      </c>
      <c r="B1191" s="272"/>
      <c r="C1191" s="272" t="s">
        <v>4213</v>
      </c>
      <c r="D1191" s="272" t="s">
        <v>1107</v>
      </c>
      <c r="E1191" s="272"/>
      <c r="F1191" s="273" t="s">
        <v>4301</v>
      </c>
      <c r="G1191" s="274">
        <v>304112240202</v>
      </c>
      <c r="H1191" s="273" t="s">
        <v>4302</v>
      </c>
      <c r="I1191" s="273" t="s">
        <v>2596</v>
      </c>
      <c r="J1191" s="273" t="s">
        <v>373</v>
      </c>
      <c r="K1191" s="275">
        <v>0.18329999999999999</v>
      </c>
      <c r="L1191" s="275">
        <v>0.18329999999999999</v>
      </c>
      <c r="M1191" s="275">
        <v>0.169962</v>
      </c>
      <c r="N1191" s="276">
        <v>7.2765957446808454</v>
      </c>
      <c r="O1191" s="273"/>
      <c r="P1191" s="273"/>
      <c r="Q1191" s="277"/>
    </row>
    <row r="1192" spans="1:17" customFormat="1">
      <c r="A1192" s="271">
        <v>1189</v>
      </c>
      <c r="B1192" s="272"/>
      <c r="C1192" s="272" t="s">
        <v>4213</v>
      </c>
      <c r="D1192" s="272" t="s">
        <v>1107</v>
      </c>
      <c r="E1192" s="272"/>
      <c r="F1192" s="273" t="s">
        <v>4303</v>
      </c>
      <c r="G1192" s="274">
        <v>304112140201</v>
      </c>
      <c r="H1192" s="273" t="s">
        <v>2900</v>
      </c>
      <c r="I1192" s="273" t="s">
        <v>2596</v>
      </c>
      <c r="J1192" s="273" t="s">
        <v>373</v>
      </c>
      <c r="K1192" s="275">
        <v>0.65259999999999996</v>
      </c>
      <c r="L1192" s="275">
        <v>0.65259999999999996</v>
      </c>
      <c r="M1192" s="275">
        <v>0.60609900000000005</v>
      </c>
      <c r="N1192" s="276">
        <v>7.1254980079681136</v>
      </c>
      <c r="O1192" s="273"/>
      <c r="P1192" s="273"/>
      <c r="Q1192" s="277"/>
    </row>
    <row r="1193" spans="1:17" customFormat="1">
      <c r="A1193" s="271">
        <v>1190</v>
      </c>
      <c r="B1193" s="272"/>
      <c r="C1193" s="272" t="s">
        <v>4213</v>
      </c>
      <c r="D1193" s="272" t="s">
        <v>1107</v>
      </c>
      <c r="E1193" s="272"/>
      <c r="F1193" s="273" t="s">
        <v>4304</v>
      </c>
      <c r="G1193" s="274">
        <v>304112140503</v>
      </c>
      <c r="H1193" s="273" t="s">
        <v>4305</v>
      </c>
      <c r="I1193" s="273" t="s">
        <v>2840</v>
      </c>
      <c r="J1193" s="273" t="s">
        <v>373</v>
      </c>
      <c r="K1193" s="275">
        <v>0.75700000000000001</v>
      </c>
      <c r="L1193" s="275">
        <v>0.75700000000000001</v>
      </c>
      <c r="M1193" s="275">
        <v>0.70707699999999996</v>
      </c>
      <c r="N1193" s="276">
        <v>6.5948480845442612</v>
      </c>
      <c r="O1193" s="273"/>
      <c r="P1193" s="273"/>
      <c r="Q1193" s="277"/>
    </row>
    <row r="1194" spans="1:17" customFormat="1">
      <c r="A1194" s="271">
        <v>1191</v>
      </c>
      <c r="B1194" s="272"/>
      <c r="C1194" s="272" t="s">
        <v>4213</v>
      </c>
      <c r="D1194" s="272" t="s">
        <v>1107</v>
      </c>
      <c r="E1194" s="272"/>
      <c r="F1194" s="273" t="s">
        <v>4306</v>
      </c>
      <c r="G1194" s="274">
        <v>304112340102</v>
      </c>
      <c r="H1194" s="273" t="s">
        <v>4307</v>
      </c>
      <c r="I1194" s="273" t="s">
        <v>2596</v>
      </c>
      <c r="J1194" s="273" t="s">
        <v>373</v>
      </c>
      <c r="K1194" s="275">
        <v>0.627</v>
      </c>
      <c r="L1194" s="275">
        <v>0.627</v>
      </c>
      <c r="M1194" s="275">
        <v>0.58576399999999995</v>
      </c>
      <c r="N1194" s="276">
        <v>6.5767145135566265</v>
      </c>
      <c r="O1194" s="273"/>
      <c r="P1194" s="273"/>
      <c r="Q1194" s="277"/>
    </row>
    <row r="1195" spans="1:17" customFormat="1">
      <c r="A1195" s="271">
        <v>1192</v>
      </c>
      <c r="B1195" s="272"/>
      <c r="C1195" s="272" t="s">
        <v>4213</v>
      </c>
      <c r="D1195" s="272" t="s">
        <v>1107</v>
      </c>
      <c r="E1195" s="272"/>
      <c r="F1195" s="273" t="s">
        <v>4308</v>
      </c>
      <c r="G1195" s="274">
        <v>304112140401</v>
      </c>
      <c r="H1195" s="273" t="s">
        <v>4309</v>
      </c>
      <c r="I1195" s="273" t="s">
        <v>2840</v>
      </c>
      <c r="J1195" s="273" t="s">
        <v>373</v>
      </c>
      <c r="K1195" s="275">
        <v>1.5489999999999999</v>
      </c>
      <c r="L1195" s="275">
        <v>1.5489999999999999</v>
      </c>
      <c r="M1195" s="275">
        <v>1.4536150000000001</v>
      </c>
      <c r="N1195" s="276">
        <v>6.1578437701742956</v>
      </c>
      <c r="O1195" s="273"/>
      <c r="P1195" s="273"/>
      <c r="Q1195" s="277"/>
    </row>
    <row r="1196" spans="1:17" customFormat="1">
      <c r="A1196" s="271">
        <v>1193</v>
      </c>
      <c r="B1196" s="272"/>
      <c r="C1196" s="272" t="s">
        <v>4213</v>
      </c>
      <c r="D1196" s="272" t="s">
        <v>1107</v>
      </c>
      <c r="E1196" s="272"/>
      <c r="F1196" s="273" t="s">
        <v>4310</v>
      </c>
      <c r="G1196" s="274">
        <v>304112140102</v>
      </c>
      <c r="H1196" s="273" t="s">
        <v>4311</v>
      </c>
      <c r="I1196" s="273" t="s">
        <v>2596</v>
      </c>
      <c r="J1196" s="273" t="s">
        <v>373</v>
      </c>
      <c r="K1196" s="275">
        <v>1.399</v>
      </c>
      <c r="L1196" s="275">
        <v>1.399</v>
      </c>
      <c r="M1196" s="275">
        <v>1.312926</v>
      </c>
      <c r="N1196" s="276">
        <v>6.152537526804859</v>
      </c>
      <c r="O1196" s="273"/>
      <c r="P1196" s="273"/>
      <c r="Q1196" s="277"/>
    </row>
    <row r="1197" spans="1:17" customFormat="1">
      <c r="A1197" s="271">
        <v>1194</v>
      </c>
      <c r="B1197" s="272"/>
      <c r="C1197" s="272" t="s">
        <v>4213</v>
      </c>
      <c r="D1197" s="272" t="s">
        <v>1107</v>
      </c>
      <c r="E1197" s="272"/>
      <c r="F1197" s="273" t="s">
        <v>4304</v>
      </c>
      <c r="G1197" s="274">
        <v>304112140501</v>
      </c>
      <c r="H1197" s="273" t="s">
        <v>4312</v>
      </c>
      <c r="I1197" s="273" t="s">
        <v>2596</v>
      </c>
      <c r="J1197" s="273" t="s">
        <v>373</v>
      </c>
      <c r="K1197" s="275">
        <v>1.0314000000000001</v>
      </c>
      <c r="L1197" s="275">
        <v>1.0314000000000001</v>
      </c>
      <c r="M1197" s="275">
        <v>0.973638</v>
      </c>
      <c r="N1197" s="276">
        <v>5.6003490401396245</v>
      </c>
      <c r="O1197" s="273"/>
      <c r="P1197" s="273"/>
      <c r="Q1197" s="277"/>
    </row>
    <row r="1198" spans="1:17" customFormat="1">
      <c r="A1198" s="271">
        <v>1195</v>
      </c>
      <c r="B1198" s="272"/>
      <c r="C1198" s="272" t="s">
        <v>4213</v>
      </c>
      <c r="D1198" s="272" t="s">
        <v>1107</v>
      </c>
      <c r="E1198" s="272"/>
      <c r="F1198" s="273" t="s">
        <v>4313</v>
      </c>
      <c r="G1198" s="274">
        <v>304112340401</v>
      </c>
      <c r="H1198" s="273" t="s">
        <v>4314</v>
      </c>
      <c r="I1198" s="273" t="s">
        <v>2596</v>
      </c>
      <c r="J1198" s="273" t="s">
        <v>373</v>
      </c>
      <c r="K1198" s="275">
        <v>0.252</v>
      </c>
      <c r="L1198" s="275">
        <v>0.252</v>
      </c>
      <c r="M1198" s="275">
        <v>0.238811</v>
      </c>
      <c r="N1198" s="276">
        <v>5.233730158730161</v>
      </c>
      <c r="O1198" s="273"/>
      <c r="P1198" s="273"/>
      <c r="Q1198" s="277"/>
    </row>
    <row r="1199" spans="1:17" customFormat="1">
      <c r="A1199" s="271">
        <v>1196</v>
      </c>
      <c r="B1199" s="272"/>
      <c r="C1199" s="272" t="s">
        <v>4213</v>
      </c>
      <c r="D1199" s="272" t="s">
        <v>1107</v>
      </c>
      <c r="E1199" s="272"/>
      <c r="F1199" s="273" t="s">
        <v>4310</v>
      </c>
      <c r="G1199" s="274">
        <v>304112140101</v>
      </c>
      <c r="H1199" s="273" t="s">
        <v>4315</v>
      </c>
      <c r="I1199" s="273" t="s">
        <v>2596</v>
      </c>
      <c r="J1199" s="273" t="s">
        <v>373</v>
      </c>
      <c r="K1199" s="275">
        <v>1.4926999999999999</v>
      </c>
      <c r="L1199" s="275">
        <v>1.4926999999999999</v>
      </c>
      <c r="M1199" s="275">
        <v>1.415198</v>
      </c>
      <c r="N1199" s="276">
        <v>5.1920680645809583</v>
      </c>
      <c r="O1199" s="273"/>
      <c r="P1199" s="273"/>
      <c r="Q1199" s="277"/>
    </row>
    <row r="1200" spans="1:17" customFormat="1">
      <c r="A1200" s="271">
        <v>1197</v>
      </c>
      <c r="B1200" s="272"/>
      <c r="C1200" s="272" t="s">
        <v>4213</v>
      </c>
      <c r="D1200" s="272" t="s">
        <v>1107</v>
      </c>
      <c r="E1200" s="272"/>
      <c r="F1200" s="273" t="s">
        <v>4306</v>
      </c>
      <c r="G1200" s="274">
        <v>304112340105</v>
      </c>
      <c r="H1200" s="273" t="s">
        <v>4316</v>
      </c>
      <c r="I1200" s="273" t="s">
        <v>2596</v>
      </c>
      <c r="J1200" s="273" t="s">
        <v>373</v>
      </c>
      <c r="K1200" s="275">
        <v>1.2726</v>
      </c>
      <c r="L1200" s="275">
        <v>1.2726</v>
      </c>
      <c r="M1200" s="275">
        <v>1.209846</v>
      </c>
      <c r="N1200" s="276">
        <v>4.93116454502593</v>
      </c>
      <c r="O1200" s="273"/>
      <c r="P1200" s="273"/>
      <c r="Q1200" s="277"/>
    </row>
    <row r="1201" spans="1:17" customFormat="1">
      <c r="A1201" s="271">
        <v>1198</v>
      </c>
      <c r="B1201" s="272"/>
      <c r="C1201" s="272" t="s">
        <v>4213</v>
      </c>
      <c r="D1201" s="272" t="s">
        <v>1107</v>
      </c>
      <c r="E1201" s="272"/>
      <c r="F1201" s="273" t="s">
        <v>4317</v>
      </c>
      <c r="G1201" s="274">
        <v>304112140305</v>
      </c>
      <c r="H1201" s="273" t="s">
        <v>2900</v>
      </c>
      <c r="I1201" s="273" t="s">
        <v>2596</v>
      </c>
      <c r="J1201" s="273" t="s">
        <v>373</v>
      </c>
      <c r="K1201" s="275">
        <v>0.5272</v>
      </c>
      <c r="L1201" s="275">
        <v>0.5272</v>
      </c>
      <c r="M1201" s="275">
        <v>0.50210200000000005</v>
      </c>
      <c r="N1201" s="276">
        <v>4.760622154779961</v>
      </c>
      <c r="O1201" s="273"/>
      <c r="P1201" s="273"/>
      <c r="Q1201" s="277"/>
    </row>
    <row r="1202" spans="1:17" customFormat="1">
      <c r="A1202" s="271">
        <v>1199</v>
      </c>
      <c r="B1202" s="272"/>
      <c r="C1202" s="272" t="s">
        <v>4213</v>
      </c>
      <c r="D1202" s="272" t="s">
        <v>1107</v>
      </c>
      <c r="E1202" s="272"/>
      <c r="F1202" s="273" t="s">
        <v>4304</v>
      </c>
      <c r="G1202" s="274">
        <v>304112140502</v>
      </c>
      <c r="H1202" s="273" t="s">
        <v>4318</v>
      </c>
      <c r="I1202" s="273" t="s">
        <v>2840</v>
      </c>
      <c r="J1202" s="273" t="s">
        <v>373</v>
      </c>
      <c r="K1202" s="275">
        <v>1.4561999999999999</v>
      </c>
      <c r="L1202" s="275">
        <v>1.4561999999999999</v>
      </c>
      <c r="M1202" s="275">
        <v>1.3877889999999999</v>
      </c>
      <c r="N1202" s="276">
        <v>4.697912374673809</v>
      </c>
      <c r="O1202" s="273"/>
      <c r="P1202" s="273"/>
      <c r="Q1202" s="277"/>
    </row>
    <row r="1203" spans="1:17" customFormat="1">
      <c r="A1203" s="271">
        <v>1200</v>
      </c>
      <c r="B1203" s="272"/>
      <c r="C1203" s="272" t="s">
        <v>4213</v>
      </c>
      <c r="D1203" s="272" t="s">
        <v>1107</v>
      </c>
      <c r="E1203" s="272"/>
      <c r="F1203" s="273" t="s">
        <v>4319</v>
      </c>
      <c r="G1203" s="274">
        <v>304112340204</v>
      </c>
      <c r="H1203" s="273" t="s">
        <v>4320</v>
      </c>
      <c r="I1203" s="273" t="s">
        <v>2596</v>
      </c>
      <c r="J1203" s="273" t="s">
        <v>373</v>
      </c>
      <c r="K1203" s="275">
        <v>0.58299999999999996</v>
      </c>
      <c r="L1203" s="275">
        <v>0.58299999999999996</v>
      </c>
      <c r="M1203" s="275">
        <v>0.57310000000000005</v>
      </c>
      <c r="N1203" s="276">
        <v>1.6981132075471541</v>
      </c>
      <c r="O1203" s="273"/>
      <c r="P1203" s="273"/>
      <c r="Q1203" s="277"/>
    </row>
    <row r="1204" spans="1:17" customFormat="1">
      <c r="A1204" s="271">
        <v>1201</v>
      </c>
      <c r="B1204" s="272"/>
      <c r="C1204" s="272" t="s">
        <v>4213</v>
      </c>
      <c r="D1204" s="272" t="s">
        <v>1107</v>
      </c>
      <c r="E1204" s="272"/>
      <c r="F1204" s="273" t="s">
        <v>4321</v>
      </c>
      <c r="G1204" s="274">
        <v>304121140101</v>
      </c>
      <c r="H1204" s="273" t="s">
        <v>4322</v>
      </c>
      <c r="I1204" s="273" t="s">
        <v>2596</v>
      </c>
      <c r="J1204" s="273" t="s">
        <v>373</v>
      </c>
      <c r="K1204" s="275">
        <v>1.0028999999999999</v>
      </c>
      <c r="L1204" s="275">
        <v>1.0028999999999999</v>
      </c>
      <c r="M1204" s="275">
        <v>0.95156099999999999</v>
      </c>
      <c r="N1204" s="276">
        <v>5.1190547412503662</v>
      </c>
      <c r="O1204" s="273"/>
      <c r="P1204" s="273"/>
      <c r="Q1204" s="277"/>
    </row>
    <row r="1205" spans="1:17" customFormat="1">
      <c r="A1205" s="271">
        <v>1202</v>
      </c>
      <c r="B1205" s="272"/>
      <c r="C1205" s="272" t="s">
        <v>4213</v>
      </c>
      <c r="D1205" s="272" t="s">
        <v>1107</v>
      </c>
      <c r="E1205" s="272"/>
      <c r="F1205" s="273" t="s">
        <v>4323</v>
      </c>
      <c r="G1205" s="274">
        <v>304121340304</v>
      </c>
      <c r="H1205" s="273" t="s">
        <v>4324</v>
      </c>
      <c r="I1205" s="273" t="s">
        <v>2840</v>
      </c>
      <c r="J1205" s="273" t="s">
        <v>373</v>
      </c>
      <c r="K1205" s="275">
        <v>0.50339</v>
      </c>
      <c r="L1205" s="275">
        <v>0.50339</v>
      </c>
      <c r="M1205" s="275">
        <v>0.47830099999999998</v>
      </c>
      <c r="N1205" s="276">
        <v>4.9840084228927921</v>
      </c>
      <c r="O1205" s="273"/>
      <c r="P1205" s="273"/>
      <c r="Q1205" s="277"/>
    </row>
    <row r="1206" spans="1:17" customFormat="1">
      <c r="A1206" s="271">
        <v>1203</v>
      </c>
      <c r="B1206" s="272"/>
      <c r="C1206" s="272" t="s">
        <v>4213</v>
      </c>
      <c r="D1206" s="272" t="s">
        <v>1107</v>
      </c>
      <c r="E1206" s="272"/>
      <c r="F1206" s="273" t="s">
        <v>4325</v>
      </c>
      <c r="G1206" s="274">
        <v>304121140205</v>
      </c>
      <c r="H1206" s="273" t="s">
        <v>4326</v>
      </c>
      <c r="I1206" s="273" t="s">
        <v>2596</v>
      </c>
      <c r="J1206" s="273" t="s">
        <v>373</v>
      </c>
      <c r="K1206" s="275">
        <v>0.39129999999999998</v>
      </c>
      <c r="L1206" s="275">
        <v>0.39129999999999998</v>
      </c>
      <c r="M1206" s="275">
        <v>0.37196399999999996</v>
      </c>
      <c r="N1206" s="276">
        <v>4.9414771275236449</v>
      </c>
      <c r="O1206" s="273"/>
      <c r="P1206" s="273"/>
      <c r="Q1206" s="277"/>
    </row>
    <row r="1207" spans="1:17" customFormat="1">
      <c r="A1207" s="271">
        <v>1204</v>
      </c>
      <c r="B1207" s="272"/>
      <c r="C1207" s="272" t="s">
        <v>4213</v>
      </c>
      <c r="D1207" s="272" t="s">
        <v>1107</v>
      </c>
      <c r="E1207" s="272"/>
      <c r="F1207" s="273" t="s">
        <v>4325</v>
      </c>
      <c r="G1207" s="274">
        <v>304121140202</v>
      </c>
      <c r="H1207" s="273" t="s">
        <v>4327</v>
      </c>
      <c r="I1207" s="273" t="s">
        <v>2596</v>
      </c>
      <c r="J1207" s="273" t="s">
        <v>373</v>
      </c>
      <c r="K1207" s="275">
        <v>0.67300000000000004</v>
      </c>
      <c r="L1207" s="275">
        <v>0.67300000000000004</v>
      </c>
      <c r="M1207" s="275">
        <v>0.64025299999999996</v>
      </c>
      <c r="N1207" s="276">
        <v>4.8658246656760893</v>
      </c>
      <c r="O1207" s="273"/>
      <c r="P1207" s="273"/>
      <c r="Q1207" s="277"/>
    </row>
    <row r="1208" spans="1:17" customFormat="1">
      <c r="A1208" s="271">
        <v>1205</v>
      </c>
      <c r="B1208" s="272"/>
      <c r="C1208" s="272" t="s">
        <v>4213</v>
      </c>
      <c r="D1208" s="272" t="s">
        <v>1107</v>
      </c>
      <c r="E1208" s="272"/>
      <c r="F1208" s="273" t="s">
        <v>4328</v>
      </c>
      <c r="G1208" s="274">
        <v>304121440101</v>
      </c>
      <c r="H1208" s="273" t="s">
        <v>4329</v>
      </c>
      <c r="I1208" s="273" t="s">
        <v>2596</v>
      </c>
      <c r="J1208" s="273" t="s">
        <v>373</v>
      </c>
      <c r="K1208" s="275">
        <v>0.31979999999999997</v>
      </c>
      <c r="L1208" s="275">
        <v>0.31979999999999997</v>
      </c>
      <c r="M1208" s="275">
        <v>0.30425000000000002</v>
      </c>
      <c r="N1208" s="276">
        <v>4.8624140087554579</v>
      </c>
      <c r="O1208" s="273"/>
      <c r="P1208" s="273"/>
      <c r="Q1208" s="277"/>
    </row>
    <row r="1209" spans="1:17" customFormat="1">
      <c r="A1209" s="271">
        <v>1206</v>
      </c>
      <c r="B1209" s="272"/>
      <c r="C1209" s="272" t="s">
        <v>4213</v>
      </c>
      <c r="D1209" s="272" t="s">
        <v>1107</v>
      </c>
      <c r="E1209" s="272"/>
      <c r="F1209" s="273" t="s">
        <v>4325</v>
      </c>
      <c r="G1209" s="274">
        <v>304121140203</v>
      </c>
      <c r="H1209" s="273" t="s">
        <v>4330</v>
      </c>
      <c r="I1209" s="273" t="s">
        <v>2596</v>
      </c>
      <c r="J1209" s="273" t="s">
        <v>373</v>
      </c>
      <c r="K1209" s="275">
        <v>0.52800000000000002</v>
      </c>
      <c r="L1209" s="275">
        <v>0.52800000000000002</v>
      </c>
      <c r="M1209" s="275">
        <v>0.50256500000000004</v>
      </c>
      <c r="N1209" s="276">
        <v>4.817234848484846</v>
      </c>
      <c r="O1209" s="273"/>
      <c r="P1209" s="273"/>
      <c r="Q1209" s="277"/>
    </row>
    <row r="1210" spans="1:17" customFormat="1">
      <c r="A1210" s="271">
        <v>1207</v>
      </c>
      <c r="B1210" s="272"/>
      <c r="C1210" s="272" t="s">
        <v>4213</v>
      </c>
      <c r="D1210" s="272" t="s">
        <v>1107</v>
      </c>
      <c r="E1210" s="272"/>
      <c r="F1210" s="273" t="s">
        <v>4325</v>
      </c>
      <c r="G1210" s="274">
        <v>304121140201</v>
      </c>
      <c r="H1210" s="273" t="s">
        <v>4331</v>
      </c>
      <c r="I1210" s="273" t="s">
        <v>2596</v>
      </c>
      <c r="J1210" s="273" t="s">
        <v>373</v>
      </c>
      <c r="K1210" s="275">
        <v>1.1464000000000001</v>
      </c>
      <c r="L1210" s="275">
        <v>1.1464000000000001</v>
      </c>
      <c r="M1210" s="275">
        <v>1.0914410000000001</v>
      </c>
      <c r="N1210" s="276">
        <v>4.7940509420795516</v>
      </c>
      <c r="O1210" s="273"/>
      <c r="P1210" s="273"/>
      <c r="Q1210" s="277"/>
    </row>
    <row r="1211" spans="1:17" customFormat="1">
      <c r="A1211" s="271">
        <v>1208</v>
      </c>
      <c r="B1211" s="272"/>
      <c r="C1211" s="272" t="s">
        <v>4213</v>
      </c>
      <c r="D1211" s="272" t="s">
        <v>1107</v>
      </c>
      <c r="E1211" s="272"/>
      <c r="F1211" s="273" t="s">
        <v>4332</v>
      </c>
      <c r="G1211" s="274">
        <v>304121140402</v>
      </c>
      <c r="H1211" s="273" t="s">
        <v>4333</v>
      </c>
      <c r="I1211" s="273" t="s">
        <v>2596</v>
      </c>
      <c r="J1211" s="273" t="s">
        <v>373</v>
      </c>
      <c r="K1211" s="275">
        <v>1.5144</v>
      </c>
      <c r="L1211" s="275">
        <v>1.5144</v>
      </c>
      <c r="M1211" s="275">
        <v>1.4481539999999999</v>
      </c>
      <c r="N1211" s="276">
        <v>4.3744057052297958</v>
      </c>
      <c r="O1211" s="273"/>
      <c r="P1211" s="273"/>
      <c r="Q1211" s="277"/>
    </row>
    <row r="1212" spans="1:17" customFormat="1">
      <c r="A1212" s="271">
        <v>1209</v>
      </c>
      <c r="B1212" s="272"/>
      <c r="C1212" s="272" t="s">
        <v>4213</v>
      </c>
      <c r="D1212" s="272" t="s">
        <v>1107</v>
      </c>
      <c r="E1212" s="272"/>
      <c r="F1212" s="273" t="s">
        <v>4334</v>
      </c>
      <c r="G1212" s="274">
        <v>304121340504</v>
      </c>
      <c r="H1212" s="273" t="s">
        <v>4335</v>
      </c>
      <c r="I1212" s="273" t="s">
        <v>2596</v>
      </c>
      <c r="J1212" s="273" t="s">
        <v>373</v>
      </c>
      <c r="K1212" s="275">
        <v>0.41164200000000001</v>
      </c>
      <c r="L1212" s="275">
        <v>0.41164200000000001</v>
      </c>
      <c r="M1212" s="275">
        <v>0.39500200000000002</v>
      </c>
      <c r="N1212" s="276">
        <v>4.0423474766909075</v>
      </c>
      <c r="O1212" s="273"/>
      <c r="P1212" s="273"/>
      <c r="Q1212" s="277"/>
    </row>
    <row r="1213" spans="1:17" customFormat="1">
      <c r="A1213" s="271">
        <v>1210</v>
      </c>
      <c r="B1213" s="272"/>
      <c r="C1213" s="272" t="s">
        <v>4213</v>
      </c>
      <c r="D1213" s="272" t="s">
        <v>1107</v>
      </c>
      <c r="E1213" s="272"/>
      <c r="F1213" s="273" t="s">
        <v>4321</v>
      </c>
      <c r="G1213" s="274">
        <v>304121140102</v>
      </c>
      <c r="H1213" s="273" t="s">
        <v>4336</v>
      </c>
      <c r="I1213" s="273" t="s">
        <v>2596</v>
      </c>
      <c r="J1213" s="273" t="s">
        <v>373</v>
      </c>
      <c r="K1213" s="275">
        <v>1.4957</v>
      </c>
      <c r="L1213" s="275">
        <v>1.4957</v>
      </c>
      <c r="M1213" s="275">
        <v>1.441049</v>
      </c>
      <c r="N1213" s="276">
        <v>3.65387444006151</v>
      </c>
      <c r="O1213" s="273"/>
      <c r="P1213" s="273"/>
      <c r="Q1213" s="277"/>
    </row>
    <row r="1214" spans="1:17" customFormat="1">
      <c r="A1214" s="271">
        <v>1211</v>
      </c>
      <c r="B1214" s="272"/>
      <c r="C1214" s="272" t="s">
        <v>4213</v>
      </c>
      <c r="D1214" s="272" t="s">
        <v>1107</v>
      </c>
      <c r="E1214" s="272"/>
      <c r="F1214" s="273" t="s">
        <v>4328</v>
      </c>
      <c r="G1214" s="274">
        <v>304121440106</v>
      </c>
      <c r="H1214" s="273" t="s">
        <v>4337</v>
      </c>
      <c r="I1214" s="273" t="s">
        <v>2596</v>
      </c>
      <c r="J1214" s="273" t="s">
        <v>373</v>
      </c>
      <c r="K1214" s="275">
        <v>1.637</v>
      </c>
      <c r="L1214" s="275">
        <v>1.637</v>
      </c>
      <c r="M1214" s="275">
        <v>1.5781769999999999</v>
      </c>
      <c r="N1214" s="276">
        <v>3.593341478313993</v>
      </c>
      <c r="O1214" s="273"/>
      <c r="P1214" s="273"/>
      <c r="Q1214" s="277"/>
    </row>
    <row r="1215" spans="1:17" customFormat="1">
      <c r="A1215" s="271">
        <v>1212</v>
      </c>
      <c r="B1215" s="272"/>
      <c r="C1215" s="272" t="s">
        <v>4213</v>
      </c>
      <c r="D1215" s="272" t="s">
        <v>1107</v>
      </c>
      <c r="E1215" s="272"/>
      <c r="F1215" s="273" t="s">
        <v>4338</v>
      </c>
      <c r="G1215" s="274">
        <v>304121240302</v>
      </c>
      <c r="H1215" s="273" t="s">
        <v>4339</v>
      </c>
      <c r="I1215" s="273" t="s">
        <v>2840</v>
      </c>
      <c r="J1215" s="273" t="s">
        <v>373</v>
      </c>
      <c r="K1215" s="275">
        <v>0.40760000000000002</v>
      </c>
      <c r="L1215" s="275">
        <v>0.40760000000000002</v>
      </c>
      <c r="M1215" s="275">
        <v>0.39310899999999999</v>
      </c>
      <c r="N1215" s="276">
        <v>3.55520117762513</v>
      </c>
      <c r="O1215" s="273"/>
      <c r="P1215" s="273"/>
      <c r="Q1215" s="277"/>
    </row>
    <row r="1216" spans="1:17" customFormat="1">
      <c r="A1216" s="271">
        <v>1213</v>
      </c>
      <c r="B1216" s="272"/>
      <c r="C1216" s="272" t="s">
        <v>4213</v>
      </c>
      <c r="D1216" s="272" t="s">
        <v>1107</v>
      </c>
      <c r="E1216" s="272"/>
      <c r="F1216" s="273" t="s">
        <v>4340</v>
      </c>
      <c r="G1216" s="274">
        <v>304121140303</v>
      </c>
      <c r="H1216" s="273" t="s">
        <v>4341</v>
      </c>
      <c r="I1216" s="273" t="s">
        <v>2596</v>
      </c>
      <c r="J1216" s="273" t="s">
        <v>373</v>
      </c>
      <c r="K1216" s="275">
        <v>0.34539999999999998</v>
      </c>
      <c r="L1216" s="275">
        <v>0.34539999999999998</v>
      </c>
      <c r="M1216" s="275">
        <v>0.33412500000000001</v>
      </c>
      <c r="N1216" s="276">
        <v>3.2643312101910773</v>
      </c>
      <c r="O1216" s="273"/>
      <c r="P1216" s="273"/>
      <c r="Q1216" s="277"/>
    </row>
    <row r="1217" spans="1:17" customFormat="1">
      <c r="A1217" s="271">
        <v>1214</v>
      </c>
      <c r="B1217" s="272"/>
      <c r="C1217" s="272" t="s">
        <v>4213</v>
      </c>
      <c r="D1217" s="272" t="s">
        <v>1107</v>
      </c>
      <c r="E1217" s="272"/>
      <c r="F1217" s="273" t="s">
        <v>4342</v>
      </c>
      <c r="G1217" s="274">
        <v>304121340106</v>
      </c>
      <c r="H1217" s="273" t="s">
        <v>4343</v>
      </c>
      <c r="I1217" s="273" t="s">
        <v>2596</v>
      </c>
      <c r="J1217" s="273" t="s">
        <v>373</v>
      </c>
      <c r="K1217" s="275">
        <v>0.47594399999999998</v>
      </c>
      <c r="L1217" s="275">
        <v>0.47594399999999998</v>
      </c>
      <c r="M1217" s="275">
        <v>0.461586</v>
      </c>
      <c r="N1217" s="276">
        <v>3.0167414653824784</v>
      </c>
      <c r="O1217" s="273"/>
      <c r="P1217" s="273"/>
      <c r="Q1217" s="277"/>
    </row>
    <row r="1218" spans="1:17" customFormat="1">
      <c r="A1218" s="271">
        <v>1215</v>
      </c>
      <c r="B1218" s="272"/>
      <c r="C1218" s="272" t="s">
        <v>4213</v>
      </c>
      <c r="D1218" s="272" t="s">
        <v>1107</v>
      </c>
      <c r="E1218" s="272"/>
      <c r="F1218" s="273" t="s">
        <v>4342</v>
      </c>
      <c r="G1218" s="274">
        <v>304121340102</v>
      </c>
      <c r="H1218" s="273" t="s">
        <v>4344</v>
      </c>
      <c r="I1218" s="273" t="s">
        <v>2596</v>
      </c>
      <c r="J1218" s="273" t="s">
        <v>373</v>
      </c>
      <c r="K1218" s="275">
        <v>1.5529090000000001</v>
      </c>
      <c r="L1218" s="275">
        <v>1.5529090000000001</v>
      </c>
      <c r="M1218" s="275">
        <v>1.5076350000000001</v>
      </c>
      <c r="N1218" s="276">
        <v>2.9154316189808953</v>
      </c>
      <c r="O1218" s="273"/>
      <c r="P1218" s="273"/>
      <c r="Q1218" s="277"/>
    </row>
    <row r="1219" spans="1:17" customFormat="1">
      <c r="A1219" s="271">
        <v>1216</v>
      </c>
      <c r="B1219" s="272"/>
      <c r="C1219" s="272" t="s">
        <v>4213</v>
      </c>
      <c r="D1219" s="272" t="s">
        <v>1107</v>
      </c>
      <c r="E1219" s="272"/>
      <c r="F1219" s="273" t="s">
        <v>4323</v>
      </c>
      <c r="G1219" s="274">
        <v>304121340303</v>
      </c>
      <c r="H1219" s="273" t="s">
        <v>4345</v>
      </c>
      <c r="I1219" s="273" t="s">
        <v>2596</v>
      </c>
      <c r="J1219" s="273" t="s">
        <v>373</v>
      </c>
      <c r="K1219" s="275">
        <v>0.77125100000000002</v>
      </c>
      <c r="L1219" s="275">
        <v>0.77125100000000002</v>
      </c>
      <c r="M1219" s="275">
        <v>0.74907499999999994</v>
      </c>
      <c r="N1219" s="276">
        <v>2.8753285246956031</v>
      </c>
      <c r="O1219" s="273"/>
      <c r="P1219" s="273"/>
      <c r="Q1219" s="277"/>
    </row>
    <row r="1220" spans="1:17" customFormat="1">
      <c r="A1220" s="271">
        <v>1217</v>
      </c>
      <c r="B1220" s="272"/>
      <c r="C1220" s="272" t="s">
        <v>4213</v>
      </c>
      <c r="D1220" s="272" t="s">
        <v>1107</v>
      </c>
      <c r="E1220" s="272"/>
      <c r="F1220" s="273" t="s">
        <v>4346</v>
      </c>
      <c r="G1220" s="274">
        <v>304121340601</v>
      </c>
      <c r="H1220" s="273" t="s">
        <v>4347</v>
      </c>
      <c r="I1220" s="273" t="s">
        <v>2596</v>
      </c>
      <c r="J1220" s="273" t="s">
        <v>373</v>
      </c>
      <c r="K1220" s="275">
        <v>2.0443479999999998</v>
      </c>
      <c r="L1220" s="275">
        <v>2.0443479999999998</v>
      </c>
      <c r="M1220" s="275">
        <v>1.985789</v>
      </c>
      <c r="N1220" s="276">
        <v>2.8644340396057721</v>
      </c>
      <c r="O1220" s="273"/>
      <c r="P1220" s="273"/>
      <c r="Q1220" s="277"/>
    </row>
    <row r="1221" spans="1:17" customFormat="1">
      <c r="A1221" s="271">
        <v>1218</v>
      </c>
      <c r="B1221" s="272"/>
      <c r="C1221" s="272" t="s">
        <v>4213</v>
      </c>
      <c r="D1221" s="272" t="s">
        <v>1107</v>
      </c>
      <c r="E1221" s="272"/>
      <c r="F1221" s="273" t="s">
        <v>4348</v>
      </c>
      <c r="G1221" s="274">
        <v>304121240204</v>
      </c>
      <c r="H1221" s="273" t="s">
        <v>4349</v>
      </c>
      <c r="I1221" s="273" t="s">
        <v>2658</v>
      </c>
      <c r="J1221" s="273" t="s">
        <v>373</v>
      </c>
      <c r="K1221" s="275">
        <v>0.28249999999999997</v>
      </c>
      <c r="L1221" s="275">
        <v>0.28249999999999997</v>
      </c>
      <c r="M1221" s="275">
        <v>0.27450400000000003</v>
      </c>
      <c r="N1221" s="276">
        <v>2.8304424778760882</v>
      </c>
      <c r="O1221" s="273"/>
      <c r="P1221" s="273"/>
      <c r="Q1221" s="277"/>
    </row>
    <row r="1222" spans="1:17" customFormat="1">
      <c r="A1222" s="271">
        <v>1219</v>
      </c>
      <c r="B1222" s="272"/>
      <c r="C1222" s="272" t="s">
        <v>4213</v>
      </c>
      <c r="D1222" s="272" t="s">
        <v>1107</v>
      </c>
      <c r="E1222" s="272"/>
      <c r="F1222" s="273" t="s">
        <v>4350</v>
      </c>
      <c r="G1222" s="274">
        <v>304121240401</v>
      </c>
      <c r="H1222" s="273" t="s">
        <v>4351</v>
      </c>
      <c r="I1222" s="273" t="s">
        <v>2840</v>
      </c>
      <c r="J1222" s="273" t="s">
        <v>373</v>
      </c>
      <c r="K1222" s="275">
        <v>1.9723999999999999</v>
      </c>
      <c r="L1222" s="275">
        <v>1.9723999999999999</v>
      </c>
      <c r="M1222" s="275">
        <v>1.917338</v>
      </c>
      <c r="N1222" s="276">
        <v>2.7916244169539617</v>
      </c>
      <c r="O1222" s="273"/>
      <c r="P1222" s="273"/>
      <c r="Q1222" s="277"/>
    </row>
    <row r="1223" spans="1:17" customFormat="1">
      <c r="A1223" s="271">
        <v>1220</v>
      </c>
      <c r="B1223" s="272"/>
      <c r="C1223" s="272" t="s">
        <v>4213</v>
      </c>
      <c r="D1223" s="272" t="s">
        <v>1107</v>
      </c>
      <c r="E1223" s="272"/>
      <c r="F1223" s="273" t="s">
        <v>4342</v>
      </c>
      <c r="G1223" s="274">
        <v>304121340107</v>
      </c>
      <c r="H1223" s="273" t="s">
        <v>4352</v>
      </c>
      <c r="I1223" s="273" t="s">
        <v>2840</v>
      </c>
      <c r="J1223" s="273" t="s">
        <v>373</v>
      </c>
      <c r="K1223" s="275">
        <v>0.69564199999999998</v>
      </c>
      <c r="L1223" s="275">
        <v>0.69564199999999998</v>
      </c>
      <c r="M1223" s="275">
        <v>0.677786</v>
      </c>
      <c r="N1223" s="276">
        <v>2.5668375399990202</v>
      </c>
      <c r="O1223" s="273"/>
      <c r="P1223" s="273"/>
      <c r="Q1223" s="277"/>
    </row>
    <row r="1224" spans="1:17" customFormat="1">
      <c r="A1224" s="271">
        <v>1221</v>
      </c>
      <c r="B1224" s="272"/>
      <c r="C1224" s="272" t="s">
        <v>4213</v>
      </c>
      <c r="D1224" s="272" t="s">
        <v>1107</v>
      </c>
      <c r="E1224" s="272"/>
      <c r="F1224" s="273" t="s">
        <v>4342</v>
      </c>
      <c r="G1224" s="274">
        <v>304121340105</v>
      </c>
      <c r="H1224" s="273" t="s">
        <v>4353</v>
      </c>
      <c r="I1224" s="273" t="s">
        <v>2596</v>
      </c>
      <c r="J1224" s="273" t="s">
        <v>373</v>
      </c>
      <c r="K1224" s="275">
        <v>0.60958599999999996</v>
      </c>
      <c r="L1224" s="275">
        <v>0.60958599999999996</v>
      </c>
      <c r="M1224" s="275">
        <v>0.59408099999999997</v>
      </c>
      <c r="N1224" s="276">
        <v>2.5435295430013145</v>
      </c>
      <c r="O1224" s="273"/>
      <c r="P1224" s="273"/>
      <c r="Q1224" s="277"/>
    </row>
    <row r="1225" spans="1:17" customFormat="1">
      <c r="A1225" s="271">
        <v>1222</v>
      </c>
      <c r="B1225" s="272"/>
      <c r="C1225" s="272" t="s">
        <v>4213</v>
      </c>
      <c r="D1225" s="272" t="s">
        <v>1107</v>
      </c>
      <c r="E1225" s="272"/>
      <c r="F1225" s="273" t="s">
        <v>4342</v>
      </c>
      <c r="G1225" s="274">
        <v>304121340103</v>
      </c>
      <c r="H1225" s="273" t="s">
        <v>4354</v>
      </c>
      <c r="I1225" s="273" t="s">
        <v>2596</v>
      </c>
      <c r="J1225" s="273" t="s">
        <v>373</v>
      </c>
      <c r="K1225" s="275">
        <v>0.7036</v>
      </c>
      <c r="L1225" s="275">
        <v>0.7036</v>
      </c>
      <c r="M1225" s="275">
        <v>0.68579699999999999</v>
      </c>
      <c r="N1225" s="276">
        <v>2.5302728823195015</v>
      </c>
      <c r="O1225" s="273"/>
      <c r="P1225" s="273"/>
      <c r="Q1225" s="277"/>
    </row>
    <row r="1226" spans="1:17" customFormat="1">
      <c r="A1226" s="271">
        <v>1223</v>
      </c>
      <c r="B1226" s="272"/>
      <c r="C1226" s="272" t="s">
        <v>4213</v>
      </c>
      <c r="D1226" s="272" t="s">
        <v>1107</v>
      </c>
      <c r="E1226" s="272"/>
      <c r="F1226" s="273" t="s">
        <v>4338</v>
      </c>
      <c r="G1226" s="274">
        <v>304121240303</v>
      </c>
      <c r="H1226" s="273" t="s">
        <v>4355</v>
      </c>
      <c r="I1226" s="273" t="s">
        <v>2840</v>
      </c>
      <c r="J1226" s="273" t="s">
        <v>373</v>
      </c>
      <c r="K1226" s="275">
        <v>1.449748</v>
      </c>
      <c r="L1226" s="275">
        <v>1.449748</v>
      </c>
      <c r="M1226" s="275">
        <v>1.4161349999999999</v>
      </c>
      <c r="N1226" s="276">
        <v>2.3185408774490543</v>
      </c>
      <c r="O1226" s="273"/>
      <c r="P1226" s="273"/>
      <c r="Q1226" s="277"/>
    </row>
    <row r="1227" spans="1:17" customFormat="1">
      <c r="A1227" s="271">
        <v>1224</v>
      </c>
      <c r="B1227" s="272"/>
      <c r="C1227" s="272" t="s">
        <v>4213</v>
      </c>
      <c r="D1227" s="272" t="s">
        <v>1107</v>
      </c>
      <c r="E1227" s="272"/>
      <c r="F1227" s="273" t="s">
        <v>4356</v>
      </c>
      <c r="G1227" s="274">
        <v>304121340402</v>
      </c>
      <c r="H1227" s="273" t="s">
        <v>4357</v>
      </c>
      <c r="I1227" s="273" t="s">
        <v>2596</v>
      </c>
      <c r="J1227" s="273" t="s">
        <v>373</v>
      </c>
      <c r="K1227" s="275">
        <v>2.3678659999999998</v>
      </c>
      <c r="L1227" s="275">
        <v>2.3678659999999998</v>
      </c>
      <c r="M1227" s="275">
        <v>2.3169650000000002</v>
      </c>
      <c r="N1227" s="276">
        <v>2.1496571174213259</v>
      </c>
      <c r="O1227" s="273"/>
      <c r="P1227" s="273"/>
      <c r="Q1227" s="277"/>
    </row>
    <row r="1228" spans="1:17" customFormat="1">
      <c r="A1228" s="271">
        <v>1225</v>
      </c>
      <c r="B1228" s="272"/>
      <c r="C1228" s="272" t="s">
        <v>4213</v>
      </c>
      <c r="D1228" s="272" t="s">
        <v>1107</v>
      </c>
      <c r="E1228" s="272"/>
      <c r="F1228" s="273" t="s">
        <v>4338</v>
      </c>
      <c r="G1228" s="274">
        <v>304121240301</v>
      </c>
      <c r="H1228" s="273" t="s">
        <v>4358</v>
      </c>
      <c r="I1228" s="273" t="s">
        <v>2840</v>
      </c>
      <c r="J1228" s="273" t="s">
        <v>373</v>
      </c>
      <c r="K1228" s="275">
        <v>2.4719090000000001</v>
      </c>
      <c r="L1228" s="275">
        <v>2.4719090000000001</v>
      </c>
      <c r="M1228" s="275">
        <v>2.4206130000000003</v>
      </c>
      <c r="N1228" s="276">
        <v>2.0751572974571388</v>
      </c>
      <c r="O1228" s="273"/>
      <c r="P1228" s="273"/>
      <c r="Q1228" s="277"/>
    </row>
    <row r="1229" spans="1:17" customFormat="1">
      <c r="A1229" s="271">
        <v>1226</v>
      </c>
      <c r="B1229" s="272"/>
      <c r="C1229" s="272" t="s">
        <v>4213</v>
      </c>
      <c r="D1229" s="272" t="s">
        <v>1107</v>
      </c>
      <c r="E1229" s="272"/>
      <c r="F1229" s="273" t="s">
        <v>4359</v>
      </c>
      <c r="G1229" s="274">
        <v>304121240101</v>
      </c>
      <c r="H1229" s="273" t="s">
        <v>4360</v>
      </c>
      <c r="I1229" s="273" t="s">
        <v>2596</v>
      </c>
      <c r="J1229" s="273" t="s">
        <v>373</v>
      </c>
      <c r="K1229" s="275">
        <v>1.9692000000000001</v>
      </c>
      <c r="L1229" s="275">
        <v>1.9692000000000001</v>
      </c>
      <c r="M1229" s="275">
        <v>1.9386730000000001</v>
      </c>
      <c r="N1229" s="276">
        <v>1.5502234409912641</v>
      </c>
      <c r="O1229" s="273"/>
      <c r="P1229" s="273"/>
      <c r="Q1229" s="277"/>
    </row>
    <row r="1230" spans="1:17" customFormat="1">
      <c r="A1230" s="271">
        <v>1227</v>
      </c>
      <c r="B1230" s="272"/>
      <c r="C1230" s="272" t="s">
        <v>4213</v>
      </c>
      <c r="D1230" s="272" t="s">
        <v>1107</v>
      </c>
      <c r="E1230" s="272"/>
      <c r="F1230" s="273" t="s">
        <v>4348</v>
      </c>
      <c r="G1230" s="274">
        <v>304121240205</v>
      </c>
      <c r="H1230" s="273" t="s">
        <v>4361</v>
      </c>
      <c r="I1230" s="273" t="s">
        <v>2840</v>
      </c>
      <c r="J1230" s="273" t="s">
        <v>373</v>
      </c>
      <c r="K1230" s="275">
        <v>1.2289000000000001</v>
      </c>
      <c r="L1230" s="275">
        <v>1.2289000000000001</v>
      </c>
      <c r="M1230" s="275">
        <v>1.222262</v>
      </c>
      <c r="N1230" s="276">
        <v>0.54015786475711158</v>
      </c>
      <c r="O1230" s="273"/>
      <c r="P1230" s="273"/>
      <c r="Q1230" s="277"/>
    </row>
    <row r="1231" spans="1:17" customFormat="1">
      <c r="A1231" s="271">
        <v>1228</v>
      </c>
      <c r="B1231" s="272"/>
      <c r="C1231" s="272" t="s">
        <v>4213</v>
      </c>
      <c r="D1231" s="272" t="s">
        <v>1084</v>
      </c>
      <c r="E1231" s="272"/>
      <c r="F1231" s="273" t="s">
        <v>4362</v>
      </c>
      <c r="G1231" s="274">
        <v>304221140103</v>
      </c>
      <c r="H1231" s="273" t="s">
        <v>4363</v>
      </c>
      <c r="I1231" s="273" t="s">
        <v>2840</v>
      </c>
      <c r="J1231" s="273" t="s">
        <v>373</v>
      </c>
      <c r="K1231" s="275">
        <v>5.9799999999999999E-2</v>
      </c>
      <c r="L1231" s="275">
        <v>5.9799999999999999E-2</v>
      </c>
      <c r="M1231" s="275">
        <v>5.9392E-2</v>
      </c>
      <c r="N1231" s="276">
        <v>0.68227424749163657</v>
      </c>
      <c r="O1231" s="273"/>
      <c r="P1231" s="273"/>
      <c r="Q1231" s="277"/>
    </row>
    <row r="1232" spans="1:17" customFormat="1">
      <c r="A1232" s="271">
        <v>1229</v>
      </c>
      <c r="B1232" s="272"/>
      <c r="C1232" s="272" t="s">
        <v>4213</v>
      </c>
      <c r="D1232" s="272" t="s">
        <v>1084</v>
      </c>
      <c r="E1232" s="272"/>
      <c r="F1232" s="273" t="s">
        <v>4362</v>
      </c>
      <c r="G1232" s="274">
        <v>304221140102</v>
      </c>
      <c r="H1232" s="273" t="s">
        <v>4364</v>
      </c>
      <c r="I1232" s="273" t="s">
        <v>2596</v>
      </c>
      <c r="J1232" s="273" t="s">
        <v>373</v>
      </c>
      <c r="K1232" s="275">
        <v>0.59760000000000002</v>
      </c>
      <c r="L1232" s="275">
        <v>0.59760000000000002</v>
      </c>
      <c r="M1232" s="275">
        <v>0.56181999999999999</v>
      </c>
      <c r="N1232" s="276">
        <v>5.9872824631860837</v>
      </c>
      <c r="O1232" s="273"/>
      <c r="P1232" s="273"/>
      <c r="Q1232" s="277"/>
    </row>
    <row r="1233" spans="1:17" customFormat="1">
      <c r="A1233" s="271">
        <v>1230</v>
      </c>
      <c r="B1233" s="272"/>
      <c r="C1233" s="272" t="s">
        <v>4213</v>
      </c>
      <c r="D1233" s="272" t="s">
        <v>1084</v>
      </c>
      <c r="E1233" s="272"/>
      <c r="F1233" s="273" t="s">
        <v>4365</v>
      </c>
      <c r="G1233" s="274">
        <v>304221240102</v>
      </c>
      <c r="H1233" s="273" t="s">
        <v>4366</v>
      </c>
      <c r="I1233" s="273" t="s">
        <v>2596</v>
      </c>
      <c r="J1233" s="273" t="s">
        <v>373</v>
      </c>
      <c r="K1233" s="275">
        <v>4.1060999999999996</v>
      </c>
      <c r="L1233" s="275">
        <v>4.1060999999999996</v>
      </c>
      <c r="M1233" s="275">
        <v>3.9030049999999998</v>
      </c>
      <c r="N1233" s="276">
        <v>4.9461776381481162</v>
      </c>
      <c r="O1233" s="273"/>
      <c r="P1233" s="273"/>
      <c r="Q1233" s="277"/>
    </row>
    <row r="1234" spans="1:17" customFormat="1">
      <c r="A1234" s="271">
        <v>1231</v>
      </c>
      <c r="B1234" s="272"/>
      <c r="C1234" s="272" t="s">
        <v>4213</v>
      </c>
      <c r="D1234" s="272" t="s">
        <v>1084</v>
      </c>
      <c r="E1234" s="272"/>
      <c r="F1234" s="273" t="s">
        <v>4365</v>
      </c>
      <c r="G1234" s="274">
        <v>304221240104</v>
      </c>
      <c r="H1234" s="273" t="s">
        <v>4367</v>
      </c>
      <c r="I1234" s="273" t="s">
        <v>2596</v>
      </c>
      <c r="J1234" s="273" t="s">
        <v>373</v>
      </c>
      <c r="K1234" s="275">
        <v>3.484</v>
      </c>
      <c r="L1234" s="275">
        <v>3.484</v>
      </c>
      <c r="M1234" s="275">
        <v>3.3186789999999999</v>
      </c>
      <c r="N1234" s="276">
        <v>4.7451492537313449</v>
      </c>
      <c r="O1234" s="273"/>
      <c r="P1234" s="273"/>
      <c r="Q1234" s="277"/>
    </row>
    <row r="1235" spans="1:17" customFormat="1">
      <c r="A1235" s="271">
        <v>1232</v>
      </c>
      <c r="B1235" s="272"/>
      <c r="C1235" s="272" t="s">
        <v>4213</v>
      </c>
      <c r="D1235" s="272" t="s">
        <v>1084</v>
      </c>
      <c r="E1235" s="272"/>
      <c r="F1235" s="273" t="s">
        <v>4368</v>
      </c>
      <c r="G1235" s="274">
        <v>304221340107</v>
      </c>
      <c r="H1235" s="273" t="s">
        <v>4369</v>
      </c>
      <c r="I1235" s="273" t="s">
        <v>2596</v>
      </c>
      <c r="J1235" s="273" t="s">
        <v>373</v>
      </c>
      <c r="K1235" s="275">
        <v>0.93389999999999995</v>
      </c>
      <c r="L1235" s="275">
        <v>0.93389999999999995</v>
      </c>
      <c r="M1235" s="275">
        <v>0.89132199999999995</v>
      </c>
      <c r="N1235" s="276">
        <v>4.5591605096905452</v>
      </c>
      <c r="O1235" s="273"/>
      <c r="P1235" s="273"/>
      <c r="Q1235" s="277"/>
    </row>
    <row r="1236" spans="1:17" customFormat="1">
      <c r="A1236" s="271">
        <v>1233</v>
      </c>
      <c r="B1236" s="272"/>
      <c r="C1236" s="272" t="s">
        <v>4213</v>
      </c>
      <c r="D1236" s="272" t="s">
        <v>1084</v>
      </c>
      <c r="E1236" s="272"/>
      <c r="F1236" s="273" t="s">
        <v>4370</v>
      </c>
      <c r="G1236" s="274">
        <v>304221340201</v>
      </c>
      <c r="H1236" s="273" t="s">
        <v>4371</v>
      </c>
      <c r="I1236" s="273" t="s">
        <v>2596</v>
      </c>
      <c r="J1236" s="273" t="s">
        <v>373</v>
      </c>
      <c r="K1236" s="275">
        <v>0.4456</v>
      </c>
      <c r="L1236" s="275">
        <v>0.4456</v>
      </c>
      <c r="M1236" s="275">
        <v>0.42558600000000002</v>
      </c>
      <c r="N1236" s="276">
        <v>4.4914721723518802</v>
      </c>
      <c r="O1236" s="273"/>
      <c r="P1236" s="273"/>
      <c r="Q1236" s="277"/>
    </row>
    <row r="1237" spans="1:17" customFormat="1">
      <c r="A1237" s="271">
        <v>1234</v>
      </c>
      <c r="B1237" s="272"/>
      <c r="C1237" s="272" t="s">
        <v>4213</v>
      </c>
      <c r="D1237" s="272" t="s">
        <v>1084</v>
      </c>
      <c r="E1237" s="272"/>
      <c r="F1237" s="273" t="s">
        <v>4372</v>
      </c>
      <c r="G1237" s="274">
        <v>304221340302</v>
      </c>
      <c r="H1237" s="273" t="s">
        <v>4373</v>
      </c>
      <c r="I1237" s="273" t="s">
        <v>2596</v>
      </c>
      <c r="J1237" s="273" t="s">
        <v>373</v>
      </c>
      <c r="K1237" s="275">
        <v>0.5292</v>
      </c>
      <c r="L1237" s="275">
        <v>0.5292</v>
      </c>
      <c r="M1237" s="275">
        <v>0.50544599999999995</v>
      </c>
      <c r="N1237" s="276">
        <v>4.4886621315192849</v>
      </c>
      <c r="O1237" s="273"/>
      <c r="P1237" s="273"/>
      <c r="Q1237" s="277"/>
    </row>
    <row r="1238" spans="1:17" customFormat="1">
      <c r="A1238" s="271">
        <v>1235</v>
      </c>
      <c r="B1238" s="272"/>
      <c r="C1238" s="272" t="s">
        <v>4213</v>
      </c>
      <c r="D1238" s="272" t="s">
        <v>1084</v>
      </c>
      <c r="E1238" s="272"/>
      <c r="F1238" s="273" t="s">
        <v>4372</v>
      </c>
      <c r="G1238" s="274">
        <v>304221340303</v>
      </c>
      <c r="H1238" s="273" t="s">
        <v>4374</v>
      </c>
      <c r="I1238" s="273" t="s">
        <v>2596</v>
      </c>
      <c r="J1238" s="273" t="s">
        <v>373</v>
      </c>
      <c r="K1238" s="275">
        <v>0.57899999999999996</v>
      </c>
      <c r="L1238" s="275">
        <v>0.57899999999999996</v>
      </c>
      <c r="M1238" s="275">
        <v>0.55307099999999998</v>
      </c>
      <c r="N1238" s="276">
        <v>4.4782383419689085</v>
      </c>
      <c r="O1238" s="273"/>
      <c r="P1238" s="273"/>
      <c r="Q1238" s="277"/>
    </row>
    <row r="1239" spans="1:17" customFormat="1">
      <c r="A1239" s="271">
        <v>1236</v>
      </c>
      <c r="B1239" s="272"/>
      <c r="C1239" s="272" t="s">
        <v>4213</v>
      </c>
      <c r="D1239" s="272" t="s">
        <v>1084</v>
      </c>
      <c r="E1239" s="272"/>
      <c r="F1239" s="273" t="s">
        <v>4375</v>
      </c>
      <c r="G1239" s="274">
        <v>304221440101</v>
      </c>
      <c r="H1239" s="273" t="s">
        <v>4376</v>
      </c>
      <c r="I1239" s="273" t="s">
        <v>2596</v>
      </c>
      <c r="J1239" s="273" t="s">
        <v>373</v>
      </c>
      <c r="K1239" s="275">
        <v>1.3408</v>
      </c>
      <c r="L1239" s="275">
        <v>1.3408</v>
      </c>
      <c r="M1239" s="275">
        <v>1.288</v>
      </c>
      <c r="N1239" s="276">
        <v>3.93794749403341</v>
      </c>
      <c r="O1239" s="273"/>
      <c r="P1239" s="273"/>
      <c r="Q1239" s="277"/>
    </row>
    <row r="1240" spans="1:17" customFormat="1">
      <c r="A1240" s="271">
        <v>1237</v>
      </c>
      <c r="B1240" s="272"/>
      <c r="C1240" s="272" t="s">
        <v>4213</v>
      </c>
      <c r="D1240" s="272" t="s">
        <v>1084</v>
      </c>
      <c r="E1240" s="272"/>
      <c r="F1240" s="273" t="s">
        <v>4375</v>
      </c>
      <c r="G1240" s="274">
        <v>304221440104</v>
      </c>
      <c r="H1240" s="273" t="s">
        <v>4377</v>
      </c>
      <c r="I1240" s="273" t="s">
        <v>2665</v>
      </c>
      <c r="J1240" s="273" t="s">
        <v>373</v>
      </c>
      <c r="K1240" s="275">
        <v>0.3805</v>
      </c>
      <c r="L1240" s="275">
        <v>0.3805</v>
      </c>
      <c r="M1240" s="275">
        <v>0.36573500000000003</v>
      </c>
      <c r="N1240" s="276">
        <v>3.8804204993429625</v>
      </c>
      <c r="O1240" s="273"/>
      <c r="P1240" s="273"/>
      <c r="Q1240" s="277"/>
    </row>
    <row r="1241" spans="1:17" customFormat="1">
      <c r="A1241" s="271">
        <v>1238</v>
      </c>
      <c r="B1241" s="272"/>
      <c r="C1241" s="272" t="s">
        <v>4213</v>
      </c>
      <c r="D1241" s="272" t="s">
        <v>1084</v>
      </c>
      <c r="E1241" s="272"/>
      <c r="F1241" s="273" t="s">
        <v>4378</v>
      </c>
      <c r="G1241" s="274">
        <v>304221440304</v>
      </c>
      <c r="H1241" s="273" t="s">
        <v>4379</v>
      </c>
      <c r="I1241" s="273" t="s">
        <v>2596</v>
      </c>
      <c r="J1241" s="273" t="s">
        <v>373</v>
      </c>
      <c r="K1241" s="275">
        <v>2.6499999999999999E-2</v>
      </c>
      <c r="L1241" s="275">
        <v>2.6499999999999999E-2</v>
      </c>
      <c r="M1241" s="275">
        <v>2.5589000000000001E-2</v>
      </c>
      <c r="N1241" s="276">
        <v>3.4377358490565988</v>
      </c>
      <c r="O1241" s="273"/>
      <c r="P1241" s="273"/>
      <c r="Q1241" s="277"/>
    </row>
    <row r="1242" spans="1:17" customFormat="1">
      <c r="A1242" s="271">
        <v>1239</v>
      </c>
      <c r="B1242" s="272"/>
      <c r="C1242" s="272" t="s">
        <v>4213</v>
      </c>
      <c r="D1242" s="272" t="s">
        <v>1084</v>
      </c>
      <c r="E1242" s="272"/>
      <c r="F1242" s="273" t="s">
        <v>4380</v>
      </c>
      <c r="G1242" s="274">
        <v>304221540102</v>
      </c>
      <c r="H1242" s="273" t="s">
        <v>4381</v>
      </c>
      <c r="I1242" s="273" t="s">
        <v>2840</v>
      </c>
      <c r="J1242" s="273" t="s">
        <v>373</v>
      </c>
      <c r="K1242" s="275">
        <v>1.3331500000000001</v>
      </c>
      <c r="L1242" s="275">
        <v>1.3331500000000001</v>
      </c>
      <c r="M1242" s="275">
        <v>1.292646</v>
      </c>
      <c r="N1242" s="276">
        <v>3.0382177549413116</v>
      </c>
      <c r="O1242" s="273"/>
      <c r="P1242" s="273"/>
      <c r="Q1242" s="277"/>
    </row>
    <row r="1243" spans="1:17" customFormat="1">
      <c r="A1243" s="271">
        <v>1240</v>
      </c>
      <c r="B1243" s="272"/>
      <c r="C1243" s="272" t="s">
        <v>4213</v>
      </c>
      <c r="D1243" s="272" t="s">
        <v>1084</v>
      </c>
      <c r="E1243" s="272"/>
      <c r="F1243" s="273" t="s">
        <v>4368</v>
      </c>
      <c r="G1243" s="274">
        <v>304221340103</v>
      </c>
      <c r="H1243" s="273" t="s">
        <v>2900</v>
      </c>
      <c r="I1243" s="273" t="s">
        <v>2840</v>
      </c>
      <c r="J1243" s="273" t="s">
        <v>373</v>
      </c>
      <c r="K1243" s="275">
        <v>8.3500000000000005E-2</v>
      </c>
      <c r="L1243" s="275">
        <v>8.3500000000000005E-2</v>
      </c>
      <c r="M1243" s="275">
        <v>8.1079999999999999E-2</v>
      </c>
      <c r="N1243" s="276">
        <v>2.8982035928143777</v>
      </c>
      <c r="O1243" s="273"/>
      <c r="P1243" s="273"/>
      <c r="Q1243" s="277"/>
    </row>
    <row r="1244" spans="1:17" customFormat="1">
      <c r="A1244" s="271">
        <v>1241</v>
      </c>
      <c r="B1244" s="272"/>
      <c r="C1244" s="272" t="s">
        <v>4213</v>
      </c>
      <c r="D1244" s="272" t="s">
        <v>1084</v>
      </c>
      <c r="E1244" s="272"/>
      <c r="F1244" s="273" t="s">
        <v>4380</v>
      </c>
      <c r="G1244" s="274">
        <v>304221540104</v>
      </c>
      <c r="H1244" s="273" t="s">
        <v>4382</v>
      </c>
      <c r="I1244" s="273" t="s">
        <v>2840</v>
      </c>
      <c r="J1244" s="273" t="s">
        <v>373</v>
      </c>
      <c r="K1244" s="275">
        <v>2.35E-2</v>
      </c>
      <c r="L1244" s="275">
        <v>2.35E-2</v>
      </c>
      <c r="M1244" s="275">
        <v>2.3161999999999999E-2</v>
      </c>
      <c r="N1244" s="276">
        <v>1.4382978723404318</v>
      </c>
      <c r="O1244" s="273"/>
      <c r="P1244" s="273"/>
      <c r="Q1244" s="277"/>
    </row>
    <row r="1245" spans="1:17" customFormat="1">
      <c r="A1245" s="271">
        <v>1242</v>
      </c>
      <c r="B1245" s="272"/>
      <c r="C1245" s="272" t="s">
        <v>4213</v>
      </c>
      <c r="D1245" s="272" t="s">
        <v>1084</v>
      </c>
      <c r="E1245" s="272"/>
      <c r="F1245" s="273" t="s">
        <v>4383</v>
      </c>
      <c r="G1245" s="274">
        <v>304221140404</v>
      </c>
      <c r="H1245" s="273" t="s">
        <v>4384</v>
      </c>
      <c r="I1245" s="273" t="s">
        <v>2840</v>
      </c>
      <c r="J1245" s="273" t="s">
        <v>373</v>
      </c>
      <c r="K1245" s="275">
        <v>5.9900000000000002E-2</v>
      </c>
      <c r="L1245" s="275">
        <v>5.9900000000000002E-2</v>
      </c>
      <c r="M1245" s="275">
        <v>5.9392E-2</v>
      </c>
      <c r="N1245" s="276">
        <v>0.84808013355592904</v>
      </c>
      <c r="O1245" s="273"/>
      <c r="P1245" s="273"/>
      <c r="Q1245" s="277"/>
    </row>
    <row r="1246" spans="1:17" customFormat="1">
      <c r="A1246" s="271">
        <v>1243</v>
      </c>
      <c r="B1246" s="272"/>
      <c r="C1246" s="272" t="s">
        <v>4213</v>
      </c>
      <c r="D1246" s="272" t="s">
        <v>1084</v>
      </c>
      <c r="E1246" s="272"/>
      <c r="F1246" s="273" t="s">
        <v>4380</v>
      </c>
      <c r="G1246" s="274">
        <v>304221540103</v>
      </c>
      <c r="H1246" s="273" t="s">
        <v>2689</v>
      </c>
      <c r="I1246" s="273" t="s">
        <v>2840</v>
      </c>
      <c r="J1246" s="273" t="s">
        <v>373</v>
      </c>
      <c r="K1246" s="275">
        <v>0.68468499999999999</v>
      </c>
      <c r="L1246" s="275">
        <v>0.68468499999999999</v>
      </c>
      <c r="M1246" s="275">
        <v>0.68342999999999998</v>
      </c>
      <c r="N1246" s="276">
        <v>0.18329596821896288</v>
      </c>
      <c r="O1246" s="273"/>
      <c r="P1246" s="273"/>
      <c r="Q1246" s="277"/>
    </row>
    <row r="1247" spans="1:17" customFormat="1">
      <c r="A1247" s="271">
        <v>1244</v>
      </c>
      <c r="B1247" s="272"/>
      <c r="C1247" s="272" t="s">
        <v>4213</v>
      </c>
      <c r="D1247" s="272" t="s">
        <v>1084</v>
      </c>
      <c r="E1247" s="272"/>
      <c r="F1247" s="273" t="s">
        <v>4386</v>
      </c>
      <c r="G1247" s="274">
        <v>304241240102</v>
      </c>
      <c r="H1247" s="273" t="s">
        <v>4387</v>
      </c>
      <c r="I1247" s="273" t="s">
        <v>2596</v>
      </c>
      <c r="J1247" s="273" t="s">
        <v>373</v>
      </c>
      <c r="K1247" s="275">
        <v>1.33</v>
      </c>
      <c r="L1247" s="275">
        <v>1.33</v>
      </c>
      <c r="M1247" s="275">
        <v>1.2452639999999999</v>
      </c>
      <c r="N1247" s="276">
        <v>6.3711278195488834</v>
      </c>
      <c r="O1247" s="273"/>
      <c r="P1247" s="273"/>
      <c r="Q1247" s="277"/>
    </row>
    <row r="1248" spans="1:17" customFormat="1">
      <c r="A1248" s="271">
        <v>1245</v>
      </c>
      <c r="B1248" s="272"/>
      <c r="C1248" s="272" t="s">
        <v>4213</v>
      </c>
      <c r="D1248" s="272" t="s">
        <v>1084</v>
      </c>
      <c r="E1248" s="272"/>
      <c r="F1248" s="273" t="s">
        <v>4388</v>
      </c>
      <c r="G1248" s="274">
        <v>304241140103</v>
      </c>
      <c r="H1248" s="273" t="s">
        <v>4389</v>
      </c>
      <c r="I1248" s="273" t="s">
        <v>2596</v>
      </c>
      <c r="J1248" s="273" t="s">
        <v>373</v>
      </c>
      <c r="K1248" s="275">
        <v>0.56130000000000002</v>
      </c>
      <c r="L1248" s="275">
        <v>0.56130000000000002</v>
      </c>
      <c r="M1248" s="275">
        <v>0.53651300000000002</v>
      </c>
      <c r="N1248" s="276">
        <v>4.4159985747372179</v>
      </c>
      <c r="O1248" s="273"/>
      <c r="P1248" s="273"/>
      <c r="Q1248" s="277"/>
    </row>
    <row r="1249" spans="1:17" customFormat="1">
      <c r="A1249" s="271">
        <v>1246</v>
      </c>
      <c r="B1249" s="272"/>
      <c r="C1249" s="272" t="s">
        <v>4213</v>
      </c>
      <c r="D1249" s="272" t="s">
        <v>1084</v>
      </c>
      <c r="E1249" s="272"/>
      <c r="F1249" s="273" t="s">
        <v>4390</v>
      </c>
      <c r="G1249" s="274">
        <v>304241440402</v>
      </c>
      <c r="H1249" s="273" t="s">
        <v>4391</v>
      </c>
      <c r="I1249" s="273" t="s">
        <v>2596</v>
      </c>
      <c r="J1249" s="273" t="s">
        <v>373</v>
      </c>
      <c r="K1249" s="275">
        <v>0.39915299999999998</v>
      </c>
      <c r="L1249" s="275">
        <v>0.39915299999999998</v>
      </c>
      <c r="M1249" s="275">
        <v>0.38155499999999998</v>
      </c>
      <c r="N1249" s="276">
        <v>4.4088357096151114</v>
      </c>
      <c r="O1249" s="273"/>
      <c r="P1249" s="273"/>
      <c r="Q1249" s="277"/>
    </row>
    <row r="1250" spans="1:17" customFormat="1">
      <c r="A1250" s="271">
        <v>1247</v>
      </c>
      <c r="B1250" s="272"/>
      <c r="C1250" s="272" t="s">
        <v>4213</v>
      </c>
      <c r="D1250" s="272" t="s">
        <v>1084</v>
      </c>
      <c r="E1250" s="272"/>
      <c r="F1250" s="273" t="s">
        <v>4392</v>
      </c>
      <c r="G1250" s="274">
        <v>304241240402</v>
      </c>
      <c r="H1250" s="273" t="s">
        <v>4393</v>
      </c>
      <c r="I1250" s="273" t="s">
        <v>2596</v>
      </c>
      <c r="J1250" s="273" t="s">
        <v>373</v>
      </c>
      <c r="K1250" s="275">
        <v>7.6439000000000007E-2</v>
      </c>
      <c r="L1250" s="275">
        <v>7.6439000000000007E-2</v>
      </c>
      <c r="M1250" s="275">
        <v>7.3210999999999998E-2</v>
      </c>
      <c r="N1250" s="276">
        <v>4.2229751828255324</v>
      </c>
      <c r="O1250" s="273"/>
      <c r="P1250" s="273"/>
      <c r="Q1250" s="277"/>
    </row>
    <row r="1251" spans="1:17" customFormat="1">
      <c r="A1251" s="271">
        <v>1248</v>
      </c>
      <c r="B1251" s="272"/>
      <c r="C1251" s="272" t="s">
        <v>4213</v>
      </c>
      <c r="D1251" s="272" t="s">
        <v>1084</v>
      </c>
      <c r="E1251" s="272"/>
      <c r="F1251" s="273" t="s">
        <v>4394</v>
      </c>
      <c r="G1251" s="274">
        <v>304241340103</v>
      </c>
      <c r="H1251" s="273" t="s">
        <v>3292</v>
      </c>
      <c r="I1251" s="273" t="s">
        <v>2596</v>
      </c>
      <c r="J1251" s="273" t="s">
        <v>373</v>
      </c>
      <c r="K1251" s="275">
        <v>0.408387</v>
      </c>
      <c r="L1251" s="275">
        <v>0.408387</v>
      </c>
      <c r="M1251" s="275">
        <v>0.39196199999999998</v>
      </c>
      <c r="N1251" s="276">
        <v>4.0219203843413291</v>
      </c>
      <c r="O1251" s="273"/>
      <c r="P1251" s="273"/>
      <c r="Q1251" s="277"/>
    </row>
    <row r="1252" spans="1:17" customFormat="1">
      <c r="A1252" s="271">
        <v>1249</v>
      </c>
      <c r="B1252" s="272"/>
      <c r="C1252" s="272" t="s">
        <v>4213</v>
      </c>
      <c r="D1252" s="272" t="s">
        <v>1084</v>
      </c>
      <c r="E1252" s="272"/>
      <c r="F1252" s="273" t="s">
        <v>4395</v>
      </c>
      <c r="G1252" s="274">
        <v>304241440102</v>
      </c>
      <c r="H1252" s="273" t="s">
        <v>4396</v>
      </c>
      <c r="I1252" s="273" t="s">
        <v>2596</v>
      </c>
      <c r="J1252" s="273" t="s">
        <v>373</v>
      </c>
      <c r="K1252" s="275">
        <v>2.9423309999999998</v>
      </c>
      <c r="L1252" s="275">
        <v>2.9423309999999998</v>
      </c>
      <c r="M1252" s="275">
        <v>2.8242859999999999</v>
      </c>
      <c r="N1252" s="276">
        <v>4.0119551471265451</v>
      </c>
      <c r="O1252" s="273"/>
      <c r="P1252" s="273"/>
      <c r="Q1252" s="277"/>
    </row>
    <row r="1253" spans="1:17" customFormat="1">
      <c r="A1253" s="271">
        <v>1250</v>
      </c>
      <c r="B1253" s="272"/>
      <c r="C1253" s="272" t="s">
        <v>4213</v>
      </c>
      <c r="D1253" s="272" t="s">
        <v>1084</v>
      </c>
      <c r="E1253" s="272"/>
      <c r="F1253" s="273" t="s">
        <v>4397</v>
      </c>
      <c r="G1253" s="274">
        <v>304241340401</v>
      </c>
      <c r="H1253" s="273" t="s">
        <v>4398</v>
      </c>
      <c r="I1253" s="273" t="s">
        <v>2596</v>
      </c>
      <c r="J1253" s="273" t="s">
        <v>373</v>
      </c>
      <c r="K1253" s="275">
        <v>1.6677999999999998E-2</v>
      </c>
      <c r="L1253" s="275">
        <v>1.6677999999999998E-2</v>
      </c>
      <c r="M1253" s="275">
        <v>1.6012999999999999E-2</v>
      </c>
      <c r="N1253" s="276">
        <v>3.987288643722263</v>
      </c>
      <c r="O1253" s="273"/>
      <c r="P1253" s="273"/>
      <c r="Q1253" s="277"/>
    </row>
    <row r="1254" spans="1:17" customFormat="1">
      <c r="A1254" s="271">
        <v>1251</v>
      </c>
      <c r="B1254" s="272"/>
      <c r="C1254" s="272" t="s">
        <v>4213</v>
      </c>
      <c r="D1254" s="272" t="s">
        <v>1084</v>
      </c>
      <c r="E1254" s="272"/>
      <c r="F1254" s="273" t="s">
        <v>4399</v>
      </c>
      <c r="G1254" s="274">
        <v>304231240106</v>
      </c>
      <c r="H1254" s="273" t="s">
        <v>2617</v>
      </c>
      <c r="I1254" s="273" t="s">
        <v>2840</v>
      </c>
      <c r="J1254" s="273" t="s">
        <v>373</v>
      </c>
      <c r="K1254" s="275">
        <v>1.3056000000000001</v>
      </c>
      <c r="L1254" s="275">
        <v>1.3056000000000001</v>
      </c>
      <c r="M1254" s="275">
        <v>1.2561249999999999</v>
      </c>
      <c r="N1254" s="276">
        <v>3.7894454656862866</v>
      </c>
      <c r="O1254" s="273"/>
      <c r="P1254" s="273"/>
      <c r="Q1254" s="277"/>
    </row>
    <row r="1255" spans="1:17" customFormat="1">
      <c r="A1255" s="271">
        <v>1252</v>
      </c>
      <c r="B1255" s="272"/>
      <c r="C1255" s="272" t="s">
        <v>4213</v>
      </c>
      <c r="D1255" s="272" t="s">
        <v>1084</v>
      </c>
      <c r="E1255" s="272"/>
      <c r="F1255" s="273" t="s">
        <v>4400</v>
      </c>
      <c r="G1255" s="274">
        <v>304241140403</v>
      </c>
      <c r="H1255" s="273" t="s">
        <v>4401</v>
      </c>
      <c r="I1255" s="273" t="s">
        <v>2596</v>
      </c>
      <c r="J1255" s="273" t="s">
        <v>373</v>
      </c>
      <c r="K1255" s="275">
        <v>0.54414399999999996</v>
      </c>
      <c r="L1255" s="275">
        <v>0.54414399999999996</v>
      </c>
      <c r="M1255" s="275">
        <v>0.52453300000000003</v>
      </c>
      <c r="N1255" s="276">
        <v>3.6040092328501161</v>
      </c>
      <c r="O1255" s="273"/>
      <c r="P1255" s="273"/>
      <c r="Q1255" s="277"/>
    </row>
    <row r="1256" spans="1:17" customFormat="1">
      <c r="A1256" s="271">
        <v>1253</v>
      </c>
      <c r="B1256" s="272"/>
      <c r="C1256" s="272" t="s">
        <v>4213</v>
      </c>
      <c r="D1256" s="272" t="s">
        <v>1084</v>
      </c>
      <c r="E1256" s="272"/>
      <c r="F1256" s="273" t="s">
        <v>4402</v>
      </c>
      <c r="G1256" s="274">
        <v>304241140301</v>
      </c>
      <c r="H1256" s="273" t="s">
        <v>4403</v>
      </c>
      <c r="I1256" s="273" t="s">
        <v>2596</v>
      </c>
      <c r="J1256" s="273" t="s">
        <v>373</v>
      </c>
      <c r="K1256" s="275">
        <v>0.22620000000000001</v>
      </c>
      <c r="L1256" s="275">
        <v>0.22620000000000001</v>
      </c>
      <c r="M1256" s="275">
        <v>0.21851200000000001</v>
      </c>
      <c r="N1256" s="276">
        <v>3.3987621573828473</v>
      </c>
      <c r="O1256" s="273"/>
      <c r="P1256" s="273"/>
      <c r="Q1256" s="277"/>
    </row>
    <row r="1257" spans="1:17" customFormat="1">
      <c r="A1257" s="271">
        <v>1254</v>
      </c>
      <c r="B1257" s="272"/>
      <c r="C1257" s="272" t="s">
        <v>4213</v>
      </c>
      <c r="D1257" s="272" t="s">
        <v>1084</v>
      </c>
      <c r="E1257" s="272"/>
      <c r="F1257" s="273" t="s">
        <v>4404</v>
      </c>
      <c r="G1257" s="274">
        <v>304241140201</v>
      </c>
      <c r="H1257" s="273" t="s">
        <v>4405</v>
      </c>
      <c r="I1257" s="273" t="s">
        <v>2596</v>
      </c>
      <c r="J1257" s="273" t="s">
        <v>373</v>
      </c>
      <c r="K1257" s="275">
        <v>0.74939999999999996</v>
      </c>
      <c r="L1257" s="275">
        <v>0.74939999999999996</v>
      </c>
      <c r="M1257" s="275">
        <v>0.72438199999999997</v>
      </c>
      <c r="N1257" s="276">
        <v>3.3384040565785944</v>
      </c>
      <c r="O1257" s="273"/>
      <c r="P1257" s="273"/>
      <c r="Q1257" s="277"/>
    </row>
    <row r="1258" spans="1:17" customFormat="1">
      <c r="A1258" s="271">
        <v>1255</v>
      </c>
      <c r="B1258" s="272"/>
      <c r="C1258" s="272" t="s">
        <v>4213</v>
      </c>
      <c r="D1258" s="272" t="s">
        <v>1084</v>
      </c>
      <c r="E1258" s="272"/>
      <c r="F1258" s="273" t="s">
        <v>4400</v>
      </c>
      <c r="G1258" s="274">
        <v>304241140404</v>
      </c>
      <c r="H1258" s="273" t="s">
        <v>4406</v>
      </c>
      <c r="I1258" s="273" t="s">
        <v>2840</v>
      </c>
      <c r="J1258" s="273" t="s">
        <v>373</v>
      </c>
      <c r="K1258" s="275">
        <v>3.6456000000000002E-2</v>
      </c>
      <c r="L1258" s="275">
        <v>3.6456000000000002E-2</v>
      </c>
      <c r="M1258" s="275">
        <v>3.5276000000000002E-2</v>
      </c>
      <c r="N1258" s="276">
        <v>3.2367785824007034</v>
      </c>
      <c r="O1258" s="273"/>
      <c r="P1258" s="273"/>
      <c r="Q1258" s="277"/>
    </row>
    <row r="1259" spans="1:17" customFormat="1">
      <c r="A1259" s="271">
        <v>1256</v>
      </c>
      <c r="B1259" s="272"/>
      <c r="C1259" s="272" t="s">
        <v>4213</v>
      </c>
      <c r="D1259" s="272" t="s">
        <v>1084</v>
      </c>
      <c r="E1259" s="272"/>
      <c r="F1259" s="273" t="s">
        <v>4407</v>
      </c>
      <c r="G1259" s="274">
        <v>304241140503</v>
      </c>
      <c r="H1259" s="273" t="s">
        <v>4408</v>
      </c>
      <c r="I1259" s="273" t="s">
        <v>2596</v>
      </c>
      <c r="J1259" s="273" t="s">
        <v>373</v>
      </c>
      <c r="K1259" s="275">
        <v>0.72621999999999998</v>
      </c>
      <c r="L1259" s="275">
        <v>0.72621999999999998</v>
      </c>
      <c r="M1259" s="275">
        <v>0.71639799999999998</v>
      </c>
      <c r="N1259" s="276">
        <v>1.3524827187353692</v>
      </c>
      <c r="O1259" s="273"/>
      <c r="P1259" s="273"/>
      <c r="Q1259" s="277"/>
    </row>
    <row r="1260" spans="1:17" customFormat="1">
      <c r="A1260" s="271">
        <v>1257</v>
      </c>
      <c r="B1260" s="272"/>
      <c r="C1260" s="272" t="s">
        <v>4213</v>
      </c>
      <c r="D1260" s="272" t="s">
        <v>1084</v>
      </c>
      <c r="E1260" s="272"/>
      <c r="F1260" s="273" t="s">
        <v>4399</v>
      </c>
      <c r="G1260" s="274">
        <v>304231240105</v>
      </c>
      <c r="H1260" s="273" t="s">
        <v>2900</v>
      </c>
      <c r="I1260" s="273" t="s">
        <v>2599</v>
      </c>
      <c r="J1260" s="273" t="s">
        <v>373</v>
      </c>
      <c r="K1260" s="275">
        <v>1.3732</v>
      </c>
      <c r="L1260" s="275">
        <v>1.3732</v>
      </c>
      <c r="M1260" s="275">
        <v>1.075423</v>
      </c>
      <c r="N1260" s="276">
        <v>21.684896591902124</v>
      </c>
      <c r="O1260" s="273"/>
      <c r="P1260" s="273"/>
      <c r="Q1260" s="277"/>
    </row>
    <row r="1261" spans="1:17" customFormat="1">
      <c r="A1261" s="271">
        <v>1258</v>
      </c>
      <c r="B1261" s="272"/>
      <c r="C1261" s="272" t="s">
        <v>4213</v>
      </c>
      <c r="D1261" s="272" t="s">
        <v>1084</v>
      </c>
      <c r="E1261" s="272"/>
      <c r="F1261" s="273" t="s">
        <v>4409</v>
      </c>
      <c r="G1261" s="274">
        <v>304231340502</v>
      </c>
      <c r="H1261" s="273" t="s">
        <v>4410</v>
      </c>
      <c r="I1261" s="273" t="s">
        <v>2596</v>
      </c>
      <c r="J1261" s="273" t="s">
        <v>373</v>
      </c>
      <c r="K1261" s="275">
        <v>0.18410000000000001</v>
      </c>
      <c r="L1261" s="275">
        <v>0.18410000000000001</v>
      </c>
      <c r="M1261" s="275">
        <v>0.1542</v>
      </c>
      <c r="N1261" s="276">
        <v>16.241173275393813</v>
      </c>
      <c r="O1261" s="273"/>
      <c r="P1261" s="273"/>
      <c r="Q1261" s="277"/>
    </row>
    <row r="1262" spans="1:17" customFormat="1">
      <c r="A1262" s="271">
        <v>1259</v>
      </c>
      <c r="B1262" s="272"/>
      <c r="C1262" s="272" t="s">
        <v>4213</v>
      </c>
      <c r="D1262" s="272" t="s">
        <v>1084</v>
      </c>
      <c r="E1262" s="272"/>
      <c r="F1262" s="273" t="s">
        <v>4411</v>
      </c>
      <c r="G1262" s="274">
        <v>304231440401</v>
      </c>
      <c r="H1262" s="273" t="s">
        <v>4412</v>
      </c>
      <c r="I1262" s="273" t="s">
        <v>2596</v>
      </c>
      <c r="J1262" s="273" t="s">
        <v>373</v>
      </c>
      <c r="K1262" s="275">
        <v>0.32450000000000001</v>
      </c>
      <c r="L1262" s="275">
        <v>0.32450000000000001</v>
      </c>
      <c r="M1262" s="275">
        <v>0.27275899999999997</v>
      </c>
      <c r="N1262" s="276">
        <v>15.944838212634835</v>
      </c>
      <c r="O1262" s="273"/>
      <c r="P1262" s="273"/>
      <c r="Q1262" s="277"/>
    </row>
    <row r="1263" spans="1:17" customFormat="1">
      <c r="A1263" s="271">
        <v>1260</v>
      </c>
      <c r="B1263" s="272"/>
      <c r="C1263" s="272" t="s">
        <v>4213</v>
      </c>
      <c r="D1263" s="272" t="s">
        <v>1084</v>
      </c>
      <c r="E1263" s="272"/>
      <c r="F1263" s="273" t="s">
        <v>4411</v>
      </c>
      <c r="G1263" s="274">
        <v>304231440402</v>
      </c>
      <c r="H1263" s="273" t="s">
        <v>4413</v>
      </c>
      <c r="I1263" s="273" t="s">
        <v>2840</v>
      </c>
      <c r="J1263" s="273" t="s">
        <v>373</v>
      </c>
      <c r="K1263" s="275">
        <v>1.6969999999999999E-2</v>
      </c>
      <c r="L1263" s="275">
        <v>1.6969999999999999E-2</v>
      </c>
      <c r="M1263" s="275">
        <v>1.4482999999999999E-2</v>
      </c>
      <c r="N1263" s="276">
        <v>14.655274012964053</v>
      </c>
      <c r="O1263" s="273"/>
      <c r="P1263" s="273"/>
      <c r="Q1263" s="277"/>
    </row>
    <row r="1264" spans="1:17" customFormat="1">
      <c r="A1264" s="271">
        <v>1261</v>
      </c>
      <c r="B1264" s="272"/>
      <c r="C1264" s="272" t="s">
        <v>4213</v>
      </c>
      <c r="D1264" s="272" t="s">
        <v>1084</v>
      </c>
      <c r="E1264" s="272"/>
      <c r="F1264" s="273" t="s">
        <v>4411</v>
      </c>
      <c r="G1264" s="274">
        <v>304231440403</v>
      </c>
      <c r="H1264" s="273" t="s">
        <v>4414</v>
      </c>
      <c r="I1264" s="273" t="s">
        <v>2840</v>
      </c>
      <c r="J1264" s="273" t="s">
        <v>373</v>
      </c>
      <c r="K1264" s="275">
        <v>0.56323999999999996</v>
      </c>
      <c r="L1264" s="275">
        <v>0.56323999999999996</v>
      </c>
      <c r="M1264" s="275">
        <v>0.45199299999999998</v>
      </c>
      <c r="N1264" s="276">
        <v>19.751260563880404</v>
      </c>
      <c r="O1264" s="273"/>
      <c r="P1264" s="273"/>
      <c r="Q1264" s="277"/>
    </row>
    <row r="1265" spans="1:17" customFormat="1">
      <c r="A1265" s="271">
        <v>1262</v>
      </c>
      <c r="B1265" s="272"/>
      <c r="C1265" s="272" t="s">
        <v>4213</v>
      </c>
      <c r="D1265" s="272" t="s">
        <v>1084</v>
      </c>
      <c r="E1265" s="272"/>
      <c r="F1265" s="273" t="s">
        <v>4415</v>
      </c>
      <c r="G1265" s="274">
        <v>304231440202</v>
      </c>
      <c r="H1265" s="273" t="s">
        <v>4416</v>
      </c>
      <c r="I1265" s="273" t="s">
        <v>2840</v>
      </c>
      <c r="J1265" s="273" t="s">
        <v>373</v>
      </c>
      <c r="K1265" s="275">
        <v>1.9408000000000001</v>
      </c>
      <c r="L1265" s="275">
        <v>1.9408000000000001</v>
      </c>
      <c r="M1265" s="275">
        <v>1.6244879999999999</v>
      </c>
      <c r="N1265" s="276">
        <v>16.298021434460022</v>
      </c>
      <c r="O1265" s="273"/>
      <c r="P1265" s="273"/>
      <c r="Q1265" s="277"/>
    </row>
    <row r="1266" spans="1:17" customFormat="1">
      <c r="A1266" s="271">
        <v>1263</v>
      </c>
      <c r="B1266" s="272"/>
      <c r="C1266" s="272" t="s">
        <v>4213</v>
      </c>
      <c r="D1266" s="272" t="s">
        <v>1084</v>
      </c>
      <c r="E1266" s="272"/>
      <c r="F1266" s="273" t="s">
        <v>4417</v>
      </c>
      <c r="G1266" s="274">
        <v>304231340404</v>
      </c>
      <c r="H1266" s="273" t="s">
        <v>4418</v>
      </c>
      <c r="I1266" s="273" t="s">
        <v>2840</v>
      </c>
      <c r="J1266" s="273" t="s">
        <v>373</v>
      </c>
      <c r="K1266" s="275">
        <v>2.61477</v>
      </c>
      <c r="L1266" s="275">
        <v>2.61477</v>
      </c>
      <c r="M1266" s="275">
        <v>2.2054269999999998</v>
      </c>
      <c r="N1266" s="276">
        <v>15.655028931798981</v>
      </c>
      <c r="O1266" s="273"/>
      <c r="P1266" s="273"/>
      <c r="Q1266" s="277"/>
    </row>
    <row r="1267" spans="1:17" customFormat="1">
      <c r="A1267" s="271">
        <v>1264</v>
      </c>
      <c r="B1267" s="272"/>
      <c r="C1267" s="272" t="s">
        <v>4213</v>
      </c>
      <c r="D1267" s="272" t="s">
        <v>1084</v>
      </c>
      <c r="E1267" s="272"/>
      <c r="F1267" s="273" t="s">
        <v>4419</v>
      </c>
      <c r="G1267" s="274">
        <v>304231340203</v>
      </c>
      <c r="H1267" s="273" t="s">
        <v>4420</v>
      </c>
      <c r="I1267" s="273" t="s">
        <v>2840</v>
      </c>
      <c r="J1267" s="273" t="s">
        <v>373</v>
      </c>
      <c r="K1267" s="275">
        <v>1.0588</v>
      </c>
      <c r="L1267" s="275">
        <v>1.0588</v>
      </c>
      <c r="M1267" s="275">
        <v>0.95925099999999996</v>
      </c>
      <c r="N1267" s="276">
        <v>9.4020589346429926</v>
      </c>
      <c r="O1267" s="273"/>
      <c r="P1267" s="273"/>
      <c r="Q1267" s="277"/>
    </row>
    <row r="1268" spans="1:17" customFormat="1">
      <c r="A1268" s="271">
        <v>1265</v>
      </c>
      <c r="B1268" s="272"/>
      <c r="C1268" s="272" t="s">
        <v>4213</v>
      </c>
      <c r="D1268" s="272" t="s">
        <v>1084</v>
      </c>
      <c r="E1268" s="272"/>
      <c r="F1268" s="273" t="s">
        <v>4421</v>
      </c>
      <c r="G1268" s="274">
        <v>304231440109</v>
      </c>
      <c r="H1268" s="273" t="s">
        <v>3766</v>
      </c>
      <c r="I1268" s="273" t="s">
        <v>2658</v>
      </c>
      <c r="J1268" s="273" t="s">
        <v>373</v>
      </c>
      <c r="K1268" s="275">
        <v>0.24279999999999999</v>
      </c>
      <c r="L1268" s="275">
        <v>0.24279999999999999</v>
      </c>
      <c r="M1268" s="275">
        <v>0.22062899999999999</v>
      </c>
      <c r="N1268" s="276">
        <v>9.1313838550247102</v>
      </c>
      <c r="O1268" s="273"/>
      <c r="P1268" s="273"/>
      <c r="Q1268" s="277"/>
    </row>
    <row r="1269" spans="1:17" customFormat="1">
      <c r="A1269" s="271">
        <v>1266</v>
      </c>
      <c r="B1269" s="272"/>
      <c r="C1269" s="272" t="s">
        <v>4213</v>
      </c>
      <c r="D1269" s="272" t="s">
        <v>1084</v>
      </c>
      <c r="E1269" s="272"/>
      <c r="F1269" s="273" t="s">
        <v>4417</v>
      </c>
      <c r="G1269" s="274">
        <v>304231340405</v>
      </c>
      <c r="H1269" s="273" t="s">
        <v>4422</v>
      </c>
      <c r="I1269" s="273" t="s">
        <v>2840</v>
      </c>
      <c r="J1269" s="273" t="s">
        <v>373</v>
      </c>
      <c r="K1269" s="275">
        <v>1.3164</v>
      </c>
      <c r="L1269" s="275">
        <v>1.3164</v>
      </c>
      <c r="M1269" s="275">
        <v>1.2156389999999999</v>
      </c>
      <c r="N1269" s="276">
        <v>7.6542844120328244</v>
      </c>
      <c r="O1269" s="273"/>
      <c r="P1269" s="273"/>
      <c r="Q1269" s="277"/>
    </row>
    <row r="1270" spans="1:17" customFormat="1">
      <c r="A1270" s="271">
        <v>1267</v>
      </c>
      <c r="B1270" s="272"/>
      <c r="C1270" s="272" t="s">
        <v>4213</v>
      </c>
      <c r="D1270" s="272" t="s">
        <v>1084</v>
      </c>
      <c r="E1270" s="272"/>
      <c r="F1270" s="273" t="s">
        <v>4419</v>
      </c>
      <c r="G1270" s="274">
        <v>304231340201</v>
      </c>
      <c r="H1270" s="273" t="s">
        <v>4423</v>
      </c>
      <c r="I1270" s="273" t="s">
        <v>2840</v>
      </c>
      <c r="J1270" s="273" t="s">
        <v>373</v>
      </c>
      <c r="K1270" s="275">
        <v>3.1459999999999999</v>
      </c>
      <c r="L1270" s="275">
        <v>3.1459999999999999</v>
      </c>
      <c r="M1270" s="275">
        <v>2.929856</v>
      </c>
      <c r="N1270" s="276">
        <v>6.8704386522568317</v>
      </c>
      <c r="O1270" s="273"/>
      <c r="P1270" s="273"/>
      <c r="Q1270" s="277"/>
    </row>
    <row r="1271" spans="1:17" customFormat="1">
      <c r="A1271" s="271">
        <v>1268</v>
      </c>
      <c r="B1271" s="272"/>
      <c r="C1271" s="272" t="s">
        <v>4213</v>
      </c>
      <c r="D1271" s="272" t="s">
        <v>1084</v>
      </c>
      <c r="E1271" s="272"/>
      <c r="F1271" s="273" t="s">
        <v>4424</v>
      </c>
      <c r="G1271" s="274">
        <v>304231340301</v>
      </c>
      <c r="H1271" s="273" t="s">
        <v>4425</v>
      </c>
      <c r="I1271" s="273" t="s">
        <v>2596</v>
      </c>
      <c r="J1271" s="273" t="s">
        <v>373</v>
      </c>
      <c r="K1271" s="275">
        <v>0.68869999999999998</v>
      </c>
      <c r="L1271" s="275">
        <v>0.68869999999999998</v>
      </c>
      <c r="M1271" s="275">
        <v>0.641648</v>
      </c>
      <c r="N1271" s="276">
        <v>6.8320023232176537</v>
      </c>
      <c r="O1271" s="273"/>
      <c r="P1271" s="273"/>
      <c r="Q1271" s="277"/>
    </row>
    <row r="1272" spans="1:17" customFormat="1">
      <c r="A1272" s="271">
        <v>1269</v>
      </c>
      <c r="B1272" s="272"/>
      <c r="C1272" s="272" t="s">
        <v>4213</v>
      </c>
      <c r="D1272" s="272" t="s">
        <v>1084</v>
      </c>
      <c r="E1272" s="272"/>
      <c r="F1272" s="273" t="s">
        <v>4426</v>
      </c>
      <c r="G1272" s="274">
        <v>304231140202</v>
      </c>
      <c r="H1272" s="273" t="s">
        <v>4427</v>
      </c>
      <c r="I1272" s="273" t="s">
        <v>2599</v>
      </c>
      <c r="J1272" s="273" t="s">
        <v>373</v>
      </c>
      <c r="K1272" s="275">
        <v>1.39242</v>
      </c>
      <c r="L1272" s="275">
        <v>1.39242</v>
      </c>
      <c r="M1272" s="275">
        <v>1.297555</v>
      </c>
      <c r="N1272" s="276">
        <v>6.8129587337154005</v>
      </c>
      <c r="O1272" s="273"/>
      <c r="P1272" s="273"/>
      <c r="Q1272" s="277"/>
    </row>
    <row r="1273" spans="1:17" customFormat="1">
      <c r="A1273" s="271">
        <v>1270</v>
      </c>
      <c r="B1273" s="272"/>
      <c r="C1273" s="272" t="s">
        <v>4213</v>
      </c>
      <c r="D1273" s="272" t="s">
        <v>1084</v>
      </c>
      <c r="E1273" s="272"/>
      <c r="F1273" s="273" t="s">
        <v>4417</v>
      </c>
      <c r="G1273" s="274">
        <v>304231340406</v>
      </c>
      <c r="H1273" s="273" t="s">
        <v>4428</v>
      </c>
      <c r="I1273" s="273" t="s">
        <v>2596</v>
      </c>
      <c r="J1273" s="273" t="s">
        <v>373</v>
      </c>
      <c r="K1273" s="275">
        <v>0.31530000000000002</v>
      </c>
      <c r="L1273" s="275">
        <v>0.31530000000000002</v>
      </c>
      <c r="M1273" s="275">
        <v>0.29554399999999997</v>
      </c>
      <c r="N1273" s="276">
        <v>6.2657786235331594</v>
      </c>
      <c r="O1273" s="273"/>
      <c r="P1273" s="273"/>
      <c r="Q1273" s="277"/>
    </row>
    <row r="1274" spans="1:17" customFormat="1">
      <c r="A1274" s="271">
        <v>1271</v>
      </c>
      <c r="B1274" s="272"/>
      <c r="C1274" s="272" t="s">
        <v>4213</v>
      </c>
      <c r="D1274" s="272" t="s">
        <v>1084</v>
      </c>
      <c r="E1274" s="272"/>
      <c r="F1274" s="273" t="s">
        <v>4429</v>
      </c>
      <c r="G1274" s="274">
        <v>304231340102</v>
      </c>
      <c r="H1274" s="273" t="s">
        <v>4430</v>
      </c>
      <c r="I1274" s="273" t="s">
        <v>2599</v>
      </c>
      <c r="J1274" s="273" t="s">
        <v>373</v>
      </c>
      <c r="K1274" s="275">
        <v>1.1597999999999999</v>
      </c>
      <c r="L1274" s="275">
        <v>1.1597999999999999</v>
      </c>
      <c r="M1274" s="275">
        <v>1.089183</v>
      </c>
      <c r="N1274" s="276">
        <v>6.0887221934816296</v>
      </c>
      <c r="O1274" s="273"/>
      <c r="P1274" s="273"/>
      <c r="Q1274" s="277"/>
    </row>
    <row r="1275" spans="1:17" customFormat="1">
      <c r="A1275" s="271">
        <v>1272</v>
      </c>
      <c r="B1275" s="272"/>
      <c r="C1275" s="272" t="s">
        <v>4213</v>
      </c>
      <c r="D1275" s="272" t="s">
        <v>1084</v>
      </c>
      <c r="E1275" s="272"/>
      <c r="F1275" s="273" t="s">
        <v>4429</v>
      </c>
      <c r="G1275" s="274">
        <v>304231340103</v>
      </c>
      <c r="H1275" s="273" t="s">
        <v>4431</v>
      </c>
      <c r="I1275" s="273" t="s">
        <v>2599</v>
      </c>
      <c r="J1275" s="273" t="s">
        <v>373</v>
      </c>
      <c r="K1275" s="275">
        <v>1.7867999999999999</v>
      </c>
      <c r="L1275" s="275">
        <v>1.7867999999999999</v>
      </c>
      <c r="M1275" s="275">
        <v>1.6792480000000001</v>
      </c>
      <c r="N1275" s="276">
        <v>6.0192522946048728</v>
      </c>
      <c r="O1275" s="273"/>
      <c r="P1275" s="273"/>
      <c r="Q1275" s="277"/>
    </row>
    <row r="1276" spans="1:17" customFormat="1">
      <c r="A1276" s="271">
        <v>1273</v>
      </c>
      <c r="B1276" s="272"/>
      <c r="C1276" s="272" t="s">
        <v>4213</v>
      </c>
      <c r="D1276" s="272" t="s">
        <v>1084</v>
      </c>
      <c r="E1276" s="272"/>
      <c r="F1276" s="273" t="s">
        <v>4426</v>
      </c>
      <c r="G1276" s="274">
        <v>304231140201</v>
      </c>
      <c r="H1276" s="273" t="s">
        <v>4432</v>
      </c>
      <c r="I1276" s="273" t="s">
        <v>2599</v>
      </c>
      <c r="J1276" s="273" t="s">
        <v>373</v>
      </c>
      <c r="K1276" s="275">
        <v>2.2112599999999998</v>
      </c>
      <c r="L1276" s="275">
        <v>2.2112599999999998</v>
      </c>
      <c r="M1276" s="275">
        <v>2.0801320000000003</v>
      </c>
      <c r="N1276" s="276">
        <v>5.9300127529100823</v>
      </c>
      <c r="O1276" s="273"/>
      <c r="P1276" s="273"/>
      <c r="Q1276" s="277"/>
    </row>
    <row r="1277" spans="1:17" customFormat="1">
      <c r="A1277" s="271">
        <v>1274</v>
      </c>
      <c r="B1277" s="272"/>
      <c r="C1277" s="272" t="s">
        <v>4213</v>
      </c>
      <c r="D1277" s="272" t="s">
        <v>1084</v>
      </c>
      <c r="E1277" s="272"/>
      <c r="F1277" s="273" t="s">
        <v>4417</v>
      </c>
      <c r="G1277" s="274">
        <v>304231340402</v>
      </c>
      <c r="H1277" s="273" t="s">
        <v>4433</v>
      </c>
      <c r="I1277" s="273" t="s">
        <v>2840</v>
      </c>
      <c r="J1277" s="273" t="s">
        <v>373</v>
      </c>
      <c r="K1277" s="275">
        <v>2.4239999999999999</v>
      </c>
      <c r="L1277" s="275">
        <v>2.4239999999999999</v>
      </c>
      <c r="M1277" s="275">
        <v>2.29318</v>
      </c>
      <c r="N1277" s="276">
        <v>5.3968646864686445</v>
      </c>
      <c r="O1277" s="273"/>
      <c r="P1277" s="273"/>
      <c r="Q1277" s="277"/>
    </row>
    <row r="1278" spans="1:17" customFormat="1">
      <c r="A1278" s="271">
        <v>1275</v>
      </c>
      <c r="B1278" s="272"/>
      <c r="C1278" s="272" t="s">
        <v>4213</v>
      </c>
      <c r="D1278" s="272" t="s">
        <v>1084</v>
      </c>
      <c r="E1278" s="272"/>
      <c r="F1278" s="273" t="s">
        <v>4434</v>
      </c>
      <c r="G1278" s="274">
        <v>304231140103</v>
      </c>
      <c r="H1278" s="273" t="s">
        <v>3636</v>
      </c>
      <c r="I1278" s="273" t="s">
        <v>2599</v>
      </c>
      <c r="J1278" s="273" t="s">
        <v>373</v>
      </c>
      <c r="K1278" s="275">
        <v>2.4653999999999998</v>
      </c>
      <c r="L1278" s="275">
        <v>2.4653999999999998</v>
      </c>
      <c r="M1278" s="275">
        <v>2.3364660000000002</v>
      </c>
      <c r="N1278" s="276">
        <v>5.2297395960087476</v>
      </c>
      <c r="O1278" s="273"/>
      <c r="P1278" s="273"/>
      <c r="Q1278" s="277"/>
    </row>
    <row r="1279" spans="1:17" customFormat="1">
      <c r="A1279" s="271">
        <v>1276</v>
      </c>
      <c r="B1279" s="272"/>
      <c r="C1279" s="272" t="s">
        <v>4213</v>
      </c>
      <c r="D1279" s="272" t="s">
        <v>1084</v>
      </c>
      <c r="E1279" s="272"/>
      <c r="F1279" s="273" t="s">
        <v>4417</v>
      </c>
      <c r="G1279" s="274">
        <v>304231340401</v>
      </c>
      <c r="H1279" s="273" t="s">
        <v>4435</v>
      </c>
      <c r="I1279" s="273" t="s">
        <v>2840</v>
      </c>
      <c r="J1279" s="273" t="s">
        <v>373</v>
      </c>
      <c r="K1279" s="275">
        <v>2.8544</v>
      </c>
      <c r="L1279" s="275">
        <v>2.8544</v>
      </c>
      <c r="M1279" s="275">
        <v>2.7065670000000002</v>
      </c>
      <c r="N1279" s="276">
        <v>5.1791269618834042</v>
      </c>
      <c r="O1279" s="273"/>
      <c r="P1279" s="273"/>
      <c r="Q1279" s="277"/>
    </row>
    <row r="1280" spans="1:17" customFormat="1">
      <c r="A1280" s="271">
        <v>1277</v>
      </c>
      <c r="B1280" s="272"/>
      <c r="C1280" s="272" t="s">
        <v>4213</v>
      </c>
      <c r="D1280" s="272" t="s">
        <v>1084</v>
      </c>
      <c r="E1280" s="272"/>
      <c r="F1280" s="273" t="s">
        <v>4415</v>
      </c>
      <c r="G1280" s="274">
        <v>304231440204</v>
      </c>
      <c r="H1280" s="273" t="s">
        <v>4436</v>
      </c>
      <c r="I1280" s="273" t="s">
        <v>2840</v>
      </c>
      <c r="J1280" s="273" t="s">
        <v>373</v>
      </c>
      <c r="K1280" s="275">
        <v>1.3066</v>
      </c>
      <c r="L1280" s="275">
        <v>1.3066</v>
      </c>
      <c r="M1280" s="275">
        <v>1.239368</v>
      </c>
      <c r="N1280" s="276">
        <v>5.1455686514618062</v>
      </c>
      <c r="O1280" s="273"/>
      <c r="P1280" s="273"/>
      <c r="Q1280" s="277"/>
    </row>
    <row r="1281" spans="1:17" customFormat="1">
      <c r="A1281" s="271">
        <v>1278</v>
      </c>
      <c r="B1281" s="272"/>
      <c r="C1281" s="272" t="s">
        <v>4213</v>
      </c>
      <c r="D1281" s="272" t="s">
        <v>1084</v>
      </c>
      <c r="E1281" s="272"/>
      <c r="F1281" s="273" t="s">
        <v>4426</v>
      </c>
      <c r="G1281" s="274">
        <v>304231140203</v>
      </c>
      <c r="H1281" s="273" t="s">
        <v>4437</v>
      </c>
      <c r="I1281" s="273" t="s">
        <v>2599</v>
      </c>
      <c r="J1281" s="273" t="s">
        <v>373</v>
      </c>
      <c r="K1281" s="275">
        <v>3.41466</v>
      </c>
      <c r="L1281" s="275">
        <v>3.41466</v>
      </c>
      <c r="M1281" s="275">
        <v>3.2471179999999999</v>
      </c>
      <c r="N1281" s="276">
        <v>4.9065499932643393</v>
      </c>
      <c r="O1281" s="273"/>
      <c r="P1281" s="273"/>
      <c r="Q1281" s="277"/>
    </row>
    <row r="1282" spans="1:17" customFormat="1">
      <c r="A1282" s="271">
        <v>1279</v>
      </c>
      <c r="B1282" s="272"/>
      <c r="C1282" s="272" t="s">
        <v>4213</v>
      </c>
      <c r="D1282" s="272" t="s">
        <v>1084</v>
      </c>
      <c r="E1282" s="272"/>
      <c r="F1282" s="273" t="s">
        <v>4424</v>
      </c>
      <c r="G1282" s="274">
        <v>304231340302</v>
      </c>
      <c r="H1282" s="273" t="s">
        <v>3636</v>
      </c>
      <c r="I1282" s="273" t="s">
        <v>2596</v>
      </c>
      <c r="J1282" s="273" t="s">
        <v>373</v>
      </c>
      <c r="K1282" s="275">
        <v>1.24</v>
      </c>
      <c r="L1282" s="275">
        <v>1.24</v>
      </c>
      <c r="M1282" s="275">
        <v>1.1791860000000001</v>
      </c>
      <c r="N1282" s="276">
        <v>4.9043548387096711</v>
      </c>
      <c r="O1282" s="273"/>
      <c r="P1282" s="273"/>
      <c r="Q1282" s="277"/>
    </row>
    <row r="1283" spans="1:17" customFormat="1">
      <c r="A1283" s="271">
        <v>1280</v>
      </c>
      <c r="B1283" s="272"/>
      <c r="C1283" s="272" t="s">
        <v>4213</v>
      </c>
      <c r="D1283" s="272" t="s">
        <v>1084</v>
      </c>
      <c r="E1283" s="272"/>
      <c r="F1283" s="273" t="s">
        <v>4434</v>
      </c>
      <c r="G1283" s="274">
        <v>304231140102</v>
      </c>
      <c r="H1283" s="273" t="s">
        <v>3331</v>
      </c>
      <c r="I1283" s="273" t="s">
        <v>2599</v>
      </c>
      <c r="J1283" s="273" t="s">
        <v>373</v>
      </c>
      <c r="K1283" s="275">
        <v>0.87739999999999996</v>
      </c>
      <c r="L1283" s="275">
        <v>0.87739999999999996</v>
      </c>
      <c r="M1283" s="275">
        <v>0.837094</v>
      </c>
      <c r="N1283" s="276">
        <v>4.5937998632322721</v>
      </c>
      <c r="O1283" s="273"/>
      <c r="P1283" s="273"/>
      <c r="Q1283" s="277"/>
    </row>
    <row r="1284" spans="1:17" customFormat="1">
      <c r="A1284" s="271">
        <v>1281</v>
      </c>
      <c r="B1284" s="272"/>
      <c r="C1284" s="272" t="s">
        <v>4213</v>
      </c>
      <c r="D1284" s="272" t="s">
        <v>1084</v>
      </c>
      <c r="E1284" s="272"/>
      <c r="F1284" s="273" t="s">
        <v>4419</v>
      </c>
      <c r="G1284" s="274">
        <v>304231340205</v>
      </c>
      <c r="H1284" s="273" t="s">
        <v>4438</v>
      </c>
      <c r="I1284" s="273" t="s">
        <v>2840</v>
      </c>
      <c r="J1284" s="273" t="s">
        <v>373</v>
      </c>
      <c r="K1284" s="275">
        <v>1.2732399999999999</v>
      </c>
      <c r="L1284" s="275">
        <v>1.2732399999999999</v>
      </c>
      <c r="M1284" s="275">
        <v>1.2173659999999999</v>
      </c>
      <c r="N1284" s="276">
        <v>4.3883321290565789</v>
      </c>
      <c r="O1284" s="273"/>
      <c r="P1284" s="273"/>
      <c r="Q1284" s="277"/>
    </row>
    <row r="1285" spans="1:17" customFormat="1">
      <c r="A1285" s="271">
        <v>1282</v>
      </c>
      <c r="B1285" s="272"/>
      <c r="C1285" s="272" t="s">
        <v>4213</v>
      </c>
      <c r="D1285" s="272" t="s">
        <v>1084</v>
      </c>
      <c r="E1285" s="272"/>
      <c r="F1285" s="273" t="s">
        <v>4424</v>
      </c>
      <c r="G1285" s="274">
        <v>304231340304</v>
      </c>
      <c r="H1285" s="273" t="s">
        <v>4439</v>
      </c>
      <c r="I1285" s="273" t="s">
        <v>2596</v>
      </c>
      <c r="J1285" s="273" t="s">
        <v>373</v>
      </c>
      <c r="K1285" s="275">
        <v>0.13650000000000001</v>
      </c>
      <c r="L1285" s="275">
        <v>0.13650000000000001</v>
      </c>
      <c r="M1285" s="275">
        <v>0.130748</v>
      </c>
      <c r="N1285" s="276">
        <v>4.2139194139194185</v>
      </c>
      <c r="O1285" s="273"/>
      <c r="P1285" s="273"/>
      <c r="Q1285" s="277"/>
    </row>
    <row r="1286" spans="1:17" customFormat="1">
      <c r="A1286" s="271">
        <v>1283</v>
      </c>
      <c r="B1286" s="272"/>
      <c r="C1286" s="272" t="s">
        <v>4213</v>
      </c>
      <c r="D1286" s="272" t="s">
        <v>1084</v>
      </c>
      <c r="E1286" s="272"/>
      <c r="F1286" s="273" t="s">
        <v>4434</v>
      </c>
      <c r="G1286" s="274">
        <v>304231140101</v>
      </c>
      <c r="H1286" s="273" t="s">
        <v>4440</v>
      </c>
      <c r="I1286" s="273" t="s">
        <v>2599</v>
      </c>
      <c r="J1286" s="273" t="s">
        <v>373</v>
      </c>
      <c r="K1286" s="275">
        <v>2.2132000000000001</v>
      </c>
      <c r="L1286" s="275">
        <v>2.2132000000000001</v>
      </c>
      <c r="M1286" s="275">
        <v>2.1237219999999999</v>
      </c>
      <c r="N1286" s="276">
        <v>4.0429242725465464</v>
      </c>
      <c r="O1286" s="273"/>
      <c r="P1286" s="273"/>
      <c r="Q1286" s="277"/>
    </row>
    <row r="1287" spans="1:17" customFormat="1">
      <c r="A1287" s="271">
        <v>1284</v>
      </c>
      <c r="B1287" s="272"/>
      <c r="C1287" s="272" t="s">
        <v>4213</v>
      </c>
      <c r="D1287" s="272" t="s">
        <v>1084</v>
      </c>
      <c r="E1287" s="272"/>
      <c r="F1287" s="273" t="s">
        <v>4399</v>
      </c>
      <c r="G1287" s="274">
        <v>304231240101</v>
      </c>
      <c r="H1287" s="273" t="s">
        <v>4441</v>
      </c>
      <c r="I1287" s="273" t="s">
        <v>2599</v>
      </c>
      <c r="J1287" s="273" t="s">
        <v>373</v>
      </c>
      <c r="K1287" s="275">
        <v>0.65600000000000003</v>
      </c>
      <c r="L1287" s="275">
        <v>0.65600000000000003</v>
      </c>
      <c r="M1287" s="275">
        <v>0.63138099999999997</v>
      </c>
      <c r="N1287" s="276">
        <v>3.7528963414634235</v>
      </c>
      <c r="O1287" s="273"/>
      <c r="P1287" s="273"/>
      <c r="Q1287" s="277"/>
    </row>
    <row r="1288" spans="1:17" customFormat="1">
      <c r="A1288" s="271">
        <v>1285</v>
      </c>
      <c r="B1288" s="272"/>
      <c r="C1288" s="272" t="s">
        <v>4213</v>
      </c>
      <c r="D1288" s="272" t="s">
        <v>1084</v>
      </c>
      <c r="E1288" s="272"/>
      <c r="F1288" s="273" t="s">
        <v>4399</v>
      </c>
      <c r="G1288" s="274">
        <v>304231240102</v>
      </c>
      <c r="H1288" s="273" t="s">
        <v>4442</v>
      </c>
      <c r="I1288" s="273" t="s">
        <v>2599</v>
      </c>
      <c r="J1288" s="273" t="s">
        <v>373</v>
      </c>
      <c r="K1288" s="275">
        <v>2.8755999999999999</v>
      </c>
      <c r="L1288" s="275">
        <v>2.8755999999999999</v>
      </c>
      <c r="M1288" s="275">
        <v>2.767773</v>
      </c>
      <c r="N1288" s="276">
        <v>3.7497217971901482</v>
      </c>
      <c r="O1288" s="273"/>
      <c r="P1288" s="273"/>
      <c r="Q1288" s="277"/>
    </row>
    <row r="1289" spans="1:17" customFormat="1">
      <c r="A1289" s="271">
        <v>1286</v>
      </c>
      <c r="B1289" s="272"/>
      <c r="C1289" s="272" t="s">
        <v>4213</v>
      </c>
      <c r="D1289" s="272" t="s">
        <v>1084</v>
      </c>
      <c r="E1289" s="272"/>
      <c r="F1289" s="273" t="s">
        <v>4429</v>
      </c>
      <c r="G1289" s="274">
        <v>304231340104</v>
      </c>
      <c r="H1289" s="273" t="s">
        <v>4443</v>
      </c>
      <c r="I1289" s="273" t="s">
        <v>2840</v>
      </c>
      <c r="J1289" s="273" t="s">
        <v>373</v>
      </c>
      <c r="K1289" s="275">
        <v>1.2001999999999999</v>
      </c>
      <c r="L1289" s="275">
        <v>1.2001999999999999</v>
      </c>
      <c r="M1289" s="275">
        <v>1.161184</v>
      </c>
      <c r="N1289" s="276">
        <v>3.2507915347442045</v>
      </c>
      <c r="O1289" s="273"/>
      <c r="P1289" s="273"/>
      <c r="Q1289" s="277"/>
    </row>
    <row r="1290" spans="1:17" customFormat="1">
      <c r="A1290" s="271">
        <v>1287</v>
      </c>
      <c r="B1290" s="272"/>
      <c r="C1290" s="272" t="s">
        <v>4213</v>
      </c>
      <c r="D1290" s="272" t="s">
        <v>1084</v>
      </c>
      <c r="E1290" s="272"/>
      <c r="F1290" s="273" t="s">
        <v>4421</v>
      </c>
      <c r="G1290" s="274">
        <v>304231440102</v>
      </c>
      <c r="H1290" s="273" t="s">
        <v>4444</v>
      </c>
      <c r="I1290" s="273" t="s">
        <v>2596</v>
      </c>
      <c r="J1290" s="273" t="s">
        <v>373</v>
      </c>
      <c r="K1290" s="275">
        <v>2.4142000000000001</v>
      </c>
      <c r="L1290" s="275">
        <v>2.4142000000000001</v>
      </c>
      <c r="M1290" s="275">
        <v>2.3545409999999998</v>
      </c>
      <c r="N1290" s="276">
        <v>2.4711705741032373</v>
      </c>
      <c r="O1290" s="273"/>
      <c r="P1290" s="273"/>
      <c r="Q1290" s="277"/>
    </row>
    <row r="1291" spans="1:17" customFormat="1">
      <c r="A1291" s="271">
        <v>1288</v>
      </c>
      <c r="B1291" s="272"/>
      <c r="C1291" s="272" t="s">
        <v>4213</v>
      </c>
      <c r="D1291" s="272" t="s">
        <v>1084</v>
      </c>
      <c r="E1291" s="272"/>
      <c r="F1291" s="273" t="s">
        <v>4399</v>
      </c>
      <c r="G1291" s="274">
        <v>304231240103</v>
      </c>
      <c r="H1291" s="273" t="s">
        <v>4445</v>
      </c>
      <c r="I1291" s="273" t="s">
        <v>2599</v>
      </c>
      <c r="J1291" s="273" t="s">
        <v>373</v>
      </c>
      <c r="K1291" s="275">
        <v>2.6839599999999999</v>
      </c>
      <c r="L1291" s="275">
        <v>2.6839599999999999</v>
      </c>
      <c r="M1291" s="275">
        <v>2.6201670000000004</v>
      </c>
      <c r="N1291" s="276">
        <v>2.3768237976720794</v>
      </c>
      <c r="O1291" s="273"/>
      <c r="P1291" s="273"/>
      <c r="Q1291" s="277"/>
    </row>
    <row r="1292" spans="1:17" customFormat="1">
      <c r="A1292" s="271">
        <v>1289</v>
      </c>
      <c r="B1292" s="272"/>
      <c r="C1292" s="272" t="s">
        <v>4213</v>
      </c>
      <c r="D1292" s="272" t="s">
        <v>1084</v>
      </c>
      <c r="E1292" s="272"/>
      <c r="F1292" s="273" t="s">
        <v>4415</v>
      </c>
      <c r="G1292" s="274">
        <v>304231440208</v>
      </c>
      <c r="H1292" s="273" t="s">
        <v>4446</v>
      </c>
      <c r="I1292" s="273" t="s">
        <v>2840</v>
      </c>
      <c r="J1292" s="273" t="s">
        <v>373</v>
      </c>
      <c r="K1292" s="275">
        <v>0.97719999999999996</v>
      </c>
      <c r="L1292" s="275">
        <v>0.97719999999999996</v>
      </c>
      <c r="M1292" s="275">
        <v>0.96805399999999997</v>
      </c>
      <c r="N1292" s="276">
        <v>0.93593941874744035</v>
      </c>
      <c r="O1292" s="273"/>
      <c r="P1292" s="273"/>
      <c r="Q1292" s="277"/>
    </row>
    <row r="1293" spans="1:17" customFormat="1">
      <c r="A1293" s="271">
        <v>1290</v>
      </c>
      <c r="B1293" s="272"/>
      <c r="C1293" s="272" t="s">
        <v>4213</v>
      </c>
      <c r="D1293" s="272" t="s">
        <v>1084</v>
      </c>
      <c r="E1293" s="272"/>
      <c r="F1293" s="273" t="s">
        <v>4415</v>
      </c>
      <c r="G1293" s="274">
        <v>304231440201</v>
      </c>
      <c r="H1293" s="273" t="s">
        <v>4447</v>
      </c>
      <c r="I1293" s="273" t="s">
        <v>2840</v>
      </c>
      <c r="J1293" s="273" t="s">
        <v>373</v>
      </c>
      <c r="K1293" s="275">
        <v>1.24</v>
      </c>
      <c r="L1293" s="275">
        <v>1.24</v>
      </c>
      <c r="M1293" s="275">
        <v>1.219438</v>
      </c>
      <c r="N1293" s="276">
        <v>1.6582258064516102</v>
      </c>
      <c r="O1293" s="273"/>
      <c r="P1293" s="273"/>
      <c r="Q1293" s="277"/>
    </row>
    <row r="1294" spans="1:17" customFormat="1">
      <c r="A1294" s="271">
        <v>1291</v>
      </c>
      <c r="B1294" s="272"/>
      <c r="C1294" s="272" t="s">
        <v>4213</v>
      </c>
      <c r="D1294" s="272" t="s">
        <v>1084</v>
      </c>
      <c r="E1294" s="272"/>
      <c r="F1294" s="273" t="s">
        <v>4449</v>
      </c>
      <c r="G1294" s="274">
        <v>304211240107</v>
      </c>
      <c r="H1294" s="273" t="s">
        <v>4450</v>
      </c>
      <c r="I1294" s="273" t="s">
        <v>2596</v>
      </c>
      <c r="J1294" s="273" t="s">
        <v>373</v>
      </c>
      <c r="K1294" s="275">
        <v>2.0270000000000001</v>
      </c>
      <c r="L1294" s="275">
        <v>2.0270000000000001</v>
      </c>
      <c r="M1294" s="275">
        <v>1.9402079999999999</v>
      </c>
      <c r="N1294" s="276">
        <v>4.2817957572767735</v>
      </c>
      <c r="O1294" s="273"/>
      <c r="P1294" s="273"/>
      <c r="Q1294" s="277"/>
    </row>
    <row r="1295" spans="1:17" customFormat="1">
      <c r="A1295" s="271">
        <v>1292</v>
      </c>
      <c r="B1295" s="272"/>
      <c r="C1295" s="272" t="s">
        <v>4213</v>
      </c>
      <c r="D1295" s="272" t="s">
        <v>1084</v>
      </c>
      <c r="E1295" s="272"/>
      <c r="F1295" s="273" t="s">
        <v>4451</v>
      </c>
      <c r="G1295" s="274">
        <v>304211240201</v>
      </c>
      <c r="H1295" s="273" t="s">
        <v>4452</v>
      </c>
      <c r="I1295" s="273" t="s">
        <v>2596</v>
      </c>
      <c r="J1295" s="273" t="s">
        <v>373</v>
      </c>
      <c r="K1295" s="275">
        <v>0.97740000000000005</v>
      </c>
      <c r="L1295" s="275">
        <v>0.97740000000000005</v>
      </c>
      <c r="M1295" s="275">
        <v>0.94155600000000006</v>
      </c>
      <c r="N1295" s="276">
        <v>3.6672805402087159</v>
      </c>
      <c r="O1295" s="273"/>
      <c r="P1295" s="273"/>
      <c r="Q1295" s="277"/>
    </row>
    <row r="1296" spans="1:17" customFormat="1">
      <c r="A1296" s="271">
        <v>1293</v>
      </c>
      <c r="B1296" s="272"/>
      <c r="C1296" s="272" t="s">
        <v>4213</v>
      </c>
      <c r="D1296" s="272" t="s">
        <v>1084</v>
      </c>
      <c r="E1296" s="272"/>
      <c r="F1296" s="273" t="s">
        <v>4449</v>
      </c>
      <c r="G1296" s="274">
        <v>304211240102</v>
      </c>
      <c r="H1296" s="273" t="s">
        <v>4453</v>
      </c>
      <c r="I1296" s="273" t="s">
        <v>2596</v>
      </c>
      <c r="J1296" s="273" t="s">
        <v>373</v>
      </c>
      <c r="K1296" s="275">
        <v>0.216057</v>
      </c>
      <c r="L1296" s="275">
        <v>0.216057</v>
      </c>
      <c r="M1296" s="275">
        <v>0.209369</v>
      </c>
      <c r="N1296" s="276">
        <v>3.095479433667967</v>
      </c>
      <c r="O1296" s="273"/>
      <c r="P1296" s="273"/>
      <c r="Q1296" s="277"/>
    </row>
    <row r="1297" spans="1:17" customFormat="1">
      <c r="A1297" s="271">
        <v>1294</v>
      </c>
      <c r="B1297" s="272"/>
      <c r="C1297" s="272" t="s">
        <v>4213</v>
      </c>
      <c r="D1297" s="272" t="s">
        <v>1084</v>
      </c>
      <c r="E1297" s="272"/>
      <c r="F1297" s="273" t="s">
        <v>4454</v>
      </c>
      <c r="G1297" s="274">
        <v>304321140204</v>
      </c>
      <c r="H1297" s="273" t="s">
        <v>2694</v>
      </c>
      <c r="I1297" s="273" t="s">
        <v>2599</v>
      </c>
      <c r="J1297" s="273" t="s">
        <v>373</v>
      </c>
      <c r="K1297" s="275">
        <v>1.6725319999999999</v>
      </c>
      <c r="L1297" s="275">
        <v>1.6725319999999999</v>
      </c>
      <c r="M1297" s="275">
        <v>1.6218669999999999</v>
      </c>
      <c r="N1297" s="276">
        <v>3.0292395003503647</v>
      </c>
      <c r="O1297" s="273"/>
      <c r="P1297" s="273"/>
      <c r="Q1297" s="277"/>
    </row>
    <row r="1298" spans="1:17" customFormat="1">
      <c r="A1298" s="271">
        <v>1295</v>
      </c>
      <c r="B1298" s="272"/>
      <c r="C1298" s="272" t="s">
        <v>4213</v>
      </c>
      <c r="D1298" s="272" t="s">
        <v>1084</v>
      </c>
      <c r="E1298" s="272"/>
      <c r="F1298" s="273" t="s">
        <v>4449</v>
      </c>
      <c r="G1298" s="274">
        <v>304211240101</v>
      </c>
      <c r="H1298" s="273" t="s">
        <v>4455</v>
      </c>
      <c r="I1298" s="273" t="s">
        <v>2596</v>
      </c>
      <c r="J1298" s="273" t="s">
        <v>373</v>
      </c>
      <c r="K1298" s="275">
        <v>0.96793700000000005</v>
      </c>
      <c r="L1298" s="275">
        <v>0.96793700000000005</v>
      </c>
      <c r="M1298" s="275">
        <v>0.9480329999999999</v>
      </c>
      <c r="N1298" s="276">
        <v>2.0563321786438729</v>
      </c>
      <c r="O1298" s="273"/>
      <c r="P1298" s="273"/>
      <c r="Q1298" s="277"/>
    </row>
    <row r="1299" spans="1:17" customFormat="1">
      <c r="A1299" s="271">
        <v>1296</v>
      </c>
      <c r="B1299" s="272"/>
      <c r="C1299" s="272" t="s">
        <v>4213</v>
      </c>
      <c r="D1299" s="272" t="s">
        <v>1084</v>
      </c>
      <c r="E1299" s="272"/>
      <c r="F1299" s="273" t="s">
        <v>4449</v>
      </c>
      <c r="G1299" s="274">
        <v>304211240106</v>
      </c>
      <c r="H1299" s="273" t="s">
        <v>4456</v>
      </c>
      <c r="I1299" s="273" t="s">
        <v>2596</v>
      </c>
      <c r="J1299" s="273" t="s">
        <v>373</v>
      </c>
      <c r="K1299" s="275">
        <v>1.729571</v>
      </c>
      <c r="L1299" s="275">
        <v>1.729571</v>
      </c>
      <c r="M1299" s="275">
        <v>1.7153720000000001</v>
      </c>
      <c r="N1299" s="276">
        <v>0.82095502295076939</v>
      </c>
      <c r="O1299" s="273"/>
      <c r="P1299" s="273"/>
      <c r="Q1299" s="277"/>
    </row>
    <row r="1300" spans="1:17" customFormat="1">
      <c r="A1300" s="271">
        <v>1297</v>
      </c>
      <c r="B1300" s="272"/>
      <c r="C1300" s="272" t="s">
        <v>4213</v>
      </c>
      <c r="D1300" s="272" t="s">
        <v>1084</v>
      </c>
      <c r="E1300" s="272"/>
      <c r="F1300" s="273" t="s">
        <v>4457</v>
      </c>
      <c r="G1300" s="274">
        <v>304211340102</v>
      </c>
      <c r="H1300" s="273" t="s">
        <v>4458</v>
      </c>
      <c r="I1300" s="273" t="s">
        <v>2596</v>
      </c>
      <c r="J1300" s="273" t="s">
        <v>373</v>
      </c>
      <c r="K1300" s="275">
        <v>1.1741999999999999</v>
      </c>
      <c r="L1300" s="275">
        <v>1.1741999999999999</v>
      </c>
      <c r="M1300" s="275">
        <v>1.1664639999999999</v>
      </c>
      <c r="N1300" s="276">
        <v>0.65883154488161866</v>
      </c>
      <c r="O1300" s="273"/>
      <c r="P1300" s="273"/>
      <c r="Q1300" s="277"/>
    </row>
    <row r="1301" spans="1:17" customFormat="1">
      <c r="A1301" s="271">
        <v>1298</v>
      </c>
      <c r="B1301" s="272"/>
      <c r="C1301" s="272" t="s">
        <v>4213</v>
      </c>
      <c r="D1301" s="272" t="s">
        <v>1084</v>
      </c>
      <c r="E1301" s="272"/>
      <c r="F1301" s="273" t="s">
        <v>4459</v>
      </c>
      <c r="G1301" s="274">
        <v>304211140201</v>
      </c>
      <c r="H1301" s="273" t="s">
        <v>3512</v>
      </c>
      <c r="I1301" s="273" t="s">
        <v>2596</v>
      </c>
      <c r="J1301" s="273" t="s">
        <v>373</v>
      </c>
      <c r="K1301" s="275">
        <v>1.0926400000000001</v>
      </c>
      <c r="L1301" s="275">
        <v>1.0926400000000001</v>
      </c>
      <c r="M1301" s="275">
        <v>1.0912299999999999</v>
      </c>
      <c r="N1301" s="276">
        <v>0.12904524820619173</v>
      </c>
      <c r="O1301" s="273"/>
      <c r="P1301" s="273"/>
      <c r="Q1301" s="277"/>
    </row>
    <row r="1302" spans="1:17" customFormat="1">
      <c r="A1302" s="271">
        <v>1299</v>
      </c>
      <c r="B1302" s="272"/>
      <c r="C1302" s="272" t="s">
        <v>4213</v>
      </c>
      <c r="D1302" s="272" t="s">
        <v>1084</v>
      </c>
      <c r="E1302" s="272"/>
      <c r="F1302" s="273" t="s">
        <v>4449</v>
      </c>
      <c r="G1302" s="274">
        <v>304211240104</v>
      </c>
      <c r="H1302" s="273" t="s">
        <v>4460</v>
      </c>
      <c r="I1302" s="273" t="s">
        <v>2596</v>
      </c>
      <c r="J1302" s="273" t="s">
        <v>373</v>
      </c>
      <c r="K1302" s="275">
        <v>2.9670000000000001</v>
      </c>
      <c r="L1302" s="275">
        <v>2.9670000000000001</v>
      </c>
      <c r="M1302" s="275">
        <v>2.93519</v>
      </c>
      <c r="N1302" s="276">
        <v>1.0721267273340112</v>
      </c>
      <c r="O1302" s="273"/>
      <c r="P1302" s="273"/>
      <c r="Q1302" s="277"/>
    </row>
    <row r="1303" spans="1:17" customFormat="1">
      <c r="A1303" s="271">
        <v>1300</v>
      </c>
      <c r="B1303" s="272"/>
      <c r="C1303" s="272" t="s">
        <v>4213</v>
      </c>
      <c r="D1303" s="272" t="s">
        <v>1084</v>
      </c>
      <c r="E1303" s="272"/>
      <c r="F1303" s="273" t="s">
        <v>4459</v>
      </c>
      <c r="G1303" s="274">
        <v>304211140202</v>
      </c>
      <c r="H1303" s="273" t="s">
        <v>4461</v>
      </c>
      <c r="I1303" s="273" t="s">
        <v>2596</v>
      </c>
      <c r="J1303" s="273" t="s">
        <v>373</v>
      </c>
      <c r="K1303" s="275">
        <v>0.68942599999999998</v>
      </c>
      <c r="L1303" s="275">
        <v>0.68942599999999998</v>
      </c>
      <c r="M1303" s="275">
        <v>0.68196000000000001</v>
      </c>
      <c r="N1303" s="276">
        <v>1.0829298575916737</v>
      </c>
      <c r="O1303" s="273"/>
      <c r="P1303" s="273"/>
      <c r="Q1303" s="277"/>
    </row>
    <row r="1304" spans="1:17" customFormat="1">
      <c r="A1304" s="271">
        <v>1301</v>
      </c>
      <c r="B1304" s="272"/>
      <c r="C1304" s="272" t="s">
        <v>4213</v>
      </c>
      <c r="D1304" s="272" t="s">
        <v>1084</v>
      </c>
      <c r="E1304" s="272"/>
      <c r="F1304" s="273" t="s">
        <v>4462</v>
      </c>
      <c r="G1304" s="274">
        <v>304211140104</v>
      </c>
      <c r="H1304" s="273" t="s">
        <v>4463</v>
      </c>
      <c r="I1304" s="273" t="s">
        <v>2596</v>
      </c>
      <c r="J1304" s="273" t="s">
        <v>373</v>
      </c>
      <c r="K1304" s="275">
        <v>0.19939999999999999</v>
      </c>
      <c r="L1304" s="275">
        <v>0.19939999999999999</v>
      </c>
      <c r="M1304" s="275">
        <v>0.19745099999999999</v>
      </c>
      <c r="N1304" s="276">
        <v>0.97743229689067523</v>
      </c>
      <c r="O1304" s="273"/>
      <c r="P1304" s="273"/>
      <c r="Q1304" s="277"/>
    </row>
    <row r="1305" spans="1:17" customFormat="1">
      <c r="A1305" s="271">
        <v>1302</v>
      </c>
      <c r="B1305" s="272"/>
      <c r="C1305" s="272" t="s">
        <v>4213</v>
      </c>
      <c r="D1305" s="272" t="s">
        <v>1084</v>
      </c>
      <c r="E1305" s="272"/>
      <c r="F1305" s="273" t="s">
        <v>4464</v>
      </c>
      <c r="G1305" s="274">
        <v>304211340205</v>
      </c>
      <c r="H1305" s="273" t="s">
        <v>4465</v>
      </c>
      <c r="I1305" s="273" t="s">
        <v>2596</v>
      </c>
      <c r="J1305" s="273" t="s">
        <v>373</v>
      </c>
      <c r="K1305" s="275">
        <v>0.34589999999999999</v>
      </c>
      <c r="L1305" s="275">
        <v>0.34589999999999999</v>
      </c>
      <c r="M1305" s="275">
        <v>0.34309899999999999</v>
      </c>
      <c r="N1305" s="276">
        <v>0.80977161029199141</v>
      </c>
      <c r="O1305" s="273"/>
      <c r="P1305" s="273"/>
      <c r="Q1305" s="277"/>
    </row>
    <row r="1306" spans="1:17" customFormat="1">
      <c r="A1306" s="271">
        <v>1303</v>
      </c>
      <c r="B1306" s="272"/>
      <c r="C1306" s="272" t="s">
        <v>4213</v>
      </c>
      <c r="D1306" s="272" t="s">
        <v>1084</v>
      </c>
      <c r="E1306" s="272"/>
      <c r="F1306" s="273" t="s">
        <v>4449</v>
      </c>
      <c r="G1306" s="274">
        <v>304211240103</v>
      </c>
      <c r="H1306" s="273" t="s">
        <v>4466</v>
      </c>
      <c r="I1306" s="273" t="s">
        <v>2599</v>
      </c>
      <c r="J1306" s="273" t="s">
        <v>373</v>
      </c>
      <c r="K1306" s="275">
        <v>2.7326999999999999</v>
      </c>
      <c r="L1306" s="275">
        <v>2.7326999999999999</v>
      </c>
      <c r="M1306" s="275">
        <v>2.714769</v>
      </c>
      <c r="N1306" s="276">
        <v>0.65616423317597683</v>
      </c>
      <c r="O1306" s="273"/>
      <c r="P1306" s="273"/>
      <c r="Q1306" s="277"/>
    </row>
    <row r="1307" spans="1:17" customFormat="1">
      <c r="A1307" s="271">
        <v>1304</v>
      </c>
      <c r="B1307" s="272"/>
      <c r="C1307" s="272" t="s">
        <v>4213</v>
      </c>
      <c r="D1307" s="272" t="s">
        <v>1084</v>
      </c>
      <c r="E1307" s="272"/>
      <c r="F1307" s="273" t="s">
        <v>4467</v>
      </c>
      <c r="G1307" s="274">
        <v>304251340206</v>
      </c>
      <c r="H1307" s="273" t="s">
        <v>4468</v>
      </c>
      <c r="I1307" s="273" t="s">
        <v>2596</v>
      </c>
      <c r="J1307" s="273" t="s">
        <v>373</v>
      </c>
      <c r="K1307" s="275">
        <v>1.5410999999999999</v>
      </c>
      <c r="L1307" s="275">
        <v>1.5410999999999999</v>
      </c>
      <c r="M1307" s="275">
        <v>1.2290939999999999</v>
      </c>
      <c r="N1307" s="276">
        <v>20.245668678216859</v>
      </c>
      <c r="O1307" s="273"/>
      <c r="P1307" s="273"/>
      <c r="Q1307" s="277"/>
    </row>
    <row r="1308" spans="1:17" customFormat="1">
      <c r="A1308" s="271">
        <v>1305</v>
      </c>
      <c r="B1308" s="272"/>
      <c r="C1308" s="272" t="s">
        <v>4213</v>
      </c>
      <c r="D1308" s="272" t="s">
        <v>1084</v>
      </c>
      <c r="E1308" s="272"/>
      <c r="F1308" s="273" t="s">
        <v>4469</v>
      </c>
      <c r="G1308" s="274">
        <v>304251540201</v>
      </c>
      <c r="H1308" s="273" t="s">
        <v>4470</v>
      </c>
      <c r="I1308" s="273" t="s">
        <v>2840</v>
      </c>
      <c r="J1308" s="273" t="s">
        <v>373</v>
      </c>
      <c r="K1308" s="275">
        <v>5.5469999999999998E-2</v>
      </c>
      <c r="L1308" s="275">
        <v>5.5469999999999998E-2</v>
      </c>
      <c r="M1308" s="275">
        <v>4.5406000000000002E-2</v>
      </c>
      <c r="N1308" s="276">
        <v>18.143140436271853</v>
      </c>
      <c r="O1308" s="273"/>
      <c r="P1308" s="273"/>
      <c r="Q1308" s="277"/>
    </row>
    <row r="1309" spans="1:17" customFormat="1">
      <c r="A1309" s="271">
        <v>1306</v>
      </c>
      <c r="B1309" s="272"/>
      <c r="C1309" s="272" t="s">
        <v>4213</v>
      </c>
      <c r="D1309" s="272" t="s">
        <v>1084</v>
      </c>
      <c r="E1309" s="272"/>
      <c r="F1309" s="273" t="s">
        <v>4471</v>
      </c>
      <c r="G1309" s="274">
        <v>304251140201</v>
      </c>
      <c r="H1309" s="273" t="s">
        <v>4472</v>
      </c>
      <c r="I1309" s="273" t="s">
        <v>2596</v>
      </c>
      <c r="J1309" s="273" t="s">
        <v>373</v>
      </c>
      <c r="K1309" s="275">
        <v>0.95099999999999996</v>
      </c>
      <c r="L1309" s="275">
        <v>0.95099999999999996</v>
      </c>
      <c r="M1309" s="275">
        <v>0.79790399999999995</v>
      </c>
      <c r="N1309" s="276">
        <v>16.098422712933754</v>
      </c>
      <c r="O1309" s="273"/>
      <c r="P1309" s="273"/>
      <c r="Q1309" s="277"/>
    </row>
    <row r="1310" spans="1:17" customFormat="1">
      <c r="A1310" s="271">
        <v>1307</v>
      </c>
      <c r="B1310" s="272"/>
      <c r="C1310" s="272" t="s">
        <v>4213</v>
      </c>
      <c r="D1310" s="272" t="s">
        <v>1084</v>
      </c>
      <c r="E1310" s="272"/>
      <c r="F1310" s="273" t="s">
        <v>4467</v>
      </c>
      <c r="G1310" s="274">
        <v>304251340201</v>
      </c>
      <c r="H1310" s="273" t="s">
        <v>4473</v>
      </c>
      <c r="I1310" s="273" t="s">
        <v>2840</v>
      </c>
      <c r="J1310" s="273" t="s">
        <v>373</v>
      </c>
      <c r="K1310" s="275">
        <v>0.11310000000000001</v>
      </c>
      <c r="L1310" s="275">
        <v>0.11310000000000001</v>
      </c>
      <c r="M1310" s="275">
        <v>9.6351000000000006E-2</v>
      </c>
      <c r="N1310" s="276">
        <v>14.809018567639257</v>
      </c>
      <c r="O1310" s="273"/>
      <c r="P1310" s="273"/>
      <c r="Q1310" s="277"/>
    </row>
    <row r="1311" spans="1:17" customFormat="1">
      <c r="A1311" s="271">
        <v>1308</v>
      </c>
      <c r="B1311" s="272"/>
      <c r="C1311" s="272" t="s">
        <v>4213</v>
      </c>
      <c r="D1311" s="272" t="s">
        <v>1084</v>
      </c>
      <c r="E1311" s="272"/>
      <c r="F1311" s="273" t="s">
        <v>4469</v>
      </c>
      <c r="G1311" s="274">
        <v>304251540203</v>
      </c>
      <c r="H1311" s="273" t="s">
        <v>4474</v>
      </c>
      <c r="I1311" s="273" t="s">
        <v>2840</v>
      </c>
      <c r="J1311" s="273" t="s">
        <v>373</v>
      </c>
      <c r="K1311" s="275">
        <v>1.95156</v>
      </c>
      <c r="L1311" s="275">
        <v>1.95156</v>
      </c>
      <c r="M1311" s="275">
        <v>1.64333</v>
      </c>
      <c r="N1311" s="276">
        <v>15.794031441513457</v>
      </c>
      <c r="O1311" s="273"/>
      <c r="P1311" s="273"/>
      <c r="Q1311" s="277"/>
    </row>
    <row r="1312" spans="1:17" customFormat="1">
      <c r="A1312" s="271">
        <v>1309</v>
      </c>
      <c r="B1312" s="272"/>
      <c r="C1312" s="272" t="s">
        <v>4213</v>
      </c>
      <c r="D1312" s="272" t="s">
        <v>1084</v>
      </c>
      <c r="E1312" s="272"/>
      <c r="F1312" s="273" t="s">
        <v>4475</v>
      </c>
      <c r="G1312" s="274">
        <v>304251340105</v>
      </c>
      <c r="H1312" s="273" t="s">
        <v>4476</v>
      </c>
      <c r="I1312" s="273" t="s">
        <v>2840</v>
      </c>
      <c r="J1312" s="273" t="s">
        <v>373</v>
      </c>
      <c r="K1312" s="275">
        <v>3.6080000000000001</v>
      </c>
      <c r="L1312" s="275">
        <v>3.6080000000000001</v>
      </c>
      <c r="M1312" s="275">
        <v>3.0826760000000002</v>
      </c>
      <c r="N1312" s="276">
        <v>14.559977827050993</v>
      </c>
      <c r="O1312" s="273"/>
      <c r="P1312" s="273"/>
      <c r="Q1312" s="277"/>
    </row>
    <row r="1313" spans="1:17" customFormat="1">
      <c r="A1313" s="271">
        <v>1310</v>
      </c>
      <c r="B1313" s="272"/>
      <c r="C1313" s="272" t="s">
        <v>4213</v>
      </c>
      <c r="D1313" s="272" t="s">
        <v>1084</v>
      </c>
      <c r="E1313" s="272"/>
      <c r="F1313" s="273" t="s">
        <v>4477</v>
      </c>
      <c r="G1313" s="274">
        <v>304251540102</v>
      </c>
      <c r="H1313" s="273" t="s">
        <v>4478</v>
      </c>
      <c r="I1313" s="273" t="s">
        <v>2596</v>
      </c>
      <c r="J1313" s="273" t="s">
        <v>373</v>
      </c>
      <c r="K1313" s="275">
        <v>0.93679999999999997</v>
      </c>
      <c r="L1313" s="275">
        <v>0.93679999999999997</v>
      </c>
      <c r="M1313" s="275">
        <v>0.81626200000000004</v>
      </c>
      <c r="N1313" s="276">
        <v>12.866994022203237</v>
      </c>
      <c r="O1313" s="273"/>
      <c r="P1313" s="273"/>
      <c r="Q1313" s="277"/>
    </row>
    <row r="1314" spans="1:17" customFormat="1">
      <c r="A1314" s="271">
        <v>1311</v>
      </c>
      <c r="B1314" s="272"/>
      <c r="C1314" s="272" t="s">
        <v>4213</v>
      </c>
      <c r="D1314" s="272" t="s">
        <v>1084</v>
      </c>
      <c r="E1314" s="272"/>
      <c r="F1314" s="273" t="s">
        <v>4469</v>
      </c>
      <c r="G1314" s="274">
        <v>304251540205</v>
      </c>
      <c r="H1314" s="273" t="s">
        <v>4479</v>
      </c>
      <c r="I1314" s="273" t="s">
        <v>2840</v>
      </c>
      <c r="J1314" s="273" t="s">
        <v>373</v>
      </c>
      <c r="K1314" s="275">
        <v>2.0091399999999999</v>
      </c>
      <c r="L1314" s="275">
        <v>2.0091399999999999</v>
      </c>
      <c r="M1314" s="275">
        <v>1.791469</v>
      </c>
      <c r="N1314" s="276">
        <v>10.834038444309503</v>
      </c>
      <c r="O1314" s="273"/>
      <c r="P1314" s="273"/>
      <c r="Q1314" s="277"/>
    </row>
    <row r="1315" spans="1:17" customFormat="1">
      <c r="A1315" s="271">
        <v>1312</v>
      </c>
      <c r="B1315" s="272"/>
      <c r="C1315" s="272" t="s">
        <v>4213</v>
      </c>
      <c r="D1315" s="272" t="s">
        <v>1084</v>
      </c>
      <c r="E1315" s="272"/>
      <c r="F1315" s="273" t="s">
        <v>4477</v>
      </c>
      <c r="G1315" s="274">
        <v>304251540101</v>
      </c>
      <c r="H1315" s="273" t="s">
        <v>4480</v>
      </c>
      <c r="I1315" s="273" t="s">
        <v>2596</v>
      </c>
      <c r="J1315" s="273" t="s">
        <v>373</v>
      </c>
      <c r="K1315" s="275">
        <v>1.4632000000000001</v>
      </c>
      <c r="L1315" s="275">
        <v>1.4632000000000001</v>
      </c>
      <c r="M1315" s="275">
        <v>1.323413</v>
      </c>
      <c r="N1315" s="276">
        <v>9.5535128485511276</v>
      </c>
      <c r="O1315" s="273"/>
      <c r="P1315" s="273"/>
      <c r="Q1315" s="277"/>
    </row>
    <row r="1316" spans="1:17" customFormat="1">
      <c r="A1316" s="271">
        <v>1313</v>
      </c>
      <c r="B1316" s="272"/>
      <c r="C1316" s="272" t="s">
        <v>4213</v>
      </c>
      <c r="D1316" s="272" t="s">
        <v>1084</v>
      </c>
      <c r="E1316" s="272"/>
      <c r="F1316" s="273" t="s">
        <v>4475</v>
      </c>
      <c r="G1316" s="274">
        <v>304251340102</v>
      </c>
      <c r="H1316" s="273" t="s">
        <v>4481</v>
      </c>
      <c r="I1316" s="273" t="s">
        <v>2840</v>
      </c>
      <c r="J1316" s="273" t="s">
        <v>373</v>
      </c>
      <c r="K1316" s="275">
        <v>2.8727999999999998</v>
      </c>
      <c r="L1316" s="275">
        <v>2.8727999999999998</v>
      </c>
      <c r="M1316" s="275">
        <v>2.6634379999999998</v>
      </c>
      <c r="N1316" s="276">
        <v>7.2877332219437498</v>
      </c>
      <c r="O1316" s="273"/>
      <c r="P1316" s="273"/>
      <c r="Q1316" s="277"/>
    </row>
    <row r="1317" spans="1:17" customFormat="1">
      <c r="A1317" s="271">
        <v>1314</v>
      </c>
      <c r="B1317" s="272"/>
      <c r="C1317" s="272" t="s">
        <v>4213</v>
      </c>
      <c r="D1317" s="272" t="s">
        <v>1084</v>
      </c>
      <c r="E1317" s="272"/>
      <c r="F1317" s="273" t="s">
        <v>4482</v>
      </c>
      <c r="G1317" s="274">
        <v>304251240104</v>
      </c>
      <c r="H1317" s="273" t="s">
        <v>4483</v>
      </c>
      <c r="I1317" s="273" t="s">
        <v>2596</v>
      </c>
      <c r="J1317" s="273" t="s">
        <v>373</v>
      </c>
      <c r="K1317" s="275">
        <v>0.1134</v>
      </c>
      <c r="L1317" s="275">
        <v>0.1134</v>
      </c>
      <c r="M1317" s="275">
        <v>0.10600900000000001</v>
      </c>
      <c r="N1317" s="276">
        <v>6.517636684303346</v>
      </c>
      <c r="O1317" s="273"/>
      <c r="P1317" s="273"/>
      <c r="Q1317" s="277"/>
    </row>
    <row r="1318" spans="1:17" customFormat="1">
      <c r="A1318" s="271">
        <v>1315</v>
      </c>
      <c r="B1318" s="272"/>
      <c r="C1318" s="272" t="s">
        <v>4213</v>
      </c>
      <c r="D1318" s="272" t="s">
        <v>1084</v>
      </c>
      <c r="E1318" s="272"/>
      <c r="F1318" s="273" t="s">
        <v>4484</v>
      </c>
      <c r="G1318" s="274">
        <v>304251440101</v>
      </c>
      <c r="H1318" s="273" t="s">
        <v>4485</v>
      </c>
      <c r="I1318" s="273" t="s">
        <v>2596</v>
      </c>
      <c r="J1318" s="273" t="s">
        <v>373</v>
      </c>
      <c r="K1318" s="275">
        <v>0.93400000000000005</v>
      </c>
      <c r="L1318" s="275">
        <v>0.93400000000000005</v>
      </c>
      <c r="M1318" s="275">
        <v>0.87717400000000001</v>
      </c>
      <c r="N1318" s="276">
        <v>6.0841541755888695</v>
      </c>
      <c r="O1318" s="273"/>
      <c r="P1318" s="273"/>
      <c r="Q1318" s="277"/>
    </row>
    <row r="1319" spans="1:17" customFormat="1">
      <c r="A1319" s="271">
        <v>1316</v>
      </c>
      <c r="B1319" s="272"/>
      <c r="C1319" s="272" t="s">
        <v>4213</v>
      </c>
      <c r="D1319" s="272" t="s">
        <v>1084</v>
      </c>
      <c r="E1319" s="272"/>
      <c r="F1319" s="273" t="s">
        <v>4486</v>
      </c>
      <c r="G1319" s="274">
        <v>304251240203</v>
      </c>
      <c r="H1319" s="273" t="s">
        <v>4487</v>
      </c>
      <c r="I1319" s="273" t="s">
        <v>2596</v>
      </c>
      <c r="J1319" s="273" t="s">
        <v>373</v>
      </c>
      <c r="K1319" s="275">
        <v>0.44373000000000001</v>
      </c>
      <c r="L1319" s="275">
        <v>0.44373000000000001</v>
      </c>
      <c r="M1319" s="275">
        <v>0.42195199999999999</v>
      </c>
      <c r="N1319" s="276">
        <v>4.9079395127667773</v>
      </c>
      <c r="O1319" s="273"/>
      <c r="P1319" s="273"/>
      <c r="Q1319" s="277"/>
    </row>
    <row r="1320" spans="1:17" customFormat="1">
      <c r="A1320" s="271">
        <v>1317</v>
      </c>
      <c r="B1320" s="272"/>
      <c r="C1320" s="272" t="s">
        <v>4213</v>
      </c>
      <c r="D1320" s="272" t="s">
        <v>1084</v>
      </c>
      <c r="E1320" s="272"/>
      <c r="F1320" s="273" t="s">
        <v>4488</v>
      </c>
      <c r="G1320" s="274">
        <v>304251440202</v>
      </c>
      <c r="H1320" s="273" t="s">
        <v>4489</v>
      </c>
      <c r="I1320" s="273" t="s">
        <v>2596</v>
      </c>
      <c r="J1320" s="273" t="s">
        <v>373</v>
      </c>
      <c r="K1320" s="275">
        <v>3.1886000000000001</v>
      </c>
      <c r="L1320" s="275">
        <v>3.1886000000000001</v>
      </c>
      <c r="M1320" s="275">
        <v>3.0427110000000002</v>
      </c>
      <c r="N1320" s="276">
        <v>4.5753308662108738</v>
      </c>
      <c r="O1320" s="273"/>
      <c r="P1320" s="273"/>
      <c r="Q1320" s="277"/>
    </row>
    <row r="1321" spans="1:17" customFormat="1">
      <c r="A1321" s="271">
        <v>1318</v>
      </c>
      <c r="B1321" s="272"/>
      <c r="C1321" s="272" t="s">
        <v>4213</v>
      </c>
      <c r="D1321" s="272" t="s">
        <v>1084</v>
      </c>
      <c r="E1321" s="272"/>
      <c r="F1321" s="273" t="s">
        <v>4490</v>
      </c>
      <c r="G1321" s="274">
        <v>304251240402</v>
      </c>
      <c r="H1321" s="273" t="s">
        <v>4491</v>
      </c>
      <c r="I1321" s="273" t="s">
        <v>2596</v>
      </c>
      <c r="J1321" s="273" t="s">
        <v>373</v>
      </c>
      <c r="K1321" s="275">
        <v>0.4022</v>
      </c>
      <c r="L1321" s="275">
        <v>0.4022</v>
      </c>
      <c r="M1321" s="275">
        <v>0.39328800000000003</v>
      </c>
      <c r="N1321" s="276">
        <v>2.2158130283441011</v>
      </c>
      <c r="O1321" s="273"/>
      <c r="P1321" s="273"/>
      <c r="Q1321" s="277"/>
    </row>
    <row r="1322" spans="1:17" customFormat="1">
      <c r="A1322" s="271">
        <v>1319</v>
      </c>
      <c r="B1322" s="272"/>
      <c r="C1322" s="272" t="s">
        <v>4213</v>
      </c>
      <c r="D1322" s="272" t="s">
        <v>1084</v>
      </c>
      <c r="E1322" s="272"/>
      <c r="F1322" s="273" t="s">
        <v>4482</v>
      </c>
      <c r="G1322" s="274">
        <v>304251240105</v>
      </c>
      <c r="H1322" s="273" t="s">
        <v>4492</v>
      </c>
      <c r="I1322" s="273" t="s">
        <v>2840</v>
      </c>
      <c r="J1322" s="273" t="s">
        <v>373</v>
      </c>
      <c r="K1322" s="275">
        <v>3.6825999999999999</v>
      </c>
      <c r="L1322" s="275">
        <v>3.6825999999999999</v>
      </c>
      <c r="M1322" s="275">
        <v>3.616174</v>
      </c>
      <c r="N1322" s="276">
        <v>1.8037799380872177</v>
      </c>
      <c r="O1322" s="273"/>
      <c r="P1322" s="273"/>
      <c r="Q1322" s="277"/>
    </row>
    <row r="1323" spans="1:17" customFormat="1">
      <c r="A1323" s="271">
        <v>1320</v>
      </c>
      <c r="B1323" s="272"/>
      <c r="C1323" s="272" t="s">
        <v>4213</v>
      </c>
      <c r="D1323" s="272" t="s">
        <v>1084</v>
      </c>
      <c r="E1323" s="272"/>
      <c r="F1323" s="273" t="s">
        <v>4482</v>
      </c>
      <c r="G1323" s="274">
        <v>304251240106</v>
      </c>
      <c r="H1323" s="273" t="s">
        <v>4493</v>
      </c>
      <c r="I1323" s="273" t="s">
        <v>2840</v>
      </c>
      <c r="J1323" s="273" t="s">
        <v>373</v>
      </c>
      <c r="K1323" s="275">
        <v>4.6933990000000003</v>
      </c>
      <c r="L1323" s="275">
        <v>4.6933990000000003</v>
      </c>
      <c r="M1323" s="275">
        <v>4.6430090000000002</v>
      </c>
      <c r="N1323" s="276">
        <v>1.0736355464344742</v>
      </c>
      <c r="O1323" s="273"/>
      <c r="P1323" s="273"/>
      <c r="Q1323" s="277"/>
    </row>
    <row r="1324" spans="1:17" customFormat="1">
      <c r="A1324" s="271">
        <v>1321</v>
      </c>
      <c r="B1324" s="272"/>
      <c r="C1324" s="272" t="s">
        <v>4213</v>
      </c>
      <c r="D1324" s="272" t="s">
        <v>1084</v>
      </c>
      <c r="E1324" s="272"/>
      <c r="F1324" s="273" t="s">
        <v>4467</v>
      </c>
      <c r="G1324" s="274">
        <v>304251340202</v>
      </c>
      <c r="H1324" s="273" t="s">
        <v>4494</v>
      </c>
      <c r="I1324" s="273" t="s">
        <v>2658</v>
      </c>
      <c r="J1324" s="273" t="s">
        <v>373</v>
      </c>
      <c r="K1324" s="275">
        <v>0.63460000000000005</v>
      </c>
      <c r="L1324" s="275">
        <v>0.63460000000000005</v>
      </c>
      <c r="M1324" s="275">
        <v>0.63175800000000004</v>
      </c>
      <c r="N1324" s="276">
        <v>0.4478411597856935</v>
      </c>
      <c r="O1324" s="273"/>
      <c r="P1324" s="273"/>
      <c r="Q1324" s="277"/>
    </row>
    <row r="1325" spans="1:17" customFormat="1">
      <c r="A1325" s="271">
        <v>1322</v>
      </c>
      <c r="B1325" s="272"/>
      <c r="C1325" s="272" t="s">
        <v>4213</v>
      </c>
      <c r="D1325" s="272" t="s">
        <v>1084</v>
      </c>
      <c r="E1325" s="272"/>
      <c r="F1325" s="273" t="s">
        <v>4469</v>
      </c>
      <c r="G1325" s="274">
        <v>304251540204</v>
      </c>
      <c r="H1325" s="273" t="s">
        <v>4495</v>
      </c>
      <c r="I1325" s="273" t="s">
        <v>2596</v>
      </c>
      <c r="J1325" s="273" t="s">
        <v>373</v>
      </c>
      <c r="K1325" s="275">
        <v>1.1742999999999999</v>
      </c>
      <c r="L1325" s="275">
        <v>1.1742999999999999</v>
      </c>
      <c r="M1325" s="275">
        <v>1.1664639999999999</v>
      </c>
      <c r="N1325" s="276">
        <v>0.6672911521757604</v>
      </c>
      <c r="O1325" s="273"/>
      <c r="P1325" s="273"/>
      <c r="Q1325" s="277"/>
    </row>
    <row r="1326" spans="1:17" customFormat="1">
      <c r="A1326" s="271">
        <v>1323</v>
      </c>
      <c r="B1326" s="272"/>
      <c r="C1326" s="272" t="s">
        <v>4213</v>
      </c>
      <c r="D1326" s="272" t="s">
        <v>1084</v>
      </c>
      <c r="E1326" s="272"/>
      <c r="F1326" s="273" t="s">
        <v>4475</v>
      </c>
      <c r="G1326" s="274">
        <v>304251340106</v>
      </c>
      <c r="H1326" s="273" t="s">
        <v>4496</v>
      </c>
      <c r="I1326" s="273" t="s">
        <v>2596</v>
      </c>
      <c r="J1326" s="273" t="s">
        <v>373</v>
      </c>
      <c r="K1326" s="275">
        <v>2.1724999999999999</v>
      </c>
      <c r="L1326" s="275">
        <v>2.1724999999999999</v>
      </c>
      <c r="M1326" s="275">
        <v>2.162032</v>
      </c>
      <c r="N1326" s="276">
        <v>0.4818411967779021</v>
      </c>
      <c r="O1326" s="273"/>
      <c r="P1326" s="273"/>
      <c r="Q1326" s="277"/>
    </row>
    <row r="1327" spans="1:17" customFormat="1">
      <c r="A1327" s="271">
        <v>1324</v>
      </c>
      <c r="B1327" s="272"/>
      <c r="C1327" s="272" t="s">
        <v>4213</v>
      </c>
      <c r="D1327" s="272" t="s">
        <v>1084</v>
      </c>
      <c r="E1327" s="272"/>
      <c r="F1327" s="273" t="s">
        <v>4475</v>
      </c>
      <c r="G1327" s="274">
        <v>304251340104</v>
      </c>
      <c r="H1327" s="273" t="s">
        <v>4497</v>
      </c>
      <c r="I1327" s="273" t="s">
        <v>2658</v>
      </c>
      <c r="J1327" s="273" t="s">
        <v>373</v>
      </c>
      <c r="K1327" s="275">
        <v>0.1905</v>
      </c>
      <c r="L1327" s="275">
        <v>0.1905</v>
      </c>
      <c r="M1327" s="275">
        <v>0.189521</v>
      </c>
      <c r="N1327" s="276">
        <v>0.51391076115485967</v>
      </c>
      <c r="O1327" s="273"/>
      <c r="P1327" s="273"/>
      <c r="Q1327" s="277"/>
    </row>
    <row r="1328" spans="1:17" customFormat="1">
      <c r="A1328" s="271">
        <v>1325</v>
      </c>
      <c r="B1328" s="272"/>
      <c r="C1328" s="272" t="s">
        <v>4213</v>
      </c>
      <c r="D1328" s="272" t="s">
        <v>1084</v>
      </c>
      <c r="E1328" s="272"/>
      <c r="F1328" s="273" t="s">
        <v>4477</v>
      </c>
      <c r="G1328" s="274">
        <v>304251540104</v>
      </c>
      <c r="H1328" s="273" t="s">
        <v>4498</v>
      </c>
      <c r="I1328" s="273" t="s">
        <v>2687</v>
      </c>
      <c r="J1328" s="273" t="s">
        <v>373</v>
      </c>
      <c r="K1328" s="275">
        <v>1.1897</v>
      </c>
      <c r="L1328" s="275">
        <v>1.1897</v>
      </c>
      <c r="M1328" s="275">
        <v>1.186253</v>
      </c>
      <c r="N1328" s="276">
        <v>0.28973690846431688</v>
      </c>
      <c r="O1328" s="273"/>
      <c r="P1328" s="273"/>
      <c r="Q1328" s="277"/>
    </row>
    <row r="1329" spans="1:17" customFormat="1">
      <c r="A1329" s="271">
        <v>1326</v>
      </c>
      <c r="B1329" s="272"/>
      <c r="C1329" s="272" t="s">
        <v>4213</v>
      </c>
      <c r="D1329" s="272" t="s">
        <v>1080</v>
      </c>
      <c r="E1329" s="272"/>
      <c r="F1329" s="273" t="s">
        <v>4499</v>
      </c>
      <c r="G1329" s="274">
        <v>304611140405</v>
      </c>
      <c r="H1329" s="273" t="s">
        <v>4500</v>
      </c>
      <c r="I1329" s="273" t="s">
        <v>2658</v>
      </c>
      <c r="J1329" s="273" t="s">
        <v>373</v>
      </c>
      <c r="K1329" s="275">
        <v>9.7600000000000006E-2</v>
      </c>
      <c r="L1329" s="275">
        <v>9.7600000000000006E-2</v>
      </c>
      <c r="M1329" s="275">
        <v>9.6873000000000001E-2</v>
      </c>
      <c r="N1329" s="276">
        <v>0.74487704918033337</v>
      </c>
      <c r="O1329" s="273"/>
      <c r="P1329" s="273"/>
      <c r="Q1329" s="277"/>
    </row>
    <row r="1330" spans="1:17" customFormat="1">
      <c r="A1330" s="271">
        <v>1327</v>
      </c>
      <c r="B1330" s="272"/>
      <c r="C1330" s="272" t="s">
        <v>4213</v>
      </c>
      <c r="D1330" s="272" t="s">
        <v>1080</v>
      </c>
      <c r="E1330" s="272"/>
      <c r="F1330" s="273" t="s">
        <v>4501</v>
      </c>
      <c r="G1330" s="274">
        <v>304611440104</v>
      </c>
      <c r="H1330" s="273" t="s">
        <v>4502</v>
      </c>
      <c r="I1330" s="273" t="s">
        <v>2596</v>
      </c>
      <c r="J1330" s="273" t="s">
        <v>373</v>
      </c>
      <c r="K1330" s="275">
        <v>2.1939030000000002</v>
      </c>
      <c r="L1330" s="275">
        <v>2.1939030000000002</v>
      </c>
      <c r="M1330" s="275">
        <v>2.175459</v>
      </c>
      <c r="N1330" s="276">
        <v>0.84069350376931551</v>
      </c>
      <c r="O1330" s="273"/>
      <c r="P1330" s="273"/>
      <c r="Q1330" s="277"/>
    </row>
    <row r="1331" spans="1:17" customFormat="1">
      <c r="A1331" s="271">
        <v>1328</v>
      </c>
      <c r="B1331" s="272"/>
      <c r="C1331" s="272" t="s">
        <v>4213</v>
      </c>
      <c r="D1331" s="272" t="s">
        <v>1080</v>
      </c>
      <c r="E1331" s="272"/>
      <c r="F1331" s="273" t="s">
        <v>4503</v>
      </c>
      <c r="G1331" s="274">
        <v>304611440403</v>
      </c>
      <c r="H1331" s="273" t="s">
        <v>4504</v>
      </c>
      <c r="I1331" s="273" t="s">
        <v>2840</v>
      </c>
      <c r="J1331" s="273" t="s">
        <v>373</v>
      </c>
      <c r="K1331" s="275">
        <v>0.46500000000000002</v>
      </c>
      <c r="L1331" s="275">
        <v>0.46500000000000002</v>
      </c>
      <c r="M1331" s="275">
        <v>0.44772699999999999</v>
      </c>
      <c r="N1331" s="276">
        <v>3.7146236559139867</v>
      </c>
      <c r="O1331" s="273"/>
      <c r="P1331" s="273"/>
      <c r="Q1331" s="277"/>
    </row>
    <row r="1332" spans="1:17" customFormat="1">
      <c r="A1332" s="271">
        <v>1329</v>
      </c>
      <c r="B1332" s="272"/>
      <c r="C1332" s="272" t="s">
        <v>4213</v>
      </c>
      <c r="D1332" s="272" t="s">
        <v>1080</v>
      </c>
      <c r="E1332" s="272"/>
      <c r="F1332" s="273" t="s">
        <v>4505</v>
      </c>
      <c r="G1332" s="274">
        <v>304611340102</v>
      </c>
      <c r="H1332" s="273" t="s">
        <v>4506</v>
      </c>
      <c r="I1332" s="273" t="s">
        <v>2596</v>
      </c>
      <c r="J1332" s="273" t="s">
        <v>373</v>
      </c>
      <c r="K1332" s="275">
        <v>0.38700000000000001</v>
      </c>
      <c r="L1332" s="275">
        <v>0.38700000000000001</v>
      </c>
      <c r="M1332" s="275">
        <v>0.37270899999999996</v>
      </c>
      <c r="N1332" s="276">
        <v>3.6927648578811505</v>
      </c>
      <c r="O1332" s="273"/>
      <c r="P1332" s="273"/>
      <c r="Q1332" s="277"/>
    </row>
    <row r="1333" spans="1:17" customFormat="1">
      <c r="A1333" s="271">
        <v>1330</v>
      </c>
      <c r="B1333" s="272"/>
      <c r="C1333" s="272" t="s">
        <v>4213</v>
      </c>
      <c r="D1333" s="272" t="s">
        <v>1080</v>
      </c>
      <c r="E1333" s="272"/>
      <c r="F1333" s="273" t="s">
        <v>4507</v>
      </c>
      <c r="G1333" s="274">
        <v>304611440301</v>
      </c>
      <c r="H1333" s="273" t="s">
        <v>4508</v>
      </c>
      <c r="I1333" s="273" t="s">
        <v>2596</v>
      </c>
      <c r="J1333" s="273" t="s">
        <v>373</v>
      </c>
      <c r="K1333" s="275">
        <v>0.16350000000000001</v>
      </c>
      <c r="L1333" s="275">
        <v>0.16350000000000001</v>
      </c>
      <c r="M1333" s="275">
        <v>0.15772</v>
      </c>
      <c r="N1333" s="276">
        <v>3.5351681957186591</v>
      </c>
      <c r="O1333" s="273"/>
      <c r="P1333" s="273"/>
      <c r="Q1333" s="277"/>
    </row>
    <row r="1334" spans="1:17" customFormat="1">
      <c r="A1334" s="271">
        <v>1331</v>
      </c>
      <c r="B1334" s="272"/>
      <c r="C1334" s="272" t="s">
        <v>4213</v>
      </c>
      <c r="D1334" s="272" t="s">
        <v>1080</v>
      </c>
      <c r="E1334" s="272"/>
      <c r="F1334" s="273" t="s">
        <v>4501</v>
      </c>
      <c r="G1334" s="274">
        <v>304611440102</v>
      </c>
      <c r="H1334" s="273" t="s">
        <v>2694</v>
      </c>
      <c r="I1334" s="273" t="s">
        <v>2687</v>
      </c>
      <c r="J1334" s="273" t="s">
        <v>373</v>
      </c>
      <c r="K1334" s="275">
        <v>0.1138</v>
      </c>
      <c r="L1334" s="275">
        <v>0.1138</v>
      </c>
      <c r="M1334" s="275">
        <v>0.109796</v>
      </c>
      <c r="N1334" s="276">
        <v>3.5184534270650207</v>
      </c>
      <c r="O1334" s="273"/>
      <c r="P1334" s="273"/>
      <c r="Q1334" s="277"/>
    </row>
    <row r="1335" spans="1:17" customFormat="1">
      <c r="A1335" s="271">
        <v>1332</v>
      </c>
      <c r="B1335" s="272"/>
      <c r="C1335" s="272" t="s">
        <v>4213</v>
      </c>
      <c r="D1335" s="272" t="s">
        <v>1080</v>
      </c>
      <c r="E1335" s="272"/>
      <c r="F1335" s="273" t="s">
        <v>4509</v>
      </c>
      <c r="G1335" s="274">
        <v>304611240103</v>
      </c>
      <c r="H1335" s="273" t="s">
        <v>4510</v>
      </c>
      <c r="I1335" s="273" t="s">
        <v>2840</v>
      </c>
      <c r="J1335" s="273" t="s">
        <v>373</v>
      </c>
      <c r="K1335" s="275">
        <v>0.79591000000000001</v>
      </c>
      <c r="L1335" s="275">
        <v>0.79591000000000001</v>
      </c>
      <c r="M1335" s="275">
        <v>0.76815999999999995</v>
      </c>
      <c r="N1335" s="276">
        <v>3.4865751152768598</v>
      </c>
      <c r="O1335" s="273"/>
      <c r="P1335" s="273"/>
      <c r="Q1335" s="277"/>
    </row>
    <row r="1336" spans="1:17" customFormat="1">
      <c r="A1336" s="271">
        <v>1333</v>
      </c>
      <c r="B1336" s="272"/>
      <c r="C1336" s="272" t="s">
        <v>4213</v>
      </c>
      <c r="D1336" s="272" t="s">
        <v>1080</v>
      </c>
      <c r="E1336" s="272"/>
      <c r="F1336" s="273" t="s">
        <v>4505</v>
      </c>
      <c r="G1336" s="274">
        <v>304611340104</v>
      </c>
      <c r="H1336" s="273" t="s">
        <v>2689</v>
      </c>
      <c r="I1336" s="273" t="s">
        <v>2840</v>
      </c>
      <c r="J1336" s="273" t="s">
        <v>373</v>
      </c>
      <c r="K1336" s="275">
        <v>0.51339999999999997</v>
      </c>
      <c r="L1336" s="275">
        <v>0.51339999999999997</v>
      </c>
      <c r="M1336" s="275">
        <v>0.495535</v>
      </c>
      <c r="N1336" s="276">
        <v>3.4797428905336902</v>
      </c>
      <c r="O1336" s="273"/>
      <c r="P1336" s="273"/>
      <c r="Q1336" s="277"/>
    </row>
    <row r="1337" spans="1:17" customFormat="1">
      <c r="A1337" s="271">
        <v>1334</v>
      </c>
      <c r="B1337" s="272"/>
      <c r="C1337" s="272" t="s">
        <v>4213</v>
      </c>
      <c r="D1337" s="272" t="s">
        <v>1080</v>
      </c>
      <c r="E1337" s="272"/>
      <c r="F1337" s="273" t="s">
        <v>4511</v>
      </c>
      <c r="G1337" s="274">
        <v>304611140104</v>
      </c>
      <c r="H1337" s="273" t="s">
        <v>4512</v>
      </c>
      <c r="I1337" s="273" t="s">
        <v>2840</v>
      </c>
      <c r="J1337" s="273" t="s">
        <v>373</v>
      </c>
      <c r="K1337" s="275">
        <v>2.6785999999999999</v>
      </c>
      <c r="L1337" s="275">
        <v>2.6785999999999999</v>
      </c>
      <c r="M1337" s="275">
        <v>2.5906350000000002</v>
      </c>
      <c r="N1337" s="276">
        <v>3.2839916374225204</v>
      </c>
      <c r="O1337" s="273"/>
      <c r="P1337" s="273"/>
      <c r="Q1337" s="277"/>
    </row>
    <row r="1338" spans="1:17" customFormat="1">
      <c r="A1338" s="271">
        <v>1335</v>
      </c>
      <c r="B1338" s="272"/>
      <c r="C1338" s="272" t="s">
        <v>4213</v>
      </c>
      <c r="D1338" s="272" t="s">
        <v>1080</v>
      </c>
      <c r="E1338" s="272"/>
      <c r="F1338" s="273" t="s">
        <v>4509</v>
      </c>
      <c r="G1338" s="274">
        <v>304611240102</v>
      </c>
      <c r="H1338" s="273" t="s">
        <v>4513</v>
      </c>
      <c r="I1338" s="273" t="s">
        <v>2599</v>
      </c>
      <c r="J1338" s="273" t="s">
        <v>373</v>
      </c>
      <c r="K1338" s="275">
        <v>1.8673999999999999</v>
      </c>
      <c r="L1338" s="275">
        <v>1.8673999999999999</v>
      </c>
      <c r="M1338" s="275">
        <v>1.8089059999999999</v>
      </c>
      <c r="N1338" s="276">
        <v>3.1323765663489369</v>
      </c>
      <c r="O1338" s="273"/>
      <c r="P1338" s="273"/>
      <c r="Q1338" s="277"/>
    </row>
    <row r="1339" spans="1:17" customFormat="1">
      <c r="A1339" s="271">
        <v>1336</v>
      </c>
      <c r="B1339" s="272"/>
      <c r="C1339" s="272" t="s">
        <v>4213</v>
      </c>
      <c r="D1339" s="272" t="s">
        <v>1080</v>
      </c>
      <c r="E1339" s="272"/>
      <c r="F1339" s="273" t="s">
        <v>4501</v>
      </c>
      <c r="G1339" s="274">
        <v>304611440101</v>
      </c>
      <c r="H1339" s="273" t="s">
        <v>4514</v>
      </c>
      <c r="I1339" s="273" t="s">
        <v>2596</v>
      </c>
      <c r="J1339" s="273" t="s">
        <v>373</v>
      </c>
      <c r="K1339" s="275">
        <v>0.25890000000000002</v>
      </c>
      <c r="L1339" s="275">
        <v>0.25890000000000002</v>
      </c>
      <c r="M1339" s="275">
        <v>0.25117699999999998</v>
      </c>
      <c r="N1339" s="276">
        <v>2.9830050212437369</v>
      </c>
      <c r="O1339" s="273"/>
      <c r="P1339" s="273"/>
      <c r="Q1339" s="277"/>
    </row>
    <row r="1340" spans="1:17" customFormat="1">
      <c r="A1340" s="271">
        <v>1337</v>
      </c>
      <c r="B1340" s="272"/>
      <c r="C1340" s="272" t="s">
        <v>4213</v>
      </c>
      <c r="D1340" s="272" t="s">
        <v>1080</v>
      </c>
      <c r="E1340" s="272"/>
      <c r="F1340" s="273" t="s">
        <v>4499</v>
      </c>
      <c r="G1340" s="274">
        <v>304611140402</v>
      </c>
      <c r="H1340" s="273" t="s">
        <v>2689</v>
      </c>
      <c r="I1340" s="273" t="s">
        <v>2840</v>
      </c>
      <c r="J1340" s="273" t="s">
        <v>373</v>
      </c>
      <c r="K1340" s="275">
        <v>1.8734</v>
      </c>
      <c r="L1340" s="275">
        <v>1.8734</v>
      </c>
      <c r="M1340" s="275">
        <v>1.8179580000000002</v>
      </c>
      <c r="N1340" s="276">
        <v>2.9594320486815295</v>
      </c>
      <c r="O1340" s="273"/>
      <c r="P1340" s="273"/>
      <c r="Q1340" s="277"/>
    </row>
    <row r="1341" spans="1:17" customFormat="1">
      <c r="A1341" s="271">
        <v>1338</v>
      </c>
      <c r="B1341" s="272"/>
      <c r="C1341" s="272" t="s">
        <v>4213</v>
      </c>
      <c r="D1341" s="272" t="s">
        <v>1080</v>
      </c>
      <c r="E1341" s="272"/>
      <c r="F1341" s="273" t="s">
        <v>4515</v>
      </c>
      <c r="G1341" s="274">
        <v>304611240201</v>
      </c>
      <c r="H1341" s="273" t="s">
        <v>4142</v>
      </c>
      <c r="I1341" s="273" t="s">
        <v>2840</v>
      </c>
      <c r="J1341" s="273" t="s">
        <v>373</v>
      </c>
      <c r="K1341" s="275">
        <v>0.4158</v>
      </c>
      <c r="L1341" s="275">
        <v>0.4158</v>
      </c>
      <c r="M1341" s="275">
        <v>0.40398900000000004</v>
      </c>
      <c r="N1341" s="276">
        <v>2.8405483405483309</v>
      </c>
      <c r="O1341" s="273"/>
      <c r="P1341" s="273"/>
      <c r="Q1341" s="277"/>
    </row>
    <row r="1342" spans="1:17" customFormat="1">
      <c r="A1342" s="271">
        <v>1339</v>
      </c>
      <c r="B1342" s="272"/>
      <c r="C1342" s="272" t="s">
        <v>4213</v>
      </c>
      <c r="D1342" s="272" t="s">
        <v>1080</v>
      </c>
      <c r="E1342" s="272"/>
      <c r="F1342" s="273" t="s">
        <v>4515</v>
      </c>
      <c r="G1342" s="274">
        <v>304611240203</v>
      </c>
      <c r="H1342" s="273" t="s">
        <v>4516</v>
      </c>
      <c r="I1342" s="273" t="s">
        <v>2599</v>
      </c>
      <c r="J1342" s="273" t="s">
        <v>373</v>
      </c>
      <c r="K1342" s="275">
        <v>2.137</v>
      </c>
      <c r="L1342" s="275">
        <v>2.137</v>
      </c>
      <c r="M1342" s="275">
        <v>2.0791719999999998</v>
      </c>
      <c r="N1342" s="276">
        <v>2.7060364997660371</v>
      </c>
      <c r="O1342" s="273"/>
      <c r="P1342" s="273"/>
      <c r="Q1342" s="277"/>
    </row>
    <row r="1343" spans="1:17" customFormat="1">
      <c r="A1343" s="271">
        <v>1340</v>
      </c>
      <c r="B1343" s="272"/>
      <c r="C1343" s="272" t="s">
        <v>4213</v>
      </c>
      <c r="D1343" s="272" t="s">
        <v>1080</v>
      </c>
      <c r="E1343" s="272"/>
      <c r="F1343" s="273" t="s">
        <v>4515</v>
      </c>
      <c r="G1343" s="274">
        <v>304611240202</v>
      </c>
      <c r="H1343" s="273" t="s">
        <v>3574</v>
      </c>
      <c r="I1343" s="273" t="s">
        <v>2599</v>
      </c>
      <c r="J1343" s="273" t="s">
        <v>373</v>
      </c>
      <c r="K1343" s="275">
        <v>2.9767999999999999</v>
      </c>
      <c r="L1343" s="275">
        <v>2.9767999999999999</v>
      </c>
      <c r="M1343" s="275">
        <v>2.8968539999999998</v>
      </c>
      <c r="N1343" s="276">
        <v>2.6856355818328432</v>
      </c>
      <c r="O1343" s="273"/>
      <c r="P1343" s="273"/>
      <c r="Q1343" s="277"/>
    </row>
    <row r="1344" spans="1:17" customFormat="1">
      <c r="A1344" s="271">
        <v>1341</v>
      </c>
      <c r="B1344" s="272"/>
      <c r="C1344" s="272" t="s">
        <v>4213</v>
      </c>
      <c r="D1344" s="272" t="s">
        <v>1080</v>
      </c>
      <c r="E1344" s="272"/>
      <c r="F1344" s="273" t="s">
        <v>4509</v>
      </c>
      <c r="G1344" s="274">
        <v>304611240101</v>
      </c>
      <c r="H1344" s="273" t="s">
        <v>4517</v>
      </c>
      <c r="I1344" s="273" t="s">
        <v>2599</v>
      </c>
      <c r="J1344" s="273" t="s">
        <v>373</v>
      </c>
      <c r="K1344" s="275">
        <v>2.5741800000000001</v>
      </c>
      <c r="L1344" s="275">
        <v>2.5741800000000001</v>
      </c>
      <c r="M1344" s="275">
        <v>2.506815</v>
      </c>
      <c r="N1344" s="276">
        <v>2.6169498636459032</v>
      </c>
      <c r="O1344" s="273"/>
      <c r="P1344" s="273"/>
      <c r="Q1344" s="277"/>
    </row>
    <row r="1345" spans="1:17" customFormat="1">
      <c r="A1345" s="271">
        <v>1342</v>
      </c>
      <c r="B1345" s="272"/>
      <c r="C1345" s="272" t="s">
        <v>4213</v>
      </c>
      <c r="D1345" s="272" t="s">
        <v>1080</v>
      </c>
      <c r="E1345" s="272"/>
      <c r="F1345" s="273" t="s">
        <v>4518</v>
      </c>
      <c r="G1345" s="274">
        <v>304611140205</v>
      </c>
      <c r="H1345" s="273" t="s">
        <v>4519</v>
      </c>
      <c r="I1345" s="273" t="s">
        <v>2599</v>
      </c>
      <c r="J1345" s="273" t="s">
        <v>373</v>
      </c>
      <c r="K1345" s="275">
        <v>0.11260000000000001</v>
      </c>
      <c r="L1345" s="275">
        <v>0.11260000000000001</v>
      </c>
      <c r="M1345" s="275">
        <v>0.10977000000000001</v>
      </c>
      <c r="N1345" s="276">
        <v>2.5133214920071043</v>
      </c>
      <c r="O1345" s="273"/>
      <c r="P1345" s="273"/>
      <c r="Q1345" s="277"/>
    </row>
    <row r="1346" spans="1:17" customFormat="1">
      <c r="A1346" s="271">
        <v>1343</v>
      </c>
      <c r="B1346" s="272"/>
      <c r="C1346" s="272" t="s">
        <v>4213</v>
      </c>
      <c r="D1346" s="272" t="s">
        <v>1080</v>
      </c>
      <c r="E1346" s="272"/>
      <c r="F1346" s="273" t="s">
        <v>4507</v>
      </c>
      <c r="G1346" s="274">
        <v>304611440305</v>
      </c>
      <c r="H1346" s="273" t="s">
        <v>4520</v>
      </c>
      <c r="I1346" s="273" t="s">
        <v>2596</v>
      </c>
      <c r="J1346" s="273" t="s">
        <v>373</v>
      </c>
      <c r="K1346" s="275">
        <v>0.18564</v>
      </c>
      <c r="L1346" s="275">
        <v>0.18564</v>
      </c>
      <c r="M1346" s="275">
        <v>0.18107100000000001</v>
      </c>
      <c r="N1346" s="276">
        <v>2.4612152553328968</v>
      </c>
      <c r="O1346" s="273"/>
      <c r="P1346" s="273"/>
      <c r="Q1346" s="277"/>
    </row>
    <row r="1347" spans="1:17" customFormat="1">
      <c r="A1347" s="271">
        <v>1344</v>
      </c>
      <c r="B1347" s="272"/>
      <c r="C1347" s="272" t="s">
        <v>4213</v>
      </c>
      <c r="D1347" s="272" t="s">
        <v>1080</v>
      </c>
      <c r="E1347" s="272"/>
      <c r="F1347" s="273" t="s">
        <v>4521</v>
      </c>
      <c r="G1347" s="274">
        <v>304611140304</v>
      </c>
      <c r="H1347" s="273" t="s">
        <v>4522</v>
      </c>
      <c r="I1347" s="273" t="s">
        <v>2599</v>
      </c>
      <c r="J1347" s="273" t="s">
        <v>373</v>
      </c>
      <c r="K1347" s="275">
        <v>0.36620000000000003</v>
      </c>
      <c r="L1347" s="275">
        <v>0.36620000000000003</v>
      </c>
      <c r="M1347" s="275">
        <v>0.35752499999999998</v>
      </c>
      <c r="N1347" s="276">
        <v>2.3689240851993563</v>
      </c>
      <c r="O1347" s="273"/>
      <c r="P1347" s="273"/>
      <c r="Q1347" s="277"/>
    </row>
    <row r="1348" spans="1:17" customFormat="1">
      <c r="A1348" s="271">
        <v>1345</v>
      </c>
      <c r="B1348" s="272"/>
      <c r="C1348" s="272" t="s">
        <v>4213</v>
      </c>
      <c r="D1348" s="272" t="s">
        <v>1080</v>
      </c>
      <c r="E1348" s="272"/>
      <c r="F1348" s="273" t="s">
        <v>4511</v>
      </c>
      <c r="G1348" s="274">
        <v>304611140106</v>
      </c>
      <c r="H1348" s="273" t="s">
        <v>4523</v>
      </c>
      <c r="I1348" s="273" t="s">
        <v>2599</v>
      </c>
      <c r="J1348" s="273" t="s">
        <v>373</v>
      </c>
      <c r="K1348" s="275">
        <v>0.79579999999999995</v>
      </c>
      <c r="L1348" s="275">
        <v>0.79579999999999995</v>
      </c>
      <c r="M1348" s="275">
        <v>0.77750799999999998</v>
      </c>
      <c r="N1348" s="276">
        <v>2.2985674792661439</v>
      </c>
      <c r="O1348" s="273"/>
      <c r="P1348" s="273"/>
      <c r="Q1348" s="277"/>
    </row>
    <row r="1349" spans="1:17" customFormat="1">
      <c r="A1349" s="271">
        <v>1346</v>
      </c>
      <c r="B1349" s="272"/>
      <c r="C1349" s="272" t="s">
        <v>4213</v>
      </c>
      <c r="D1349" s="272" t="s">
        <v>1080</v>
      </c>
      <c r="E1349" s="272"/>
      <c r="F1349" s="273" t="s">
        <v>4524</v>
      </c>
      <c r="G1349" s="274">
        <v>304611140604</v>
      </c>
      <c r="H1349" s="273" t="s">
        <v>4525</v>
      </c>
      <c r="I1349" s="273" t="s">
        <v>2599</v>
      </c>
      <c r="J1349" s="273" t="s">
        <v>373</v>
      </c>
      <c r="K1349" s="275">
        <v>0.13880000000000001</v>
      </c>
      <c r="L1349" s="275">
        <v>0.13880000000000001</v>
      </c>
      <c r="M1349" s="275">
        <v>0.135634</v>
      </c>
      <c r="N1349" s="276">
        <v>2.2809798270893387</v>
      </c>
      <c r="O1349" s="273"/>
      <c r="P1349" s="273"/>
      <c r="Q1349" s="277"/>
    </row>
    <row r="1350" spans="1:17" customFormat="1">
      <c r="A1350" s="271">
        <v>1347</v>
      </c>
      <c r="B1350" s="272"/>
      <c r="C1350" s="272" t="s">
        <v>4213</v>
      </c>
      <c r="D1350" s="272" t="s">
        <v>1080</v>
      </c>
      <c r="E1350" s="272"/>
      <c r="F1350" s="273" t="s">
        <v>4521</v>
      </c>
      <c r="G1350" s="274">
        <v>304611140301</v>
      </c>
      <c r="H1350" s="273" t="s">
        <v>3639</v>
      </c>
      <c r="I1350" s="273" t="s">
        <v>2599</v>
      </c>
      <c r="J1350" s="273" t="s">
        <v>373</v>
      </c>
      <c r="K1350" s="275">
        <v>0.98319999999999996</v>
      </c>
      <c r="L1350" s="275">
        <v>0.98319999999999996</v>
      </c>
      <c r="M1350" s="275">
        <v>0.96129200000000004</v>
      </c>
      <c r="N1350" s="276">
        <v>2.2282343368592277</v>
      </c>
      <c r="O1350" s="273"/>
      <c r="P1350" s="273"/>
      <c r="Q1350" s="277"/>
    </row>
    <row r="1351" spans="1:17" customFormat="1">
      <c r="A1351" s="271">
        <v>1348</v>
      </c>
      <c r="B1351" s="272"/>
      <c r="C1351" s="272" t="s">
        <v>4213</v>
      </c>
      <c r="D1351" s="272" t="s">
        <v>1080</v>
      </c>
      <c r="E1351" s="272"/>
      <c r="F1351" s="273" t="s">
        <v>4515</v>
      </c>
      <c r="G1351" s="274">
        <v>304611240205</v>
      </c>
      <c r="H1351" s="273" t="s">
        <v>4526</v>
      </c>
      <c r="I1351" s="273" t="s">
        <v>2599</v>
      </c>
      <c r="J1351" s="273" t="s">
        <v>373</v>
      </c>
      <c r="K1351" s="275">
        <v>0.64139999999999997</v>
      </c>
      <c r="L1351" s="275">
        <v>0.64139999999999997</v>
      </c>
      <c r="M1351" s="275">
        <v>0.62766999999999995</v>
      </c>
      <c r="N1351" s="276">
        <v>2.140629872154665</v>
      </c>
      <c r="O1351" s="273"/>
      <c r="P1351" s="273"/>
      <c r="Q1351" s="277"/>
    </row>
    <row r="1352" spans="1:17" customFormat="1">
      <c r="A1352" s="271">
        <v>1349</v>
      </c>
      <c r="B1352" s="272"/>
      <c r="C1352" s="272" t="s">
        <v>4213</v>
      </c>
      <c r="D1352" s="272" t="s">
        <v>1080</v>
      </c>
      <c r="E1352" s="272"/>
      <c r="F1352" s="273" t="s">
        <v>4521</v>
      </c>
      <c r="G1352" s="274">
        <v>304611140302</v>
      </c>
      <c r="H1352" s="273" t="s">
        <v>4527</v>
      </c>
      <c r="I1352" s="273" t="s">
        <v>2599</v>
      </c>
      <c r="J1352" s="273" t="s">
        <v>373</v>
      </c>
      <c r="K1352" s="275">
        <v>0.78539999999999999</v>
      </c>
      <c r="L1352" s="275">
        <v>0.78539999999999999</v>
      </c>
      <c r="M1352" s="275">
        <v>0.77033599999999991</v>
      </c>
      <c r="N1352" s="276">
        <v>1.9180035650623983</v>
      </c>
      <c r="O1352" s="273"/>
      <c r="P1352" s="273"/>
      <c r="Q1352" s="277"/>
    </row>
    <row r="1353" spans="1:17" customFormat="1">
      <c r="A1353" s="271">
        <v>1350</v>
      </c>
      <c r="B1353" s="272"/>
      <c r="C1353" s="272" t="s">
        <v>4213</v>
      </c>
      <c r="D1353" s="272" t="s">
        <v>1080</v>
      </c>
      <c r="E1353" s="272"/>
      <c r="F1353" s="273" t="s">
        <v>4509</v>
      </c>
      <c r="G1353" s="274">
        <v>304611240105</v>
      </c>
      <c r="H1353" s="273" t="s">
        <v>4528</v>
      </c>
      <c r="I1353" s="273" t="s">
        <v>2599</v>
      </c>
      <c r="J1353" s="273" t="s">
        <v>373</v>
      </c>
      <c r="K1353" s="275">
        <v>1.16658</v>
      </c>
      <c r="L1353" s="275">
        <v>1.16658</v>
      </c>
      <c r="M1353" s="275">
        <v>1.1448719999999999</v>
      </c>
      <c r="N1353" s="276">
        <v>1.8608239469217767</v>
      </c>
      <c r="O1353" s="273"/>
      <c r="P1353" s="273"/>
      <c r="Q1353" s="277"/>
    </row>
    <row r="1354" spans="1:17" customFormat="1">
      <c r="A1354" s="271">
        <v>1351</v>
      </c>
      <c r="B1354" s="272"/>
      <c r="C1354" s="272" t="s">
        <v>4213</v>
      </c>
      <c r="D1354" s="272" t="s">
        <v>1080</v>
      </c>
      <c r="E1354" s="272"/>
      <c r="F1354" s="273" t="s">
        <v>4507</v>
      </c>
      <c r="G1354" s="274">
        <v>304611440303</v>
      </c>
      <c r="H1354" s="273" t="s">
        <v>4529</v>
      </c>
      <c r="I1354" s="273" t="s">
        <v>2658</v>
      </c>
      <c r="J1354" s="273" t="s">
        <v>373</v>
      </c>
      <c r="K1354" s="275">
        <v>0.19059999999999999</v>
      </c>
      <c r="L1354" s="275">
        <v>0.19059999999999999</v>
      </c>
      <c r="M1354" s="275">
        <v>0.187144</v>
      </c>
      <c r="N1354" s="276">
        <v>1.8132214060860372</v>
      </c>
      <c r="O1354" s="273"/>
      <c r="P1354" s="273"/>
      <c r="Q1354" s="277"/>
    </row>
    <row r="1355" spans="1:17" customFormat="1">
      <c r="A1355" s="271">
        <v>1352</v>
      </c>
      <c r="B1355" s="272"/>
      <c r="C1355" s="272" t="s">
        <v>4213</v>
      </c>
      <c r="D1355" s="272" t="s">
        <v>1080</v>
      </c>
      <c r="E1355" s="272"/>
      <c r="F1355" s="273" t="s">
        <v>4530</v>
      </c>
      <c r="G1355" s="274">
        <v>304611340304</v>
      </c>
      <c r="H1355" s="273" t="s">
        <v>4531</v>
      </c>
      <c r="I1355" s="273" t="s">
        <v>2599</v>
      </c>
      <c r="J1355" s="273" t="s">
        <v>373</v>
      </c>
      <c r="K1355" s="275">
        <v>0.45850000000000002</v>
      </c>
      <c r="L1355" s="275">
        <v>0.45850000000000002</v>
      </c>
      <c r="M1355" s="275">
        <v>0.45125399999999999</v>
      </c>
      <c r="N1355" s="276">
        <v>1.5803707742639106</v>
      </c>
      <c r="O1355" s="273"/>
      <c r="P1355" s="273"/>
      <c r="Q1355" s="277"/>
    </row>
    <row r="1356" spans="1:17" customFormat="1">
      <c r="A1356" s="271">
        <v>1353</v>
      </c>
      <c r="B1356" s="272"/>
      <c r="C1356" s="272" t="s">
        <v>4213</v>
      </c>
      <c r="D1356" s="272" t="s">
        <v>1080</v>
      </c>
      <c r="E1356" s="272"/>
      <c r="F1356" s="273" t="s">
        <v>4499</v>
      </c>
      <c r="G1356" s="274">
        <v>304611140403</v>
      </c>
      <c r="H1356" s="273" t="s">
        <v>4532</v>
      </c>
      <c r="I1356" s="273" t="s">
        <v>2840</v>
      </c>
      <c r="J1356" s="273" t="s">
        <v>373</v>
      </c>
      <c r="K1356" s="275">
        <v>3.0110000000000001</v>
      </c>
      <c r="L1356" s="275">
        <v>3.0110000000000001</v>
      </c>
      <c r="M1356" s="275">
        <v>2.9846729999999999</v>
      </c>
      <c r="N1356" s="276">
        <v>0.87436067751578239</v>
      </c>
      <c r="O1356" s="273"/>
      <c r="P1356" s="273"/>
      <c r="Q1356" s="277"/>
    </row>
    <row r="1357" spans="1:17" customFormat="1">
      <c r="A1357" s="271">
        <v>1354</v>
      </c>
      <c r="B1357" s="272"/>
      <c r="C1357" s="272" t="s">
        <v>4213</v>
      </c>
      <c r="D1357" s="272" t="s">
        <v>1080</v>
      </c>
      <c r="E1357" s="272"/>
      <c r="F1357" s="273" t="s">
        <v>4518</v>
      </c>
      <c r="G1357" s="274">
        <v>304611140204</v>
      </c>
      <c r="H1357" s="273" t="s">
        <v>4533</v>
      </c>
      <c r="I1357" s="273" t="s">
        <v>2658</v>
      </c>
      <c r="J1357" s="273" t="s">
        <v>373</v>
      </c>
      <c r="K1357" s="275">
        <v>0.35820000000000002</v>
      </c>
      <c r="L1357" s="275">
        <v>0.35820000000000002</v>
      </c>
      <c r="M1357" s="275">
        <v>0.35709400000000002</v>
      </c>
      <c r="N1357" s="276">
        <v>0.30876605248464428</v>
      </c>
      <c r="O1357" s="273"/>
      <c r="P1357" s="273"/>
      <c r="Q1357" s="277"/>
    </row>
    <row r="1358" spans="1:17" customFormat="1">
      <c r="A1358" s="271">
        <v>1355</v>
      </c>
      <c r="B1358" s="272"/>
      <c r="C1358" s="272" t="s">
        <v>4213</v>
      </c>
      <c r="D1358" s="272" t="s">
        <v>1080</v>
      </c>
      <c r="E1358" s="272"/>
      <c r="F1358" s="273" t="s">
        <v>4505</v>
      </c>
      <c r="G1358" s="274">
        <v>304611340105</v>
      </c>
      <c r="H1358" s="273" t="s">
        <v>4534</v>
      </c>
      <c r="I1358" s="273" t="s">
        <v>2658</v>
      </c>
      <c r="J1358" s="273" t="s">
        <v>373</v>
      </c>
      <c r="K1358" s="275">
        <v>0.26557999999999998</v>
      </c>
      <c r="L1358" s="275">
        <v>0.26557999999999998</v>
      </c>
      <c r="M1358" s="275">
        <v>0.264795</v>
      </c>
      <c r="N1358" s="276">
        <v>0.29557948640710152</v>
      </c>
      <c r="O1358" s="273"/>
      <c r="P1358" s="273"/>
      <c r="Q1358" s="277"/>
    </row>
    <row r="1359" spans="1:17" customFormat="1">
      <c r="A1359" s="271">
        <v>1356</v>
      </c>
      <c r="B1359" s="272"/>
      <c r="C1359" s="272" t="s">
        <v>4213</v>
      </c>
      <c r="D1359" s="272" t="s">
        <v>1080</v>
      </c>
      <c r="E1359" s="272"/>
      <c r="F1359" s="273" t="s">
        <v>4511</v>
      </c>
      <c r="G1359" s="274">
        <v>304611140103</v>
      </c>
      <c r="H1359" s="273" t="s">
        <v>4535</v>
      </c>
      <c r="I1359" s="273" t="s">
        <v>2658</v>
      </c>
      <c r="J1359" s="273" t="s">
        <v>373</v>
      </c>
      <c r="K1359" s="275">
        <v>0.26519999999999999</v>
      </c>
      <c r="L1359" s="275">
        <v>0.26519999999999999</v>
      </c>
      <c r="M1359" s="275">
        <v>0.26473400000000002</v>
      </c>
      <c r="N1359" s="276">
        <v>0.17571644042231013</v>
      </c>
      <c r="O1359" s="273"/>
      <c r="P1359" s="273"/>
      <c r="Q1359" s="277"/>
    </row>
    <row r="1360" spans="1:17" customFormat="1">
      <c r="A1360" s="271">
        <v>1357</v>
      </c>
      <c r="B1360" s="272"/>
      <c r="C1360" s="272" t="s">
        <v>4213</v>
      </c>
      <c r="D1360" s="272" t="s">
        <v>1080</v>
      </c>
      <c r="E1360" s="272"/>
      <c r="F1360" s="273" t="s">
        <v>4536</v>
      </c>
      <c r="G1360" s="274">
        <v>304621240404</v>
      </c>
      <c r="H1360" s="273" t="s">
        <v>4537</v>
      </c>
      <c r="I1360" s="273" t="s">
        <v>2596</v>
      </c>
      <c r="J1360" s="273" t="s">
        <v>373</v>
      </c>
      <c r="K1360" s="275">
        <v>1.377</v>
      </c>
      <c r="L1360" s="275">
        <v>1.377</v>
      </c>
      <c r="M1360" s="275">
        <v>1.365774</v>
      </c>
      <c r="N1360" s="276">
        <v>0.8152505446623064</v>
      </c>
      <c r="O1360" s="273"/>
      <c r="P1360" s="273"/>
      <c r="Q1360" s="277"/>
    </row>
    <row r="1361" spans="1:17" customFormat="1">
      <c r="A1361" s="271">
        <v>1358</v>
      </c>
      <c r="B1361" s="272"/>
      <c r="C1361" s="272" t="s">
        <v>4213</v>
      </c>
      <c r="D1361" s="272" t="s">
        <v>1080</v>
      </c>
      <c r="E1361" s="272"/>
      <c r="F1361" s="273" t="s">
        <v>4538</v>
      </c>
      <c r="G1361" s="274">
        <v>304621140305</v>
      </c>
      <c r="H1361" s="273" t="s">
        <v>4539</v>
      </c>
      <c r="I1361" s="273" t="s">
        <v>2596</v>
      </c>
      <c r="J1361" s="273" t="s">
        <v>373</v>
      </c>
      <c r="K1361" s="275">
        <v>1.7295700000000001</v>
      </c>
      <c r="L1361" s="275">
        <v>1.7295700000000001</v>
      </c>
      <c r="M1361" s="275">
        <v>1.7153720000000001</v>
      </c>
      <c r="N1361" s="276">
        <v>0.82089767977011241</v>
      </c>
      <c r="O1361" s="273"/>
      <c r="P1361" s="273"/>
      <c r="Q1361" s="277"/>
    </row>
    <row r="1362" spans="1:17" customFormat="1">
      <c r="A1362" s="271">
        <v>1359</v>
      </c>
      <c r="B1362" s="272"/>
      <c r="C1362" s="272" t="s">
        <v>4213</v>
      </c>
      <c r="D1362" s="272" t="s">
        <v>1080</v>
      </c>
      <c r="E1362" s="272"/>
      <c r="F1362" s="273" t="s">
        <v>4540</v>
      </c>
      <c r="G1362" s="274">
        <v>304621440206</v>
      </c>
      <c r="H1362" s="273" t="s">
        <v>4541</v>
      </c>
      <c r="I1362" s="273" t="s">
        <v>2658</v>
      </c>
      <c r="J1362" s="273" t="s">
        <v>373</v>
      </c>
      <c r="K1362" s="275">
        <v>0.86919999999999997</v>
      </c>
      <c r="L1362" s="275">
        <v>0.86919999999999997</v>
      </c>
      <c r="M1362" s="275">
        <v>0.86219100000000004</v>
      </c>
      <c r="N1362" s="276">
        <v>0.80637367694430873</v>
      </c>
      <c r="O1362" s="273"/>
      <c r="P1362" s="273"/>
      <c r="Q1362" s="277"/>
    </row>
    <row r="1363" spans="1:17" customFormat="1">
      <c r="A1363" s="271">
        <v>1360</v>
      </c>
      <c r="B1363" s="272"/>
      <c r="C1363" s="272" t="s">
        <v>4213</v>
      </c>
      <c r="D1363" s="272" t="s">
        <v>1080</v>
      </c>
      <c r="E1363" s="272"/>
      <c r="F1363" s="273" t="s">
        <v>4542</v>
      </c>
      <c r="G1363" s="274">
        <v>304621240106</v>
      </c>
      <c r="H1363" s="273" t="s">
        <v>4543</v>
      </c>
      <c r="I1363" s="273" t="s">
        <v>2596</v>
      </c>
      <c r="J1363" s="273" t="s">
        <v>373</v>
      </c>
      <c r="K1363" s="275">
        <v>0.67549999999999999</v>
      </c>
      <c r="L1363" s="275">
        <v>0.67549999999999999</v>
      </c>
      <c r="M1363" s="275">
        <v>0.50942200000000004</v>
      </c>
      <c r="N1363" s="276">
        <v>24.585936343449287</v>
      </c>
      <c r="O1363" s="273"/>
      <c r="P1363" s="273"/>
      <c r="Q1363" s="277"/>
    </row>
    <row r="1364" spans="1:17" customFormat="1">
      <c r="A1364" s="271">
        <v>1361</v>
      </c>
      <c r="B1364" s="272"/>
      <c r="C1364" s="272" t="s">
        <v>4213</v>
      </c>
      <c r="D1364" s="272" t="s">
        <v>1080</v>
      </c>
      <c r="E1364" s="272"/>
      <c r="F1364" s="273" t="s">
        <v>4536</v>
      </c>
      <c r="G1364" s="274">
        <v>304621240402</v>
      </c>
      <c r="H1364" s="273" t="s">
        <v>4544</v>
      </c>
      <c r="I1364" s="273" t="s">
        <v>2840</v>
      </c>
      <c r="J1364" s="273" t="s">
        <v>373</v>
      </c>
      <c r="K1364" s="275">
        <v>0.58199999999999996</v>
      </c>
      <c r="L1364" s="275">
        <v>0.58199999999999996</v>
      </c>
      <c r="M1364" s="275">
        <v>0.46349200000000002</v>
      </c>
      <c r="N1364" s="276">
        <v>20.362199312714768</v>
      </c>
      <c r="O1364" s="273"/>
      <c r="P1364" s="273"/>
      <c r="Q1364" s="277"/>
    </row>
    <row r="1365" spans="1:17" customFormat="1">
      <c r="A1365" s="271">
        <v>1362</v>
      </c>
      <c r="B1365" s="272"/>
      <c r="C1365" s="272" t="s">
        <v>4213</v>
      </c>
      <c r="D1365" s="272" t="s">
        <v>1080</v>
      </c>
      <c r="E1365" s="272"/>
      <c r="F1365" s="273" t="s">
        <v>4545</v>
      </c>
      <c r="G1365" s="274">
        <v>304621440106</v>
      </c>
      <c r="H1365" s="273" t="s">
        <v>4546</v>
      </c>
      <c r="I1365" s="273" t="s">
        <v>2596</v>
      </c>
      <c r="J1365" s="273" t="s">
        <v>373</v>
      </c>
      <c r="K1365" s="275">
        <v>0.43643599999999999</v>
      </c>
      <c r="L1365" s="275">
        <v>0.43643599999999999</v>
      </c>
      <c r="M1365" s="275">
        <v>0.355715</v>
      </c>
      <c r="N1365" s="276">
        <v>18.495495330357713</v>
      </c>
      <c r="O1365" s="273"/>
      <c r="P1365" s="273"/>
      <c r="Q1365" s="277"/>
    </row>
    <row r="1366" spans="1:17" customFormat="1">
      <c r="A1366" s="271">
        <v>1363</v>
      </c>
      <c r="B1366" s="272"/>
      <c r="C1366" s="272" t="s">
        <v>4213</v>
      </c>
      <c r="D1366" s="272" t="s">
        <v>1080</v>
      </c>
      <c r="E1366" s="272"/>
      <c r="F1366" s="273" t="s">
        <v>4545</v>
      </c>
      <c r="G1366" s="274">
        <v>304621440105</v>
      </c>
      <c r="H1366" s="273" t="s">
        <v>4547</v>
      </c>
      <c r="I1366" s="273" t="s">
        <v>2596</v>
      </c>
      <c r="J1366" s="273" t="s">
        <v>373</v>
      </c>
      <c r="K1366" s="275">
        <v>0.36874000000000001</v>
      </c>
      <c r="L1366" s="275">
        <v>0.36874000000000001</v>
      </c>
      <c r="M1366" s="275">
        <v>0.30670899999999995</v>
      </c>
      <c r="N1366" s="276">
        <v>16.822422302977724</v>
      </c>
      <c r="O1366" s="273"/>
      <c r="P1366" s="273"/>
      <c r="Q1366" s="277"/>
    </row>
    <row r="1367" spans="1:17" customFormat="1">
      <c r="A1367" s="271">
        <v>1364</v>
      </c>
      <c r="B1367" s="272"/>
      <c r="C1367" s="272" t="s">
        <v>4213</v>
      </c>
      <c r="D1367" s="272" t="s">
        <v>1080</v>
      </c>
      <c r="E1367" s="272"/>
      <c r="F1367" s="273" t="s">
        <v>4540</v>
      </c>
      <c r="G1367" s="274">
        <v>304621440203</v>
      </c>
      <c r="H1367" s="273" t="s">
        <v>4548</v>
      </c>
      <c r="I1367" s="273" t="s">
        <v>2596</v>
      </c>
      <c r="J1367" s="273" t="s">
        <v>373</v>
      </c>
      <c r="K1367" s="275">
        <v>0.87099199999999999</v>
      </c>
      <c r="L1367" s="275">
        <v>0.87099199999999999</v>
      </c>
      <c r="M1367" s="275">
        <v>0.73645300000000002</v>
      </c>
      <c r="N1367" s="276">
        <v>15.446640152837221</v>
      </c>
      <c r="O1367" s="273"/>
      <c r="P1367" s="273"/>
      <c r="Q1367" s="277"/>
    </row>
    <row r="1368" spans="1:17" customFormat="1">
      <c r="A1368" s="271">
        <v>1365</v>
      </c>
      <c r="B1368" s="272"/>
      <c r="C1368" s="272" t="s">
        <v>4213</v>
      </c>
      <c r="D1368" s="272" t="s">
        <v>1080</v>
      </c>
      <c r="E1368" s="272"/>
      <c r="F1368" s="273" t="s">
        <v>4540</v>
      </c>
      <c r="G1368" s="274">
        <v>304621440207</v>
      </c>
      <c r="H1368" s="273" t="s">
        <v>4549</v>
      </c>
      <c r="I1368" s="273" t="s">
        <v>2596</v>
      </c>
      <c r="J1368" s="273" t="s">
        <v>373</v>
      </c>
      <c r="K1368" s="275">
        <v>0.83789499999999995</v>
      </c>
      <c r="L1368" s="275">
        <v>0.83789499999999995</v>
      </c>
      <c r="M1368" s="275">
        <v>0.718275</v>
      </c>
      <c r="N1368" s="276">
        <v>14.276251797659606</v>
      </c>
      <c r="O1368" s="273"/>
      <c r="P1368" s="273"/>
      <c r="Q1368" s="277"/>
    </row>
    <row r="1369" spans="1:17" customFormat="1">
      <c r="A1369" s="271">
        <v>1366</v>
      </c>
      <c r="B1369" s="272"/>
      <c r="C1369" s="272" t="s">
        <v>4213</v>
      </c>
      <c r="D1369" s="272" t="s">
        <v>1080</v>
      </c>
      <c r="E1369" s="272"/>
      <c r="F1369" s="273" t="s">
        <v>4540</v>
      </c>
      <c r="G1369" s="274">
        <v>304621440202</v>
      </c>
      <c r="H1369" s="273" t="s">
        <v>4550</v>
      </c>
      <c r="I1369" s="273" t="s">
        <v>2596</v>
      </c>
      <c r="J1369" s="273" t="s">
        <v>373</v>
      </c>
      <c r="K1369" s="275">
        <v>0.58355500000000005</v>
      </c>
      <c r="L1369" s="275">
        <v>0.58355500000000005</v>
      </c>
      <c r="M1369" s="275">
        <v>0.507463</v>
      </c>
      <c r="N1369" s="276">
        <v>13.039387889744761</v>
      </c>
      <c r="O1369" s="273"/>
      <c r="P1369" s="273"/>
      <c r="Q1369" s="277"/>
    </row>
    <row r="1370" spans="1:17" customFormat="1">
      <c r="A1370" s="271">
        <v>1367</v>
      </c>
      <c r="B1370" s="272"/>
      <c r="C1370" s="272" t="s">
        <v>4213</v>
      </c>
      <c r="D1370" s="272" t="s">
        <v>1080</v>
      </c>
      <c r="E1370" s="272"/>
      <c r="F1370" s="273" t="s">
        <v>4551</v>
      </c>
      <c r="G1370" s="274">
        <v>304621440306</v>
      </c>
      <c r="H1370" s="273" t="s">
        <v>4247</v>
      </c>
      <c r="I1370" s="273" t="s">
        <v>2596</v>
      </c>
      <c r="J1370" s="273" t="s">
        <v>373</v>
      </c>
      <c r="K1370" s="275">
        <v>0.30576700000000001</v>
      </c>
      <c r="L1370" s="275">
        <v>0.30576700000000001</v>
      </c>
      <c r="M1370" s="275">
        <v>0.26870100000000002</v>
      </c>
      <c r="N1370" s="276">
        <v>12.12230227591597</v>
      </c>
      <c r="O1370" s="273"/>
      <c r="P1370" s="273"/>
      <c r="Q1370" s="277"/>
    </row>
    <row r="1371" spans="1:17" customFormat="1">
      <c r="A1371" s="271">
        <v>1368</v>
      </c>
      <c r="B1371" s="272"/>
      <c r="C1371" s="272" t="s">
        <v>4213</v>
      </c>
      <c r="D1371" s="272" t="s">
        <v>1080</v>
      </c>
      <c r="E1371" s="272"/>
      <c r="F1371" s="273" t="s">
        <v>4552</v>
      </c>
      <c r="G1371" s="274">
        <v>304621440401</v>
      </c>
      <c r="H1371" s="273" t="s">
        <v>4553</v>
      </c>
      <c r="I1371" s="273" t="s">
        <v>2596</v>
      </c>
      <c r="J1371" s="273" t="s">
        <v>373</v>
      </c>
      <c r="K1371" s="275">
        <v>0.5998</v>
      </c>
      <c r="L1371" s="275">
        <v>0.5998</v>
      </c>
      <c r="M1371" s="275">
        <v>0.53345299999999995</v>
      </c>
      <c r="N1371" s="276">
        <v>11.061520506835619</v>
      </c>
      <c r="O1371" s="273"/>
      <c r="P1371" s="273"/>
      <c r="Q1371" s="277"/>
    </row>
    <row r="1372" spans="1:17" customFormat="1">
      <c r="A1372" s="271">
        <v>1369</v>
      </c>
      <c r="B1372" s="272"/>
      <c r="C1372" s="272" t="s">
        <v>4213</v>
      </c>
      <c r="D1372" s="272" t="s">
        <v>1080</v>
      </c>
      <c r="E1372" s="272"/>
      <c r="F1372" s="273" t="s">
        <v>4545</v>
      </c>
      <c r="G1372" s="274">
        <v>304621440102</v>
      </c>
      <c r="H1372" s="273" t="s">
        <v>4554</v>
      </c>
      <c r="I1372" s="273" t="s">
        <v>2596</v>
      </c>
      <c r="J1372" s="273" t="s">
        <v>373</v>
      </c>
      <c r="K1372" s="275">
        <v>1.3308580000000001</v>
      </c>
      <c r="L1372" s="275">
        <v>1.3308580000000001</v>
      </c>
      <c r="M1372" s="275">
        <v>1.1895009999999999</v>
      </c>
      <c r="N1372" s="276">
        <v>10.621493803245738</v>
      </c>
      <c r="O1372" s="273"/>
      <c r="P1372" s="273"/>
      <c r="Q1372" s="277"/>
    </row>
    <row r="1373" spans="1:17" customFormat="1">
      <c r="A1373" s="271">
        <v>1370</v>
      </c>
      <c r="B1373" s="272"/>
      <c r="C1373" s="272" t="s">
        <v>4213</v>
      </c>
      <c r="D1373" s="272" t="s">
        <v>1080</v>
      </c>
      <c r="E1373" s="272"/>
      <c r="F1373" s="273" t="s">
        <v>4555</v>
      </c>
      <c r="G1373" s="274">
        <v>304621140202</v>
      </c>
      <c r="H1373" s="273" t="s">
        <v>4556</v>
      </c>
      <c r="I1373" s="273" t="s">
        <v>2599</v>
      </c>
      <c r="J1373" s="273" t="s">
        <v>373</v>
      </c>
      <c r="K1373" s="275">
        <v>2.7502</v>
      </c>
      <c r="L1373" s="275">
        <v>2.7502</v>
      </c>
      <c r="M1373" s="275">
        <v>2.5359699999999998</v>
      </c>
      <c r="N1373" s="276">
        <v>7.7896153007054085</v>
      </c>
      <c r="O1373" s="273"/>
      <c r="P1373" s="273"/>
      <c r="Q1373" s="277"/>
    </row>
    <row r="1374" spans="1:17" customFormat="1">
      <c r="A1374" s="271">
        <v>1371</v>
      </c>
      <c r="B1374" s="272"/>
      <c r="C1374" s="272" t="s">
        <v>4213</v>
      </c>
      <c r="D1374" s="272" t="s">
        <v>1080</v>
      </c>
      <c r="E1374" s="272"/>
      <c r="F1374" s="273" t="s">
        <v>4545</v>
      </c>
      <c r="G1374" s="274">
        <v>304621440101</v>
      </c>
      <c r="H1374" s="273" t="s">
        <v>4557</v>
      </c>
      <c r="I1374" s="273" t="s">
        <v>2596</v>
      </c>
      <c r="J1374" s="273" t="s">
        <v>373</v>
      </c>
      <c r="K1374" s="275">
        <v>1.9757420000000001</v>
      </c>
      <c r="L1374" s="275">
        <v>1.9757420000000001</v>
      </c>
      <c r="M1374" s="275">
        <v>1.8419240000000001</v>
      </c>
      <c r="N1374" s="276">
        <v>6.7730503274212932</v>
      </c>
      <c r="O1374" s="273"/>
      <c r="P1374" s="273"/>
      <c r="Q1374" s="277"/>
    </row>
    <row r="1375" spans="1:17" customFormat="1">
      <c r="A1375" s="271">
        <v>1372</v>
      </c>
      <c r="B1375" s="272"/>
      <c r="C1375" s="272" t="s">
        <v>4213</v>
      </c>
      <c r="D1375" s="272" t="s">
        <v>1080</v>
      </c>
      <c r="E1375" s="272"/>
      <c r="F1375" s="273" t="s">
        <v>4551</v>
      </c>
      <c r="G1375" s="274">
        <v>304621440301</v>
      </c>
      <c r="H1375" s="273" t="s">
        <v>4558</v>
      </c>
      <c r="I1375" s="273" t="s">
        <v>2596</v>
      </c>
      <c r="J1375" s="273" t="s">
        <v>373</v>
      </c>
      <c r="K1375" s="275">
        <v>1.491965</v>
      </c>
      <c r="L1375" s="275">
        <v>1.491965</v>
      </c>
      <c r="M1375" s="275">
        <v>1.4021709999999998</v>
      </c>
      <c r="N1375" s="276">
        <v>6.0185057960475046</v>
      </c>
      <c r="O1375" s="273"/>
      <c r="P1375" s="273"/>
      <c r="Q1375" s="277"/>
    </row>
    <row r="1376" spans="1:17" customFormat="1">
      <c r="A1376" s="271">
        <v>1373</v>
      </c>
      <c r="B1376" s="272"/>
      <c r="C1376" s="272" t="s">
        <v>4213</v>
      </c>
      <c r="D1376" s="272" t="s">
        <v>1080</v>
      </c>
      <c r="E1376" s="272"/>
      <c r="F1376" s="273" t="s">
        <v>4559</v>
      </c>
      <c r="G1376" s="274">
        <v>304621340301</v>
      </c>
      <c r="H1376" s="273" t="s">
        <v>4560</v>
      </c>
      <c r="I1376" s="273" t="s">
        <v>2840</v>
      </c>
      <c r="J1376" s="273" t="s">
        <v>373</v>
      </c>
      <c r="K1376" s="275">
        <v>0.56379999999999997</v>
      </c>
      <c r="L1376" s="275">
        <v>0.56379999999999997</v>
      </c>
      <c r="M1376" s="275">
        <v>0.53623200000000004</v>
      </c>
      <c r="N1376" s="276">
        <v>4.88967719049307</v>
      </c>
      <c r="O1376" s="273"/>
      <c r="P1376" s="273"/>
      <c r="Q1376" s="277"/>
    </row>
    <row r="1377" spans="1:17" customFormat="1">
      <c r="A1377" s="271">
        <v>1374</v>
      </c>
      <c r="B1377" s="272"/>
      <c r="C1377" s="272" t="s">
        <v>4213</v>
      </c>
      <c r="D1377" s="272" t="s">
        <v>1080</v>
      </c>
      <c r="E1377" s="272"/>
      <c r="F1377" s="273" t="s">
        <v>4538</v>
      </c>
      <c r="G1377" s="274">
        <v>304621140301</v>
      </c>
      <c r="H1377" s="273" t="s">
        <v>3766</v>
      </c>
      <c r="I1377" s="273" t="s">
        <v>2599</v>
      </c>
      <c r="J1377" s="273" t="s">
        <v>373</v>
      </c>
      <c r="K1377" s="275">
        <v>1.9641999999999999</v>
      </c>
      <c r="L1377" s="275">
        <v>1.9641999999999999</v>
      </c>
      <c r="M1377" s="275">
        <v>1.8698980000000001</v>
      </c>
      <c r="N1377" s="276">
        <v>4.8010385907748638</v>
      </c>
      <c r="O1377" s="273"/>
      <c r="P1377" s="273"/>
      <c r="Q1377" s="277"/>
    </row>
    <row r="1378" spans="1:17" customFormat="1">
      <c r="A1378" s="271">
        <v>1375</v>
      </c>
      <c r="B1378" s="272"/>
      <c r="C1378" s="272" t="s">
        <v>4213</v>
      </c>
      <c r="D1378" s="272" t="s">
        <v>1080</v>
      </c>
      <c r="E1378" s="272"/>
      <c r="F1378" s="273" t="s">
        <v>4552</v>
      </c>
      <c r="G1378" s="274">
        <v>304621440404</v>
      </c>
      <c r="H1378" s="273" t="s">
        <v>4561</v>
      </c>
      <c r="I1378" s="273" t="s">
        <v>2840</v>
      </c>
      <c r="J1378" s="273" t="s">
        <v>373</v>
      </c>
      <c r="K1378" s="275">
        <v>1.903648</v>
      </c>
      <c r="L1378" s="275">
        <v>1.903648</v>
      </c>
      <c r="M1378" s="275">
        <v>1.8154539999999999</v>
      </c>
      <c r="N1378" s="276">
        <v>4.6328943165963512</v>
      </c>
      <c r="O1378" s="273"/>
      <c r="P1378" s="273"/>
      <c r="Q1378" s="277"/>
    </row>
    <row r="1379" spans="1:17" customFormat="1">
      <c r="A1379" s="271">
        <v>1376</v>
      </c>
      <c r="B1379" s="272"/>
      <c r="C1379" s="272" t="s">
        <v>4213</v>
      </c>
      <c r="D1379" s="272" t="s">
        <v>1080</v>
      </c>
      <c r="E1379" s="272"/>
      <c r="F1379" s="273" t="s">
        <v>4545</v>
      </c>
      <c r="G1379" s="274">
        <v>304621440103</v>
      </c>
      <c r="H1379" s="273" t="s">
        <v>4562</v>
      </c>
      <c r="I1379" s="273" t="s">
        <v>2658</v>
      </c>
      <c r="J1379" s="273" t="s">
        <v>373</v>
      </c>
      <c r="K1379" s="275">
        <v>0.36992799999999998</v>
      </c>
      <c r="L1379" s="275">
        <v>0.36992799999999998</v>
      </c>
      <c r="M1379" s="275">
        <v>0.35284500000000002</v>
      </c>
      <c r="N1379" s="276">
        <v>4.6179256503968231</v>
      </c>
      <c r="O1379" s="273"/>
      <c r="P1379" s="273"/>
      <c r="Q1379" s="277"/>
    </row>
    <row r="1380" spans="1:17" customFormat="1">
      <c r="A1380" s="271">
        <v>1377</v>
      </c>
      <c r="B1380" s="272"/>
      <c r="C1380" s="272" t="s">
        <v>4213</v>
      </c>
      <c r="D1380" s="272" t="s">
        <v>1080</v>
      </c>
      <c r="E1380" s="272"/>
      <c r="F1380" s="273" t="s">
        <v>4563</v>
      </c>
      <c r="G1380" s="274">
        <v>304621340101</v>
      </c>
      <c r="H1380" s="273" t="s">
        <v>4564</v>
      </c>
      <c r="I1380" s="273" t="s">
        <v>2596</v>
      </c>
      <c r="J1380" s="273" t="s">
        <v>373</v>
      </c>
      <c r="K1380" s="275">
        <v>0.33692</v>
      </c>
      <c r="L1380" s="275">
        <v>0.33692</v>
      </c>
      <c r="M1380" s="275">
        <v>0.322017</v>
      </c>
      <c r="N1380" s="276">
        <v>4.4233052356642526</v>
      </c>
      <c r="O1380" s="273"/>
      <c r="P1380" s="273"/>
      <c r="Q1380" s="277"/>
    </row>
    <row r="1381" spans="1:17" customFormat="1">
      <c r="A1381" s="271">
        <v>1378</v>
      </c>
      <c r="B1381" s="272"/>
      <c r="C1381" s="272" t="s">
        <v>4213</v>
      </c>
      <c r="D1381" s="272" t="s">
        <v>1080</v>
      </c>
      <c r="E1381" s="272"/>
      <c r="F1381" s="273" t="s">
        <v>4538</v>
      </c>
      <c r="G1381" s="274">
        <v>304621140302</v>
      </c>
      <c r="H1381" s="273" t="s">
        <v>3565</v>
      </c>
      <c r="I1381" s="273" t="s">
        <v>2599</v>
      </c>
      <c r="J1381" s="273" t="s">
        <v>373</v>
      </c>
      <c r="K1381" s="275">
        <v>2.5306199999999999</v>
      </c>
      <c r="L1381" s="275">
        <v>2.5306199999999999</v>
      </c>
      <c r="M1381" s="275">
        <v>2.4327029999999996</v>
      </c>
      <c r="N1381" s="276">
        <v>3.8692889489532312</v>
      </c>
      <c r="O1381" s="273"/>
      <c r="P1381" s="273"/>
      <c r="Q1381" s="277"/>
    </row>
    <row r="1382" spans="1:17" customFormat="1">
      <c r="A1382" s="271">
        <v>1379</v>
      </c>
      <c r="B1382" s="272"/>
      <c r="C1382" s="272" t="s">
        <v>4213</v>
      </c>
      <c r="D1382" s="272" t="s">
        <v>1080</v>
      </c>
      <c r="E1382" s="272"/>
      <c r="F1382" s="273" t="s">
        <v>4563</v>
      </c>
      <c r="G1382" s="274">
        <v>304621340104</v>
      </c>
      <c r="H1382" s="273" t="s">
        <v>4565</v>
      </c>
      <c r="I1382" s="273" t="s">
        <v>2840</v>
      </c>
      <c r="J1382" s="273" t="s">
        <v>373</v>
      </c>
      <c r="K1382" s="275">
        <v>1.8499999999999999E-2</v>
      </c>
      <c r="L1382" s="275">
        <v>1.8499999999999999E-2</v>
      </c>
      <c r="M1382" s="275">
        <v>1.7795999999999999E-2</v>
      </c>
      <c r="N1382" s="276">
        <v>3.8054054054054043</v>
      </c>
      <c r="O1382" s="273"/>
      <c r="P1382" s="273"/>
      <c r="Q1382" s="277"/>
    </row>
    <row r="1383" spans="1:17" customFormat="1">
      <c r="A1383" s="271">
        <v>1380</v>
      </c>
      <c r="B1383" s="272"/>
      <c r="C1383" s="272" t="s">
        <v>4213</v>
      </c>
      <c r="D1383" s="272" t="s">
        <v>1080</v>
      </c>
      <c r="E1383" s="272"/>
      <c r="F1383" s="273" t="s">
        <v>4555</v>
      </c>
      <c r="G1383" s="274">
        <v>304621140201</v>
      </c>
      <c r="H1383" s="273" t="s">
        <v>4566</v>
      </c>
      <c r="I1383" s="273" t="s">
        <v>2599</v>
      </c>
      <c r="J1383" s="273" t="s">
        <v>373</v>
      </c>
      <c r="K1383" s="275">
        <v>1.9448000000000001</v>
      </c>
      <c r="L1383" s="275">
        <v>1.9448000000000001</v>
      </c>
      <c r="M1383" s="275">
        <v>1.87103</v>
      </c>
      <c r="N1383" s="276">
        <v>3.7931921020156372</v>
      </c>
      <c r="O1383" s="273"/>
      <c r="P1383" s="273"/>
      <c r="Q1383" s="277"/>
    </row>
    <row r="1384" spans="1:17" customFormat="1">
      <c r="A1384" s="271">
        <v>1381</v>
      </c>
      <c r="B1384" s="272"/>
      <c r="C1384" s="272" t="s">
        <v>4213</v>
      </c>
      <c r="D1384" s="272" t="s">
        <v>1080</v>
      </c>
      <c r="E1384" s="272"/>
      <c r="F1384" s="273" t="s">
        <v>4551</v>
      </c>
      <c r="G1384" s="274">
        <v>304621440305</v>
      </c>
      <c r="H1384" s="273" t="s">
        <v>4567</v>
      </c>
      <c r="I1384" s="273" t="s">
        <v>2596</v>
      </c>
      <c r="J1384" s="273" t="s">
        <v>373</v>
      </c>
      <c r="K1384" s="275">
        <v>0.405584</v>
      </c>
      <c r="L1384" s="275">
        <v>0.405584</v>
      </c>
      <c r="M1384" s="275">
        <v>0.391067</v>
      </c>
      <c r="N1384" s="276">
        <v>3.5792832064381241</v>
      </c>
      <c r="O1384" s="273"/>
      <c r="P1384" s="273"/>
      <c r="Q1384" s="277"/>
    </row>
    <row r="1385" spans="1:17" customFormat="1">
      <c r="A1385" s="271">
        <v>1382</v>
      </c>
      <c r="B1385" s="272"/>
      <c r="C1385" s="272" t="s">
        <v>4213</v>
      </c>
      <c r="D1385" s="272" t="s">
        <v>1080</v>
      </c>
      <c r="E1385" s="272"/>
      <c r="F1385" s="273" t="s">
        <v>4545</v>
      </c>
      <c r="G1385" s="274">
        <v>304621440107</v>
      </c>
      <c r="H1385" s="273" t="s">
        <v>4568</v>
      </c>
      <c r="I1385" s="273" t="s">
        <v>2658</v>
      </c>
      <c r="J1385" s="273" t="s">
        <v>373</v>
      </c>
      <c r="K1385" s="275">
        <v>0.61536800000000003</v>
      </c>
      <c r="L1385" s="275">
        <v>0.61536800000000003</v>
      </c>
      <c r="M1385" s="275">
        <v>0.59337399999999996</v>
      </c>
      <c r="N1385" s="276">
        <v>3.5741215012805458</v>
      </c>
      <c r="O1385" s="273"/>
      <c r="P1385" s="273"/>
      <c r="Q1385" s="277"/>
    </row>
    <row r="1386" spans="1:17" customFormat="1">
      <c r="A1386" s="271">
        <v>1383</v>
      </c>
      <c r="B1386" s="272"/>
      <c r="C1386" s="272" t="s">
        <v>4213</v>
      </c>
      <c r="D1386" s="272" t="s">
        <v>1080</v>
      </c>
      <c r="E1386" s="272"/>
      <c r="F1386" s="273" t="s">
        <v>4569</v>
      </c>
      <c r="G1386" s="274">
        <v>304621140103</v>
      </c>
      <c r="H1386" s="273" t="s">
        <v>4570</v>
      </c>
      <c r="I1386" s="273" t="s">
        <v>2599</v>
      </c>
      <c r="J1386" s="273" t="s">
        <v>373</v>
      </c>
      <c r="K1386" s="275">
        <v>0.55600000000000005</v>
      </c>
      <c r="L1386" s="275">
        <v>0.55600000000000005</v>
      </c>
      <c r="M1386" s="275">
        <v>0.53638299999999994</v>
      </c>
      <c r="N1386" s="276">
        <v>3.5282374100719611</v>
      </c>
      <c r="O1386" s="273"/>
      <c r="P1386" s="273"/>
      <c r="Q1386" s="277"/>
    </row>
    <row r="1387" spans="1:17" customFormat="1">
      <c r="A1387" s="271">
        <v>1384</v>
      </c>
      <c r="B1387" s="272"/>
      <c r="C1387" s="272" t="s">
        <v>4213</v>
      </c>
      <c r="D1387" s="272" t="s">
        <v>1080</v>
      </c>
      <c r="E1387" s="272"/>
      <c r="F1387" s="273" t="s">
        <v>4540</v>
      </c>
      <c r="G1387" s="274">
        <v>304621440205</v>
      </c>
      <c r="H1387" s="273" t="s">
        <v>4571</v>
      </c>
      <c r="I1387" s="273" t="s">
        <v>2658</v>
      </c>
      <c r="J1387" s="273" t="s">
        <v>373</v>
      </c>
      <c r="K1387" s="275">
        <v>1.1468449999999999</v>
      </c>
      <c r="L1387" s="275">
        <v>1.1468449999999999</v>
      </c>
      <c r="M1387" s="275">
        <v>1.107683</v>
      </c>
      <c r="N1387" s="276">
        <v>3.4147596231399993</v>
      </c>
      <c r="O1387" s="273"/>
      <c r="P1387" s="273"/>
      <c r="Q1387" s="277"/>
    </row>
    <row r="1388" spans="1:17" customFormat="1">
      <c r="A1388" s="271">
        <v>1385</v>
      </c>
      <c r="B1388" s="272"/>
      <c r="C1388" s="272" t="s">
        <v>4213</v>
      </c>
      <c r="D1388" s="272" t="s">
        <v>1080</v>
      </c>
      <c r="E1388" s="272"/>
      <c r="F1388" s="273" t="s">
        <v>4538</v>
      </c>
      <c r="G1388" s="274">
        <v>304621140303</v>
      </c>
      <c r="H1388" s="273" t="s">
        <v>4572</v>
      </c>
      <c r="I1388" s="273" t="s">
        <v>2599</v>
      </c>
      <c r="J1388" s="273" t="s">
        <v>373</v>
      </c>
      <c r="K1388" s="275">
        <v>1.9486000000000001</v>
      </c>
      <c r="L1388" s="275">
        <v>1.9486000000000001</v>
      </c>
      <c r="M1388" s="275">
        <v>1.8834270000000002</v>
      </c>
      <c r="N1388" s="276">
        <v>3.3446063840706106</v>
      </c>
      <c r="O1388" s="273"/>
      <c r="P1388" s="273"/>
      <c r="Q1388" s="277"/>
    </row>
    <row r="1389" spans="1:17" customFormat="1">
      <c r="A1389" s="271">
        <v>1386</v>
      </c>
      <c r="B1389" s="272"/>
      <c r="C1389" s="272" t="s">
        <v>4213</v>
      </c>
      <c r="D1389" s="272" t="s">
        <v>1080</v>
      </c>
      <c r="E1389" s="272"/>
      <c r="F1389" s="273" t="s">
        <v>4569</v>
      </c>
      <c r="G1389" s="274">
        <v>304621140101</v>
      </c>
      <c r="H1389" s="273" t="s">
        <v>2900</v>
      </c>
      <c r="I1389" s="273" t="s">
        <v>2599</v>
      </c>
      <c r="J1389" s="273" t="s">
        <v>373</v>
      </c>
      <c r="K1389" s="275">
        <v>1.216</v>
      </c>
      <c r="L1389" s="275">
        <v>1.216</v>
      </c>
      <c r="M1389" s="275">
        <v>1.1804130000000002</v>
      </c>
      <c r="N1389" s="276">
        <v>2.9265624999999846</v>
      </c>
      <c r="O1389" s="273"/>
      <c r="P1389" s="273"/>
      <c r="Q1389" s="277"/>
    </row>
    <row r="1390" spans="1:17" customFormat="1">
      <c r="A1390" s="271">
        <v>1387</v>
      </c>
      <c r="B1390" s="272"/>
      <c r="C1390" s="272" t="s">
        <v>4213</v>
      </c>
      <c r="D1390" s="272" t="s">
        <v>1080</v>
      </c>
      <c r="E1390" s="272"/>
      <c r="F1390" s="273" t="s">
        <v>4552</v>
      </c>
      <c r="G1390" s="274">
        <v>304621440403</v>
      </c>
      <c r="H1390" s="273" t="s">
        <v>4573</v>
      </c>
      <c r="I1390" s="273" t="s">
        <v>2840</v>
      </c>
      <c r="J1390" s="273" t="s">
        <v>373</v>
      </c>
      <c r="K1390" s="275">
        <v>2.8281999999999998</v>
      </c>
      <c r="L1390" s="275">
        <v>2.8281999999999998</v>
      </c>
      <c r="M1390" s="275">
        <v>2.7736450000000001</v>
      </c>
      <c r="N1390" s="276">
        <v>1.928965419701566</v>
      </c>
      <c r="O1390" s="273"/>
      <c r="P1390" s="273"/>
      <c r="Q1390" s="277"/>
    </row>
    <row r="1391" spans="1:17" customFormat="1">
      <c r="A1391" s="271">
        <v>1388</v>
      </c>
      <c r="B1391" s="272"/>
      <c r="C1391" s="272" t="s">
        <v>4213</v>
      </c>
      <c r="D1391" s="272" t="s">
        <v>1080</v>
      </c>
      <c r="E1391" s="272"/>
      <c r="F1391" s="273" t="s">
        <v>4555</v>
      </c>
      <c r="G1391" s="274">
        <v>304621140205</v>
      </c>
      <c r="H1391" s="273" t="s">
        <v>4574</v>
      </c>
      <c r="I1391" s="273" t="s">
        <v>2840</v>
      </c>
      <c r="J1391" s="273" t="s">
        <v>373</v>
      </c>
      <c r="K1391" s="275">
        <v>0.18140000000000001</v>
      </c>
      <c r="L1391" s="275">
        <v>0.18140000000000001</v>
      </c>
      <c r="M1391" s="275">
        <v>0.17829500000000001</v>
      </c>
      <c r="N1391" s="276">
        <v>1.7116868798235922</v>
      </c>
      <c r="O1391" s="273"/>
      <c r="P1391" s="273"/>
      <c r="Q1391" s="277"/>
    </row>
    <row r="1392" spans="1:17" customFormat="1">
      <c r="A1392" s="271">
        <v>1389</v>
      </c>
      <c r="B1392" s="272"/>
      <c r="C1392" s="272" t="s">
        <v>4213</v>
      </c>
      <c r="D1392" s="272" t="s">
        <v>1080</v>
      </c>
      <c r="E1392" s="272"/>
      <c r="F1392" s="273" t="s">
        <v>4552</v>
      </c>
      <c r="G1392" s="274">
        <v>304621440405</v>
      </c>
      <c r="H1392" s="273" t="s">
        <v>4575</v>
      </c>
      <c r="I1392" s="273" t="s">
        <v>2658</v>
      </c>
      <c r="J1392" s="273" t="s">
        <v>373</v>
      </c>
      <c r="K1392" s="275">
        <v>1.3768739999999999</v>
      </c>
      <c r="L1392" s="275">
        <v>1.3768739999999999</v>
      </c>
      <c r="M1392" s="275">
        <v>1.3541000000000001</v>
      </c>
      <c r="N1392" s="276">
        <v>1.6540366075617559</v>
      </c>
      <c r="O1392" s="273"/>
      <c r="P1392" s="273"/>
      <c r="Q1392" s="277"/>
    </row>
    <row r="1393" spans="1:17" customFormat="1">
      <c r="A1393" s="271">
        <v>1390</v>
      </c>
      <c r="B1393" s="272"/>
      <c r="C1393" s="272" t="s">
        <v>4213</v>
      </c>
      <c r="D1393" s="272" t="s">
        <v>1080</v>
      </c>
      <c r="E1393" s="272"/>
      <c r="F1393" s="273" t="s">
        <v>4545</v>
      </c>
      <c r="G1393" s="274">
        <v>304621440108</v>
      </c>
      <c r="H1393" s="273" t="s">
        <v>4576</v>
      </c>
      <c r="I1393" s="273" t="s">
        <v>2658</v>
      </c>
      <c r="J1393" s="273" t="s">
        <v>373</v>
      </c>
      <c r="K1393" s="275">
        <v>6.93E-2</v>
      </c>
      <c r="L1393" s="275">
        <v>6.93E-2</v>
      </c>
      <c r="M1393" s="275">
        <v>6.8468000000000001E-2</v>
      </c>
      <c r="N1393" s="276">
        <v>1.2005772005771997</v>
      </c>
      <c r="O1393" s="273"/>
      <c r="P1393" s="273"/>
      <c r="Q1393" s="277"/>
    </row>
    <row r="1394" spans="1:17" customFormat="1">
      <c r="A1394" s="271">
        <v>1391</v>
      </c>
      <c r="B1394" s="272"/>
      <c r="C1394" s="272" t="s">
        <v>4213</v>
      </c>
      <c r="D1394" s="272" t="s">
        <v>1080</v>
      </c>
      <c r="E1394" s="272"/>
      <c r="F1394" s="273" t="s">
        <v>4555</v>
      </c>
      <c r="G1394" s="274">
        <v>304621140203</v>
      </c>
      <c r="H1394" s="273" t="s">
        <v>4577</v>
      </c>
      <c r="I1394" s="273" t="s">
        <v>2599</v>
      </c>
      <c r="J1394" s="273" t="s">
        <v>373</v>
      </c>
      <c r="K1394" s="275">
        <v>1.1896</v>
      </c>
      <c r="L1394" s="275">
        <v>1.1896</v>
      </c>
      <c r="M1394" s="275">
        <v>1.186253</v>
      </c>
      <c r="N1394" s="276">
        <v>0.28135507733691906</v>
      </c>
      <c r="O1394" s="273"/>
      <c r="P1394" s="273"/>
      <c r="Q1394" s="277"/>
    </row>
    <row r="1395" spans="1:17" customFormat="1">
      <c r="A1395" s="271">
        <v>1392</v>
      </c>
      <c r="B1395" s="272"/>
      <c r="C1395" s="272" t="s">
        <v>4213</v>
      </c>
      <c r="D1395" s="272" t="s">
        <v>1080</v>
      </c>
      <c r="E1395" s="272"/>
      <c r="F1395" s="273" t="s">
        <v>4578</v>
      </c>
      <c r="G1395" s="274">
        <v>304631140302</v>
      </c>
      <c r="H1395" s="273" t="s">
        <v>4579</v>
      </c>
      <c r="I1395" s="273" t="s">
        <v>2599</v>
      </c>
      <c r="J1395" s="273" t="s">
        <v>373</v>
      </c>
      <c r="K1395" s="275">
        <v>0.87470000000000003</v>
      </c>
      <c r="L1395" s="275">
        <v>0.87470000000000003</v>
      </c>
      <c r="M1395" s="275">
        <v>0.65988899999999995</v>
      </c>
      <c r="N1395" s="276">
        <v>24.55824854235739</v>
      </c>
      <c r="O1395" s="273"/>
      <c r="P1395" s="273"/>
      <c r="Q1395" s="277"/>
    </row>
    <row r="1396" spans="1:17" customFormat="1">
      <c r="A1396" s="271">
        <v>1393</v>
      </c>
      <c r="B1396" s="272"/>
      <c r="C1396" s="272" t="s">
        <v>4213</v>
      </c>
      <c r="D1396" s="272" t="s">
        <v>1080</v>
      </c>
      <c r="E1396" s="272"/>
      <c r="F1396" s="273" t="s">
        <v>4578</v>
      </c>
      <c r="G1396" s="274">
        <v>304631140301</v>
      </c>
      <c r="H1396" s="273" t="s">
        <v>4580</v>
      </c>
      <c r="I1396" s="273" t="s">
        <v>2599</v>
      </c>
      <c r="J1396" s="273" t="s">
        <v>373</v>
      </c>
      <c r="K1396" s="275">
        <v>1.0117</v>
      </c>
      <c r="L1396" s="275">
        <v>1.0117</v>
      </c>
      <c r="M1396" s="275">
        <v>0.76356000000000002</v>
      </c>
      <c r="N1396" s="276">
        <v>24.527033705643966</v>
      </c>
      <c r="O1396" s="273"/>
      <c r="P1396" s="273"/>
      <c r="Q1396" s="277"/>
    </row>
    <row r="1397" spans="1:17" customFormat="1">
      <c r="A1397" s="271">
        <v>1394</v>
      </c>
      <c r="B1397" s="272"/>
      <c r="C1397" s="272" t="s">
        <v>4213</v>
      </c>
      <c r="D1397" s="272" t="s">
        <v>1080</v>
      </c>
      <c r="E1397" s="272"/>
      <c r="F1397" s="273" t="s">
        <v>4581</v>
      </c>
      <c r="G1397" s="274">
        <v>304631240304</v>
      </c>
      <c r="H1397" s="273" t="s">
        <v>4582</v>
      </c>
      <c r="I1397" s="273" t="s">
        <v>2599</v>
      </c>
      <c r="J1397" s="273" t="s">
        <v>373</v>
      </c>
      <c r="K1397" s="275">
        <v>1.6979999999999999E-2</v>
      </c>
      <c r="L1397" s="275">
        <v>1.6979999999999999E-2</v>
      </c>
      <c r="M1397" s="275">
        <v>1.4482999999999999E-2</v>
      </c>
      <c r="N1397" s="276">
        <v>14.705535924617195</v>
      </c>
      <c r="O1397" s="273"/>
      <c r="P1397" s="273"/>
      <c r="Q1397" s="277"/>
    </row>
    <row r="1398" spans="1:17" customFormat="1">
      <c r="A1398" s="271">
        <v>1395</v>
      </c>
      <c r="B1398" s="272"/>
      <c r="C1398" s="272" t="s">
        <v>4213</v>
      </c>
      <c r="D1398" s="272" t="s">
        <v>1080</v>
      </c>
      <c r="E1398" s="272"/>
      <c r="F1398" s="273" t="s">
        <v>4583</v>
      </c>
      <c r="G1398" s="274">
        <v>304631340303</v>
      </c>
      <c r="H1398" s="273" t="s">
        <v>4584</v>
      </c>
      <c r="I1398" s="273" t="s">
        <v>2599</v>
      </c>
      <c r="J1398" s="273" t="s">
        <v>373</v>
      </c>
      <c r="K1398" s="275">
        <v>0.46888000000000002</v>
      </c>
      <c r="L1398" s="275">
        <v>0.46888000000000002</v>
      </c>
      <c r="M1398" s="275">
        <v>0.42572599999999999</v>
      </c>
      <c r="N1398" s="276">
        <v>9.2036341921173914</v>
      </c>
      <c r="O1398" s="273"/>
      <c r="P1398" s="273"/>
      <c r="Q1398" s="277"/>
    </row>
    <row r="1399" spans="1:17" customFormat="1">
      <c r="A1399" s="271">
        <v>1396</v>
      </c>
      <c r="B1399" s="272"/>
      <c r="C1399" s="272" t="s">
        <v>4213</v>
      </c>
      <c r="D1399" s="272" t="s">
        <v>1080</v>
      </c>
      <c r="E1399" s="272"/>
      <c r="F1399" s="273" t="s">
        <v>4581</v>
      </c>
      <c r="G1399" s="274">
        <v>304631240303</v>
      </c>
      <c r="H1399" s="273" t="s">
        <v>4585</v>
      </c>
      <c r="I1399" s="273" t="s">
        <v>2599</v>
      </c>
      <c r="J1399" s="273" t="s">
        <v>373</v>
      </c>
      <c r="K1399" s="275">
        <v>0.13739999999999999</v>
      </c>
      <c r="L1399" s="275">
        <v>0.13739999999999999</v>
      </c>
      <c r="M1399" s="275">
        <v>0.12526799999999999</v>
      </c>
      <c r="N1399" s="276">
        <v>8.829694323144107</v>
      </c>
      <c r="O1399" s="273"/>
      <c r="P1399" s="273"/>
      <c r="Q1399" s="277"/>
    </row>
    <row r="1400" spans="1:17" customFormat="1">
      <c r="A1400" s="271">
        <v>1397</v>
      </c>
      <c r="B1400" s="272"/>
      <c r="C1400" s="272" t="s">
        <v>4213</v>
      </c>
      <c r="D1400" s="272" t="s">
        <v>1080</v>
      </c>
      <c r="E1400" s="272"/>
      <c r="F1400" s="273" t="s">
        <v>4586</v>
      </c>
      <c r="G1400" s="274">
        <v>304631340102</v>
      </c>
      <c r="H1400" s="273" t="s">
        <v>4587</v>
      </c>
      <c r="I1400" s="273" t="s">
        <v>2599</v>
      </c>
      <c r="J1400" s="273" t="s">
        <v>373</v>
      </c>
      <c r="K1400" s="275">
        <v>0.12909999999999999</v>
      </c>
      <c r="L1400" s="275">
        <v>0.12909999999999999</v>
      </c>
      <c r="M1400" s="275">
        <v>0.118854</v>
      </c>
      <c r="N1400" s="276">
        <v>7.9364833462432154</v>
      </c>
      <c r="O1400" s="273"/>
      <c r="P1400" s="273"/>
      <c r="Q1400" s="277"/>
    </row>
    <row r="1401" spans="1:17" customFormat="1">
      <c r="A1401" s="271">
        <v>1398</v>
      </c>
      <c r="B1401" s="272"/>
      <c r="C1401" s="272" t="s">
        <v>4213</v>
      </c>
      <c r="D1401" s="272" t="s">
        <v>1080</v>
      </c>
      <c r="E1401" s="272"/>
      <c r="F1401" s="273" t="s">
        <v>4588</v>
      </c>
      <c r="G1401" s="274">
        <v>304631140101</v>
      </c>
      <c r="H1401" s="273" t="s">
        <v>4589</v>
      </c>
      <c r="I1401" s="273" t="s">
        <v>2599</v>
      </c>
      <c r="J1401" s="273" t="s">
        <v>373</v>
      </c>
      <c r="K1401" s="275">
        <v>1.3005800000000001</v>
      </c>
      <c r="L1401" s="275">
        <v>1.3005800000000001</v>
      </c>
      <c r="M1401" s="275">
        <v>1.215166</v>
      </c>
      <c r="N1401" s="276">
        <v>6.5673776315182533</v>
      </c>
      <c r="O1401" s="273"/>
      <c r="P1401" s="273"/>
      <c r="Q1401" s="277"/>
    </row>
    <row r="1402" spans="1:17" customFormat="1">
      <c r="A1402" s="271">
        <v>1399</v>
      </c>
      <c r="B1402" s="272"/>
      <c r="C1402" s="272" t="s">
        <v>4213</v>
      </c>
      <c r="D1402" s="272" t="s">
        <v>1080</v>
      </c>
      <c r="E1402" s="272"/>
      <c r="F1402" s="273" t="s">
        <v>4590</v>
      </c>
      <c r="G1402" s="274">
        <v>304631140201</v>
      </c>
      <c r="H1402" s="273" t="s">
        <v>4591</v>
      </c>
      <c r="I1402" s="273" t="s">
        <v>2599</v>
      </c>
      <c r="J1402" s="273" t="s">
        <v>373</v>
      </c>
      <c r="K1402" s="275">
        <v>0.81240000000000001</v>
      </c>
      <c r="L1402" s="275">
        <v>0.81240000000000001</v>
      </c>
      <c r="M1402" s="275">
        <v>0.76021399999999995</v>
      </c>
      <c r="N1402" s="276">
        <v>6.4236829148202927</v>
      </c>
      <c r="O1402" s="273"/>
      <c r="P1402" s="273"/>
      <c r="Q1402" s="277"/>
    </row>
    <row r="1403" spans="1:17" customFormat="1">
      <c r="A1403" s="271">
        <v>1400</v>
      </c>
      <c r="B1403" s="272"/>
      <c r="C1403" s="272" t="s">
        <v>4213</v>
      </c>
      <c r="D1403" s="272" t="s">
        <v>1080</v>
      </c>
      <c r="E1403" s="272"/>
      <c r="F1403" s="273" t="s">
        <v>4590</v>
      </c>
      <c r="G1403" s="274">
        <v>304631140202</v>
      </c>
      <c r="H1403" s="273" t="s">
        <v>4592</v>
      </c>
      <c r="I1403" s="273" t="s">
        <v>2840</v>
      </c>
      <c r="J1403" s="273" t="s">
        <v>373</v>
      </c>
      <c r="K1403" s="275">
        <v>2.7370000000000001</v>
      </c>
      <c r="L1403" s="275">
        <v>2.7370000000000001</v>
      </c>
      <c r="M1403" s="275">
        <v>2.5643050000000001</v>
      </c>
      <c r="N1403" s="276">
        <v>6.3096455973693839</v>
      </c>
      <c r="O1403" s="273"/>
      <c r="P1403" s="273"/>
      <c r="Q1403" s="277"/>
    </row>
    <row r="1404" spans="1:17" customFormat="1">
      <c r="A1404" s="271">
        <v>1401</v>
      </c>
      <c r="B1404" s="272"/>
      <c r="C1404" s="272" t="s">
        <v>4213</v>
      </c>
      <c r="D1404" s="272" t="s">
        <v>1080</v>
      </c>
      <c r="E1404" s="272"/>
      <c r="F1404" s="273" t="s">
        <v>4588</v>
      </c>
      <c r="G1404" s="274">
        <v>304631140102</v>
      </c>
      <c r="H1404" s="273" t="s">
        <v>4593</v>
      </c>
      <c r="I1404" s="273" t="s">
        <v>2840</v>
      </c>
      <c r="J1404" s="273" t="s">
        <v>373</v>
      </c>
      <c r="K1404" s="275">
        <v>1.8122400000000001</v>
      </c>
      <c r="L1404" s="275">
        <v>1.8122400000000001</v>
      </c>
      <c r="M1404" s="275">
        <v>1.698812</v>
      </c>
      <c r="N1404" s="276">
        <v>6.2589943936785462</v>
      </c>
      <c r="O1404" s="273"/>
      <c r="P1404" s="273"/>
      <c r="Q1404" s="277"/>
    </row>
    <row r="1405" spans="1:17" customFormat="1">
      <c r="A1405" s="271">
        <v>1402</v>
      </c>
      <c r="B1405" s="272"/>
      <c r="C1405" s="272" t="s">
        <v>4213</v>
      </c>
      <c r="D1405" s="272" t="s">
        <v>1080</v>
      </c>
      <c r="E1405" s="272"/>
      <c r="F1405" s="273" t="s">
        <v>4594</v>
      </c>
      <c r="G1405" s="274">
        <v>304631240102</v>
      </c>
      <c r="H1405" s="273" t="s">
        <v>4595</v>
      </c>
      <c r="I1405" s="273" t="s">
        <v>2599</v>
      </c>
      <c r="J1405" s="273" t="s">
        <v>373</v>
      </c>
      <c r="K1405" s="275">
        <v>1.7869999999999999</v>
      </c>
      <c r="L1405" s="275">
        <v>1.7869999999999999</v>
      </c>
      <c r="M1405" s="275">
        <v>1.675751</v>
      </c>
      <c r="N1405" s="276">
        <v>6.2254616675993244</v>
      </c>
      <c r="O1405" s="273"/>
      <c r="P1405" s="273"/>
      <c r="Q1405" s="277"/>
    </row>
    <row r="1406" spans="1:17" customFormat="1">
      <c r="A1406" s="271">
        <v>1403</v>
      </c>
      <c r="B1406" s="272"/>
      <c r="C1406" s="272" t="s">
        <v>4213</v>
      </c>
      <c r="D1406" s="272" t="s">
        <v>1080</v>
      </c>
      <c r="E1406" s="272"/>
      <c r="F1406" s="273" t="s">
        <v>4594</v>
      </c>
      <c r="G1406" s="274">
        <v>304631240101</v>
      </c>
      <c r="H1406" s="273" t="s">
        <v>4596</v>
      </c>
      <c r="I1406" s="273" t="s">
        <v>2840</v>
      </c>
      <c r="J1406" s="273" t="s">
        <v>373</v>
      </c>
      <c r="K1406" s="275">
        <v>2.0125999999999999</v>
      </c>
      <c r="L1406" s="275">
        <v>2.0125999999999999</v>
      </c>
      <c r="M1406" s="275">
        <v>1.896803</v>
      </c>
      <c r="N1406" s="276">
        <v>5.7536023054755008</v>
      </c>
      <c r="O1406" s="273"/>
      <c r="P1406" s="273"/>
      <c r="Q1406" s="277"/>
    </row>
    <row r="1407" spans="1:17" customFormat="1">
      <c r="A1407" s="271">
        <v>1404</v>
      </c>
      <c r="B1407" s="272"/>
      <c r="C1407" s="272" t="s">
        <v>4213</v>
      </c>
      <c r="D1407" s="272" t="s">
        <v>1080</v>
      </c>
      <c r="E1407" s="272"/>
      <c r="F1407" s="273" t="s">
        <v>4597</v>
      </c>
      <c r="G1407" s="274">
        <v>304631440103</v>
      </c>
      <c r="H1407" s="273" t="s">
        <v>4598</v>
      </c>
      <c r="I1407" s="273" t="s">
        <v>2596</v>
      </c>
      <c r="J1407" s="273" t="s">
        <v>373</v>
      </c>
      <c r="K1407" s="275">
        <v>0.29680000000000001</v>
      </c>
      <c r="L1407" s="275">
        <v>0.29680000000000001</v>
      </c>
      <c r="M1407" s="275">
        <v>0.28913100000000003</v>
      </c>
      <c r="N1407" s="276">
        <v>2.5838948787061931</v>
      </c>
      <c r="O1407" s="273"/>
      <c r="P1407" s="273"/>
      <c r="Q1407" s="277"/>
    </row>
    <row r="1408" spans="1:17" customFormat="1">
      <c r="A1408" s="271">
        <v>1405</v>
      </c>
      <c r="B1408" s="272"/>
      <c r="C1408" s="272" t="s">
        <v>4213</v>
      </c>
      <c r="D1408" s="272" t="s">
        <v>1080</v>
      </c>
      <c r="E1408" s="272"/>
      <c r="F1408" s="273" t="s">
        <v>4599</v>
      </c>
      <c r="G1408" s="274">
        <v>304631440502</v>
      </c>
      <c r="H1408" s="273" t="s">
        <v>4600</v>
      </c>
      <c r="I1408" s="273" t="s">
        <v>2599</v>
      </c>
      <c r="J1408" s="273" t="s">
        <v>373</v>
      </c>
      <c r="K1408" s="275">
        <v>5.0099999999999999E-2</v>
      </c>
      <c r="L1408" s="275">
        <v>5.0099999999999999E-2</v>
      </c>
      <c r="M1408" s="275">
        <v>4.8862000000000003E-2</v>
      </c>
      <c r="N1408" s="276">
        <v>2.4710578842315289</v>
      </c>
      <c r="O1408" s="273"/>
      <c r="P1408" s="273"/>
      <c r="Q1408" s="277"/>
    </row>
    <row r="1409" spans="1:17" customFormat="1">
      <c r="A1409" s="271">
        <v>1406</v>
      </c>
      <c r="B1409" s="272"/>
      <c r="C1409" s="272" t="s">
        <v>4213</v>
      </c>
      <c r="D1409" s="272" t="s">
        <v>1080</v>
      </c>
      <c r="E1409" s="272"/>
      <c r="F1409" s="273" t="s">
        <v>4594</v>
      </c>
      <c r="G1409" s="274">
        <v>304631240104</v>
      </c>
      <c r="H1409" s="273" t="s">
        <v>4601</v>
      </c>
      <c r="I1409" s="273" t="s">
        <v>2658</v>
      </c>
      <c r="J1409" s="273" t="s">
        <v>373</v>
      </c>
      <c r="K1409" s="275">
        <v>0.20080000000000001</v>
      </c>
      <c r="L1409" s="275">
        <v>0.20080000000000001</v>
      </c>
      <c r="M1409" s="275">
        <v>0.19680800000000001</v>
      </c>
      <c r="N1409" s="276">
        <v>1.988047808764938</v>
      </c>
      <c r="O1409" s="273"/>
      <c r="P1409" s="273"/>
      <c r="Q1409" s="277"/>
    </row>
    <row r="1410" spans="1:17" customFormat="1">
      <c r="A1410" s="271">
        <v>1407</v>
      </c>
      <c r="B1410" s="272"/>
      <c r="C1410" s="272" t="s">
        <v>4213</v>
      </c>
      <c r="D1410" s="272" t="s">
        <v>1080</v>
      </c>
      <c r="E1410" s="272"/>
      <c r="F1410" s="273" t="s">
        <v>4602</v>
      </c>
      <c r="G1410" s="274">
        <v>304631440401</v>
      </c>
      <c r="H1410" s="273" t="s">
        <v>4603</v>
      </c>
      <c r="I1410" s="273" t="s">
        <v>2596</v>
      </c>
      <c r="J1410" s="273" t="s">
        <v>373</v>
      </c>
      <c r="K1410" s="275">
        <v>6.4399999999999999E-2</v>
      </c>
      <c r="L1410" s="275">
        <v>6.4399999999999999E-2</v>
      </c>
      <c r="M1410" s="275">
        <v>6.3288999999999998E-2</v>
      </c>
      <c r="N1410" s="276">
        <v>1.7251552795031069</v>
      </c>
      <c r="O1410" s="273"/>
      <c r="P1410" s="273"/>
      <c r="Q1410" s="277"/>
    </row>
    <row r="1411" spans="1:17" customFormat="1">
      <c r="A1411" s="271">
        <v>1408</v>
      </c>
      <c r="B1411" s="272"/>
      <c r="C1411" s="272" t="s">
        <v>4213</v>
      </c>
      <c r="D1411" s="272" t="s">
        <v>1080</v>
      </c>
      <c r="E1411" s="272"/>
      <c r="F1411" s="273" t="s">
        <v>4597</v>
      </c>
      <c r="G1411" s="274">
        <v>304631440106</v>
      </c>
      <c r="H1411" s="273" t="s">
        <v>4604</v>
      </c>
      <c r="I1411" s="273" t="s">
        <v>2596</v>
      </c>
      <c r="J1411" s="273" t="s">
        <v>373</v>
      </c>
      <c r="K1411" s="275">
        <v>0.1179</v>
      </c>
      <c r="L1411" s="275">
        <v>0.1179</v>
      </c>
      <c r="M1411" s="275">
        <v>0.117577</v>
      </c>
      <c r="N1411" s="276">
        <v>0.27396098388465129</v>
      </c>
      <c r="O1411" s="273"/>
      <c r="P1411" s="273"/>
      <c r="Q1411" s="277"/>
    </row>
    <row r="1412" spans="1:17" customFormat="1">
      <c r="A1412" s="271">
        <v>1409</v>
      </c>
      <c r="B1412" s="272"/>
      <c r="C1412" s="272" t="s">
        <v>4213</v>
      </c>
      <c r="D1412" s="272" t="s">
        <v>1049</v>
      </c>
      <c r="E1412" s="272"/>
      <c r="F1412" s="273" t="s">
        <v>4605</v>
      </c>
      <c r="G1412" s="274">
        <v>304521540302</v>
      </c>
      <c r="H1412" s="273" t="s">
        <v>4606</v>
      </c>
      <c r="I1412" s="273" t="s">
        <v>2840</v>
      </c>
      <c r="J1412" s="273" t="s">
        <v>373</v>
      </c>
      <c r="K1412" s="275">
        <v>0.34570000000000001</v>
      </c>
      <c r="L1412" s="275">
        <v>0.34570000000000001</v>
      </c>
      <c r="M1412" s="275">
        <v>0.34309899999999999</v>
      </c>
      <c r="N1412" s="276">
        <v>0.75238646225051198</v>
      </c>
      <c r="O1412" s="273"/>
      <c r="P1412" s="273"/>
      <c r="Q1412" s="277"/>
    </row>
    <row r="1413" spans="1:17" customFormat="1">
      <c r="A1413" s="271">
        <v>1410</v>
      </c>
      <c r="B1413" s="272"/>
      <c r="C1413" s="272" t="s">
        <v>4213</v>
      </c>
      <c r="D1413" s="272" t="s">
        <v>1049</v>
      </c>
      <c r="E1413" s="272"/>
      <c r="F1413" s="273" t="s">
        <v>4605</v>
      </c>
      <c r="G1413" s="274">
        <v>304521540301</v>
      </c>
      <c r="H1413" s="273" t="s">
        <v>4607</v>
      </c>
      <c r="I1413" s="273" t="s">
        <v>2840</v>
      </c>
      <c r="J1413" s="273" t="s">
        <v>373</v>
      </c>
      <c r="K1413" s="275">
        <v>1.3134E-2</v>
      </c>
      <c r="L1413" s="275">
        <v>1.3134E-2</v>
      </c>
      <c r="M1413" s="275">
        <v>1.3032999999999999E-2</v>
      </c>
      <c r="N1413" s="276">
        <v>0.76899649763971678</v>
      </c>
      <c r="O1413" s="273"/>
      <c r="P1413" s="273"/>
      <c r="Q1413" s="277"/>
    </row>
    <row r="1414" spans="1:17" customFormat="1">
      <c r="A1414" s="271">
        <v>1411</v>
      </c>
      <c r="B1414" s="272"/>
      <c r="C1414" s="272" t="s">
        <v>4213</v>
      </c>
      <c r="D1414" s="272" t="s">
        <v>1049</v>
      </c>
      <c r="E1414" s="272"/>
      <c r="F1414" s="273" t="s">
        <v>4608</v>
      </c>
      <c r="G1414" s="274">
        <v>304521240106</v>
      </c>
      <c r="H1414" s="273" t="s">
        <v>2900</v>
      </c>
      <c r="I1414" s="273" t="s">
        <v>2840</v>
      </c>
      <c r="J1414" s="273" t="s">
        <v>373</v>
      </c>
      <c r="K1414" s="275">
        <v>2.1179999999999999</v>
      </c>
      <c r="L1414" s="275">
        <v>2.1179999999999999</v>
      </c>
      <c r="M1414" s="275">
        <v>1.6773630000000002</v>
      </c>
      <c r="N1414" s="276">
        <v>20.804390934844179</v>
      </c>
      <c r="O1414" s="273"/>
      <c r="P1414" s="273"/>
      <c r="Q1414" s="277"/>
    </row>
    <row r="1415" spans="1:17" customFormat="1">
      <c r="A1415" s="271">
        <v>1412</v>
      </c>
      <c r="B1415" s="272"/>
      <c r="C1415" s="272" t="s">
        <v>4213</v>
      </c>
      <c r="D1415" s="272" t="s">
        <v>1049</v>
      </c>
      <c r="E1415" s="272"/>
      <c r="F1415" s="273" t="s">
        <v>4609</v>
      </c>
      <c r="G1415" s="274">
        <v>304521440206</v>
      </c>
      <c r="H1415" s="273" t="s">
        <v>4610</v>
      </c>
      <c r="I1415" s="273" t="s">
        <v>2840</v>
      </c>
      <c r="J1415" s="273" t="s">
        <v>373</v>
      </c>
      <c r="K1415" s="275">
        <v>0.32129999999999997</v>
      </c>
      <c r="L1415" s="275">
        <v>0.32129999999999997</v>
      </c>
      <c r="M1415" s="275">
        <v>0.262077</v>
      </c>
      <c r="N1415" s="276">
        <v>18.432306255835659</v>
      </c>
      <c r="O1415" s="273"/>
      <c r="P1415" s="273"/>
      <c r="Q1415" s="277"/>
    </row>
    <row r="1416" spans="1:17" customFormat="1">
      <c r="A1416" s="271">
        <v>1413</v>
      </c>
      <c r="B1416" s="272"/>
      <c r="C1416" s="272" t="s">
        <v>4213</v>
      </c>
      <c r="D1416" s="272" t="s">
        <v>1049</v>
      </c>
      <c r="E1416" s="272"/>
      <c r="F1416" s="273" t="s">
        <v>4611</v>
      </c>
      <c r="G1416" s="274">
        <v>304521340102</v>
      </c>
      <c r="H1416" s="273" t="s">
        <v>4612</v>
      </c>
      <c r="I1416" s="273" t="s">
        <v>2596</v>
      </c>
      <c r="J1416" s="273" t="s">
        <v>373</v>
      </c>
      <c r="K1416" s="275">
        <v>2.0310000000000001</v>
      </c>
      <c r="L1416" s="275">
        <v>2.0310000000000001</v>
      </c>
      <c r="M1416" s="275">
        <v>1.443675</v>
      </c>
      <c r="N1416" s="276">
        <v>28.918020679468242</v>
      </c>
      <c r="O1416" s="273"/>
      <c r="P1416" s="273"/>
      <c r="Q1416" s="277"/>
    </row>
    <row r="1417" spans="1:17" customFormat="1">
      <c r="A1417" s="271">
        <v>1414</v>
      </c>
      <c r="B1417" s="272"/>
      <c r="C1417" s="272" t="s">
        <v>4213</v>
      </c>
      <c r="D1417" s="272" t="s">
        <v>1049</v>
      </c>
      <c r="E1417" s="272"/>
      <c r="F1417" s="273" t="s">
        <v>4613</v>
      </c>
      <c r="G1417" s="274">
        <v>304521540202</v>
      </c>
      <c r="H1417" s="273" t="s">
        <v>4614</v>
      </c>
      <c r="I1417" s="273" t="s">
        <v>2840</v>
      </c>
      <c r="J1417" s="273" t="s">
        <v>373</v>
      </c>
      <c r="K1417" s="275">
        <v>1.225695</v>
      </c>
      <c r="L1417" s="275">
        <v>1.225695</v>
      </c>
      <c r="M1417" s="275">
        <v>0.90341499999999997</v>
      </c>
      <c r="N1417" s="276">
        <v>26.293653804576177</v>
      </c>
      <c r="O1417" s="273"/>
      <c r="P1417" s="273"/>
      <c r="Q1417" s="277"/>
    </row>
    <row r="1418" spans="1:17" customFormat="1">
      <c r="A1418" s="271">
        <v>1415</v>
      </c>
      <c r="B1418" s="272"/>
      <c r="C1418" s="272" t="s">
        <v>4213</v>
      </c>
      <c r="D1418" s="272" t="s">
        <v>1049</v>
      </c>
      <c r="E1418" s="272"/>
      <c r="F1418" s="273" t="s">
        <v>4609</v>
      </c>
      <c r="G1418" s="274">
        <v>304521440205</v>
      </c>
      <c r="H1418" s="273" t="s">
        <v>4615</v>
      </c>
      <c r="I1418" s="273" t="s">
        <v>2840</v>
      </c>
      <c r="J1418" s="273" t="s">
        <v>373</v>
      </c>
      <c r="K1418" s="275">
        <v>1.3733</v>
      </c>
      <c r="L1418" s="275">
        <v>1.3733</v>
      </c>
      <c r="M1418" s="275">
        <v>1.075423</v>
      </c>
      <c r="N1418" s="276">
        <v>21.690599286390444</v>
      </c>
      <c r="O1418" s="273"/>
      <c r="P1418" s="273"/>
      <c r="Q1418" s="277"/>
    </row>
    <row r="1419" spans="1:17" customFormat="1">
      <c r="A1419" s="271">
        <v>1416</v>
      </c>
      <c r="B1419" s="272"/>
      <c r="C1419" s="272" t="s">
        <v>4213</v>
      </c>
      <c r="D1419" s="272" t="s">
        <v>1049</v>
      </c>
      <c r="E1419" s="272"/>
      <c r="F1419" s="273" t="s">
        <v>4616</v>
      </c>
      <c r="G1419" s="274">
        <v>304521340204</v>
      </c>
      <c r="H1419" s="273" t="s">
        <v>4617</v>
      </c>
      <c r="I1419" s="273" t="s">
        <v>2840</v>
      </c>
      <c r="J1419" s="273" t="s">
        <v>373</v>
      </c>
      <c r="K1419" s="275">
        <v>2.1190000000000002</v>
      </c>
      <c r="L1419" s="275">
        <v>2.1190000000000002</v>
      </c>
      <c r="M1419" s="275">
        <v>1.6773630000000002</v>
      </c>
      <c r="N1419" s="276">
        <v>20.841764983482776</v>
      </c>
      <c r="O1419" s="273"/>
      <c r="P1419" s="273"/>
      <c r="Q1419" s="277"/>
    </row>
    <row r="1420" spans="1:17" customFormat="1">
      <c r="A1420" s="271">
        <v>1417</v>
      </c>
      <c r="B1420" s="272"/>
      <c r="C1420" s="272" t="s">
        <v>4213</v>
      </c>
      <c r="D1420" s="272" t="s">
        <v>1049</v>
      </c>
      <c r="E1420" s="272"/>
      <c r="F1420" s="273" t="s">
        <v>4618</v>
      </c>
      <c r="G1420" s="274">
        <v>304521340403</v>
      </c>
      <c r="H1420" s="273" t="s">
        <v>4619</v>
      </c>
      <c r="I1420" s="273" t="s">
        <v>2840</v>
      </c>
      <c r="J1420" s="273" t="s">
        <v>373</v>
      </c>
      <c r="K1420" s="275">
        <v>2.2924000000000002</v>
      </c>
      <c r="L1420" s="275">
        <v>2.2924000000000002</v>
      </c>
      <c r="M1420" s="275">
        <v>1.8348930000000001</v>
      </c>
      <c r="N1420" s="276">
        <v>19.957555400453675</v>
      </c>
      <c r="O1420" s="273"/>
      <c r="P1420" s="273"/>
      <c r="Q1420" s="277"/>
    </row>
    <row r="1421" spans="1:17" customFormat="1">
      <c r="A1421" s="271">
        <v>1418</v>
      </c>
      <c r="B1421" s="272"/>
      <c r="C1421" s="272" t="s">
        <v>4213</v>
      </c>
      <c r="D1421" s="272" t="s">
        <v>1049</v>
      </c>
      <c r="E1421" s="272"/>
      <c r="F1421" s="273" t="s">
        <v>4620</v>
      </c>
      <c r="G1421" s="274">
        <v>304521440305</v>
      </c>
      <c r="H1421" s="273" t="s">
        <v>4621</v>
      </c>
      <c r="I1421" s="273" t="s">
        <v>2840</v>
      </c>
      <c r="J1421" s="273" t="s">
        <v>373</v>
      </c>
      <c r="K1421" s="275">
        <v>0.51980000000000004</v>
      </c>
      <c r="L1421" s="275">
        <v>0.51980000000000004</v>
      </c>
      <c r="M1421" s="275">
        <v>0.43808000000000002</v>
      </c>
      <c r="N1421" s="276">
        <v>15.721431319738363</v>
      </c>
      <c r="O1421" s="273"/>
      <c r="P1421" s="273"/>
      <c r="Q1421" s="277"/>
    </row>
    <row r="1422" spans="1:17" customFormat="1">
      <c r="A1422" s="271">
        <v>1419</v>
      </c>
      <c r="B1422" s="272"/>
      <c r="C1422" s="272" t="s">
        <v>4213</v>
      </c>
      <c r="D1422" s="272" t="s">
        <v>1049</v>
      </c>
      <c r="E1422" s="272"/>
      <c r="F1422" s="273" t="s">
        <v>4622</v>
      </c>
      <c r="G1422" s="274">
        <v>304521140404</v>
      </c>
      <c r="H1422" s="273" t="s">
        <v>4623</v>
      </c>
      <c r="I1422" s="273" t="s">
        <v>2840</v>
      </c>
      <c r="J1422" s="273" t="s">
        <v>373</v>
      </c>
      <c r="K1422" s="275">
        <v>0.92975200000000002</v>
      </c>
      <c r="L1422" s="275">
        <v>0.92975200000000002</v>
      </c>
      <c r="M1422" s="275">
        <v>0.86479300000000003</v>
      </c>
      <c r="N1422" s="276">
        <v>6.9867018301654618</v>
      </c>
      <c r="O1422" s="273"/>
      <c r="P1422" s="273"/>
      <c r="Q1422" s="277"/>
    </row>
    <row r="1423" spans="1:17" customFormat="1">
      <c r="A1423" s="271">
        <v>1420</v>
      </c>
      <c r="B1423" s="272"/>
      <c r="C1423" s="272" t="s">
        <v>4213</v>
      </c>
      <c r="D1423" s="272" t="s">
        <v>1049</v>
      </c>
      <c r="E1423" s="272"/>
      <c r="F1423" s="273" t="s">
        <v>4624</v>
      </c>
      <c r="G1423" s="274">
        <v>304521140202</v>
      </c>
      <c r="H1423" s="273" t="s">
        <v>4625</v>
      </c>
      <c r="I1423" s="273" t="s">
        <v>2840</v>
      </c>
      <c r="J1423" s="273" t="s">
        <v>373</v>
      </c>
      <c r="K1423" s="275">
        <v>1.6173070000000001</v>
      </c>
      <c r="L1423" s="275">
        <v>1.6173070000000001</v>
      </c>
      <c r="M1423" s="275">
        <v>1.518667</v>
      </c>
      <c r="N1423" s="276">
        <v>6.0990275810344023</v>
      </c>
      <c r="O1423" s="273"/>
      <c r="P1423" s="273"/>
      <c r="Q1423" s="277"/>
    </row>
    <row r="1424" spans="1:17" customFormat="1">
      <c r="A1424" s="271">
        <v>1421</v>
      </c>
      <c r="B1424" s="272"/>
      <c r="C1424" s="272" t="s">
        <v>4213</v>
      </c>
      <c r="D1424" s="272" t="s">
        <v>1049</v>
      </c>
      <c r="E1424" s="272"/>
      <c r="F1424" s="273" t="s">
        <v>4626</v>
      </c>
      <c r="G1424" s="274">
        <v>304521140101</v>
      </c>
      <c r="H1424" s="273" t="s">
        <v>4627</v>
      </c>
      <c r="I1424" s="273" t="s">
        <v>2596</v>
      </c>
      <c r="J1424" s="273" t="s">
        <v>373</v>
      </c>
      <c r="K1424" s="275">
        <v>0.82386000000000004</v>
      </c>
      <c r="L1424" s="275">
        <v>0.82386000000000004</v>
      </c>
      <c r="M1424" s="275">
        <v>0.78384600000000004</v>
      </c>
      <c r="N1424" s="276">
        <v>4.8568931614594701</v>
      </c>
      <c r="O1424" s="273"/>
      <c r="P1424" s="273"/>
      <c r="Q1424" s="277"/>
    </row>
    <row r="1425" spans="1:17" customFormat="1">
      <c r="A1425" s="271">
        <v>1422</v>
      </c>
      <c r="B1425" s="272"/>
      <c r="C1425" s="272" t="s">
        <v>4213</v>
      </c>
      <c r="D1425" s="272" t="s">
        <v>1049</v>
      </c>
      <c r="E1425" s="272"/>
      <c r="F1425" s="273" t="s">
        <v>4624</v>
      </c>
      <c r="G1425" s="274">
        <v>304521140207</v>
      </c>
      <c r="H1425" s="273" t="s">
        <v>4628</v>
      </c>
      <c r="I1425" s="273" t="s">
        <v>2658</v>
      </c>
      <c r="J1425" s="273" t="s">
        <v>373</v>
      </c>
      <c r="K1425" s="275">
        <v>1.586066</v>
      </c>
      <c r="L1425" s="275">
        <v>1.586066</v>
      </c>
      <c r="M1425" s="275">
        <v>1.509676</v>
      </c>
      <c r="N1425" s="276">
        <v>4.8163191191287096</v>
      </c>
      <c r="O1425" s="273"/>
      <c r="P1425" s="273"/>
      <c r="Q1425" s="277"/>
    </row>
    <row r="1426" spans="1:17" customFormat="1">
      <c r="A1426" s="271">
        <v>1423</v>
      </c>
      <c r="B1426" s="272"/>
      <c r="C1426" s="272" t="s">
        <v>4213</v>
      </c>
      <c r="D1426" s="272" t="s">
        <v>1049</v>
      </c>
      <c r="E1426" s="272"/>
      <c r="F1426" s="273" t="s">
        <v>4629</v>
      </c>
      <c r="G1426" s="274">
        <v>304521440104</v>
      </c>
      <c r="H1426" s="273" t="s">
        <v>4630</v>
      </c>
      <c r="I1426" s="273" t="s">
        <v>2840</v>
      </c>
      <c r="J1426" s="273" t="s">
        <v>373</v>
      </c>
      <c r="K1426" s="275">
        <v>4.8924000000000003</v>
      </c>
      <c r="L1426" s="275">
        <v>4.8924000000000003</v>
      </c>
      <c r="M1426" s="275">
        <v>4.6605300000000005</v>
      </c>
      <c r="N1426" s="276">
        <v>4.7393917095903806</v>
      </c>
      <c r="O1426" s="273"/>
      <c r="P1426" s="273"/>
      <c r="Q1426" s="277"/>
    </row>
    <row r="1427" spans="1:17" customFormat="1">
      <c r="A1427" s="271">
        <v>1424</v>
      </c>
      <c r="B1427" s="272"/>
      <c r="C1427" s="272" t="s">
        <v>4213</v>
      </c>
      <c r="D1427" s="272" t="s">
        <v>1049</v>
      </c>
      <c r="E1427" s="272"/>
      <c r="F1427" s="273" t="s">
        <v>4608</v>
      </c>
      <c r="G1427" s="274">
        <v>304521240103</v>
      </c>
      <c r="H1427" s="273" t="s">
        <v>4631</v>
      </c>
      <c r="I1427" s="273" t="s">
        <v>2596</v>
      </c>
      <c r="J1427" s="273" t="s">
        <v>373</v>
      </c>
      <c r="K1427" s="275">
        <v>1.7968</v>
      </c>
      <c r="L1427" s="275">
        <v>1.7968</v>
      </c>
      <c r="M1427" s="275">
        <v>1.7153369999999999</v>
      </c>
      <c r="N1427" s="276">
        <v>4.5337822796081957</v>
      </c>
      <c r="O1427" s="273"/>
      <c r="P1427" s="273"/>
      <c r="Q1427" s="277"/>
    </row>
    <row r="1428" spans="1:17" customFormat="1">
      <c r="A1428" s="271">
        <v>1425</v>
      </c>
      <c r="B1428" s="272"/>
      <c r="C1428" s="272" t="s">
        <v>4213</v>
      </c>
      <c r="D1428" s="272" t="s">
        <v>1049</v>
      </c>
      <c r="E1428" s="272"/>
      <c r="F1428" s="273" t="s">
        <v>4632</v>
      </c>
      <c r="G1428" s="274">
        <v>304521140302</v>
      </c>
      <c r="H1428" s="273" t="s">
        <v>4633</v>
      </c>
      <c r="I1428" s="273" t="s">
        <v>2596</v>
      </c>
      <c r="J1428" s="273" t="s">
        <v>373</v>
      </c>
      <c r="K1428" s="275">
        <v>0.461368</v>
      </c>
      <c r="L1428" s="275">
        <v>0.461368</v>
      </c>
      <c r="M1428" s="275">
        <v>0.441552</v>
      </c>
      <c r="N1428" s="276">
        <v>4.2950529728979907</v>
      </c>
      <c r="O1428" s="273"/>
      <c r="P1428" s="273"/>
      <c r="Q1428" s="277"/>
    </row>
    <row r="1429" spans="1:17" customFormat="1">
      <c r="A1429" s="271">
        <v>1426</v>
      </c>
      <c r="B1429" s="272"/>
      <c r="C1429" s="272" t="s">
        <v>4213</v>
      </c>
      <c r="D1429" s="272" t="s">
        <v>1049</v>
      </c>
      <c r="E1429" s="272"/>
      <c r="F1429" s="273" t="s">
        <v>4618</v>
      </c>
      <c r="G1429" s="274">
        <v>304521340402</v>
      </c>
      <c r="H1429" s="273" t="s">
        <v>4634</v>
      </c>
      <c r="I1429" s="273" t="s">
        <v>2840</v>
      </c>
      <c r="J1429" s="273" t="s">
        <v>373</v>
      </c>
      <c r="K1429" s="275">
        <v>3.9948000000000001</v>
      </c>
      <c r="L1429" s="275">
        <v>3.9948000000000001</v>
      </c>
      <c r="M1429" s="275">
        <v>3.8242289999999999</v>
      </c>
      <c r="N1429" s="276">
        <v>4.2698257735055627</v>
      </c>
      <c r="O1429" s="273"/>
      <c r="P1429" s="273"/>
      <c r="Q1429" s="277"/>
    </row>
    <row r="1430" spans="1:17" customFormat="1">
      <c r="A1430" s="271">
        <v>1427</v>
      </c>
      <c r="B1430" s="272"/>
      <c r="C1430" s="272" t="s">
        <v>4213</v>
      </c>
      <c r="D1430" s="272" t="s">
        <v>1049</v>
      </c>
      <c r="E1430" s="272"/>
      <c r="F1430" s="273" t="s">
        <v>4622</v>
      </c>
      <c r="G1430" s="274">
        <v>304521140401</v>
      </c>
      <c r="H1430" s="273" t="s">
        <v>4635</v>
      </c>
      <c r="I1430" s="273" t="s">
        <v>2840</v>
      </c>
      <c r="J1430" s="273" t="s">
        <v>373</v>
      </c>
      <c r="K1430" s="275">
        <v>3.9066480000000001</v>
      </c>
      <c r="L1430" s="275">
        <v>3.9066480000000001</v>
      </c>
      <c r="M1430" s="275">
        <v>3.74139</v>
      </c>
      <c r="N1430" s="276">
        <v>4.230173796052271</v>
      </c>
      <c r="O1430" s="273"/>
      <c r="P1430" s="273"/>
      <c r="Q1430" s="277"/>
    </row>
    <row r="1431" spans="1:17" customFormat="1">
      <c r="A1431" s="271">
        <v>1428</v>
      </c>
      <c r="B1431" s="272"/>
      <c r="C1431" s="272" t="s">
        <v>4213</v>
      </c>
      <c r="D1431" s="272" t="s">
        <v>1049</v>
      </c>
      <c r="E1431" s="272"/>
      <c r="F1431" s="273" t="s">
        <v>4613</v>
      </c>
      <c r="G1431" s="274">
        <v>304521540205</v>
      </c>
      <c r="H1431" s="273" t="s">
        <v>4636</v>
      </c>
      <c r="I1431" s="273" t="s">
        <v>2840</v>
      </c>
      <c r="J1431" s="273" t="s">
        <v>373</v>
      </c>
      <c r="K1431" s="275">
        <v>3.3740649999999999</v>
      </c>
      <c r="L1431" s="275">
        <v>3.3740649999999999</v>
      </c>
      <c r="M1431" s="275">
        <v>3.2370130000000001</v>
      </c>
      <c r="N1431" s="276">
        <v>4.061925303750809</v>
      </c>
      <c r="O1431" s="273"/>
      <c r="P1431" s="273"/>
      <c r="Q1431" s="277"/>
    </row>
    <row r="1432" spans="1:17" customFormat="1">
      <c r="A1432" s="271">
        <v>1429</v>
      </c>
      <c r="B1432" s="272"/>
      <c r="C1432" s="272" t="s">
        <v>4213</v>
      </c>
      <c r="D1432" s="272" t="s">
        <v>1049</v>
      </c>
      <c r="E1432" s="272"/>
      <c r="F1432" s="273" t="s">
        <v>4624</v>
      </c>
      <c r="G1432" s="274">
        <v>304521140204</v>
      </c>
      <c r="H1432" s="273" t="s">
        <v>4637</v>
      </c>
      <c r="I1432" s="273" t="s">
        <v>2840</v>
      </c>
      <c r="J1432" s="273" t="s">
        <v>373</v>
      </c>
      <c r="K1432" s="275">
        <v>3.2897889999999999</v>
      </c>
      <c r="L1432" s="275">
        <v>3.2897889999999999</v>
      </c>
      <c r="M1432" s="275">
        <v>3.1633809999999998</v>
      </c>
      <c r="N1432" s="276">
        <v>3.842434879562187</v>
      </c>
      <c r="O1432" s="273"/>
      <c r="P1432" s="273"/>
      <c r="Q1432" s="277"/>
    </row>
    <row r="1433" spans="1:17" customFormat="1">
      <c r="A1433" s="271">
        <v>1430</v>
      </c>
      <c r="B1433" s="272"/>
      <c r="C1433" s="272" t="s">
        <v>4213</v>
      </c>
      <c r="D1433" s="272" t="s">
        <v>1049</v>
      </c>
      <c r="E1433" s="272"/>
      <c r="F1433" s="273" t="s">
        <v>4638</v>
      </c>
      <c r="G1433" s="274">
        <v>304521240401</v>
      </c>
      <c r="H1433" s="273" t="s">
        <v>4639</v>
      </c>
      <c r="I1433" s="273" t="s">
        <v>2596</v>
      </c>
      <c r="J1433" s="273" t="s">
        <v>373</v>
      </c>
      <c r="K1433" s="275">
        <v>2.1876000000000002</v>
      </c>
      <c r="L1433" s="275">
        <v>2.1876000000000002</v>
      </c>
      <c r="M1433" s="275">
        <v>2.1053889999999997</v>
      </c>
      <c r="N1433" s="276">
        <v>3.7580453464984673</v>
      </c>
      <c r="O1433" s="273"/>
      <c r="P1433" s="273"/>
      <c r="Q1433" s="277"/>
    </row>
    <row r="1434" spans="1:17" customFormat="1">
      <c r="A1434" s="271">
        <v>1431</v>
      </c>
      <c r="B1434" s="272"/>
      <c r="C1434" s="272" t="s">
        <v>4213</v>
      </c>
      <c r="D1434" s="272" t="s">
        <v>1049</v>
      </c>
      <c r="E1434" s="272"/>
      <c r="F1434" s="273" t="s">
        <v>4624</v>
      </c>
      <c r="G1434" s="274">
        <v>304521140206</v>
      </c>
      <c r="H1434" s="273" t="s">
        <v>4640</v>
      </c>
      <c r="I1434" s="273" t="s">
        <v>2658</v>
      </c>
      <c r="J1434" s="273" t="s">
        <v>373</v>
      </c>
      <c r="K1434" s="275">
        <v>0.60765800000000003</v>
      </c>
      <c r="L1434" s="275">
        <v>0.60765800000000003</v>
      </c>
      <c r="M1434" s="275">
        <v>0.59426499999999993</v>
      </c>
      <c r="N1434" s="276">
        <v>2.2040358227819099</v>
      </c>
      <c r="O1434" s="273"/>
      <c r="P1434" s="273"/>
      <c r="Q1434" s="277"/>
    </row>
    <row r="1435" spans="1:17" customFormat="1">
      <c r="A1435" s="271">
        <v>1432</v>
      </c>
      <c r="B1435" s="272"/>
      <c r="C1435" s="272" t="s">
        <v>4213</v>
      </c>
      <c r="D1435" s="272" t="s">
        <v>1049</v>
      </c>
      <c r="E1435" s="272"/>
      <c r="F1435" s="273" t="s">
        <v>4641</v>
      </c>
      <c r="G1435" s="274">
        <v>304521540103</v>
      </c>
      <c r="H1435" s="273" t="s">
        <v>4642</v>
      </c>
      <c r="I1435" s="273" t="s">
        <v>2596</v>
      </c>
      <c r="J1435" s="273" t="s">
        <v>373</v>
      </c>
      <c r="K1435" s="275">
        <v>1.6347</v>
      </c>
      <c r="L1435" s="275">
        <v>1.6347</v>
      </c>
      <c r="M1435" s="275">
        <v>1.5994679999999999</v>
      </c>
      <c r="N1435" s="276">
        <v>2.1552578454762434</v>
      </c>
      <c r="O1435" s="273"/>
      <c r="P1435" s="273"/>
      <c r="Q1435" s="277"/>
    </row>
    <row r="1436" spans="1:17" customFormat="1">
      <c r="A1436" s="271">
        <v>1433</v>
      </c>
      <c r="B1436" s="272"/>
      <c r="C1436" s="272" t="s">
        <v>4213</v>
      </c>
      <c r="D1436" s="272" t="s">
        <v>1049</v>
      </c>
      <c r="E1436" s="272"/>
      <c r="F1436" s="273" t="s">
        <v>4609</v>
      </c>
      <c r="G1436" s="274">
        <v>304521440204</v>
      </c>
      <c r="H1436" s="273" t="s">
        <v>4643</v>
      </c>
      <c r="I1436" s="273" t="s">
        <v>2840</v>
      </c>
      <c r="J1436" s="273" t="s">
        <v>373</v>
      </c>
      <c r="K1436" s="275">
        <v>1.7582</v>
      </c>
      <c r="L1436" s="275">
        <v>1.7582</v>
      </c>
      <c r="M1436" s="275">
        <v>1.732399</v>
      </c>
      <c r="N1436" s="276">
        <v>1.4674667273347721</v>
      </c>
      <c r="O1436" s="273"/>
      <c r="P1436" s="273"/>
      <c r="Q1436" s="277"/>
    </row>
    <row r="1437" spans="1:17" customFormat="1">
      <c r="A1437" s="271">
        <v>1434</v>
      </c>
      <c r="B1437" s="272"/>
      <c r="C1437" s="272" t="s">
        <v>4213</v>
      </c>
      <c r="D1437" s="272" t="s">
        <v>1049</v>
      </c>
      <c r="E1437" s="272"/>
      <c r="F1437" s="273" t="s">
        <v>4609</v>
      </c>
      <c r="G1437" s="274">
        <v>304521440202</v>
      </c>
      <c r="H1437" s="273" t="s">
        <v>4644</v>
      </c>
      <c r="I1437" s="273" t="s">
        <v>2840</v>
      </c>
      <c r="J1437" s="273" t="s">
        <v>373</v>
      </c>
      <c r="K1437" s="275">
        <v>0.60840000000000005</v>
      </c>
      <c r="L1437" s="275">
        <v>0.60840000000000005</v>
      </c>
      <c r="M1437" s="275">
        <v>0.60259499999999999</v>
      </c>
      <c r="N1437" s="276">
        <v>0.95414201183432934</v>
      </c>
      <c r="O1437" s="273"/>
      <c r="P1437" s="273"/>
      <c r="Q1437" s="277"/>
    </row>
    <row r="1438" spans="1:17" customFormat="1">
      <c r="A1438" s="271">
        <v>1435</v>
      </c>
      <c r="B1438" s="272"/>
      <c r="C1438" s="272" t="s">
        <v>4213</v>
      </c>
      <c r="D1438" s="272" t="s">
        <v>1049</v>
      </c>
      <c r="E1438" s="272"/>
      <c r="F1438" s="273" t="s">
        <v>4613</v>
      </c>
      <c r="G1438" s="274">
        <v>304521540204</v>
      </c>
      <c r="H1438" s="273" t="s">
        <v>2689</v>
      </c>
      <c r="I1438" s="273" t="s">
        <v>2840</v>
      </c>
      <c r="J1438" s="273" t="s">
        <v>373</v>
      </c>
      <c r="K1438" s="275">
        <v>2.1196999999999999</v>
      </c>
      <c r="L1438" s="275">
        <v>2.1196999999999999</v>
      </c>
      <c r="M1438" s="275">
        <v>2.105645</v>
      </c>
      <c r="N1438" s="276">
        <v>0.66306552814077135</v>
      </c>
      <c r="O1438" s="273"/>
      <c r="P1438" s="273"/>
      <c r="Q1438" s="277"/>
    </row>
    <row r="1439" spans="1:17" customFormat="1">
      <c r="A1439" s="271">
        <v>1436</v>
      </c>
      <c r="B1439" s="272"/>
      <c r="C1439" s="272" t="s">
        <v>4213</v>
      </c>
      <c r="D1439" s="272" t="s">
        <v>1049</v>
      </c>
      <c r="E1439" s="272"/>
      <c r="F1439" s="273" t="s">
        <v>4611</v>
      </c>
      <c r="G1439" s="274">
        <v>304521340104</v>
      </c>
      <c r="H1439" s="273" t="s">
        <v>4645</v>
      </c>
      <c r="I1439" s="273" t="s">
        <v>2596</v>
      </c>
      <c r="J1439" s="273" t="s">
        <v>373</v>
      </c>
      <c r="K1439" s="275">
        <v>0.26558999999999999</v>
      </c>
      <c r="L1439" s="275">
        <v>0.26558999999999999</v>
      </c>
      <c r="M1439" s="275">
        <v>0.264795</v>
      </c>
      <c r="N1439" s="276">
        <v>0.29933355924544985</v>
      </c>
      <c r="O1439" s="273"/>
      <c r="P1439" s="273"/>
      <c r="Q1439" s="277"/>
    </row>
    <row r="1440" spans="1:17" customFormat="1">
      <c r="A1440" s="271">
        <v>1437</v>
      </c>
      <c r="B1440" s="272"/>
      <c r="C1440" s="272" t="s">
        <v>4213</v>
      </c>
      <c r="D1440" s="272" t="s">
        <v>1049</v>
      </c>
      <c r="E1440" s="272"/>
      <c r="F1440" s="273" t="s">
        <v>4646</v>
      </c>
      <c r="G1440" s="274">
        <v>304511440204</v>
      </c>
      <c r="H1440" s="273" t="s">
        <v>4647</v>
      </c>
      <c r="I1440" s="273" t="s">
        <v>2596</v>
      </c>
      <c r="J1440" s="273" t="s">
        <v>373</v>
      </c>
      <c r="K1440" s="275">
        <v>1.2287999999999999</v>
      </c>
      <c r="L1440" s="275">
        <v>1.2287999999999999</v>
      </c>
      <c r="M1440" s="275">
        <v>0.91997899999999999</v>
      </c>
      <c r="N1440" s="276">
        <v>25.131917317708329</v>
      </c>
      <c r="O1440" s="273"/>
      <c r="P1440" s="273"/>
      <c r="Q1440" s="277"/>
    </row>
    <row r="1441" spans="1:17" customFormat="1">
      <c r="A1441" s="271">
        <v>1438</v>
      </c>
      <c r="B1441" s="272"/>
      <c r="C1441" s="272" t="s">
        <v>4213</v>
      </c>
      <c r="D1441" s="272" t="s">
        <v>1049</v>
      </c>
      <c r="E1441" s="272"/>
      <c r="F1441" s="273" t="s">
        <v>4648</v>
      </c>
      <c r="G1441" s="274">
        <v>304511440404</v>
      </c>
      <c r="H1441" s="273" t="s">
        <v>4649</v>
      </c>
      <c r="I1441" s="273" t="s">
        <v>2596</v>
      </c>
      <c r="J1441" s="273" t="s">
        <v>373</v>
      </c>
      <c r="K1441" s="275">
        <v>0.52664</v>
      </c>
      <c r="L1441" s="275">
        <v>0.52664</v>
      </c>
      <c r="M1441" s="275">
        <v>0.46222000000000002</v>
      </c>
      <c r="N1441" s="276">
        <v>12.232264924806314</v>
      </c>
      <c r="O1441" s="273"/>
      <c r="P1441" s="273"/>
      <c r="Q1441" s="277"/>
    </row>
    <row r="1442" spans="1:17" customFormat="1">
      <c r="A1442" s="271">
        <v>1439</v>
      </c>
      <c r="B1442" s="272"/>
      <c r="C1442" s="272" t="s">
        <v>4213</v>
      </c>
      <c r="D1442" s="272" t="s">
        <v>1049</v>
      </c>
      <c r="E1442" s="272"/>
      <c r="F1442" s="273" t="s">
        <v>4648</v>
      </c>
      <c r="G1442" s="274">
        <v>304511440401</v>
      </c>
      <c r="H1442" s="273" t="s">
        <v>4650</v>
      </c>
      <c r="I1442" s="273" t="s">
        <v>2596</v>
      </c>
      <c r="J1442" s="273" t="s">
        <v>373</v>
      </c>
      <c r="K1442" s="275">
        <v>0.29147099999999998</v>
      </c>
      <c r="L1442" s="275">
        <v>0.29147099999999998</v>
      </c>
      <c r="M1442" s="275">
        <v>0.26304300000000003</v>
      </c>
      <c r="N1442" s="276">
        <v>9.7532859186677072</v>
      </c>
      <c r="O1442" s="273"/>
      <c r="P1442" s="273"/>
      <c r="Q1442" s="277"/>
    </row>
    <row r="1443" spans="1:17" customFormat="1">
      <c r="A1443" s="271">
        <v>1440</v>
      </c>
      <c r="B1443" s="272"/>
      <c r="C1443" s="272" t="s">
        <v>4213</v>
      </c>
      <c r="D1443" s="272" t="s">
        <v>1049</v>
      </c>
      <c r="E1443" s="272"/>
      <c r="F1443" s="273" t="s">
        <v>4646</v>
      </c>
      <c r="G1443" s="274">
        <v>304511440203</v>
      </c>
      <c r="H1443" s="273" t="s">
        <v>4651</v>
      </c>
      <c r="I1443" s="273" t="s">
        <v>2596</v>
      </c>
      <c r="J1443" s="273" t="s">
        <v>373</v>
      </c>
      <c r="K1443" s="275">
        <v>2.6837200000000001</v>
      </c>
      <c r="L1443" s="275">
        <v>2.6837200000000001</v>
      </c>
      <c r="M1443" s="275">
        <v>2.428976</v>
      </c>
      <c r="N1443" s="276">
        <v>9.4921973976420819</v>
      </c>
      <c r="O1443" s="273"/>
      <c r="P1443" s="273"/>
      <c r="Q1443" s="277"/>
    </row>
    <row r="1444" spans="1:17" customFormat="1">
      <c r="A1444" s="271">
        <v>1441</v>
      </c>
      <c r="B1444" s="272"/>
      <c r="C1444" s="272" t="s">
        <v>4213</v>
      </c>
      <c r="D1444" s="272" t="s">
        <v>1049</v>
      </c>
      <c r="E1444" s="272"/>
      <c r="F1444" s="273" t="s">
        <v>4652</v>
      </c>
      <c r="G1444" s="274">
        <v>304511140206</v>
      </c>
      <c r="H1444" s="273" t="s">
        <v>4653</v>
      </c>
      <c r="I1444" s="273" t="s">
        <v>2658</v>
      </c>
      <c r="J1444" s="273" t="s">
        <v>373</v>
      </c>
      <c r="K1444" s="275">
        <v>0.19159999999999999</v>
      </c>
      <c r="L1444" s="275">
        <v>0.19159999999999999</v>
      </c>
      <c r="M1444" s="275">
        <v>0.17415800000000001</v>
      </c>
      <c r="N1444" s="276">
        <v>9.1033402922755666</v>
      </c>
      <c r="O1444" s="273"/>
      <c r="P1444" s="273"/>
      <c r="Q1444" s="277"/>
    </row>
    <row r="1445" spans="1:17" customFormat="1">
      <c r="A1445" s="271">
        <v>1442</v>
      </c>
      <c r="B1445" s="272"/>
      <c r="C1445" s="272" t="s">
        <v>4213</v>
      </c>
      <c r="D1445" s="272" t="s">
        <v>1049</v>
      </c>
      <c r="E1445" s="272"/>
      <c r="F1445" s="273" t="s">
        <v>4654</v>
      </c>
      <c r="G1445" s="274">
        <v>304511440304</v>
      </c>
      <c r="H1445" s="273" t="s">
        <v>4655</v>
      </c>
      <c r="I1445" s="273" t="s">
        <v>2599</v>
      </c>
      <c r="J1445" s="273" t="s">
        <v>373</v>
      </c>
      <c r="K1445" s="275">
        <v>2.9578000000000002</v>
      </c>
      <c r="L1445" s="275">
        <v>2.9578000000000002</v>
      </c>
      <c r="M1445" s="275">
        <v>2.697692</v>
      </c>
      <c r="N1445" s="276">
        <v>8.7939684900939969</v>
      </c>
      <c r="O1445" s="273"/>
      <c r="P1445" s="273"/>
      <c r="Q1445" s="277"/>
    </row>
    <row r="1446" spans="1:17" customFormat="1">
      <c r="A1446" s="271">
        <v>1443</v>
      </c>
      <c r="B1446" s="272"/>
      <c r="C1446" s="272" t="s">
        <v>4213</v>
      </c>
      <c r="D1446" s="272" t="s">
        <v>1049</v>
      </c>
      <c r="E1446" s="272"/>
      <c r="F1446" s="273" t="s">
        <v>4656</v>
      </c>
      <c r="G1446" s="274">
        <v>304511440103</v>
      </c>
      <c r="H1446" s="273" t="s">
        <v>4657</v>
      </c>
      <c r="I1446" s="273" t="s">
        <v>2596</v>
      </c>
      <c r="J1446" s="273" t="s">
        <v>373</v>
      </c>
      <c r="K1446" s="275">
        <v>1.6755</v>
      </c>
      <c r="L1446" s="275">
        <v>1.6755</v>
      </c>
      <c r="M1446" s="275">
        <v>1.528753</v>
      </c>
      <c r="N1446" s="276">
        <v>8.7584004774694098</v>
      </c>
      <c r="O1446" s="273"/>
      <c r="P1446" s="273"/>
      <c r="Q1446" s="277"/>
    </row>
    <row r="1447" spans="1:17" customFormat="1">
      <c r="A1447" s="271">
        <v>1444</v>
      </c>
      <c r="B1447" s="272"/>
      <c r="C1447" s="272" t="s">
        <v>4213</v>
      </c>
      <c r="D1447" s="272" t="s">
        <v>1049</v>
      </c>
      <c r="E1447" s="272"/>
      <c r="F1447" s="273" t="s">
        <v>4656</v>
      </c>
      <c r="G1447" s="274">
        <v>304511440102</v>
      </c>
      <c r="H1447" s="273" t="s">
        <v>4658</v>
      </c>
      <c r="I1447" s="273" t="s">
        <v>2840</v>
      </c>
      <c r="J1447" s="273" t="s">
        <v>373</v>
      </c>
      <c r="K1447" s="275">
        <v>2.3702999999999999</v>
      </c>
      <c r="L1447" s="275">
        <v>2.3702999999999999</v>
      </c>
      <c r="M1447" s="275">
        <v>2.1640999999999999</v>
      </c>
      <c r="N1447" s="276">
        <v>8.699320761085092</v>
      </c>
      <c r="O1447" s="273"/>
      <c r="P1447" s="273"/>
      <c r="Q1447" s="277"/>
    </row>
    <row r="1448" spans="1:17" customFormat="1">
      <c r="A1448" s="271">
        <v>1445</v>
      </c>
      <c r="B1448" s="272"/>
      <c r="C1448" s="272" t="s">
        <v>4213</v>
      </c>
      <c r="D1448" s="272" t="s">
        <v>1049</v>
      </c>
      <c r="E1448" s="272"/>
      <c r="F1448" s="273" t="s">
        <v>4659</v>
      </c>
      <c r="G1448" s="274">
        <v>304511240306</v>
      </c>
      <c r="H1448" s="273" t="s">
        <v>4660</v>
      </c>
      <c r="I1448" s="273" t="s">
        <v>2596</v>
      </c>
      <c r="J1448" s="273" t="s">
        <v>373</v>
      </c>
      <c r="K1448" s="275">
        <v>0.80500000000000005</v>
      </c>
      <c r="L1448" s="275">
        <v>0.80500000000000005</v>
      </c>
      <c r="M1448" s="275">
        <v>0.73567300000000002</v>
      </c>
      <c r="N1448" s="276">
        <v>8.6120496894409975</v>
      </c>
      <c r="O1448" s="273"/>
      <c r="P1448" s="273"/>
      <c r="Q1448" s="277"/>
    </row>
    <row r="1449" spans="1:17" customFormat="1">
      <c r="A1449" s="271">
        <v>1446</v>
      </c>
      <c r="B1449" s="272"/>
      <c r="C1449" s="272" t="s">
        <v>4213</v>
      </c>
      <c r="D1449" s="272" t="s">
        <v>1049</v>
      </c>
      <c r="E1449" s="272"/>
      <c r="F1449" s="273" t="s">
        <v>4661</v>
      </c>
      <c r="G1449" s="274">
        <v>304511240102</v>
      </c>
      <c r="H1449" s="273" t="s">
        <v>4662</v>
      </c>
      <c r="I1449" s="273" t="s">
        <v>2840</v>
      </c>
      <c r="J1449" s="273" t="s">
        <v>373</v>
      </c>
      <c r="K1449" s="275">
        <v>4.462E-2</v>
      </c>
      <c r="L1449" s="275">
        <v>4.462E-2</v>
      </c>
      <c r="M1449" s="275">
        <v>4.0882000000000002E-2</v>
      </c>
      <c r="N1449" s="276">
        <v>8.3774092335275618</v>
      </c>
      <c r="O1449" s="273"/>
      <c r="P1449" s="273"/>
      <c r="Q1449" s="277"/>
    </row>
    <row r="1450" spans="1:17" customFormat="1">
      <c r="A1450" s="271">
        <v>1447</v>
      </c>
      <c r="B1450" s="272"/>
      <c r="C1450" s="272" t="s">
        <v>4213</v>
      </c>
      <c r="D1450" s="272" t="s">
        <v>1049</v>
      </c>
      <c r="E1450" s="272"/>
      <c r="F1450" s="273" t="s">
        <v>4663</v>
      </c>
      <c r="G1450" s="274">
        <v>304511240204</v>
      </c>
      <c r="H1450" s="273" t="s">
        <v>4664</v>
      </c>
      <c r="I1450" s="273" t="s">
        <v>2596</v>
      </c>
      <c r="J1450" s="273" t="s">
        <v>373</v>
      </c>
      <c r="K1450" s="275">
        <v>1.2896000000000001</v>
      </c>
      <c r="L1450" s="275">
        <v>1.2896000000000001</v>
      </c>
      <c r="M1450" s="275">
        <v>1.18956</v>
      </c>
      <c r="N1450" s="276">
        <v>7.7574441687345006</v>
      </c>
      <c r="O1450" s="273"/>
      <c r="P1450" s="273"/>
      <c r="Q1450" s="277"/>
    </row>
    <row r="1451" spans="1:17" customFormat="1">
      <c r="A1451" s="271">
        <v>1448</v>
      </c>
      <c r="B1451" s="272"/>
      <c r="C1451" s="272" t="s">
        <v>4213</v>
      </c>
      <c r="D1451" s="272" t="s">
        <v>1049</v>
      </c>
      <c r="E1451" s="272"/>
      <c r="F1451" s="273" t="s">
        <v>4665</v>
      </c>
      <c r="G1451" s="274">
        <v>304511340404</v>
      </c>
      <c r="H1451" s="273" t="s">
        <v>4666</v>
      </c>
      <c r="I1451" s="273" t="s">
        <v>2599</v>
      </c>
      <c r="J1451" s="273" t="s">
        <v>373</v>
      </c>
      <c r="K1451" s="275">
        <v>1.7570600000000001</v>
      </c>
      <c r="L1451" s="275">
        <v>1.7570600000000001</v>
      </c>
      <c r="M1451" s="275">
        <v>1.6354880000000001</v>
      </c>
      <c r="N1451" s="276">
        <v>6.9190579718393233</v>
      </c>
      <c r="O1451" s="273"/>
      <c r="P1451" s="273"/>
      <c r="Q1451" s="277"/>
    </row>
    <row r="1452" spans="1:17" customFormat="1">
      <c r="A1452" s="271">
        <v>1449</v>
      </c>
      <c r="B1452" s="272"/>
      <c r="C1452" s="272" t="s">
        <v>4213</v>
      </c>
      <c r="D1452" s="272" t="s">
        <v>1049</v>
      </c>
      <c r="E1452" s="272"/>
      <c r="F1452" s="273" t="s">
        <v>4659</v>
      </c>
      <c r="G1452" s="274">
        <v>304511240302</v>
      </c>
      <c r="H1452" s="273" t="s">
        <v>4667</v>
      </c>
      <c r="I1452" s="273" t="s">
        <v>2596</v>
      </c>
      <c r="J1452" s="273" t="s">
        <v>373</v>
      </c>
      <c r="K1452" s="275">
        <v>3.0537999999999998</v>
      </c>
      <c r="L1452" s="275">
        <v>3.0537999999999998</v>
      </c>
      <c r="M1452" s="275">
        <v>2.848166</v>
      </c>
      <c r="N1452" s="276">
        <v>6.7337088217957923</v>
      </c>
      <c r="O1452" s="273"/>
      <c r="P1452" s="273"/>
      <c r="Q1452" s="277"/>
    </row>
    <row r="1453" spans="1:17" customFormat="1">
      <c r="A1453" s="271">
        <v>1450</v>
      </c>
      <c r="B1453" s="272"/>
      <c r="C1453" s="272" t="s">
        <v>4213</v>
      </c>
      <c r="D1453" s="272" t="s">
        <v>1049</v>
      </c>
      <c r="E1453" s="272"/>
      <c r="F1453" s="273" t="s">
        <v>4668</v>
      </c>
      <c r="G1453" s="274">
        <v>304511540104</v>
      </c>
      <c r="H1453" s="273" t="s">
        <v>4669</v>
      </c>
      <c r="I1453" s="273" t="s">
        <v>2596</v>
      </c>
      <c r="J1453" s="273" t="s">
        <v>373</v>
      </c>
      <c r="K1453" s="275">
        <v>0.49759999999999999</v>
      </c>
      <c r="L1453" s="275">
        <v>0.49759999999999999</v>
      </c>
      <c r="M1453" s="275">
        <v>0.46523799999999998</v>
      </c>
      <c r="N1453" s="276">
        <v>6.5036173633440528</v>
      </c>
      <c r="O1453" s="273"/>
      <c r="P1453" s="273"/>
      <c r="Q1453" s="277"/>
    </row>
    <row r="1454" spans="1:17" customFormat="1">
      <c r="A1454" s="271">
        <v>1451</v>
      </c>
      <c r="B1454" s="272"/>
      <c r="C1454" s="272" t="s">
        <v>4213</v>
      </c>
      <c r="D1454" s="272" t="s">
        <v>1049</v>
      </c>
      <c r="E1454" s="272"/>
      <c r="F1454" s="273" t="s">
        <v>4659</v>
      </c>
      <c r="G1454" s="274">
        <v>304511240303</v>
      </c>
      <c r="H1454" s="273" t="s">
        <v>4670</v>
      </c>
      <c r="I1454" s="273" t="s">
        <v>2596</v>
      </c>
      <c r="J1454" s="273" t="s">
        <v>373</v>
      </c>
      <c r="K1454" s="275">
        <v>5.1520400000000004</v>
      </c>
      <c r="L1454" s="275">
        <v>5.1520400000000004</v>
      </c>
      <c r="M1454" s="275">
        <v>4.8237140000000007</v>
      </c>
      <c r="N1454" s="276">
        <v>6.3727377893028709</v>
      </c>
      <c r="O1454" s="273"/>
      <c r="P1454" s="273"/>
      <c r="Q1454" s="277"/>
    </row>
    <row r="1455" spans="1:17" customFormat="1">
      <c r="A1455" s="271">
        <v>1452</v>
      </c>
      <c r="B1455" s="272"/>
      <c r="C1455" s="272" t="s">
        <v>4213</v>
      </c>
      <c r="D1455" s="272" t="s">
        <v>1049</v>
      </c>
      <c r="E1455" s="272"/>
      <c r="F1455" s="273" t="s">
        <v>4654</v>
      </c>
      <c r="G1455" s="274">
        <v>304511440301</v>
      </c>
      <c r="H1455" s="273" t="s">
        <v>4671</v>
      </c>
      <c r="I1455" s="273" t="s">
        <v>2596</v>
      </c>
      <c r="J1455" s="273" t="s">
        <v>373</v>
      </c>
      <c r="K1455" s="275">
        <v>1.2654000000000001</v>
      </c>
      <c r="L1455" s="275">
        <v>1.2654000000000001</v>
      </c>
      <c r="M1455" s="275">
        <v>1.1848779999999999</v>
      </c>
      <c r="N1455" s="276">
        <v>6.363363363363379</v>
      </c>
      <c r="O1455" s="273"/>
      <c r="P1455" s="273"/>
      <c r="Q1455" s="277"/>
    </row>
    <row r="1456" spans="1:17" customFormat="1">
      <c r="A1456" s="271">
        <v>1453</v>
      </c>
      <c r="B1456" s="272"/>
      <c r="C1456" s="272" t="s">
        <v>4213</v>
      </c>
      <c r="D1456" s="272" t="s">
        <v>1049</v>
      </c>
      <c r="E1456" s="272"/>
      <c r="F1456" s="273" t="s">
        <v>4672</v>
      </c>
      <c r="G1456" s="274">
        <v>304511540402</v>
      </c>
      <c r="H1456" s="273" t="s">
        <v>4673</v>
      </c>
      <c r="I1456" s="273" t="s">
        <v>2596</v>
      </c>
      <c r="J1456" s="273" t="s">
        <v>373</v>
      </c>
      <c r="K1456" s="275">
        <v>2.48129</v>
      </c>
      <c r="L1456" s="275">
        <v>2.48129</v>
      </c>
      <c r="M1456" s="275">
        <v>2.3286630000000001</v>
      </c>
      <c r="N1456" s="276">
        <v>6.151114944242706</v>
      </c>
      <c r="O1456" s="273"/>
      <c r="P1456" s="273"/>
      <c r="Q1456" s="277"/>
    </row>
    <row r="1457" spans="1:17" customFormat="1">
      <c r="A1457" s="271">
        <v>1454</v>
      </c>
      <c r="B1457" s="272"/>
      <c r="C1457" s="272" t="s">
        <v>4213</v>
      </c>
      <c r="D1457" s="272" t="s">
        <v>1049</v>
      </c>
      <c r="E1457" s="272"/>
      <c r="F1457" s="273" t="s">
        <v>4665</v>
      </c>
      <c r="G1457" s="274">
        <v>304511340402</v>
      </c>
      <c r="H1457" s="273" t="s">
        <v>4674</v>
      </c>
      <c r="I1457" s="273" t="s">
        <v>2596</v>
      </c>
      <c r="J1457" s="273" t="s">
        <v>373</v>
      </c>
      <c r="K1457" s="275">
        <v>1.867</v>
      </c>
      <c r="L1457" s="275">
        <v>1.867</v>
      </c>
      <c r="M1457" s="275">
        <v>1.7595479999999999</v>
      </c>
      <c r="N1457" s="276">
        <v>5.755329405463316</v>
      </c>
      <c r="O1457" s="273"/>
      <c r="P1457" s="273"/>
      <c r="Q1457" s="277"/>
    </row>
    <row r="1458" spans="1:17" customFormat="1">
      <c r="A1458" s="271">
        <v>1455</v>
      </c>
      <c r="B1458" s="272"/>
      <c r="C1458" s="272" t="s">
        <v>4213</v>
      </c>
      <c r="D1458" s="272" t="s">
        <v>1049</v>
      </c>
      <c r="E1458" s="272"/>
      <c r="F1458" s="273" t="s">
        <v>4661</v>
      </c>
      <c r="G1458" s="274">
        <v>304511240104</v>
      </c>
      <c r="H1458" s="273" t="s">
        <v>4675</v>
      </c>
      <c r="I1458" s="273" t="s">
        <v>2596</v>
      </c>
      <c r="J1458" s="273" t="s">
        <v>373</v>
      </c>
      <c r="K1458" s="275">
        <v>0.9556</v>
      </c>
      <c r="L1458" s="275">
        <v>0.9556</v>
      </c>
      <c r="M1458" s="275">
        <v>0.90161599999999997</v>
      </c>
      <c r="N1458" s="276">
        <v>5.6492256174131468</v>
      </c>
      <c r="O1458" s="273"/>
      <c r="P1458" s="273"/>
      <c r="Q1458" s="277"/>
    </row>
    <row r="1459" spans="1:17" customFormat="1">
      <c r="A1459" s="271">
        <v>1456</v>
      </c>
      <c r="B1459" s="272"/>
      <c r="C1459" s="272" t="s">
        <v>4213</v>
      </c>
      <c r="D1459" s="272" t="s">
        <v>1049</v>
      </c>
      <c r="E1459" s="272"/>
      <c r="F1459" s="273" t="s">
        <v>4668</v>
      </c>
      <c r="G1459" s="274">
        <v>304511540102</v>
      </c>
      <c r="H1459" s="273" t="s">
        <v>4676</v>
      </c>
      <c r="I1459" s="273" t="s">
        <v>2596</v>
      </c>
      <c r="J1459" s="273" t="s">
        <v>373</v>
      </c>
      <c r="K1459" s="275">
        <v>0.85799999999999998</v>
      </c>
      <c r="L1459" s="275">
        <v>0.85799999999999998</v>
      </c>
      <c r="M1459" s="275">
        <v>0.80985099999999999</v>
      </c>
      <c r="N1459" s="276">
        <v>5.6117715617715618</v>
      </c>
      <c r="O1459" s="273"/>
      <c r="P1459" s="273"/>
      <c r="Q1459" s="277"/>
    </row>
    <row r="1460" spans="1:17" customFormat="1">
      <c r="A1460" s="271">
        <v>1457</v>
      </c>
      <c r="B1460" s="272"/>
      <c r="C1460" s="272" t="s">
        <v>4213</v>
      </c>
      <c r="D1460" s="272" t="s">
        <v>1049</v>
      </c>
      <c r="E1460" s="272"/>
      <c r="F1460" s="273" t="s">
        <v>4677</v>
      </c>
      <c r="G1460" s="274">
        <v>304321240104</v>
      </c>
      <c r="H1460" s="273" t="s">
        <v>4678</v>
      </c>
      <c r="I1460" s="273" t="s">
        <v>2840</v>
      </c>
      <c r="J1460" s="273" t="s">
        <v>373</v>
      </c>
      <c r="K1460" s="275">
        <v>3.6876000000000002</v>
      </c>
      <c r="L1460" s="275">
        <v>3.6876000000000002</v>
      </c>
      <c r="M1460" s="275">
        <v>3.508899</v>
      </c>
      <c r="N1460" s="276">
        <v>4.8459973966807732</v>
      </c>
      <c r="O1460" s="273"/>
      <c r="P1460" s="273"/>
      <c r="Q1460" s="277"/>
    </row>
    <row r="1461" spans="1:17" customFormat="1">
      <c r="A1461" s="271">
        <v>1458</v>
      </c>
      <c r="B1461" s="272"/>
      <c r="C1461" s="272" t="s">
        <v>4213</v>
      </c>
      <c r="D1461" s="272" t="s">
        <v>1049</v>
      </c>
      <c r="E1461" s="272"/>
      <c r="F1461" s="273" t="s">
        <v>4652</v>
      </c>
      <c r="G1461" s="274">
        <v>304511140201</v>
      </c>
      <c r="H1461" s="273" t="s">
        <v>4679</v>
      </c>
      <c r="I1461" s="273" t="s">
        <v>2840</v>
      </c>
      <c r="J1461" s="273" t="s">
        <v>373</v>
      </c>
      <c r="K1461" s="275">
        <v>0.86699999999999999</v>
      </c>
      <c r="L1461" s="275">
        <v>0.86699999999999999</v>
      </c>
      <c r="M1461" s="275">
        <v>0.82645400000000002</v>
      </c>
      <c r="N1461" s="276">
        <v>4.6765859284890396</v>
      </c>
      <c r="O1461" s="273"/>
      <c r="P1461" s="273"/>
      <c r="Q1461" s="277"/>
    </row>
    <row r="1462" spans="1:17" customFormat="1">
      <c r="A1462" s="271">
        <v>1459</v>
      </c>
      <c r="B1462" s="272"/>
      <c r="C1462" s="272" t="s">
        <v>4213</v>
      </c>
      <c r="D1462" s="272" t="s">
        <v>1049</v>
      </c>
      <c r="E1462" s="272"/>
      <c r="F1462" s="273" t="s">
        <v>4668</v>
      </c>
      <c r="G1462" s="274">
        <v>304511540105</v>
      </c>
      <c r="H1462" s="273" t="s">
        <v>4680</v>
      </c>
      <c r="I1462" s="273" t="s">
        <v>2596</v>
      </c>
      <c r="J1462" s="273" t="s">
        <v>373</v>
      </c>
      <c r="K1462" s="275">
        <v>0.6502</v>
      </c>
      <c r="L1462" s="275">
        <v>0.6502</v>
      </c>
      <c r="M1462" s="275">
        <v>0.62009199999999998</v>
      </c>
      <c r="N1462" s="276">
        <v>4.6305752076284259</v>
      </c>
      <c r="O1462" s="273"/>
      <c r="P1462" s="273"/>
      <c r="Q1462" s="277"/>
    </row>
    <row r="1463" spans="1:17" customFormat="1">
      <c r="A1463" s="271">
        <v>1460</v>
      </c>
      <c r="B1463" s="272"/>
      <c r="C1463" s="272" t="s">
        <v>4213</v>
      </c>
      <c r="D1463" s="272" t="s">
        <v>1049</v>
      </c>
      <c r="E1463" s="272"/>
      <c r="F1463" s="273" t="s">
        <v>4681</v>
      </c>
      <c r="G1463" s="274">
        <v>304511140103</v>
      </c>
      <c r="H1463" s="273" t="s">
        <v>4682</v>
      </c>
      <c r="I1463" s="273" t="s">
        <v>2596</v>
      </c>
      <c r="J1463" s="273" t="s">
        <v>373</v>
      </c>
      <c r="K1463" s="275">
        <v>3.3624999999999998</v>
      </c>
      <c r="L1463" s="275">
        <v>3.3624999999999998</v>
      </c>
      <c r="M1463" s="275">
        <v>3.2101600000000001</v>
      </c>
      <c r="N1463" s="276">
        <v>4.5305576208178353</v>
      </c>
      <c r="O1463" s="273"/>
      <c r="P1463" s="273"/>
      <c r="Q1463" s="277"/>
    </row>
    <row r="1464" spans="1:17" customFormat="1">
      <c r="A1464" s="271">
        <v>1461</v>
      </c>
      <c r="B1464" s="272"/>
      <c r="C1464" s="272" t="s">
        <v>4213</v>
      </c>
      <c r="D1464" s="272" t="s">
        <v>1049</v>
      </c>
      <c r="E1464" s="272"/>
      <c r="F1464" s="273" t="s">
        <v>4683</v>
      </c>
      <c r="G1464" s="274">
        <v>304511140502</v>
      </c>
      <c r="H1464" s="273" t="s">
        <v>4684</v>
      </c>
      <c r="I1464" s="273" t="s">
        <v>2840</v>
      </c>
      <c r="J1464" s="273" t="s">
        <v>373</v>
      </c>
      <c r="K1464" s="275">
        <v>1.8605799999999999</v>
      </c>
      <c r="L1464" s="275">
        <v>1.8605799999999999</v>
      </c>
      <c r="M1464" s="275">
        <v>1.778796</v>
      </c>
      <c r="N1464" s="276">
        <v>4.3956185705532604</v>
      </c>
      <c r="O1464" s="273"/>
      <c r="P1464" s="273"/>
      <c r="Q1464" s="277"/>
    </row>
    <row r="1465" spans="1:17" customFormat="1">
      <c r="A1465" s="271">
        <v>1462</v>
      </c>
      <c r="B1465" s="272"/>
      <c r="C1465" s="272" t="s">
        <v>4213</v>
      </c>
      <c r="D1465" s="272" t="s">
        <v>1049</v>
      </c>
      <c r="E1465" s="272"/>
      <c r="F1465" s="273" t="s">
        <v>4663</v>
      </c>
      <c r="G1465" s="274">
        <v>304511240201</v>
      </c>
      <c r="H1465" s="273" t="s">
        <v>4685</v>
      </c>
      <c r="I1465" s="273" t="s">
        <v>2596</v>
      </c>
      <c r="J1465" s="273" t="s">
        <v>373</v>
      </c>
      <c r="K1465" s="275">
        <v>1.4</v>
      </c>
      <c r="L1465" s="275">
        <v>1.4</v>
      </c>
      <c r="M1465" s="275">
        <v>1.3393280000000001</v>
      </c>
      <c r="N1465" s="276">
        <v>4.3337142857142741</v>
      </c>
      <c r="O1465" s="273"/>
      <c r="P1465" s="273"/>
      <c r="Q1465" s="277"/>
    </row>
    <row r="1466" spans="1:17" customFormat="1">
      <c r="A1466" s="271">
        <v>1463</v>
      </c>
      <c r="B1466" s="272"/>
      <c r="C1466" s="272" t="s">
        <v>4213</v>
      </c>
      <c r="D1466" s="272" t="s">
        <v>1049</v>
      </c>
      <c r="E1466" s="272"/>
      <c r="F1466" s="273" t="s">
        <v>4648</v>
      </c>
      <c r="G1466" s="274">
        <v>304511440403</v>
      </c>
      <c r="H1466" s="273" t="s">
        <v>4686</v>
      </c>
      <c r="I1466" s="273" t="s">
        <v>2596</v>
      </c>
      <c r="J1466" s="273" t="s">
        <v>373</v>
      </c>
      <c r="K1466" s="275">
        <v>0.34464499999999998</v>
      </c>
      <c r="L1466" s="275">
        <v>0.34464499999999998</v>
      </c>
      <c r="M1466" s="275">
        <v>0.329789</v>
      </c>
      <c r="N1466" s="276">
        <v>4.3105224216222435</v>
      </c>
      <c r="O1466" s="273"/>
      <c r="P1466" s="273"/>
      <c r="Q1466" s="277"/>
    </row>
    <row r="1467" spans="1:17" customFormat="1">
      <c r="A1467" s="271">
        <v>1464</v>
      </c>
      <c r="B1467" s="272"/>
      <c r="C1467" s="272" t="s">
        <v>4213</v>
      </c>
      <c r="D1467" s="272" t="s">
        <v>1049</v>
      </c>
      <c r="E1467" s="272"/>
      <c r="F1467" s="273" t="s">
        <v>4668</v>
      </c>
      <c r="G1467" s="274">
        <v>304511540101</v>
      </c>
      <c r="H1467" s="273" t="s">
        <v>4687</v>
      </c>
      <c r="I1467" s="273" t="s">
        <v>2596</v>
      </c>
      <c r="J1467" s="273" t="s">
        <v>373</v>
      </c>
      <c r="K1467" s="275">
        <v>0.54014899999999999</v>
      </c>
      <c r="L1467" s="275">
        <v>0.54014899999999999</v>
      </c>
      <c r="M1467" s="275">
        <v>0.51740200000000003</v>
      </c>
      <c r="N1467" s="276">
        <v>4.2112454156167951</v>
      </c>
      <c r="O1467" s="273"/>
      <c r="P1467" s="273"/>
      <c r="Q1467" s="277"/>
    </row>
    <row r="1468" spans="1:17" customFormat="1">
      <c r="A1468" s="271">
        <v>1465</v>
      </c>
      <c r="B1468" s="272"/>
      <c r="C1468" s="272" t="s">
        <v>4213</v>
      </c>
      <c r="D1468" s="272" t="s">
        <v>1049</v>
      </c>
      <c r="E1468" s="272"/>
      <c r="F1468" s="273" t="s">
        <v>4688</v>
      </c>
      <c r="G1468" s="274">
        <v>304312240301</v>
      </c>
      <c r="H1468" s="273" t="s">
        <v>4689</v>
      </c>
      <c r="I1468" s="273" t="s">
        <v>2596</v>
      </c>
      <c r="J1468" s="273" t="s">
        <v>373</v>
      </c>
      <c r="K1468" s="275">
        <v>0.2422</v>
      </c>
      <c r="L1468" s="275">
        <v>0.2422</v>
      </c>
      <c r="M1468" s="275">
        <v>0.23208899999999999</v>
      </c>
      <c r="N1468" s="276">
        <v>4.1746490503715972</v>
      </c>
      <c r="O1468" s="273"/>
      <c r="P1468" s="273"/>
      <c r="Q1468" s="277"/>
    </row>
    <row r="1469" spans="1:17" customFormat="1">
      <c r="A1469" s="271">
        <v>1466</v>
      </c>
      <c r="B1469" s="272"/>
      <c r="C1469" s="272" t="s">
        <v>4213</v>
      </c>
      <c r="D1469" s="272" t="s">
        <v>1049</v>
      </c>
      <c r="E1469" s="272"/>
      <c r="F1469" s="273" t="s">
        <v>4659</v>
      </c>
      <c r="G1469" s="274">
        <v>304511240304</v>
      </c>
      <c r="H1469" s="273" t="s">
        <v>4690</v>
      </c>
      <c r="I1469" s="273" t="s">
        <v>2596</v>
      </c>
      <c r="J1469" s="273" t="s">
        <v>373</v>
      </c>
      <c r="K1469" s="275">
        <v>3.9887600000000001</v>
      </c>
      <c r="L1469" s="275">
        <v>3.9887600000000001</v>
      </c>
      <c r="M1469" s="275">
        <v>3.8255729999999999</v>
      </c>
      <c r="N1469" s="276">
        <v>4.091171191046846</v>
      </c>
      <c r="O1469" s="273"/>
      <c r="P1469" s="273"/>
      <c r="Q1469" s="277"/>
    </row>
    <row r="1470" spans="1:17" customFormat="1">
      <c r="A1470" s="271">
        <v>1467</v>
      </c>
      <c r="B1470" s="272"/>
      <c r="C1470" s="272" t="s">
        <v>4213</v>
      </c>
      <c r="D1470" s="272" t="s">
        <v>1049</v>
      </c>
      <c r="E1470" s="272"/>
      <c r="F1470" s="273" t="s">
        <v>4665</v>
      </c>
      <c r="G1470" s="274">
        <v>304511340403</v>
      </c>
      <c r="H1470" s="273" t="s">
        <v>4691</v>
      </c>
      <c r="I1470" s="273" t="s">
        <v>2599</v>
      </c>
      <c r="J1470" s="273" t="s">
        <v>373</v>
      </c>
      <c r="K1470" s="275">
        <v>2.2442000000000002</v>
      </c>
      <c r="L1470" s="275">
        <v>2.2442000000000002</v>
      </c>
      <c r="M1470" s="275">
        <v>2.1609730000000003</v>
      </c>
      <c r="N1470" s="276">
        <v>3.7085375634970115</v>
      </c>
      <c r="O1470" s="273"/>
      <c r="P1470" s="273"/>
      <c r="Q1470" s="277"/>
    </row>
    <row r="1471" spans="1:17" customFormat="1">
      <c r="A1471" s="271">
        <v>1468</v>
      </c>
      <c r="B1471" s="272"/>
      <c r="C1471" s="272" t="s">
        <v>4213</v>
      </c>
      <c r="D1471" s="272" t="s">
        <v>1049</v>
      </c>
      <c r="E1471" s="272"/>
      <c r="F1471" s="273" t="s">
        <v>4652</v>
      </c>
      <c r="G1471" s="274">
        <v>304511140204</v>
      </c>
      <c r="H1471" s="273" t="s">
        <v>4692</v>
      </c>
      <c r="I1471" s="273" t="s">
        <v>2840</v>
      </c>
      <c r="J1471" s="273" t="s">
        <v>373</v>
      </c>
      <c r="K1471" s="275">
        <v>1.3364</v>
      </c>
      <c r="L1471" s="275">
        <v>1.3364</v>
      </c>
      <c r="M1471" s="275">
        <v>1.2883290000000001</v>
      </c>
      <c r="N1471" s="276">
        <v>3.5970517809039189</v>
      </c>
      <c r="O1471" s="273"/>
      <c r="P1471" s="273"/>
      <c r="Q1471" s="277"/>
    </row>
    <row r="1472" spans="1:17" customFormat="1">
      <c r="A1472" s="271">
        <v>1469</v>
      </c>
      <c r="B1472" s="272"/>
      <c r="C1472" s="272" t="s">
        <v>4213</v>
      </c>
      <c r="D1472" s="272" t="s">
        <v>1049</v>
      </c>
      <c r="E1472" s="272"/>
      <c r="F1472" s="273" t="s">
        <v>4693</v>
      </c>
      <c r="G1472" s="274">
        <v>304311240204</v>
      </c>
      <c r="H1472" s="273" t="s">
        <v>4694</v>
      </c>
      <c r="I1472" s="273" t="s">
        <v>2599</v>
      </c>
      <c r="J1472" s="273" t="s">
        <v>373</v>
      </c>
      <c r="K1472" s="275">
        <v>0.10829999999999999</v>
      </c>
      <c r="L1472" s="275">
        <v>0.10829999999999999</v>
      </c>
      <c r="M1472" s="275">
        <v>0.104659</v>
      </c>
      <c r="N1472" s="276">
        <v>3.3619575253924205</v>
      </c>
      <c r="O1472" s="273"/>
      <c r="P1472" s="273"/>
      <c r="Q1472" s="277"/>
    </row>
    <row r="1473" spans="1:17" customFormat="1">
      <c r="A1473" s="271">
        <v>1470</v>
      </c>
      <c r="B1473" s="272"/>
      <c r="C1473" s="272" t="s">
        <v>4213</v>
      </c>
      <c r="D1473" s="272" t="s">
        <v>1049</v>
      </c>
      <c r="E1473" s="272"/>
      <c r="F1473" s="273" t="s">
        <v>4695</v>
      </c>
      <c r="G1473" s="274">
        <v>304511140303</v>
      </c>
      <c r="H1473" s="273" t="s">
        <v>4696</v>
      </c>
      <c r="I1473" s="273" t="s">
        <v>2840</v>
      </c>
      <c r="J1473" s="273" t="s">
        <v>373</v>
      </c>
      <c r="K1473" s="275">
        <v>1.190396</v>
      </c>
      <c r="L1473" s="275">
        <v>1.190396</v>
      </c>
      <c r="M1473" s="275">
        <v>1.151648</v>
      </c>
      <c r="N1473" s="276">
        <v>3.2550512602528912</v>
      </c>
      <c r="O1473" s="273"/>
      <c r="P1473" s="273"/>
      <c r="Q1473" s="277"/>
    </row>
    <row r="1474" spans="1:17" customFormat="1">
      <c r="A1474" s="271">
        <v>1471</v>
      </c>
      <c r="B1474" s="272"/>
      <c r="C1474" s="272" t="s">
        <v>4213</v>
      </c>
      <c r="D1474" s="272" t="s">
        <v>1049</v>
      </c>
      <c r="E1474" s="272"/>
      <c r="F1474" s="273" t="s">
        <v>4695</v>
      </c>
      <c r="G1474" s="274">
        <v>304511140302</v>
      </c>
      <c r="H1474" s="273" t="s">
        <v>4697</v>
      </c>
      <c r="I1474" s="273" t="s">
        <v>2840</v>
      </c>
      <c r="J1474" s="273" t="s">
        <v>373</v>
      </c>
      <c r="K1474" s="275">
        <v>0.64907999999999999</v>
      </c>
      <c r="L1474" s="275">
        <v>0.64907999999999999</v>
      </c>
      <c r="M1474" s="275">
        <v>0.62904199999999999</v>
      </c>
      <c r="N1474" s="276">
        <v>3.0871387194182534</v>
      </c>
      <c r="O1474" s="273"/>
      <c r="P1474" s="273"/>
      <c r="Q1474" s="277"/>
    </row>
    <row r="1475" spans="1:17" customFormat="1">
      <c r="A1475" s="271">
        <v>1472</v>
      </c>
      <c r="B1475" s="272"/>
      <c r="C1475" s="272" t="s">
        <v>4213</v>
      </c>
      <c r="D1475" s="272" t="s">
        <v>1049</v>
      </c>
      <c r="E1475" s="272"/>
      <c r="F1475" s="273" t="s">
        <v>4698</v>
      </c>
      <c r="G1475" s="274">
        <v>304511540205</v>
      </c>
      <c r="H1475" s="273" t="s">
        <v>4699</v>
      </c>
      <c r="I1475" s="273" t="s">
        <v>2596</v>
      </c>
      <c r="J1475" s="273" t="s">
        <v>373</v>
      </c>
      <c r="K1475" s="275">
        <v>0.2266</v>
      </c>
      <c r="L1475" s="275">
        <v>0.2266</v>
      </c>
      <c r="M1475" s="275">
        <v>0.220001</v>
      </c>
      <c r="N1475" s="276">
        <v>2.9121800529567494</v>
      </c>
      <c r="O1475" s="273"/>
      <c r="P1475" s="273"/>
      <c r="Q1475" s="277"/>
    </row>
    <row r="1476" spans="1:17" customFormat="1">
      <c r="A1476" s="271">
        <v>1473</v>
      </c>
      <c r="B1476" s="272"/>
      <c r="C1476" s="272" t="s">
        <v>4213</v>
      </c>
      <c r="D1476" s="272" t="s">
        <v>1049</v>
      </c>
      <c r="E1476" s="272"/>
      <c r="F1476" s="273" t="s">
        <v>4698</v>
      </c>
      <c r="G1476" s="274">
        <v>304511540207</v>
      </c>
      <c r="H1476" s="273" t="s">
        <v>2900</v>
      </c>
      <c r="I1476" s="273" t="s">
        <v>2840</v>
      </c>
      <c r="J1476" s="273" t="s">
        <v>373</v>
      </c>
      <c r="K1476" s="275">
        <v>0.5272</v>
      </c>
      <c r="L1476" s="275">
        <v>0.5272</v>
      </c>
      <c r="M1476" s="275">
        <v>0.51226099999999997</v>
      </c>
      <c r="N1476" s="276">
        <v>2.8336494688922675</v>
      </c>
      <c r="O1476" s="273"/>
      <c r="P1476" s="273"/>
      <c r="Q1476" s="277"/>
    </row>
    <row r="1477" spans="1:17" customFormat="1">
      <c r="A1477" s="271">
        <v>1474</v>
      </c>
      <c r="B1477" s="272"/>
      <c r="C1477" s="272" t="s">
        <v>4213</v>
      </c>
      <c r="D1477" s="272" t="s">
        <v>1049</v>
      </c>
      <c r="E1477" s="272"/>
      <c r="F1477" s="273" t="s">
        <v>4700</v>
      </c>
      <c r="G1477" s="274">
        <v>304511540501</v>
      </c>
      <c r="H1477" s="273" t="s">
        <v>4701</v>
      </c>
      <c r="I1477" s="273" t="s">
        <v>2596</v>
      </c>
      <c r="J1477" s="273" t="s">
        <v>373</v>
      </c>
      <c r="K1477" s="275">
        <v>1.4865999999999999</v>
      </c>
      <c r="L1477" s="275">
        <v>1.4865999999999999</v>
      </c>
      <c r="M1477" s="275">
        <v>1.44485</v>
      </c>
      <c r="N1477" s="276">
        <v>2.8084219023274555</v>
      </c>
      <c r="O1477" s="273"/>
      <c r="P1477" s="273"/>
      <c r="Q1477" s="277"/>
    </row>
    <row r="1478" spans="1:17" customFormat="1">
      <c r="A1478" s="271">
        <v>1475</v>
      </c>
      <c r="B1478" s="272"/>
      <c r="C1478" s="272" t="s">
        <v>4213</v>
      </c>
      <c r="D1478" s="272" t="s">
        <v>1049</v>
      </c>
      <c r="E1478" s="272"/>
      <c r="F1478" s="273" t="s">
        <v>4683</v>
      </c>
      <c r="G1478" s="274">
        <v>304511140501</v>
      </c>
      <c r="H1478" s="273" t="s">
        <v>4702</v>
      </c>
      <c r="I1478" s="273" t="s">
        <v>2840</v>
      </c>
      <c r="J1478" s="273" t="s">
        <v>373</v>
      </c>
      <c r="K1478" s="275">
        <v>0.82462000000000002</v>
      </c>
      <c r="L1478" s="275">
        <v>0.82462000000000002</v>
      </c>
      <c r="M1478" s="275">
        <v>0.80193400000000004</v>
      </c>
      <c r="N1478" s="276">
        <v>2.7510853484028988</v>
      </c>
      <c r="O1478" s="273"/>
      <c r="P1478" s="273"/>
      <c r="Q1478" s="277"/>
    </row>
    <row r="1479" spans="1:17" customFormat="1">
      <c r="A1479" s="271">
        <v>1476</v>
      </c>
      <c r="B1479" s="272"/>
      <c r="C1479" s="272" t="s">
        <v>4213</v>
      </c>
      <c r="D1479" s="272" t="s">
        <v>1049</v>
      </c>
      <c r="E1479" s="272"/>
      <c r="F1479" s="273" t="s">
        <v>4698</v>
      </c>
      <c r="G1479" s="274">
        <v>304511540204</v>
      </c>
      <c r="H1479" s="273" t="s">
        <v>4703</v>
      </c>
      <c r="I1479" s="273" t="s">
        <v>2596</v>
      </c>
      <c r="J1479" s="273" t="s">
        <v>373</v>
      </c>
      <c r="K1479" s="275">
        <v>9.6199999999999994E-2</v>
      </c>
      <c r="L1479" s="275">
        <v>9.6199999999999994E-2</v>
      </c>
      <c r="M1479" s="275">
        <v>9.3566999999999997E-2</v>
      </c>
      <c r="N1479" s="276">
        <v>2.7370062370062334</v>
      </c>
      <c r="O1479" s="273"/>
      <c r="P1479" s="273"/>
      <c r="Q1479" s="277"/>
    </row>
    <row r="1480" spans="1:17" customFormat="1">
      <c r="A1480" s="271">
        <v>1477</v>
      </c>
      <c r="B1480" s="272"/>
      <c r="C1480" s="272" t="s">
        <v>4213</v>
      </c>
      <c r="D1480" s="272" t="s">
        <v>1049</v>
      </c>
      <c r="E1480" s="272"/>
      <c r="F1480" s="273" t="s">
        <v>4683</v>
      </c>
      <c r="G1480" s="274">
        <v>304511140503</v>
      </c>
      <c r="H1480" s="273" t="s">
        <v>4704</v>
      </c>
      <c r="I1480" s="273" t="s">
        <v>2840</v>
      </c>
      <c r="J1480" s="273" t="s">
        <v>373</v>
      </c>
      <c r="K1480" s="275">
        <v>1.70292</v>
      </c>
      <c r="L1480" s="275">
        <v>1.70292</v>
      </c>
      <c r="M1480" s="275">
        <v>1.6576120000000001</v>
      </c>
      <c r="N1480" s="276">
        <v>2.6606064876799795</v>
      </c>
      <c r="O1480" s="273"/>
      <c r="P1480" s="273"/>
      <c r="Q1480" s="277"/>
    </row>
    <row r="1481" spans="1:17" customFormat="1">
      <c r="A1481" s="271">
        <v>1478</v>
      </c>
      <c r="B1481" s="272"/>
      <c r="C1481" s="272" t="s">
        <v>4213</v>
      </c>
      <c r="D1481" s="272" t="s">
        <v>1049</v>
      </c>
      <c r="E1481" s="272"/>
      <c r="F1481" s="273" t="s">
        <v>4681</v>
      </c>
      <c r="G1481" s="274">
        <v>304511140105</v>
      </c>
      <c r="H1481" s="273" t="s">
        <v>4705</v>
      </c>
      <c r="I1481" s="273" t="s">
        <v>2840</v>
      </c>
      <c r="J1481" s="273" t="s">
        <v>373</v>
      </c>
      <c r="K1481" s="275">
        <v>2.9333999999999998</v>
      </c>
      <c r="L1481" s="275">
        <v>2.9333999999999998</v>
      </c>
      <c r="M1481" s="275">
        <v>2.8616820000000001</v>
      </c>
      <c r="N1481" s="276">
        <v>2.4448762528124268</v>
      </c>
      <c r="O1481" s="273"/>
      <c r="P1481" s="273"/>
      <c r="Q1481" s="277"/>
    </row>
    <row r="1482" spans="1:17" customFormat="1">
      <c r="A1482" s="271">
        <v>1479</v>
      </c>
      <c r="B1482" s="272"/>
      <c r="C1482" s="272" t="s">
        <v>4213</v>
      </c>
      <c r="D1482" s="272" t="s">
        <v>1049</v>
      </c>
      <c r="E1482" s="272"/>
      <c r="F1482" s="273" t="s">
        <v>4700</v>
      </c>
      <c r="G1482" s="274">
        <v>304511540503</v>
      </c>
      <c r="H1482" s="273" t="s">
        <v>4706</v>
      </c>
      <c r="I1482" s="273" t="s">
        <v>2596</v>
      </c>
      <c r="J1482" s="273" t="s">
        <v>373</v>
      </c>
      <c r="K1482" s="275">
        <v>0.76490000000000002</v>
      </c>
      <c r="L1482" s="275">
        <v>0.76490000000000002</v>
      </c>
      <c r="M1482" s="275">
        <v>0.74803399999999998</v>
      </c>
      <c r="N1482" s="276">
        <v>2.2049941168780296</v>
      </c>
      <c r="O1482" s="273"/>
      <c r="P1482" s="273"/>
      <c r="Q1482" s="277"/>
    </row>
    <row r="1483" spans="1:17" customFormat="1">
      <c r="A1483" s="271">
        <v>1480</v>
      </c>
      <c r="B1483" s="272"/>
      <c r="C1483" s="272" t="s">
        <v>4213</v>
      </c>
      <c r="D1483" s="272" t="s">
        <v>1049</v>
      </c>
      <c r="E1483" s="272"/>
      <c r="F1483" s="273" t="s">
        <v>4683</v>
      </c>
      <c r="G1483" s="274">
        <v>304511140504</v>
      </c>
      <c r="H1483" s="273" t="s">
        <v>4707</v>
      </c>
      <c r="I1483" s="273" t="s">
        <v>2596</v>
      </c>
      <c r="J1483" s="273" t="s">
        <v>373</v>
      </c>
      <c r="K1483" s="275">
        <v>2.1556799999999998</v>
      </c>
      <c r="L1483" s="275">
        <v>2.1556799999999998</v>
      </c>
      <c r="M1483" s="275">
        <v>2.1082350000000001</v>
      </c>
      <c r="N1483" s="276">
        <v>2.2009296370518698</v>
      </c>
      <c r="O1483" s="273"/>
      <c r="P1483" s="273"/>
      <c r="Q1483" s="277"/>
    </row>
    <row r="1484" spans="1:17" customFormat="1">
      <c r="A1484" s="271">
        <v>1481</v>
      </c>
      <c r="B1484" s="272"/>
      <c r="C1484" s="272" t="s">
        <v>4213</v>
      </c>
      <c r="D1484" s="272" t="s">
        <v>1049</v>
      </c>
      <c r="E1484" s="272"/>
      <c r="F1484" s="273" t="s">
        <v>4708</v>
      </c>
      <c r="G1484" s="274">
        <v>304511540301</v>
      </c>
      <c r="H1484" s="273" t="s">
        <v>4709</v>
      </c>
      <c r="I1484" s="273" t="s">
        <v>2596</v>
      </c>
      <c r="J1484" s="273" t="s">
        <v>373</v>
      </c>
      <c r="K1484" s="275">
        <v>0.32140000000000002</v>
      </c>
      <c r="L1484" s="275">
        <v>0.32140000000000002</v>
      </c>
      <c r="M1484" s="275">
        <v>0.31467200000000001</v>
      </c>
      <c r="N1484" s="276">
        <v>2.0933416303671475</v>
      </c>
      <c r="O1484" s="273"/>
      <c r="P1484" s="273"/>
      <c r="Q1484" s="277"/>
    </row>
    <row r="1485" spans="1:17" customFormat="1">
      <c r="A1485" s="271">
        <v>1482</v>
      </c>
      <c r="B1485" s="272"/>
      <c r="C1485" s="272" t="s">
        <v>4213</v>
      </c>
      <c r="D1485" s="272" t="s">
        <v>1049</v>
      </c>
      <c r="E1485" s="272"/>
      <c r="F1485" s="273" t="s">
        <v>4693</v>
      </c>
      <c r="G1485" s="274">
        <v>304311240205</v>
      </c>
      <c r="H1485" s="273" t="s">
        <v>4710</v>
      </c>
      <c r="I1485" s="273" t="s">
        <v>2687</v>
      </c>
      <c r="J1485" s="273" t="s">
        <v>373</v>
      </c>
      <c r="K1485" s="275">
        <v>0.2379</v>
      </c>
      <c r="L1485" s="275">
        <v>0.2379</v>
      </c>
      <c r="M1485" s="275">
        <v>0.23374200000000001</v>
      </c>
      <c r="N1485" s="276">
        <v>1.747793190416139</v>
      </c>
      <c r="O1485" s="273"/>
      <c r="P1485" s="273"/>
      <c r="Q1485" s="277"/>
    </row>
    <row r="1486" spans="1:17" customFormat="1">
      <c r="A1486" s="271">
        <v>1483</v>
      </c>
      <c r="B1486" s="272"/>
      <c r="C1486" s="272" t="s">
        <v>4213</v>
      </c>
      <c r="D1486" s="272" t="s">
        <v>1049</v>
      </c>
      <c r="E1486" s="272"/>
      <c r="F1486" s="273" t="s">
        <v>4708</v>
      </c>
      <c r="G1486" s="274">
        <v>304511540304</v>
      </c>
      <c r="H1486" s="273" t="s">
        <v>4711</v>
      </c>
      <c r="I1486" s="273" t="s">
        <v>2596</v>
      </c>
      <c r="J1486" s="273" t="s">
        <v>373</v>
      </c>
      <c r="K1486" s="275">
        <v>0.25840000000000002</v>
      </c>
      <c r="L1486" s="275">
        <v>0.25840000000000002</v>
      </c>
      <c r="M1486" s="275">
        <v>0.254359</v>
      </c>
      <c r="N1486" s="276">
        <v>1.5638544891640933</v>
      </c>
      <c r="O1486" s="273"/>
      <c r="P1486" s="273"/>
      <c r="Q1486" s="277"/>
    </row>
    <row r="1487" spans="1:17" customFormat="1">
      <c r="A1487" s="271">
        <v>1484</v>
      </c>
      <c r="B1487" s="272"/>
      <c r="C1487" s="272" t="s">
        <v>4213</v>
      </c>
      <c r="D1487" s="272" t="s">
        <v>1049</v>
      </c>
      <c r="E1487" s="272"/>
      <c r="F1487" s="273" t="s">
        <v>4654</v>
      </c>
      <c r="G1487" s="274">
        <v>304511440302</v>
      </c>
      <c r="H1487" s="273" t="s">
        <v>4712</v>
      </c>
      <c r="I1487" s="273" t="s">
        <v>2840</v>
      </c>
      <c r="J1487" s="273" t="s">
        <v>373</v>
      </c>
      <c r="K1487" s="275">
        <v>0.22739999999999999</v>
      </c>
      <c r="L1487" s="275">
        <v>0.22739999999999999</v>
      </c>
      <c r="M1487" s="275">
        <v>0.22394599999999998</v>
      </c>
      <c r="N1487" s="276">
        <v>1.5189094107299967</v>
      </c>
      <c r="O1487" s="273"/>
      <c r="P1487" s="273"/>
      <c r="Q1487" s="277"/>
    </row>
    <row r="1488" spans="1:17" customFormat="1">
      <c r="A1488" s="271">
        <v>1485</v>
      </c>
      <c r="B1488" s="272"/>
      <c r="C1488" s="272" t="s">
        <v>4213</v>
      </c>
      <c r="D1488" s="272" t="s">
        <v>1049</v>
      </c>
      <c r="E1488" s="272"/>
      <c r="F1488" s="273" t="s">
        <v>4663</v>
      </c>
      <c r="G1488" s="274">
        <v>304511240203</v>
      </c>
      <c r="H1488" s="273" t="s">
        <v>4713</v>
      </c>
      <c r="I1488" s="273" t="s">
        <v>2596</v>
      </c>
      <c r="J1488" s="273" t="s">
        <v>373</v>
      </c>
      <c r="K1488" s="275">
        <v>1.5526</v>
      </c>
      <c r="L1488" s="275">
        <v>1.5526</v>
      </c>
      <c r="M1488" s="275">
        <v>1.5302199999999999</v>
      </c>
      <c r="N1488" s="276">
        <v>1.4414530465026449</v>
      </c>
      <c r="O1488" s="273"/>
      <c r="P1488" s="273"/>
      <c r="Q1488" s="277"/>
    </row>
    <row r="1489" spans="1:17" customFormat="1">
      <c r="A1489" s="271">
        <v>1486</v>
      </c>
      <c r="B1489" s="272"/>
      <c r="C1489" s="272" t="s">
        <v>4213</v>
      </c>
      <c r="D1489" s="272" t="s">
        <v>1049</v>
      </c>
      <c r="E1489" s="272"/>
      <c r="F1489" s="273" t="s">
        <v>4698</v>
      </c>
      <c r="G1489" s="274">
        <v>304511540203</v>
      </c>
      <c r="H1489" s="273" t="s">
        <v>4714</v>
      </c>
      <c r="I1489" s="273" t="s">
        <v>2596</v>
      </c>
      <c r="J1489" s="273" t="s">
        <v>373</v>
      </c>
      <c r="K1489" s="275">
        <v>0.83</v>
      </c>
      <c r="L1489" s="275">
        <v>0.83</v>
      </c>
      <c r="M1489" s="275">
        <v>0.82025499999999996</v>
      </c>
      <c r="N1489" s="276">
        <v>1.1740963855421691</v>
      </c>
      <c r="O1489" s="273"/>
      <c r="P1489" s="273"/>
      <c r="Q1489" s="277"/>
    </row>
    <row r="1490" spans="1:17" customFormat="1">
      <c r="A1490" s="271">
        <v>1487</v>
      </c>
      <c r="B1490" s="272"/>
      <c r="C1490" s="272" t="s">
        <v>4213</v>
      </c>
      <c r="D1490" s="272" t="s">
        <v>1049</v>
      </c>
      <c r="E1490" s="272"/>
      <c r="F1490" s="273" t="s">
        <v>4708</v>
      </c>
      <c r="G1490" s="274">
        <v>304511540302</v>
      </c>
      <c r="H1490" s="273" t="s">
        <v>4715</v>
      </c>
      <c r="I1490" s="273" t="s">
        <v>2596</v>
      </c>
      <c r="J1490" s="273" t="s">
        <v>373</v>
      </c>
      <c r="K1490" s="275">
        <v>0.86929999999999996</v>
      </c>
      <c r="L1490" s="275">
        <v>0.86929999999999996</v>
      </c>
      <c r="M1490" s="275">
        <v>0.86219100000000004</v>
      </c>
      <c r="N1490" s="276">
        <v>0.81778442424938702</v>
      </c>
      <c r="O1490" s="273"/>
      <c r="P1490" s="273"/>
      <c r="Q1490" s="277"/>
    </row>
    <row r="1491" spans="1:17" customFormat="1">
      <c r="A1491" s="271">
        <v>1488</v>
      </c>
      <c r="B1491" s="272"/>
      <c r="C1491" s="272" t="s">
        <v>4213</v>
      </c>
      <c r="D1491" s="272" t="s">
        <v>1049</v>
      </c>
      <c r="E1491" s="272"/>
      <c r="F1491" s="273" t="s">
        <v>4698</v>
      </c>
      <c r="G1491" s="274">
        <v>304511540209</v>
      </c>
      <c r="H1491" s="273" t="s">
        <v>4716</v>
      </c>
      <c r="I1491" s="273" t="s">
        <v>2596</v>
      </c>
      <c r="J1491" s="273" t="s">
        <v>373</v>
      </c>
      <c r="K1491" s="275">
        <v>0.84099999999999997</v>
      </c>
      <c r="L1491" s="275">
        <v>0.84099999999999997</v>
      </c>
      <c r="M1491" s="275">
        <v>0.83866499999999999</v>
      </c>
      <c r="N1491" s="276">
        <v>0.27764565992865348</v>
      </c>
      <c r="O1491" s="273"/>
      <c r="P1491" s="273"/>
      <c r="Q1491" s="277"/>
    </row>
    <row r="1492" spans="1:17" customFormat="1">
      <c r="A1492" s="271">
        <v>1489</v>
      </c>
      <c r="B1492" s="272"/>
      <c r="C1492" s="272" t="s">
        <v>4213</v>
      </c>
      <c r="D1492" s="272" t="s">
        <v>1049</v>
      </c>
      <c r="E1492" s="272"/>
      <c r="F1492" s="273" t="s">
        <v>4672</v>
      </c>
      <c r="G1492" s="274">
        <v>304511540403</v>
      </c>
      <c r="H1492" s="273" t="s">
        <v>4717</v>
      </c>
      <c r="I1492" s="273" t="s">
        <v>2596</v>
      </c>
      <c r="J1492" s="273" t="s">
        <v>373</v>
      </c>
      <c r="K1492" s="275">
        <v>0.74080000000000001</v>
      </c>
      <c r="L1492" s="275">
        <v>0.74080000000000001</v>
      </c>
      <c r="M1492" s="275">
        <v>0.73924100000000004</v>
      </c>
      <c r="N1492" s="276">
        <v>0.21044816414686518</v>
      </c>
      <c r="O1492" s="273"/>
      <c r="P1492" s="273"/>
      <c r="Q1492" s="277"/>
    </row>
    <row r="1493" spans="1:17" customFormat="1">
      <c r="A1493" s="271">
        <v>1490</v>
      </c>
      <c r="B1493" s="272"/>
      <c r="C1493" s="272" t="s">
        <v>4213</v>
      </c>
      <c r="D1493" s="272" t="s">
        <v>1049</v>
      </c>
      <c r="E1493" s="272"/>
      <c r="F1493" s="273" t="s">
        <v>4698</v>
      </c>
      <c r="G1493" s="274">
        <v>304511540208</v>
      </c>
      <c r="H1493" s="273" t="s">
        <v>4718</v>
      </c>
      <c r="I1493" s="273" t="s">
        <v>2596</v>
      </c>
      <c r="J1493" s="273" t="s">
        <v>373</v>
      </c>
      <c r="K1493" s="275">
        <v>2.3294000000000001</v>
      </c>
      <c r="L1493" s="275">
        <v>2.3294000000000001</v>
      </c>
      <c r="M1493" s="275">
        <v>2.3246169999999999</v>
      </c>
      <c r="N1493" s="276">
        <v>0.20533184511033759</v>
      </c>
      <c r="O1493" s="273"/>
      <c r="P1493" s="273"/>
      <c r="Q1493" s="277"/>
    </row>
    <row r="1494" spans="1:17" customFormat="1">
      <c r="A1494" s="271">
        <v>1491</v>
      </c>
      <c r="B1494" s="272"/>
      <c r="C1494" s="272" t="s">
        <v>4213</v>
      </c>
      <c r="D1494" s="272" t="s">
        <v>1049</v>
      </c>
      <c r="E1494" s="272"/>
      <c r="F1494" s="273" t="s">
        <v>4677</v>
      </c>
      <c r="G1494" s="274">
        <v>304321240105</v>
      </c>
      <c r="H1494" s="273" t="s">
        <v>4719</v>
      </c>
      <c r="I1494" s="273" t="s">
        <v>2840</v>
      </c>
      <c r="J1494" s="273" t="s">
        <v>373</v>
      </c>
      <c r="K1494" s="275">
        <v>1.2686999999999999</v>
      </c>
      <c r="L1494" s="275">
        <v>1.2686999999999999</v>
      </c>
      <c r="M1494" s="275">
        <v>1.255968</v>
      </c>
      <c r="N1494" s="276">
        <v>1.0035469378103543</v>
      </c>
      <c r="O1494" s="273"/>
      <c r="P1494" s="273"/>
      <c r="Q1494" s="277"/>
    </row>
    <row r="1495" spans="1:17" customFormat="1">
      <c r="A1495" s="271">
        <v>1492</v>
      </c>
      <c r="B1495" s="272"/>
      <c r="C1495" s="272" t="s">
        <v>4213</v>
      </c>
      <c r="D1495" s="272" t="s">
        <v>1049</v>
      </c>
      <c r="E1495" s="272"/>
      <c r="F1495" s="273" t="s">
        <v>4677</v>
      </c>
      <c r="G1495" s="274">
        <v>304321240101</v>
      </c>
      <c r="H1495" s="273" t="s">
        <v>4720</v>
      </c>
      <c r="I1495" s="273" t="s">
        <v>2840</v>
      </c>
      <c r="J1495" s="273" t="s">
        <v>373</v>
      </c>
      <c r="K1495" s="275">
        <v>1.3772</v>
      </c>
      <c r="L1495" s="275">
        <v>1.3772</v>
      </c>
      <c r="M1495" s="275">
        <v>1.365774</v>
      </c>
      <c r="N1495" s="276">
        <v>0.82965437118791285</v>
      </c>
      <c r="O1495" s="273"/>
      <c r="P1495" s="273"/>
      <c r="Q1495" s="277"/>
    </row>
    <row r="1496" spans="1:17" customFormat="1">
      <c r="A1496" s="271">
        <v>1493</v>
      </c>
      <c r="B1496" s="272"/>
      <c r="C1496" s="272" t="s">
        <v>4213</v>
      </c>
      <c r="D1496" s="272" t="s">
        <v>1049</v>
      </c>
      <c r="E1496" s="272"/>
      <c r="F1496" s="273" t="s">
        <v>4721</v>
      </c>
      <c r="G1496" s="274">
        <v>304511340203</v>
      </c>
      <c r="H1496" s="273" t="s">
        <v>4722</v>
      </c>
      <c r="I1496" s="273" t="s">
        <v>2596</v>
      </c>
      <c r="J1496" s="273" t="s">
        <v>373</v>
      </c>
      <c r="K1496" s="275">
        <v>1.3055000000000001E-2</v>
      </c>
      <c r="L1496" s="275">
        <v>1.3055000000000001E-2</v>
      </c>
      <c r="M1496" s="275">
        <v>1.3018999999999999E-2</v>
      </c>
      <c r="N1496" s="276">
        <v>0.27575641516661287</v>
      </c>
      <c r="O1496" s="273"/>
      <c r="P1496" s="273"/>
      <c r="Q1496" s="277"/>
    </row>
    <row r="1497" spans="1:17" customFormat="1">
      <c r="A1497" s="271">
        <v>1494</v>
      </c>
      <c r="B1497" s="272"/>
      <c r="C1497" s="272" t="s">
        <v>4213</v>
      </c>
      <c r="D1497" s="272" t="s">
        <v>1049</v>
      </c>
      <c r="E1497" s="272"/>
      <c r="F1497" s="273" t="s">
        <v>4723</v>
      </c>
      <c r="G1497" s="274">
        <v>304531340601</v>
      </c>
      <c r="H1497" s="273" t="s">
        <v>4724</v>
      </c>
      <c r="I1497" s="273" t="s">
        <v>2596</v>
      </c>
      <c r="J1497" s="273" t="s">
        <v>373</v>
      </c>
      <c r="K1497" s="275">
        <v>1.1705000000000001</v>
      </c>
      <c r="L1497" s="275">
        <v>1.1705000000000001</v>
      </c>
      <c r="M1497" s="275">
        <v>1.161546</v>
      </c>
      <c r="N1497" s="276">
        <v>0.76497223408800752</v>
      </c>
      <c r="O1497" s="273"/>
      <c r="P1497" s="273"/>
      <c r="Q1497" s="277"/>
    </row>
    <row r="1498" spans="1:17" customFormat="1">
      <c r="A1498" s="271">
        <v>1495</v>
      </c>
      <c r="B1498" s="272"/>
      <c r="C1498" s="272" t="s">
        <v>4213</v>
      </c>
      <c r="D1498" s="272" t="s">
        <v>1049</v>
      </c>
      <c r="E1498" s="272"/>
      <c r="F1498" s="273" t="s">
        <v>4723</v>
      </c>
      <c r="G1498" s="274">
        <v>304531340602</v>
      </c>
      <c r="H1498" s="273" t="s">
        <v>4725</v>
      </c>
      <c r="I1498" s="273" t="s">
        <v>2596</v>
      </c>
      <c r="J1498" s="273" t="s">
        <v>373</v>
      </c>
      <c r="K1498" s="275">
        <v>0.87129999999999996</v>
      </c>
      <c r="L1498" s="275">
        <v>0.87129999999999996</v>
      </c>
      <c r="M1498" s="275">
        <v>0.86521300000000001</v>
      </c>
      <c r="N1498" s="276">
        <v>0.69861127051531657</v>
      </c>
      <c r="O1498" s="273"/>
      <c r="P1498" s="273"/>
      <c r="Q1498" s="277"/>
    </row>
    <row r="1499" spans="1:17" customFormat="1">
      <c r="A1499" s="271">
        <v>1496</v>
      </c>
      <c r="B1499" s="272"/>
      <c r="C1499" s="272" t="s">
        <v>4213</v>
      </c>
      <c r="D1499" s="272" t="s">
        <v>1049</v>
      </c>
      <c r="E1499" s="272"/>
      <c r="F1499" s="273" t="s">
        <v>4723</v>
      </c>
      <c r="G1499" s="274">
        <v>304531340603</v>
      </c>
      <c r="H1499" s="273" t="s">
        <v>4726</v>
      </c>
      <c r="I1499" s="273" t="s">
        <v>2596</v>
      </c>
      <c r="J1499" s="273" t="s">
        <v>373</v>
      </c>
      <c r="K1499" s="275">
        <v>0.122</v>
      </c>
      <c r="L1499" s="275">
        <v>0.122</v>
      </c>
      <c r="M1499" s="275">
        <v>0.121254</v>
      </c>
      <c r="N1499" s="276">
        <v>0.61147540983606286</v>
      </c>
      <c r="O1499" s="273"/>
      <c r="P1499" s="273"/>
      <c r="Q1499" s="277"/>
    </row>
    <row r="1500" spans="1:17" customFormat="1">
      <c r="A1500" s="271">
        <v>1497</v>
      </c>
      <c r="B1500" s="272"/>
      <c r="C1500" s="272" t="s">
        <v>4213</v>
      </c>
      <c r="D1500" s="272" t="s">
        <v>1049</v>
      </c>
      <c r="E1500" s="272"/>
      <c r="F1500" s="273" t="s">
        <v>4723</v>
      </c>
      <c r="G1500" s="274">
        <v>304531340604</v>
      </c>
      <c r="H1500" s="273" t="s">
        <v>4727</v>
      </c>
      <c r="I1500" s="273" t="s">
        <v>2596</v>
      </c>
      <c r="J1500" s="273" t="s">
        <v>373</v>
      </c>
      <c r="K1500" s="275">
        <v>2.7235</v>
      </c>
      <c r="L1500" s="275">
        <v>2.7235</v>
      </c>
      <c r="M1500" s="275">
        <v>2.7049640000000004</v>
      </c>
      <c r="N1500" s="276">
        <v>0.68059482283824724</v>
      </c>
      <c r="O1500" s="273"/>
      <c r="P1500" s="273"/>
      <c r="Q1500" s="277"/>
    </row>
    <row r="1501" spans="1:17" customFormat="1">
      <c r="A1501" s="271">
        <v>1498</v>
      </c>
      <c r="B1501" s="272"/>
      <c r="C1501" s="272" t="s">
        <v>4213</v>
      </c>
      <c r="D1501" s="272" t="s">
        <v>1049</v>
      </c>
      <c r="E1501" s="272"/>
      <c r="F1501" s="273" t="s">
        <v>4728</v>
      </c>
      <c r="G1501" s="274">
        <v>304531440201</v>
      </c>
      <c r="H1501" s="273" t="s">
        <v>4729</v>
      </c>
      <c r="I1501" s="273" t="s">
        <v>2596</v>
      </c>
      <c r="J1501" s="273" t="s">
        <v>373</v>
      </c>
      <c r="K1501" s="275">
        <v>0.43990000000000001</v>
      </c>
      <c r="L1501" s="275">
        <v>0.43990000000000001</v>
      </c>
      <c r="M1501" s="275">
        <v>0.37074499999999999</v>
      </c>
      <c r="N1501" s="276">
        <v>15.720618322345992</v>
      </c>
      <c r="O1501" s="273"/>
      <c r="P1501" s="273"/>
      <c r="Q1501" s="277"/>
    </row>
    <row r="1502" spans="1:17" customFormat="1">
      <c r="A1502" s="271">
        <v>1499</v>
      </c>
      <c r="B1502" s="272"/>
      <c r="C1502" s="272" t="s">
        <v>4213</v>
      </c>
      <c r="D1502" s="272" t="s">
        <v>1049</v>
      </c>
      <c r="E1502" s="272"/>
      <c r="F1502" s="273" t="s">
        <v>4730</v>
      </c>
      <c r="G1502" s="274">
        <v>304531340101</v>
      </c>
      <c r="H1502" s="273" t="s">
        <v>4731</v>
      </c>
      <c r="I1502" s="273" t="s">
        <v>2840</v>
      </c>
      <c r="J1502" s="273" t="s">
        <v>373</v>
      </c>
      <c r="K1502" s="275">
        <v>8.7999999999999995E-2</v>
      </c>
      <c r="L1502" s="275">
        <v>8.7999999999999995E-2</v>
      </c>
      <c r="M1502" s="275">
        <v>8.1290000000000001E-2</v>
      </c>
      <c r="N1502" s="276">
        <v>7.6249999999999929</v>
      </c>
      <c r="O1502" s="273"/>
      <c r="P1502" s="273"/>
      <c r="Q1502" s="277"/>
    </row>
    <row r="1503" spans="1:17" customFormat="1">
      <c r="A1503" s="271">
        <v>1500</v>
      </c>
      <c r="B1503" s="272"/>
      <c r="C1503" s="272" t="s">
        <v>4213</v>
      </c>
      <c r="D1503" s="272" t="s">
        <v>1049</v>
      </c>
      <c r="E1503" s="272"/>
      <c r="F1503" s="273" t="s">
        <v>4732</v>
      </c>
      <c r="G1503" s="274">
        <v>304531140401</v>
      </c>
      <c r="H1503" s="273" t="s">
        <v>4733</v>
      </c>
      <c r="I1503" s="273" t="s">
        <v>2596</v>
      </c>
      <c r="J1503" s="273" t="s">
        <v>373</v>
      </c>
      <c r="K1503" s="275">
        <v>0.16839999999999999</v>
      </c>
      <c r="L1503" s="275">
        <v>0.16839999999999999</v>
      </c>
      <c r="M1503" s="275">
        <v>0.15571599999999999</v>
      </c>
      <c r="N1503" s="276">
        <v>7.5320665083135392</v>
      </c>
      <c r="O1503" s="273"/>
      <c r="P1503" s="273"/>
      <c r="Q1503" s="277"/>
    </row>
    <row r="1504" spans="1:17" customFormat="1">
      <c r="A1504" s="271">
        <v>1501</v>
      </c>
      <c r="B1504" s="272"/>
      <c r="C1504" s="272" t="s">
        <v>4213</v>
      </c>
      <c r="D1504" s="272" t="s">
        <v>1049</v>
      </c>
      <c r="E1504" s="272"/>
      <c r="F1504" s="273" t="s">
        <v>4734</v>
      </c>
      <c r="G1504" s="274">
        <v>304531140203</v>
      </c>
      <c r="H1504" s="273" t="s">
        <v>4735</v>
      </c>
      <c r="I1504" s="273" t="s">
        <v>2596</v>
      </c>
      <c r="J1504" s="273" t="s">
        <v>373</v>
      </c>
      <c r="K1504" s="275">
        <v>0.377</v>
      </c>
      <c r="L1504" s="275">
        <v>0.377</v>
      </c>
      <c r="M1504" s="275">
        <v>0.34886699999999998</v>
      </c>
      <c r="N1504" s="276">
        <v>7.4623342175066361</v>
      </c>
      <c r="O1504" s="273"/>
      <c r="P1504" s="273"/>
      <c r="Q1504" s="277"/>
    </row>
    <row r="1505" spans="1:17" customFormat="1">
      <c r="A1505" s="271">
        <v>1502</v>
      </c>
      <c r="B1505" s="272"/>
      <c r="C1505" s="272" t="s">
        <v>4213</v>
      </c>
      <c r="D1505" s="272" t="s">
        <v>1049</v>
      </c>
      <c r="E1505" s="272"/>
      <c r="F1505" s="273" t="s">
        <v>4736</v>
      </c>
      <c r="G1505" s="274">
        <v>304531240203</v>
      </c>
      <c r="H1505" s="273" t="s">
        <v>4737</v>
      </c>
      <c r="I1505" s="273" t="s">
        <v>2596</v>
      </c>
      <c r="J1505" s="273" t="s">
        <v>373</v>
      </c>
      <c r="K1505" s="275">
        <v>5.3019999999999998E-2</v>
      </c>
      <c r="L1505" s="275">
        <v>5.3019999999999998E-2</v>
      </c>
      <c r="M1505" s="275">
        <v>4.9938000000000003E-2</v>
      </c>
      <c r="N1505" s="276">
        <v>5.8129007921538935</v>
      </c>
      <c r="O1505" s="273"/>
      <c r="P1505" s="273"/>
      <c r="Q1505" s="277"/>
    </row>
    <row r="1506" spans="1:17" customFormat="1">
      <c r="A1506" s="271">
        <v>1503</v>
      </c>
      <c r="B1506" s="272"/>
      <c r="C1506" s="272" t="s">
        <v>4213</v>
      </c>
      <c r="D1506" s="272" t="s">
        <v>1049</v>
      </c>
      <c r="E1506" s="272"/>
      <c r="F1506" s="273" t="s">
        <v>4738</v>
      </c>
      <c r="G1506" s="274">
        <v>304531140104</v>
      </c>
      <c r="H1506" s="273" t="s">
        <v>4739</v>
      </c>
      <c r="I1506" s="273" t="s">
        <v>2596</v>
      </c>
      <c r="J1506" s="273" t="s">
        <v>373</v>
      </c>
      <c r="K1506" s="275">
        <v>0.51919999999999999</v>
      </c>
      <c r="L1506" s="275">
        <v>0.51919999999999999</v>
      </c>
      <c r="M1506" s="275">
        <v>0.49787999999999999</v>
      </c>
      <c r="N1506" s="276">
        <v>4.1063174114021583</v>
      </c>
      <c r="O1506" s="273"/>
      <c r="P1506" s="273"/>
      <c r="Q1506" s="277"/>
    </row>
    <row r="1507" spans="1:17" customFormat="1">
      <c r="A1507" s="271">
        <v>1504</v>
      </c>
      <c r="B1507" s="272"/>
      <c r="C1507" s="272" t="s">
        <v>4213</v>
      </c>
      <c r="D1507" s="272" t="s">
        <v>1049</v>
      </c>
      <c r="E1507" s="272"/>
      <c r="F1507" s="273" t="s">
        <v>4740</v>
      </c>
      <c r="G1507" s="274">
        <v>304531240303</v>
      </c>
      <c r="H1507" s="273" t="s">
        <v>4741</v>
      </c>
      <c r="I1507" s="273" t="s">
        <v>2596</v>
      </c>
      <c r="J1507" s="273" t="s">
        <v>373</v>
      </c>
      <c r="K1507" s="275">
        <v>0.18204999999999999</v>
      </c>
      <c r="L1507" s="275">
        <v>0.18204999999999999</v>
      </c>
      <c r="M1507" s="275">
        <v>0.175285</v>
      </c>
      <c r="N1507" s="276">
        <v>3.7160120845921414</v>
      </c>
      <c r="O1507" s="273"/>
      <c r="P1507" s="273"/>
      <c r="Q1507" s="277"/>
    </row>
    <row r="1508" spans="1:17" customFormat="1">
      <c r="A1508" s="271">
        <v>1505</v>
      </c>
      <c r="B1508" s="272"/>
      <c r="C1508" s="272" t="s">
        <v>4213</v>
      </c>
      <c r="D1508" s="272" t="s">
        <v>1049</v>
      </c>
      <c r="E1508" s="272"/>
      <c r="F1508" s="273" t="s">
        <v>4742</v>
      </c>
      <c r="G1508" s="274">
        <v>304531240103</v>
      </c>
      <c r="H1508" s="273" t="s">
        <v>4743</v>
      </c>
      <c r="I1508" s="273" t="s">
        <v>2596</v>
      </c>
      <c r="J1508" s="273" t="s">
        <v>373</v>
      </c>
      <c r="K1508" s="275">
        <v>1.0698000000000001</v>
      </c>
      <c r="L1508" s="275">
        <v>1.0698000000000001</v>
      </c>
      <c r="M1508" s="275">
        <v>1.0309299999999999</v>
      </c>
      <c r="N1508" s="276">
        <v>3.6333894185829294</v>
      </c>
      <c r="O1508" s="273"/>
      <c r="P1508" s="273"/>
      <c r="Q1508" s="277"/>
    </row>
    <row r="1509" spans="1:17" customFormat="1">
      <c r="A1509" s="271">
        <v>1506</v>
      </c>
      <c r="B1509" s="272"/>
      <c r="C1509" s="272" t="s">
        <v>4213</v>
      </c>
      <c r="D1509" s="272" t="s">
        <v>1049</v>
      </c>
      <c r="E1509" s="272"/>
      <c r="F1509" s="273" t="s">
        <v>4744</v>
      </c>
      <c r="G1509" s="274">
        <v>304531140303</v>
      </c>
      <c r="H1509" s="273" t="s">
        <v>4745</v>
      </c>
      <c r="I1509" s="273" t="s">
        <v>2596</v>
      </c>
      <c r="J1509" s="273" t="s">
        <v>373</v>
      </c>
      <c r="K1509" s="275">
        <v>0.10920000000000001</v>
      </c>
      <c r="L1509" s="275">
        <v>0.10920000000000001</v>
      </c>
      <c r="M1509" s="275">
        <v>0.105517</v>
      </c>
      <c r="N1509" s="276">
        <v>3.3727106227106276</v>
      </c>
      <c r="O1509" s="273"/>
      <c r="P1509" s="273"/>
      <c r="Q1509" s="277"/>
    </row>
    <row r="1510" spans="1:17" customFormat="1">
      <c r="A1510" s="271">
        <v>1507</v>
      </c>
      <c r="B1510" s="272"/>
      <c r="C1510" s="272" t="s">
        <v>4213</v>
      </c>
      <c r="D1510" s="272" t="s">
        <v>1049</v>
      </c>
      <c r="E1510" s="272"/>
      <c r="F1510" s="273" t="s">
        <v>4742</v>
      </c>
      <c r="G1510" s="274">
        <v>304531240106</v>
      </c>
      <c r="H1510" s="273" t="s">
        <v>4746</v>
      </c>
      <c r="I1510" s="273" t="s">
        <v>2596</v>
      </c>
      <c r="J1510" s="273" t="s">
        <v>373</v>
      </c>
      <c r="K1510" s="275">
        <v>0.17530000000000001</v>
      </c>
      <c r="L1510" s="275">
        <v>0.17530000000000001</v>
      </c>
      <c r="M1510" s="275">
        <v>0.17244200000000001</v>
      </c>
      <c r="N1510" s="276">
        <v>1.6303479749001708</v>
      </c>
      <c r="O1510" s="273"/>
      <c r="P1510" s="273"/>
      <c r="Q1510" s="277"/>
    </row>
    <row r="1511" spans="1:17" customFormat="1">
      <c r="A1511" s="271">
        <v>1508</v>
      </c>
      <c r="B1511" s="272"/>
      <c r="C1511" s="272" t="s">
        <v>4213</v>
      </c>
      <c r="D1511" s="272" t="s">
        <v>1049</v>
      </c>
      <c r="E1511" s="272"/>
      <c r="F1511" s="273" t="s">
        <v>4730</v>
      </c>
      <c r="G1511" s="274">
        <v>304531340103</v>
      </c>
      <c r="H1511" s="273" t="s">
        <v>4747</v>
      </c>
      <c r="I1511" s="273" t="s">
        <v>2596</v>
      </c>
      <c r="J1511" s="273" t="s">
        <v>373</v>
      </c>
      <c r="K1511" s="275">
        <v>1.7250000000000001</v>
      </c>
      <c r="L1511" s="275">
        <v>1.7250000000000001</v>
      </c>
      <c r="M1511" s="275">
        <v>1.7034290000000001</v>
      </c>
      <c r="N1511" s="276">
        <v>1.2504927536231887</v>
      </c>
      <c r="O1511" s="273"/>
      <c r="P1511" s="273"/>
      <c r="Q1511" s="277"/>
    </row>
    <row r="1512" spans="1:17" customFormat="1">
      <c r="A1512" s="271">
        <v>1509</v>
      </c>
      <c r="B1512" s="272"/>
      <c r="C1512" s="272" t="s">
        <v>4213</v>
      </c>
      <c r="D1512" s="272" t="s">
        <v>1049</v>
      </c>
      <c r="E1512" s="272"/>
      <c r="F1512" s="273" t="s">
        <v>4730</v>
      </c>
      <c r="G1512" s="274">
        <v>304531340104</v>
      </c>
      <c r="H1512" s="273" t="s">
        <v>4748</v>
      </c>
      <c r="I1512" s="273" t="s">
        <v>2596</v>
      </c>
      <c r="J1512" s="273" t="s">
        <v>373</v>
      </c>
      <c r="K1512" s="275">
        <v>1.6850000000000001</v>
      </c>
      <c r="L1512" s="275">
        <v>1.6850000000000001</v>
      </c>
      <c r="M1512" s="275">
        <v>1.669827</v>
      </c>
      <c r="N1512" s="276">
        <v>0.90047477744807736</v>
      </c>
      <c r="O1512" s="273"/>
      <c r="P1512" s="273"/>
      <c r="Q1512" s="277"/>
    </row>
    <row r="1513" spans="1:17" customFormat="1">
      <c r="A1513" s="271">
        <v>1510</v>
      </c>
      <c r="B1513" s="272"/>
      <c r="C1513" s="272" t="s">
        <v>4213</v>
      </c>
      <c r="D1513" s="272" t="s">
        <v>1049</v>
      </c>
      <c r="E1513" s="272"/>
      <c r="F1513" s="273" t="s">
        <v>4749</v>
      </c>
      <c r="G1513" s="274">
        <v>304531440103</v>
      </c>
      <c r="H1513" s="273" t="s">
        <v>4750</v>
      </c>
      <c r="I1513" s="273" t="s">
        <v>2665</v>
      </c>
      <c r="J1513" s="273" t="s">
        <v>373</v>
      </c>
      <c r="K1513" s="275">
        <v>1.6859999999999999</v>
      </c>
      <c r="L1513" s="275">
        <v>1.6859999999999999</v>
      </c>
      <c r="M1513" s="275">
        <v>1.669827</v>
      </c>
      <c r="N1513" s="276">
        <v>0.95925266903914541</v>
      </c>
      <c r="O1513" s="273"/>
      <c r="P1513" s="273"/>
      <c r="Q1513" s="277"/>
    </row>
    <row r="1514" spans="1:17" customFormat="1">
      <c r="A1514" s="271">
        <v>1511</v>
      </c>
      <c r="B1514" s="272"/>
      <c r="C1514" s="272" t="s">
        <v>4213</v>
      </c>
      <c r="D1514" s="272" t="s">
        <v>1049</v>
      </c>
      <c r="E1514" s="272"/>
      <c r="F1514" s="273" t="s">
        <v>4749</v>
      </c>
      <c r="G1514" s="274">
        <v>304531440105</v>
      </c>
      <c r="H1514" s="273" t="s">
        <v>3234</v>
      </c>
      <c r="I1514" s="273" t="s">
        <v>2840</v>
      </c>
      <c r="J1514" s="273" t="s">
        <v>373</v>
      </c>
      <c r="K1514" s="275">
        <v>1.7295720000000001</v>
      </c>
      <c r="L1514" s="275">
        <v>1.7295720000000001</v>
      </c>
      <c r="M1514" s="275">
        <v>1.7153720000000001</v>
      </c>
      <c r="N1514" s="276">
        <v>0.82101236606512995</v>
      </c>
      <c r="O1514" s="273"/>
      <c r="P1514" s="273"/>
      <c r="Q1514" s="277"/>
    </row>
    <row r="1515" spans="1:17" customFormat="1">
      <c r="A1515" s="271">
        <v>1512</v>
      </c>
      <c r="B1515" s="272"/>
      <c r="C1515" s="272" t="s">
        <v>4213</v>
      </c>
      <c r="D1515" s="272" t="s">
        <v>4751</v>
      </c>
      <c r="E1515" s="272"/>
      <c r="F1515" s="273" t="s">
        <v>4752</v>
      </c>
      <c r="G1515" s="274">
        <v>304311440106</v>
      </c>
      <c r="H1515" s="273" t="s">
        <v>4753</v>
      </c>
      <c r="I1515" s="273" t="s">
        <v>2599</v>
      </c>
      <c r="J1515" s="273" t="s">
        <v>373</v>
      </c>
      <c r="K1515" s="275">
        <v>0.66159999999999997</v>
      </c>
      <c r="L1515" s="275">
        <v>0.66159999999999997</v>
      </c>
      <c r="M1515" s="275">
        <v>0.59462800000000005</v>
      </c>
      <c r="N1515" s="276">
        <v>10.122732769044729</v>
      </c>
      <c r="O1515" s="273"/>
      <c r="P1515" s="273"/>
      <c r="Q1515" s="277"/>
    </row>
    <row r="1516" spans="1:17" customFormat="1">
      <c r="A1516" s="271">
        <v>1513</v>
      </c>
      <c r="B1516" s="272"/>
      <c r="C1516" s="272" t="s">
        <v>4213</v>
      </c>
      <c r="D1516" s="272" t="s">
        <v>4751</v>
      </c>
      <c r="E1516" s="272"/>
      <c r="F1516" s="273" t="s">
        <v>4754</v>
      </c>
      <c r="G1516" s="274">
        <v>304312140101</v>
      </c>
      <c r="H1516" s="273" t="s">
        <v>4755</v>
      </c>
      <c r="I1516" s="273" t="s">
        <v>2599</v>
      </c>
      <c r="J1516" s="273" t="s">
        <v>373</v>
      </c>
      <c r="K1516" s="275">
        <v>2.9049200000000002</v>
      </c>
      <c r="L1516" s="275">
        <v>2.9049200000000002</v>
      </c>
      <c r="M1516" s="275">
        <v>2.6843689999999998</v>
      </c>
      <c r="N1516" s="276">
        <v>7.5923261225782595</v>
      </c>
      <c r="O1516" s="273"/>
      <c r="P1516" s="273"/>
      <c r="Q1516" s="277"/>
    </row>
    <row r="1517" spans="1:17" customFormat="1">
      <c r="A1517" s="271">
        <v>1514</v>
      </c>
      <c r="B1517" s="272"/>
      <c r="C1517" s="272" t="s">
        <v>4213</v>
      </c>
      <c r="D1517" s="272" t="s">
        <v>4751</v>
      </c>
      <c r="E1517" s="272"/>
      <c r="F1517" s="273" t="s">
        <v>4756</v>
      </c>
      <c r="G1517" s="274">
        <v>304311340201</v>
      </c>
      <c r="H1517" s="273" t="s">
        <v>4757</v>
      </c>
      <c r="I1517" s="273" t="s">
        <v>2599</v>
      </c>
      <c r="J1517" s="273" t="s">
        <v>373</v>
      </c>
      <c r="K1517" s="275">
        <v>1.07622</v>
      </c>
      <c r="L1517" s="275">
        <v>1.07622</v>
      </c>
      <c r="M1517" s="275">
        <v>1.0047470000000001</v>
      </c>
      <c r="N1517" s="276">
        <v>6.6411142703164687</v>
      </c>
      <c r="O1517" s="273"/>
      <c r="P1517" s="273"/>
      <c r="Q1517" s="277"/>
    </row>
    <row r="1518" spans="1:17" customFormat="1">
      <c r="A1518" s="271">
        <v>1515</v>
      </c>
      <c r="B1518" s="272"/>
      <c r="C1518" s="272" t="s">
        <v>4213</v>
      </c>
      <c r="D1518" s="272" t="s">
        <v>4751</v>
      </c>
      <c r="E1518" s="272"/>
      <c r="F1518" s="273" t="s">
        <v>4758</v>
      </c>
      <c r="G1518" s="274">
        <v>304311340105</v>
      </c>
      <c r="H1518" s="273" t="s">
        <v>4759</v>
      </c>
      <c r="I1518" s="273" t="s">
        <v>2599</v>
      </c>
      <c r="J1518" s="273" t="s">
        <v>373</v>
      </c>
      <c r="K1518" s="275">
        <v>1.2991999999999999</v>
      </c>
      <c r="L1518" s="275">
        <v>1.2991999999999999</v>
      </c>
      <c r="M1518" s="275">
        <v>1.2184840000000001</v>
      </c>
      <c r="N1518" s="276">
        <v>6.2127463054187029</v>
      </c>
      <c r="O1518" s="273"/>
      <c r="P1518" s="273"/>
      <c r="Q1518" s="277"/>
    </row>
    <row r="1519" spans="1:17" customFormat="1">
      <c r="A1519" s="271">
        <v>1516</v>
      </c>
      <c r="B1519" s="272"/>
      <c r="C1519" s="272" t="s">
        <v>4213</v>
      </c>
      <c r="D1519" s="272" t="s">
        <v>4751</v>
      </c>
      <c r="E1519" s="272"/>
      <c r="F1519" s="273" t="s">
        <v>4756</v>
      </c>
      <c r="G1519" s="274">
        <v>304311340202</v>
      </c>
      <c r="H1519" s="273" t="s">
        <v>4760</v>
      </c>
      <c r="I1519" s="273" t="s">
        <v>2599</v>
      </c>
      <c r="J1519" s="273" t="s">
        <v>373</v>
      </c>
      <c r="K1519" s="275">
        <v>2.3246000000000002</v>
      </c>
      <c r="L1519" s="275">
        <v>2.3246000000000002</v>
      </c>
      <c r="M1519" s="275">
        <v>2.182258</v>
      </c>
      <c r="N1519" s="276">
        <v>6.1232900283919891</v>
      </c>
      <c r="O1519" s="273"/>
      <c r="P1519" s="273"/>
      <c r="Q1519" s="277"/>
    </row>
    <row r="1520" spans="1:17" customFormat="1">
      <c r="A1520" s="271">
        <v>1517</v>
      </c>
      <c r="B1520" s="272"/>
      <c r="C1520" s="272" t="s">
        <v>4213</v>
      </c>
      <c r="D1520" s="272" t="s">
        <v>4751</v>
      </c>
      <c r="E1520" s="272"/>
      <c r="F1520" s="273" t="s">
        <v>4758</v>
      </c>
      <c r="G1520" s="274">
        <v>304311340107</v>
      </c>
      <c r="H1520" s="273" t="s">
        <v>4761</v>
      </c>
      <c r="I1520" s="273" t="s">
        <v>2599</v>
      </c>
      <c r="J1520" s="273" t="s">
        <v>373</v>
      </c>
      <c r="K1520" s="275">
        <v>1.7270300000000001</v>
      </c>
      <c r="L1520" s="275">
        <v>1.7270300000000001</v>
      </c>
      <c r="M1520" s="275">
        <v>1.62348</v>
      </c>
      <c r="N1520" s="276">
        <v>5.9958425736669323</v>
      </c>
      <c r="O1520" s="273"/>
      <c r="P1520" s="273"/>
      <c r="Q1520" s="277"/>
    </row>
    <row r="1521" spans="1:17" customFormat="1">
      <c r="A1521" s="271">
        <v>1518</v>
      </c>
      <c r="B1521" s="272"/>
      <c r="C1521" s="272" t="s">
        <v>4213</v>
      </c>
      <c r="D1521" s="272" t="s">
        <v>4751</v>
      </c>
      <c r="E1521" s="272"/>
      <c r="F1521" s="273" t="s">
        <v>4758</v>
      </c>
      <c r="G1521" s="274">
        <v>304311340101</v>
      </c>
      <c r="H1521" s="273" t="s">
        <v>4762</v>
      </c>
      <c r="I1521" s="273" t="s">
        <v>2599</v>
      </c>
      <c r="J1521" s="273" t="s">
        <v>373</v>
      </c>
      <c r="K1521" s="275">
        <v>1.93167</v>
      </c>
      <c r="L1521" s="275">
        <v>1.93167</v>
      </c>
      <c r="M1521" s="275">
        <v>1.819599</v>
      </c>
      <c r="N1521" s="276">
        <v>5.8017673826274692</v>
      </c>
      <c r="O1521" s="273"/>
      <c r="P1521" s="273"/>
      <c r="Q1521" s="277"/>
    </row>
    <row r="1522" spans="1:17" customFormat="1">
      <c r="A1522" s="271">
        <v>1519</v>
      </c>
      <c r="B1522" s="272"/>
      <c r="C1522" s="272" t="s">
        <v>4213</v>
      </c>
      <c r="D1522" s="272" t="s">
        <v>4751</v>
      </c>
      <c r="E1522" s="272"/>
      <c r="F1522" s="273" t="s">
        <v>4756</v>
      </c>
      <c r="G1522" s="274">
        <v>304311340204</v>
      </c>
      <c r="H1522" s="273" t="s">
        <v>4763</v>
      </c>
      <c r="I1522" s="273" t="s">
        <v>2599</v>
      </c>
      <c r="J1522" s="273" t="s">
        <v>373</v>
      </c>
      <c r="K1522" s="275">
        <v>2.2082600000000001</v>
      </c>
      <c r="L1522" s="275">
        <v>2.2082600000000001</v>
      </c>
      <c r="M1522" s="275">
        <v>2.0849259999999998</v>
      </c>
      <c r="N1522" s="276">
        <v>5.5851213172362071</v>
      </c>
      <c r="O1522" s="273"/>
      <c r="P1522" s="273"/>
      <c r="Q1522" s="277"/>
    </row>
    <row r="1523" spans="1:17" customFormat="1">
      <c r="A1523" s="271">
        <v>1520</v>
      </c>
      <c r="B1523" s="272"/>
      <c r="C1523" s="272" t="s">
        <v>4213</v>
      </c>
      <c r="D1523" s="272" t="s">
        <v>4751</v>
      </c>
      <c r="E1523" s="272"/>
      <c r="F1523" s="273" t="s">
        <v>4758</v>
      </c>
      <c r="G1523" s="274">
        <v>304311340102</v>
      </c>
      <c r="H1523" s="273" t="s">
        <v>4764</v>
      </c>
      <c r="I1523" s="273" t="s">
        <v>2599</v>
      </c>
      <c r="J1523" s="273" t="s">
        <v>373</v>
      </c>
      <c r="K1523" s="275">
        <v>1.9776</v>
      </c>
      <c r="L1523" s="275">
        <v>1.9776</v>
      </c>
      <c r="M1523" s="275">
        <v>1.8696570000000001</v>
      </c>
      <c r="N1523" s="276">
        <v>5.458282766990286</v>
      </c>
      <c r="O1523" s="273"/>
      <c r="P1523" s="273"/>
      <c r="Q1523" s="277"/>
    </row>
    <row r="1524" spans="1:17" customFormat="1">
      <c r="A1524" s="271">
        <v>1521</v>
      </c>
      <c r="B1524" s="272"/>
      <c r="C1524" s="272" t="s">
        <v>4213</v>
      </c>
      <c r="D1524" s="272" t="s">
        <v>4751</v>
      </c>
      <c r="E1524" s="272"/>
      <c r="F1524" s="273" t="s">
        <v>4758</v>
      </c>
      <c r="G1524" s="274">
        <v>304311340104</v>
      </c>
      <c r="H1524" s="273" t="s">
        <v>4765</v>
      </c>
      <c r="I1524" s="273" t="s">
        <v>2599</v>
      </c>
      <c r="J1524" s="273" t="s">
        <v>373</v>
      </c>
      <c r="K1524" s="275">
        <v>0.68910000000000005</v>
      </c>
      <c r="L1524" s="275">
        <v>0.68910000000000005</v>
      </c>
      <c r="M1524" s="275">
        <v>0.65149299999999999</v>
      </c>
      <c r="N1524" s="276">
        <v>5.4574082136119655</v>
      </c>
      <c r="O1524" s="273"/>
      <c r="P1524" s="273"/>
      <c r="Q1524" s="277"/>
    </row>
    <row r="1525" spans="1:17" customFormat="1">
      <c r="A1525" s="271">
        <v>1522</v>
      </c>
      <c r="B1525" s="272"/>
      <c r="C1525" s="272" t="s">
        <v>4213</v>
      </c>
      <c r="D1525" s="272" t="s">
        <v>4751</v>
      </c>
      <c r="E1525" s="272"/>
      <c r="F1525" s="273" t="s">
        <v>4766</v>
      </c>
      <c r="G1525" s="274">
        <v>304311140305</v>
      </c>
      <c r="H1525" s="273" t="s">
        <v>4767</v>
      </c>
      <c r="I1525" s="273" t="s">
        <v>2599</v>
      </c>
      <c r="J1525" s="273" t="s">
        <v>373</v>
      </c>
      <c r="K1525" s="275">
        <v>1.7050000000000001</v>
      </c>
      <c r="L1525" s="275">
        <v>1.7050000000000001</v>
      </c>
      <c r="M1525" s="275">
        <v>1.6150119999999999</v>
      </c>
      <c r="N1525" s="276">
        <v>5.2778885630498635</v>
      </c>
      <c r="O1525" s="273"/>
      <c r="P1525" s="273"/>
      <c r="Q1525" s="277"/>
    </row>
    <row r="1526" spans="1:17" customFormat="1">
      <c r="A1526" s="271">
        <v>1523</v>
      </c>
      <c r="B1526" s="272"/>
      <c r="C1526" s="272" t="s">
        <v>4213</v>
      </c>
      <c r="D1526" s="272" t="s">
        <v>4751</v>
      </c>
      <c r="E1526" s="272"/>
      <c r="F1526" s="273" t="s">
        <v>4768</v>
      </c>
      <c r="G1526" s="274">
        <v>304311140102</v>
      </c>
      <c r="H1526" s="273" t="s">
        <v>4769</v>
      </c>
      <c r="I1526" s="273" t="s">
        <v>2599</v>
      </c>
      <c r="J1526" s="273" t="s">
        <v>373</v>
      </c>
      <c r="K1526" s="275">
        <v>1.0196000000000001</v>
      </c>
      <c r="L1526" s="275">
        <v>1.0196000000000001</v>
      </c>
      <c r="M1526" s="275">
        <v>0.96887800000000002</v>
      </c>
      <c r="N1526" s="276">
        <v>4.97469595919969</v>
      </c>
      <c r="O1526" s="273"/>
      <c r="P1526" s="273"/>
      <c r="Q1526" s="277"/>
    </row>
    <row r="1527" spans="1:17" customFormat="1">
      <c r="A1527" s="271">
        <v>1524</v>
      </c>
      <c r="B1527" s="272"/>
      <c r="C1527" s="272" t="s">
        <v>4213</v>
      </c>
      <c r="D1527" s="272" t="s">
        <v>4751</v>
      </c>
      <c r="E1527" s="272"/>
      <c r="F1527" s="273" t="s">
        <v>4770</v>
      </c>
      <c r="G1527" s="274">
        <v>304311240301</v>
      </c>
      <c r="H1527" s="273" t="s">
        <v>4771</v>
      </c>
      <c r="I1527" s="273" t="s">
        <v>2599</v>
      </c>
      <c r="J1527" s="273" t="s">
        <v>373</v>
      </c>
      <c r="K1527" s="275">
        <v>0.65082399999999996</v>
      </c>
      <c r="L1527" s="275">
        <v>0.65082399999999996</v>
      </c>
      <c r="M1527" s="275">
        <v>0.61869000000000007</v>
      </c>
      <c r="N1527" s="276">
        <v>4.9374331616535168</v>
      </c>
      <c r="O1527" s="273"/>
      <c r="P1527" s="273"/>
      <c r="Q1527" s="277"/>
    </row>
    <row r="1528" spans="1:17" customFormat="1">
      <c r="A1528" s="271">
        <v>1525</v>
      </c>
      <c r="B1528" s="272"/>
      <c r="C1528" s="272" t="s">
        <v>4213</v>
      </c>
      <c r="D1528" s="272" t="s">
        <v>4751</v>
      </c>
      <c r="E1528" s="272"/>
      <c r="F1528" s="273" t="s">
        <v>4693</v>
      </c>
      <c r="G1528" s="274">
        <v>304311240202</v>
      </c>
      <c r="H1528" s="273" t="s">
        <v>4772</v>
      </c>
      <c r="I1528" s="273" t="s">
        <v>2599</v>
      </c>
      <c r="J1528" s="273" t="s">
        <v>373</v>
      </c>
      <c r="K1528" s="275">
        <v>2.0577999999999999</v>
      </c>
      <c r="L1528" s="275">
        <v>2.0577999999999999</v>
      </c>
      <c r="M1528" s="275">
        <v>1.9564269999999999</v>
      </c>
      <c r="N1528" s="276">
        <v>4.9262804937311664</v>
      </c>
      <c r="O1528" s="273"/>
      <c r="P1528" s="273"/>
      <c r="Q1528" s="277"/>
    </row>
    <row r="1529" spans="1:17" customFormat="1">
      <c r="A1529" s="271">
        <v>1526</v>
      </c>
      <c r="B1529" s="272"/>
      <c r="C1529" s="272" t="s">
        <v>4213</v>
      </c>
      <c r="D1529" s="272" t="s">
        <v>4751</v>
      </c>
      <c r="E1529" s="272"/>
      <c r="F1529" s="273" t="s">
        <v>4770</v>
      </c>
      <c r="G1529" s="274">
        <v>304311240303</v>
      </c>
      <c r="H1529" s="273" t="s">
        <v>4773</v>
      </c>
      <c r="I1529" s="273" t="s">
        <v>2599</v>
      </c>
      <c r="J1529" s="273" t="s">
        <v>373</v>
      </c>
      <c r="K1529" s="275">
        <v>1.6105</v>
      </c>
      <c r="L1529" s="275">
        <v>1.6105</v>
      </c>
      <c r="M1529" s="275">
        <v>1.5311669999999999</v>
      </c>
      <c r="N1529" s="276">
        <v>4.9259857187209004</v>
      </c>
      <c r="O1529" s="273"/>
      <c r="P1529" s="273"/>
      <c r="Q1529" s="277"/>
    </row>
    <row r="1530" spans="1:17" customFormat="1">
      <c r="A1530" s="271">
        <v>1527</v>
      </c>
      <c r="B1530" s="272"/>
      <c r="C1530" s="272" t="s">
        <v>4213</v>
      </c>
      <c r="D1530" s="272" t="s">
        <v>4751</v>
      </c>
      <c r="E1530" s="272"/>
      <c r="F1530" s="273" t="s">
        <v>4774</v>
      </c>
      <c r="G1530" s="274">
        <v>304311240101</v>
      </c>
      <c r="H1530" s="273" t="s">
        <v>4775</v>
      </c>
      <c r="I1530" s="273" t="s">
        <v>2599</v>
      </c>
      <c r="J1530" s="273" t="s">
        <v>373</v>
      </c>
      <c r="K1530" s="275">
        <v>1.9858</v>
      </c>
      <c r="L1530" s="275">
        <v>1.9858</v>
      </c>
      <c r="M1530" s="275">
        <v>1.888301</v>
      </c>
      <c r="N1530" s="276">
        <v>4.909809648504381</v>
      </c>
      <c r="O1530" s="273"/>
      <c r="P1530" s="273"/>
      <c r="Q1530" s="277"/>
    </row>
    <row r="1531" spans="1:17" customFormat="1">
      <c r="A1531" s="271">
        <v>1528</v>
      </c>
      <c r="B1531" s="272"/>
      <c r="C1531" s="272" t="s">
        <v>4213</v>
      </c>
      <c r="D1531" s="272" t="s">
        <v>4751</v>
      </c>
      <c r="E1531" s="272"/>
      <c r="F1531" s="273" t="s">
        <v>4770</v>
      </c>
      <c r="G1531" s="274">
        <v>304311240304</v>
      </c>
      <c r="H1531" s="273" t="s">
        <v>4776</v>
      </c>
      <c r="I1531" s="273" t="s">
        <v>2599</v>
      </c>
      <c r="J1531" s="273" t="s">
        <v>373</v>
      </c>
      <c r="K1531" s="275">
        <v>2.2360000000000002</v>
      </c>
      <c r="L1531" s="275">
        <v>2.2360000000000002</v>
      </c>
      <c r="M1531" s="275">
        <v>2.1263990000000002</v>
      </c>
      <c r="N1531" s="276">
        <v>4.9016547406082314</v>
      </c>
      <c r="O1531" s="273"/>
      <c r="P1531" s="273"/>
      <c r="Q1531" s="277"/>
    </row>
    <row r="1532" spans="1:17" customFormat="1">
      <c r="A1532" s="271">
        <v>1529</v>
      </c>
      <c r="B1532" s="272"/>
      <c r="C1532" s="272" t="s">
        <v>4213</v>
      </c>
      <c r="D1532" s="272" t="s">
        <v>4751</v>
      </c>
      <c r="E1532" s="272"/>
      <c r="F1532" s="273" t="s">
        <v>4693</v>
      </c>
      <c r="G1532" s="274">
        <v>304311240201</v>
      </c>
      <c r="H1532" s="273" t="s">
        <v>4777</v>
      </c>
      <c r="I1532" s="273" t="s">
        <v>2599</v>
      </c>
      <c r="J1532" s="273" t="s">
        <v>373</v>
      </c>
      <c r="K1532" s="275">
        <v>2.8449</v>
      </c>
      <c r="L1532" s="275">
        <v>2.8449</v>
      </c>
      <c r="M1532" s="275">
        <v>2.7057989999999998</v>
      </c>
      <c r="N1532" s="276">
        <v>4.8894864494358377</v>
      </c>
      <c r="O1532" s="273"/>
      <c r="P1532" s="273"/>
      <c r="Q1532" s="277"/>
    </row>
    <row r="1533" spans="1:17" customFormat="1">
      <c r="A1533" s="271">
        <v>1530</v>
      </c>
      <c r="B1533" s="272"/>
      <c r="C1533" s="272" t="s">
        <v>4213</v>
      </c>
      <c r="D1533" s="272" t="s">
        <v>4751</v>
      </c>
      <c r="E1533" s="272"/>
      <c r="F1533" s="273" t="s">
        <v>4774</v>
      </c>
      <c r="G1533" s="274">
        <v>304311240106</v>
      </c>
      <c r="H1533" s="273" t="s">
        <v>4778</v>
      </c>
      <c r="I1533" s="273" t="s">
        <v>2658</v>
      </c>
      <c r="J1533" s="273" t="s">
        <v>373</v>
      </c>
      <c r="K1533" s="275">
        <v>1.3129</v>
      </c>
      <c r="L1533" s="275">
        <v>1.3129</v>
      </c>
      <c r="M1533" s="275">
        <v>1.248812</v>
      </c>
      <c r="N1533" s="276">
        <v>4.8814075710259672</v>
      </c>
      <c r="O1533" s="273"/>
      <c r="P1533" s="273"/>
      <c r="Q1533" s="277"/>
    </row>
    <row r="1534" spans="1:17" customFormat="1">
      <c r="A1534" s="271">
        <v>1531</v>
      </c>
      <c r="B1534" s="272"/>
      <c r="C1534" s="272" t="s">
        <v>4213</v>
      </c>
      <c r="D1534" s="272" t="s">
        <v>4751</v>
      </c>
      <c r="E1534" s="272"/>
      <c r="F1534" s="273" t="s">
        <v>4774</v>
      </c>
      <c r="G1534" s="274">
        <v>304311240103</v>
      </c>
      <c r="H1534" s="273" t="s">
        <v>4779</v>
      </c>
      <c r="I1534" s="273" t="s">
        <v>2599</v>
      </c>
      <c r="J1534" s="273" t="s">
        <v>373</v>
      </c>
      <c r="K1534" s="275">
        <v>1.3565</v>
      </c>
      <c r="L1534" s="275">
        <v>1.3565</v>
      </c>
      <c r="M1534" s="275">
        <v>1.2917230000000002</v>
      </c>
      <c r="N1534" s="276">
        <v>4.7753040914117113</v>
      </c>
      <c r="O1534" s="273"/>
      <c r="P1534" s="273"/>
      <c r="Q1534" s="277"/>
    </row>
    <row r="1535" spans="1:17" customFormat="1">
      <c r="A1535" s="271">
        <v>1532</v>
      </c>
      <c r="B1535" s="272"/>
      <c r="C1535" s="272" t="s">
        <v>4213</v>
      </c>
      <c r="D1535" s="272" t="s">
        <v>4751</v>
      </c>
      <c r="E1535" s="272"/>
      <c r="F1535" s="273" t="s">
        <v>4774</v>
      </c>
      <c r="G1535" s="274">
        <v>304311240102</v>
      </c>
      <c r="H1535" s="273" t="s">
        <v>4780</v>
      </c>
      <c r="I1535" s="273" t="s">
        <v>2599</v>
      </c>
      <c r="J1535" s="273" t="s">
        <v>373</v>
      </c>
      <c r="K1535" s="275">
        <v>1.1947000000000001</v>
      </c>
      <c r="L1535" s="275">
        <v>1.1947000000000001</v>
      </c>
      <c r="M1535" s="275">
        <v>1.1377170000000001</v>
      </c>
      <c r="N1535" s="276">
        <v>4.7696492843391649</v>
      </c>
      <c r="O1535" s="273"/>
      <c r="P1535" s="273"/>
      <c r="Q1535" s="277"/>
    </row>
    <row r="1536" spans="1:17" customFormat="1">
      <c r="A1536" s="271">
        <v>1533</v>
      </c>
      <c r="B1536" s="272"/>
      <c r="C1536" s="272" t="s">
        <v>4213</v>
      </c>
      <c r="D1536" s="272" t="s">
        <v>4751</v>
      </c>
      <c r="E1536" s="272"/>
      <c r="F1536" s="273" t="s">
        <v>4766</v>
      </c>
      <c r="G1536" s="274">
        <v>304311140301</v>
      </c>
      <c r="H1536" s="273" t="s">
        <v>4781</v>
      </c>
      <c r="I1536" s="273" t="s">
        <v>2599</v>
      </c>
      <c r="J1536" s="273" t="s">
        <v>373</v>
      </c>
      <c r="K1536" s="275">
        <v>2.0042</v>
      </c>
      <c r="L1536" s="275">
        <v>2.0042</v>
      </c>
      <c r="M1536" s="275">
        <v>1.90906</v>
      </c>
      <c r="N1536" s="276">
        <v>4.7470312344077437</v>
      </c>
      <c r="O1536" s="273"/>
      <c r="P1536" s="273"/>
      <c r="Q1536" s="277"/>
    </row>
    <row r="1537" spans="1:17" customFormat="1">
      <c r="A1537" s="271">
        <v>1534</v>
      </c>
      <c r="B1537" s="272"/>
      <c r="C1537" s="272" t="s">
        <v>4213</v>
      </c>
      <c r="D1537" s="272" t="s">
        <v>4751</v>
      </c>
      <c r="E1537" s="272"/>
      <c r="F1537" s="273" t="s">
        <v>4770</v>
      </c>
      <c r="G1537" s="274">
        <v>304311240302</v>
      </c>
      <c r="H1537" s="273" t="s">
        <v>4782</v>
      </c>
      <c r="I1537" s="273" t="s">
        <v>2599</v>
      </c>
      <c r="J1537" s="273" t="s">
        <v>373</v>
      </c>
      <c r="K1537" s="275">
        <v>1.3532</v>
      </c>
      <c r="L1537" s="275">
        <v>1.3532</v>
      </c>
      <c r="M1537" s="275">
        <v>1.2890509999999999</v>
      </c>
      <c r="N1537" s="276">
        <v>4.740540939994089</v>
      </c>
      <c r="O1537" s="273"/>
      <c r="P1537" s="273"/>
      <c r="Q1537" s="277"/>
    </row>
    <row r="1538" spans="1:17" customFormat="1">
      <c r="A1538" s="271">
        <v>1535</v>
      </c>
      <c r="B1538" s="272"/>
      <c r="C1538" s="272" t="s">
        <v>4213</v>
      </c>
      <c r="D1538" s="272" t="s">
        <v>4751</v>
      </c>
      <c r="E1538" s="272"/>
      <c r="F1538" s="273" t="s">
        <v>4774</v>
      </c>
      <c r="G1538" s="274">
        <v>304311240104</v>
      </c>
      <c r="H1538" s="273" t="s">
        <v>4783</v>
      </c>
      <c r="I1538" s="273" t="s">
        <v>2599</v>
      </c>
      <c r="J1538" s="273" t="s">
        <v>373</v>
      </c>
      <c r="K1538" s="275">
        <v>1.0833759999999999</v>
      </c>
      <c r="L1538" s="275">
        <v>1.0833759999999999</v>
      </c>
      <c r="M1538" s="275">
        <v>1.032324</v>
      </c>
      <c r="N1538" s="276">
        <v>4.7123067153047398</v>
      </c>
      <c r="O1538" s="273"/>
      <c r="P1538" s="273"/>
      <c r="Q1538" s="277"/>
    </row>
    <row r="1539" spans="1:17" customFormat="1">
      <c r="A1539" s="271">
        <v>1536</v>
      </c>
      <c r="B1539" s="272"/>
      <c r="C1539" s="272" t="s">
        <v>4213</v>
      </c>
      <c r="D1539" s="272" t="s">
        <v>4751</v>
      </c>
      <c r="E1539" s="272"/>
      <c r="F1539" s="273" t="s">
        <v>4693</v>
      </c>
      <c r="G1539" s="274">
        <v>304311240203</v>
      </c>
      <c r="H1539" s="273" t="s">
        <v>4784</v>
      </c>
      <c r="I1539" s="273" t="s">
        <v>2599</v>
      </c>
      <c r="J1539" s="273" t="s">
        <v>373</v>
      </c>
      <c r="K1539" s="275">
        <v>2.7686999999999999</v>
      </c>
      <c r="L1539" s="275">
        <v>2.7686999999999999</v>
      </c>
      <c r="M1539" s="275">
        <v>2.6393930000000001</v>
      </c>
      <c r="N1539" s="276">
        <v>4.6703145880738193</v>
      </c>
      <c r="O1539" s="273"/>
      <c r="P1539" s="273"/>
      <c r="Q1539" s="277"/>
    </row>
    <row r="1540" spans="1:17" customFormat="1">
      <c r="A1540" s="271">
        <v>1537</v>
      </c>
      <c r="B1540" s="272"/>
      <c r="C1540" s="272" t="s">
        <v>4213</v>
      </c>
      <c r="D1540" s="272" t="s">
        <v>4751</v>
      </c>
      <c r="E1540" s="272"/>
      <c r="F1540" s="273" t="s">
        <v>4785</v>
      </c>
      <c r="G1540" s="274">
        <v>304311140203</v>
      </c>
      <c r="H1540" s="273" t="s">
        <v>4786</v>
      </c>
      <c r="I1540" s="273" t="s">
        <v>2599</v>
      </c>
      <c r="J1540" s="273" t="s">
        <v>373</v>
      </c>
      <c r="K1540" s="275">
        <v>1.94686</v>
      </c>
      <c r="L1540" s="275">
        <v>1.94686</v>
      </c>
      <c r="M1540" s="275">
        <v>1.8566640000000001</v>
      </c>
      <c r="N1540" s="276">
        <v>4.6328960479952306</v>
      </c>
      <c r="O1540" s="273"/>
      <c r="P1540" s="273"/>
      <c r="Q1540" s="277"/>
    </row>
    <row r="1541" spans="1:17" customFormat="1">
      <c r="A1541" s="271">
        <v>1538</v>
      </c>
      <c r="B1541" s="272"/>
      <c r="C1541" s="272" t="s">
        <v>4213</v>
      </c>
      <c r="D1541" s="272" t="s">
        <v>4751</v>
      </c>
      <c r="E1541" s="272"/>
      <c r="F1541" s="273" t="s">
        <v>4785</v>
      </c>
      <c r="G1541" s="274">
        <v>304311140202</v>
      </c>
      <c r="H1541" s="273" t="s">
        <v>4787</v>
      </c>
      <c r="I1541" s="273" t="s">
        <v>2599</v>
      </c>
      <c r="J1541" s="273" t="s">
        <v>373</v>
      </c>
      <c r="K1541" s="275">
        <v>2.4009999999999998</v>
      </c>
      <c r="L1541" s="275">
        <v>2.4009999999999998</v>
      </c>
      <c r="M1541" s="275">
        <v>2.290556</v>
      </c>
      <c r="N1541" s="276">
        <v>4.5999167013744184</v>
      </c>
      <c r="O1541" s="273"/>
      <c r="P1541" s="273"/>
      <c r="Q1541" s="277"/>
    </row>
    <row r="1542" spans="1:17" customFormat="1">
      <c r="A1542" s="271">
        <v>1539</v>
      </c>
      <c r="B1542" s="272"/>
      <c r="C1542" s="272" t="s">
        <v>4213</v>
      </c>
      <c r="D1542" s="272" t="s">
        <v>4751</v>
      </c>
      <c r="E1542" s="272"/>
      <c r="F1542" s="273" t="s">
        <v>4766</v>
      </c>
      <c r="G1542" s="274">
        <v>304311140303</v>
      </c>
      <c r="H1542" s="273" t="s">
        <v>4788</v>
      </c>
      <c r="I1542" s="273" t="s">
        <v>2599</v>
      </c>
      <c r="J1542" s="273" t="s">
        <v>373</v>
      </c>
      <c r="K1542" s="275">
        <v>0.47599999999999998</v>
      </c>
      <c r="L1542" s="275">
        <v>0.47599999999999998</v>
      </c>
      <c r="M1542" s="275">
        <v>0.45415</v>
      </c>
      <c r="N1542" s="276">
        <v>4.5903361344537776</v>
      </c>
      <c r="O1542" s="273"/>
      <c r="P1542" s="273"/>
      <c r="Q1542" s="277"/>
    </row>
    <row r="1543" spans="1:17" customFormat="1">
      <c r="A1543" s="271">
        <v>1540</v>
      </c>
      <c r="B1543" s="272"/>
      <c r="C1543" s="272" t="s">
        <v>4213</v>
      </c>
      <c r="D1543" s="272" t="s">
        <v>4751</v>
      </c>
      <c r="E1543" s="272"/>
      <c r="F1543" s="273" t="s">
        <v>4752</v>
      </c>
      <c r="G1543" s="274">
        <v>304311440104</v>
      </c>
      <c r="H1543" s="273" t="s">
        <v>4789</v>
      </c>
      <c r="I1543" s="273" t="s">
        <v>2599</v>
      </c>
      <c r="J1543" s="273" t="s">
        <v>373</v>
      </c>
      <c r="K1543" s="275">
        <v>0.8276</v>
      </c>
      <c r="L1543" s="275">
        <v>0.8276</v>
      </c>
      <c r="M1543" s="275">
        <v>0.78973499999999996</v>
      </c>
      <c r="N1543" s="276">
        <v>4.5752779120348039</v>
      </c>
      <c r="O1543" s="273"/>
      <c r="P1543" s="273"/>
      <c r="Q1543" s="277"/>
    </row>
    <row r="1544" spans="1:17" customFormat="1">
      <c r="A1544" s="271">
        <v>1541</v>
      </c>
      <c r="B1544" s="272"/>
      <c r="C1544" s="272" t="s">
        <v>4213</v>
      </c>
      <c r="D1544" s="272" t="s">
        <v>4751</v>
      </c>
      <c r="E1544" s="272"/>
      <c r="F1544" s="273" t="s">
        <v>4790</v>
      </c>
      <c r="G1544" s="274">
        <v>304311440202</v>
      </c>
      <c r="H1544" s="273" t="s">
        <v>4791</v>
      </c>
      <c r="I1544" s="273" t="s">
        <v>2599</v>
      </c>
      <c r="J1544" s="273" t="s">
        <v>373</v>
      </c>
      <c r="K1544" s="275">
        <v>1.4208000000000001</v>
      </c>
      <c r="L1544" s="275">
        <v>1.4208000000000001</v>
      </c>
      <c r="M1544" s="275">
        <v>1.35646</v>
      </c>
      <c r="N1544" s="276">
        <v>4.5284346846846883</v>
      </c>
      <c r="O1544" s="273"/>
      <c r="P1544" s="273"/>
      <c r="Q1544" s="277"/>
    </row>
    <row r="1545" spans="1:17" customFormat="1">
      <c r="A1545" s="271">
        <v>1542</v>
      </c>
      <c r="B1545" s="272"/>
      <c r="C1545" s="272" t="s">
        <v>4213</v>
      </c>
      <c r="D1545" s="272" t="s">
        <v>4751</v>
      </c>
      <c r="E1545" s="272"/>
      <c r="F1545" s="273" t="s">
        <v>4768</v>
      </c>
      <c r="G1545" s="274">
        <v>304311140104</v>
      </c>
      <c r="H1545" s="273" t="s">
        <v>4792</v>
      </c>
      <c r="I1545" s="273" t="s">
        <v>2599</v>
      </c>
      <c r="J1545" s="273" t="s">
        <v>373</v>
      </c>
      <c r="K1545" s="275">
        <v>2.8586</v>
      </c>
      <c r="L1545" s="275">
        <v>2.8586</v>
      </c>
      <c r="M1545" s="275">
        <v>2.7298080000000002</v>
      </c>
      <c r="N1545" s="276">
        <v>4.5054222346603163</v>
      </c>
      <c r="O1545" s="273"/>
      <c r="P1545" s="273"/>
      <c r="Q1545" s="277"/>
    </row>
    <row r="1546" spans="1:17" customFormat="1">
      <c r="A1546" s="271">
        <v>1543</v>
      </c>
      <c r="B1546" s="272"/>
      <c r="C1546" s="272" t="s">
        <v>4213</v>
      </c>
      <c r="D1546" s="272" t="s">
        <v>4751</v>
      </c>
      <c r="E1546" s="272"/>
      <c r="F1546" s="273" t="s">
        <v>4790</v>
      </c>
      <c r="G1546" s="274">
        <v>304311440201</v>
      </c>
      <c r="H1546" s="273" t="s">
        <v>2845</v>
      </c>
      <c r="I1546" s="273" t="s">
        <v>2599</v>
      </c>
      <c r="J1546" s="273" t="s">
        <v>373</v>
      </c>
      <c r="K1546" s="275">
        <v>1.6165</v>
      </c>
      <c r="L1546" s="275">
        <v>1.6165</v>
      </c>
      <c r="M1546" s="275">
        <v>1.5441100000000001</v>
      </c>
      <c r="N1546" s="276">
        <v>4.4781936282090911</v>
      </c>
      <c r="O1546" s="273"/>
      <c r="P1546" s="273"/>
      <c r="Q1546" s="277"/>
    </row>
    <row r="1547" spans="1:17" customFormat="1">
      <c r="A1547" s="271">
        <v>1544</v>
      </c>
      <c r="B1547" s="272"/>
      <c r="C1547" s="272" t="s">
        <v>4213</v>
      </c>
      <c r="D1547" s="272" t="s">
        <v>4751</v>
      </c>
      <c r="E1547" s="272"/>
      <c r="F1547" s="273" t="s">
        <v>4785</v>
      </c>
      <c r="G1547" s="274">
        <v>304311140204</v>
      </c>
      <c r="H1547" s="273" t="s">
        <v>4793</v>
      </c>
      <c r="I1547" s="273" t="s">
        <v>2599</v>
      </c>
      <c r="J1547" s="273" t="s">
        <v>373</v>
      </c>
      <c r="K1547" s="275">
        <v>1.3759999999999999</v>
      </c>
      <c r="L1547" s="275">
        <v>1.3759999999999999</v>
      </c>
      <c r="M1547" s="275">
        <v>1.314425</v>
      </c>
      <c r="N1547" s="276">
        <v>4.4749273255813913</v>
      </c>
      <c r="O1547" s="273"/>
      <c r="P1547" s="273"/>
      <c r="Q1547" s="277"/>
    </row>
    <row r="1548" spans="1:17" customFormat="1">
      <c r="A1548" s="271">
        <v>1545</v>
      </c>
      <c r="B1548" s="272"/>
      <c r="C1548" s="272" t="s">
        <v>4213</v>
      </c>
      <c r="D1548" s="272" t="s">
        <v>4751</v>
      </c>
      <c r="E1548" s="272"/>
      <c r="F1548" s="273" t="s">
        <v>4752</v>
      </c>
      <c r="G1548" s="274">
        <v>304311440105</v>
      </c>
      <c r="H1548" s="273" t="s">
        <v>4794</v>
      </c>
      <c r="I1548" s="273" t="s">
        <v>2599</v>
      </c>
      <c r="J1548" s="273" t="s">
        <v>373</v>
      </c>
      <c r="K1548" s="275">
        <v>0.83919999999999995</v>
      </c>
      <c r="L1548" s="275">
        <v>0.83919999999999995</v>
      </c>
      <c r="M1548" s="275">
        <v>0.80164899999999994</v>
      </c>
      <c r="N1548" s="276">
        <v>4.474618684461392</v>
      </c>
      <c r="O1548" s="273"/>
      <c r="P1548" s="273"/>
      <c r="Q1548" s="277"/>
    </row>
    <row r="1549" spans="1:17" customFormat="1">
      <c r="A1549" s="271">
        <v>1546</v>
      </c>
      <c r="B1549" s="272"/>
      <c r="C1549" s="272" t="s">
        <v>4213</v>
      </c>
      <c r="D1549" s="272" t="s">
        <v>4751</v>
      </c>
      <c r="E1549" s="272"/>
      <c r="F1549" s="273" t="s">
        <v>4752</v>
      </c>
      <c r="G1549" s="274">
        <v>304311440102</v>
      </c>
      <c r="H1549" s="273" t="s">
        <v>4795</v>
      </c>
      <c r="I1549" s="273" t="s">
        <v>2599</v>
      </c>
      <c r="J1549" s="273" t="s">
        <v>373</v>
      </c>
      <c r="K1549" s="275">
        <v>2.0587</v>
      </c>
      <c r="L1549" s="275">
        <v>2.0587</v>
      </c>
      <c r="M1549" s="275">
        <v>1.9665969999999999</v>
      </c>
      <c r="N1549" s="276">
        <v>4.4738427162772645</v>
      </c>
      <c r="O1549" s="273"/>
      <c r="P1549" s="273"/>
      <c r="Q1549" s="277"/>
    </row>
    <row r="1550" spans="1:17" customFormat="1">
      <c r="A1550" s="271">
        <v>1547</v>
      </c>
      <c r="B1550" s="272"/>
      <c r="C1550" s="272" t="s">
        <v>4213</v>
      </c>
      <c r="D1550" s="272" t="s">
        <v>4751</v>
      </c>
      <c r="E1550" s="272"/>
      <c r="F1550" s="273" t="s">
        <v>4752</v>
      </c>
      <c r="G1550" s="274">
        <v>304311440107</v>
      </c>
      <c r="H1550" s="273" t="s">
        <v>4796</v>
      </c>
      <c r="I1550" s="273" t="s">
        <v>2599</v>
      </c>
      <c r="J1550" s="273" t="s">
        <v>373</v>
      </c>
      <c r="K1550" s="275">
        <v>1.8802000000000001</v>
      </c>
      <c r="L1550" s="275">
        <v>1.8802000000000001</v>
      </c>
      <c r="M1550" s="275">
        <v>1.7972759999999999</v>
      </c>
      <c r="N1550" s="276">
        <v>4.4103818742687064</v>
      </c>
      <c r="O1550" s="273"/>
      <c r="P1550" s="273"/>
      <c r="Q1550" s="277"/>
    </row>
    <row r="1551" spans="1:17" customFormat="1">
      <c r="A1551" s="271">
        <v>1548</v>
      </c>
      <c r="B1551" s="272"/>
      <c r="C1551" s="272" t="s">
        <v>4213</v>
      </c>
      <c r="D1551" s="272" t="s">
        <v>4751</v>
      </c>
      <c r="E1551" s="272"/>
      <c r="F1551" s="273" t="s">
        <v>4790</v>
      </c>
      <c r="G1551" s="274">
        <v>304311440203</v>
      </c>
      <c r="H1551" s="273" t="s">
        <v>4797</v>
      </c>
      <c r="I1551" s="273" t="s">
        <v>2599</v>
      </c>
      <c r="J1551" s="273" t="s">
        <v>373</v>
      </c>
      <c r="K1551" s="275">
        <v>2.0764</v>
      </c>
      <c r="L1551" s="275">
        <v>2.0764</v>
      </c>
      <c r="M1551" s="275">
        <v>1.985495</v>
      </c>
      <c r="N1551" s="276">
        <v>4.3780100173376999</v>
      </c>
      <c r="O1551" s="273"/>
      <c r="P1551" s="273"/>
      <c r="Q1551" s="277"/>
    </row>
    <row r="1552" spans="1:17" customFormat="1">
      <c r="A1552" s="271">
        <v>1549</v>
      </c>
      <c r="B1552" s="272"/>
      <c r="C1552" s="272" t="s">
        <v>4213</v>
      </c>
      <c r="D1552" s="272" t="s">
        <v>4751</v>
      </c>
      <c r="E1552" s="272"/>
      <c r="F1552" s="273" t="s">
        <v>4752</v>
      </c>
      <c r="G1552" s="274">
        <v>304311440103</v>
      </c>
      <c r="H1552" s="273" t="s">
        <v>4798</v>
      </c>
      <c r="I1552" s="273" t="s">
        <v>2599</v>
      </c>
      <c r="J1552" s="273" t="s">
        <v>373</v>
      </c>
      <c r="K1552" s="275">
        <v>1.2829999999999999</v>
      </c>
      <c r="L1552" s="275">
        <v>1.2829999999999999</v>
      </c>
      <c r="M1552" s="275">
        <v>1.227555</v>
      </c>
      <c r="N1552" s="276">
        <v>4.3215120810600132</v>
      </c>
      <c r="O1552" s="273"/>
      <c r="P1552" s="273"/>
      <c r="Q1552" s="277"/>
    </row>
    <row r="1553" spans="1:17" customFormat="1">
      <c r="A1553" s="271">
        <v>1550</v>
      </c>
      <c r="B1553" s="272"/>
      <c r="C1553" s="272" t="s">
        <v>4213</v>
      </c>
      <c r="D1553" s="272" t="s">
        <v>4751</v>
      </c>
      <c r="E1553" s="272"/>
      <c r="F1553" s="273" t="s">
        <v>4752</v>
      </c>
      <c r="G1553" s="274">
        <v>304311440101</v>
      </c>
      <c r="H1553" s="273" t="s">
        <v>4799</v>
      </c>
      <c r="I1553" s="273" t="s">
        <v>2599</v>
      </c>
      <c r="J1553" s="273" t="s">
        <v>373</v>
      </c>
      <c r="K1553" s="275">
        <v>0.36420000000000002</v>
      </c>
      <c r="L1553" s="275">
        <v>0.36420000000000002</v>
      </c>
      <c r="M1553" s="275">
        <v>0.34846699999999997</v>
      </c>
      <c r="N1553" s="276">
        <v>4.3198791872597608</v>
      </c>
      <c r="O1553" s="273"/>
      <c r="P1553" s="273"/>
      <c r="Q1553" s="277"/>
    </row>
    <row r="1554" spans="1:17" customFormat="1">
      <c r="A1554" s="271">
        <v>1551</v>
      </c>
      <c r="B1554" s="272"/>
      <c r="C1554" s="272" t="s">
        <v>4213</v>
      </c>
      <c r="D1554" s="272" t="s">
        <v>4751</v>
      </c>
      <c r="E1554" s="272"/>
      <c r="F1554" s="273" t="s">
        <v>4790</v>
      </c>
      <c r="G1554" s="274">
        <v>304311440204</v>
      </c>
      <c r="H1554" s="273" t="s">
        <v>4800</v>
      </c>
      <c r="I1554" s="273" t="s">
        <v>2599</v>
      </c>
      <c r="J1554" s="273" t="s">
        <v>373</v>
      </c>
      <c r="K1554" s="275">
        <v>0.90769999999999995</v>
      </c>
      <c r="L1554" s="275">
        <v>0.90769999999999995</v>
      </c>
      <c r="M1554" s="275">
        <v>0.86849399999999999</v>
      </c>
      <c r="N1554" s="276">
        <v>4.319268480775583</v>
      </c>
      <c r="O1554" s="273"/>
      <c r="P1554" s="273"/>
      <c r="Q1554" s="277"/>
    </row>
    <row r="1555" spans="1:17" customFormat="1">
      <c r="A1555" s="271">
        <v>1552</v>
      </c>
      <c r="B1555" s="272"/>
      <c r="C1555" s="272" t="s">
        <v>4213</v>
      </c>
      <c r="D1555" s="272" t="s">
        <v>4751</v>
      </c>
      <c r="E1555" s="272"/>
      <c r="F1555" s="273" t="s">
        <v>4790</v>
      </c>
      <c r="G1555" s="274">
        <v>304311440205</v>
      </c>
      <c r="H1555" s="273" t="s">
        <v>4801</v>
      </c>
      <c r="I1555" s="273" t="s">
        <v>2599</v>
      </c>
      <c r="J1555" s="273" t="s">
        <v>373</v>
      </c>
      <c r="K1555" s="275">
        <v>1.00465</v>
      </c>
      <c r="L1555" s="275">
        <v>1.00465</v>
      </c>
      <c r="M1555" s="275">
        <v>0.96213700000000002</v>
      </c>
      <c r="N1555" s="276">
        <v>4.2316229532673093</v>
      </c>
      <c r="O1555" s="273"/>
      <c r="P1555" s="273"/>
      <c r="Q1555" s="277"/>
    </row>
    <row r="1556" spans="1:17" customFormat="1">
      <c r="A1556" s="271">
        <v>1553</v>
      </c>
      <c r="B1556" s="272"/>
      <c r="C1556" s="272" t="s">
        <v>4213</v>
      </c>
      <c r="D1556" s="272" t="s">
        <v>4751</v>
      </c>
      <c r="E1556" s="272"/>
      <c r="F1556" s="273" t="s">
        <v>4752</v>
      </c>
      <c r="G1556" s="274">
        <v>304311440108</v>
      </c>
      <c r="H1556" s="273" t="s">
        <v>4802</v>
      </c>
      <c r="I1556" s="273" t="s">
        <v>2599</v>
      </c>
      <c r="J1556" s="273" t="s">
        <v>373</v>
      </c>
      <c r="K1556" s="275">
        <v>6.6750000000000004E-2</v>
      </c>
      <c r="L1556" s="275">
        <v>6.6750000000000004E-2</v>
      </c>
      <c r="M1556" s="275">
        <v>6.3941999999999999E-2</v>
      </c>
      <c r="N1556" s="276">
        <v>4.2067415730337148</v>
      </c>
      <c r="O1556" s="273"/>
      <c r="P1556" s="273"/>
      <c r="Q1556" s="277"/>
    </row>
    <row r="1557" spans="1:17" customFormat="1">
      <c r="A1557" s="271">
        <v>1554</v>
      </c>
      <c r="B1557" s="272"/>
      <c r="C1557" s="272" t="s">
        <v>4213</v>
      </c>
      <c r="D1557" s="272" t="s">
        <v>4751</v>
      </c>
      <c r="E1557" s="272"/>
      <c r="F1557" s="273" t="s">
        <v>4766</v>
      </c>
      <c r="G1557" s="274">
        <v>304311140302</v>
      </c>
      <c r="H1557" s="273" t="s">
        <v>4803</v>
      </c>
      <c r="I1557" s="273" t="s">
        <v>2599</v>
      </c>
      <c r="J1557" s="273" t="s">
        <v>373</v>
      </c>
      <c r="K1557" s="275">
        <v>0.53961999999999999</v>
      </c>
      <c r="L1557" s="275">
        <v>0.53961999999999999</v>
      </c>
      <c r="M1557" s="275">
        <v>0.51790899999999995</v>
      </c>
      <c r="N1557" s="276">
        <v>4.0233868277676947</v>
      </c>
      <c r="O1557" s="273"/>
      <c r="P1557" s="273"/>
      <c r="Q1557" s="277"/>
    </row>
    <row r="1558" spans="1:17" customFormat="1">
      <c r="A1558" s="271">
        <v>1555</v>
      </c>
      <c r="B1558" s="272"/>
      <c r="C1558" s="272" t="s">
        <v>4213</v>
      </c>
      <c r="D1558" s="272" t="s">
        <v>4751</v>
      </c>
      <c r="E1558" s="272"/>
      <c r="F1558" s="273" t="s">
        <v>4766</v>
      </c>
      <c r="G1558" s="274">
        <v>304311140304</v>
      </c>
      <c r="H1558" s="273" t="s">
        <v>4804</v>
      </c>
      <c r="I1558" s="273" t="s">
        <v>2599</v>
      </c>
      <c r="J1558" s="273" t="s">
        <v>373</v>
      </c>
      <c r="K1558" s="275">
        <v>0.42920000000000003</v>
      </c>
      <c r="L1558" s="275">
        <v>0.42920000000000003</v>
      </c>
      <c r="M1558" s="275">
        <v>0.413327</v>
      </c>
      <c r="N1558" s="276">
        <v>3.6982758620689711</v>
      </c>
      <c r="O1558" s="273"/>
      <c r="P1558" s="273"/>
      <c r="Q1558" s="277"/>
    </row>
    <row r="1559" spans="1:17" customFormat="1">
      <c r="A1559" s="271">
        <v>1556</v>
      </c>
      <c r="B1559" s="272"/>
      <c r="C1559" s="272" t="s">
        <v>4213</v>
      </c>
      <c r="D1559" s="272" t="s">
        <v>4751</v>
      </c>
      <c r="E1559" s="272"/>
      <c r="F1559" s="273" t="s">
        <v>4768</v>
      </c>
      <c r="G1559" s="274">
        <v>304311140103</v>
      </c>
      <c r="H1559" s="273" t="s">
        <v>4805</v>
      </c>
      <c r="I1559" s="273" t="s">
        <v>2599</v>
      </c>
      <c r="J1559" s="273" t="s">
        <v>373</v>
      </c>
      <c r="K1559" s="275">
        <v>1.6111200000000001</v>
      </c>
      <c r="L1559" s="275">
        <v>1.6111200000000001</v>
      </c>
      <c r="M1559" s="275">
        <v>1.5552840000000001</v>
      </c>
      <c r="N1559" s="276">
        <v>3.4656636377178605</v>
      </c>
      <c r="O1559" s="273"/>
      <c r="P1559" s="273"/>
      <c r="Q1559" s="277"/>
    </row>
    <row r="1560" spans="1:17" customFormat="1">
      <c r="A1560" s="271">
        <v>1557</v>
      </c>
      <c r="B1560" s="272"/>
      <c r="C1560" s="272" t="s">
        <v>4213</v>
      </c>
      <c r="D1560" s="272" t="s">
        <v>4751</v>
      </c>
      <c r="E1560" s="272"/>
      <c r="F1560" s="273" t="s">
        <v>4768</v>
      </c>
      <c r="G1560" s="274">
        <v>304311140101</v>
      </c>
      <c r="H1560" s="273" t="s">
        <v>4806</v>
      </c>
      <c r="I1560" s="273" t="s">
        <v>2599</v>
      </c>
      <c r="J1560" s="273" t="s">
        <v>373</v>
      </c>
      <c r="K1560" s="275">
        <v>1.7222</v>
      </c>
      <c r="L1560" s="275">
        <v>1.7222</v>
      </c>
      <c r="M1560" s="275">
        <v>1.667214</v>
      </c>
      <c r="N1560" s="276">
        <v>3.1927766809894309</v>
      </c>
      <c r="O1560" s="273"/>
      <c r="P1560" s="273"/>
      <c r="Q1560" s="277"/>
    </row>
    <row r="1561" spans="1:17" customFormat="1">
      <c r="A1561" s="271">
        <v>1558</v>
      </c>
      <c r="B1561" s="272"/>
      <c r="C1561" s="272" t="s">
        <v>4213</v>
      </c>
      <c r="D1561" s="272" t="s">
        <v>4751</v>
      </c>
      <c r="E1561" s="272"/>
      <c r="F1561" s="273" t="s">
        <v>4785</v>
      </c>
      <c r="G1561" s="274">
        <v>304311140201</v>
      </c>
      <c r="H1561" s="273" t="s">
        <v>4807</v>
      </c>
      <c r="I1561" s="273" t="s">
        <v>2599</v>
      </c>
      <c r="J1561" s="273" t="s">
        <v>373</v>
      </c>
      <c r="K1561" s="275">
        <v>0.4</v>
      </c>
      <c r="L1561" s="275">
        <v>0.4</v>
      </c>
      <c r="M1561" s="275">
        <v>0.38889099999999999</v>
      </c>
      <c r="N1561" s="276">
        <v>2.7772500000000089</v>
      </c>
      <c r="O1561" s="273"/>
      <c r="P1561" s="273"/>
      <c r="Q1561" s="277"/>
    </row>
    <row r="1562" spans="1:17" customFormat="1">
      <c r="A1562" s="271">
        <v>1559</v>
      </c>
      <c r="B1562" s="272"/>
      <c r="C1562" s="272" t="s">
        <v>4213</v>
      </c>
      <c r="D1562" s="272" t="s">
        <v>4751</v>
      </c>
      <c r="E1562" s="272"/>
      <c r="F1562" s="273" t="s">
        <v>4809</v>
      </c>
      <c r="G1562" s="274">
        <v>304312240103</v>
      </c>
      <c r="H1562" s="273" t="s">
        <v>4810</v>
      </c>
      <c r="I1562" s="273" t="s">
        <v>2599</v>
      </c>
      <c r="J1562" s="273" t="s">
        <v>373</v>
      </c>
      <c r="K1562" s="275">
        <v>1.3624000000000001</v>
      </c>
      <c r="L1562" s="275">
        <v>1.3624000000000001</v>
      </c>
      <c r="M1562" s="275">
        <v>1.251755</v>
      </c>
      <c r="N1562" s="276">
        <v>8.1213300058719984</v>
      </c>
      <c r="O1562" s="273"/>
      <c r="P1562" s="273"/>
      <c r="Q1562" s="277"/>
    </row>
    <row r="1563" spans="1:17" customFormat="1">
      <c r="A1563" s="271">
        <v>1560</v>
      </c>
      <c r="B1563" s="272"/>
      <c r="C1563" s="272" t="s">
        <v>4213</v>
      </c>
      <c r="D1563" s="272" t="s">
        <v>4751</v>
      </c>
      <c r="E1563" s="272"/>
      <c r="F1563" s="273" t="s">
        <v>4811</v>
      </c>
      <c r="G1563" s="274">
        <v>304312340102</v>
      </c>
      <c r="H1563" s="273" t="s">
        <v>4812</v>
      </c>
      <c r="I1563" s="273" t="s">
        <v>2599</v>
      </c>
      <c r="J1563" s="273" t="s">
        <v>373</v>
      </c>
      <c r="K1563" s="275">
        <v>1.4694</v>
      </c>
      <c r="L1563" s="275">
        <v>1.4694</v>
      </c>
      <c r="M1563" s="275">
        <v>1.367669</v>
      </c>
      <c r="N1563" s="276">
        <v>6.9233020280386564</v>
      </c>
      <c r="O1563" s="273"/>
      <c r="P1563" s="273"/>
      <c r="Q1563" s="277"/>
    </row>
    <row r="1564" spans="1:17" customFormat="1">
      <c r="A1564" s="271">
        <v>1561</v>
      </c>
      <c r="B1564" s="272"/>
      <c r="C1564" s="272" t="s">
        <v>4213</v>
      </c>
      <c r="D1564" s="272" t="s">
        <v>4751</v>
      </c>
      <c r="E1564" s="272"/>
      <c r="F1564" s="273" t="s">
        <v>4811</v>
      </c>
      <c r="G1564" s="274">
        <v>304312340101</v>
      </c>
      <c r="H1564" s="273" t="s">
        <v>4813</v>
      </c>
      <c r="I1564" s="273" t="s">
        <v>2599</v>
      </c>
      <c r="J1564" s="273" t="s">
        <v>373</v>
      </c>
      <c r="K1564" s="275">
        <v>1.31</v>
      </c>
      <c r="L1564" s="275">
        <v>1.31</v>
      </c>
      <c r="M1564" s="275">
        <v>1.2248969999999999</v>
      </c>
      <c r="N1564" s="276">
        <v>6.4964122137404701</v>
      </c>
      <c r="O1564" s="273"/>
      <c r="P1564" s="273"/>
      <c r="Q1564" s="277"/>
    </row>
    <row r="1565" spans="1:17" customFormat="1">
      <c r="A1565" s="271">
        <v>1562</v>
      </c>
      <c r="B1565" s="272"/>
      <c r="C1565" s="272" t="s">
        <v>4213</v>
      </c>
      <c r="D1565" s="272" t="s">
        <v>4751</v>
      </c>
      <c r="E1565" s="272"/>
      <c r="F1565" s="273" t="s">
        <v>4811</v>
      </c>
      <c r="G1565" s="274">
        <v>304312340106</v>
      </c>
      <c r="H1565" s="273" t="s">
        <v>4814</v>
      </c>
      <c r="I1565" s="273" t="s">
        <v>2599</v>
      </c>
      <c r="J1565" s="273" t="s">
        <v>373</v>
      </c>
      <c r="K1565" s="275">
        <v>1.503412</v>
      </c>
      <c r="L1565" s="275">
        <v>1.503412</v>
      </c>
      <c r="M1565" s="275">
        <v>1.407367</v>
      </c>
      <c r="N1565" s="276">
        <v>6.3884683639614384</v>
      </c>
      <c r="O1565" s="273"/>
      <c r="P1565" s="273"/>
      <c r="Q1565" s="277"/>
    </row>
    <row r="1566" spans="1:17" customFormat="1">
      <c r="A1566" s="271">
        <v>1563</v>
      </c>
      <c r="B1566" s="272"/>
      <c r="C1566" s="272" t="s">
        <v>4213</v>
      </c>
      <c r="D1566" s="272" t="s">
        <v>4751</v>
      </c>
      <c r="E1566" s="272"/>
      <c r="F1566" s="273" t="s">
        <v>4809</v>
      </c>
      <c r="G1566" s="274">
        <v>304312240105</v>
      </c>
      <c r="H1566" s="273" t="s">
        <v>4815</v>
      </c>
      <c r="I1566" s="273" t="s">
        <v>2599</v>
      </c>
      <c r="J1566" s="273" t="s">
        <v>373</v>
      </c>
      <c r="K1566" s="275">
        <v>1.3965700000000001</v>
      </c>
      <c r="L1566" s="275">
        <v>1.3965700000000001</v>
      </c>
      <c r="M1566" s="275">
        <v>1.311855</v>
      </c>
      <c r="N1566" s="276">
        <v>6.0659329643340527</v>
      </c>
      <c r="O1566" s="273"/>
      <c r="P1566" s="273"/>
      <c r="Q1566" s="277"/>
    </row>
    <row r="1567" spans="1:17" customFormat="1">
      <c r="A1567" s="271">
        <v>1564</v>
      </c>
      <c r="B1567" s="272"/>
      <c r="C1567" s="272" t="s">
        <v>4213</v>
      </c>
      <c r="D1567" s="272" t="s">
        <v>4751</v>
      </c>
      <c r="E1567" s="272"/>
      <c r="F1567" s="273" t="s">
        <v>4811</v>
      </c>
      <c r="G1567" s="274">
        <v>304312340104</v>
      </c>
      <c r="H1567" s="273" t="s">
        <v>4816</v>
      </c>
      <c r="I1567" s="273" t="s">
        <v>2599</v>
      </c>
      <c r="J1567" s="273" t="s">
        <v>373</v>
      </c>
      <c r="K1567" s="275">
        <v>1.702</v>
      </c>
      <c r="L1567" s="275">
        <v>1.702</v>
      </c>
      <c r="M1567" s="275">
        <v>1.6002780000000001</v>
      </c>
      <c r="N1567" s="276">
        <v>5.9766157461809559</v>
      </c>
      <c r="O1567" s="273"/>
      <c r="P1567" s="273"/>
      <c r="Q1567" s="277"/>
    </row>
    <row r="1568" spans="1:17" customFormat="1">
      <c r="A1568" s="271">
        <v>1565</v>
      </c>
      <c r="B1568" s="272"/>
      <c r="C1568" s="272" t="s">
        <v>4213</v>
      </c>
      <c r="D1568" s="272" t="s">
        <v>4751</v>
      </c>
      <c r="E1568" s="272"/>
      <c r="F1568" s="273" t="s">
        <v>4811</v>
      </c>
      <c r="G1568" s="274">
        <v>304312340103</v>
      </c>
      <c r="H1568" s="273" t="s">
        <v>4817</v>
      </c>
      <c r="I1568" s="273" t="s">
        <v>2599</v>
      </c>
      <c r="J1568" s="273" t="s">
        <v>373</v>
      </c>
      <c r="K1568" s="275">
        <v>0.92730000000000001</v>
      </c>
      <c r="L1568" s="275">
        <v>0.92730000000000001</v>
      </c>
      <c r="M1568" s="275">
        <v>0.87281600000000004</v>
      </c>
      <c r="N1568" s="276">
        <v>5.8755526798231399</v>
      </c>
      <c r="O1568" s="273"/>
      <c r="P1568" s="273"/>
      <c r="Q1568" s="277"/>
    </row>
    <row r="1569" spans="1:17" customFormat="1">
      <c r="A1569" s="271">
        <v>1566</v>
      </c>
      <c r="B1569" s="272"/>
      <c r="C1569" s="272" t="s">
        <v>4213</v>
      </c>
      <c r="D1569" s="272" t="s">
        <v>4751</v>
      </c>
      <c r="E1569" s="272"/>
      <c r="F1569" s="273" t="s">
        <v>4818</v>
      </c>
      <c r="G1569" s="274">
        <v>304312140203</v>
      </c>
      <c r="H1569" s="273" t="s">
        <v>4819</v>
      </c>
      <c r="I1569" s="273" t="s">
        <v>2599</v>
      </c>
      <c r="J1569" s="273" t="s">
        <v>373</v>
      </c>
      <c r="K1569" s="275">
        <v>1.0650999999999999</v>
      </c>
      <c r="L1569" s="275">
        <v>1.0650999999999999</v>
      </c>
      <c r="M1569" s="275">
        <v>1.0051570000000001</v>
      </c>
      <c r="N1569" s="276">
        <v>5.6279222608205668</v>
      </c>
      <c r="O1569" s="273"/>
      <c r="P1569" s="273"/>
      <c r="Q1569" s="277"/>
    </row>
    <row r="1570" spans="1:17" customFormat="1">
      <c r="A1570" s="271">
        <v>1567</v>
      </c>
      <c r="B1570" s="272"/>
      <c r="C1570" s="272" t="s">
        <v>4213</v>
      </c>
      <c r="D1570" s="272" t="s">
        <v>4751</v>
      </c>
      <c r="E1570" s="272"/>
      <c r="F1570" s="273" t="s">
        <v>4818</v>
      </c>
      <c r="G1570" s="274">
        <v>304312140202</v>
      </c>
      <c r="H1570" s="273" t="s">
        <v>4820</v>
      </c>
      <c r="I1570" s="273" t="s">
        <v>2599</v>
      </c>
      <c r="J1570" s="273" t="s">
        <v>373</v>
      </c>
      <c r="K1570" s="275">
        <v>1.1544000000000001</v>
      </c>
      <c r="L1570" s="275">
        <v>1.1544000000000001</v>
      </c>
      <c r="M1570" s="275">
        <v>1.090403</v>
      </c>
      <c r="N1570" s="276">
        <v>5.5437456687456752</v>
      </c>
      <c r="O1570" s="273"/>
      <c r="P1570" s="273"/>
      <c r="Q1570" s="277"/>
    </row>
    <row r="1571" spans="1:17" customFormat="1">
      <c r="A1571" s="271">
        <v>1568</v>
      </c>
      <c r="B1571" s="272"/>
      <c r="C1571" s="272" t="s">
        <v>4213</v>
      </c>
      <c r="D1571" s="272" t="s">
        <v>4751</v>
      </c>
      <c r="E1571" s="272"/>
      <c r="F1571" s="273" t="s">
        <v>4809</v>
      </c>
      <c r="G1571" s="274">
        <v>304312240102</v>
      </c>
      <c r="H1571" s="273" t="s">
        <v>4821</v>
      </c>
      <c r="I1571" s="273" t="s">
        <v>2840</v>
      </c>
      <c r="J1571" s="273" t="s">
        <v>373</v>
      </c>
      <c r="K1571" s="275">
        <v>0.36856499999999998</v>
      </c>
      <c r="L1571" s="275">
        <v>0.36856499999999998</v>
      </c>
      <c r="M1571" s="275">
        <v>0.34920900000000005</v>
      </c>
      <c r="N1571" s="276">
        <v>5.2517195067355633</v>
      </c>
      <c r="O1571" s="273"/>
      <c r="P1571" s="273"/>
      <c r="Q1571" s="277"/>
    </row>
    <row r="1572" spans="1:17" customFormat="1">
      <c r="A1572" s="271">
        <v>1569</v>
      </c>
      <c r="B1572" s="272"/>
      <c r="C1572" s="272" t="s">
        <v>4213</v>
      </c>
      <c r="D1572" s="272" t="s">
        <v>4751</v>
      </c>
      <c r="E1572" s="272"/>
      <c r="F1572" s="273" t="s">
        <v>4688</v>
      </c>
      <c r="G1572" s="274">
        <v>304312240302</v>
      </c>
      <c r="H1572" s="273" t="s">
        <v>4822</v>
      </c>
      <c r="I1572" s="273" t="s">
        <v>2599</v>
      </c>
      <c r="J1572" s="273" t="s">
        <v>373</v>
      </c>
      <c r="K1572" s="275">
        <v>1.6456999999999999</v>
      </c>
      <c r="L1572" s="275">
        <v>1.6456999999999999</v>
      </c>
      <c r="M1572" s="275">
        <v>1.5593939999999999</v>
      </c>
      <c r="N1572" s="276">
        <v>5.2443337181746363</v>
      </c>
      <c r="O1572" s="273"/>
      <c r="P1572" s="273"/>
      <c r="Q1572" s="277"/>
    </row>
    <row r="1573" spans="1:17" customFormat="1">
      <c r="A1573" s="271">
        <v>1570</v>
      </c>
      <c r="B1573" s="272"/>
      <c r="C1573" s="272" t="s">
        <v>4213</v>
      </c>
      <c r="D1573" s="272" t="s">
        <v>4751</v>
      </c>
      <c r="E1573" s="272"/>
      <c r="F1573" s="273" t="s">
        <v>4756</v>
      </c>
      <c r="G1573" s="274">
        <v>304311340203</v>
      </c>
      <c r="H1573" s="273" t="s">
        <v>4823</v>
      </c>
      <c r="I1573" s="273" t="s">
        <v>2599</v>
      </c>
      <c r="J1573" s="273" t="s">
        <v>373</v>
      </c>
      <c r="K1573" s="275">
        <v>0.74680000000000002</v>
      </c>
      <c r="L1573" s="275">
        <v>0.74680000000000002</v>
      </c>
      <c r="M1573" s="275">
        <v>0.70824000000000009</v>
      </c>
      <c r="N1573" s="276">
        <v>5.1633636850562308</v>
      </c>
      <c r="O1573" s="273"/>
      <c r="P1573" s="273"/>
      <c r="Q1573" s="277"/>
    </row>
    <row r="1574" spans="1:17" customFormat="1">
      <c r="A1574" s="271">
        <v>1571</v>
      </c>
      <c r="B1574" s="272"/>
      <c r="C1574" s="272" t="s">
        <v>4213</v>
      </c>
      <c r="D1574" s="272" t="s">
        <v>4751</v>
      </c>
      <c r="E1574" s="272"/>
      <c r="F1574" s="273" t="s">
        <v>4811</v>
      </c>
      <c r="G1574" s="274">
        <v>304312340105</v>
      </c>
      <c r="H1574" s="273" t="s">
        <v>4824</v>
      </c>
      <c r="I1574" s="273" t="s">
        <v>2599</v>
      </c>
      <c r="J1574" s="273" t="s">
        <v>373</v>
      </c>
      <c r="K1574" s="275">
        <v>0.80208800000000002</v>
      </c>
      <c r="L1574" s="275">
        <v>0.80208800000000002</v>
      </c>
      <c r="M1574" s="275">
        <v>0.76180199999999998</v>
      </c>
      <c r="N1574" s="276">
        <v>5.0226409072321294</v>
      </c>
      <c r="O1574" s="273"/>
      <c r="P1574" s="273"/>
      <c r="Q1574" s="277"/>
    </row>
    <row r="1575" spans="1:17" customFormat="1">
      <c r="A1575" s="271">
        <v>1572</v>
      </c>
      <c r="B1575" s="272"/>
      <c r="C1575" s="272" t="s">
        <v>4213</v>
      </c>
      <c r="D1575" s="272" t="s">
        <v>4751</v>
      </c>
      <c r="E1575" s="272"/>
      <c r="F1575" s="273" t="s">
        <v>4809</v>
      </c>
      <c r="G1575" s="274">
        <v>304312240107</v>
      </c>
      <c r="H1575" s="273" t="s">
        <v>4825</v>
      </c>
      <c r="I1575" s="273" t="s">
        <v>2599</v>
      </c>
      <c r="J1575" s="273" t="s">
        <v>373</v>
      </c>
      <c r="K1575" s="275">
        <v>0.94846600000000003</v>
      </c>
      <c r="L1575" s="275">
        <v>0.94846600000000003</v>
      </c>
      <c r="M1575" s="275">
        <v>0.90127900000000005</v>
      </c>
      <c r="N1575" s="276">
        <v>4.9750860863752608</v>
      </c>
      <c r="O1575" s="273"/>
      <c r="P1575" s="273"/>
      <c r="Q1575" s="277"/>
    </row>
    <row r="1576" spans="1:17" customFormat="1">
      <c r="A1576" s="271">
        <v>1573</v>
      </c>
      <c r="B1576" s="272"/>
      <c r="C1576" s="272" t="s">
        <v>4213</v>
      </c>
      <c r="D1576" s="272" t="s">
        <v>4751</v>
      </c>
      <c r="E1576" s="272"/>
      <c r="F1576" s="273" t="s">
        <v>4754</v>
      </c>
      <c r="G1576" s="274">
        <v>304312140102</v>
      </c>
      <c r="H1576" s="273" t="s">
        <v>4826</v>
      </c>
      <c r="I1576" s="273" t="s">
        <v>2599</v>
      </c>
      <c r="J1576" s="273" t="s">
        <v>373</v>
      </c>
      <c r="K1576" s="275">
        <v>2.0093999999999999</v>
      </c>
      <c r="L1576" s="275">
        <v>2.0093999999999999</v>
      </c>
      <c r="M1576" s="275">
        <v>1.910833</v>
      </c>
      <c r="N1576" s="276">
        <v>4.9052951129690383</v>
      </c>
      <c r="O1576" s="273"/>
      <c r="P1576" s="273"/>
      <c r="Q1576" s="277"/>
    </row>
    <row r="1577" spans="1:17" customFormat="1">
      <c r="A1577" s="271">
        <v>1574</v>
      </c>
      <c r="B1577" s="272"/>
      <c r="C1577" s="272" t="s">
        <v>4213</v>
      </c>
      <c r="D1577" s="272" t="s">
        <v>4751</v>
      </c>
      <c r="E1577" s="272"/>
      <c r="F1577" s="273" t="s">
        <v>4688</v>
      </c>
      <c r="G1577" s="274">
        <v>304312240304</v>
      </c>
      <c r="H1577" s="273" t="s">
        <v>4827</v>
      </c>
      <c r="I1577" s="273" t="s">
        <v>2599</v>
      </c>
      <c r="J1577" s="273" t="s">
        <v>373</v>
      </c>
      <c r="K1577" s="275">
        <v>1.7270000000000001</v>
      </c>
      <c r="L1577" s="275">
        <v>1.7270000000000001</v>
      </c>
      <c r="M1577" s="275">
        <v>1.6427499999999999</v>
      </c>
      <c r="N1577" s="276">
        <v>4.8784018529241546</v>
      </c>
      <c r="O1577" s="273"/>
      <c r="P1577" s="273"/>
      <c r="Q1577" s="277"/>
    </row>
    <row r="1578" spans="1:17" customFormat="1">
      <c r="A1578" s="271">
        <v>1575</v>
      </c>
      <c r="B1578" s="272"/>
      <c r="C1578" s="272" t="s">
        <v>4213</v>
      </c>
      <c r="D1578" s="272" t="s">
        <v>4751</v>
      </c>
      <c r="E1578" s="272"/>
      <c r="F1578" s="273" t="s">
        <v>4754</v>
      </c>
      <c r="G1578" s="274">
        <v>304312140103</v>
      </c>
      <c r="H1578" s="273" t="s">
        <v>4828</v>
      </c>
      <c r="I1578" s="273" t="s">
        <v>2599</v>
      </c>
      <c r="J1578" s="273" t="s">
        <v>373</v>
      </c>
      <c r="K1578" s="275">
        <v>1.7915000000000001</v>
      </c>
      <c r="L1578" s="275">
        <v>1.7915000000000001</v>
      </c>
      <c r="M1578" s="275">
        <v>1.704107</v>
      </c>
      <c r="N1578" s="276">
        <v>4.8782026234998632</v>
      </c>
      <c r="O1578" s="273"/>
      <c r="P1578" s="273"/>
      <c r="Q1578" s="277"/>
    </row>
    <row r="1579" spans="1:17" customFormat="1">
      <c r="A1579" s="271">
        <v>1576</v>
      </c>
      <c r="B1579" s="272"/>
      <c r="C1579" s="272" t="s">
        <v>4213</v>
      </c>
      <c r="D1579" s="272" t="s">
        <v>4751</v>
      </c>
      <c r="E1579" s="272"/>
      <c r="F1579" s="273" t="s">
        <v>4809</v>
      </c>
      <c r="G1579" s="274">
        <v>304312240101</v>
      </c>
      <c r="H1579" s="273" t="s">
        <v>4829</v>
      </c>
      <c r="I1579" s="273" t="s">
        <v>2599</v>
      </c>
      <c r="J1579" s="273" t="s">
        <v>373</v>
      </c>
      <c r="K1579" s="275">
        <v>2.2208030000000001</v>
      </c>
      <c r="L1579" s="275">
        <v>2.2208030000000001</v>
      </c>
      <c r="M1579" s="275">
        <v>2.1138569999999999</v>
      </c>
      <c r="N1579" s="276">
        <v>4.8156455120062516</v>
      </c>
      <c r="O1579" s="273"/>
      <c r="P1579" s="273"/>
      <c r="Q1579" s="277"/>
    </row>
    <row r="1580" spans="1:17" customFormat="1">
      <c r="A1580" s="271">
        <v>1577</v>
      </c>
      <c r="B1580" s="272"/>
      <c r="C1580" s="272" t="s">
        <v>4213</v>
      </c>
      <c r="D1580" s="272" t="s">
        <v>4751</v>
      </c>
      <c r="E1580" s="272"/>
      <c r="F1580" s="273" t="s">
        <v>4688</v>
      </c>
      <c r="G1580" s="274">
        <v>304312240303</v>
      </c>
      <c r="H1580" s="273" t="s">
        <v>4830</v>
      </c>
      <c r="I1580" s="273" t="s">
        <v>2599</v>
      </c>
      <c r="J1580" s="273" t="s">
        <v>373</v>
      </c>
      <c r="K1580" s="275">
        <v>1.3648</v>
      </c>
      <c r="L1580" s="275">
        <v>1.3648</v>
      </c>
      <c r="M1580" s="275">
        <v>1.2993509999999999</v>
      </c>
      <c r="N1580" s="276">
        <v>4.7955011723329495</v>
      </c>
      <c r="O1580" s="273"/>
      <c r="P1580" s="273"/>
      <c r="Q1580" s="277"/>
    </row>
    <row r="1581" spans="1:17" customFormat="1">
      <c r="A1581" s="271">
        <v>1578</v>
      </c>
      <c r="B1581" s="272"/>
      <c r="C1581" s="272" t="s">
        <v>4213</v>
      </c>
      <c r="D1581" s="272" t="s">
        <v>4751</v>
      </c>
      <c r="E1581" s="272"/>
      <c r="F1581" s="273" t="s">
        <v>4818</v>
      </c>
      <c r="G1581" s="274">
        <v>304312140204</v>
      </c>
      <c r="H1581" s="273" t="s">
        <v>4831</v>
      </c>
      <c r="I1581" s="273" t="s">
        <v>2599</v>
      </c>
      <c r="J1581" s="273" t="s">
        <v>373</v>
      </c>
      <c r="K1581" s="275">
        <v>0.95830000000000004</v>
      </c>
      <c r="L1581" s="275">
        <v>0.95830000000000004</v>
      </c>
      <c r="M1581" s="275">
        <v>0.91242500000000004</v>
      </c>
      <c r="N1581" s="276">
        <v>4.7871230303662733</v>
      </c>
      <c r="O1581" s="273"/>
      <c r="P1581" s="273"/>
      <c r="Q1581" s="277"/>
    </row>
    <row r="1582" spans="1:17" customFormat="1">
      <c r="A1582" s="271">
        <v>1579</v>
      </c>
      <c r="B1582" s="272"/>
      <c r="C1582" s="272" t="s">
        <v>4213</v>
      </c>
      <c r="D1582" s="272" t="s">
        <v>4751</v>
      </c>
      <c r="E1582" s="272"/>
      <c r="F1582" s="273" t="s">
        <v>4818</v>
      </c>
      <c r="G1582" s="274">
        <v>304312140201</v>
      </c>
      <c r="H1582" s="273" t="s">
        <v>4832</v>
      </c>
      <c r="I1582" s="273" t="s">
        <v>2599</v>
      </c>
      <c r="J1582" s="273" t="s">
        <v>373</v>
      </c>
      <c r="K1582" s="275">
        <v>1.448</v>
      </c>
      <c r="L1582" s="275">
        <v>1.448</v>
      </c>
      <c r="M1582" s="275">
        <v>1.379348</v>
      </c>
      <c r="N1582" s="276">
        <v>4.7411602209944714</v>
      </c>
      <c r="O1582" s="273"/>
      <c r="P1582" s="273"/>
      <c r="Q1582" s="277"/>
    </row>
    <row r="1583" spans="1:17" customFormat="1">
      <c r="A1583" s="271">
        <v>1580</v>
      </c>
      <c r="B1583" s="272"/>
      <c r="C1583" s="272" t="s">
        <v>4213</v>
      </c>
      <c r="D1583" s="272" t="s">
        <v>4751</v>
      </c>
      <c r="E1583" s="272"/>
      <c r="F1583" s="273" t="s">
        <v>4758</v>
      </c>
      <c r="G1583" s="274">
        <v>304311340103</v>
      </c>
      <c r="H1583" s="273" t="s">
        <v>4833</v>
      </c>
      <c r="I1583" s="273" t="s">
        <v>2599</v>
      </c>
      <c r="J1583" s="273" t="s">
        <v>373</v>
      </c>
      <c r="K1583" s="275">
        <v>2.0183</v>
      </c>
      <c r="L1583" s="275">
        <v>2.0183</v>
      </c>
      <c r="M1583" s="275">
        <v>1.9226380000000001</v>
      </c>
      <c r="N1583" s="276">
        <v>4.7397314571669185</v>
      </c>
      <c r="O1583" s="273"/>
      <c r="P1583" s="273"/>
      <c r="Q1583" s="277"/>
    </row>
    <row r="1584" spans="1:17" customFormat="1">
      <c r="A1584" s="271">
        <v>1581</v>
      </c>
      <c r="B1584" s="272"/>
      <c r="C1584" s="272" t="s">
        <v>4213</v>
      </c>
      <c r="D1584" s="272" t="s">
        <v>4751</v>
      </c>
      <c r="E1584" s="272"/>
      <c r="F1584" s="273" t="s">
        <v>4834</v>
      </c>
      <c r="G1584" s="274">
        <v>304312240203</v>
      </c>
      <c r="H1584" s="273" t="s">
        <v>4835</v>
      </c>
      <c r="I1584" s="273" t="s">
        <v>2599</v>
      </c>
      <c r="J1584" s="273" t="s">
        <v>373</v>
      </c>
      <c r="K1584" s="275">
        <v>2.4138999999999999</v>
      </c>
      <c r="L1584" s="275">
        <v>2.4138999999999999</v>
      </c>
      <c r="M1584" s="275">
        <v>2.2997939999999999</v>
      </c>
      <c r="N1584" s="276">
        <v>4.7270392311197664</v>
      </c>
      <c r="O1584" s="273"/>
      <c r="P1584" s="273"/>
      <c r="Q1584" s="277"/>
    </row>
    <row r="1585" spans="1:17" customFormat="1">
      <c r="A1585" s="271">
        <v>1582</v>
      </c>
      <c r="B1585" s="272"/>
      <c r="C1585" s="272" t="s">
        <v>4213</v>
      </c>
      <c r="D1585" s="272" t="s">
        <v>4751</v>
      </c>
      <c r="E1585" s="272"/>
      <c r="F1585" s="273" t="s">
        <v>4774</v>
      </c>
      <c r="G1585" s="274">
        <v>304311240105</v>
      </c>
      <c r="H1585" s="273" t="s">
        <v>4831</v>
      </c>
      <c r="I1585" s="273" t="s">
        <v>2599</v>
      </c>
      <c r="J1585" s="273" t="s">
        <v>373</v>
      </c>
      <c r="K1585" s="275">
        <v>0.64900000000000002</v>
      </c>
      <c r="L1585" s="275">
        <v>0.64900000000000002</v>
      </c>
      <c r="M1585" s="275">
        <v>0.61860599999999999</v>
      </c>
      <c r="N1585" s="276">
        <v>4.6832049306625629</v>
      </c>
      <c r="O1585" s="273"/>
      <c r="P1585" s="273"/>
      <c r="Q1585" s="277"/>
    </row>
    <row r="1586" spans="1:17" customFormat="1">
      <c r="A1586" s="271">
        <v>1583</v>
      </c>
      <c r="B1586" s="272"/>
      <c r="C1586" s="272" t="s">
        <v>4213</v>
      </c>
      <c r="D1586" s="272" t="s">
        <v>4751</v>
      </c>
      <c r="E1586" s="272"/>
      <c r="F1586" s="273" t="s">
        <v>4834</v>
      </c>
      <c r="G1586" s="274">
        <v>304312240202</v>
      </c>
      <c r="H1586" s="273" t="s">
        <v>4836</v>
      </c>
      <c r="I1586" s="273" t="s">
        <v>2599</v>
      </c>
      <c r="J1586" s="273" t="s">
        <v>373</v>
      </c>
      <c r="K1586" s="275">
        <v>1.2082999999999999</v>
      </c>
      <c r="L1586" s="275">
        <v>1.2082999999999999</v>
      </c>
      <c r="M1586" s="275">
        <v>1.152018</v>
      </c>
      <c r="N1586" s="276">
        <v>4.6579491848050933</v>
      </c>
      <c r="O1586" s="273"/>
      <c r="P1586" s="273"/>
      <c r="Q1586" s="277"/>
    </row>
    <row r="1587" spans="1:17" customFormat="1">
      <c r="A1587" s="271">
        <v>1584</v>
      </c>
      <c r="B1587" s="272"/>
      <c r="C1587" s="272" t="s">
        <v>4213</v>
      </c>
      <c r="D1587" s="272" t="s">
        <v>4751</v>
      </c>
      <c r="E1587" s="272"/>
      <c r="F1587" s="273" t="s">
        <v>4834</v>
      </c>
      <c r="G1587" s="274">
        <v>304312240201</v>
      </c>
      <c r="H1587" s="273" t="s">
        <v>4837</v>
      </c>
      <c r="I1587" s="273" t="s">
        <v>2599</v>
      </c>
      <c r="J1587" s="273" t="s">
        <v>373</v>
      </c>
      <c r="K1587" s="275">
        <v>1.24065</v>
      </c>
      <c r="L1587" s="275">
        <v>1.24065</v>
      </c>
      <c r="M1587" s="275">
        <v>1.1829020000000001</v>
      </c>
      <c r="N1587" s="276">
        <v>4.6546568331116678</v>
      </c>
      <c r="O1587" s="273"/>
      <c r="P1587" s="273"/>
      <c r="Q1587" s="277"/>
    </row>
    <row r="1588" spans="1:17" customFormat="1">
      <c r="A1588" s="271">
        <v>1585</v>
      </c>
      <c r="B1588" s="272"/>
      <c r="C1588" s="272" t="s">
        <v>4213</v>
      </c>
      <c r="D1588" s="272" t="s">
        <v>4751</v>
      </c>
      <c r="E1588" s="272"/>
      <c r="F1588" s="273" t="s">
        <v>4809</v>
      </c>
      <c r="G1588" s="274">
        <v>304312240106</v>
      </c>
      <c r="H1588" s="273" t="s">
        <v>4838</v>
      </c>
      <c r="I1588" s="273" t="s">
        <v>2599</v>
      </c>
      <c r="J1588" s="273" t="s">
        <v>373</v>
      </c>
      <c r="K1588" s="275">
        <v>1.8835759999999999</v>
      </c>
      <c r="L1588" s="275">
        <v>1.8835759999999999</v>
      </c>
      <c r="M1588" s="275">
        <v>1.806608</v>
      </c>
      <c r="N1588" s="276">
        <v>4.086269946102516</v>
      </c>
      <c r="O1588" s="273"/>
      <c r="P1588" s="273"/>
      <c r="Q1588" s="277"/>
    </row>
    <row r="1589" spans="1:17" customFormat="1">
      <c r="A1589" s="271">
        <v>1586</v>
      </c>
      <c r="B1589" s="272"/>
      <c r="C1589" s="272" t="s">
        <v>4213</v>
      </c>
      <c r="D1589" s="272" t="s">
        <v>4751</v>
      </c>
      <c r="E1589" s="272"/>
      <c r="F1589" s="273" t="s">
        <v>4839</v>
      </c>
      <c r="G1589" s="274">
        <v>304321340401</v>
      </c>
      <c r="H1589" s="273" t="s">
        <v>4840</v>
      </c>
      <c r="I1589" s="273" t="s">
        <v>2599</v>
      </c>
      <c r="J1589" s="273" t="s">
        <v>373</v>
      </c>
      <c r="K1589" s="275">
        <v>2.1110000000000002</v>
      </c>
      <c r="L1589" s="275">
        <v>2.1110000000000002</v>
      </c>
      <c r="M1589" s="275">
        <v>2.0975489999999999</v>
      </c>
      <c r="N1589" s="276">
        <v>0.6371861676930517</v>
      </c>
      <c r="O1589" s="273"/>
      <c r="P1589" s="273"/>
      <c r="Q1589" s="277"/>
    </row>
    <row r="1590" spans="1:17" customFormat="1">
      <c r="A1590" s="271">
        <v>1587</v>
      </c>
      <c r="B1590" s="272"/>
      <c r="C1590" s="272" t="s">
        <v>4213</v>
      </c>
      <c r="D1590" s="272" t="s">
        <v>4751</v>
      </c>
      <c r="E1590" s="272"/>
      <c r="F1590" s="273" t="s">
        <v>4841</v>
      </c>
      <c r="G1590" s="274">
        <v>304321340105</v>
      </c>
      <c r="H1590" s="273" t="s">
        <v>4842</v>
      </c>
      <c r="I1590" s="273" t="s">
        <v>2599</v>
      </c>
      <c r="J1590" s="273" t="s">
        <v>373</v>
      </c>
      <c r="K1590" s="275">
        <v>1.1579999999999999</v>
      </c>
      <c r="L1590" s="275">
        <v>1.1579999999999999</v>
      </c>
      <c r="M1590" s="275">
        <v>1.1502059999999998</v>
      </c>
      <c r="N1590" s="276">
        <v>0.67305699481865966</v>
      </c>
      <c r="O1590" s="273"/>
      <c r="P1590" s="273"/>
      <c r="Q1590" s="277"/>
    </row>
    <row r="1591" spans="1:17" customFormat="1">
      <c r="A1591" s="271">
        <v>1588</v>
      </c>
      <c r="B1591" s="272"/>
      <c r="C1591" s="272" t="s">
        <v>4213</v>
      </c>
      <c r="D1591" s="272" t="s">
        <v>4751</v>
      </c>
      <c r="E1591" s="272"/>
      <c r="F1591" s="273" t="s">
        <v>4843</v>
      </c>
      <c r="G1591" s="274">
        <v>304321240201</v>
      </c>
      <c r="H1591" s="273" t="s">
        <v>4844</v>
      </c>
      <c r="I1591" s="273" t="s">
        <v>2599</v>
      </c>
      <c r="J1591" s="273" t="s">
        <v>373</v>
      </c>
      <c r="K1591" s="275">
        <v>1.5178</v>
      </c>
      <c r="L1591" s="275">
        <v>1.5178</v>
      </c>
      <c r="M1591" s="275">
        <v>1.339744</v>
      </c>
      <c r="N1591" s="276">
        <v>11.731189880089604</v>
      </c>
      <c r="O1591" s="273"/>
      <c r="P1591" s="273"/>
      <c r="Q1591" s="277"/>
    </row>
    <row r="1592" spans="1:17" customFormat="1">
      <c r="A1592" s="271">
        <v>1589</v>
      </c>
      <c r="B1592" s="272"/>
      <c r="C1592" s="272" t="s">
        <v>4213</v>
      </c>
      <c r="D1592" s="272" t="s">
        <v>4751</v>
      </c>
      <c r="E1592" s="272"/>
      <c r="F1592" s="273" t="s">
        <v>4843</v>
      </c>
      <c r="G1592" s="274">
        <v>304321240204</v>
      </c>
      <c r="H1592" s="273" t="s">
        <v>4845</v>
      </c>
      <c r="I1592" s="273" t="s">
        <v>2599</v>
      </c>
      <c r="J1592" s="273" t="s">
        <v>373</v>
      </c>
      <c r="K1592" s="275">
        <v>1.7021999999999999</v>
      </c>
      <c r="L1592" s="275">
        <v>1.7021999999999999</v>
      </c>
      <c r="M1592" s="275">
        <v>1.581277</v>
      </c>
      <c r="N1592" s="276">
        <v>7.1039243332158319</v>
      </c>
      <c r="O1592" s="273"/>
      <c r="P1592" s="273"/>
      <c r="Q1592" s="277"/>
    </row>
    <row r="1593" spans="1:17" customFormat="1">
      <c r="A1593" s="271">
        <v>1590</v>
      </c>
      <c r="B1593" s="272"/>
      <c r="C1593" s="272" t="s">
        <v>4213</v>
      </c>
      <c r="D1593" s="272" t="s">
        <v>4751</v>
      </c>
      <c r="E1593" s="272"/>
      <c r="F1593" s="273" t="s">
        <v>4846</v>
      </c>
      <c r="G1593" s="274">
        <v>304321340304</v>
      </c>
      <c r="H1593" s="273" t="s">
        <v>4847</v>
      </c>
      <c r="I1593" s="273" t="s">
        <v>2599</v>
      </c>
      <c r="J1593" s="273" t="s">
        <v>373</v>
      </c>
      <c r="K1593" s="275">
        <v>1.0784</v>
      </c>
      <c r="L1593" s="275">
        <v>1.0784</v>
      </c>
      <c r="M1593" s="275">
        <v>1.009663</v>
      </c>
      <c r="N1593" s="276">
        <v>6.3739799703264142</v>
      </c>
      <c r="O1593" s="273"/>
      <c r="P1593" s="273"/>
      <c r="Q1593" s="277"/>
    </row>
    <row r="1594" spans="1:17" customFormat="1">
      <c r="A1594" s="271">
        <v>1591</v>
      </c>
      <c r="B1594" s="272"/>
      <c r="C1594" s="272" t="s">
        <v>4213</v>
      </c>
      <c r="D1594" s="272" t="s">
        <v>4751</v>
      </c>
      <c r="E1594" s="272"/>
      <c r="F1594" s="273" t="s">
        <v>4454</v>
      </c>
      <c r="G1594" s="274">
        <v>304321140202</v>
      </c>
      <c r="H1594" s="273" t="s">
        <v>4848</v>
      </c>
      <c r="I1594" s="273" t="s">
        <v>2599</v>
      </c>
      <c r="J1594" s="273" t="s">
        <v>373</v>
      </c>
      <c r="K1594" s="275">
        <v>1.4803999999999999</v>
      </c>
      <c r="L1594" s="275">
        <v>1.4803999999999999</v>
      </c>
      <c r="M1594" s="275">
        <v>1.389168</v>
      </c>
      <c r="N1594" s="276">
        <v>6.1626587408808424</v>
      </c>
      <c r="O1594" s="273"/>
      <c r="P1594" s="273"/>
      <c r="Q1594" s="277"/>
    </row>
    <row r="1595" spans="1:17" customFormat="1">
      <c r="A1595" s="271">
        <v>1592</v>
      </c>
      <c r="B1595" s="272"/>
      <c r="C1595" s="272" t="s">
        <v>4213</v>
      </c>
      <c r="D1595" s="272" t="s">
        <v>4751</v>
      </c>
      <c r="E1595" s="272"/>
      <c r="F1595" s="273" t="s">
        <v>4454</v>
      </c>
      <c r="G1595" s="274">
        <v>304321140201</v>
      </c>
      <c r="H1595" s="273" t="s">
        <v>4849</v>
      </c>
      <c r="I1595" s="273" t="s">
        <v>2599</v>
      </c>
      <c r="J1595" s="273" t="s">
        <v>373</v>
      </c>
      <c r="K1595" s="275">
        <v>0.62239999999999995</v>
      </c>
      <c r="L1595" s="275">
        <v>0.62239999999999995</v>
      </c>
      <c r="M1595" s="275">
        <v>0.58568600000000004</v>
      </c>
      <c r="N1595" s="276">
        <v>5.8987789203084704</v>
      </c>
      <c r="O1595" s="273"/>
      <c r="P1595" s="273"/>
      <c r="Q1595" s="277"/>
    </row>
    <row r="1596" spans="1:17" customFormat="1">
      <c r="A1596" s="271">
        <v>1593</v>
      </c>
      <c r="B1596" s="272"/>
      <c r="C1596" s="272" t="s">
        <v>4213</v>
      </c>
      <c r="D1596" s="272" t="s">
        <v>4751</v>
      </c>
      <c r="E1596" s="272"/>
      <c r="F1596" s="273" t="s">
        <v>4454</v>
      </c>
      <c r="G1596" s="274">
        <v>304321140203</v>
      </c>
      <c r="H1596" s="273" t="s">
        <v>4850</v>
      </c>
      <c r="I1596" s="273" t="s">
        <v>2599</v>
      </c>
      <c r="J1596" s="273" t="s">
        <v>373</v>
      </c>
      <c r="K1596" s="275">
        <v>1.4896</v>
      </c>
      <c r="L1596" s="275">
        <v>1.4896</v>
      </c>
      <c r="M1596" s="275">
        <v>1.4096320000000002</v>
      </c>
      <c r="N1596" s="276">
        <v>5.3684210526315663</v>
      </c>
      <c r="O1596" s="273"/>
      <c r="P1596" s="273"/>
      <c r="Q1596" s="277"/>
    </row>
    <row r="1597" spans="1:17" customFormat="1">
      <c r="A1597" s="271">
        <v>1594</v>
      </c>
      <c r="B1597" s="272"/>
      <c r="C1597" s="272" t="s">
        <v>4213</v>
      </c>
      <c r="D1597" s="272" t="s">
        <v>4751</v>
      </c>
      <c r="E1597" s="272"/>
      <c r="F1597" s="273" t="s">
        <v>4454</v>
      </c>
      <c r="G1597" s="274">
        <v>304321140205</v>
      </c>
      <c r="H1597" s="273" t="s">
        <v>4851</v>
      </c>
      <c r="I1597" s="273" t="s">
        <v>2599</v>
      </c>
      <c r="J1597" s="273" t="s">
        <v>373</v>
      </c>
      <c r="K1597" s="275">
        <v>0.35880000000000001</v>
      </c>
      <c r="L1597" s="275">
        <v>0.35880000000000001</v>
      </c>
      <c r="M1597" s="275">
        <v>0.34020800000000001</v>
      </c>
      <c r="N1597" s="276">
        <v>5.1817168338907464</v>
      </c>
      <c r="O1597" s="273"/>
      <c r="P1597" s="273"/>
      <c r="Q1597" s="277"/>
    </row>
    <row r="1598" spans="1:17" customFormat="1">
      <c r="A1598" s="271">
        <v>1595</v>
      </c>
      <c r="B1598" s="272"/>
      <c r="C1598" s="272" t="s">
        <v>4213</v>
      </c>
      <c r="D1598" s="272" t="s">
        <v>4751</v>
      </c>
      <c r="E1598" s="272"/>
      <c r="F1598" s="273" t="s">
        <v>4852</v>
      </c>
      <c r="G1598" s="274">
        <v>304321140101</v>
      </c>
      <c r="H1598" s="273" t="s">
        <v>4853</v>
      </c>
      <c r="I1598" s="273" t="s">
        <v>2599</v>
      </c>
      <c r="J1598" s="273" t="s">
        <v>373</v>
      </c>
      <c r="K1598" s="275">
        <v>2.4369999999999998</v>
      </c>
      <c r="L1598" s="275">
        <v>2.4369999999999998</v>
      </c>
      <c r="M1598" s="275">
        <v>2.3112309999999998</v>
      </c>
      <c r="N1598" s="276">
        <v>5.1608124743537145</v>
      </c>
      <c r="O1598" s="273"/>
      <c r="P1598" s="273"/>
      <c r="Q1598" s="277"/>
    </row>
    <row r="1599" spans="1:17" customFormat="1">
      <c r="A1599" s="271">
        <v>1596</v>
      </c>
      <c r="B1599" s="272"/>
      <c r="C1599" s="272" t="s">
        <v>4213</v>
      </c>
      <c r="D1599" s="272" t="s">
        <v>4751</v>
      </c>
      <c r="E1599" s="272"/>
      <c r="F1599" s="273" t="s">
        <v>4854</v>
      </c>
      <c r="G1599" s="274">
        <v>304321440201</v>
      </c>
      <c r="H1599" s="273" t="s">
        <v>4855</v>
      </c>
      <c r="I1599" s="273" t="s">
        <v>2599</v>
      </c>
      <c r="J1599" s="273" t="s">
        <v>373</v>
      </c>
      <c r="K1599" s="275">
        <v>1.6174999999999999</v>
      </c>
      <c r="L1599" s="275">
        <v>1.6174999999999999</v>
      </c>
      <c r="M1599" s="275">
        <v>1.5352999999999999</v>
      </c>
      <c r="N1599" s="276">
        <v>5.0819165378670821</v>
      </c>
      <c r="O1599" s="273"/>
      <c r="P1599" s="273"/>
      <c r="Q1599" s="277"/>
    </row>
    <row r="1600" spans="1:17" customFormat="1">
      <c r="A1600" s="271">
        <v>1597</v>
      </c>
      <c r="B1600" s="272"/>
      <c r="C1600" s="272" t="s">
        <v>4213</v>
      </c>
      <c r="D1600" s="272" t="s">
        <v>4751</v>
      </c>
      <c r="E1600" s="272"/>
      <c r="F1600" s="273" t="s">
        <v>4856</v>
      </c>
      <c r="G1600" s="274">
        <v>304321440104</v>
      </c>
      <c r="H1600" s="273" t="s">
        <v>4857</v>
      </c>
      <c r="I1600" s="273" t="s">
        <v>2599</v>
      </c>
      <c r="J1600" s="273" t="s">
        <v>373</v>
      </c>
      <c r="K1600" s="275">
        <v>2.0148000000000001</v>
      </c>
      <c r="L1600" s="275">
        <v>2.0148000000000001</v>
      </c>
      <c r="M1600" s="275">
        <v>1.914399</v>
      </c>
      <c r="N1600" s="276">
        <v>4.9831745086361021</v>
      </c>
      <c r="O1600" s="273"/>
      <c r="P1600" s="273"/>
      <c r="Q1600" s="277"/>
    </row>
    <row r="1601" spans="1:17" customFormat="1">
      <c r="A1601" s="271">
        <v>1598</v>
      </c>
      <c r="B1601" s="272"/>
      <c r="C1601" s="272" t="s">
        <v>4213</v>
      </c>
      <c r="D1601" s="272" t="s">
        <v>4751</v>
      </c>
      <c r="E1601" s="272"/>
      <c r="F1601" s="273" t="s">
        <v>4854</v>
      </c>
      <c r="G1601" s="274">
        <v>304321440204</v>
      </c>
      <c r="H1601" s="273" t="s">
        <v>4858</v>
      </c>
      <c r="I1601" s="273" t="s">
        <v>2599</v>
      </c>
      <c r="J1601" s="273" t="s">
        <v>373</v>
      </c>
      <c r="K1601" s="275">
        <v>2.1661999999999999</v>
      </c>
      <c r="L1601" s="275">
        <v>2.1661999999999999</v>
      </c>
      <c r="M1601" s="275">
        <v>2.0589839999999997</v>
      </c>
      <c r="N1601" s="276">
        <v>4.9494968146985601</v>
      </c>
      <c r="O1601" s="273"/>
      <c r="P1601" s="273"/>
      <c r="Q1601" s="277"/>
    </row>
    <row r="1602" spans="1:17" customFormat="1">
      <c r="A1602" s="271">
        <v>1599</v>
      </c>
      <c r="B1602" s="272"/>
      <c r="C1602" s="272" t="s">
        <v>4213</v>
      </c>
      <c r="D1602" s="272" t="s">
        <v>4751</v>
      </c>
      <c r="E1602" s="272"/>
      <c r="F1602" s="273" t="s">
        <v>4854</v>
      </c>
      <c r="G1602" s="274">
        <v>304321440202</v>
      </c>
      <c r="H1602" s="273" t="s">
        <v>4859</v>
      </c>
      <c r="I1602" s="273" t="s">
        <v>2599</v>
      </c>
      <c r="J1602" s="273" t="s">
        <v>373</v>
      </c>
      <c r="K1602" s="275">
        <v>1.1185</v>
      </c>
      <c r="L1602" s="275">
        <v>1.1185</v>
      </c>
      <c r="M1602" s="275">
        <v>1.0635080000000001</v>
      </c>
      <c r="N1602" s="276">
        <v>4.9165847116674053</v>
      </c>
      <c r="O1602" s="273"/>
      <c r="P1602" s="273"/>
      <c r="Q1602" s="277"/>
    </row>
    <row r="1603" spans="1:17" customFormat="1">
      <c r="A1603" s="271">
        <v>1600</v>
      </c>
      <c r="B1603" s="272"/>
      <c r="C1603" s="272" t="s">
        <v>4213</v>
      </c>
      <c r="D1603" s="272" t="s">
        <v>4751</v>
      </c>
      <c r="E1603" s="272"/>
      <c r="F1603" s="273" t="s">
        <v>4852</v>
      </c>
      <c r="G1603" s="274">
        <v>304321140102</v>
      </c>
      <c r="H1603" s="273" t="s">
        <v>4860</v>
      </c>
      <c r="I1603" s="273" t="s">
        <v>2599</v>
      </c>
      <c r="J1603" s="273" t="s">
        <v>373</v>
      </c>
      <c r="K1603" s="275">
        <v>1.6684000000000001</v>
      </c>
      <c r="L1603" s="275">
        <v>1.6684000000000001</v>
      </c>
      <c r="M1603" s="275">
        <v>1.5883719999999999</v>
      </c>
      <c r="N1603" s="276">
        <v>4.7966914409014745</v>
      </c>
      <c r="O1603" s="273"/>
      <c r="P1603" s="273"/>
      <c r="Q1603" s="277"/>
    </row>
    <row r="1604" spans="1:17" customFormat="1">
      <c r="A1604" s="271">
        <v>1601</v>
      </c>
      <c r="B1604" s="272"/>
      <c r="C1604" s="272" t="s">
        <v>4213</v>
      </c>
      <c r="D1604" s="272" t="s">
        <v>4751</v>
      </c>
      <c r="E1604" s="272"/>
      <c r="F1604" s="273" t="s">
        <v>4856</v>
      </c>
      <c r="G1604" s="274">
        <v>304321440102</v>
      </c>
      <c r="H1604" s="273" t="s">
        <v>4861</v>
      </c>
      <c r="I1604" s="273" t="s">
        <v>2599</v>
      </c>
      <c r="J1604" s="273" t="s">
        <v>373</v>
      </c>
      <c r="K1604" s="275">
        <v>1.2977000000000001</v>
      </c>
      <c r="L1604" s="275">
        <v>1.2977000000000001</v>
      </c>
      <c r="M1604" s="275">
        <v>1.2356029999999998</v>
      </c>
      <c r="N1604" s="276">
        <v>4.7851583570933407</v>
      </c>
      <c r="O1604" s="273"/>
      <c r="P1604" s="273"/>
      <c r="Q1604" s="277"/>
    </row>
    <row r="1605" spans="1:17" customFormat="1">
      <c r="A1605" s="271">
        <v>1602</v>
      </c>
      <c r="B1605" s="272"/>
      <c r="C1605" s="272" t="s">
        <v>4213</v>
      </c>
      <c r="D1605" s="272" t="s">
        <v>4751</v>
      </c>
      <c r="E1605" s="272"/>
      <c r="F1605" s="273" t="s">
        <v>4852</v>
      </c>
      <c r="G1605" s="274">
        <v>304321140104</v>
      </c>
      <c r="H1605" s="273" t="s">
        <v>4862</v>
      </c>
      <c r="I1605" s="273" t="s">
        <v>2599</v>
      </c>
      <c r="J1605" s="273" t="s">
        <v>373</v>
      </c>
      <c r="K1605" s="275">
        <v>4.2393999999999998</v>
      </c>
      <c r="L1605" s="275">
        <v>4.2393999999999998</v>
      </c>
      <c r="M1605" s="275">
        <v>4.0374629999999998</v>
      </c>
      <c r="N1605" s="276">
        <v>4.7633391517667611</v>
      </c>
      <c r="O1605" s="273"/>
      <c r="P1605" s="273"/>
      <c r="Q1605" s="277"/>
    </row>
    <row r="1606" spans="1:17" customFormat="1">
      <c r="A1606" s="271">
        <v>1603</v>
      </c>
      <c r="B1606" s="272"/>
      <c r="C1606" s="272" t="s">
        <v>4213</v>
      </c>
      <c r="D1606" s="272" t="s">
        <v>4751</v>
      </c>
      <c r="E1606" s="272"/>
      <c r="F1606" s="273" t="s">
        <v>4854</v>
      </c>
      <c r="G1606" s="274">
        <v>304321440205</v>
      </c>
      <c r="H1606" s="273" t="s">
        <v>4863</v>
      </c>
      <c r="I1606" s="273" t="s">
        <v>2599</v>
      </c>
      <c r="J1606" s="273" t="s">
        <v>373</v>
      </c>
      <c r="K1606" s="275">
        <v>0.32829999999999998</v>
      </c>
      <c r="L1606" s="275">
        <v>0.32829999999999998</v>
      </c>
      <c r="M1606" s="275">
        <v>0.31285299999999999</v>
      </c>
      <c r="N1606" s="276">
        <v>4.7051477307340814</v>
      </c>
      <c r="O1606" s="273"/>
      <c r="P1606" s="273"/>
      <c r="Q1606" s="277"/>
    </row>
    <row r="1607" spans="1:17" customFormat="1">
      <c r="A1607" s="271">
        <v>1604</v>
      </c>
      <c r="B1607" s="272"/>
      <c r="C1607" s="272" t="s">
        <v>4213</v>
      </c>
      <c r="D1607" s="272" t="s">
        <v>4751</v>
      </c>
      <c r="E1607" s="272"/>
      <c r="F1607" s="273" t="s">
        <v>4839</v>
      </c>
      <c r="G1607" s="274">
        <v>304321340404</v>
      </c>
      <c r="H1607" s="273" t="s">
        <v>4864</v>
      </c>
      <c r="I1607" s="273" t="s">
        <v>2599</v>
      </c>
      <c r="J1607" s="273" t="s">
        <v>373</v>
      </c>
      <c r="K1607" s="275">
        <v>0.36355999999999999</v>
      </c>
      <c r="L1607" s="275">
        <v>0.36355999999999999</v>
      </c>
      <c r="M1607" s="275">
        <v>0.34650700000000001</v>
      </c>
      <c r="N1607" s="276">
        <v>4.6905600176036923</v>
      </c>
      <c r="O1607" s="273"/>
      <c r="P1607" s="273"/>
      <c r="Q1607" s="277"/>
    </row>
    <row r="1608" spans="1:17" customFormat="1">
      <c r="A1608" s="271">
        <v>1605</v>
      </c>
      <c r="B1608" s="272"/>
      <c r="C1608" s="272" t="s">
        <v>4213</v>
      </c>
      <c r="D1608" s="272" t="s">
        <v>4751</v>
      </c>
      <c r="E1608" s="272"/>
      <c r="F1608" s="273" t="s">
        <v>4856</v>
      </c>
      <c r="G1608" s="274">
        <v>304321440105</v>
      </c>
      <c r="H1608" s="273" t="s">
        <v>4865</v>
      </c>
      <c r="I1608" s="273" t="s">
        <v>2599</v>
      </c>
      <c r="J1608" s="273" t="s">
        <v>373</v>
      </c>
      <c r="K1608" s="275">
        <v>0.62739999999999996</v>
      </c>
      <c r="L1608" s="275">
        <v>0.62739999999999996</v>
      </c>
      <c r="M1608" s="275">
        <v>0.59812299999999996</v>
      </c>
      <c r="N1608" s="276">
        <v>4.6664010200828816</v>
      </c>
      <c r="O1608" s="273"/>
      <c r="P1608" s="273"/>
      <c r="Q1608" s="277"/>
    </row>
    <row r="1609" spans="1:17" customFormat="1">
      <c r="A1609" s="271">
        <v>1606</v>
      </c>
      <c r="B1609" s="272"/>
      <c r="C1609" s="272" t="s">
        <v>4213</v>
      </c>
      <c r="D1609" s="272" t="s">
        <v>4751</v>
      </c>
      <c r="E1609" s="272"/>
      <c r="F1609" s="273" t="s">
        <v>4854</v>
      </c>
      <c r="G1609" s="274">
        <v>304321440203</v>
      </c>
      <c r="H1609" s="273" t="s">
        <v>4866</v>
      </c>
      <c r="I1609" s="273" t="s">
        <v>2599</v>
      </c>
      <c r="J1609" s="273" t="s">
        <v>373</v>
      </c>
      <c r="K1609" s="275">
        <v>1.0699000000000001</v>
      </c>
      <c r="L1609" s="275">
        <v>1.0699000000000001</v>
      </c>
      <c r="M1609" s="275">
        <v>1.0204089999999999</v>
      </c>
      <c r="N1609" s="276">
        <v>4.6257594167679379</v>
      </c>
      <c r="O1609" s="273"/>
      <c r="P1609" s="273"/>
      <c r="Q1609" s="277"/>
    </row>
    <row r="1610" spans="1:17" customFormat="1">
      <c r="A1610" s="271">
        <v>1607</v>
      </c>
      <c r="B1610" s="272"/>
      <c r="C1610" s="272" t="s">
        <v>4213</v>
      </c>
      <c r="D1610" s="272" t="s">
        <v>4751</v>
      </c>
      <c r="E1610" s="272"/>
      <c r="F1610" s="273" t="s">
        <v>4839</v>
      </c>
      <c r="G1610" s="274">
        <v>304321340405</v>
      </c>
      <c r="H1610" s="273" t="s">
        <v>4867</v>
      </c>
      <c r="I1610" s="273" t="s">
        <v>2599</v>
      </c>
      <c r="J1610" s="273" t="s">
        <v>373</v>
      </c>
      <c r="K1610" s="275">
        <v>0.65046000000000004</v>
      </c>
      <c r="L1610" s="275">
        <v>0.65046000000000004</v>
      </c>
      <c r="M1610" s="275">
        <v>0.620444</v>
      </c>
      <c r="N1610" s="276">
        <v>4.6145804507579316</v>
      </c>
      <c r="O1610" s="273"/>
      <c r="P1610" s="273"/>
      <c r="Q1610" s="277"/>
    </row>
    <row r="1611" spans="1:17" customFormat="1">
      <c r="A1611" s="271">
        <v>1608</v>
      </c>
      <c r="B1611" s="272"/>
      <c r="C1611" s="272" t="s">
        <v>4213</v>
      </c>
      <c r="D1611" s="272" t="s">
        <v>4751</v>
      </c>
      <c r="E1611" s="272"/>
      <c r="F1611" s="273" t="s">
        <v>4856</v>
      </c>
      <c r="G1611" s="274">
        <v>304321440103</v>
      </c>
      <c r="H1611" s="273" t="s">
        <v>4868</v>
      </c>
      <c r="I1611" s="273" t="s">
        <v>2599</v>
      </c>
      <c r="J1611" s="273" t="s">
        <v>373</v>
      </c>
      <c r="K1611" s="275">
        <v>2.3883999999999999</v>
      </c>
      <c r="L1611" s="275">
        <v>2.3883999999999999</v>
      </c>
      <c r="M1611" s="275">
        <v>2.278327</v>
      </c>
      <c r="N1611" s="276">
        <v>4.6086501423547084</v>
      </c>
      <c r="O1611" s="273"/>
      <c r="P1611" s="273"/>
      <c r="Q1611" s="277"/>
    </row>
    <row r="1612" spans="1:17" customFormat="1">
      <c r="A1612" s="271">
        <v>1609</v>
      </c>
      <c r="B1612" s="272"/>
      <c r="C1612" s="272" t="s">
        <v>4213</v>
      </c>
      <c r="D1612" s="272" t="s">
        <v>4751</v>
      </c>
      <c r="E1612" s="272"/>
      <c r="F1612" s="273" t="s">
        <v>4846</v>
      </c>
      <c r="G1612" s="274">
        <v>304321340306</v>
      </c>
      <c r="H1612" s="273" t="s">
        <v>4869</v>
      </c>
      <c r="I1612" s="273" t="s">
        <v>2599</v>
      </c>
      <c r="J1612" s="273" t="s">
        <v>373</v>
      </c>
      <c r="K1612" s="275">
        <v>1.4276</v>
      </c>
      <c r="L1612" s="275">
        <v>1.4276</v>
      </c>
      <c r="M1612" s="275">
        <v>1.362058</v>
      </c>
      <c r="N1612" s="276">
        <v>4.5910619221070323</v>
      </c>
      <c r="O1612" s="273"/>
      <c r="P1612" s="273"/>
      <c r="Q1612" s="277"/>
    </row>
    <row r="1613" spans="1:17" customFormat="1">
      <c r="A1613" s="271">
        <v>1610</v>
      </c>
      <c r="B1613" s="272"/>
      <c r="C1613" s="272" t="s">
        <v>4213</v>
      </c>
      <c r="D1613" s="272" t="s">
        <v>4751</v>
      </c>
      <c r="E1613" s="272"/>
      <c r="F1613" s="273" t="s">
        <v>4841</v>
      </c>
      <c r="G1613" s="274">
        <v>304321340104</v>
      </c>
      <c r="H1613" s="273" t="s">
        <v>4870</v>
      </c>
      <c r="I1613" s="273" t="s">
        <v>2599</v>
      </c>
      <c r="J1613" s="273" t="s">
        <v>373</v>
      </c>
      <c r="K1613" s="275">
        <v>1.2809999999999999</v>
      </c>
      <c r="L1613" s="275">
        <v>1.2809999999999999</v>
      </c>
      <c r="M1613" s="275">
        <v>1.2240770000000001</v>
      </c>
      <c r="N1613" s="276">
        <v>4.4436377829820328</v>
      </c>
      <c r="O1613" s="273"/>
      <c r="P1613" s="273"/>
      <c r="Q1613" s="277"/>
    </row>
    <row r="1614" spans="1:17" customFormat="1">
      <c r="A1614" s="271">
        <v>1611</v>
      </c>
      <c r="B1614" s="272"/>
      <c r="C1614" s="272" t="s">
        <v>4213</v>
      </c>
      <c r="D1614" s="272" t="s">
        <v>4751</v>
      </c>
      <c r="E1614" s="272"/>
      <c r="F1614" s="273" t="s">
        <v>4841</v>
      </c>
      <c r="G1614" s="274">
        <v>304321340101</v>
      </c>
      <c r="H1614" s="273" t="s">
        <v>4871</v>
      </c>
      <c r="I1614" s="273" t="s">
        <v>2599</v>
      </c>
      <c r="J1614" s="273" t="s">
        <v>373</v>
      </c>
      <c r="K1614" s="275">
        <v>2.8593999999999999</v>
      </c>
      <c r="L1614" s="275">
        <v>2.8593999999999999</v>
      </c>
      <c r="M1614" s="275">
        <v>2.733714</v>
      </c>
      <c r="N1614" s="276">
        <v>4.3955375253549684</v>
      </c>
      <c r="O1614" s="273"/>
      <c r="P1614" s="273"/>
      <c r="Q1614" s="277"/>
    </row>
    <row r="1615" spans="1:17" customFormat="1">
      <c r="A1615" s="271">
        <v>1612</v>
      </c>
      <c r="B1615" s="272"/>
      <c r="C1615" s="272" t="s">
        <v>4213</v>
      </c>
      <c r="D1615" s="272" t="s">
        <v>4751</v>
      </c>
      <c r="E1615" s="272"/>
      <c r="F1615" s="273" t="s">
        <v>4846</v>
      </c>
      <c r="G1615" s="274">
        <v>304321340302</v>
      </c>
      <c r="H1615" s="273" t="s">
        <v>4872</v>
      </c>
      <c r="I1615" s="273" t="s">
        <v>2599</v>
      </c>
      <c r="J1615" s="273" t="s">
        <v>373</v>
      </c>
      <c r="K1615" s="275">
        <v>1.5058</v>
      </c>
      <c r="L1615" s="275">
        <v>1.5058</v>
      </c>
      <c r="M1615" s="275">
        <v>1.44015</v>
      </c>
      <c r="N1615" s="276">
        <v>4.3598087395404423</v>
      </c>
      <c r="O1615" s="273"/>
      <c r="P1615" s="273"/>
      <c r="Q1615" s="277"/>
    </row>
    <row r="1616" spans="1:17" customFormat="1">
      <c r="A1616" s="271">
        <v>1613</v>
      </c>
      <c r="B1616" s="272"/>
      <c r="C1616" s="272" t="s">
        <v>4213</v>
      </c>
      <c r="D1616" s="272" t="s">
        <v>4751</v>
      </c>
      <c r="E1616" s="272"/>
      <c r="F1616" s="273" t="s">
        <v>4841</v>
      </c>
      <c r="G1616" s="274">
        <v>304321340102</v>
      </c>
      <c r="H1616" s="273" t="s">
        <v>4873</v>
      </c>
      <c r="I1616" s="273" t="s">
        <v>2599</v>
      </c>
      <c r="J1616" s="273" t="s">
        <v>373</v>
      </c>
      <c r="K1616" s="275">
        <v>3.1694</v>
      </c>
      <c r="L1616" s="275">
        <v>3.1694</v>
      </c>
      <c r="M1616" s="275">
        <v>3.031237</v>
      </c>
      <c r="N1616" s="276">
        <v>4.3592793588691876</v>
      </c>
      <c r="O1616" s="273"/>
      <c r="P1616" s="273"/>
      <c r="Q1616" s="277"/>
    </row>
    <row r="1617" spans="1:17" customFormat="1">
      <c r="A1617" s="271">
        <v>1614</v>
      </c>
      <c r="B1617" s="272"/>
      <c r="C1617" s="272" t="s">
        <v>4213</v>
      </c>
      <c r="D1617" s="272" t="s">
        <v>4751</v>
      </c>
      <c r="E1617" s="272"/>
      <c r="F1617" s="273" t="s">
        <v>4874</v>
      </c>
      <c r="G1617" s="274">
        <v>304321240405</v>
      </c>
      <c r="H1617" s="273" t="s">
        <v>4875</v>
      </c>
      <c r="I1617" s="273" t="s">
        <v>2599</v>
      </c>
      <c r="J1617" s="273" t="s">
        <v>373</v>
      </c>
      <c r="K1617" s="275">
        <v>1.6255999999999999</v>
      </c>
      <c r="L1617" s="275">
        <v>1.6255999999999999</v>
      </c>
      <c r="M1617" s="275">
        <v>1.554918</v>
      </c>
      <c r="N1617" s="276">
        <v>4.3480561023621993</v>
      </c>
      <c r="O1617" s="273"/>
      <c r="P1617" s="273"/>
      <c r="Q1617" s="277"/>
    </row>
    <row r="1618" spans="1:17" customFormat="1">
      <c r="A1618" s="271">
        <v>1615</v>
      </c>
      <c r="B1618" s="272"/>
      <c r="C1618" s="272" t="s">
        <v>4213</v>
      </c>
      <c r="D1618" s="272" t="s">
        <v>4751</v>
      </c>
      <c r="E1618" s="272"/>
      <c r="F1618" s="273" t="s">
        <v>4843</v>
      </c>
      <c r="G1618" s="274">
        <v>304321240202</v>
      </c>
      <c r="H1618" s="273" t="s">
        <v>4876</v>
      </c>
      <c r="I1618" s="273" t="s">
        <v>2599</v>
      </c>
      <c r="J1618" s="273" t="s">
        <v>373</v>
      </c>
      <c r="K1618" s="275">
        <v>2.7319399999999998</v>
      </c>
      <c r="L1618" s="275">
        <v>2.7319399999999998</v>
      </c>
      <c r="M1618" s="275">
        <v>2.6133739999999999</v>
      </c>
      <c r="N1618" s="276">
        <v>4.3399928256111027</v>
      </c>
      <c r="O1618" s="273"/>
      <c r="P1618" s="273"/>
      <c r="Q1618" s="277"/>
    </row>
    <row r="1619" spans="1:17" customFormat="1">
      <c r="A1619" s="271">
        <v>1616</v>
      </c>
      <c r="B1619" s="272"/>
      <c r="C1619" s="272" t="s">
        <v>4213</v>
      </c>
      <c r="D1619" s="272" t="s">
        <v>4751</v>
      </c>
      <c r="E1619" s="272"/>
      <c r="F1619" s="273" t="s">
        <v>4877</v>
      </c>
      <c r="G1619" s="274">
        <v>304321340205</v>
      </c>
      <c r="H1619" s="273" t="s">
        <v>4878</v>
      </c>
      <c r="I1619" s="273" t="s">
        <v>2599</v>
      </c>
      <c r="J1619" s="273" t="s">
        <v>373</v>
      </c>
      <c r="K1619" s="275">
        <v>0.69</v>
      </c>
      <c r="L1619" s="275">
        <v>0.69</v>
      </c>
      <c r="M1619" s="275">
        <v>0.66011200000000003</v>
      </c>
      <c r="N1619" s="276">
        <v>4.3315942028985388</v>
      </c>
      <c r="O1619" s="273"/>
      <c r="P1619" s="273"/>
      <c r="Q1619" s="277"/>
    </row>
    <row r="1620" spans="1:17" customFormat="1">
      <c r="A1620" s="271">
        <v>1617</v>
      </c>
      <c r="B1620" s="272"/>
      <c r="C1620" s="272" t="s">
        <v>4213</v>
      </c>
      <c r="D1620" s="272" t="s">
        <v>4751</v>
      </c>
      <c r="E1620" s="272"/>
      <c r="F1620" s="273" t="s">
        <v>4677</v>
      </c>
      <c r="G1620" s="274">
        <v>304321240103</v>
      </c>
      <c r="H1620" s="273" t="s">
        <v>4879</v>
      </c>
      <c r="I1620" s="273" t="s">
        <v>2599</v>
      </c>
      <c r="J1620" s="273" t="s">
        <v>373</v>
      </c>
      <c r="K1620" s="275">
        <v>1.8980999999999999</v>
      </c>
      <c r="L1620" s="275">
        <v>1.8980999999999999</v>
      </c>
      <c r="M1620" s="275">
        <v>1.816203</v>
      </c>
      <c r="N1620" s="276">
        <v>4.3146831041567832</v>
      </c>
      <c r="O1620" s="273"/>
      <c r="P1620" s="273"/>
      <c r="Q1620" s="277"/>
    </row>
    <row r="1621" spans="1:17" customFormat="1">
      <c r="A1621" s="271">
        <v>1618</v>
      </c>
      <c r="B1621" s="272"/>
      <c r="C1621" s="272" t="s">
        <v>4213</v>
      </c>
      <c r="D1621" s="272" t="s">
        <v>4751</v>
      </c>
      <c r="E1621" s="272"/>
      <c r="F1621" s="273" t="s">
        <v>4877</v>
      </c>
      <c r="G1621" s="274">
        <v>304321340201</v>
      </c>
      <c r="H1621" s="273" t="s">
        <v>4831</v>
      </c>
      <c r="I1621" s="273" t="s">
        <v>2599</v>
      </c>
      <c r="J1621" s="273" t="s">
        <v>373</v>
      </c>
      <c r="K1621" s="275">
        <v>1.7034</v>
      </c>
      <c r="L1621" s="275">
        <v>1.7034</v>
      </c>
      <c r="M1621" s="275">
        <v>1.630298</v>
      </c>
      <c r="N1621" s="276">
        <v>4.2915345779030174</v>
      </c>
      <c r="O1621" s="273"/>
      <c r="P1621" s="273"/>
      <c r="Q1621" s="277"/>
    </row>
    <row r="1622" spans="1:17" customFormat="1">
      <c r="A1622" s="271">
        <v>1619</v>
      </c>
      <c r="B1622" s="272"/>
      <c r="C1622" s="272" t="s">
        <v>4213</v>
      </c>
      <c r="D1622" s="272" t="s">
        <v>4751</v>
      </c>
      <c r="E1622" s="272"/>
      <c r="F1622" s="273" t="s">
        <v>4648</v>
      </c>
      <c r="G1622" s="274">
        <v>304511440402</v>
      </c>
      <c r="H1622" s="273" t="s">
        <v>4880</v>
      </c>
      <c r="I1622" s="273" t="s">
        <v>2596</v>
      </c>
      <c r="J1622" s="273" t="s">
        <v>373</v>
      </c>
      <c r="K1622" s="275">
        <v>0.26883099999999999</v>
      </c>
      <c r="L1622" s="275">
        <v>0.26883099999999999</v>
      </c>
      <c r="M1622" s="275">
        <v>0.25752199999999997</v>
      </c>
      <c r="N1622" s="276">
        <v>4.2067321105080939</v>
      </c>
      <c r="O1622" s="273"/>
      <c r="P1622" s="273"/>
      <c r="Q1622" s="277"/>
    </row>
    <row r="1623" spans="1:17" customFormat="1">
      <c r="A1623" s="271">
        <v>1620</v>
      </c>
      <c r="B1623" s="272"/>
      <c r="C1623" s="272" t="s">
        <v>4213</v>
      </c>
      <c r="D1623" s="272" t="s">
        <v>4751</v>
      </c>
      <c r="E1623" s="272"/>
      <c r="F1623" s="273" t="s">
        <v>4846</v>
      </c>
      <c r="G1623" s="274">
        <v>304321340303</v>
      </c>
      <c r="H1623" s="273" t="s">
        <v>4881</v>
      </c>
      <c r="I1623" s="273" t="s">
        <v>2599</v>
      </c>
      <c r="J1623" s="273" t="s">
        <v>373</v>
      </c>
      <c r="K1623" s="275">
        <v>1.581</v>
      </c>
      <c r="L1623" s="275">
        <v>1.581</v>
      </c>
      <c r="M1623" s="275">
        <v>1.514724</v>
      </c>
      <c r="N1623" s="276">
        <v>4.1920303605313096</v>
      </c>
      <c r="O1623" s="273"/>
      <c r="P1623" s="273"/>
      <c r="Q1623" s="277"/>
    </row>
    <row r="1624" spans="1:17" customFormat="1">
      <c r="A1624" s="271">
        <v>1621</v>
      </c>
      <c r="B1624" s="272"/>
      <c r="C1624" s="272" t="s">
        <v>4213</v>
      </c>
      <c r="D1624" s="272" t="s">
        <v>4751</v>
      </c>
      <c r="E1624" s="272"/>
      <c r="F1624" s="273" t="s">
        <v>4852</v>
      </c>
      <c r="G1624" s="274">
        <v>304321140103</v>
      </c>
      <c r="H1624" s="273" t="s">
        <v>4882</v>
      </c>
      <c r="I1624" s="273" t="s">
        <v>2599</v>
      </c>
      <c r="J1624" s="273" t="s">
        <v>373</v>
      </c>
      <c r="K1624" s="275">
        <v>3.4476</v>
      </c>
      <c r="L1624" s="275">
        <v>3.4476</v>
      </c>
      <c r="M1624" s="275">
        <v>3.3041719999999999</v>
      </c>
      <c r="N1624" s="276">
        <v>4.160227404571299</v>
      </c>
      <c r="O1624" s="273"/>
      <c r="P1624" s="273"/>
      <c r="Q1624" s="277"/>
    </row>
    <row r="1625" spans="1:17" customFormat="1">
      <c r="A1625" s="271">
        <v>1622</v>
      </c>
      <c r="B1625" s="272"/>
      <c r="C1625" s="272" t="s">
        <v>4213</v>
      </c>
      <c r="D1625" s="272" t="s">
        <v>4751</v>
      </c>
      <c r="E1625" s="272"/>
      <c r="F1625" s="273" t="s">
        <v>4856</v>
      </c>
      <c r="G1625" s="274">
        <v>304321440101</v>
      </c>
      <c r="H1625" s="273" t="s">
        <v>4883</v>
      </c>
      <c r="I1625" s="273" t="s">
        <v>2658</v>
      </c>
      <c r="J1625" s="273" t="s">
        <v>373</v>
      </c>
      <c r="K1625" s="275">
        <v>0.82621999999999995</v>
      </c>
      <c r="L1625" s="275">
        <v>0.82621999999999995</v>
      </c>
      <c r="M1625" s="275">
        <v>0.79211300000000007</v>
      </c>
      <c r="N1625" s="276">
        <v>4.1280772675558435</v>
      </c>
      <c r="O1625" s="273"/>
      <c r="P1625" s="273"/>
      <c r="Q1625" s="277"/>
    </row>
    <row r="1626" spans="1:17" customFormat="1">
      <c r="A1626" s="271">
        <v>1623</v>
      </c>
      <c r="B1626" s="272"/>
      <c r="C1626" s="272" t="s">
        <v>4213</v>
      </c>
      <c r="D1626" s="272" t="s">
        <v>4751</v>
      </c>
      <c r="E1626" s="272"/>
      <c r="F1626" s="273" t="s">
        <v>4677</v>
      </c>
      <c r="G1626" s="274">
        <v>304321240102</v>
      </c>
      <c r="H1626" s="273" t="s">
        <v>4884</v>
      </c>
      <c r="I1626" s="273" t="s">
        <v>2599</v>
      </c>
      <c r="J1626" s="273" t="s">
        <v>373</v>
      </c>
      <c r="K1626" s="275">
        <v>1.6782999999999999</v>
      </c>
      <c r="L1626" s="275">
        <v>1.6782999999999999</v>
      </c>
      <c r="M1626" s="275">
        <v>1.6109370000000001</v>
      </c>
      <c r="N1626" s="276">
        <v>4.0137639277840576</v>
      </c>
      <c r="O1626" s="273"/>
      <c r="P1626" s="273"/>
      <c r="Q1626" s="277"/>
    </row>
    <row r="1627" spans="1:17" customFormat="1">
      <c r="A1627" s="271">
        <v>1624</v>
      </c>
      <c r="B1627" s="272"/>
      <c r="C1627" s="272" t="s">
        <v>4213</v>
      </c>
      <c r="D1627" s="272" t="s">
        <v>4751</v>
      </c>
      <c r="E1627" s="272"/>
      <c r="F1627" s="273" t="s">
        <v>4877</v>
      </c>
      <c r="G1627" s="274">
        <v>304321340202</v>
      </c>
      <c r="H1627" s="273" t="s">
        <v>4885</v>
      </c>
      <c r="I1627" s="273" t="s">
        <v>2599</v>
      </c>
      <c r="J1627" s="273" t="s">
        <v>373</v>
      </c>
      <c r="K1627" s="275">
        <v>1.0296000000000001</v>
      </c>
      <c r="L1627" s="275">
        <v>1.0296000000000001</v>
      </c>
      <c r="M1627" s="275">
        <v>0.98994300000000002</v>
      </c>
      <c r="N1627" s="276">
        <v>3.8516899766899817</v>
      </c>
      <c r="O1627" s="273"/>
      <c r="P1627" s="273"/>
      <c r="Q1627" s="277"/>
    </row>
    <row r="1628" spans="1:17" customFormat="1">
      <c r="A1628" s="271">
        <v>1625</v>
      </c>
      <c r="B1628" s="272"/>
      <c r="C1628" s="272" t="s">
        <v>4213</v>
      </c>
      <c r="D1628" s="272" t="s">
        <v>4751</v>
      </c>
      <c r="E1628" s="272"/>
      <c r="F1628" s="273" t="s">
        <v>4454</v>
      </c>
      <c r="G1628" s="274">
        <v>304321140206</v>
      </c>
      <c r="H1628" s="273" t="s">
        <v>4886</v>
      </c>
      <c r="I1628" s="273" t="s">
        <v>2599</v>
      </c>
      <c r="J1628" s="273" t="s">
        <v>373</v>
      </c>
      <c r="K1628" s="275">
        <v>0.69840000000000002</v>
      </c>
      <c r="L1628" s="275">
        <v>0.69840000000000002</v>
      </c>
      <c r="M1628" s="275">
        <v>0.67182799999999998</v>
      </c>
      <c r="N1628" s="276">
        <v>3.8046964490263511</v>
      </c>
      <c r="O1628" s="273"/>
      <c r="P1628" s="273"/>
      <c r="Q1628" s="277"/>
    </row>
    <row r="1629" spans="1:17" customFormat="1">
      <c r="A1629" s="271">
        <v>1626</v>
      </c>
      <c r="B1629" s="272"/>
      <c r="C1629" s="272" t="s">
        <v>4213</v>
      </c>
      <c r="D1629" s="272" t="s">
        <v>4751</v>
      </c>
      <c r="E1629" s="272"/>
      <c r="F1629" s="273" t="s">
        <v>4856</v>
      </c>
      <c r="G1629" s="274">
        <v>304321440107</v>
      </c>
      <c r="H1629" s="273" t="s">
        <v>4887</v>
      </c>
      <c r="I1629" s="273" t="s">
        <v>2658</v>
      </c>
      <c r="J1629" s="273" t="s">
        <v>373</v>
      </c>
      <c r="K1629" s="275">
        <v>0.84189999999999998</v>
      </c>
      <c r="L1629" s="275">
        <v>0.84189999999999998</v>
      </c>
      <c r="M1629" s="275">
        <v>0.810442</v>
      </c>
      <c r="N1629" s="276">
        <v>3.7365482836441366</v>
      </c>
      <c r="O1629" s="273"/>
      <c r="P1629" s="273"/>
      <c r="Q1629" s="277"/>
    </row>
    <row r="1630" spans="1:17" customFormat="1">
      <c r="A1630" s="271">
        <v>1627</v>
      </c>
      <c r="B1630" s="272"/>
      <c r="C1630" s="272" t="s">
        <v>4213</v>
      </c>
      <c r="D1630" s="272" t="s">
        <v>4751</v>
      </c>
      <c r="E1630" s="272"/>
      <c r="F1630" s="273" t="s">
        <v>4843</v>
      </c>
      <c r="G1630" s="274">
        <v>304321240203</v>
      </c>
      <c r="H1630" s="273" t="s">
        <v>4888</v>
      </c>
      <c r="I1630" s="273" t="s">
        <v>2599</v>
      </c>
      <c r="J1630" s="273" t="s">
        <v>373</v>
      </c>
      <c r="K1630" s="275">
        <v>1.5190999999999999</v>
      </c>
      <c r="L1630" s="275">
        <v>1.5190999999999999</v>
      </c>
      <c r="M1630" s="275">
        <v>1.4624189999999999</v>
      </c>
      <c r="N1630" s="276">
        <v>3.7312224343361193</v>
      </c>
      <c r="O1630" s="273"/>
      <c r="P1630" s="273"/>
      <c r="Q1630" s="277"/>
    </row>
    <row r="1631" spans="1:17" customFormat="1">
      <c r="A1631" s="271">
        <v>1628</v>
      </c>
      <c r="B1631" s="272"/>
      <c r="C1631" s="272" t="s">
        <v>4213</v>
      </c>
      <c r="D1631" s="272" t="s">
        <v>4751</v>
      </c>
      <c r="E1631" s="272"/>
      <c r="F1631" s="273" t="s">
        <v>4677</v>
      </c>
      <c r="G1631" s="274">
        <v>304321240106</v>
      </c>
      <c r="H1631" s="273" t="s">
        <v>4889</v>
      </c>
      <c r="I1631" s="273" t="s">
        <v>2599</v>
      </c>
      <c r="J1631" s="273" t="s">
        <v>373</v>
      </c>
      <c r="K1631" s="275">
        <v>1.5792999999999999</v>
      </c>
      <c r="L1631" s="275">
        <v>1.5792999999999999</v>
      </c>
      <c r="M1631" s="275">
        <v>1.5223390000000001</v>
      </c>
      <c r="N1631" s="276">
        <v>3.6067244981953919</v>
      </c>
      <c r="O1631" s="273"/>
      <c r="P1631" s="273"/>
      <c r="Q1631" s="277"/>
    </row>
    <row r="1632" spans="1:17" customFormat="1">
      <c r="A1632" s="271">
        <v>1629</v>
      </c>
      <c r="B1632" s="272"/>
      <c r="C1632" s="272" t="s">
        <v>4213</v>
      </c>
      <c r="D1632" s="272" t="s">
        <v>4751</v>
      </c>
      <c r="E1632" s="272"/>
      <c r="F1632" s="273" t="s">
        <v>4877</v>
      </c>
      <c r="G1632" s="274">
        <v>304321340203</v>
      </c>
      <c r="H1632" s="273" t="s">
        <v>4890</v>
      </c>
      <c r="I1632" s="273" t="s">
        <v>2599</v>
      </c>
      <c r="J1632" s="273" t="s">
        <v>373</v>
      </c>
      <c r="K1632" s="275">
        <v>0.56459999999999999</v>
      </c>
      <c r="L1632" s="275">
        <v>0.56459999999999999</v>
      </c>
      <c r="M1632" s="275">
        <v>0.545099</v>
      </c>
      <c r="N1632" s="276">
        <v>3.4539496989018756</v>
      </c>
      <c r="O1632" s="273"/>
      <c r="P1632" s="273"/>
      <c r="Q1632" s="277"/>
    </row>
    <row r="1633" spans="1:17" customFormat="1">
      <c r="A1633" s="271">
        <v>1630</v>
      </c>
      <c r="B1633" s="272"/>
      <c r="C1633" s="272" t="s">
        <v>4213</v>
      </c>
      <c r="D1633" s="272" t="s">
        <v>4751</v>
      </c>
      <c r="E1633" s="272"/>
      <c r="F1633" s="273" t="s">
        <v>4877</v>
      </c>
      <c r="G1633" s="274">
        <v>304321340206</v>
      </c>
      <c r="H1633" s="273" t="s">
        <v>4891</v>
      </c>
      <c r="I1633" s="273" t="s">
        <v>2599</v>
      </c>
      <c r="J1633" s="273" t="s">
        <v>373</v>
      </c>
      <c r="K1633" s="275">
        <v>0.88380000000000003</v>
      </c>
      <c r="L1633" s="275">
        <v>0.88380000000000003</v>
      </c>
      <c r="M1633" s="275">
        <v>0.85370900000000005</v>
      </c>
      <c r="N1633" s="276">
        <v>3.404729576827334</v>
      </c>
      <c r="O1633" s="273"/>
      <c r="P1633" s="273"/>
      <c r="Q1633" s="277"/>
    </row>
    <row r="1634" spans="1:17" customFormat="1">
      <c r="A1634" s="271">
        <v>1631</v>
      </c>
      <c r="B1634" s="272"/>
      <c r="C1634" s="272" t="s">
        <v>4213</v>
      </c>
      <c r="D1634" s="272" t="s">
        <v>4751</v>
      </c>
      <c r="E1634" s="272"/>
      <c r="F1634" s="273" t="s">
        <v>4874</v>
      </c>
      <c r="G1634" s="274">
        <v>304321240402</v>
      </c>
      <c r="H1634" s="273" t="s">
        <v>4892</v>
      </c>
      <c r="I1634" s="273" t="s">
        <v>2599</v>
      </c>
      <c r="J1634" s="273" t="s">
        <v>373</v>
      </c>
      <c r="K1634" s="275">
        <v>0.50390000000000001</v>
      </c>
      <c r="L1634" s="275">
        <v>0.50390000000000001</v>
      </c>
      <c r="M1634" s="275">
        <v>0.48866999999999999</v>
      </c>
      <c r="N1634" s="276">
        <v>3.0224250843421356</v>
      </c>
      <c r="O1634" s="273"/>
      <c r="P1634" s="273"/>
      <c r="Q1634" s="277"/>
    </row>
    <row r="1635" spans="1:17" customFormat="1">
      <c r="A1635" s="271">
        <v>1632</v>
      </c>
      <c r="B1635" s="272"/>
      <c r="C1635" s="272" t="s">
        <v>4213</v>
      </c>
      <c r="D1635" s="272" t="s">
        <v>4751</v>
      </c>
      <c r="E1635" s="272"/>
      <c r="F1635" s="273" t="s">
        <v>4839</v>
      </c>
      <c r="G1635" s="274">
        <v>304321340402</v>
      </c>
      <c r="H1635" s="273" t="s">
        <v>4893</v>
      </c>
      <c r="I1635" s="273" t="s">
        <v>2599</v>
      </c>
      <c r="J1635" s="273" t="s">
        <v>373</v>
      </c>
      <c r="K1635" s="275">
        <v>0.222</v>
      </c>
      <c r="L1635" s="275">
        <v>0.222</v>
      </c>
      <c r="M1635" s="275">
        <v>0.215306</v>
      </c>
      <c r="N1635" s="276">
        <v>3.0153153153153176</v>
      </c>
      <c r="O1635" s="273"/>
      <c r="P1635" s="273"/>
      <c r="Q1635" s="277"/>
    </row>
    <row r="1636" spans="1:17" customFormat="1">
      <c r="A1636" s="271">
        <v>1633</v>
      </c>
      <c r="B1636" s="272"/>
      <c r="C1636" s="272" t="s">
        <v>4213</v>
      </c>
      <c r="D1636" s="272" t="s">
        <v>4751</v>
      </c>
      <c r="E1636" s="272"/>
      <c r="F1636" s="273" t="s">
        <v>4846</v>
      </c>
      <c r="G1636" s="274">
        <v>304321340301</v>
      </c>
      <c r="H1636" s="273" t="s">
        <v>4894</v>
      </c>
      <c r="I1636" s="273" t="s">
        <v>2599</v>
      </c>
      <c r="J1636" s="273" t="s">
        <v>373</v>
      </c>
      <c r="K1636" s="275">
        <v>0.41410000000000002</v>
      </c>
      <c r="L1636" s="275">
        <v>0.41410000000000002</v>
      </c>
      <c r="M1636" s="275">
        <v>0.401671</v>
      </c>
      <c r="N1636" s="276">
        <v>3.0014489253803482</v>
      </c>
      <c r="O1636" s="273"/>
      <c r="P1636" s="273"/>
      <c r="Q1636" s="277"/>
    </row>
    <row r="1637" spans="1:17" customFormat="1">
      <c r="A1637" s="271">
        <v>1634</v>
      </c>
      <c r="B1637" s="272"/>
      <c r="C1637" s="272" t="s">
        <v>4213</v>
      </c>
      <c r="D1637" s="272" t="s">
        <v>4751</v>
      </c>
      <c r="E1637" s="272"/>
      <c r="F1637" s="273" t="s">
        <v>4846</v>
      </c>
      <c r="G1637" s="274">
        <v>304321340305</v>
      </c>
      <c r="H1637" s="273" t="s">
        <v>4895</v>
      </c>
      <c r="I1637" s="273" t="s">
        <v>2599</v>
      </c>
      <c r="J1637" s="273" t="s">
        <v>373</v>
      </c>
      <c r="K1637" s="275">
        <v>0.51600000000000001</v>
      </c>
      <c r="L1637" s="275">
        <v>0.51600000000000001</v>
      </c>
      <c r="M1637" s="275">
        <v>0.50056100000000003</v>
      </c>
      <c r="N1637" s="276">
        <v>2.9920542635658878</v>
      </c>
      <c r="O1637" s="273"/>
      <c r="P1637" s="273"/>
      <c r="Q1637" s="277"/>
    </row>
    <row r="1638" spans="1:17" customFormat="1">
      <c r="A1638" s="271">
        <v>1635</v>
      </c>
      <c r="B1638" s="272"/>
      <c r="C1638" s="272" t="s">
        <v>4213</v>
      </c>
      <c r="D1638" s="272" t="s">
        <v>4751</v>
      </c>
      <c r="E1638" s="272"/>
      <c r="F1638" s="273" t="s">
        <v>4854</v>
      </c>
      <c r="G1638" s="274">
        <v>304321440206</v>
      </c>
      <c r="H1638" s="273" t="s">
        <v>4896</v>
      </c>
      <c r="I1638" s="273" t="s">
        <v>2599</v>
      </c>
      <c r="J1638" s="273" t="s">
        <v>373</v>
      </c>
      <c r="K1638" s="275">
        <v>0.58099999999999996</v>
      </c>
      <c r="L1638" s="275">
        <v>0.58099999999999996</v>
      </c>
      <c r="M1638" s="275">
        <v>0.56509500000000001</v>
      </c>
      <c r="N1638" s="276">
        <v>2.7375215146299392</v>
      </c>
      <c r="O1638" s="273"/>
      <c r="P1638" s="273"/>
      <c r="Q1638" s="277"/>
    </row>
    <row r="1639" spans="1:17" customFormat="1">
      <c r="A1639" s="271">
        <v>1636</v>
      </c>
      <c r="B1639" s="272"/>
      <c r="C1639" s="272" t="s">
        <v>4213</v>
      </c>
      <c r="D1639" s="272" t="s">
        <v>4751</v>
      </c>
      <c r="E1639" s="272"/>
      <c r="F1639" s="273" t="s">
        <v>4856</v>
      </c>
      <c r="G1639" s="274">
        <v>304321440106</v>
      </c>
      <c r="H1639" s="273" t="s">
        <v>4897</v>
      </c>
      <c r="I1639" s="273" t="s">
        <v>2599</v>
      </c>
      <c r="J1639" s="273" t="s">
        <v>373</v>
      </c>
      <c r="K1639" s="275">
        <v>0.17555999999999999</v>
      </c>
      <c r="L1639" s="275">
        <v>0.17555999999999999</v>
      </c>
      <c r="M1639" s="275">
        <v>0.170765</v>
      </c>
      <c r="N1639" s="276">
        <v>2.7312599681020697</v>
      </c>
      <c r="O1639" s="273"/>
      <c r="P1639" s="273"/>
      <c r="Q1639" s="277"/>
    </row>
    <row r="1640" spans="1:17" customFormat="1">
      <c r="A1640" s="271">
        <v>1637</v>
      </c>
      <c r="B1640" s="272"/>
      <c r="C1640" s="272" t="s">
        <v>4213</v>
      </c>
      <c r="D1640" s="272" t="s">
        <v>4751</v>
      </c>
      <c r="E1640" s="272"/>
      <c r="F1640" s="273" t="s">
        <v>4874</v>
      </c>
      <c r="G1640" s="274">
        <v>304321240404</v>
      </c>
      <c r="H1640" s="273" t="s">
        <v>4898</v>
      </c>
      <c r="I1640" s="273" t="s">
        <v>2599</v>
      </c>
      <c r="J1640" s="273" t="s">
        <v>373</v>
      </c>
      <c r="K1640" s="275">
        <v>0.98199999999999998</v>
      </c>
      <c r="L1640" s="275">
        <v>0.98199999999999998</v>
      </c>
      <c r="M1640" s="275">
        <v>0.95752499999999996</v>
      </c>
      <c r="N1640" s="276">
        <v>2.4923625254582511</v>
      </c>
      <c r="O1640" s="273"/>
      <c r="P1640" s="273"/>
      <c r="Q1640" s="277"/>
    </row>
    <row r="1641" spans="1:17" customFormat="1">
      <c r="A1641" s="271">
        <v>1638</v>
      </c>
      <c r="B1641" s="272"/>
      <c r="C1641" s="272" t="s">
        <v>4213</v>
      </c>
      <c r="D1641" s="272" t="s">
        <v>4751</v>
      </c>
      <c r="E1641" s="272"/>
      <c r="F1641" s="273" t="s">
        <v>4874</v>
      </c>
      <c r="G1641" s="274">
        <v>304321240401</v>
      </c>
      <c r="H1641" s="273" t="s">
        <v>4899</v>
      </c>
      <c r="I1641" s="273" t="s">
        <v>2599</v>
      </c>
      <c r="J1641" s="273" t="s">
        <v>373</v>
      </c>
      <c r="K1641" s="275">
        <v>0.46339999999999998</v>
      </c>
      <c r="L1641" s="275">
        <v>0.46339999999999998</v>
      </c>
      <c r="M1641" s="275">
        <v>0.45311800000000002</v>
      </c>
      <c r="N1641" s="276">
        <v>2.2188174363400859</v>
      </c>
      <c r="O1641" s="273"/>
      <c r="P1641" s="273"/>
      <c r="Q1641" s="277"/>
    </row>
    <row r="1642" spans="1:17" customFormat="1">
      <c r="A1642" s="271">
        <v>1639</v>
      </c>
      <c r="B1642" s="272"/>
      <c r="C1642" s="272" t="s">
        <v>4213</v>
      </c>
      <c r="D1642" s="272" t="s">
        <v>4751</v>
      </c>
      <c r="E1642" s="272"/>
      <c r="F1642" s="273" t="s">
        <v>4877</v>
      </c>
      <c r="G1642" s="274">
        <v>304321340204</v>
      </c>
      <c r="H1642" s="273" t="s">
        <v>4900</v>
      </c>
      <c r="I1642" s="273" t="s">
        <v>2599</v>
      </c>
      <c r="J1642" s="273" t="s">
        <v>373</v>
      </c>
      <c r="K1642" s="275">
        <v>0.19819999999999999</v>
      </c>
      <c r="L1642" s="275">
        <v>0.19819999999999999</v>
      </c>
      <c r="M1642" s="275">
        <v>0.19389100000000001</v>
      </c>
      <c r="N1642" s="276">
        <v>2.1740665993945409</v>
      </c>
      <c r="O1642" s="273"/>
      <c r="P1642" s="273"/>
      <c r="Q1642" s="277"/>
    </row>
    <row r="1643" spans="1:17" customFormat="1">
      <c r="A1643" s="271">
        <v>1640</v>
      </c>
      <c r="B1643" s="272"/>
      <c r="C1643" s="272" t="s">
        <v>4213</v>
      </c>
      <c r="D1643" s="272" t="s">
        <v>4751</v>
      </c>
      <c r="E1643" s="272"/>
      <c r="F1643" s="273" t="s">
        <v>4874</v>
      </c>
      <c r="G1643" s="274">
        <v>304321240403</v>
      </c>
      <c r="H1643" s="273" t="s">
        <v>4901</v>
      </c>
      <c r="I1643" s="273" t="s">
        <v>2599</v>
      </c>
      <c r="J1643" s="273" t="s">
        <v>373</v>
      </c>
      <c r="K1643" s="275">
        <v>0.46089999999999998</v>
      </c>
      <c r="L1643" s="275">
        <v>0.46089999999999998</v>
      </c>
      <c r="M1643" s="275">
        <v>0.45534599999999997</v>
      </c>
      <c r="N1643" s="276">
        <v>1.2050336298546329</v>
      </c>
      <c r="O1643" s="273"/>
      <c r="P1643" s="273"/>
      <c r="Q1643" s="277"/>
    </row>
    <row r="1644" spans="1:17" customFormat="1">
      <c r="A1644" s="271">
        <v>1641</v>
      </c>
      <c r="B1644" s="272"/>
      <c r="C1644" s="272" t="s">
        <v>729</v>
      </c>
      <c r="D1644" s="272" t="s">
        <v>1276</v>
      </c>
      <c r="E1644" s="272"/>
      <c r="F1644" s="273" t="s">
        <v>4902</v>
      </c>
      <c r="G1644" s="274">
        <v>305611140104</v>
      </c>
      <c r="H1644" s="273" t="s">
        <v>4903</v>
      </c>
      <c r="I1644" s="273" t="s">
        <v>2840</v>
      </c>
      <c r="J1644" s="273" t="s">
        <v>373</v>
      </c>
      <c r="K1644" s="275">
        <v>2.5665</v>
      </c>
      <c r="L1644" s="275">
        <v>2.5665</v>
      </c>
      <c r="M1644" s="275">
        <v>2.5495030000000001</v>
      </c>
      <c r="N1644" s="276">
        <v>0.6622637833625532</v>
      </c>
      <c r="O1644" s="273"/>
      <c r="P1644" s="273"/>
      <c r="Q1644" s="277"/>
    </row>
    <row r="1645" spans="1:17" customFormat="1">
      <c r="A1645" s="271">
        <v>1642</v>
      </c>
      <c r="B1645" s="272"/>
      <c r="C1645" s="272" t="s">
        <v>729</v>
      </c>
      <c r="D1645" s="272" t="s">
        <v>1276</v>
      </c>
      <c r="E1645" s="272"/>
      <c r="F1645" s="273" t="s">
        <v>4904</v>
      </c>
      <c r="G1645" s="274">
        <v>305112240402</v>
      </c>
      <c r="H1645" s="273" t="s">
        <v>4905</v>
      </c>
      <c r="I1645" s="273" t="s">
        <v>2840</v>
      </c>
      <c r="J1645" s="273" t="s">
        <v>373</v>
      </c>
      <c r="K1645" s="275">
        <v>1.5411999999999999</v>
      </c>
      <c r="L1645" s="275">
        <v>1.5411999999999999</v>
      </c>
      <c r="M1645" s="275">
        <v>1.2290939999999999</v>
      </c>
      <c r="N1645" s="276">
        <v>20.250843498572539</v>
      </c>
      <c r="O1645" s="273"/>
      <c r="P1645" s="273"/>
      <c r="Q1645" s="277"/>
    </row>
    <row r="1646" spans="1:17" customFormat="1">
      <c r="A1646" s="271">
        <v>1643</v>
      </c>
      <c r="B1646" s="272"/>
      <c r="C1646" s="272" t="s">
        <v>729</v>
      </c>
      <c r="D1646" s="272" t="s">
        <v>1276</v>
      </c>
      <c r="E1646" s="272"/>
      <c r="F1646" s="273" t="s">
        <v>4906</v>
      </c>
      <c r="G1646" s="274">
        <v>305611240102</v>
      </c>
      <c r="H1646" s="273" t="s">
        <v>4907</v>
      </c>
      <c r="I1646" s="273" t="s">
        <v>2596</v>
      </c>
      <c r="J1646" s="273" t="s">
        <v>373</v>
      </c>
      <c r="K1646" s="275">
        <v>0.25309999999999999</v>
      </c>
      <c r="L1646" s="275">
        <v>0.25309999999999999</v>
      </c>
      <c r="M1646" s="275">
        <v>0.232627</v>
      </c>
      <c r="N1646" s="276">
        <v>8.0888976689055667</v>
      </c>
      <c r="O1646" s="273"/>
      <c r="P1646" s="273"/>
      <c r="Q1646" s="277"/>
    </row>
    <row r="1647" spans="1:17" customFormat="1">
      <c r="A1647" s="271">
        <v>1644</v>
      </c>
      <c r="B1647" s="272"/>
      <c r="C1647" s="272" t="s">
        <v>729</v>
      </c>
      <c r="D1647" s="272" t="s">
        <v>1276</v>
      </c>
      <c r="E1647" s="272"/>
      <c r="F1647" s="273" t="s">
        <v>4908</v>
      </c>
      <c r="G1647" s="274">
        <v>305611340403</v>
      </c>
      <c r="H1647" s="273" t="s">
        <v>4909</v>
      </c>
      <c r="I1647" s="273" t="s">
        <v>2840</v>
      </c>
      <c r="J1647" s="273" t="s">
        <v>373</v>
      </c>
      <c r="K1647" s="275">
        <v>0.75839999999999996</v>
      </c>
      <c r="L1647" s="275">
        <v>0.75839999999999996</v>
      </c>
      <c r="M1647" s="275">
        <v>0.70467499999999994</v>
      </c>
      <c r="N1647" s="276">
        <v>7.0839926160337585</v>
      </c>
      <c r="O1647" s="273"/>
      <c r="P1647" s="273"/>
      <c r="Q1647" s="277"/>
    </row>
    <row r="1648" spans="1:17" customFormat="1">
      <c r="A1648" s="271">
        <v>1645</v>
      </c>
      <c r="B1648" s="272"/>
      <c r="C1648" s="272" t="s">
        <v>729</v>
      </c>
      <c r="D1648" s="272" t="s">
        <v>1276</v>
      </c>
      <c r="E1648" s="272"/>
      <c r="F1648" s="273" t="s">
        <v>4910</v>
      </c>
      <c r="G1648" s="274">
        <v>305611340301</v>
      </c>
      <c r="H1648" s="273" t="s">
        <v>4911</v>
      </c>
      <c r="I1648" s="273" t="s">
        <v>2596</v>
      </c>
      <c r="J1648" s="273" t="s">
        <v>373</v>
      </c>
      <c r="K1648" s="275">
        <v>5.2900000000000003E-2</v>
      </c>
      <c r="L1648" s="275">
        <v>5.2900000000000003E-2</v>
      </c>
      <c r="M1648" s="275">
        <v>4.9633999999999998E-2</v>
      </c>
      <c r="N1648" s="276">
        <v>6.1739130434782696</v>
      </c>
      <c r="O1648" s="273"/>
      <c r="P1648" s="273"/>
      <c r="Q1648" s="277"/>
    </row>
    <row r="1649" spans="1:17" customFormat="1">
      <c r="A1649" s="271">
        <v>1646</v>
      </c>
      <c r="B1649" s="272"/>
      <c r="C1649" s="272" t="s">
        <v>729</v>
      </c>
      <c r="D1649" s="272" t="s">
        <v>1276</v>
      </c>
      <c r="E1649" s="272"/>
      <c r="F1649" s="273" t="s">
        <v>4912</v>
      </c>
      <c r="G1649" s="274">
        <v>305611340106</v>
      </c>
      <c r="H1649" s="273" t="s">
        <v>4913</v>
      </c>
      <c r="I1649" s="273" t="s">
        <v>2596</v>
      </c>
      <c r="J1649" s="273" t="s">
        <v>373</v>
      </c>
      <c r="K1649" s="275">
        <v>0.78259999999999996</v>
      </c>
      <c r="L1649" s="275">
        <v>0.78259999999999996</v>
      </c>
      <c r="M1649" s="275">
        <v>0.73767399999999994</v>
      </c>
      <c r="N1649" s="276">
        <v>5.7406082289803244</v>
      </c>
      <c r="O1649" s="273"/>
      <c r="P1649" s="273"/>
      <c r="Q1649" s="277"/>
    </row>
    <row r="1650" spans="1:17" customFormat="1">
      <c r="A1650" s="271">
        <v>1647</v>
      </c>
      <c r="B1650" s="272"/>
      <c r="C1650" s="272" t="s">
        <v>729</v>
      </c>
      <c r="D1650" s="272" t="s">
        <v>1276</v>
      </c>
      <c r="E1650" s="272"/>
      <c r="F1650" s="273" t="s">
        <v>4902</v>
      </c>
      <c r="G1650" s="274">
        <v>305611140105</v>
      </c>
      <c r="H1650" s="273" t="s">
        <v>4914</v>
      </c>
      <c r="I1650" s="273" t="s">
        <v>2596</v>
      </c>
      <c r="J1650" s="273" t="s">
        <v>373</v>
      </c>
      <c r="K1650" s="275">
        <v>2.2602000000000002</v>
      </c>
      <c r="L1650" s="275">
        <v>2.2602000000000002</v>
      </c>
      <c r="M1650" s="275">
        <v>2.1450390000000001</v>
      </c>
      <c r="N1650" s="276">
        <v>5.0951685691531754</v>
      </c>
      <c r="O1650" s="273"/>
      <c r="P1650" s="273"/>
      <c r="Q1650" s="277"/>
    </row>
    <row r="1651" spans="1:17" customFormat="1">
      <c r="A1651" s="271">
        <v>1648</v>
      </c>
      <c r="B1651" s="272"/>
      <c r="C1651" s="272" t="s">
        <v>729</v>
      </c>
      <c r="D1651" s="272" t="s">
        <v>1276</v>
      </c>
      <c r="E1651" s="272"/>
      <c r="F1651" s="273" t="s">
        <v>4915</v>
      </c>
      <c r="G1651" s="274">
        <v>305611140304</v>
      </c>
      <c r="H1651" s="273" t="s">
        <v>4916</v>
      </c>
      <c r="I1651" s="273" t="s">
        <v>2596</v>
      </c>
      <c r="J1651" s="273" t="s">
        <v>373</v>
      </c>
      <c r="K1651" s="275">
        <v>0.36620000000000003</v>
      </c>
      <c r="L1651" s="275">
        <v>0.36620000000000003</v>
      </c>
      <c r="M1651" s="275">
        <v>0.35082599999999997</v>
      </c>
      <c r="N1651" s="276">
        <v>4.1982523211360059</v>
      </c>
      <c r="O1651" s="273"/>
      <c r="P1651" s="273"/>
      <c r="Q1651" s="277"/>
    </row>
    <row r="1652" spans="1:17" customFormat="1">
      <c r="A1652" s="271">
        <v>1649</v>
      </c>
      <c r="B1652" s="272"/>
      <c r="C1652" s="272" t="s">
        <v>729</v>
      </c>
      <c r="D1652" s="272" t="s">
        <v>1276</v>
      </c>
      <c r="E1652" s="272"/>
      <c r="F1652" s="273" t="s">
        <v>4902</v>
      </c>
      <c r="G1652" s="274">
        <v>305611140107</v>
      </c>
      <c r="H1652" s="273" t="s">
        <v>4917</v>
      </c>
      <c r="I1652" s="273" t="s">
        <v>2840</v>
      </c>
      <c r="J1652" s="273" t="s">
        <v>373</v>
      </c>
      <c r="K1652" s="275">
        <v>4.8000000000000001E-2</v>
      </c>
      <c r="L1652" s="275">
        <v>4.8000000000000001E-2</v>
      </c>
      <c r="M1652" s="275">
        <v>4.6011000000000003E-2</v>
      </c>
      <c r="N1652" s="276">
        <v>4.1437499999999954</v>
      </c>
      <c r="O1652" s="273"/>
      <c r="P1652" s="273"/>
      <c r="Q1652" s="277"/>
    </row>
    <row r="1653" spans="1:17" customFormat="1">
      <c r="A1653" s="271">
        <v>1650</v>
      </c>
      <c r="B1653" s="272"/>
      <c r="C1653" s="272" t="s">
        <v>729</v>
      </c>
      <c r="D1653" s="272" t="s">
        <v>1276</v>
      </c>
      <c r="E1653" s="272"/>
      <c r="F1653" s="273" t="s">
        <v>4918</v>
      </c>
      <c r="G1653" s="274">
        <v>305611140402</v>
      </c>
      <c r="H1653" s="273" t="s">
        <v>4919</v>
      </c>
      <c r="I1653" s="273" t="s">
        <v>2596</v>
      </c>
      <c r="J1653" s="273" t="s">
        <v>373</v>
      </c>
      <c r="K1653" s="275">
        <v>0.14199999999999999</v>
      </c>
      <c r="L1653" s="275">
        <v>0.14199999999999999</v>
      </c>
      <c r="M1653" s="275">
        <v>0.13642000000000001</v>
      </c>
      <c r="N1653" s="276">
        <v>3.9295774647887147</v>
      </c>
      <c r="O1653" s="273"/>
      <c r="P1653" s="273"/>
      <c r="Q1653" s="277"/>
    </row>
    <row r="1654" spans="1:17" customFormat="1">
      <c r="A1654" s="271">
        <v>1651</v>
      </c>
      <c r="B1654" s="272"/>
      <c r="C1654" s="272" t="s">
        <v>729</v>
      </c>
      <c r="D1654" s="272" t="s">
        <v>1276</v>
      </c>
      <c r="E1654" s="272"/>
      <c r="F1654" s="273" t="s">
        <v>4920</v>
      </c>
      <c r="G1654" s="274">
        <v>305611140601</v>
      </c>
      <c r="H1654" s="273" t="s">
        <v>4921</v>
      </c>
      <c r="I1654" s="273" t="s">
        <v>2840</v>
      </c>
      <c r="J1654" s="273" t="s">
        <v>373</v>
      </c>
      <c r="K1654" s="275">
        <v>0.81</v>
      </c>
      <c r="L1654" s="275">
        <v>0.81</v>
      </c>
      <c r="M1654" s="275">
        <v>0.78166000000000002</v>
      </c>
      <c r="N1654" s="276">
        <v>3.4987654320987693</v>
      </c>
      <c r="O1654" s="273"/>
      <c r="P1654" s="273"/>
      <c r="Q1654" s="277"/>
    </row>
    <row r="1655" spans="1:17" customFormat="1">
      <c r="A1655" s="271">
        <v>1652</v>
      </c>
      <c r="B1655" s="272"/>
      <c r="C1655" s="272" t="s">
        <v>729</v>
      </c>
      <c r="D1655" s="272" t="s">
        <v>1276</v>
      </c>
      <c r="E1655" s="272"/>
      <c r="F1655" s="273" t="s">
        <v>4920</v>
      </c>
      <c r="G1655" s="274">
        <v>305611140602</v>
      </c>
      <c r="H1655" s="273" t="s">
        <v>4922</v>
      </c>
      <c r="I1655" s="273" t="s">
        <v>2840</v>
      </c>
      <c r="J1655" s="273" t="s">
        <v>373</v>
      </c>
      <c r="K1655" s="275">
        <v>0.89659999999999995</v>
      </c>
      <c r="L1655" s="275">
        <v>0.89659999999999995</v>
      </c>
      <c r="M1655" s="275">
        <v>0.87333499999999997</v>
      </c>
      <c r="N1655" s="276">
        <v>2.5948025875529761</v>
      </c>
      <c r="O1655" s="273"/>
      <c r="P1655" s="273"/>
      <c r="Q1655" s="277"/>
    </row>
    <row r="1656" spans="1:17" customFormat="1">
      <c r="A1656" s="271">
        <v>1653</v>
      </c>
      <c r="B1656" s="272"/>
      <c r="C1656" s="272" t="s">
        <v>729</v>
      </c>
      <c r="D1656" s="272" t="s">
        <v>1276</v>
      </c>
      <c r="E1656" s="272"/>
      <c r="F1656" s="273" t="s">
        <v>4912</v>
      </c>
      <c r="G1656" s="274">
        <v>305611340101</v>
      </c>
      <c r="H1656" s="273" t="s">
        <v>4905</v>
      </c>
      <c r="I1656" s="273" t="s">
        <v>2596</v>
      </c>
      <c r="J1656" s="273" t="s">
        <v>373</v>
      </c>
      <c r="K1656" s="275">
        <v>1.2569999999999999</v>
      </c>
      <c r="L1656" s="275">
        <v>1.2569999999999999</v>
      </c>
      <c r="M1656" s="275">
        <v>1.2259610000000001</v>
      </c>
      <c r="N1656" s="276">
        <v>2.4692919649960081</v>
      </c>
      <c r="O1656" s="273"/>
      <c r="P1656" s="273"/>
      <c r="Q1656" s="277"/>
    </row>
    <row r="1657" spans="1:17" customFormat="1">
      <c r="A1657" s="271">
        <v>1654</v>
      </c>
      <c r="B1657" s="272"/>
      <c r="C1657" s="272" t="s">
        <v>729</v>
      </c>
      <c r="D1657" s="272" t="s">
        <v>1276</v>
      </c>
      <c r="E1657" s="272"/>
      <c r="F1657" s="273" t="s">
        <v>4923</v>
      </c>
      <c r="G1657" s="274">
        <v>305611140201</v>
      </c>
      <c r="H1657" s="273" t="s">
        <v>4924</v>
      </c>
      <c r="I1657" s="273" t="s">
        <v>2840</v>
      </c>
      <c r="J1657" s="273" t="s">
        <v>373</v>
      </c>
      <c r="K1657" s="275">
        <v>1.2871999999999999</v>
      </c>
      <c r="L1657" s="275">
        <v>1.2871999999999999</v>
      </c>
      <c r="M1657" s="275">
        <v>1.257479</v>
      </c>
      <c r="N1657" s="276">
        <v>2.308965195773764</v>
      </c>
      <c r="O1657" s="273"/>
      <c r="P1657" s="273"/>
      <c r="Q1657" s="277"/>
    </row>
    <row r="1658" spans="1:17" customFormat="1">
      <c r="A1658" s="271">
        <v>1655</v>
      </c>
      <c r="B1658" s="272"/>
      <c r="C1658" s="272" t="s">
        <v>729</v>
      </c>
      <c r="D1658" s="272" t="s">
        <v>1276</v>
      </c>
      <c r="E1658" s="272"/>
      <c r="F1658" s="273" t="s">
        <v>4920</v>
      </c>
      <c r="G1658" s="274">
        <v>305611140603</v>
      </c>
      <c r="H1658" s="273" t="s">
        <v>4925</v>
      </c>
      <c r="I1658" s="273" t="s">
        <v>2840</v>
      </c>
      <c r="J1658" s="273" t="s">
        <v>373</v>
      </c>
      <c r="K1658" s="275">
        <v>0.81399999999999995</v>
      </c>
      <c r="L1658" s="275">
        <v>0.81399999999999995</v>
      </c>
      <c r="M1658" s="275">
        <v>0.79758099999999998</v>
      </c>
      <c r="N1658" s="276">
        <v>2.0170761670761626</v>
      </c>
      <c r="O1658" s="273"/>
      <c r="P1658" s="273"/>
      <c r="Q1658" s="277"/>
    </row>
    <row r="1659" spans="1:17" customFormat="1">
      <c r="A1659" s="271">
        <v>1656</v>
      </c>
      <c r="B1659" s="272"/>
      <c r="C1659" s="272" t="s">
        <v>729</v>
      </c>
      <c r="D1659" s="272" t="s">
        <v>1276</v>
      </c>
      <c r="E1659" s="272"/>
      <c r="F1659" s="273" t="s">
        <v>4926</v>
      </c>
      <c r="G1659" s="274">
        <v>305611340205</v>
      </c>
      <c r="H1659" s="273" t="s">
        <v>4927</v>
      </c>
      <c r="I1659" s="273" t="s">
        <v>2658</v>
      </c>
      <c r="J1659" s="273" t="s">
        <v>373</v>
      </c>
      <c r="K1659" s="275">
        <v>2.0242</v>
      </c>
      <c r="L1659" s="275">
        <v>2.0242</v>
      </c>
      <c r="M1659" s="275">
        <v>1.9897290000000001</v>
      </c>
      <c r="N1659" s="276">
        <v>1.7029443730856595</v>
      </c>
      <c r="O1659" s="273"/>
      <c r="P1659" s="273"/>
      <c r="Q1659" s="277"/>
    </row>
    <row r="1660" spans="1:17" customFormat="1">
      <c r="A1660" s="271">
        <v>1657</v>
      </c>
      <c r="B1660" s="272"/>
      <c r="C1660" s="272" t="s">
        <v>729</v>
      </c>
      <c r="D1660" s="272" t="s">
        <v>1276</v>
      </c>
      <c r="E1660" s="272"/>
      <c r="F1660" s="273" t="s">
        <v>4928</v>
      </c>
      <c r="G1660" s="274">
        <v>305611240201</v>
      </c>
      <c r="H1660" s="273" t="s">
        <v>2689</v>
      </c>
      <c r="I1660" s="273" t="s">
        <v>2840</v>
      </c>
      <c r="J1660" s="273" t="s">
        <v>373</v>
      </c>
      <c r="K1660" s="275">
        <v>0.30284</v>
      </c>
      <c r="L1660" s="275">
        <v>0.30284</v>
      </c>
      <c r="M1660" s="275">
        <v>0.29831800000000003</v>
      </c>
      <c r="N1660" s="276">
        <v>1.4931977281732831</v>
      </c>
      <c r="O1660" s="273"/>
      <c r="P1660" s="273"/>
      <c r="Q1660" s="277"/>
    </row>
    <row r="1661" spans="1:17" customFormat="1">
      <c r="A1661" s="271">
        <v>1658</v>
      </c>
      <c r="B1661" s="272"/>
      <c r="C1661" s="272" t="s">
        <v>729</v>
      </c>
      <c r="D1661" s="272" t="s">
        <v>1276</v>
      </c>
      <c r="E1661" s="272"/>
      <c r="F1661" s="273" t="s">
        <v>4929</v>
      </c>
      <c r="G1661" s="274">
        <v>305611140505</v>
      </c>
      <c r="H1661" s="273" t="s">
        <v>4930</v>
      </c>
      <c r="I1661" s="273" t="s">
        <v>2596</v>
      </c>
      <c r="J1661" s="273" t="s">
        <v>373</v>
      </c>
      <c r="K1661" s="275">
        <v>0.98850000000000005</v>
      </c>
      <c r="L1661" s="275">
        <v>0.98850000000000005</v>
      </c>
      <c r="M1661" s="275">
        <v>0.97860100000000005</v>
      </c>
      <c r="N1661" s="276">
        <v>1.0014162873039949</v>
      </c>
      <c r="O1661" s="273"/>
      <c r="P1661" s="273"/>
      <c r="Q1661" s="277"/>
    </row>
    <row r="1662" spans="1:17" customFormat="1">
      <c r="A1662" s="271">
        <v>1659</v>
      </c>
      <c r="B1662" s="272"/>
      <c r="C1662" s="272" t="s">
        <v>729</v>
      </c>
      <c r="D1662" s="272" t="s">
        <v>1276</v>
      </c>
      <c r="E1662" s="272"/>
      <c r="F1662" s="273" t="s">
        <v>4931</v>
      </c>
      <c r="G1662" s="274">
        <v>305621340202</v>
      </c>
      <c r="H1662" s="273" t="s">
        <v>4932</v>
      </c>
      <c r="I1662" s="273" t="s">
        <v>2596</v>
      </c>
      <c r="J1662" s="273" t="s">
        <v>373</v>
      </c>
      <c r="K1662" s="275">
        <v>0.94679999999999997</v>
      </c>
      <c r="L1662" s="275">
        <v>0.94679999999999997</v>
      </c>
      <c r="M1662" s="275">
        <v>0.87056500000000003</v>
      </c>
      <c r="N1662" s="276">
        <v>8.051858893113641</v>
      </c>
      <c r="O1662" s="273"/>
      <c r="P1662" s="273"/>
      <c r="Q1662" s="277"/>
    </row>
    <row r="1663" spans="1:17" customFormat="1">
      <c r="A1663" s="271">
        <v>1660</v>
      </c>
      <c r="B1663" s="272"/>
      <c r="C1663" s="272" t="s">
        <v>729</v>
      </c>
      <c r="D1663" s="272" t="s">
        <v>1276</v>
      </c>
      <c r="E1663" s="272"/>
      <c r="F1663" s="273" t="s">
        <v>4931</v>
      </c>
      <c r="G1663" s="274">
        <v>305621340201</v>
      </c>
      <c r="H1663" s="273" t="s">
        <v>3706</v>
      </c>
      <c r="I1663" s="273" t="s">
        <v>2596</v>
      </c>
      <c r="J1663" s="273" t="s">
        <v>373</v>
      </c>
      <c r="K1663" s="275">
        <v>0.36919999999999997</v>
      </c>
      <c r="L1663" s="275">
        <v>0.36919999999999997</v>
      </c>
      <c r="M1663" s="275">
        <v>0.35526800000000003</v>
      </c>
      <c r="N1663" s="276">
        <v>3.7735644637052936</v>
      </c>
      <c r="O1663" s="273"/>
      <c r="P1663" s="273"/>
      <c r="Q1663" s="277"/>
    </row>
    <row r="1664" spans="1:17" customFormat="1">
      <c r="A1664" s="271">
        <v>1661</v>
      </c>
      <c r="B1664" s="272"/>
      <c r="C1664" s="272" t="s">
        <v>729</v>
      </c>
      <c r="D1664" s="272" t="s">
        <v>1276</v>
      </c>
      <c r="E1664" s="272"/>
      <c r="F1664" s="273" t="s">
        <v>4933</v>
      </c>
      <c r="G1664" s="274">
        <v>305621240303</v>
      </c>
      <c r="H1664" s="273" t="s">
        <v>4934</v>
      </c>
      <c r="I1664" s="273" t="s">
        <v>2596</v>
      </c>
      <c r="J1664" s="273" t="s">
        <v>373</v>
      </c>
      <c r="K1664" s="275">
        <v>0.28839999999999999</v>
      </c>
      <c r="L1664" s="275">
        <v>0.28839999999999999</v>
      </c>
      <c r="M1664" s="275">
        <v>0.27762900000000001</v>
      </c>
      <c r="N1664" s="276">
        <v>3.7347434119278695</v>
      </c>
      <c r="O1664" s="273"/>
      <c r="P1664" s="273"/>
      <c r="Q1664" s="277"/>
    </row>
    <row r="1665" spans="1:17" customFormat="1">
      <c r="A1665" s="271">
        <v>1662</v>
      </c>
      <c r="B1665" s="272"/>
      <c r="C1665" s="272" t="s">
        <v>729</v>
      </c>
      <c r="D1665" s="272" t="s">
        <v>1276</v>
      </c>
      <c r="E1665" s="272"/>
      <c r="F1665" s="273" t="s">
        <v>4935</v>
      </c>
      <c r="G1665" s="274">
        <v>305621240204</v>
      </c>
      <c r="H1665" s="273" t="s">
        <v>4936</v>
      </c>
      <c r="I1665" s="273" t="s">
        <v>2596</v>
      </c>
      <c r="J1665" s="273" t="s">
        <v>373</v>
      </c>
      <c r="K1665" s="275">
        <v>1.1369</v>
      </c>
      <c r="L1665" s="275">
        <v>1.1369</v>
      </c>
      <c r="M1665" s="275">
        <v>1.103826</v>
      </c>
      <c r="N1665" s="276">
        <v>2.9091388864456018</v>
      </c>
      <c r="O1665" s="273"/>
      <c r="P1665" s="273"/>
      <c r="Q1665" s="277"/>
    </row>
    <row r="1666" spans="1:17" customFormat="1">
      <c r="A1666" s="271">
        <v>1663</v>
      </c>
      <c r="B1666" s="272"/>
      <c r="C1666" s="272" t="s">
        <v>729</v>
      </c>
      <c r="D1666" s="272" t="s">
        <v>1276</v>
      </c>
      <c r="E1666" s="272"/>
      <c r="F1666" s="273" t="s">
        <v>4937</v>
      </c>
      <c r="G1666" s="274">
        <v>305121140201</v>
      </c>
      <c r="H1666" s="273" t="s">
        <v>4938</v>
      </c>
      <c r="I1666" s="273" t="s">
        <v>2596</v>
      </c>
      <c r="J1666" s="273" t="s">
        <v>373</v>
      </c>
      <c r="K1666" s="275">
        <v>1.7297</v>
      </c>
      <c r="L1666" s="275">
        <v>1.7297</v>
      </c>
      <c r="M1666" s="275">
        <v>1.6825459999999999</v>
      </c>
      <c r="N1666" s="276">
        <v>2.7261374804879539</v>
      </c>
      <c r="O1666" s="273"/>
      <c r="P1666" s="273"/>
      <c r="Q1666" s="277"/>
    </row>
    <row r="1667" spans="1:17" customFormat="1">
      <c r="A1667" s="271">
        <v>1664</v>
      </c>
      <c r="B1667" s="272"/>
      <c r="C1667" s="272" t="s">
        <v>729</v>
      </c>
      <c r="D1667" s="272" t="s">
        <v>1276</v>
      </c>
      <c r="E1667" s="272"/>
      <c r="F1667" s="273" t="s">
        <v>4939</v>
      </c>
      <c r="G1667" s="274">
        <v>305621240106</v>
      </c>
      <c r="H1667" s="273" t="s">
        <v>4940</v>
      </c>
      <c r="I1667" s="273" t="s">
        <v>2596</v>
      </c>
      <c r="J1667" s="273" t="s">
        <v>373</v>
      </c>
      <c r="K1667" s="275">
        <v>0.60951999999999995</v>
      </c>
      <c r="L1667" s="275">
        <v>0.60951999999999995</v>
      </c>
      <c r="M1667" s="275">
        <v>0.59668699999999997</v>
      </c>
      <c r="N1667" s="276">
        <v>2.1054272214201313</v>
      </c>
      <c r="O1667" s="273"/>
      <c r="P1667" s="273"/>
      <c r="Q1667" s="277"/>
    </row>
    <row r="1668" spans="1:17" customFormat="1">
      <c r="A1668" s="271">
        <v>1665</v>
      </c>
      <c r="B1668" s="272"/>
      <c r="C1668" s="272" t="s">
        <v>729</v>
      </c>
      <c r="D1668" s="272" t="s">
        <v>1276</v>
      </c>
      <c r="E1668" s="272"/>
      <c r="F1668" s="273" t="s">
        <v>4941</v>
      </c>
      <c r="G1668" s="274">
        <v>305621440106</v>
      </c>
      <c r="H1668" s="273" t="s">
        <v>4942</v>
      </c>
      <c r="I1668" s="273" t="s">
        <v>2596</v>
      </c>
      <c r="J1668" s="273" t="s">
        <v>373</v>
      </c>
      <c r="K1668" s="275">
        <v>0.82420000000000004</v>
      </c>
      <c r="L1668" s="275">
        <v>0.82420000000000004</v>
      </c>
      <c r="M1668" s="275">
        <v>0.80919099999999999</v>
      </c>
      <c r="N1668" s="276">
        <v>1.8210385828682416</v>
      </c>
      <c r="O1668" s="273"/>
      <c r="P1668" s="273"/>
      <c r="Q1668" s="277"/>
    </row>
    <row r="1669" spans="1:17" customFormat="1">
      <c r="A1669" s="271">
        <v>1666</v>
      </c>
      <c r="B1669" s="272"/>
      <c r="C1669" s="272" t="s">
        <v>729</v>
      </c>
      <c r="D1669" s="272" t="s">
        <v>1276</v>
      </c>
      <c r="E1669" s="272"/>
      <c r="F1669" s="273" t="s">
        <v>4943</v>
      </c>
      <c r="G1669" s="274">
        <v>305621140105</v>
      </c>
      <c r="H1669" s="273" t="s">
        <v>4944</v>
      </c>
      <c r="I1669" s="273" t="s">
        <v>2596</v>
      </c>
      <c r="J1669" s="273" t="s">
        <v>373</v>
      </c>
      <c r="K1669" s="275">
        <v>1.6539999999999999</v>
      </c>
      <c r="L1669" s="275">
        <v>1.6539999999999999</v>
      </c>
      <c r="M1669" s="275">
        <v>1.62785</v>
      </c>
      <c r="N1669" s="276">
        <v>1.5810157194679504</v>
      </c>
      <c r="O1669" s="273"/>
      <c r="P1669" s="273"/>
      <c r="Q1669" s="277"/>
    </row>
    <row r="1670" spans="1:17" customFormat="1">
      <c r="A1670" s="271">
        <v>1667</v>
      </c>
      <c r="B1670" s="272"/>
      <c r="C1670" s="272" t="s">
        <v>729</v>
      </c>
      <c r="D1670" s="272" t="s">
        <v>1276</v>
      </c>
      <c r="E1670" s="272"/>
      <c r="F1670" s="273" t="s">
        <v>4941</v>
      </c>
      <c r="G1670" s="274">
        <v>305621440105</v>
      </c>
      <c r="H1670" s="273" t="s">
        <v>4945</v>
      </c>
      <c r="I1670" s="273" t="s">
        <v>2596</v>
      </c>
      <c r="J1670" s="273" t="s">
        <v>373</v>
      </c>
      <c r="K1670" s="275">
        <v>8.2000000000000003E-2</v>
      </c>
      <c r="L1670" s="275">
        <v>8.2000000000000003E-2</v>
      </c>
      <c r="M1670" s="275">
        <v>8.0506999999999995E-2</v>
      </c>
      <c r="N1670" s="276">
        <v>1.820731707317083</v>
      </c>
      <c r="O1670" s="273"/>
      <c r="P1670" s="273"/>
      <c r="Q1670" s="277"/>
    </row>
    <row r="1671" spans="1:17" customFormat="1">
      <c r="A1671" s="271">
        <v>1668</v>
      </c>
      <c r="B1671" s="272"/>
      <c r="C1671" s="272" t="s">
        <v>729</v>
      </c>
      <c r="D1671" s="272" t="s">
        <v>1477</v>
      </c>
      <c r="E1671" s="272"/>
      <c r="F1671" s="273" t="s">
        <v>4946</v>
      </c>
      <c r="G1671" s="274">
        <v>305121440305</v>
      </c>
      <c r="H1671" s="273" t="s">
        <v>4947</v>
      </c>
      <c r="I1671" s="273" t="s">
        <v>2658</v>
      </c>
      <c r="J1671" s="273" t="s">
        <v>373</v>
      </c>
      <c r="K1671" s="275">
        <v>0.13220000000000001</v>
      </c>
      <c r="L1671" s="275">
        <v>0.13220000000000001</v>
      </c>
      <c r="M1671" s="275">
        <v>0.100026</v>
      </c>
      <c r="N1671" s="276">
        <v>24.337367624810895</v>
      </c>
      <c r="O1671" s="273"/>
      <c r="P1671" s="273"/>
      <c r="Q1671" s="277"/>
    </row>
    <row r="1672" spans="1:17" customFormat="1">
      <c r="A1672" s="271">
        <v>1669</v>
      </c>
      <c r="B1672" s="272"/>
      <c r="C1672" s="272" t="s">
        <v>729</v>
      </c>
      <c r="D1672" s="272" t="s">
        <v>1477</v>
      </c>
      <c r="E1672" s="272"/>
      <c r="F1672" s="273" t="s">
        <v>4948</v>
      </c>
      <c r="G1672" s="274">
        <v>305121440605</v>
      </c>
      <c r="H1672" s="273" t="s">
        <v>4949</v>
      </c>
      <c r="I1672" s="273" t="s">
        <v>2596</v>
      </c>
      <c r="J1672" s="273" t="s">
        <v>373</v>
      </c>
      <c r="K1672" s="275">
        <v>0.32400000000000001</v>
      </c>
      <c r="L1672" s="275">
        <v>0.32400000000000001</v>
      </c>
      <c r="M1672" s="275">
        <v>0.28289900000000001</v>
      </c>
      <c r="N1672" s="276">
        <v>12.685493827160494</v>
      </c>
      <c r="O1672" s="273"/>
      <c r="P1672" s="273"/>
      <c r="Q1672" s="277"/>
    </row>
    <row r="1673" spans="1:17" customFormat="1">
      <c r="A1673" s="271">
        <v>1670</v>
      </c>
      <c r="B1673" s="272"/>
      <c r="C1673" s="272" t="s">
        <v>729</v>
      </c>
      <c r="D1673" s="272" t="s">
        <v>1477</v>
      </c>
      <c r="E1673" s="272"/>
      <c r="F1673" s="273" t="s">
        <v>4950</v>
      </c>
      <c r="G1673" s="274">
        <v>305121140304</v>
      </c>
      <c r="H1673" s="273" t="s">
        <v>4951</v>
      </c>
      <c r="I1673" s="273" t="s">
        <v>2596</v>
      </c>
      <c r="J1673" s="273" t="s">
        <v>373</v>
      </c>
      <c r="K1673" s="275">
        <v>0.28420000000000001</v>
      </c>
      <c r="L1673" s="275">
        <v>0.28420000000000001</v>
      </c>
      <c r="M1673" s="275">
        <v>0.26314899999999997</v>
      </c>
      <c r="N1673" s="276">
        <v>7.4071076706544838</v>
      </c>
      <c r="O1673" s="273"/>
      <c r="P1673" s="273"/>
      <c r="Q1673" s="277"/>
    </row>
    <row r="1674" spans="1:17" customFormat="1">
      <c r="A1674" s="271">
        <v>1671</v>
      </c>
      <c r="B1674" s="272"/>
      <c r="C1674" s="272" t="s">
        <v>729</v>
      </c>
      <c r="D1674" s="272" t="s">
        <v>1477</v>
      </c>
      <c r="E1674" s="272"/>
      <c r="F1674" s="273" t="s">
        <v>4952</v>
      </c>
      <c r="G1674" s="274">
        <v>305121440704</v>
      </c>
      <c r="H1674" s="273" t="s">
        <v>4953</v>
      </c>
      <c r="I1674" s="273" t="s">
        <v>2596</v>
      </c>
      <c r="J1674" s="273" t="s">
        <v>373</v>
      </c>
      <c r="K1674" s="275">
        <v>0.28120000000000001</v>
      </c>
      <c r="L1674" s="275">
        <v>0.28120000000000001</v>
      </c>
      <c r="M1674" s="275">
        <v>0.26169100000000001</v>
      </c>
      <c r="N1674" s="276">
        <v>6.9377667140825023</v>
      </c>
      <c r="O1674" s="273"/>
      <c r="P1674" s="273"/>
      <c r="Q1674" s="277"/>
    </row>
    <row r="1675" spans="1:17" customFormat="1">
      <c r="A1675" s="271">
        <v>1672</v>
      </c>
      <c r="B1675" s="272"/>
      <c r="C1675" s="272" t="s">
        <v>729</v>
      </c>
      <c r="D1675" s="272" t="s">
        <v>1477</v>
      </c>
      <c r="E1675" s="272"/>
      <c r="F1675" s="273" t="s">
        <v>4954</v>
      </c>
      <c r="G1675" s="274">
        <v>305121440104</v>
      </c>
      <c r="H1675" s="273" t="s">
        <v>4955</v>
      </c>
      <c r="I1675" s="273" t="s">
        <v>2658</v>
      </c>
      <c r="J1675" s="273" t="s">
        <v>373</v>
      </c>
      <c r="K1675" s="275">
        <v>0.13750000000000001</v>
      </c>
      <c r="L1675" s="275">
        <v>0.13750000000000001</v>
      </c>
      <c r="M1675" s="275">
        <v>0.129386</v>
      </c>
      <c r="N1675" s="276">
        <v>5.9010909090909163</v>
      </c>
      <c r="O1675" s="273"/>
      <c r="P1675" s="273"/>
      <c r="Q1675" s="277"/>
    </row>
    <row r="1676" spans="1:17" customFormat="1">
      <c r="A1676" s="271">
        <v>1673</v>
      </c>
      <c r="B1676" s="272"/>
      <c r="C1676" s="272" t="s">
        <v>729</v>
      </c>
      <c r="D1676" s="272" t="s">
        <v>1477</v>
      </c>
      <c r="E1676" s="272"/>
      <c r="F1676" s="273" t="s">
        <v>4956</v>
      </c>
      <c r="G1676" s="274">
        <v>305121140106</v>
      </c>
      <c r="H1676" s="273" t="s">
        <v>4957</v>
      </c>
      <c r="I1676" s="273" t="s">
        <v>2596</v>
      </c>
      <c r="J1676" s="273" t="s">
        <v>373</v>
      </c>
      <c r="K1676" s="275">
        <v>0.441</v>
      </c>
      <c r="L1676" s="275">
        <v>0.441</v>
      </c>
      <c r="M1676" s="275">
        <v>0.417433</v>
      </c>
      <c r="N1676" s="276">
        <v>5.3439909297052157</v>
      </c>
      <c r="O1676" s="273"/>
      <c r="P1676" s="273"/>
      <c r="Q1676" s="277"/>
    </row>
    <row r="1677" spans="1:17" customFormat="1">
      <c r="A1677" s="271">
        <v>1674</v>
      </c>
      <c r="B1677" s="272"/>
      <c r="C1677" s="272" t="s">
        <v>729</v>
      </c>
      <c r="D1677" s="272" t="s">
        <v>1477</v>
      </c>
      <c r="E1677" s="272"/>
      <c r="F1677" s="273" t="s">
        <v>4958</v>
      </c>
      <c r="G1677" s="274">
        <v>305121540102</v>
      </c>
      <c r="H1677" s="273" t="s">
        <v>4959</v>
      </c>
      <c r="I1677" s="273" t="s">
        <v>2596</v>
      </c>
      <c r="J1677" s="273" t="s">
        <v>373</v>
      </c>
      <c r="K1677" s="275">
        <v>2.0295999999999998</v>
      </c>
      <c r="L1677" s="275">
        <v>2.0295999999999998</v>
      </c>
      <c r="M1677" s="275">
        <v>1.924928</v>
      </c>
      <c r="N1677" s="276">
        <v>5.1572723689396867</v>
      </c>
      <c r="O1677" s="273"/>
      <c r="P1677" s="273"/>
      <c r="Q1677" s="277"/>
    </row>
    <row r="1678" spans="1:17" customFormat="1">
      <c r="A1678" s="271">
        <v>1675</v>
      </c>
      <c r="B1678" s="272"/>
      <c r="C1678" s="272" t="s">
        <v>729</v>
      </c>
      <c r="D1678" s="272" t="s">
        <v>1477</v>
      </c>
      <c r="E1678" s="272"/>
      <c r="F1678" s="273" t="s">
        <v>4960</v>
      </c>
      <c r="G1678" s="274">
        <v>305121340103</v>
      </c>
      <c r="H1678" s="273" t="s">
        <v>4961</v>
      </c>
      <c r="I1678" s="273" t="s">
        <v>2596</v>
      </c>
      <c r="J1678" s="273" t="s">
        <v>373</v>
      </c>
      <c r="K1678" s="275">
        <v>0.1825</v>
      </c>
      <c r="L1678" s="275">
        <v>0.1825</v>
      </c>
      <c r="M1678" s="275">
        <v>0.17662800000000001</v>
      </c>
      <c r="N1678" s="276">
        <v>3.2175342465753363</v>
      </c>
      <c r="O1678" s="273"/>
      <c r="P1678" s="273"/>
      <c r="Q1678" s="277"/>
    </row>
    <row r="1679" spans="1:17" customFormat="1">
      <c r="A1679" s="271">
        <v>1676</v>
      </c>
      <c r="B1679" s="272"/>
      <c r="C1679" s="272" t="s">
        <v>729</v>
      </c>
      <c r="D1679" s="272" t="s">
        <v>1477</v>
      </c>
      <c r="E1679" s="272"/>
      <c r="F1679" s="273" t="s">
        <v>4962</v>
      </c>
      <c r="G1679" s="274">
        <v>305112240202</v>
      </c>
      <c r="H1679" s="273" t="s">
        <v>4963</v>
      </c>
      <c r="I1679" s="273" t="s">
        <v>2596</v>
      </c>
      <c r="J1679" s="273" t="s">
        <v>373</v>
      </c>
      <c r="K1679" s="275">
        <v>7.6799999999999993E-2</v>
      </c>
      <c r="L1679" s="275">
        <v>7.6799999999999993E-2</v>
      </c>
      <c r="M1679" s="275">
        <v>7.4900999999999995E-2</v>
      </c>
      <c r="N1679" s="276">
        <v>2.4726562499999978</v>
      </c>
      <c r="O1679" s="273"/>
      <c r="P1679" s="273"/>
      <c r="Q1679" s="277"/>
    </row>
    <row r="1680" spans="1:17" customFormat="1">
      <c r="A1680" s="271">
        <v>1677</v>
      </c>
      <c r="B1680" s="272"/>
      <c r="C1680" s="272" t="s">
        <v>729</v>
      </c>
      <c r="D1680" s="272" t="s">
        <v>1477</v>
      </c>
      <c r="E1680" s="272"/>
      <c r="F1680" s="273" t="s">
        <v>4964</v>
      </c>
      <c r="G1680" s="274">
        <v>305121240101</v>
      </c>
      <c r="H1680" s="273" t="s">
        <v>4965</v>
      </c>
      <c r="I1680" s="273" t="s">
        <v>2596</v>
      </c>
      <c r="J1680" s="273" t="s">
        <v>373</v>
      </c>
      <c r="K1680" s="275">
        <v>1.2454000000000001</v>
      </c>
      <c r="L1680" s="275">
        <v>1.2454000000000001</v>
      </c>
      <c r="M1680" s="275">
        <v>1.215964</v>
      </c>
      <c r="N1680" s="276">
        <v>2.3635779669182604</v>
      </c>
      <c r="O1680" s="273"/>
      <c r="P1680" s="273"/>
      <c r="Q1680" s="277"/>
    </row>
    <row r="1681" spans="1:17" customFormat="1">
      <c r="A1681" s="271">
        <v>1678</v>
      </c>
      <c r="B1681" s="272"/>
      <c r="C1681" s="272" t="s">
        <v>729</v>
      </c>
      <c r="D1681" s="272" t="s">
        <v>1477</v>
      </c>
      <c r="E1681" s="272"/>
      <c r="F1681" s="273" t="s">
        <v>4966</v>
      </c>
      <c r="G1681" s="274">
        <v>305121440501</v>
      </c>
      <c r="H1681" s="273" t="s">
        <v>4967</v>
      </c>
      <c r="I1681" s="273" t="s">
        <v>2596</v>
      </c>
      <c r="J1681" s="273" t="s">
        <v>373</v>
      </c>
      <c r="K1681" s="275">
        <v>8.2600000000000007E-2</v>
      </c>
      <c r="L1681" s="275">
        <v>8.2600000000000007E-2</v>
      </c>
      <c r="M1681" s="275">
        <v>8.1275E-2</v>
      </c>
      <c r="N1681" s="276">
        <v>1.6041162227602985</v>
      </c>
      <c r="O1681" s="273"/>
      <c r="P1681" s="273"/>
      <c r="Q1681" s="277"/>
    </row>
    <row r="1682" spans="1:17" customFormat="1">
      <c r="A1682" s="271">
        <v>1679</v>
      </c>
      <c r="B1682" s="272"/>
      <c r="C1682" s="272" t="s">
        <v>729</v>
      </c>
      <c r="D1682" s="272" t="s">
        <v>1477</v>
      </c>
      <c r="E1682" s="272"/>
      <c r="F1682" s="273" t="s">
        <v>4968</v>
      </c>
      <c r="G1682" s="274">
        <v>305121240301</v>
      </c>
      <c r="H1682" s="273" t="s">
        <v>4969</v>
      </c>
      <c r="I1682" s="273" t="s">
        <v>2840</v>
      </c>
      <c r="J1682" s="273" t="s">
        <v>373</v>
      </c>
      <c r="K1682" s="275">
        <v>2.9914000000000001</v>
      </c>
      <c r="L1682" s="275">
        <v>2.9914000000000001</v>
      </c>
      <c r="M1682" s="275">
        <v>2.946523</v>
      </c>
      <c r="N1682" s="276">
        <v>1.5002005749816159</v>
      </c>
      <c r="O1682" s="273"/>
      <c r="P1682" s="273"/>
      <c r="Q1682" s="277"/>
    </row>
    <row r="1683" spans="1:17" customFormat="1">
      <c r="A1683" s="271">
        <v>1680</v>
      </c>
      <c r="B1683" s="272"/>
      <c r="C1683" s="272" t="s">
        <v>729</v>
      </c>
      <c r="D1683" s="272" t="s">
        <v>1477</v>
      </c>
      <c r="E1683" s="272"/>
      <c r="F1683" s="273" t="s">
        <v>4970</v>
      </c>
      <c r="G1683" s="274">
        <v>305121540207</v>
      </c>
      <c r="H1683" s="273" t="s">
        <v>4971</v>
      </c>
      <c r="I1683" s="273" t="s">
        <v>2596</v>
      </c>
      <c r="J1683" s="273" t="s">
        <v>373</v>
      </c>
      <c r="K1683" s="275">
        <v>1.2190000000000001</v>
      </c>
      <c r="L1683" s="275">
        <v>1.2190000000000001</v>
      </c>
      <c r="M1683" s="275">
        <v>1.2050049999999999</v>
      </c>
      <c r="N1683" s="276">
        <v>1.1480721903199509</v>
      </c>
      <c r="O1683" s="273"/>
      <c r="P1683" s="273"/>
      <c r="Q1683" s="277"/>
    </row>
    <row r="1684" spans="1:17" customFormat="1">
      <c r="A1684" s="271">
        <v>1681</v>
      </c>
      <c r="B1684" s="272"/>
      <c r="C1684" s="272" t="s">
        <v>729</v>
      </c>
      <c r="D1684" s="272" t="s">
        <v>1477</v>
      </c>
      <c r="E1684" s="272"/>
      <c r="F1684" s="273" t="s">
        <v>4964</v>
      </c>
      <c r="G1684" s="274">
        <v>305121240104</v>
      </c>
      <c r="H1684" s="273" t="s">
        <v>4972</v>
      </c>
      <c r="I1684" s="273" t="s">
        <v>2596</v>
      </c>
      <c r="J1684" s="273" t="s">
        <v>373</v>
      </c>
      <c r="K1684" s="275">
        <v>0.69976000000000005</v>
      </c>
      <c r="L1684" s="275">
        <v>0.69976000000000005</v>
      </c>
      <c r="M1684" s="275">
        <v>0.69336600000000004</v>
      </c>
      <c r="N1684" s="276">
        <v>0.91374185435006439</v>
      </c>
      <c r="O1684" s="273"/>
      <c r="P1684" s="273"/>
      <c r="Q1684" s="277"/>
    </row>
    <row r="1685" spans="1:17" customFormat="1">
      <c r="A1685" s="271">
        <v>1682</v>
      </c>
      <c r="B1685" s="272"/>
      <c r="C1685" s="272" t="s">
        <v>729</v>
      </c>
      <c r="D1685" s="272" t="s">
        <v>1477</v>
      </c>
      <c r="E1685" s="272"/>
      <c r="F1685" s="273" t="s">
        <v>4946</v>
      </c>
      <c r="G1685" s="274">
        <v>305121440301</v>
      </c>
      <c r="H1685" s="273" t="s">
        <v>4973</v>
      </c>
      <c r="I1685" s="273" t="s">
        <v>2596</v>
      </c>
      <c r="J1685" s="273" t="s">
        <v>373</v>
      </c>
      <c r="K1685" s="275">
        <v>1.5734999999999999</v>
      </c>
      <c r="L1685" s="275">
        <v>1.5734999999999999</v>
      </c>
      <c r="M1685" s="275">
        <v>1.5679099999999999</v>
      </c>
      <c r="N1685" s="276">
        <v>0.35525897680330376</v>
      </c>
      <c r="O1685" s="273"/>
      <c r="P1685" s="273"/>
      <c r="Q1685" s="277"/>
    </row>
    <row r="1686" spans="1:17" customFormat="1">
      <c r="A1686" s="271">
        <v>1683</v>
      </c>
      <c r="B1686" s="272"/>
      <c r="C1686" s="272" t="s">
        <v>729</v>
      </c>
      <c r="D1686" s="272" t="s">
        <v>1477</v>
      </c>
      <c r="E1686" s="272"/>
      <c r="F1686" s="273" t="s">
        <v>4954</v>
      </c>
      <c r="G1686" s="274">
        <v>305121440103</v>
      </c>
      <c r="H1686" s="273" t="s">
        <v>4974</v>
      </c>
      <c r="I1686" s="273" t="s">
        <v>2840</v>
      </c>
      <c r="J1686" s="273" t="s">
        <v>373</v>
      </c>
      <c r="K1686" s="275">
        <v>1.4359</v>
      </c>
      <c r="L1686" s="275">
        <v>1.4359</v>
      </c>
      <c r="M1686" s="275">
        <v>1.4316599999999999</v>
      </c>
      <c r="N1686" s="276">
        <v>0.29528518699073902</v>
      </c>
      <c r="O1686" s="273"/>
      <c r="P1686" s="273"/>
      <c r="Q1686" s="277"/>
    </row>
    <row r="1687" spans="1:17" customFormat="1">
      <c r="A1687" s="271">
        <v>1684</v>
      </c>
      <c r="B1687" s="272"/>
      <c r="C1687" s="272" t="s">
        <v>729</v>
      </c>
      <c r="D1687" s="272" t="s">
        <v>1477</v>
      </c>
      <c r="E1687" s="272"/>
      <c r="F1687" s="273" t="s">
        <v>4975</v>
      </c>
      <c r="G1687" s="274">
        <v>305111240102</v>
      </c>
      <c r="H1687" s="273" t="s">
        <v>4976</v>
      </c>
      <c r="I1687" s="273" t="s">
        <v>2599</v>
      </c>
      <c r="J1687" s="273" t="s">
        <v>373</v>
      </c>
      <c r="K1687" s="275">
        <v>2.3111999999999999</v>
      </c>
      <c r="L1687" s="275">
        <v>2.3111999999999999</v>
      </c>
      <c r="M1687" s="275">
        <v>2.201282</v>
      </c>
      <c r="N1687" s="276">
        <v>4.7558843890619578</v>
      </c>
      <c r="O1687" s="273"/>
      <c r="P1687" s="273"/>
      <c r="Q1687" s="277"/>
    </row>
    <row r="1688" spans="1:17" customFormat="1">
      <c r="A1688" s="271">
        <v>1685</v>
      </c>
      <c r="B1688" s="272"/>
      <c r="C1688" s="272" t="s">
        <v>729</v>
      </c>
      <c r="D1688" s="272" t="s">
        <v>1477</v>
      </c>
      <c r="E1688" s="272"/>
      <c r="F1688" s="273" t="s">
        <v>4977</v>
      </c>
      <c r="G1688" s="274">
        <v>305111240204</v>
      </c>
      <c r="H1688" s="273" t="s">
        <v>4978</v>
      </c>
      <c r="I1688" s="273" t="s">
        <v>2599</v>
      </c>
      <c r="J1688" s="273" t="s">
        <v>373</v>
      </c>
      <c r="K1688" s="275">
        <v>2.52176</v>
      </c>
      <c r="L1688" s="275">
        <v>2.52176</v>
      </c>
      <c r="M1688" s="275">
        <v>2.4021459999999997</v>
      </c>
      <c r="N1688" s="276">
        <v>4.7432745384176265</v>
      </c>
      <c r="O1688" s="273"/>
      <c r="P1688" s="273"/>
      <c r="Q1688" s="277"/>
    </row>
    <row r="1689" spans="1:17" customFormat="1">
      <c r="A1689" s="271">
        <v>1686</v>
      </c>
      <c r="B1689" s="272"/>
      <c r="C1689" s="272" t="s">
        <v>729</v>
      </c>
      <c r="D1689" s="272" t="s">
        <v>1477</v>
      </c>
      <c r="E1689" s="272"/>
      <c r="F1689" s="273" t="s">
        <v>4975</v>
      </c>
      <c r="G1689" s="274">
        <v>305111240101</v>
      </c>
      <c r="H1689" s="273" t="s">
        <v>3209</v>
      </c>
      <c r="I1689" s="273" t="s">
        <v>2599</v>
      </c>
      <c r="J1689" s="273" t="s">
        <v>373</v>
      </c>
      <c r="K1689" s="275">
        <v>1.2509999999999999</v>
      </c>
      <c r="L1689" s="275">
        <v>1.2509999999999999</v>
      </c>
      <c r="M1689" s="275">
        <v>1.199227</v>
      </c>
      <c r="N1689" s="276">
        <v>4.1385291766586612</v>
      </c>
      <c r="O1689" s="273"/>
      <c r="P1689" s="273"/>
      <c r="Q1689" s="277"/>
    </row>
    <row r="1690" spans="1:17" customFormat="1">
      <c r="A1690" s="271">
        <v>1687</v>
      </c>
      <c r="B1690" s="272"/>
      <c r="C1690" s="272" t="s">
        <v>729</v>
      </c>
      <c r="D1690" s="272" t="s">
        <v>1477</v>
      </c>
      <c r="E1690" s="272"/>
      <c r="F1690" s="273" t="s">
        <v>4977</v>
      </c>
      <c r="G1690" s="274">
        <v>305111240202</v>
      </c>
      <c r="H1690" s="273" t="s">
        <v>3574</v>
      </c>
      <c r="I1690" s="273" t="s">
        <v>2599</v>
      </c>
      <c r="J1690" s="273" t="s">
        <v>373</v>
      </c>
      <c r="K1690" s="275">
        <v>1.65439</v>
      </c>
      <c r="L1690" s="275">
        <v>1.65439</v>
      </c>
      <c r="M1690" s="275">
        <v>1.6014079999999999</v>
      </c>
      <c r="N1690" s="276">
        <v>3.2025096863496567</v>
      </c>
      <c r="O1690" s="273"/>
      <c r="P1690" s="273"/>
      <c r="Q1690" s="277"/>
    </row>
    <row r="1691" spans="1:17" customFormat="1">
      <c r="A1691" s="271">
        <v>1688</v>
      </c>
      <c r="B1691" s="272"/>
      <c r="C1691" s="272" t="s">
        <v>729</v>
      </c>
      <c r="D1691" s="272" t="s">
        <v>1477</v>
      </c>
      <c r="E1691" s="272"/>
      <c r="F1691" s="273" t="s">
        <v>4979</v>
      </c>
      <c r="G1691" s="274">
        <v>305111340105</v>
      </c>
      <c r="H1691" s="273" t="s">
        <v>4980</v>
      </c>
      <c r="I1691" s="273" t="s">
        <v>2599</v>
      </c>
      <c r="J1691" s="273" t="s">
        <v>373</v>
      </c>
      <c r="K1691" s="275">
        <v>2.51349</v>
      </c>
      <c r="L1691" s="275">
        <v>2.51349</v>
      </c>
      <c r="M1691" s="275">
        <v>2.4357440000000001</v>
      </c>
      <c r="N1691" s="276">
        <v>3.0931493660209459</v>
      </c>
      <c r="O1691" s="273"/>
      <c r="P1691" s="273"/>
      <c r="Q1691" s="277"/>
    </row>
    <row r="1692" spans="1:17" customFormat="1">
      <c r="A1692" s="271">
        <v>1689</v>
      </c>
      <c r="B1692" s="272"/>
      <c r="C1692" s="272" t="s">
        <v>729</v>
      </c>
      <c r="D1692" s="272" t="s">
        <v>1477</v>
      </c>
      <c r="E1692" s="272"/>
      <c r="F1692" s="273" t="s">
        <v>4981</v>
      </c>
      <c r="G1692" s="274">
        <v>305111440202</v>
      </c>
      <c r="H1692" s="273" t="s">
        <v>4982</v>
      </c>
      <c r="I1692" s="273" t="s">
        <v>2599</v>
      </c>
      <c r="J1692" s="273" t="s">
        <v>373</v>
      </c>
      <c r="K1692" s="275">
        <v>1.0218</v>
      </c>
      <c r="L1692" s="275">
        <v>1.0218</v>
      </c>
      <c r="M1692" s="275">
        <v>0.99066399999999999</v>
      </c>
      <c r="N1692" s="276">
        <v>3.0471716578586858</v>
      </c>
      <c r="O1692" s="273"/>
      <c r="P1692" s="273"/>
      <c r="Q1692" s="277"/>
    </row>
    <row r="1693" spans="1:17" customFormat="1">
      <c r="A1693" s="271">
        <v>1690</v>
      </c>
      <c r="B1693" s="272"/>
      <c r="C1693" s="272" t="s">
        <v>729</v>
      </c>
      <c r="D1693" s="272" t="s">
        <v>1477</v>
      </c>
      <c r="E1693" s="272"/>
      <c r="F1693" s="273" t="s">
        <v>4975</v>
      </c>
      <c r="G1693" s="274">
        <v>305111240103</v>
      </c>
      <c r="H1693" s="273" t="s">
        <v>4983</v>
      </c>
      <c r="I1693" s="273" t="s">
        <v>2599</v>
      </c>
      <c r="J1693" s="273" t="s">
        <v>373</v>
      </c>
      <c r="K1693" s="275">
        <v>0.5696</v>
      </c>
      <c r="L1693" s="275">
        <v>0.5696</v>
      </c>
      <c r="M1693" s="275">
        <v>0.5530210000000001</v>
      </c>
      <c r="N1693" s="276">
        <v>2.9106390449438022</v>
      </c>
      <c r="O1693" s="273"/>
      <c r="P1693" s="273"/>
      <c r="Q1693" s="277"/>
    </row>
    <row r="1694" spans="1:17" customFormat="1">
      <c r="A1694" s="271">
        <v>1691</v>
      </c>
      <c r="B1694" s="272"/>
      <c r="C1694" s="272" t="s">
        <v>729</v>
      </c>
      <c r="D1694" s="272" t="s">
        <v>1477</v>
      </c>
      <c r="E1694" s="272"/>
      <c r="F1694" s="273" t="s">
        <v>4984</v>
      </c>
      <c r="G1694" s="274">
        <v>305111140204</v>
      </c>
      <c r="H1694" s="273" t="s">
        <v>4985</v>
      </c>
      <c r="I1694" s="273" t="s">
        <v>2599</v>
      </c>
      <c r="J1694" s="273" t="s">
        <v>373</v>
      </c>
      <c r="K1694" s="275">
        <v>0.67979999999999996</v>
      </c>
      <c r="L1694" s="275">
        <v>0.67979999999999996</v>
      </c>
      <c r="M1694" s="275">
        <v>0.66086199999999995</v>
      </c>
      <c r="N1694" s="276">
        <v>2.7858193586348943</v>
      </c>
      <c r="O1694" s="273"/>
      <c r="P1694" s="273"/>
      <c r="Q1694" s="277"/>
    </row>
    <row r="1695" spans="1:17" customFormat="1">
      <c r="A1695" s="271">
        <v>1692</v>
      </c>
      <c r="B1695" s="272"/>
      <c r="C1695" s="272" t="s">
        <v>729</v>
      </c>
      <c r="D1695" s="272" t="s">
        <v>1477</v>
      </c>
      <c r="E1695" s="272"/>
      <c r="F1695" s="273" t="s">
        <v>4975</v>
      </c>
      <c r="G1695" s="274">
        <v>305111240104</v>
      </c>
      <c r="H1695" s="273" t="s">
        <v>4986</v>
      </c>
      <c r="I1695" s="273" t="s">
        <v>2599</v>
      </c>
      <c r="J1695" s="273" t="s">
        <v>373</v>
      </c>
      <c r="K1695" s="275">
        <v>0.7056</v>
      </c>
      <c r="L1695" s="275">
        <v>0.7056</v>
      </c>
      <c r="M1695" s="275">
        <v>0.68652500000000005</v>
      </c>
      <c r="N1695" s="276">
        <v>2.7033730158730092</v>
      </c>
      <c r="O1695" s="273"/>
      <c r="P1695" s="273"/>
      <c r="Q1695" s="277"/>
    </row>
    <row r="1696" spans="1:17" customFormat="1">
      <c r="A1696" s="271">
        <v>1693</v>
      </c>
      <c r="B1696" s="272"/>
      <c r="C1696" s="272" t="s">
        <v>729</v>
      </c>
      <c r="D1696" s="272" t="s">
        <v>1477</v>
      </c>
      <c r="E1696" s="272"/>
      <c r="F1696" s="273" t="s">
        <v>4979</v>
      </c>
      <c r="G1696" s="274">
        <v>305111340104</v>
      </c>
      <c r="H1696" s="273" t="s">
        <v>4987</v>
      </c>
      <c r="I1696" s="273" t="s">
        <v>2599</v>
      </c>
      <c r="J1696" s="273" t="s">
        <v>373</v>
      </c>
      <c r="K1696" s="275">
        <v>1.1471</v>
      </c>
      <c r="L1696" s="275">
        <v>1.1471</v>
      </c>
      <c r="M1696" s="275">
        <v>1.11649</v>
      </c>
      <c r="N1696" s="276">
        <v>2.6684683113939522</v>
      </c>
      <c r="O1696" s="273"/>
      <c r="P1696" s="273"/>
      <c r="Q1696" s="277"/>
    </row>
    <row r="1697" spans="1:17" customFormat="1">
      <c r="A1697" s="271">
        <v>1694</v>
      </c>
      <c r="B1697" s="272"/>
      <c r="C1697" s="272" t="s">
        <v>729</v>
      </c>
      <c r="D1697" s="272" t="s">
        <v>1477</v>
      </c>
      <c r="E1697" s="272"/>
      <c r="F1697" s="273" t="s">
        <v>4979</v>
      </c>
      <c r="G1697" s="274">
        <v>305111340102</v>
      </c>
      <c r="H1697" s="273" t="s">
        <v>4988</v>
      </c>
      <c r="I1697" s="273" t="s">
        <v>2599</v>
      </c>
      <c r="J1697" s="273" t="s">
        <v>373</v>
      </c>
      <c r="K1697" s="275">
        <v>2.2301449999999998</v>
      </c>
      <c r="L1697" s="275">
        <v>2.2301449999999998</v>
      </c>
      <c r="M1697" s="275">
        <v>2.17347</v>
      </c>
      <c r="N1697" s="276">
        <v>2.5413145782000641</v>
      </c>
      <c r="O1697" s="273"/>
      <c r="P1697" s="273"/>
      <c r="Q1697" s="277"/>
    </row>
    <row r="1698" spans="1:17" customFormat="1">
      <c r="A1698" s="271">
        <v>1695</v>
      </c>
      <c r="B1698" s="272"/>
      <c r="C1698" s="272" t="s">
        <v>729</v>
      </c>
      <c r="D1698" s="272" t="s">
        <v>1477</v>
      </c>
      <c r="E1698" s="272"/>
      <c r="F1698" s="273" t="s">
        <v>4984</v>
      </c>
      <c r="G1698" s="274">
        <v>305111140203</v>
      </c>
      <c r="H1698" s="273" t="s">
        <v>4989</v>
      </c>
      <c r="I1698" s="273" t="s">
        <v>2599</v>
      </c>
      <c r="J1698" s="273" t="s">
        <v>373</v>
      </c>
      <c r="K1698" s="275">
        <v>2.7494000000000001</v>
      </c>
      <c r="L1698" s="275">
        <v>2.7494000000000001</v>
      </c>
      <c r="M1698" s="275">
        <v>2.6807460000000001</v>
      </c>
      <c r="N1698" s="276">
        <v>2.497053902669673</v>
      </c>
      <c r="O1698" s="273"/>
      <c r="P1698" s="273"/>
      <c r="Q1698" s="277"/>
    </row>
    <row r="1699" spans="1:17" customFormat="1">
      <c r="A1699" s="271">
        <v>1696</v>
      </c>
      <c r="B1699" s="272"/>
      <c r="C1699" s="272" t="s">
        <v>729</v>
      </c>
      <c r="D1699" s="272" t="s">
        <v>1477</v>
      </c>
      <c r="E1699" s="272"/>
      <c r="F1699" s="273" t="s">
        <v>4981</v>
      </c>
      <c r="G1699" s="274">
        <v>305111440204</v>
      </c>
      <c r="H1699" s="273" t="s">
        <v>4990</v>
      </c>
      <c r="I1699" s="273" t="s">
        <v>2599</v>
      </c>
      <c r="J1699" s="273" t="s">
        <v>373</v>
      </c>
      <c r="K1699" s="275">
        <v>0.70660000000000001</v>
      </c>
      <c r="L1699" s="275">
        <v>0.70660000000000001</v>
      </c>
      <c r="M1699" s="275">
        <v>0.68908400000000003</v>
      </c>
      <c r="N1699" s="276">
        <v>2.4789131050099034</v>
      </c>
      <c r="O1699" s="273"/>
      <c r="P1699" s="273"/>
      <c r="Q1699" s="277"/>
    </row>
    <row r="1700" spans="1:17" customFormat="1">
      <c r="A1700" s="271">
        <v>1697</v>
      </c>
      <c r="B1700" s="272"/>
      <c r="C1700" s="272" t="s">
        <v>729</v>
      </c>
      <c r="D1700" s="272" t="s">
        <v>1477</v>
      </c>
      <c r="E1700" s="272"/>
      <c r="F1700" s="273" t="s">
        <v>4979</v>
      </c>
      <c r="G1700" s="274">
        <v>305111340107</v>
      </c>
      <c r="H1700" s="273" t="s">
        <v>4991</v>
      </c>
      <c r="I1700" s="273" t="s">
        <v>2840</v>
      </c>
      <c r="J1700" s="273" t="s">
        <v>373</v>
      </c>
      <c r="K1700" s="275">
        <v>0.28270000000000001</v>
      </c>
      <c r="L1700" s="275">
        <v>0.28270000000000001</v>
      </c>
      <c r="M1700" s="275">
        <v>0.27610699999999999</v>
      </c>
      <c r="N1700" s="276">
        <v>2.3321542270958671</v>
      </c>
      <c r="O1700" s="273"/>
      <c r="P1700" s="273"/>
      <c r="Q1700" s="277"/>
    </row>
    <row r="1701" spans="1:17" customFormat="1">
      <c r="A1701" s="271">
        <v>1698</v>
      </c>
      <c r="B1701" s="272"/>
      <c r="C1701" s="272" t="s">
        <v>729</v>
      </c>
      <c r="D1701" s="272" t="s">
        <v>1477</v>
      </c>
      <c r="E1701" s="272"/>
      <c r="F1701" s="273" t="s">
        <v>4979</v>
      </c>
      <c r="G1701" s="274">
        <v>305111340103</v>
      </c>
      <c r="H1701" s="273" t="s">
        <v>4992</v>
      </c>
      <c r="I1701" s="273" t="s">
        <v>2599</v>
      </c>
      <c r="J1701" s="273" t="s">
        <v>373</v>
      </c>
      <c r="K1701" s="275">
        <v>0.96011000000000002</v>
      </c>
      <c r="L1701" s="275">
        <v>0.96011000000000002</v>
      </c>
      <c r="M1701" s="275">
        <v>0.93841699999999995</v>
      </c>
      <c r="N1701" s="276">
        <v>2.2594286071387732</v>
      </c>
      <c r="O1701" s="273"/>
      <c r="P1701" s="273"/>
      <c r="Q1701" s="277"/>
    </row>
    <row r="1702" spans="1:17" customFormat="1">
      <c r="A1702" s="271">
        <v>1699</v>
      </c>
      <c r="B1702" s="272"/>
      <c r="C1702" s="272" t="s">
        <v>729</v>
      </c>
      <c r="D1702" s="272" t="s">
        <v>1477</v>
      </c>
      <c r="E1702" s="272"/>
      <c r="F1702" s="273" t="s">
        <v>4977</v>
      </c>
      <c r="G1702" s="274">
        <v>305111240201</v>
      </c>
      <c r="H1702" s="273" t="s">
        <v>4993</v>
      </c>
      <c r="I1702" s="273" t="s">
        <v>2599</v>
      </c>
      <c r="J1702" s="273" t="s">
        <v>373</v>
      </c>
      <c r="K1702" s="275">
        <v>9.8949999999999996E-2</v>
      </c>
      <c r="L1702" s="275">
        <v>9.8949999999999996E-2</v>
      </c>
      <c r="M1702" s="275">
        <v>9.6715999999999996E-2</v>
      </c>
      <c r="N1702" s="276">
        <v>2.2577059120768066</v>
      </c>
      <c r="O1702" s="273"/>
      <c r="P1702" s="273"/>
      <c r="Q1702" s="277"/>
    </row>
    <row r="1703" spans="1:17" customFormat="1">
      <c r="A1703" s="271">
        <v>1700</v>
      </c>
      <c r="B1703" s="272"/>
      <c r="C1703" s="272" t="s">
        <v>729</v>
      </c>
      <c r="D1703" s="272" t="s">
        <v>1477</v>
      </c>
      <c r="E1703" s="272"/>
      <c r="F1703" s="273" t="s">
        <v>4994</v>
      </c>
      <c r="G1703" s="274">
        <v>305111140104</v>
      </c>
      <c r="H1703" s="273" t="s">
        <v>4995</v>
      </c>
      <c r="I1703" s="273" t="s">
        <v>2599</v>
      </c>
      <c r="J1703" s="273" t="s">
        <v>373</v>
      </c>
      <c r="K1703" s="275">
        <v>0.9224</v>
      </c>
      <c r="L1703" s="275">
        <v>0.9224</v>
      </c>
      <c r="M1703" s="275">
        <v>0.90271499999999993</v>
      </c>
      <c r="N1703" s="276">
        <v>2.1341066782307094</v>
      </c>
      <c r="O1703" s="273"/>
      <c r="P1703" s="273"/>
      <c r="Q1703" s="277"/>
    </row>
    <row r="1704" spans="1:17" customFormat="1">
      <c r="A1704" s="271">
        <v>1701</v>
      </c>
      <c r="B1704" s="272"/>
      <c r="C1704" s="272" t="s">
        <v>729</v>
      </c>
      <c r="D1704" s="272" t="s">
        <v>1477</v>
      </c>
      <c r="E1704" s="272"/>
      <c r="F1704" s="273" t="s">
        <v>4979</v>
      </c>
      <c r="G1704" s="274">
        <v>305111340101</v>
      </c>
      <c r="H1704" s="273" t="s">
        <v>4996</v>
      </c>
      <c r="I1704" s="273" t="s">
        <v>2599</v>
      </c>
      <c r="J1704" s="273" t="s">
        <v>373</v>
      </c>
      <c r="K1704" s="275">
        <v>0.99609999999999999</v>
      </c>
      <c r="L1704" s="275">
        <v>0.99609999999999999</v>
      </c>
      <c r="M1704" s="275">
        <v>0.97524699999999998</v>
      </c>
      <c r="N1704" s="276">
        <v>2.0934645115952226</v>
      </c>
      <c r="O1704" s="273"/>
      <c r="P1704" s="273"/>
      <c r="Q1704" s="277"/>
    </row>
    <row r="1705" spans="1:17" customFormat="1">
      <c r="A1705" s="271">
        <v>1702</v>
      </c>
      <c r="B1705" s="272"/>
      <c r="C1705" s="272" t="s">
        <v>729</v>
      </c>
      <c r="D1705" s="272" t="s">
        <v>1477</v>
      </c>
      <c r="E1705" s="272"/>
      <c r="F1705" s="273" t="s">
        <v>4994</v>
      </c>
      <c r="G1705" s="274">
        <v>305111140103</v>
      </c>
      <c r="H1705" s="273" t="s">
        <v>4997</v>
      </c>
      <c r="I1705" s="273" t="s">
        <v>2599</v>
      </c>
      <c r="J1705" s="273" t="s">
        <v>373</v>
      </c>
      <c r="K1705" s="275">
        <v>0.71599999999999997</v>
      </c>
      <c r="L1705" s="275">
        <v>0.71599999999999997</v>
      </c>
      <c r="M1705" s="275">
        <v>0.701681</v>
      </c>
      <c r="N1705" s="276">
        <v>1.9998603351955266</v>
      </c>
      <c r="O1705" s="273"/>
      <c r="P1705" s="273"/>
      <c r="Q1705" s="277"/>
    </row>
    <row r="1706" spans="1:17" customFormat="1">
      <c r="A1706" s="271">
        <v>1703</v>
      </c>
      <c r="B1706" s="272"/>
      <c r="C1706" s="272" t="s">
        <v>729</v>
      </c>
      <c r="D1706" s="272" t="s">
        <v>1477</v>
      </c>
      <c r="E1706" s="272"/>
      <c r="F1706" s="273" t="s">
        <v>4998</v>
      </c>
      <c r="G1706" s="274">
        <v>305112340101</v>
      </c>
      <c r="H1706" s="273" t="s">
        <v>4999</v>
      </c>
      <c r="I1706" s="273" t="s">
        <v>2599</v>
      </c>
      <c r="J1706" s="273" t="s">
        <v>373</v>
      </c>
      <c r="K1706" s="275">
        <v>1.1861999999999999</v>
      </c>
      <c r="L1706" s="275">
        <v>1.1861999999999999</v>
      </c>
      <c r="M1706" s="275">
        <v>1.1632979999999999</v>
      </c>
      <c r="N1706" s="276">
        <v>1.9307030854830536</v>
      </c>
      <c r="O1706" s="273"/>
      <c r="P1706" s="273"/>
      <c r="Q1706" s="277"/>
    </row>
    <row r="1707" spans="1:17" customFormat="1">
      <c r="A1707" s="271">
        <v>1704</v>
      </c>
      <c r="B1707" s="272"/>
      <c r="C1707" s="272" t="s">
        <v>729</v>
      </c>
      <c r="D1707" s="272" t="s">
        <v>1477</v>
      </c>
      <c r="E1707" s="272"/>
      <c r="F1707" s="273" t="s">
        <v>5000</v>
      </c>
      <c r="G1707" s="274">
        <v>305111440101</v>
      </c>
      <c r="H1707" s="273" t="s">
        <v>5001</v>
      </c>
      <c r="I1707" s="273" t="s">
        <v>2599</v>
      </c>
      <c r="J1707" s="273" t="s">
        <v>373</v>
      </c>
      <c r="K1707" s="275">
        <v>0.53612000000000004</v>
      </c>
      <c r="L1707" s="275">
        <v>0.53612000000000004</v>
      </c>
      <c r="M1707" s="275">
        <v>0.52590199999999998</v>
      </c>
      <c r="N1707" s="276">
        <v>1.9059165858390026</v>
      </c>
      <c r="O1707" s="273"/>
      <c r="P1707" s="273"/>
      <c r="Q1707" s="277"/>
    </row>
    <row r="1708" spans="1:17" customFormat="1">
      <c r="A1708" s="271">
        <v>1705</v>
      </c>
      <c r="B1708" s="272"/>
      <c r="C1708" s="272" t="s">
        <v>729</v>
      </c>
      <c r="D1708" s="272" t="s">
        <v>1477</v>
      </c>
      <c r="E1708" s="272"/>
      <c r="F1708" s="273" t="s">
        <v>4998</v>
      </c>
      <c r="G1708" s="274">
        <v>305112340105</v>
      </c>
      <c r="H1708" s="273" t="s">
        <v>2644</v>
      </c>
      <c r="I1708" s="273" t="s">
        <v>2599</v>
      </c>
      <c r="J1708" s="273" t="s">
        <v>373</v>
      </c>
      <c r="K1708" s="275">
        <v>8.7955000000000005E-2</v>
      </c>
      <c r="L1708" s="275">
        <v>8.7955000000000005E-2</v>
      </c>
      <c r="M1708" s="275">
        <v>8.6331000000000005E-2</v>
      </c>
      <c r="N1708" s="276">
        <v>1.8463987266215682</v>
      </c>
      <c r="O1708" s="273"/>
      <c r="P1708" s="273"/>
      <c r="Q1708" s="277"/>
    </row>
    <row r="1709" spans="1:17" customFormat="1">
      <c r="A1709" s="271">
        <v>1706</v>
      </c>
      <c r="B1709" s="272"/>
      <c r="C1709" s="272" t="s">
        <v>729</v>
      </c>
      <c r="D1709" s="272" t="s">
        <v>1477</v>
      </c>
      <c r="E1709" s="272"/>
      <c r="F1709" s="273" t="s">
        <v>4981</v>
      </c>
      <c r="G1709" s="274">
        <v>305111440201</v>
      </c>
      <c r="H1709" s="273" t="s">
        <v>4135</v>
      </c>
      <c r="I1709" s="273" t="s">
        <v>2599</v>
      </c>
      <c r="J1709" s="273" t="s">
        <v>373</v>
      </c>
      <c r="K1709" s="275">
        <v>0.91590000000000005</v>
      </c>
      <c r="L1709" s="275">
        <v>0.91590000000000005</v>
      </c>
      <c r="M1709" s="275">
        <v>0.89937600000000006</v>
      </c>
      <c r="N1709" s="276">
        <v>1.8041270881100537</v>
      </c>
      <c r="O1709" s="273"/>
      <c r="P1709" s="273"/>
      <c r="Q1709" s="277"/>
    </row>
    <row r="1710" spans="1:17" customFormat="1">
      <c r="A1710" s="271">
        <v>1707</v>
      </c>
      <c r="B1710" s="272"/>
      <c r="C1710" s="272" t="s">
        <v>729</v>
      </c>
      <c r="D1710" s="272" t="s">
        <v>1477</v>
      </c>
      <c r="E1710" s="272"/>
      <c r="F1710" s="273" t="s">
        <v>4984</v>
      </c>
      <c r="G1710" s="274">
        <v>305111140202</v>
      </c>
      <c r="H1710" s="273" t="s">
        <v>5002</v>
      </c>
      <c r="I1710" s="273" t="s">
        <v>2599</v>
      </c>
      <c r="J1710" s="273" t="s">
        <v>373</v>
      </c>
      <c r="K1710" s="275">
        <v>2.0693999999999999</v>
      </c>
      <c r="L1710" s="275">
        <v>2.0693999999999999</v>
      </c>
      <c r="M1710" s="275">
        <v>2.0345759999999999</v>
      </c>
      <c r="N1710" s="276">
        <v>1.6828066106117701</v>
      </c>
      <c r="O1710" s="273"/>
      <c r="P1710" s="273"/>
      <c r="Q1710" s="277"/>
    </row>
    <row r="1711" spans="1:17" customFormat="1">
      <c r="A1711" s="271">
        <v>1708</v>
      </c>
      <c r="B1711" s="272"/>
      <c r="C1711" s="272" t="s">
        <v>729</v>
      </c>
      <c r="D1711" s="272" t="s">
        <v>1477</v>
      </c>
      <c r="E1711" s="272"/>
      <c r="F1711" s="273" t="s">
        <v>4994</v>
      </c>
      <c r="G1711" s="274">
        <v>305111140102</v>
      </c>
      <c r="H1711" s="273" t="s">
        <v>5003</v>
      </c>
      <c r="I1711" s="273" t="s">
        <v>2599</v>
      </c>
      <c r="J1711" s="273" t="s">
        <v>373</v>
      </c>
      <c r="K1711" s="275">
        <v>1.7529999999999999</v>
      </c>
      <c r="L1711" s="275">
        <v>1.7529999999999999</v>
      </c>
      <c r="M1711" s="275">
        <v>1.723525</v>
      </c>
      <c r="N1711" s="276">
        <v>1.6814033086138003</v>
      </c>
      <c r="O1711" s="273"/>
      <c r="P1711" s="273"/>
      <c r="Q1711" s="277"/>
    </row>
    <row r="1712" spans="1:17" customFormat="1">
      <c r="A1712" s="271">
        <v>1709</v>
      </c>
      <c r="B1712" s="272"/>
      <c r="C1712" s="272" t="s">
        <v>729</v>
      </c>
      <c r="D1712" s="272" t="s">
        <v>1477</v>
      </c>
      <c r="E1712" s="272"/>
      <c r="F1712" s="273" t="s">
        <v>5000</v>
      </c>
      <c r="G1712" s="274">
        <v>305111440102</v>
      </c>
      <c r="H1712" s="273" t="s">
        <v>5004</v>
      </c>
      <c r="I1712" s="273" t="s">
        <v>2599</v>
      </c>
      <c r="J1712" s="273" t="s">
        <v>373</v>
      </c>
      <c r="K1712" s="275">
        <v>3.2444099999999998</v>
      </c>
      <c r="L1712" s="275">
        <v>3.2444099999999998</v>
      </c>
      <c r="M1712" s="275">
        <v>3.191586</v>
      </c>
      <c r="N1712" s="276">
        <v>1.6281542715008201</v>
      </c>
      <c r="O1712" s="273"/>
      <c r="P1712" s="273"/>
      <c r="Q1712" s="277"/>
    </row>
    <row r="1713" spans="1:17" customFormat="1">
      <c r="A1713" s="271">
        <v>1710</v>
      </c>
      <c r="B1713" s="272"/>
      <c r="C1713" s="272" t="s">
        <v>729</v>
      </c>
      <c r="D1713" s="272" t="s">
        <v>1477</v>
      </c>
      <c r="E1713" s="272"/>
      <c r="F1713" s="273" t="s">
        <v>4984</v>
      </c>
      <c r="G1713" s="274">
        <v>305111140201</v>
      </c>
      <c r="H1713" s="273" t="s">
        <v>5005</v>
      </c>
      <c r="I1713" s="273" t="s">
        <v>2599</v>
      </c>
      <c r="J1713" s="273" t="s">
        <v>373</v>
      </c>
      <c r="K1713" s="275">
        <v>0.82320000000000004</v>
      </c>
      <c r="L1713" s="275">
        <v>0.82320000000000004</v>
      </c>
      <c r="M1713" s="275">
        <v>0.81027900000000008</v>
      </c>
      <c r="N1713" s="276">
        <v>1.5696064139941641</v>
      </c>
      <c r="O1713" s="273"/>
      <c r="P1713" s="273"/>
      <c r="Q1713" s="277"/>
    </row>
    <row r="1714" spans="1:17" customFormat="1">
      <c r="A1714" s="271">
        <v>1711</v>
      </c>
      <c r="B1714" s="272"/>
      <c r="C1714" s="272" t="s">
        <v>729</v>
      </c>
      <c r="D1714" s="272" t="s">
        <v>1477</v>
      </c>
      <c r="E1714" s="272"/>
      <c r="F1714" s="273" t="s">
        <v>4979</v>
      </c>
      <c r="G1714" s="274">
        <v>305111340106</v>
      </c>
      <c r="H1714" s="273" t="s">
        <v>5006</v>
      </c>
      <c r="I1714" s="273" t="s">
        <v>2599</v>
      </c>
      <c r="J1714" s="273" t="s">
        <v>373</v>
      </c>
      <c r="K1714" s="275">
        <v>2.0500000000000001E-2</v>
      </c>
      <c r="L1714" s="275">
        <v>2.0500000000000001E-2</v>
      </c>
      <c r="M1714" s="275">
        <v>2.0181999999999999E-2</v>
      </c>
      <c r="N1714" s="276">
        <v>1.5512195121951333</v>
      </c>
      <c r="O1714" s="273"/>
      <c r="P1714" s="273"/>
      <c r="Q1714" s="277"/>
    </row>
    <row r="1715" spans="1:17" customFormat="1">
      <c r="A1715" s="271">
        <v>1712</v>
      </c>
      <c r="B1715" s="272"/>
      <c r="C1715" s="272" t="s">
        <v>729</v>
      </c>
      <c r="D1715" s="272" t="s">
        <v>1477</v>
      </c>
      <c r="E1715" s="272"/>
      <c r="F1715" s="273" t="s">
        <v>5000</v>
      </c>
      <c r="G1715" s="274">
        <v>305111440107</v>
      </c>
      <c r="H1715" s="273" t="s">
        <v>5007</v>
      </c>
      <c r="I1715" s="273" t="s">
        <v>2599</v>
      </c>
      <c r="J1715" s="273" t="s">
        <v>373</v>
      </c>
      <c r="K1715" s="275">
        <v>0.39779999999999999</v>
      </c>
      <c r="L1715" s="275">
        <v>0.39779999999999999</v>
      </c>
      <c r="M1715" s="275">
        <v>0.39170199999999999</v>
      </c>
      <c r="N1715" s="276">
        <v>1.5329311211664134</v>
      </c>
      <c r="O1715" s="273"/>
      <c r="P1715" s="273"/>
      <c r="Q1715" s="277"/>
    </row>
    <row r="1716" spans="1:17" customFormat="1">
      <c r="A1716" s="271">
        <v>1713</v>
      </c>
      <c r="B1716" s="272"/>
      <c r="C1716" s="272" t="s">
        <v>729</v>
      </c>
      <c r="D1716" s="272" t="s">
        <v>1477</v>
      </c>
      <c r="E1716" s="272"/>
      <c r="F1716" s="273" t="s">
        <v>4994</v>
      </c>
      <c r="G1716" s="274">
        <v>305111140101</v>
      </c>
      <c r="H1716" s="273" t="s">
        <v>5008</v>
      </c>
      <c r="I1716" s="273" t="s">
        <v>2599</v>
      </c>
      <c r="J1716" s="273" t="s">
        <v>373</v>
      </c>
      <c r="K1716" s="275">
        <v>0.8831</v>
      </c>
      <c r="L1716" s="275">
        <v>0.8831</v>
      </c>
      <c r="M1716" s="275">
        <v>0.87170199999999998</v>
      </c>
      <c r="N1716" s="276">
        <v>1.2906805571283002</v>
      </c>
      <c r="O1716" s="273"/>
      <c r="P1716" s="273"/>
      <c r="Q1716" s="277"/>
    </row>
    <row r="1717" spans="1:17" customFormat="1">
      <c r="A1717" s="271">
        <v>1714</v>
      </c>
      <c r="B1717" s="272"/>
      <c r="C1717" s="272" t="s">
        <v>729</v>
      </c>
      <c r="D1717" s="272" t="s">
        <v>1477</v>
      </c>
      <c r="E1717" s="272"/>
      <c r="F1717" s="273" t="s">
        <v>4981</v>
      </c>
      <c r="G1717" s="274">
        <v>305111440203</v>
      </c>
      <c r="H1717" s="273" t="s">
        <v>5009</v>
      </c>
      <c r="I1717" s="273" t="s">
        <v>2599</v>
      </c>
      <c r="J1717" s="273" t="s">
        <v>373</v>
      </c>
      <c r="K1717" s="275">
        <v>1.0342</v>
      </c>
      <c r="L1717" s="275">
        <v>1.0342</v>
      </c>
      <c r="M1717" s="275">
        <v>1.0222910000000001</v>
      </c>
      <c r="N1717" s="276">
        <v>1.1515180816089681</v>
      </c>
      <c r="O1717" s="273"/>
      <c r="P1717" s="273"/>
      <c r="Q1717" s="277"/>
    </row>
    <row r="1718" spans="1:17" customFormat="1">
      <c r="A1718" s="271">
        <v>1715</v>
      </c>
      <c r="B1718" s="272"/>
      <c r="C1718" s="272" t="s">
        <v>729</v>
      </c>
      <c r="D1718" s="272" t="s">
        <v>1477</v>
      </c>
      <c r="E1718" s="272"/>
      <c r="F1718" s="273" t="s">
        <v>5000</v>
      </c>
      <c r="G1718" s="274">
        <v>305111440104</v>
      </c>
      <c r="H1718" s="273" t="s">
        <v>5010</v>
      </c>
      <c r="I1718" s="273" t="s">
        <v>2599</v>
      </c>
      <c r="J1718" s="273" t="s">
        <v>373</v>
      </c>
      <c r="K1718" s="275">
        <v>1.218</v>
      </c>
      <c r="L1718" s="275">
        <v>1.218</v>
      </c>
      <c r="M1718" s="275">
        <v>1.2050049999999999</v>
      </c>
      <c r="N1718" s="276">
        <v>1.0669129720853934</v>
      </c>
      <c r="O1718" s="273"/>
      <c r="P1718" s="273"/>
      <c r="Q1718" s="277"/>
    </row>
    <row r="1719" spans="1:17" customFormat="1">
      <c r="A1719" s="271">
        <v>1716</v>
      </c>
      <c r="B1719" s="272"/>
      <c r="C1719" s="272" t="s">
        <v>729</v>
      </c>
      <c r="D1719" s="272" t="s">
        <v>1477</v>
      </c>
      <c r="E1719" s="272"/>
      <c r="F1719" s="273" t="s">
        <v>5000</v>
      </c>
      <c r="G1719" s="274">
        <v>305111440103</v>
      </c>
      <c r="H1719" s="273" t="s">
        <v>2625</v>
      </c>
      <c r="I1719" s="273" t="s">
        <v>2840</v>
      </c>
      <c r="J1719" s="273" t="s">
        <v>373</v>
      </c>
      <c r="K1719" s="275">
        <v>1.3771</v>
      </c>
      <c r="L1719" s="275">
        <v>1.3771</v>
      </c>
      <c r="M1719" s="275">
        <v>1.365774</v>
      </c>
      <c r="N1719" s="276">
        <v>0.82245298090189134</v>
      </c>
      <c r="O1719" s="273"/>
      <c r="P1719" s="273"/>
      <c r="Q1719" s="277"/>
    </row>
    <row r="1720" spans="1:17" customFormat="1">
      <c r="A1720" s="271">
        <v>1717</v>
      </c>
      <c r="B1720" s="272"/>
      <c r="C1720" s="272" t="s">
        <v>729</v>
      </c>
      <c r="D1720" s="272" t="s">
        <v>1477</v>
      </c>
      <c r="E1720" s="272"/>
      <c r="F1720" s="273" t="s">
        <v>5011</v>
      </c>
      <c r="G1720" s="274">
        <v>305112240502</v>
      </c>
      <c r="H1720" s="273" t="s">
        <v>5012</v>
      </c>
      <c r="I1720" s="273" t="s">
        <v>2599</v>
      </c>
      <c r="J1720" s="273" t="s">
        <v>373</v>
      </c>
      <c r="K1720" s="275">
        <v>1.18187</v>
      </c>
      <c r="L1720" s="275">
        <v>1.18187</v>
      </c>
      <c r="M1720" s="275">
        <v>1.009334</v>
      </c>
      <c r="N1720" s="276">
        <v>14.598559909296288</v>
      </c>
      <c r="O1720" s="273"/>
      <c r="P1720" s="273"/>
      <c r="Q1720" s="277"/>
    </row>
    <row r="1721" spans="1:17" customFormat="1">
      <c r="A1721" s="271">
        <v>1718</v>
      </c>
      <c r="B1721" s="272"/>
      <c r="C1721" s="272" t="s">
        <v>729</v>
      </c>
      <c r="D1721" s="272" t="s">
        <v>1477</v>
      </c>
      <c r="E1721" s="272"/>
      <c r="F1721" s="273" t="s">
        <v>4998</v>
      </c>
      <c r="G1721" s="274">
        <v>305112340103</v>
      </c>
      <c r="H1721" s="273" t="s">
        <v>5013</v>
      </c>
      <c r="I1721" s="273" t="s">
        <v>2599</v>
      </c>
      <c r="J1721" s="273" t="s">
        <v>373</v>
      </c>
      <c r="K1721" s="275">
        <v>1.0866</v>
      </c>
      <c r="L1721" s="275">
        <v>1.0866</v>
      </c>
      <c r="M1721" s="275">
        <v>1.003957</v>
      </c>
      <c r="N1721" s="276">
        <v>7.6056506534143216</v>
      </c>
      <c r="O1721" s="273"/>
      <c r="P1721" s="273"/>
      <c r="Q1721" s="277"/>
    </row>
    <row r="1722" spans="1:17" customFormat="1">
      <c r="A1722" s="271">
        <v>1719</v>
      </c>
      <c r="B1722" s="272"/>
      <c r="C1722" s="272" t="s">
        <v>729</v>
      </c>
      <c r="D1722" s="272" t="s">
        <v>1477</v>
      </c>
      <c r="E1722" s="272"/>
      <c r="F1722" s="273" t="s">
        <v>5014</v>
      </c>
      <c r="G1722" s="274">
        <v>305112240601</v>
      </c>
      <c r="H1722" s="273" t="s">
        <v>5015</v>
      </c>
      <c r="I1722" s="273" t="s">
        <v>2596</v>
      </c>
      <c r="J1722" s="273" t="s">
        <v>373</v>
      </c>
      <c r="K1722" s="275">
        <v>0.14849999999999999</v>
      </c>
      <c r="L1722" s="275">
        <v>0.14849999999999999</v>
      </c>
      <c r="M1722" s="275">
        <v>0.13960800000000001</v>
      </c>
      <c r="N1722" s="276">
        <v>5.9878787878787767</v>
      </c>
      <c r="O1722" s="273"/>
      <c r="P1722" s="273"/>
      <c r="Q1722" s="277"/>
    </row>
    <row r="1723" spans="1:17" customFormat="1">
      <c r="A1723" s="271">
        <v>1720</v>
      </c>
      <c r="B1723" s="272"/>
      <c r="C1723" s="272" t="s">
        <v>729</v>
      </c>
      <c r="D1723" s="272" t="s">
        <v>1477</v>
      </c>
      <c r="E1723" s="272"/>
      <c r="F1723" s="273" t="s">
        <v>5016</v>
      </c>
      <c r="G1723" s="274">
        <v>305112140104</v>
      </c>
      <c r="H1723" s="273" t="s">
        <v>3612</v>
      </c>
      <c r="I1723" s="273" t="s">
        <v>2596</v>
      </c>
      <c r="J1723" s="273" t="s">
        <v>373</v>
      </c>
      <c r="K1723" s="275">
        <v>0.35149999999999998</v>
      </c>
      <c r="L1723" s="275">
        <v>0.35149999999999998</v>
      </c>
      <c r="M1723" s="275">
        <v>0.33602799999999999</v>
      </c>
      <c r="N1723" s="276">
        <v>4.4017069701280196</v>
      </c>
      <c r="O1723" s="273"/>
      <c r="P1723" s="273"/>
      <c r="Q1723" s="277"/>
    </row>
    <row r="1724" spans="1:17" customFormat="1">
      <c r="A1724" s="271">
        <v>1721</v>
      </c>
      <c r="B1724" s="272"/>
      <c r="C1724" s="272" t="s">
        <v>729</v>
      </c>
      <c r="D1724" s="272" t="s">
        <v>1477</v>
      </c>
      <c r="E1724" s="272"/>
      <c r="F1724" s="273" t="s">
        <v>5017</v>
      </c>
      <c r="G1724" s="274">
        <v>305112140204</v>
      </c>
      <c r="H1724" s="273" t="s">
        <v>5018</v>
      </c>
      <c r="I1724" s="273" t="s">
        <v>2840</v>
      </c>
      <c r="J1724" s="273" t="s">
        <v>373</v>
      </c>
      <c r="K1724" s="275">
        <v>2.8233999999999999</v>
      </c>
      <c r="L1724" s="275">
        <v>2.8233999999999999</v>
      </c>
      <c r="M1724" s="275">
        <v>2.6992039999999999</v>
      </c>
      <c r="N1724" s="276">
        <v>4.3988099454558327</v>
      </c>
      <c r="O1724" s="273"/>
      <c r="P1724" s="273"/>
      <c r="Q1724" s="277"/>
    </row>
    <row r="1725" spans="1:17" customFormat="1">
      <c r="A1725" s="271">
        <v>1722</v>
      </c>
      <c r="B1725" s="272"/>
      <c r="C1725" s="272" t="s">
        <v>729</v>
      </c>
      <c r="D1725" s="272" t="s">
        <v>1477</v>
      </c>
      <c r="E1725" s="272"/>
      <c r="F1725" s="273" t="s">
        <v>5019</v>
      </c>
      <c r="G1725" s="274">
        <v>305112140602</v>
      </c>
      <c r="H1725" s="273" t="s">
        <v>2900</v>
      </c>
      <c r="I1725" s="273" t="s">
        <v>2840</v>
      </c>
      <c r="J1725" s="273" t="s">
        <v>373</v>
      </c>
      <c r="K1725" s="275">
        <v>0.97994000000000003</v>
      </c>
      <c r="L1725" s="275">
        <v>0.97994000000000003</v>
      </c>
      <c r="M1725" s="275">
        <v>0.93921699999999997</v>
      </c>
      <c r="N1725" s="276">
        <v>4.1556625915872472</v>
      </c>
      <c r="O1725" s="273"/>
      <c r="P1725" s="273"/>
      <c r="Q1725" s="277"/>
    </row>
    <row r="1726" spans="1:17" customFormat="1">
      <c r="A1726" s="271">
        <v>1723</v>
      </c>
      <c r="B1726" s="272"/>
      <c r="C1726" s="272" t="s">
        <v>729</v>
      </c>
      <c r="D1726" s="272" t="s">
        <v>1477</v>
      </c>
      <c r="E1726" s="272"/>
      <c r="F1726" s="273" t="s">
        <v>5020</v>
      </c>
      <c r="G1726" s="274">
        <v>305112140301</v>
      </c>
      <c r="H1726" s="273" t="s">
        <v>5021</v>
      </c>
      <c r="I1726" s="273" t="s">
        <v>2840</v>
      </c>
      <c r="J1726" s="273" t="s">
        <v>373</v>
      </c>
      <c r="K1726" s="275">
        <v>0.45100000000000001</v>
      </c>
      <c r="L1726" s="275">
        <v>0.45100000000000001</v>
      </c>
      <c r="M1726" s="275">
        <v>0.43229799999999996</v>
      </c>
      <c r="N1726" s="276">
        <v>4.1467849223946898</v>
      </c>
      <c r="O1726" s="273"/>
      <c r="P1726" s="273"/>
      <c r="Q1726" s="277"/>
    </row>
    <row r="1727" spans="1:17" customFormat="1">
      <c r="A1727" s="271">
        <v>1724</v>
      </c>
      <c r="B1727" s="272"/>
      <c r="C1727" s="272" t="s">
        <v>729</v>
      </c>
      <c r="D1727" s="272" t="s">
        <v>1477</v>
      </c>
      <c r="E1727" s="272"/>
      <c r="F1727" s="273" t="s">
        <v>5022</v>
      </c>
      <c r="G1727" s="274">
        <v>305112240103</v>
      </c>
      <c r="H1727" s="273" t="s">
        <v>5023</v>
      </c>
      <c r="I1727" s="273" t="s">
        <v>2840</v>
      </c>
      <c r="J1727" s="273" t="s">
        <v>373</v>
      </c>
      <c r="K1727" s="275">
        <v>3.0851999999999999</v>
      </c>
      <c r="L1727" s="275">
        <v>3.0851999999999999</v>
      </c>
      <c r="M1727" s="275">
        <v>2.957916</v>
      </c>
      <c r="N1727" s="276">
        <v>4.1256320497860735</v>
      </c>
      <c r="O1727" s="273"/>
      <c r="P1727" s="273"/>
      <c r="Q1727" s="277"/>
    </row>
    <row r="1728" spans="1:17" customFormat="1">
      <c r="A1728" s="271">
        <v>1725</v>
      </c>
      <c r="B1728" s="272"/>
      <c r="C1728" s="272" t="s">
        <v>729</v>
      </c>
      <c r="D1728" s="272" t="s">
        <v>1477</v>
      </c>
      <c r="E1728" s="272"/>
      <c r="F1728" s="273" t="s">
        <v>5017</v>
      </c>
      <c r="G1728" s="274">
        <v>305112140201</v>
      </c>
      <c r="H1728" s="273" t="s">
        <v>5024</v>
      </c>
      <c r="I1728" s="273" t="s">
        <v>2596</v>
      </c>
      <c r="J1728" s="273" t="s">
        <v>373</v>
      </c>
      <c r="K1728" s="275">
        <v>1.4550000000000001</v>
      </c>
      <c r="L1728" s="275">
        <v>1.4550000000000001</v>
      </c>
      <c r="M1728" s="275">
        <v>1.3952519999999999</v>
      </c>
      <c r="N1728" s="276">
        <v>4.1063917525773288</v>
      </c>
      <c r="O1728" s="273"/>
      <c r="P1728" s="273"/>
      <c r="Q1728" s="277"/>
    </row>
    <row r="1729" spans="1:17" customFormat="1">
      <c r="A1729" s="271">
        <v>1726</v>
      </c>
      <c r="B1729" s="272"/>
      <c r="C1729" s="272" t="s">
        <v>729</v>
      </c>
      <c r="D1729" s="272" t="s">
        <v>1477</v>
      </c>
      <c r="E1729" s="272"/>
      <c r="F1729" s="273" t="s">
        <v>5025</v>
      </c>
      <c r="G1729" s="274">
        <v>305112340302</v>
      </c>
      <c r="H1729" s="273" t="s">
        <v>5026</v>
      </c>
      <c r="I1729" s="273" t="s">
        <v>2840</v>
      </c>
      <c r="J1729" s="273" t="s">
        <v>373</v>
      </c>
      <c r="K1729" s="275">
        <v>1.23</v>
      </c>
      <c r="L1729" s="275">
        <v>1.23</v>
      </c>
      <c r="M1729" s="275">
        <v>1.219438</v>
      </c>
      <c r="N1729" s="276">
        <v>0.85869918699186676</v>
      </c>
      <c r="O1729" s="273"/>
      <c r="P1729" s="273"/>
      <c r="Q1729" s="277"/>
    </row>
    <row r="1730" spans="1:17" customFormat="1">
      <c r="A1730" s="271">
        <v>1727</v>
      </c>
      <c r="B1730" s="272"/>
      <c r="C1730" s="272" t="s">
        <v>729</v>
      </c>
      <c r="D1730" s="272" t="s">
        <v>1477</v>
      </c>
      <c r="E1730" s="272"/>
      <c r="F1730" s="273" t="s">
        <v>5025</v>
      </c>
      <c r="G1730" s="274">
        <v>305112340304</v>
      </c>
      <c r="H1730" s="273" t="s">
        <v>5027</v>
      </c>
      <c r="I1730" s="273" t="s">
        <v>2840</v>
      </c>
      <c r="J1730" s="273" t="s">
        <v>373</v>
      </c>
      <c r="K1730" s="275">
        <v>2.7235999999999998</v>
      </c>
      <c r="L1730" s="275">
        <v>2.7235999999999998</v>
      </c>
      <c r="M1730" s="275">
        <v>2.7049640000000004</v>
      </c>
      <c r="N1730" s="276">
        <v>0.6842414451461093</v>
      </c>
      <c r="O1730" s="273"/>
      <c r="P1730" s="273"/>
      <c r="Q1730" s="277"/>
    </row>
    <row r="1731" spans="1:17" customFormat="1">
      <c r="A1731" s="271">
        <v>1728</v>
      </c>
      <c r="B1731" s="272"/>
      <c r="C1731" s="272" t="s">
        <v>729</v>
      </c>
      <c r="D1731" s="272" t="s">
        <v>1477</v>
      </c>
      <c r="E1731" s="272"/>
      <c r="F1731" s="273" t="s">
        <v>4968</v>
      </c>
      <c r="G1731" s="274">
        <v>305121240304</v>
      </c>
      <c r="H1731" s="273" t="s">
        <v>5028</v>
      </c>
      <c r="I1731" s="273" t="s">
        <v>2658</v>
      </c>
      <c r="J1731" s="273" t="s">
        <v>373</v>
      </c>
      <c r="K1731" s="275">
        <v>6.4799999999999996E-2</v>
      </c>
      <c r="L1731" s="275">
        <v>6.4799999999999996E-2</v>
      </c>
      <c r="M1731" s="275">
        <v>6.4663999999999999E-2</v>
      </c>
      <c r="N1731" s="276">
        <v>0.20987654320987228</v>
      </c>
      <c r="O1731" s="273"/>
      <c r="P1731" s="273"/>
      <c r="Q1731" s="277"/>
    </row>
    <row r="1732" spans="1:17" customFormat="1">
      <c r="A1732" s="271">
        <v>1729</v>
      </c>
      <c r="B1732" s="272"/>
      <c r="C1732" s="272" t="s">
        <v>729</v>
      </c>
      <c r="D1732" s="272" t="s">
        <v>1477</v>
      </c>
      <c r="E1732" s="272"/>
      <c r="F1732" s="273" t="s">
        <v>5029</v>
      </c>
      <c r="G1732" s="274">
        <v>305112240301</v>
      </c>
      <c r="H1732" s="273" t="s">
        <v>5030</v>
      </c>
      <c r="I1732" s="273" t="s">
        <v>2599</v>
      </c>
      <c r="J1732" s="273" t="s">
        <v>373</v>
      </c>
      <c r="K1732" s="275">
        <v>1.2728999999999999</v>
      </c>
      <c r="L1732" s="275">
        <v>1.2728999999999999</v>
      </c>
      <c r="M1732" s="275">
        <v>1.2592129999999999</v>
      </c>
      <c r="N1732" s="276">
        <v>1.0752612145494544</v>
      </c>
      <c r="O1732" s="273"/>
      <c r="P1732" s="273"/>
      <c r="Q1732" s="277"/>
    </row>
    <row r="1733" spans="1:17" customFormat="1">
      <c r="A1733" s="271">
        <v>1730</v>
      </c>
      <c r="B1733" s="272"/>
      <c r="C1733" s="272" t="s">
        <v>729</v>
      </c>
      <c r="D1733" s="272" t="s">
        <v>1477</v>
      </c>
      <c r="E1733" s="272"/>
      <c r="F1733" s="273" t="s">
        <v>5029</v>
      </c>
      <c r="G1733" s="274">
        <v>305112240304</v>
      </c>
      <c r="H1733" s="273" t="s">
        <v>5031</v>
      </c>
      <c r="I1733" s="273" t="s">
        <v>2599</v>
      </c>
      <c r="J1733" s="273" t="s">
        <v>373</v>
      </c>
      <c r="K1733" s="275">
        <v>1.1638999999999999</v>
      </c>
      <c r="L1733" s="275">
        <v>1.1638999999999999</v>
      </c>
      <c r="M1733" s="275">
        <v>1.1521110000000001</v>
      </c>
      <c r="N1733" s="276">
        <v>1.0128877051292919</v>
      </c>
      <c r="O1733" s="273"/>
      <c r="P1733" s="273"/>
      <c r="Q1733" s="277"/>
    </row>
    <row r="1734" spans="1:17" customFormat="1">
      <c r="A1734" s="271">
        <v>1731</v>
      </c>
      <c r="B1734" s="272"/>
      <c r="C1734" s="272" t="s">
        <v>729</v>
      </c>
      <c r="D1734" s="272" t="s">
        <v>1477</v>
      </c>
      <c r="E1734" s="272"/>
      <c r="F1734" s="273" t="s">
        <v>4904</v>
      </c>
      <c r="G1734" s="274">
        <v>305112240403</v>
      </c>
      <c r="H1734" s="273" t="s">
        <v>5032</v>
      </c>
      <c r="I1734" s="273" t="s">
        <v>2840</v>
      </c>
      <c r="J1734" s="273" t="s">
        <v>373</v>
      </c>
      <c r="K1734" s="275">
        <v>1.9633</v>
      </c>
      <c r="L1734" s="275">
        <v>1.9633</v>
      </c>
      <c r="M1734" s="275">
        <v>1.951227</v>
      </c>
      <c r="N1734" s="276">
        <v>0.61493403962715842</v>
      </c>
      <c r="O1734" s="273"/>
      <c r="P1734" s="273"/>
      <c r="Q1734" s="277"/>
    </row>
    <row r="1735" spans="1:17" customFormat="1">
      <c r="A1735" s="271">
        <v>1732</v>
      </c>
      <c r="B1735" s="272"/>
      <c r="C1735" s="272" t="s">
        <v>729</v>
      </c>
      <c r="D1735" s="272" t="s">
        <v>5033</v>
      </c>
      <c r="E1735" s="272"/>
      <c r="F1735" s="273" t="s">
        <v>5034</v>
      </c>
      <c r="G1735" s="274">
        <v>305211540503</v>
      </c>
      <c r="H1735" s="273" t="s">
        <v>5035</v>
      </c>
      <c r="I1735" s="273" t="s">
        <v>2596</v>
      </c>
      <c r="J1735" s="273" t="s">
        <v>373</v>
      </c>
      <c r="K1735" s="275">
        <v>0.99370000000000003</v>
      </c>
      <c r="L1735" s="275">
        <v>0.99370000000000003</v>
      </c>
      <c r="M1735" s="275">
        <v>0.75326499999999996</v>
      </c>
      <c r="N1735" s="276">
        <v>24.195934386635813</v>
      </c>
      <c r="O1735" s="273"/>
      <c r="P1735" s="273"/>
      <c r="Q1735" s="277"/>
    </row>
    <row r="1736" spans="1:17" customFormat="1">
      <c r="A1736" s="271">
        <v>1733</v>
      </c>
      <c r="B1736" s="272"/>
      <c r="C1736" s="272" t="s">
        <v>729</v>
      </c>
      <c r="D1736" s="272" t="s">
        <v>5033</v>
      </c>
      <c r="E1736" s="272"/>
      <c r="F1736" s="273" t="s">
        <v>5036</v>
      </c>
      <c r="G1736" s="274">
        <v>305211540204</v>
      </c>
      <c r="H1736" s="273" t="s">
        <v>5037</v>
      </c>
      <c r="I1736" s="273" t="s">
        <v>2596</v>
      </c>
      <c r="J1736" s="273" t="s">
        <v>373</v>
      </c>
      <c r="K1736" s="275">
        <v>1.3096000000000001</v>
      </c>
      <c r="L1736" s="275">
        <v>1.3096000000000001</v>
      </c>
      <c r="M1736" s="275">
        <v>1.206834</v>
      </c>
      <c r="N1736" s="276">
        <v>7.8471288943188862</v>
      </c>
      <c r="O1736" s="273"/>
      <c r="P1736" s="273"/>
      <c r="Q1736" s="277"/>
    </row>
    <row r="1737" spans="1:17" customFormat="1">
      <c r="A1737" s="271">
        <v>1734</v>
      </c>
      <c r="B1737" s="272"/>
      <c r="C1737" s="272" t="s">
        <v>729</v>
      </c>
      <c r="D1737" s="272" t="s">
        <v>5033</v>
      </c>
      <c r="E1737" s="272"/>
      <c r="F1737" s="273" t="s">
        <v>5038</v>
      </c>
      <c r="G1737" s="274">
        <v>305211540102</v>
      </c>
      <c r="H1737" s="273" t="s">
        <v>5039</v>
      </c>
      <c r="I1737" s="273" t="s">
        <v>2596</v>
      </c>
      <c r="J1737" s="273" t="s">
        <v>373</v>
      </c>
      <c r="K1737" s="275">
        <v>0.27279999999999999</v>
      </c>
      <c r="L1737" s="275">
        <v>0.27279999999999999</v>
      </c>
      <c r="M1737" s="275">
        <v>0.25188500000000003</v>
      </c>
      <c r="N1737" s="276">
        <v>7.6667888563049722</v>
      </c>
      <c r="O1737" s="273"/>
      <c r="P1737" s="273"/>
      <c r="Q1737" s="277"/>
    </row>
    <row r="1738" spans="1:17" customFormat="1">
      <c r="A1738" s="271">
        <v>1735</v>
      </c>
      <c r="B1738" s="272"/>
      <c r="C1738" s="272" t="s">
        <v>729</v>
      </c>
      <c r="D1738" s="272" t="s">
        <v>5033</v>
      </c>
      <c r="E1738" s="272"/>
      <c r="F1738" s="273" t="s">
        <v>5040</v>
      </c>
      <c r="G1738" s="274">
        <v>305211240103</v>
      </c>
      <c r="H1738" s="273" t="s">
        <v>5041</v>
      </c>
      <c r="I1738" s="273" t="s">
        <v>2596</v>
      </c>
      <c r="J1738" s="273" t="s">
        <v>373</v>
      </c>
      <c r="K1738" s="275">
        <v>0.44579999999999997</v>
      </c>
      <c r="L1738" s="275">
        <v>0.44579999999999997</v>
      </c>
      <c r="M1738" s="275">
        <v>0.41535699999999998</v>
      </c>
      <c r="N1738" s="276">
        <v>6.8288470165993722</v>
      </c>
      <c r="O1738" s="273"/>
      <c r="P1738" s="273"/>
      <c r="Q1738" s="277"/>
    </row>
    <row r="1739" spans="1:17" customFormat="1">
      <c r="A1739" s="271">
        <v>1736</v>
      </c>
      <c r="B1739" s="272"/>
      <c r="C1739" s="272" t="s">
        <v>729</v>
      </c>
      <c r="D1739" s="272" t="s">
        <v>5033</v>
      </c>
      <c r="E1739" s="272"/>
      <c r="F1739" s="273" t="s">
        <v>5042</v>
      </c>
      <c r="G1739" s="274">
        <v>305211140503</v>
      </c>
      <c r="H1739" s="273" t="s">
        <v>5043</v>
      </c>
      <c r="I1739" s="273" t="s">
        <v>2599</v>
      </c>
      <c r="J1739" s="273" t="s">
        <v>373</v>
      </c>
      <c r="K1739" s="275">
        <v>0.75787700000000002</v>
      </c>
      <c r="L1739" s="275">
        <v>0.75787700000000002</v>
      </c>
      <c r="M1739" s="275">
        <v>0.70799600000000007</v>
      </c>
      <c r="N1739" s="276">
        <v>6.5816748628075477</v>
      </c>
      <c r="O1739" s="273"/>
      <c r="P1739" s="273"/>
      <c r="Q1739" s="277"/>
    </row>
    <row r="1740" spans="1:17" customFormat="1">
      <c r="A1740" s="271">
        <v>1737</v>
      </c>
      <c r="B1740" s="272"/>
      <c r="C1740" s="272" t="s">
        <v>729</v>
      </c>
      <c r="D1740" s="272" t="s">
        <v>5033</v>
      </c>
      <c r="E1740" s="272"/>
      <c r="F1740" s="273" t="s">
        <v>5042</v>
      </c>
      <c r="G1740" s="274">
        <v>305211140504</v>
      </c>
      <c r="H1740" s="273" t="s">
        <v>5044</v>
      </c>
      <c r="I1740" s="273" t="s">
        <v>2599</v>
      </c>
      <c r="J1740" s="273" t="s">
        <v>373</v>
      </c>
      <c r="K1740" s="275">
        <v>1.7249159999999999</v>
      </c>
      <c r="L1740" s="275">
        <v>1.7249159999999999</v>
      </c>
      <c r="M1740" s="275">
        <v>1.618204</v>
      </c>
      <c r="N1740" s="276">
        <v>6.1865041544051955</v>
      </c>
      <c r="O1740" s="273"/>
      <c r="P1740" s="273"/>
      <c r="Q1740" s="277"/>
    </row>
    <row r="1741" spans="1:17" customFormat="1">
      <c r="A1741" s="271">
        <v>1738</v>
      </c>
      <c r="B1741" s="272"/>
      <c r="C1741" s="272" t="s">
        <v>729</v>
      </c>
      <c r="D1741" s="272" t="s">
        <v>5033</v>
      </c>
      <c r="E1741" s="272"/>
      <c r="F1741" s="273" t="s">
        <v>5045</v>
      </c>
      <c r="G1741" s="274">
        <v>305211440402</v>
      </c>
      <c r="H1741" s="273" t="s">
        <v>5046</v>
      </c>
      <c r="I1741" s="273" t="s">
        <v>2599</v>
      </c>
      <c r="J1741" s="273" t="s">
        <v>373</v>
      </c>
      <c r="K1741" s="275">
        <v>1.754</v>
      </c>
      <c r="L1741" s="275">
        <v>1.754</v>
      </c>
      <c r="M1741" s="275">
        <v>1.6619919999999999</v>
      </c>
      <c r="N1741" s="276">
        <v>5.2456100342075302</v>
      </c>
      <c r="O1741" s="273"/>
      <c r="P1741" s="273"/>
      <c r="Q1741" s="277"/>
    </row>
    <row r="1742" spans="1:17" customFormat="1">
      <c r="A1742" s="271">
        <v>1739</v>
      </c>
      <c r="B1742" s="272"/>
      <c r="C1742" s="272" t="s">
        <v>729</v>
      </c>
      <c r="D1742" s="272" t="s">
        <v>5033</v>
      </c>
      <c r="E1742" s="272"/>
      <c r="F1742" s="273" t="s">
        <v>5047</v>
      </c>
      <c r="G1742" s="274">
        <v>305211140101</v>
      </c>
      <c r="H1742" s="273" t="s">
        <v>5048</v>
      </c>
      <c r="I1742" s="273" t="s">
        <v>2599</v>
      </c>
      <c r="J1742" s="273" t="s">
        <v>373</v>
      </c>
      <c r="K1742" s="275">
        <v>2.1747000000000001</v>
      </c>
      <c r="L1742" s="275">
        <v>2.1747000000000001</v>
      </c>
      <c r="M1742" s="275">
        <v>2.061124</v>
      </c>
      <c r="N1742" s="276">
        <v>5.2226054168391096</v>
      </c>
      <c r="O1742" s="273"/>
      <c r="P1742" s="273"/>
      <c r="Q1742" s="277"/>
    </row>
    <row r="1743" spans="1:17" customFormat="1">
      <c r="A1743" s="271">
        <v>1740</v>
      </c>
      <c r="B1743" s="272"/>
      <c r="C1743" s="272" t="s">
        <v>729</v>
      </c>
      <c r="D1743" s="272" t="s">
        <v>5033</v>
      </c>
      <c r="E1743" s="272"/>
      <c r="F1743" s="273" t="s">
        <v>5049</v>
      </c>
      <c r="G1743" s="274">
        <v>305211540602</v>
      </c>
      <c r="H1743" s="273" t="s">
        <v>5050</v>
      </c>
      <c r="I1743" s="273" t="s">
        <v>2596</v>
      </c>
      <c r="J1743" s="273" t="s">
        <v>373</v>
      </c>
      <c r="K1743" s="275">
        <v>6.3200000000000006E-2</v>
      </c>
      <c r="L1743" s="275">
        <v>6.3200000000000006E-2</v>
      </c>
      <c r="M1743" s="275">
        <v>6.0106E-2</v>
      </c>
      <c r="N1743" s="276">
        <v>4.8955696202531742</v>
      </c>
      <c r="O1743" s="273"/>
      <c r="P1743" s="273"/>
      <c r="Q1743" s="277"/>
    </row>
    <row r="1744" spans="1:17" customFormat="1">
      <c r="A1744" s="271">
        <v>1741</v>
      </c>
      <c r="B1744" s="272"/>
      <c r="C1744" s="272" t="s">
        <v>729</v>
      </c>
      <c r="D1744" s="272" t="s">
        <v>5033</v>
      </c>
      <c r="E1744" s="272"/>
      <c r="F1744" s="273" t="s">
        <v>5051</v>
      </c>
      <c r="G1744" s="274">
        <v>305211140304</v>
      </c>
      <c r="H1744" s="273" t="s">
        <v>5052</v>
      </c>
      <c r="I1744" s="273" t="s">
        <v>2599</v>
      </c>
      <c r="J1744" s="273" t="s">
        <v>373</v>
      </c>
      <c r="K1744" s="275">
        <v>1.305423</v>
      </c>
      <c r="L1744" s="275">
        <v>1.305423</v>
      </c>
      <c r="M1744" s="275">
        <v>1.2417</v>
      </c>
      <c r="N1744" s="276">
        <v>4.8814062568224994</v>
      </c>
      <c r="O1744" s="273"/>
      <c r="P1744" s="273"/>
      <c r="Q1744" s="277"/>
    </row>
    <row r="1745" spans="1:17" customFormat="1">
      <c r="A1745" s="271">
        <v>1742</v>
      </c>
      <c r="B1745" s="272"/>
      <c r="C1745" s="272" t="s">
        <v>729</v>
      </c>
      <c r="D1745" s="272" t="s">
        <v>5033</v>
      </c>
      <c r="E1745" s="272"/>
      <c r="F1745" s="273" t="s">
        <v>5040</v>
      </c>
      <c r="G1745" s="274">
        <v>305211240101</v>
      </c>
      <c r="H1745" s="273" t="s">
        <v>5053</v>
      </c>
      <c r="I1745" s="273" t="s">
        <v>2599</v>
      </c>
      <c r="J1745" s="273" t="s">
        <v>373</v>
      </c>
      <c r="K1745" s="275">
        <v>1.3588</v>
      </c>
      <c r="L1745" s="275">
        <v>1.3588</v>
      </c>
      <c r="M1745" s="275">
        <v>1.2962929999999999</v>
      </c>
      <c r="N1745" s="276">
        <v>4.6001619075655062</v>
      </c>
      <c r="O1745" s="273"/>
      <c r="P1745" s="273"/>
      <c r="Q1745" s="277"/>
    </row>
    <row r="1746" spans="1:17" customFormat="1">
      <c r="A1746" s="271">
        <v>1743</v>
      </c>
      <c r="B1746" s="272"/>
      <c r="C1746" s="272" t="s">
        <v>729</v>
      </c>
      <c r="D1746" s="272" t="s">
        <v>5033</v>
      </c>
      <c r="E1746" s="272"/>
      <c r="F1746" s="273" t="s">
        <v>5047</v>
      </c>
      <c r="G1746" s="274">
        <v>305211140103</v>
      </c>
      <c r="H1746" s="273" t="s">
        <v>4145</v>
      </c>
      <c r="I1746" s="273" t="s">
        <v>2599</v>
      </c>
      <c r="J1746" s="273" t="s">
        <v>373</v>
      </c>
      <c r="K1746" s="275">
        <v>0.89939999999999998</v>
      </c>
      <c r="L1746" s="275">
        <v>0.89939999999999998</v>
      </c>
      <c r="M1746" s="275">
        <v>0.85825499999999999</v>
      </c>
      <c r="N1746" s="276">
        <v>4.5747164776517666</v>
      </c>
      <c r="O1746" s="273"/>
      <c r="P1746" s="273"/>
      <c r="Q1746" s="277"/>
    </row>
    <row r="1747" spans="1:17" customFormat="1">
      <c r="A1747" s="271">
        <v>1744</v>
      </c>
      <c r="B1747" s="272"/>
      <c r="C1747" s="272" t="s">
        <v>729</v>
      </c>
      <c r="D1747" s="272" t="s">
        <v>5033</v>
      </c>
      <c r="E1747" s="272"/>
      <c r="F1747" s="273" t="s">
        <v>5054</v>
      </c>
      <c r="G1747" s="274">
        <v>305211240203</v>
      </c>
      <c r="H1747" s="273" t="s">
        <v>5055</v>
      </c>
      <c r="I1747" s="273" t="s">
        <v>2599</v>
      </c>
      <c r="J1747" s="273" t="s">
        <v>373</v>
      </c>
      <c r="K1747" s="275">
        <v>1.9456</v>
      </c>
      <c r="L1747" s="275">
        <v>1.9456</v>
      </c>
      <c r="M1747" s="275">
        <v>1.8742840000000001</v>
      </c>
      <c r="N1747" s="276">
        <v>3.6655016447368389</v>
      </c>
      <c r="O1747" s="273"/>
      <c r="P1747" s="273"/>
      <c r="Q1747" s="277"/>
    </row>
    <row r="1748" spans="1:17" customFormat="1">
      <c r="A1748" s="271">
        <v>1745</v>
      </c>
      <c r="B1748" s="272"/>
      <c r="C1748" s="272" t="s">
        <v>729</v>
      </c>
      <c r="D1748" s="272" t="s">
        <v>5033</v>
      </c>
      <c r="E1748" s="272"/>
      <c r="F1748" s="273" t="s">
        <v>5042</v>
      </c>
      <c r="G1748" s="274">
        <v>305211140502</v>
      </c>
      <c r="H1748" s="273" t="s">
        <v>5056</v>
      </c>
      <c r="I1748" s="273" t="s">
        <v>2599</v>
      </c>
      <c r="J1748" s="273" t="s">
        <v>373</v>
      </c>
      <c r="K1748" s="275">
        <v>1.5395000000000001</v>
      </c>
      <c r="L1748" s="275">
        <v>1.5395000000000001</v>
      </c>
      <c r="M1748" s="275">
        <v>1.4906459999999999</v>
      </c>
      <c r="N1748" s="276">
        <v>3.1733679766157956</v>
      </c>
      <c r="O1748" s="273"/>
      <c r="P1748" s="273"/>
      <c r="Q1748" s="277"/>
    </row>
    <row r="1749" spans="1:17" customFormat="1">
      <c r="A1749" s="271">
        <v>1746</v>
      </c>
      <c r="B1749" s="272"/>
      <c r="C1749" s="272" t="s">
        <v>729</v>
      </c>
      <c r="D1749" s="272" t="s">
        <v>5033</v>
      </c>
      <c r="E1749" s="272"/>
      <c r="F1749" s="273" t="s">
        <v>5057</v>
      </c>
      <c r="G1749" s="274">
        <v>305211440202</v>
      </c>
      <c r="H1749" s="273" t="s">
        <v>2625</v>
      </c>
      <c r="I1749" s="273" t="s">
        <v>2840</v>
      </c>
      <c r="J1749" s="273" t="s">
        <v>373</v>
      </c>
      <c r="K1749" s="275">
        <v>0.72529999999999994</v>
      </c>
      <c r="L1749" s="275">
        <v>0.72529999999999994</v>
      </c>
      <c r="M1749" s="275">
        <v>0.70511899999999994</v>
      </c>
      <c r="N1749" s="276">
        <v>2.7824348545429487</v>
      </c>
      <c r="O1749" s="273"/>
      <c r="P1749" s="273"/>
      <c r="Q1749" s="277"/>
    </row>
    <row r="1750" spans="1:17" customFormat="1">
      <c r="A1750" s="271">
        <v>1747</v>
      </c>
      <c r="B1750" s="272"/>
      <c r="C1750" s="272" t="s">
        <v>729</v>
      </c>
      <c r="D1750" s="272" t="s">
        <v>5033</v>
      </c>
      <c r="E1750" s="272"/>
      <c r="F1750" s="273" t="s">
        <v>5042</v>
      </c>
      <c r="G1750" s="274">
        <v>305211140501</v>
      </c>
      <c r="H1750" s="273" t="s">
        <v>5058</v>
      </c>
      <c r="I1750" s="273" t="s">
        <v>2599</v>
      </c>
      <c r="J1750" s="273" t="s">
        <v>373</v>
      </c>
      <c r="K1750" s="275">
        <v>1.7470000000000001</v>
      </c>
      <c r="L1750" s="275">
        <v>1.7470000000000001</v>
      </c>
      <c r="M1750" s="275">
        <v>1.7002819999999998</v>
      </c>
      <c r="N1750" s="276">
        <v>2.6741843159702494</v>
      </c>
      <c r="O1750" s="273"/>
      <c r="P1750" s="273"/>
      <c r="Q1750" s="277"/>
    </row>
    <row r="1751" spans="1:17" customFormat="1">
      <c r="A1751" s="271">
        <v>1748</v>
      </c>
      <c r="B1751" s="272"/>
      <c r="C1751" s="272" t="s">
        <v>729</v>
      </c>
      <c r="D1751" s="272" t="s">
        <v>5033</v>
      </c>
      <c r="E1751" s="272"/>
      <c r="F1751" s="273" t="s">
        <v>5057</v>
      </c>
      <c r="G1751" s="274">
        <v>305211440206</v>
      </c>
      <c r="H1751" s="273" t="s">
        <v>5059</v>
      </c>
      <c r="I1751" s="273" t="s">
        <v>2658</v>
      </c>
      <c r="J1751" s="273" t="s">
        <v>373</v>
      </c>
      <c r="K1751" s="275">
        <v>3.7888999999999999</v>
      </c>
      <c r="L1751" s="275">
        <v>3.7888999999999999</v>
      </c>
      <c r="M1751" s="275">
        <v>3.696923</v>
      </c>
      <c r="N1751" s="276">
        <v>2.4275383356647042</v>
      </c>
      <c r="O1751" s="273"/>
      <c r="P1751" s="273"/>
      <c r="Q1751" s="277"/>
    </row>
    <row r="1752" spans="1:17" customFormat="1">
      <c r="A1752" s="271">
        <v>1749</v>
      </c>
      <c r="B1752" s="272"/>
      <c r="C1752" s="272" t="s">
        <v>729</v>
      </c>
      <c r="D1752" s="272" t="s">
        <v>5033</v>
      </c>
      <c r="E1752" s="272"/>
      <c r="F1752" s="273" t="s">
        <v>5047</v>
      </c>
      <c r="G1752" s="274">
        <v>305211140102</v>
      </c>
      <c r="H1752" s="273" t="s">
        <v>5060</v>
      </c>
      <c r="I1752" s="273" t="s">
        <v>2599</v>
      </c>
      <c r="J1752" s="273" t="s">
        <v>373</v>
      </c>
      <c r="K1752" s="275">
        <v>3.0598839999999998</v>
      </c>
      <c r="L1752" s="275">
        <v>3.0598839999999998</v>
      </c>
      <c r="M1752" s="275">
        <v>2.9906039999999998</v>
      </c>
      <c r="N1752" s="276">
        <v>2.2641381176541335</v>
      </c>
      <c r="O1752" s="273"/>
      <c r="P1752" s="273"/>
      <c r="Q1752" s="277"/>
    </row>
    <row r="1753" spans="1:17" customFormat="1">
      <c r="A1753" s="271">
        <v>1750</v>
      </c>
      <c r="B1753" s="272"/>
      <c r="C1753" s="272" t="s">
        <v>729</v>
      </c>
      <c r="D1753" s="272" t="s">
        <v>5033</v>
      </c>
      <c r="E1753" s="272"/>
      <c r="F1753" s="273" t="s">
        <v>5040</v>
      </c>
      <c r="G1753" s="274">
        <v>305211240102</v>
      </c>
      <c r="H1753" s="273" t="s">
        <v>5061</v>
      </c>
      <c r="I1753" s="273" t="s">
        <v>2596</v>
      </c>
      <c r="J1753" s="273" t="s">
        <v>373</v>
      </c>
      <c r="K1753" s="275">
        <v>0.47660000000000002</v>
      </c>
      <c r="L1753" s="275">
        <v>0.47660000000000002</v>
      </c>
      <c r="M1753" s="275">
        <v>0.46696599999999999</v>
      </c>
      <c r="N1753" s="276">
        <v>2.0214015946286259</v>
      </c>
      <c r="O1753" s="273"/>
      <c r="P1753" s="273"/>
      <c r="Q1753" s="277"/>
    </row>
    <row r="1754" spans="1:17" customFormat="1">
      <c r="A1754" s="271">
        <v>1751</v>
      </c>
      <c r="B1754" s="272"/>
      <c r="C1754" s="272" t="s">
        <v>729</v>
      </c>
      <c r="D1754" s="272" t="s">
        <v>5033</v>
      </c>
      <c r="E1754" s="272"/>
      <c r="F1754" s="273" t="s">
        <v>5051</v>
      </c>
      <c r="G1754" s="274">
        <v>305211140305</v>
      </c>
      <c r="H1754" s="273" t="s">
        <v>5062</v>
      </c>
      <c r="I1754" s="273" t="s">
        <v>2599</v>
      </c>
      <c r="J1754" s="273" t="s">
        <v>373</v>
      </c>
      <c r="K1754" s="275">
        <v>1.7228000000000001</v>
      </c>
      <c r="L1754" s="275">
        <v>1.7228000000000001</v>
      </c>
      <c r="M1754" s="275">
        <v>1.6908780000000001</v>
      </c>
      <c r="N1754" s="276">
        <v>1.8529138611562574</v>
      </c>
      <c r="O1754" s="273"/>
      <c r="P1754" s="273"/>
      <c r="Q1754" s="277"/>
    </row>
    <row r="1755" spans="1:17" customFormat="1">
      <c r="A1755" s="271">
        <v>1752</v>
      </c>
      <c r="B1755" s="272"/>
      <c r="C1755" s="272" t="s">
        <v>729</v>
      </c>
      <c r="D1755" s="272" t="s">
        <v>5033</v>
      </c>
      <c r="E1755" s="272"/>
      <c r="F1755" s="273" t="s">
        <v>5063</v>
      </c>
      <c r="G1755" s="274">
        <v>305211440104</v>
      </c>
      <c r="H1755" s="273" t="s">
        <v>5064</v>
      </c>
      <c r="I1755" s="273" t="s">
        <v>2596</v>
      </c>
      <c r="J1755" s="273" t="s">
        <v>373</v>
      </c>
      <c r="K1755" s="275">
        <v>3.5200000000000002E-2</v>
      </c>
      <c r="L1755" s="275">
        <v>3.5200000000000002E-2</v>
      </c>
      <c r="M1755" s="275">
        <v>3.4553E-2</v>
      </c>
      <c r="N1755" s="276">
        <v>1.8380681818181865</v>
      </c>
      <c r="O1755" s="273"/>
      <c r="P1755" s="273"/>
      <c r="Q1755" s="277"/>
    </row>
    <row r="1756" spans="1:17" customFormat="1">
      <c r="A1756" s="271">
        <v>1753</v>
      </c>
      <c r="B1756" s="272"/>
      <c r="C1756" s="272" t="s">
        <v>729</v>
      </c>
      <c r="D1756" s="272" t="s">
        <v>5033</v>
      </c>
      <c r="E1756" s="272"/>
      <c r="F1756" s="273" t="s">
        <v>5051</v>
      </c>
      <c r="G1756" s="274">
        <v>305211140303</v>
      </c>
      <c r="H1756" s="273" t="s">
        <v>3986</v>
      </c>
      <c r="I1756" s="273" t="s">
        <v>2599</v>
      </c>
      <c r="J1756" s="273" t="s">
        <v>373</v>
      </c>
      <c r="K1756" s="275">
        <v>0.82040000000000002</v>
      </c>
      <c r="L1756" s="275">
        <v>0.82040000000000002</v>
      </c>
      <c r="M1756" s="275">
        <v>0.80545</v>
      </c>
      <c r="N1756" s="276">
        <v>1.8222818137493928</v>
      </c>
      <c r="O1756" s="273"/>
      <c r="P1756" s="273"/>
      <c r="Q1756" s="277"/>
    </row>
    <row r="1757" spans="1:17" customFormat="1">
      <c r="A1757" s="271">
        <v>1754</v>
      </c>
      <c r="B1757" s="272"/>
      <c r="C1757" s="272" t="s">
        <v>729</v>
      </c>
      <c r="D1757" s="272" t="s">
        <v>5033</v>
      </c>
      <c r="E1757" s="272"/>
      <c r="F1757" s="273" t="s">
        <v>5054</v>
      </c>
      <c r="G1757" s="274">
        <v>305211240202</v>
      </c>
      <c r="H1757" s="273" t="s">
        <v>5065</v>
      </c>
      <c r="I1757" s="273" t="s">
        <v>2599</v>
      </c>
      <c r="J1757" s="273" t="s">
        <v>373</v>
      </c>
      <c r="K1757" s="275">
        <v>1.234</v>
      </c>
      <c r="L1757" s="275">
        <v>1.234</v>
      </c>
      <c r="M1757" s="275">
        <v>1.2163790000000001</v>
      </c>
      <c r="N1757" s="276">
        <v>1.427957860615874</v>
      </c>
      <c r="O1757" s="273"/>
      <c r="P1757" s="273"/>
      <c r="Q1757" s="277"/>
    </row>
    <row r="1758" spans="1:17" customFormat="1">
      <c r="A1758" s="271">
        <v>1755</v>
      </c>
      <c r="B1758" s="272"/>
      <c r="C1758" s="272" t="s">
        <v>729</v>
      </c>
      <c r="D1758" s="272" t="s">
        <v>5033</v>
      </c>
      <c r="E1758" s="272"/>
      <c r="F1758" s="273" t="s">
        <v>5054</v>
      </c>
      <c r="G1758" s="274">
        <v>305211240204</v>
      </c>
      <c r="H1758" s="273" t="s">
        <v>5066</v>
      </c>
      <c r="I1758" s="273" t="s">
        <v>2599</v>
      </c>
      <c r="J1758" s="273" t="s">
        <v>373</v>
      </c>
      <c r="K1758" s="275">
        <v>1.3170999999999999</v>
      </c>
      <c r="L1758" s="275">
        <v>1.3170999999999999</v>
      </c>
      <c r="M1758" s="275">
        <v>1.299051</v>
      </c>
      <c r="N1758" s="276">
        <v>1.3703591223141738</v>
      </c>
      <c r="O1758" s="273"/>
      <c r="P1758" s="273"/>
      <c r="Q1758" s="277"/>
    </row>
    <row r="1759" spans="1:17" customFormat="1">
      <c r="A1759" s="271">
        <v>1756</v>
      </c>
      <c r="B1759" s="272"/>
      <c r="C1759" s="272" t="s">
        <v>729</v>
      </c>
      <c r="D1759" s="272" t="s">
        <v>5033</v>
      </c>
      <c r="E1759" s="272"/>
      <c r="F1759" s="273" t="s">
        <v>5054</v>
      </c>
      <c r="G1759" s="274">
        <v>305211240201</v>
      </c>
      <c r="H1759" s="273" t="s">
        <v>3335</v>
      </c>
      <c r="I1759" s="273" t="s">
        <v>2599</v>
      </c>
      <c r="J1759" s="273" t="s">
        <v>373</v>
      </c>
      <c r="K1759" s="275">
        <v>1.2514000000000001</v>
      </c>
      <c r="L1759" s="275">
        <v>1.2514000000000001</v>
      </c>
      <c r="M1759" s="275">
        <v>1.236793</v>
      </c>
      <c r="N1759" s="276">
        <v>1.1672526770017611</v>
      </c>
      <c r="O1759" s="273"/>
      <c r="P1759" s="273"/>
      <c r="Q1759" s="277"/>
    </row>
    <row r="1760" spans="1:17" customFormat="1">
      <c r="A1760" s="271">
        <v>1757</v>
      </c>
      <c r="B1760" s="272"/>
      <c r="C1760" s="272" t="s">
        <v>729</v>
      </c>
      <c r="D1760" s="272" t="s">
        <v>5033</v>
      </c>
      <c r="E1760" s="272"/>
      <c r="F1760" s="273" t="s">
        <v>5051</v>
      </c>
      <c r="G1760" s="274">
        <v>305211140301</v>
      </c>
      <c r="H1760" s="273" t="s">
        <v>2625</v>
      </c>
      <c r="I1760" s="273" t="s">
        <v>2599</v>
      </c>
      <c r="J1760" s="273" t="s">
        <v>373</v>
      </c>
      <c r="K1760" s="275">
        <v>1.1044</v>
      </c>
      <c r="L1760" s="275">
        <v>1.1044</v>
      </c>
      <c r="M1760" s="275">
        <v>1.093736</v>
      </c>
      <c r="N1760" s="276">
        <v>0.96559217674755582</v>
      </c>
      <c r="O1760" s="273"/>
      <c r="P1760" s="273"/>
      <c r="Q1760" s="277"/>
    </row>
    <row r="1761" spans="1:17" customFormat="1">
      <c r="A1761" s="271">
        <v>1758</v>
      </c>
      <c r="B1761" s="272"/>
      <c r="C1761" s="272" t="s">
        <v>729</v>
      </c>
      <c r="D1761" s="272" t="s">
        <v>5033</v>
      </c>
      <c r="E1761" s="272"/>
      <c r="F1761" s="273" t="s">
        <v>5051</v>
      </c>
      <c r="G1761" s="274">
        <v>305211140302</v>
      </c>
      <c r="H1761" s="273" t="s">
        <v>5067</v>
      </c>
      <c r="I1761" s="273" t="s">
        <v>2599</v>
      </c>
      <c r="J1761" s="273" t="s">
        <v>373</v>
      </c>
      <c r="K1761" s="275">
        <v>2.1120000000000001</v>
      </c>
      <c r="L1761" s="275">
        <v>2.1120000000000001</v>
      </c>
      <c r="M1761" s="275">
        <v>2.0975489999999999</v>
      </c>
      <c r="N1761" s="276">
        <v>0.68423295454546462</v>
      </c>
      <c r="O1761" s="273"/>
      <c r="P1761" s="273"/>
      <c r="Q1761" s="277"/>
    </row>
    <row r="1762" spans="1:17" customFormat="1">
      <c r="A1762" s="271">
        <v>1759</v>
      </c>
      <c r="B1762" s="272"/>
      <c r="C1762" s="272" t="s">
        <v>729</v>
      </c>
      <c r="D1762" s="272" t="s">
        <v>5033</v>
      </c>
      <c r="E1762" s="272"/>
      <c r="F1762" s="273" t="s">
        <v>5045</v>
      </c>
      <c r="G1762" s="274">
        <v>305211440401</v>
      </c>
      <c r="H1762" s="273" t="s">
        <v>5068</v>
      </c>
      <c r="I1762" s="273" t="s">
        <v>2596</v>
      </c>
      <c r="J1762" s="273" t="s">
        <v>373</v>
      </c>
      <c r="K1762" s="275">
        <v>2.1196000000000002</v>
      </c>
      <c r="L1762" s="275">
        <v>2.1196000000000002</v>
      </c>
      <c r="M1762" s="275">
        <v>2.105645</v>
      </c>
      <c r="N1762" s="276">
        <v>0.65837893942254011</v>
      </c>
      <c r="O1762" s="273"/>
      <c r="P1762" s="273"/>
      <c r="Q1762" s="277"/>
    </row>
    <row r="1763" spans="1:17" customFormat="1">
      <c r="A1763" s="271">
        <v>1760</v>
      </c>
      <c r="B1763" s="272"/>
      <c r="C1763" s="272" t="s">
        <v>729</v>
      </c>
      <c r="D1763" s="272" t="s">
        <v>5033</v>
      </c>
      <c r="E1763" s="272"/>
      <c r="F1763" s="273" t="s">
        <v>5069</v>
      </c>
      <c r="G1763" s="274">
        <v>305211440304</v>
      </c>
      <c r="H1763" s="273" t="s">
        <v>2625</v>
      </c>
      <c r="I1763" s="273" t="s">
        <v>2840</v>
      </c>
      <c r="J1763" s="273" t="s">
        <v>373</v>
      </c>
      <c r="K1763" s="275">
        <v>0.28670000000000001</v>
      </c>
      <c r="L1763" s="275">
        <v>0.28670000000000001</v>
      </c>
      <c r="M1763" s="275">
        <v>0.28495100000000001</v>
      </c>
      <c r="N1763" s="276">
        <v>0.61004534356470197</v>
      </c>
      <c r="O1763" s="273"/>
      <c r="P1763" s="273"/>
      <c r="Q1763" s="277"/>
    </row>
    <row r="1764" spans="1:17" customFormat="1">
      <c r="A1764" s="271">
        <v>1761</v>
      </c>
      <c r="B1764" s="272"/>
      <c r="C1764" s="272" t="s">
        <v>729</v>
      </c>
      <c r="D1764" s="272" t="s">
        <v>5033</v>
      </c>
      <c r="E1764" s="272"/>
      <c r="F1764" s="273" t="s">
        <v>5070</v>
      </c>
      <c r="G1764" s="274">
        <v>305212440202</v>
      </c>
      <c r="H1764" s="273" t="s">
        <v>3565</v>
      </c>
      <c r="I1764" s="273" t="s">
        <v>2596</v>
      </c>
      <c r="J1764" s="273" t="s">
        <v>373</v>
      </c>
      <c r="K1764" s="275">
        <v>0.60289999999999999</v>
      </c>
      <c r="L1764" s="275">
        <v>0.60289999999999999</v>
      </c>
      <c r="M1764" s="275">
        <v>0.56062699999999999</v>
      </c>
      <c r="N1764" s="276">
        <v>7.0116105490131044</v>
      </c>
      <c r="O1764" s="273"/>
      <c r="P1764" s="273"/>
      <c r="Q1764" s="277"/>
    </row>
    <row r="1765" spans="1:17" customFormat="1">
      <c r="A1765" s="271">
        <v>1762</v>
      </c>
      <c r="B1765" s="272"/>
      <c r="C1765" s="272" t="s">
        <v>729</v>
      </c>
      <c r="D1765" s="272" t="s">
        <v>5033</v>
      </c>
      <c r="E1765" s="272"/>
      <c r="F1765" s="273" t="s">
        <v>5071</v>
      </c>
      <c r="G1765" s="274">
        <v>305213140102</v>
      </c>
      <c r="H1765" s="273" t="s">
        <v>5072</v>
      </c>
      <c r="I1765" s="273" t="s">
        <v>2596</v>
      </c>
      <c r="J1765" s="273" t="s">
        <v>373</v>
      </c>
      <c r="K1765" s="275">
        <v>3.18676</v>
      </c>
      <c r="L1765" s="275">
        <v>3.18676</v>
      </c>
      <c r="M1765" s="275">
        <v>2.9844309999999998</v>
      </c>
      <c r="N1765" s="276">
        <v>6.3490504462212467</v>
      </c>
      <c r="O1765" s="273"/>
      <c r="P1765" s="273"/>
      <c r="Q1765" s="277"/>
    </row>
    <row r="1766" spans="1:17" customFormat="1">
      <c r="A1766" s="271">
        <v>1763</v>
      </c>
      <c r="B1766" s="272"/>
      <c r="C1766" s="272" t="s">
        <v>729</v>
      </c>
      <c r="D1766" s="272" t="s">
        <v>5033</v>
      </c>
      <c r="E1766" s="272"/>
      <c r="F1766" s="273" t="s">
        <v>5073</v>
      </c>
      <c r="G1766" s="274">
        <v>305212240302</v>
      </c>
      <c r="H1766" s="273" t="s">
        <v>3565</v>
      </c>
      <c r="I1766" s="273" t="s">
        <v>2596</v>
      </c>
      <c r="J1766" s="273" t="s">
        <v>373</v>
      </c>
      <c r="K1766" s="275">
        <v>1.1479999999999999</v>
      </c>
      <c r="L1766" s="275">
        <v>1.1479999999999999</v>
      </c>
      <c r="M1766" s="275">
        <v>1.105888</v>
      </c>
      <c r="N1766" s="276">
        <v>3.6682926829268236</v>
      </c>
      <c r="O1766" s="273"/>
      <c r="P1766" s="273"/>
      <c r="Q1766" s="277"/>
    </row>
    <row r="1767" spans="1:17" customFormat="1">
      <c r="A1767" s="271">
        <v>1764</v>
      </c>
      <c r="B1767" s="272"/>
      <c r="C1767" s="272" t="s">
        <v>729</v>
      </c>
      <c r="D1767" s="272" t="s">
        <v>5033</v>
      </c>
      <c r="E1767" s="272"/>
      <c r="F1767" s="273" t="s">
        <v>5074</v>
      </c>
      <c r="G1767" s="274">
        <v>305212140501</v>
      </c>
      <c r="H1767" s="273" t="s">
        <v>5075</v>
      </c>
      <c r="I1767" s="273" t="s">
        <v>2596</v>
      </c>
      <c r="J1767" s="273" t="s">
        <v>373</v>
      </c>
      <c r="K1767" s="275">
        <v>0.48332000000000003</v>
      </c>
      <c r="L1767" s="275">
        <v>0.48332000000000003</v>
      </c>
      <c r="M1767" s="275">
        <v>0.46746300000000002</v>
      </c>
      <c r="N1767" s="276">
        <v>3.2808491268724675</v>
      </c>
      <c r="O1767" s="273"/>
      <c r="P1767" s="273"/>
      <c r="Q1767" s="277"/>
    </row>
    <row r="1768" spans="1:17" customFormat="1">
      <c r="A1768" s="271">
        <v>1765</v>
      </c>
      <c r="B1768" s="272"/>
      <c r="C1768" s="272" t="s">
        <v>729</v>
      </c>
      <c r="D1768" s="272" t="s">
        <v>5033</v>
      </c>
      <c r="E1768" s="272"/>
      <c r="F1768" s="273" t="s">
        <v>5076</v>
      </c>
      <c r="G1768" s="274">
        <v>305212140204</v>
      </c>
      <c r="H1768" s="273" t="s">
        <v>5077</v>
      </c>
      <c r="I1768" s="273" t="s">
        <v>2596</v>
      </c>
      <c r="J1768" s="273" t="s">
        <v>373</v>
      </c>
      <c r="K1768" s="275">
        <v>5.3400000000000003E-2</v>
      </c>
      <c r="L1768" s="275">
        <v>5.3400000000000003E-2</v>
      </c>
      <c r="M1768" s="275">
        <v>5.2102999999999997E-2</v>
      </c>
      <c r="N1768" s="276">
        <v>2.4288389513108735</v>
      </c>
      <c r="O1768" s="273"/>
      <c r="P1768" s="273"/>
      <c r="Q1768" s="277"/>
    </row>
    <row r="1769" spans="1:17" customFormat="1">
      <c r="A1769" s="271">
        <v>1766</v>
      </c>
      <c r="B1769" s="272"/>
      <c r="C1769" s="272" t="s">
        <v>729</v>
      </c>
      <c r="D1769" s="272" t="s">
        <v>5033</v>
      </c>
      <c r="E1769" s="272"/>
      <c r="F1769" s="273" t="s">
        <v>5078</v>
      </c>
      <c r="G1769" s="274">
        <v>305212140103</v>
      </c>
      <c r="H1769" s="273" t="s">
        <v>2900</v>
      </c>
      <c r="I1769" s="273" t="s">
        <v>2596</v>
      </c>
      <c r="J1769" s="273" t="s">
        <v>373</v>
      </c>
      <c r="K1769" s="275">
        <v>9.5999999999999992E-3</v>
      </c>
      <c r="L1769" s="275">
        <v>9.5999999999999992E-3</v>
      </c>
      <c r="M1769" s="275">
        <v>9.3749999999999997E-3</v>
      </c>
      <c r="N1769" s="276">
        <v>2.3437499999999951</v>
      </c>
      <c r="O1769" s="273"/>
      <c r="P1769" s="273"/>
      <c r="Q1769" s="277"/>
    </row>
    <row r="1770" spans="1:17" customFormat="1">
      <c r="A1770" s="271">
        <v>1767</v>
      </c>
      <c r="B1770" s="272"/>
      <c r="C1770" s="272" t="s">
        <v>729</v>
      </c>
      <c r="D1770" s="272" t="s">
        <v>5033</v>
      </c>
      <c r="E1770" s="272"/>
      <c r="F1770" s="273" t="s">
        <v>5079</v>
      </c>
      <c r="G1770" s="274">
        <v>305212240102</v>
      </c>
      <c r="H1770" s="273" t="s">
        <v>5080</v>
      </c>
      <c r="I1770" s="273" t="s">
        <v>2596</v>
      </c>
      <c r="J1770" s="273" t="s">
        <v>373</v>
      </c>
      <c r="K1770" s="275">
        <v>0.30880000000000002</v>
      </c>
      <c r="L1770" s="275">
        <v>0.30880000000000002</v>
      </c>
      <c r="M1770" s="275">
        <v>0.30455599999999999</v>
      </c>
      <c r="N1770" s="276">
        <v>1.3743523316062258</v>
      </c>
      <c r="O1770" s="273"/>
      <c r="P1770" s="273"/>
      <c r="Q1770" s="277"/>
    </row>
    <row r="1771" spans="1:17" customFormat="1">
      <c r="A1771" s="271">
        <v>1768</v>
      </c>
      <c r="B1771" s="272"/>
      <c r="C1771" s="272" t="s">
        <v>729</v>
      </c>
      <c r="D1771" s="272" t="s">
        <v>5033</v>
      </c>
      <c r="E1771" s="272"/>
      <c r="F1771" s="273" t="s">
        <v>5071</v>
      </c>
      <c r="G1771" s="274">
        <v>305213140106</v>
      </c>
      <c r="H1771" s="273" t="s">
        <v>5028</v>
      </c>
      <c r="I1771" s="273" t="s">
        <v>2658</v>
      </c>
      <c r="J1771" s="273" t="s">
        <v>373</v>
      </c>
      <c r="K1771" s="275">
        <v>1.4693000000000001</v>
      </c>
      <c r="L1771" s="275">
        <v>1.4693000000000001</v>
      </c>
      <c r="M1771" s="275">
        <v>1.4532449999999999</v>
      </c>
      <c r="N1771" s="276">
        <v>1.0926972027496189</v>
      </c>
      <c r="O1771" s="273"/>
      <c r="P1771" s="273"/>
      <c r="Q1771" s="277"/>
    </row>
    <row r="1772" spans="1:17" customFormat="1">
      <c r="A1772" s="271">
        <v>1769</v>
      </c>
      <c r="B1772" s="272"/>
      <c r="C1772" s="272" t="s">
        <v>729</v>
      </c>
      <c r="D1772" s="272" t="s">
        <v>5033</v>
      </c>
      <c r="E1772" s="272"/>
      <c r="F1772" s="273" t="s">
        <v>5071</v>
      </c>
      <c r="G1772" s="274">
        <v>305213140103</v>
      </c>
      <c r="H1772" s="273" t="s">
        <v>3719</v>
      </c>
      <c r="I1772" s="273" t="s">
        <v>2596</v>
      </c>
      <c r="J1772" s="273" t="s">
        <v>373</v>
      </c>
      <c r="K1772" s="275">
        <v>8.3199999999999996E-2</v>
      </c>
      <c r="L1772" s="275">
        <v>8.3199999999999996E-2</v>
      </c>
      <c r="M1772" s="275">
        <v>8.2766000000000006E-2</v>
      </c>
      <c r="N1772" s="276">
        <v>0.52163461538460332</v>
      </c>
      <c r="O1772" s="273"/>
      <c r="P1772" s="273"/>
      <c r="Q1772" s="277"/>
    </row>
    <row r="1773" spans="1:17" customFormat="1">
      <c r="A1773" s="271">
        <v>1770</v>
      </c>
      <c r="B1773" s="272"/>
      <c r="C1773" s="272" t="s">
        <v>729</v>
      </c>
      <c r="D1773" s="272" t="s">
        <v>5033</v>
      </c>
      <c r="E1773" s="272"/>
      <c r="F1773" s="273" t="s">
        <v>5051</v>
      </c>
      <c r="G1773" s="274">
        <v>305211140306</v>
      </c>
      <c r="H1773" s="273" t="s">
        <v>5081</v>
      </c>
      <c r="I1773" s="273" t="s">
        <v>2599</v>
      </c>
      <c r="J1773" s="273" t="s">
        <v>373</v>
      </c>
      <c r="K1773" s="275">
        <v>1.5448</v>
      </c>
      <c r="L1773" s="275">
        <v>1.5448</v>
      </c>
      <c r="M1773" s="275">
        <v>1.2527010000000001</v>
      </c>
      <c r="N1773" s="276">
        <v>18.90853184878301</v>
      </c>
      <c r="O1773" s="273"/>
      <c r="P1773" s="273"/>
      <c r="Q1773" s="277"/>
    </row>
    <row r="1774" spans="1:17" customFormat="1">
      <c r="A1774" s="271">
        <v>1771</v>
      </c>
      <c r="B1774" s="272"/>
      <c r="C1774" s="272" t="s">
        <v>729</v>
      </c>
      <c r="D1774" s="272" t="s">
        <v>5033</v>
      </c>
      <c r="E1774" s="272"/>
      <c r="F1774" s="273" t="s">
        <v>5082</v>
      </c>
      <c r="G1774" s="274">
        <v>305212340201</v>
      </c>
      <c r="H1774" s="273" t="s">
        <v>5083</v>
      </c>
      <c r="I1774" s="273" t="s">
        <v>2596</v>
      </c>
      <c r="J1774" s="273" t="s">
        <v>373</v>
      </c>
      <c r="K1774" s="275">
        <v>0.2954</v>
      </c>
      <c r="L1774" s="275">
        <v>0.2954</v>
      </c>
      <c r="M1774" s="275">
        <v>0.272424</v>
      </c>
      <c r="N1774" s="276">
        <v>7.7779282329045349</v>
      </c>
      <c r="O1774" s="273"/>
      <c r="P1774" s="273"/>
      <c r="Q1774" s="277"/>
    </row>
    <row r="1775" spans="1:17" customFormat="1">
      <c r="A1775" s="271">
        <v>1772</v>
      </c>
      <c r="B1775" s="272"/>
      <c r="C1775" s="272" t="s">
        <v>729</v>
      </c>
      <c r="D1775" s="272" t="s">
        <v>5033</v>
      </c>
      <c r="E1775" s="272"/>
      <c r="F1775" s="273" t="s">
        <v>5084</v>
      </c>
      <c r="G1775" s="274">
        <v>305211140202</v>
      </c>
      <c r="H1775" s="273" t="s">
        <v>5085</v>
      </c>
      <c r="I1775" s="273" t="s">
        <v>2596</v>
      </c>
      <c r="J1775" s="273" t="s">
        <v>373</v>
      </c>
      <c r="K1775" s="275">
        <v>1.4970000000000001</v>
      </c>
      <c r="L1775" s="275">
        <v>1.4970000000000001</v>
      </c>
      <c r="M1775" s="275">
        <v>1.3856839999999999</v>
      </c>
      <c r="N1775" s="276">
        <v>7.4359385437541876</v>
      </c>
      <c r="O1775" s="273"/>
      <c r="P1775" s="273"/>
      <c r="Q1775" s="277"/>
    </row>
    <row r="1776" spans="1:17" customFormat="1">
      <c r="A1776" s="271">
        <v>1773</v>
      </c>
      <c r="B1776" s="272"/>
      <c r="C1776" s="272" t="s">
        <v>729</v>
      </c>
      <c r="D1776" s="272" t="s">
        <v>5033</v>
      </c>
      <c r="E1776" s="272"/>
      <c r="F1776" s="273" t="s">
        <v>5086</v>
      </c>
      <c r="G1776" s="274">
        <v>305213240203</v>
      </c>
      <c r="H1776" s="273" t="s">
        <v>5087</v>
      </c>
      <c r="I1776" s="273" t="s">
        <v>2596</v>
      </c>
      <c r="J1776" s="273" t="s">
        <v>373</v>
      </c>
      <c r="K1776" s="275">
        <v>0.27439999999999998</v>
      </c>
      <c r="L1776" s="275">
        <v>0.27439999999999998</v>
      </c>
      <c r="M1776" s="275">
        <v>0.25462800000000002</v>
      </c>
      <c r="N1776" s="276">
        <v>7.2055393586005687</v>
      </c>
      <c r="O1776" s="273"/>
      <c r="P1776" s="273"/>
      <c r="Q1776" s="277"/>
    </row>
    <row r="1777" spans="1:17" customFormat="1">
      <c r="A1777" s="271">
        <v>1774</v>
      </c>
      <c r="B1777" s="272"/>
      <c r="C1777" s="272" t="s">
        <v>729</v>
      </c>
      <c r="D1777" s="272" t="s">
        <v>5033</v>
      </c>
      <c r="E1777" s="272"/>
      <c r="F1777" s="273" t="s">
        <v>5088</v>
      </c>
      <c r="G1777" s="274">
        <v>305213440305</v>
      </c>
      <c r="H1777" s="273" t="s">
        <v>5089</v>
      </c>
      <c r="I1777" s="273" t="s">
        <v>2596</v>
      </c>
      <c r="J1777" s="273" t="s">
        <v>373</v>
      </c>
      <c r="K1777" s="275">
        <v>9.7000000000000003E-2</v>
      </c>
      <c r="L1777" s="275">
        <v>9.7000000000000003E-2</v>
      </c>
      <c r="M1777" s="275">
        <v>9.0754000000000001E-2</v>
      </c>
      <c r="N1777" s="276">
        <v>6.4391752577319608</v>
      </c>
      <c r="O1777" s="273"/>
      <c r="P1777" s="273"/>
      <c r="Q1777" s="277"/>
    </row>
    <row r="1778" spans="1:17" customFormat="1">
      <c r="A1778" s="271">
        <v>1775</v>
      </c>
      <c r="B1778" s="272"/>
      <c r="C1778" s="272" t="s">
        <v>729</v>
      </c>
      <c r="D1778" s="272" t="s">
        <v>5033</v>
      </c>
      <c r="E1778" s="272"/>
      <c r="F1778" s="273" t="s">
        <v>5090</v>
      </c>
      <c r="G1778" s="274">
        <v>305213240403</v>
      </c>
      <c r="H1778" s="273" t="s">
        <v>5091</v>
      </c>
      <c r="I1778" s="273" t="s">
        <v>2596</v>
      </c>
      <c r="J1778" s="273" t="s">
        <v>373</v>
      </c>
      <c r="K1778" s="275">
        <v>0.26079999999999998</v>
      </c>
      <c r="L1778" s="275">
        <v>0.26079999999999998</v>
      </c>
      <c r="M1778" s="275">
        <v>0.24440299999999998</v>
      </c>
      <c r="N1778" s="276">
        <v>6.2871932515337399</v>
      </c>
      <c r="O1778" s="273"/>
      <c r="P1778" s="273"/>
      <c r="Q1778" s="277"/>
    </row>
    <row r="1779" spans="1:17" customFormat="1">
      <c r="A1779" s="271">
        <v>1776</v>
      </c>
      <c r="B1779" s="272"/>
      <c r="C1779" s="272" t="s">
        <v>729</v>
      </c>
      <c r="D1779" s="272" t="s">
        <v>5033</v>
      </c>
      <c r="E1779" s="272"/>
      <c r="F1779" s="273" t="s">
        <v>5092</v>
      </c>
      <c r="G1779" s="274">
        <v>305213340101</v>
      </c>
      <c r="H1779" s="273" t="s">
        <v>5093</v>
      </c>
      <c r="I1779" s="273" t="s">
        <v>2596</v>
      </c>
      <c r="J1779" s="273" t="s">
        <v>373</v>
      </c>
      <c r="K1779" s="275">
        <v>6.2199999999999998E-2</v>
      </c>
      <c r="L1779" s="275">
        <v>6.2199999999999998E-2</v>
      </c>
      <c r="M1779" s="275">
        <v>5.8520999999999997E-2</v>
      </c>
      <c r="N1779" s="276">
        <v>5.9147909967845695</v>
      </c>
      <c r="O1779" s="273"/>
      <c r="P1779" s="273"/>
      <c r="Q1779" s="277"/>
    </row>
    <row r="1780" spans="1:17" customFormat="1">
      <c r="A1780" s="271">
        <v>1777</v>
      </c>
      <c r="B1780" s="272"/>
      <c r="C1780" s="272" t="s">
        <v>729</v>
      </c>
      <c r="D1780" s="272" t="s">
        <v>5033</v>
      </c>
      <c r="E1780" s="272"/>
      <c r="F1780" s="273" t="s">
        <v>5094</v>
      </c>
      <c r="G1780" s="274">
        <v>305213240102</v>
      </c>
      <c r="H1780" s="273" t="s">
        <v>5095</v>
      </c>
      <c r="I1780" s="273" t="s">
        <v>2596</v>
      </c>
      <c r="J1780" s="273" t="s">
        <v>373</v>
      </c>
      <c r="K1780" s="275">
        <v>2.3708</v>
      </c>
      <c r="L1780" s="275">
        <v>2.3708</v>
      </c>
      <c r="M1780" s="275">
        <v>2.241406</v>
      </c>
      <c r="N1780" s="276">
        <v>5.4578201450987009</v>
      </c>
      <c r="O1780" s="273"/>
      <c r="P1780" s="273"/>
      <c r="Q1780" s="277"/>
    </row>
    <row r="1781" spans="1:17" customFormat="1">
      <c r="A1781" s="271">
        <v>1778</v>
      </c>
      <c r="B1781" s="272"/>
      <c r="C1781" s="272" t="s">
        <v>729</v>
      </c>
      <c r="D1781" s="272" t="s">
        <v>5033</v>
      </c>
      <c r="E1781" s="272"/>
      <c r="F1781" s="273" t="s">
        <v>5096</v>
      </c>
      <c r="G1781" s="274">
        <v>305213440202</v>
      </c>
      <c r="H1781" s="273" t="s">
        <v>5097</v>
      </c>
      <c r="I1781" s="273" t="s">
        <v>2596</v>
      </c>
      <c r="J1781" s="273" t="s">
        <v>373</v>
      </c>
      <c r="K1781" s="275">
        <v>0.41010000000000002</v>
      </c>
      <c r="L1781" s="275">
        <v>0.41010000000000002</v>
      </c>
      <c r="M1781" s="275">
        <v>0.39452300000000001</v>
      </c>
      <c r="N1781" s="276">
        <v>3.7983418678371148</v>
      </c>
      <c r="O1781" s="273"/>
      <c r="P1781" s="273"/>
      <c r="Q1781" s="277"/>
    </row>
    <row r="1782" spans="1:17" customFormat="1">
      <c r="A1782" s="271">
        <v>1779</v>
      </c>
      <c r="B1782" s="272"/>
      <c r="C1782" s="272" t="s">
        <v>729</v>
      </c>
      <c r="D1782" s="272" t="s">
        <v>5033</v>
      </c>
      <c r="E1782" s="272"/>
      <c r="F1782" s="273" t="s">
        <v>5098</v>
      </c>
      <c r="G1782" s="274">
        <v>305212340302</v>
      </c>
      <c r="H1782" s="273" t="s">
        <v>5099</v>
      </c>
      <c r="I1782" s="273" t="s">
        <v>2596</v>
      </c>
      <c r="J1782" s="273" t="s">
        <v>373</v>
      </c>
      <c r="K1782" s="275">
        <v>0.36320000000000002</v>
      </c>
      <c r="L1782" s="275">
        <v>0.36320000000000002</v>
      </c>
      <c r="M1782" s="275">
        <v>0.35206799999999999</v>
      </c>
      <c r="N1782" s="276">
        <v>3.0649779735682903</v>
      </c>
      <c r="O1782" s="273"/>
      <c r="P1782" s="273"/>
      <c r="Q1782" s="277"/>
    </row>
    <row r="1783" spans="1:17" customFormat="1">
      <c r="A1783" s="271">
        <v>1780</v>
      </c>
      <c r="B1783" s="272"/>
      <c r="C1783" s="272" t="s">
        <v>729</v>
      </c>
      <c r="D1783" s="272" t="s">
        <v>5033</v>
      </c>
      <c r="E1783" s="272"/>
      <c r="F1783" s="273" t="s">
        <v>5100</v>
      </c>
      <c r="G1783" s="274">
        <v>305212340101</v>
      </c>
      <c r="H1783" s="273" t="s">
        <v>5101</v>
      </c>
      <c r="I1783" s="273" t="s">
        <v>2596</v>
      </c>
      <c r="J1783" s="273" t="s">
        <v>373</v>
      </c>
      <c r="K1783" s="275">
        <v>0.44619999999999999</v>
      </c>
      <c r="L1783" s="275">
        <v>0.44619999999999999</v>
      </c>
      <c r="M1783" s="275">
        <v>0.44071399999999999</v>
      </c>
      <c r="N1783" s="276">
        <v>1.2294935006723422</v>
      </c>
      <c r="O1783" s="273"/>
      <c r="P1783" s="273"/>
      <c r="Q1783" s="277"/>
    </row>
    <row r="1784" spans="1:17" customFormat="1">
      <c r="A1784" s="271">
        <v>1781</v>
      </c>
      <c r="B1784" s="272"/>
      <c r="C1784" s="272" t="s">
        <v>729</v>
      </c>
      <c r="D1784" s="272" t="s">
        <v>5033</v>
      </c>
      <c r="E1784" s="272"/>
      <c r="F1784" s="273" t="s">
        <v>5088</v>
      </c>
      <c r="G1784" s="274">
        <v>305213440304</v>
      </c>
      <c r="H1784" s="273" t="s">
        <v>2900</v>
      </c>
      <c r="I1784" s="273" t="s">
        <v>2658</v>
      </c>
      <c r="J1784" s="273" t="s">
        <v>373</v>
      </c>
      <c r="K1784" s="275">
        <v>8.3099999999999993E-2</v>
      </c>
      <c r="L1784" s="275">
        <v>8.3099999999999993E-2</v>
      </c>
      <c r="M1784" s="275">
        <v>8.2766000000000006E-2</v>
      </c>
      <c r="N1784" s="276">
        <v>0.40192539109505065</v>
      </c>
      <c r="O1784" s="273"/>
      <c r="P1784" s="273"/>
      <c r="Q1784" s="277"/>
    </row>
    <row r="1785" spans="1:17" customFormat="1">
      <c r="A1785" s="271">
        <v>1782</v>
      </c>
      <c r="B1785" s="272"/>
      <c r="C1785" s="272" t="s">
        <v>729</v>
      </c>
      <c r="D1785" s="272" t="s">
        <v>5033</v>
      </c>
      <c r="E1785" s="272"/>
      <c r="F1785" s="273" t="s">
        <v>5047</v>
      </c>
      <c r="G1785" s="274">
        <v>305211140105</v>
      </c>
      <c r="H1785" s="273" t="s">
        <v>5102</v>
      </c>
      <c r="I1785" s="273" t="s">
        <v>2596</v>
      </c>
      <c r="J1785" s="273" t="s">
        <v>373</v>
      </c>
      <c r="K1785" s="275">
        <v>0.19848299999999999</v>
      </c>
      <c r="L1785" s="275">
        <v>0.19848299999999999</v>
      </c>
      <c r="M1785" s="275">
        <v>0.19638900000000001</v>
      </c>
      <c r="N1785" s="276">
        <v>1.0550021916234564</v>
      </c>
      <c r="O1785" s="273"/>
      <c r="P1785" s="273"/>
      <c r="Q1785" s="277"/>
    </row>
    <row r="1786" spans="1:17" customFormat="1">
      <c r="A1786" s="271">
        <v>1783</v>
      </c>
      <c r="B1786" s="272"/>
      <c r="C1786" s="272" t="s">
        <v>729</v>
      </c>
      <c r="D1786" s="272" t="s">
        <v>5033</v>
      </c>
      <c r="E1786" s="272"/>
      <c r="F1786" s="273" t="s">
        <v>5103</v>
      </c>
      <c r="G1786" s="274">
        <v>305213540101</v>
      </c>
      <c r="H1786" s="273" t="s">
        <v>5104</v>
      </c>
      <c r="I1786" s="273" t="s">
        <v>2596</v>
      </c>
      <c r="J1786" s="273" t="s">
        <v>373</v>
      </c>
      <c r="K1786" s="275">
        <v>7.3599999999999999E-2</v>
      </c>
      <c r="L1786" s="275">
        <v>7.3599999999999999E-2</v>
      </c>
      <c r="M1786" s="275">
        <v>7.3169999999999999E-2</v>
      </c>
      <c r="N1786" s="276">
        <v>0.58423913043478237</v>
      </c>
      <c r="O1786" s="273"/>
      <c r="P1786" s="273"/>
      <c r="Q1786" s="277"/>
    </row>
    <row r="1787" spans="1:17" customFormat="1">
      <c r="A1787" s="271">
        <v>1784</v>
      </c>
      <c r="B1787" s="272"/>
      <c r="C1787" s="272" t="s">
        <v>729</v>
      </c>
      <c r="D1787" s="272" t="s">
        <v>5105</v>
      </c>
      <c r="E1787" s="272"/>
      <c r="F1787" s="273" t="s">
        <v>5106</v>
      </c>
      <c r="G1787" s="274">
        <v>305721240504</v>
      </c>
      <c r="H1787" s="273" t="s">
        <v>5107</v>
      </c>
      <c r="I1787" s="273" t="s">
        <v>2596</v>
      </c>
      <c r="J1787" s="273" t="s">
        <v>373</v>
      </c>
      <c r="K1787" s="275">
        <v>1.3559999999999999E-2</v>
      </c>
      <c r="L1787" s="275">
        <v>1.3559999999999999E-2</v>
      </c>
      <c r="M1787" s="275">
        <v>1.0985E-2</v>
      </c>
      <c r="N1787" s="276">
        <v>18.989675516224182</v>
      </c>
      <c r="O1787" s="273"/>
      <c r="P1787" s="273"/>
      <c r="Q1787" s="277"/>
    </row>
    <row r="1788" spans="1:17" customFormat="1">
      <c r="A1788" s="271">
        <v>1785</v>
      </c>
      <c r="B1788" s="272"/>
      <c r="C1788" s="272" t="s">
        <v>729</v>
      </c>
      <c r="D1788" s="272" t="s">
        <v>5105</v>
      </c>
      <c r="E1788" s="272"/>
      <c r="F1788" s="273" t="s">
        <v>5108</v>
      </c>
      <c r="G1788" s="274">
        <v>305721340501</v>
      </c>
      <c r="H1788" s="273" t="s">
        <v>5109</v>
      </c>
      <c r="I1788" s="273" t="s">
        <v>2596</v>
      </c>
      <c r="J1788" s="273" t="s">
        <v>373</v>
      </c>
      <c r="K1788" s="275">
        <v>0.16539999999999999</v>
      </c>
      <c r="L1788" s="275">
        <v>0.16539999999999999</v>
      </c>
      <c r="M1788" s="275">
        <v>0.14232400000000001</v>
      </c>
      <c r="N1788" s="276">
        <v>13.951632406287779</v>
      </c>
      <c r="O1788" s="273"/>
      <c r="P1788" s="273"/>
      <c r="Q1788" s="277"/>
    </row>
    <row r="1789" spans="1:17" customFormat="1">
      <c r="A1789" s="271">
        <v>1786</v>
      </c>
      <c r="B1789" s="272"/>
      <c r="C1789" s="272" t="s">
        <v>729</v>
      </c>
      <c r="D1789" s="272" t="s">
        <v>5105</v>
      </c>
      <c r="E1789" s="272"/>
      <c r="F1789" s="273" t="s">
        <v>5110</v>
      </c>
      <c r="G1789" s="274">
        <v>305721340603</v>
      </c>
      <c r="H1789" s="273" t="s">
        <v>5111</v>
      </c>
      <c r="I1789" s="273" t="s">
        <v>2596</v>
      </c>
      <c r="J1789" s="273" t="s">
        <v>373</v>
      </c>
      <c r="K1789" s="275">
        <v>0.78920000000000001</v>
      </c>
      <c r="L1789" s="275">
        <v>0.78920000000000001</v>
      </c>
      <c r="M1789" s="275">
        <v>0.71482100000000004</v>
      </c>
      <c r="N1789" s="276">
        <v>9.4246071971616789</v>
      </c>
      <c r="O1789" s="273"/>
      <c r="P1789" s="273"/>
      <c r="Q1789" s="277"/>
    </row>
    <row r="1790" spans="1:17" customFormat="1">
      <c r="A1790" s="271">
        <v>1787</v>
      </c>
      <c r="B1790" s="272"/>
      <c r="C1790" s="272" t="s">
        <v>729</v>
      </c>
      <c r="D1790" s="272" t="s">
        <v>5105</v>
      </c>
      <c r="E1790" s="272"/>
      <c r="F1790" s="273" t="s">
        <v>5112</v>
      </c>
      <c r="G1790" s="274">
        <v>305721340403</v>
      </c>
      <c r="H1790" s="273" t="s">
        <v>5113</v>
      </c>
      <c r="I1790" s="273" t="s">
        <v>2596</v>
      </c>
      <c r="J1790" s="273" t="s">
        <v>373</v>
      </c>
      <c r="K1790" s="275">
        <v>0.2059</v>
      </c>
      <c r="L1790" s="275">
        <v>0.2059</v>
      </c>
      <c r="M1790" s="275">
        <v>0.19092199999999998</v>
      </c>
      <c r="N1790" s="276">
        <v>7.2744050509956386</v>
      </c>
      <c r="O1790" s="273"/>
      <c r="P1790" s="273"/>
      <c r="Q1790" s="277"/>
    </row>
    <row r="1791" spans="1:17" customFormat="1">
      <c r="A1791" s="271">
        <v>1788</v>
      </c>
      <c r="B1791" s="272"/>
      <c r="C1791" s="272" t="s">
        <v>729</v>
      </c>
      <c r="D1791" s="272" t="s">
        <v>5105</v>
      </c>
      <c r="E1791" s="272"/>
      <c r="F1791" s="273" t="s">
        <v>5114</v>
      </c>
      <c r="G1791" s="274">
        <v>305721340204</v>
      </c>
      <c r="H1791" s="273" t="s">
        <v>5115</v>
      </c>
      <c r="I1791" s="273" t="s">
        <v>2596</v>
      </c>
      <c r="J1791" s="273" t="s">
        <v>373</v>
      </c>
      <c r="K1791" s="275">
        <v>1.1819999999999999</v>
      </c>
      <c r="L1791" s="275">
        <v>1.1819999999999999</v>
      </c>
      <c r="M1791" s="275">
        <v>1.1020179999999999</v>
      </c>
      <c r="N1791" s="276">
        <v>6.7666666666666666</v>
      </c>
      <c r="O1791" s="273"/>
      <c r="P1791" s="273"/>
      <c r="Q1791" s="277"/>
    </row>
    <row r="1792" spans="1:17" customFormat="1">
      <c r="A1792" s="271">
        <v>1789</v>
      </c>
      <c r="B1792" s="272"/>
      <c r="C1792" s="272" t="s">
        <v>729</v>
      </c>
      <c r="D1792" s="272" t="s">
        <v>5105</v>
      </c>
      <c r="E1792" s="272"/>
      <c r="F1792" s="273" t="s">
        <v>5116</v>
      </c>
      <c r="G1792" s="274">
        <v>305721240203</v>
      </c>
      <c r="H1792" s="273" t="s">
        <v>5117</v>
      </c>
      <c r="I1792" s="273" t="s">
        <v>2596</v>
      </c>
      <c r="J1792" s="273" t="s">
        <v>373</v>
      </c>
      <c r="K1792" s="275">
        <v>1.2660400000000001</v>
      </c>
      <c r="L1792" s="275">
        <v>1.2660400000000001</v>
      </c>
      <c r="M1792" s="275">
        <v>1.1988369999999999</v>
      </c>
      <c r="N1792" s="276">
        <v>5.3081261255568641</v>
      </c>
      <c r="O1792" s="273"/>
      <c r="P1792" s="273"/>
      <c r="Q1792" s="277"/>
    </row>
    <row r="1793" spans="1:17" customFormat="1">
      <c r="A1793" s="271">
        <v>1790</v>
      </c>
      <c r="B1793" s="272"/>
      <c r="C1793" s="272" t="s">
        <v>729</v>
      </c>
      <c r="D1793" s="272" t="s">
        <v>5105</v>
      </c>
      <c r="E1793" s="272"/>
      <c r="F1793" s="273" t="s">
        <v>5118</v>
      </c>
      <c r="G1793" s="274">
        <v>305731440403</v>
      </c>
      <c r="H1793" s="273" t="s">
        <v>5119</v>
      </c>
      <c r="I1793" s="273" t="s">
        <v>2596</v>
      </c>
      <c r="J1793" s="273" t="s">
        <v>373</v>
      </c>
      <c r="K1793" s="275">
        <v>1.1377999999999999</v>
      </c>
      <c r="L1793" s="275">
        <v>1.1377999999999999</v>
      </c>
      <c r="M1793" s="275">
        <v>1.0922049999999999</v>
      </c>
      <c r="N1793" s="276">
        <v>4.0072947793988449</v>
      </c>
      <c r="O1793" s="273"/>
      <c r="P1793" s="273"/>
      <c r="Q1793" s="277"/>
    </row>
    <row r="1794" spans="1:17" customFormat="1">
      <c r="A1794" s="271">
        <v>1791</v>
      </c>
      <c r="B1794" s="272"/>
      <c r="C1794" s="272" t="s">
        <v>729</v>
      </c>
      <c r="D1794" s="272" t="s">
        <v>5105</v>
      </c>
      <c r="E1794" s="272"/>
      <c r="F1794" s="273" t="s">
        <v>5120</v>
      </c>
      <c r="G1794" s="274">
        <v>305731440302</v>
      </c>
      <c r="H1794" s="273" t="s">
        <v>5121</v>
      </c>
      <c r="I1794" s="273" t="s">
        <v>2596</v>
      </c>
      <c r="J1794" s="273" t="s">
        <v>373</v>
      </c>
      <c r="K1794" s="275">
        <v>1.671</v>
      </c>
      <c r="L1794" s="275">
        <v>1.671</v>
      </c>
      <c r="M1794" s="275">
        <v>1.6123230000000002</v>
      </c>
      <c r="N1794" s="276">
        <v>3.5114901256732418</v>
      </c>
      <c r="O1794" s="273"/>
      <c r="P1794" s="273"/>
      <c r="Q1794" s="277"/>
    </row>
    <row r="1795" spans="1:17" customFormat="1">
      <c r="A1795" s="271">
        <v>1792</v>
      </c>
      <c r="B1795" s="272"/>
      <c r="C1795" s="272" t="s">
        <v>729</v>
      </c>
      <c r="D1795" s="272" t="s">
        <v>5105</v>
      </c>
      <c r="E1795" s="272"/>
      <c r="F1795" s="273" t="s">
        <v>5122</v>
      </c>
      <c r="G1795" s="274">
        <v>305721140303</v>
      </c>
      <c r="H1795" s="273" t="s">
        <v>5123</v>
      </c>
      <c r="I1795" s="273" t="s">
        <v>2596</v>
      </c>
      <c r="J1795" s="273" t="s">
        <v>373</v>
      </c>
      <c r="K1795" s="275">
        <v>1.3829</v>
      </c>
      <c r="L1795" s="275">
        <v>1.3829</v>
      </c>
      <c r="M1795" s="275">
        <v>1.339073</v>
      </c>
      <c r="N1795" s="276">
        <v>3.1692096319328988</v>
      </c>
      <c r="O1795" s="273"/>
      <c r="P1795" s="273"/>
      <c r="Q1795" s="277"/>
    </row>
    <row r="1796" spans="1:17" customFormat="1">
      <c r="A1796" s="271">
        <v>1793</v>
      </c>
      <c r="B1796" s="272"/>
      <c r="C1796" s="272" t="s">
        <v>729</v>
      </c>
      <c r="D1796" s="272" t="s">
        <v>5105</v>
      </c>
      <c r="E1796" s="272"/>
      <c r="F1796" s="273" t="s">
        <v>5124</v>
      </c>
      <c r="G1796" s="274">
        <v>305213440102</v>
      </c>
      <c r="H1796" s="273" t="s">
        <v>5125</v>
      </c>
      <c r="I1796" s="273" t="s">
        <v>2596</v>
      </c>
      <c r="J1796" s="273" t="s">
        <v>373</v>
      </c>
      <c r="K1796" s="275">
        <v>0.11600000000000001</v>
      </c>
      <c r="L1796" s="275">
        <v>0.11600000000000001</v>
      </c>
      <c r="M1796" s="275">
        <v>0.112954</v>
      </c>
      <c r="N1796" s="276">
        <v>2.6258620689655232</v>
      </c>
      <c r="O1796" s="273"/>
      <c r="P1796" s="273"/>
      <c r="Q1796" s="277"/>
    </row>
    <row r="1797" spans="1:17" customFormat="1">
      <c r="A1797" s="271">
        <v>1794</v>
      </c>
      <c r="B1797" s="272"/>
      <c r="C1797" s="272" t="s">
        <v>729</v>
      </c>
      <c r="D1797" s="272" t="s">
        <v>5105</v>
      </c>
      <c r="E1797" s="272"/>
      <c r="F1797" s="273" t="s">
        <v>5114</v>
      </c>
      <c r="G1797" s="274">
        <v>305721340201</v>
      </c>
      <c r="H1797" s="273" t="s">
        <v>5126</v>
      </c>
      <c r="I1797" s="273" t="s">
        <v>2596</v>
      </c>
      <c r="J1797" s="273" t="s">
        <v>373</v>
      </c>
      <c r="K1797" s="275">
        <v>1.2338</v>
      </c>
      <c r="L1797" s="275">
        <v>1.2338</v>
      </c>
      <c r="M1797" s="275">
        <v>1.2139800000000001</v>
      </c>
      <c r="N1797" s="276">
        <v>1.6064191927378786</v>
      </c>
      <c r="O1797" s="273"/>
      <c r="P1797" s="273"/>
      <c r="Q1797" s="277"/>
    </row>
    <row r="1798" spans="1:17" customFormat="1">
      <c r="A1798" s="271">
        <v>1795</v>
      </c>
      <c r="B1798" s="272"/>
      <c r="C1798" s="272" t="s">
        <v>729</v>
      </c>
      <c r="D1798" s="272" t="s">
        <v>5105</v>
      </c>
      <c r="E1798" s="272"/>
      <c r="F1798" s="273" t="s">
        <v>5127</v>
      </c>
      <c r="G1798" s="274">
        <v>305731440101</v>
      </c>
      <c r="H1798" s="273" t="s">
        <v>5128</v>
      </c>
      <c r="I1798" s="273" t="s">
        <v>2596</v>
      </c>
      <c r="J1798" s="273" t="s">
        <v>373</v>
      </c>
      <c r="K1798" s="275">
        <v>0.76947200000000004</v>
      </c>
      <c r="L1798" s="275">
        <v>0.76947200000000004</v>
      </c>
      <c r="M1798" s="275">
        <v>0.75814000000000004</v>
      </c>
      <c r="N1798" s="276">
        <v>1.472698161856443</v>
      </c>
      <c r="O1798" s="273"/>
      <c r="P1798" s="273"/>
      <c r="Q1798" s="277"/>
    </row>
    <row r="1799" spans="1:17" customFormat="1">
      <c r="A1799" s="271">
        <v>1796</v>
      </c>
      <c r="B1799" s="272"/>
      <c r="C1799" s="272" t="s">
        <v>729</v>
      </c>
      <c r="D1799" s="272" t="s">
        <v>5105</v>
      </c>
      <c r="E1799" s="272"/>
      <c r="F1799" s="273" t="s">
        <v>5129</v>
      </c>
      <c r="G1799" s="274">
        <v>305731440501</v>
      </c>
      <c r="H1799" s="273" t="s">
        <v>5130</v>
      </c>
      <c r="I1799" s="273" t="s">
        <v>2596</v>
      </c>
      <c r="J1799" s="273" t="s">
        <v>373</v>
      </c>
      <c r="K1799" s="275">
        <v>1.2344000000000001E-2</v>
      </c>
      <c r="L1799" s="275">
        <v>1.2344000000000001E-2</v>
      </c>
      <c r="M1799" s="275">
        <v>1.2193000000000001E-2</v>
      </c>
      <c r="N1799" s="276">
        <v>1.2232663642255353</v>
      </c>
      <c r="O1799" s="273"/>
      <c r="P1799" s="273"/>
      <c r="Q1799" s="277"/>
    </row>
    <row r="1800" spans="1:17" customFormat="1">
      <c r="A1800" s="271">
        <v>1797</v>
      </c>
      <c r="B1800" s="272"/>
      <c r="C1800" s="272" t="s">
        <v>729</v>
      </c>
      <c r="D1800" s="272" t="s">
        <v>5105</v>
      </c>
      <c r="E1800" s="272"/>
      <c r="F1800" s="273" t="s">
        <v>5131</v>
      </c>
      <c r="G1800" s="274">
        <v>305721240105</v>
      </c>
      <c r="H1800" s="273" t="s">
        <v>5132</v>
      </c>
      <c r="I1800" s="273" t="s">
        <v>2596</v>
      </c>
      <c r="J1800" s="273" t="s">
        <v>373</v>
      </c>
      <c r="K1800" s="275">
        <v>0.78922999999999999</v>
      </c>
      <c r="L1800" s="275">
        <v>0.78922999999999999</v>
      </c>
      <c r="M1800" s="275">
        <v>0.78087499999999999</v>
      </c>
      <c r="N1800" s="276">
        <v>1.0586267627941159</v>
      </c>
      <c r="O1800" s="273"/>
      <c r="P1800" s="273"/>
      <c r="Q1800" s="277"/>
    </row>
    <row r="1801" spans="1:17" customFormat="1">
      <c r="A1801" s="271">
        <v>1798</v>
      </c>
      <c r="B1801" s="272"/>
      <c r="C1801" s="272" t="s">
        <v>729</v>
      </c>
      <c r="D1801" s="272" t="s">
        <v>5105</v>
      </c>
      <c r="E1801" s="272"/>
      <c r="F1801" s="273" t="s">
        <v>5133</v>
      </c>
      <c r="G1801" s="274">
        <v>305711140203</v>
      </c>
      <c r="H1801" s="273" t="s">
        <v>5134</v>
      </c>
      <c r="I1801" s="273" t="s">
        <v>2596</v>
      </c>
      <c r="J1801" s="273" t="s">
        <v>373</v>
      </c>
      <c r="K1801" s="275">
        <v>0.19181699999999999</v>
      </c>
      <c r="L1801" s="275">
        <v>0.19181699999999999</v>
      </c>
      <c r="M1801" s="275">
        <v>0.169908</v>
      </c>
      <c r="N1801" s="276">
        <v>11.421823925929393</v>
      </c>
      <c r="O1801" s="273"/>
      <c r="P1801" s="273"/>
      <c r="Q1801" s="277"/>
    </row>
    <row r="1802" spans="1:17" customFormat="1">
      <c r="A1802" s="271">
        <v>1799</v>
      </c>
      <c r="B1802" s="272"/>
      <c r="C1802" s="272" t="s">
        <v>729</v>
      </c>
      <c r="D1802" s="272" t="s">
        <v>5105</v>
      </c>
      <c r="E1802" s="272"/>
      <c r="F1802" s="273" t="s">
        <v>5135</v>
      </c>
      <c r="G1802" s="274">
        <v>305711240501</v>
      </c>
      <c r="H1802" s="273" t="s">
        <v>3557</v>
      </c>
      <c r="I1802" s="273" t="s">
        <v>2596</v>
      </c>
      <c r="J1802" s="273" t="s">
        <v>373</v>
      </c>
      <c r="K1802" s="275">
        <v>0.79105599999999998</v>
      </c>
      <c r="L1802" s="275">
        <v>0.79105599999999998</v>
      </c>
      <c r="M1802" s="275">
        <v>0.76531199999999999</v>
      </c>
      <c r="N1802" s="276">
        <v>3.2543840132683388</v>
      </c>
      <c r="O1802" s="273"/>
      <c r="P1802" s="273"/>
      <c r="Q1802" s="277"/>
    </row>
    <row r="1803" spans="1:17" customFormat="1">
      <c r="A1803" s="271">
        <v>1800</v>
      </c>
      <c r="B1803" s="272"/>
      <c r="C1803" s="272" t="s">
        <v>729</v>
      </c>
      <c r="D1803" s="272" t="s">
        <v>5105</v>
      </c>
      <c r="E1803" s="272"/>
      <c r="F1803" s="273" t="s">
        <v>5136</v>
      </c>
      <c r="G1803" s="274">
        <v>305711240104</v>
      </c>
      <c r="H1803" s="273" t="s">
        <v>5137</v>
      </c>
      <c r="I1803" s="273" t="s">
        <v>2596</v>
      </c>
      <c r="J1803" s="273" t="s">
        <v>373</v>
      </c>
      <c r="K1803" s="275">
        <v>1.6535599999999999</v>
      </c>
      <c r="L1803" s="275">
        <v>1.6535599999999999</v>
      </c>
      <c r="M1803" s="275">
        <v>1.6000650000000001</v>
      </c>
      <c r="N1803" s="276">
        <v>3.2351411500036198</v>
      </c>
      <c r="O1803" s="273"/>
      <c r="P1803" s="273"/>
      <c r="Q1803" s="277"/>
    </row>
    <row r="1804" spans="1:17" customFormat="1">
      <c r="A1804" s="271">
        <v>1801</v>
      </c>
      <c r="B1804" s="272"/>
      <c r="C1804" s="272" t="s">
        <v>729</v>
      </c>
      <c r="D1804" s="272" t="s">
        <v>5105</v>
      </c>
      <c r="E1804" s="272"/>
      <c r="F1804" s="273" t="s">
        <v>5136</v>
      </c>
      <c r="G1804" s="274">
        <v>305711240103</v>
      </c>
      <c r="H1804" s="273" t="s">
        <v>5138</v>
      </c>
      <c r="I1804" s="273" t="s">
        <v>2596</v>
      </c>
      <c r="J1804" s="273" t="s">
        <v>373</v>
      </c>
      <c r="K1804" s="275">
        <v>1.160434</v>
      </c>
      <c r="L1804" s="275">
        <v>1.160434</v>
      </c>
      <c r="M1804" s="275">
        <v>1.1271979999999999</v>
      </c>
      <c r="N1804" s="276">
        <v>2.8641008450286742</v>
      </c>
      <c r="O1804" s="273"/>
      <c r="P1804" s="273"/>
      <c r="Q1804" s="277"/>
    </row>
    <row r="1805" spans="1:17" customFormat="1">
      <c r="A1805" s="271">
        <v>1802</v>
      </c>
      <c r="B1805" s="272"/>
      <c r="C1805" s="272" t="s">
        <v>729</v>
      </c>
      <c r="D1805" s="272" t="s">
        <v>5105</v>
      </c>
      <c r="E1805" s="272"/>
      <c r="F1805" s="273" t="s">
        <v>5136</v>
      </c>
      <c r="G1805" s="274">
        <v>305711240105</v>
      </c>
      <c r="H1805" s="273" t="s">
        <v>5139</v>
      </c>
      <c r="I1805" s="273" t="s">
        <v>2596</v>
      </c>
      <c r="J1805" s="273" t="s">
        <v>373</v>
      </c>
      <c r="K1805" s="275">
        <v>0.45241100000000001</v>
      </c>
      <c r="L1805" s="275">
        <v>0.45241100000000001</v>
      </c>
      <c r="M1805" s="275">
        <v>0.439639</v>
      </c>
      <c r="N1805" s="276">
        <v>2.82309669747199</v>
      </c>
      <c r="O1805" s="273"/>
      <c r="P1805" s="273"/>
      <c r="Q1805" s="277"/>
    </row>
    <row r="1806" spans="1:17" customFormat="1">
      <c r="A1806" s="271">
        <v>1803</v>
      </c>
      <c r="B1806" s="272"/>
      <c r="C1806" s="272" t="s">
        <v>729</v>
      </c>
      <c r="D1806" s="272" t="s">
        <v>5105</v>
      </c>
      <c r="E1806" s="272"/>
      <c r="F1806" s="273" t="s">
        <v>5136</v>
      </c>
      <c r="G1806" s="274">
        <v>305711240101</v>
      </c>
      <c r="H1806" s="273" t="s">
        <v>5140</v>
      </c>
      <c r="I1806" s="273" t="s">
        <v>2596</v>
      </c>
      <c r="J1806" s="273" t="s">
        <v>373</v>
      </c>
      <c r="K1806" s="275">
        <v>2.864798</v>
      </c>
      <c r="L1806" s="275">
        <v>2.864798</v>
      </c>
      <c r="M1806" s="275">
        <v>2.7875420000000002</v>
      </c>
      <c r="N1806" s="276">
        <v>2.6967346388820355</v>
      </c>
      <c r="O1806" s="273"/>
      <c r="P1806" s="273"/>
      <c r="Q1806" s="277"/>
    </row>
    <row r="1807" spans="1:17" customFormat="1">
      <c r="A1807" s="271">
        <v>1804</v>
      </c>
      <c r="B1807" s="272"/>
      <c r="C1807" s="272" t="s">
        <v>729</v>
      </c>
      <c r="D1807" s="272" t="s">
        <v>5105</v>
      </c>
      <c r="E1807" s="272"/>
      <c r="F1807" s="273" t="s">
        <v>5141</v>
      </c>
      <c r="G1807" s="274">
        <v>305711340103</v>
      </c>
      <c r="H1807" s="273" t="s">
        <v>5142</v>
      </c>
      <c r="I1807" s="273" t="s">
        <v>2596</v>
      </c>
      <c r="J1807" s="273" t="s">
        <v>373</v>
      </c>
      <c r="K1807" s="275">
        <v>1.943344</v>
      </c>
      <c r="L1807" s="275">
        <v>1.943344</v>
      </c>
      <c r="M1807" s="275">
        <v>1.896579</v>
      </c>
      <c r="N1807" s="276">
        <v>2.4064190385232846</v>
      </c>
      <c r="O1807" s="273"/>
      <c r="P1807" s="273"/>
      <c r="Q1807" s="277"/>
    </row>
    <row r="1808" spans="1:17" customFormat="1">
      <c r="A1808" s="271">
        <v>1805</v>
      </c>
      <c r="B1808" s="272"/>
      <c r="C1808" s="272" t="s">
        <v>729</v>
      </c>
      <c r="D1808" s="272" t="s">
        <v>5105</v>
      </c>
      <c r="E1808" s="272"/>
      <c r="F1808" s="273" t="s">
        <v>5143</v>
      </c>
      <c r="G1808" s="274">
        <v>305711140103</v>
      </c>
      <c r="H1808" s="273" t="s">
        <v>5144</v>
      </c>
      <c r="I1808" s="273" t="s">
        <v>2596</v>
      </c>
      <c r="J1808" s="273" t="s">
        <v>373</v>
      </c>
      <c r="K1808" s="275">
        <v>0.32713100000000001</v>
      </c>
      <c r="L1808" s="275">
        <v>0.32713100000000001</v>
      </c>
      <c r="M1808" s="275">
        <v>0.32100499999999998</v>
      </c>
      <c r="N1808" s="276">
        <v>1.87264429234772</v>
      </c>
      <c r="O1808" s="273"/>
      <c r="P1808" s="273"/>
      <c r="Q1808" s="277"/>
    </row>
    <row r="1809" spans="1:17" customFormat="1">
      <c r="A1809" s="271">
        <v>1806</v>
      </c>
      <c r="B1809" s="272"/>
      <c r="C1809" s="272" t="s">
        <v>729</v>
      </c>
      <c r="D1809" s="272" t="s">
        <v>5105</v>
      </c>
      <c r="E1809" s="272"/>
      <c r="F1809" s="273" t="s">
        <v>5145</v>
      </c>
      <c r="G1809" s="274">
        <v>305711340301</v>
      </c>
      <c r="H1809" s="273" t="s">
        <v>5146</v>
      </c>
      <c r="I1809" s="273" t="s">
        <v>2596</v>
      </c>
      <c r="J1809" s="273" t="s">
        <v>373</v>
      </c>
      <c r="K1809" s="275">
        <v>8.2175999999999999E-2</v>
      </c>
      <c r="L1809" s="275">
        <v>8.2175999999999999E-2</v>
      </c>
      <c r="M1809" s="275">
        <v>8.0959000000000003E-2</v>
      </c>
      <c r="N1809" s="276">
        <v>1.4809676791277209</v>
      </c>
      <c r="O1809" s="273"/>
      <c r="P1809" s="273"/>
      <c r="Q1809" s="277"/>
    </row>
    <row r="1810" spans="1:17" customFormat="1">
      <c r="A1810" s="271">
        <v>1807</v>
      </c>
      <c r="B1810" s="272"/>
      <c r="C1810" s="272" t="s">
        <v>729</v>
      </c>
      <c r="D1810" s="272" t="s">
        <v>5105</v>
      </c>
      <c r="E1810" s="272"/>
      <c r="F1810" s="273" t="s">
        <v>5135</v>
      </c>
      <c r="G1810" s="274">
        <v>305711240503</v>
      </c>
      <c r="H1810" s="273" t="s">
        <v>5147</v>
      </c>
      <c r="I1810" s="273" t="s">
        <v>2596</v>
      </c>
      <c r="J1810" s="273" t="s">
        <v>373</v>
      </c>
      <c r="K1810" s="275">
        <v>1.0384100000000001</v>
      </c>
      <c r="L1810" s="275">
        <v>1.0384100000000001</v>
      </c>
      <c r="M1810" s="275">
        <v>1.028994</v>
      </c>
      <c r="N1810" s="276">
        <v>0.90677092863128161</v>
      </c>
      <c r="O1810" s="273"/>
      <c r="P1810" s="273"/>
      <c r="Q1810" s="277"/>
    </row>
    <row r="1811" spans="1:17" customFormat="1">
      <c r="A1811" s="271">
        <v>1808</v>
      </c>
      <c r="B1811" s="272"/>
      <c r="C1811" s="272" t="s">
        <v>729</v>
      </c>
      <c r="D1811" s="272" t="s">
        <v>5105</v>
      </c>
      <c r="E1811" s="272"/>
      <c r="F1811" s="273" t="s">
        <v>5148</v>
      </c>
      <c r="G1811" s="274">
        <v>305721140404</v>
      </c>
      <c r="H1811" s="273" t="s">
        <v>5149</v>
      </c>
      <c r="I1811" s="273" t="s">
        <v>2687</v>
      </c>
      <c r="J1811" s="273" t="s">
        <v>373</v>
      </c>
      <c r="K1811" s="275">
        <v>1.6596</v>
      </c>
      <c r="L1811" s="275">
        <v>1.6596</v>
      </c>
      <c r="M1811" s="275">
        <v>1.6415200000000001</v>
      </c>
      <c r="N1811" s="276">
        <v>1.0894191371414723</v>
      </c>
      <c r="O1811" s="273"/>
      <c r="P1811" s="273"/>
      <c r="Q1811" s="277"/>
    </row>
    <row r="1812" spans="1:17" customFormat="1">
      <c r="A1812" s="271">
        <v>1809</v>
      </c>
      <c r="B1812" s="272"/>
      <c r="C1812" s="272" t="s">
        <v>729</v>
      </c>
      <c r="D1812" s="272" t="s">
        <v>5105</v>
      </c>
      <c r="E1812" s="272"/>
      <c r="F1812" s="273" t="s">
        <v>5150</v>
      </c>
      <c r="G1812" s="274">
        <v>305213440403</v>
      </c>
      <c r="H1812" s="273" t="s">
        <v>5151</v>
      </c>
      <c r="I1812" s="273" t="s">
        <v>2596</v>
      </c>
      <c r="J1812" s="273" t="s">
        <v>373</v>
      </c>
      <c r="K1812" s="275">
        <v>7.6300000000000007E-2</v>
      </c>
      <c r="L1812" s="275">
        <v>7.6300000000000007E-2</v>
      </c>
      <c r="M1812" s="275">
        <v>7.2935E-2</v>
      </c>
      <c r="N1812" s="276">
        <v>4.4102228047182264</v>
      </c>
      <c r="O1812" s="273"/>
      <c r="P1812" s="273"/>
      <c r="Q1812" s="277"/>
    </row>
    <row r="1813" spans="1:17" customFormat="1">
      <c r="A1813" s="271">
        <v>1810</v>
      </c>
      <c r="B1813" s="272"/>
      <c r="C1813" s="272" t="s">
        <v>729</v>
      </c>
      <c r="D1813" s="272" t="s">
        <v>5105</v>
      </c>
      <c r="E1813" s="272"/>
      <c r="F1813" s="273" t="s">
        <v>5152</v>
      </c>
      <c r="G1813" s="274">
        <v>305712440104</v>
      </c>
      <c r="H1813" s="273" t="s">
        <v>5153</v>
      </c>
      <c r="I1813" s="273" t="s">
        <v>2596</v>
      </c>
      <c r="J1813" s="273" t="s">
        <v>373</v>
      </c>
      <c r="K1813" s="275">
        <v>0.50919000000000003</v>
      </c>
      <c r="L1813" s="275">
        <v>0.50919000000000003</v>
      </c>
      <c r="M1813" s="275">
        <v>0.49608399999999997</v>
      </c>
      <c r="N1813" s="276">
        <v>2.5738918674758069</v>
      </c>
      <c r="O1813" s="273"/>
      <c r="P1813" s="273"/>
      <c r="Q1813" s="277"/>
    </row>
    <row r="1814" spans="1:17" customFormat="1">
      <c r="A1814" s="271">
        <v>1811</v>
      </c>
      <c r="B1814" s="272"/>
      <c r="C1814" s="272" t="s">
        <v>729</v>
      </c>
      <c r="D1814" s="272" t="s">
        <v>5105</v>
      </c>
      <c r="E1814" s="272"/>
      <c r="F1814" s="273" t="s">
        <v>5154</v>
      </c>
      <c r="G1814" s="274">
        <v>305712140102</v>
      </c>
      <c r="H1814" s="273" t="s">
        <v>5155</v>
      </c>
      <c r="I1814" s="273" t="s">
        <v>2596</v>
      </c>
      <c r="J1814" s="273" t="s">
        <v>373</v>
      </c>
      <c r="K1814" s="275">
        <v>0.9204</v>
      </c>
      <c r="L1814" s="275">
        <v>0.9204</v>
      </c>
      <c r="M1814" s="275">
        <v>0.89840900000000001</v>
      </c>
      <c r="N1814" s="276">
        <v>2.3892872664059084</v>
      </c>
      <c r="O1814" s="273"/>
      <c r="P1814" s="273"/>
      <c r="Q1814" s="277"/>
    </row>
    <row r="1815" spans="1:17" customFormat="1">
      <c r="A1815" s="271">
        <v>1812</v>
      </c>
      <c r="B1815" s="272"/>
      <c r="C1815" s="272" t="s">
        <v>729</v>
      </c>
      <c r="D1815" s="272" t="s">
        <v>5105</v>
      </c>
      <c r="E1815" s="272"/>
      <c r="F1815" s="273" t="s">
        <v>5156</v>
      </c>
      <c r="G1815" s="274">
        <v>305712440202</v>
      </c>
      <c r="H1815" s="273" t="s">
        <v>5157</v>
      </c>
      <c r="I1815" s="273" t="s">
        <v>2596</v>
      </c>
      <c r="J1815" s="273" t="s">
        <v>373</v>
      </c>
      <c r="K1815" s="275">
        <v>0.20569999999999999</v>
      </c>
      <c r="L1815" s="275">
        <v>0.20569999999999999</v>
      </c>
      <c r="M1815" s="275">
        <v>0.202732</v>
      </c>
      <c r="N1815" s="276">
        <v>1.4428779776373353</v>
      </c>
      <c r="O1815" s="273"/>
      <c r="P1815" s="273"/>
      <c r="Q1815" s="277"/>
    </row>
    <row r="1816" spans="1:17" customFormat="1">
      <c r="A1816" s="271">
        <v>1813</v>
      </c>
      <c r="B1816" s="272"/>
      <c r="C1816" s="272" t="s">
        <v>729</v>
      </c>
      <c r="D1816" s="272" t="s">
        <v>5105</v>
      </c>
      <c r="E1816" s="272"/>
      <c r="F1816" s="273" t="s">
        <v>5158</v>
      </c>
      <c r="G1816" s="274">
        <v>305712140201</v>
      </c>
      <c r="H1816" s="273" t="s">
        <v>5159</v>
      </c>
      <c r="I1816" s="273" t="s">
        <v>2596</v>
      </c>
      <c r="J1816" s="273" t="s">
        <v>373</v>
      </c>
      <c r="K1816" s="275">
        <v>0.3755</v>
      </c>
      <c r="L1816" s="275">
        <v>0.3755</v>
      </c>
      <c r="M1816" s="275">
        <v>0.37077100000000002</v>
      </c>
      <c r="N1816" s="276">
        <v>1.2593874833555214</v>
      </c>
      <c r="O1816" s="273"/>
      <c r="P1816" s="273"/>
      <c r="Q1816" s="277"/>
    </row>
    <row r="1817" spans="1:17" customFormat="1">
      <c r="A1817" s="271">
        <v>1814</v>
      </c>
      <c r="B1817" s="272"/>
      <c r="C1817" s="272" t="s">
        <v>729</v>
      </c>
      <c r="D1817" s="272" t="s">
        <v>1559</v>
      </c>
      <c r="E1817" s="272"/>
      <c r="F1817" s="273" t="s">
        <v>5160</v>
      </c>
      <c r="G1817" s="274" t="s">
        <v>5161</v>
      </c>
      <c r="H1817" s="273" t="s">
        <v>5162</v>
      </c>
      <c r="I1817" s="273" t="s">
        <v>2840</v>
      </c>
      <c r="J1817" s="273" t="s">
        <v>373</v>
      </c>
      <c r="K1817" s="275">
        <v>1.1086499999999999</v>
      </c>
      <c r="L1817" s="275">
        <v>1.1086499999999999</v>
      </c>
      <c r="M1817" s="275">
        <v>0.77331099999999997</v>
      </c>
      <c r="N1817" s="276">
        <v>30.247508230731068</v>
      </c>
      <c r="O1817" s="273"/>
      <c r="P1817" s="273"/>
      <c r="Q1817" s="277"/>
    </row>
    <row r="1818" spans="1:17" customFormat="1">
      <c r="A1818" s="271">
        <v>1815</v>
      </c>
      <c r="B1818" s="272"/>
      <c r="C1818" s="272" t="s">
        <v>729</v>
      </c>
      <c r="D1818" s="272" t="s">
        <v>1559</v>
      </c>
      <c r="E1818" s="272"/>
      <c r="F1818" s="273" t="s">
        <v>5163</v>
      </c>
      <c r="G1818" s="274" t="s">
        <v>5164</v>
      </c>
      <c r="H1818" s="273" t="s">
        <v>5165</v>
      </c>
      <c r="I1818" s="273" t="s">
        <v>2596</v>
      </c>
      <c r="J1818" s="273" t="s">
        <v>373</v>
      </c>
      <c r="K1818" s="275">
        <v>0.82540000000000002</v>
      </c>
      <c r="L1818" s="275">
        <v>0.82540000000000002</v>
      </c>
      <c r="M1818" s="275">
        <v>0.63811899999999999</v>
      </c>
      <c r="N1818" s="276">
        <v>22.689726193360798</v>
      </c>
      <c r="O1818" s="273"/>
      <c r="P1818" s="273"/>
      <c r="Q1818" s="277"/>
    </row>
    <row r="1819" spans="1:17" customFormat="1">
      <c r="A1819" s="271">
        <v>1816</v>
      </c>
      <c r="B1819" s="272"/>
      <c r="C1819" s="272" t="s">
        <v>729</v>
      </c>
      <c r="D1819" s="272" t="s">
        <v>1559</v>
      </c>
      <c r="E1819" s="272"/>
      <c r="F1819" s="273" t="s">
        <v>5166</v>
      </c>
      <c r="G1819" s="274" t="s">
        <v>5167</v>
      </c>
      <c r="H1819" s="273" t="s">
        <v>5168</v>
      </c>
      <c r="I1819" s="273" t="s">
        <v>2840</v>
      </c>
      <c r="J1819" s="273" t="s">
        <v>373</v>
      </c>
      <c r="K1819" s="275">
        <v>0.1192</v>
      </c>
      <c r="L1819" s="275">
        <v>0.1192</v>
      </c>
      <c r="M1819" s="275">
        <v>0.10184499999999999</v>
      </c>
      <c r="N1819" s="276">
        <v>14.559563758389269</v>
      </c>
      <c r="O1819" s="273"/>
      <c r="P1819" s="273"/>
      <c r="Q1819" s="277"/>
    </row>
    <row r="1820" spans="1:17" customFormat="1">
      <c r="A1820" s="271">
        <v>1817</v>
      </c>
      <c r="B1820" s="272"/>
      <c r="C1820" s="272" t="s">
        <v>729</v>
      </c>
      <c r="D1820" s="272" t="s">
        <v>1559</v>
      </c>
      <c r="E1820" s="272"/>
      <c r="F1820" s="273" t="s">
        <v>5163</v>
      </c>
      <c r="G1820" s="274" t="s">
        <v>5169</v>
      </c>
      <c r="H1820" s="273" t="s">
        <v>5170</v>
      </c>
      <c r="I1820" s="273" t="s">
        <v>2596</v>
      </c>
      <c r="J1820" s="273" t="s">
        <v>373</v>
      </c>
      <c r="K1820" s="275">
        <v>2.6406499999999999</v>
      </c>
      <c r="L1820" s="275">
        <v>2.6406499999999999</v>
      </c>
      <c r="M1820" s="275">
        <v>2.4002369999999997</v>
      </c>
      <c r="N1820" s="276">
        <v>9.104311438471596</v>
      </c>
      <c r="O1820" s="273"/>
      <c r="P1820" s="273"/>
      <c r="Q1820" s="277"/>
    </row>
    <row r="1821" spans="1:17" customFormat="1">
      <c r="A1821" s="271">
        <v>1818</v>
      </c>
      <c r="B1821" s="272"/>
      <c r="C1821" s="272" t="s">
        <v>729</v>
      </c>
      <c r="D1821" s="272" t="s">
        <v>1559</v>
      </c>
      <c r="E1821" s="272"/>
      <c r="F1821" s="273" t="s">
        <v>5171</v>
      </c>
      <c r="G1821" s="274" t="s">
        <v>5172</v>
      </c>
      <c r="H1821" s="273" t="s">
        <v>3656</v>
      </c>
      <c r="I1821" s="273" t="s">
        <v>2596</v>
      </c>
      <c r="J1821" s="273" t="s">
        <v>373</v>
      </c>
      <c r="K1821" s="275">
        <v>0.89159999999999995</v>
      </c>
      <c r="L1821" s="275">
        <v>0.89159999999999995</v>
      </c>
      <c r="M1821" s="275">
        <v>0.82138299999999997</v>
      </c>
      <c r="N1821" s="276">
        <v>7.875392552714219</v>
      </c>
      <c r="O1821" s="273"/>
      <c r="P1821" s="273"/>
      <c r="Q1821" s="277"/>
    </row>
    <row r="1822" spans="1:17" customFormat="1">
      <c r="A1822" s="271">
        <v>1819</v>
      </c>
      <c r="B1822" s="272"/>
      <c r="C1822" s="272" t="s">
        <v>729</v>
      </c>
      <c r="D1822" s="272" t="s">
        <v>1559</v>
      </c>
      <c r="E1822" s="272"/>
      <c r="F1822" s="273" t="s">
        <v>5173</v>
      </c>
      <c r="G1822" s="274" t="s">
        <v>5174</v>
      </c>
      <c r="H1822" s="273" t="s">
        <v>5175</v>
      </c>
      <c r="I1822" s="273" t="s">
        <v>2596</v>
      </c>
      <c r="J1822" s="273" t="s">
        <v>373</v>
      </c>
      <c r="K1822" s="275">
        <v>0.1474</v>
      </c>
      <c r="L1822" s="275">
        <v>0.1474</v>
      </c>
      <c r="M1822" s="275">
        <v>0.13942299999999999</v>
      </c>
      <c r="N1822" s="276">
        <v>5.4118046132971589</v>
      </c>
      <c r="O1822" s="273"/>
      <c r="P1822" s="273"/>
      <c r="Q1822" s="277"/>
    </row>
    <row r="1823" spans="1:17" customFormat="1">
      <c r="A1823" s="271">
        <v>1820</v>
      </c>
      <c r="B1823" s="272"/>
      <c r="C1823" s="272" t="s">
        <v>729</v>
      </c>
      <c r="D1823" s="272" t="s">
        <v>1559</v>
      </c>
      <c r="E1823" s="272"/>
      <c r="F1823" s="273" t="s">
        <v>5176</v>
      </c>
      <c r="G1823" s="274" t="s">
        <v>5177</v>
      </c>
      <c r="H1823" s="273" t="s">
        <v>5178</v>
      </c>
      <c r="I1823" s="273" t="s">
        <v>2596</v>
      </c>
      <c r="J1823" s="273" t="s">
        <v>373</v>
      </c>
      <c r="K1823" s="275">
        <v>5.11E-2</v>
      </c>
      <c r="L1823" s="275">
        <v>5.11E-2</v>
      </c>
      <c r="M1823" s="275">
        <v>4.9210999999999998E-2</v>
      </c>
      <c r="N1823" s="276">
        <v>3.6966731898238785</v>
      </c>
      <c r="O1823" s="273"/>
      <c r="P1823" s="273"/>
      <c r="Q1823" s="277"/>
    </row>
    <row r="1824" spans="1:17" customFormat="1">
      <c r="A1824" s="271">
        <v>1821</v>
      </c>
      <c r="B1824" s="272"/>
      <c r="C1824" s="272" t="s">
        <v>729</v>
      </c>
      <c r="D1824" s="272" t="s">
        <v>1559</v>
      </c>
      <c r="E1824" s="272"/>
      <c r="F1824" s="273" t="s">
        <v>5179</v>
      </c>
      <c r="G1824" s="274" t="s">
        <v>5180</v>
      </c>
      <c r="H1824" s="273" t="s">
        <v>3902</v>
      </c>
      <c r="I1824" s="273" t="s">
        <v>2599</v>
      </c>
      <c r="J1824" s="273" t="s">
        <v>373</v>
      </c>
      <c r="K1824" s="275">
        <v>1.6853800000000001</v>
      </c>
      <c r="L1824" s="275">
        <v>1.6853800000000001</v>
      </c>
      <c r="M1824" s="275">
        <v>1.627111</v>
      </c>
      <c r="N1824" s="276">
        <v>3.4573211975934286</v>
      </c>
      <c r="O1824" s="273"/>
      <c r="P1824" s="273"/>
      <c r="Q1824" s="277"/>
    </row>
    <row r="1825" spans="1:17" customFormat="1">
      <c r="A1825" s="271">
        <v>1822</v>
      </c>
      <c r="B1825" s="272"/>
      <c r="C1825" s="272" t="s">
        <v>729</v>
      </c>
      <c r="D1825" s="272" t="s">
        <v>1559</v>
      </c>
      <c r="E1825" s="272"/>
      <c r="F1825" s="273" t="s">
        <v>5181</v>
      </c>
      <c r="G1825" s="274" t="s">
        <v>5182</v>
      </c>
      <c r="H1825" s="273" t="s">
        <v>5183</v>
      </c>
      <c r="I1825" s="273" t="s">
        <v>2596</v>
      </c>
      <c r="J1825" s="273" t="s">
        <v>373</v>
      </c>
      <c r="K1825" s="275">
        <v>0.82989999999999997</v>
      </c>
      <c r="L1825" s="275">
        <v>0.82989999999999997</v>
      </c>
      <c r="M1825" s="275">
        <v>0.80757900000000005</v>
      </c>
      <c r="N1825" s="276">
        <v>2.6896011567658662</v>
      </c>
      <c r="O1825" s="273"/>
      <c r="P1825" s="273"/>
      <c r="Q1825" s="277"/>
    </row>
    <row r="1826" spans="1:17" customFormat="1">
      <c r="A1826" s="271">
        <v>1823</v>
      </c>
      <c r="B1826" s="272"/>
      <c r="C1826" s="272" t="s">
        <v>729</v>
      </c>
      <c r="D1826" s="272" t="s">
        <v>1559</v>
      </c>
      <c r="E1826" s="272"/>
      <c r="F1826" s="273" t="s">
        <v>5179</v>
      </c>
      <c r="G1826" s="274" t="s">
        <v>5184</v>
      </c>
      <c r="H1826" s="273" t="s">
        <v>3672</v>
      </c>
      <c r="I1826" s="273" t="s">
        <v>2599</v>
      </c>
      <c r="J1826" s="273" t="s">
        <v>373</v>
      </c>
      <c r="K1826" s="275">
        <v>0.72890999999999995</v>
      </c>
      <c r="L1826" s="275">
        <v>0.72890999999999995</v>
      </c>
      <c r="M1826" s="275">
        <v>0.70990799999999998</v>
      </c>
      <c r="N1826" s="276">
        <v>2.6069062024118157</v>
      </c>
      <c r="O1826" s="273"/>
      <c r="P1826" s="273"/>
      <c r="Q1826" s="277"/>
    </row>
    <row r="1827" spans="1:17" customFormat="1">
      <c r="A1827" s="271">
        <v>1824</v>
      </c>
      <c r="B1827" s="272"/>
      <c r="C1827" s="272" t="s">
        <v>729</v>
      </c>
      <c r="D1827" s="272" t="s">
        <v>1559</v>
      </c>
      <c r="E1827" s="272"/>
      <c r="F1827" s="273" t="s">
        <v>5181</v>
      </c>
      <c r="G1827" s="274" t="s">
        <v>5185</v>
      </c>
      <c r="H1827" s="273" t="s">
        <v>5186</v>
      </c>
      <c r="I1827" s="273" t="s">
        <v>2599</v>
      </c>
      <c r="J1827" s="273" t="s">
        <v>373</v>
      </c>
      <c r="K1827" s="275">
        <v>0.42749999999999999</v>
      </c>
      <c r="L1827" s="275">
        <v>0.42749999999999999</v>
      </c>
      <c r="M1827" s="275">
        <v>0.41676000000000002</v>
      </c>
      <c r="N1827" s="276">
        <v>2.5122807017543791</v>
      </c>
      <c r="O1827" s="273"/>
      <c r="P1827" s="273"/>
      <c r="Q1827" s="277"/>
    </row>
    <row r="1828" spans="1:17" customFormat="1">
      <c r="A1828" s="271">
        <v>1825</v>
      </c>
      <c r="B1828" s="272"/>
      <c r="C1828" s="272" t="s">
        <v>729</v>
      </c>
      <c r="D1828" s="272" t="s">
        <v>1559</v>
      </c>
      <c r="E1828" s="272"/>
      <c r="F1828" s="273" t="s">
        <v>5179</v>
      </c>
      <c r="G1828" s="274" t="s">
        <v>5187</v>
      </c>
      <c r="H1828" s="273" t="s">
        <v>5188</v>
      </c>
      <c r="I1828" s="273" t="s">
        <v>2599</v>
      </c>
      <c r="J1828" s="273" t="s">
        <v>373</v>
      </c>
      <c r="K1828" s="275">
        <v>1.6863600000000001</v>
      </c>
      <c r="L1828" s="275">
        <v>1.6863600000000001</v>
      </c>
      <c r="M1828" s="275">
        <v>1.6454070000000001</v>
      </c>
      <c r="N1828" s="276">
        <v>2.42848502099196</v>
      </c>
      <c r="O1828" s="273"/>
      <c r="P1828" s="273"/>
      <c r="Q1828" s="277"/>
    </row>
    <row r="1829" spans="1:17" customFormat="1">
      <c r="A1829" s="271">
        <v>1826</v>
      </c>
      <c r="B1829" s="272"/>
      <c r="C1829" s="272" t="s">
        <v>729</v>
      </c>
      <c r="D1829" s="272" t="s">
        <v>1559</v>
      </c>
      <c r="E1829" s="272"/>
      <c r="F1829" s="273" t="s">
        <v>5189</v>
      </c>
      <c r="G1829" s="274" t="s">
        <v>5190</v>
      </c>
      <c r="H1829" s="273" t="s">
        <v>10948</v>
      </c>
      <c r="I1829" s="273" t="s">
        <v>2840</v>
      </c>
      <c r="J1829" s="273" t="s">
        <v>373</v>
      </c>
      <c r="K1829" s="275">
        <v>0.84699999999999998</v>
      </c>
      <c r="L1829" s="275">
        <v>0.84699999999999998</v>
      </c>
      <c r="M1829" s="275">
        <v>0.82726500000000003</v>
      </c>
      <c r="N1829" s="276">
        <v>2.3299881936245508</v>
      </c>
      <c r="O1829" s="273"/>
      <c r="P1829" s="273"/>
      <c r="Q1829" s="277"/>
    </row>
    <row r="1830" spans="1:17" customFormat="1">
      <c r="A1830" s="271">
        <v>1827</v>
      </c>
      <c r="B1830" s="272"/>
      <c r="C1830" s="272" t="s">
        <v>729</v>
      </c>
      <c r="D1830" s="272" t="s">
        <v>1559</v>
      </c>
      <c r="E1830" s="272"/>
      <c r="F1830" s="273" t="s">
        <v>5179</v>
      </c>
      <c r="G1830" s="274" t="s">
        <v>5191</v>
      </c>
      <c r="H1830" s="273" t="s">
        <v>5137</v>
      </c>
      <c r="I1830" s="273" t="s">
        <v>2599</v>
      </c>
      <c r="J1830" s="273" t="s">
        <v>373</v>
      </c>
      <c r="K1830" s="275">
        <v>2.0683099999999999</v>
      </c>
      <c r="L1830" s="275">
        <v>2.0683099999999999</v>
      </c>
      <c r="M1830" s="275">
        <v>2.027485</v>
      </c>
      <c r="N1830" s="276">
        <v>1.9738337096470013</v>
      </c>
      <c r="O1830" s="273"/>
      <c r="P1830" s="273"/>
      <c r="Q1830" s="277"/>
    </row>
    <row r="1831" spans="1:17" customFormat="1">
      <c r="A1831" s="271">
        <v>1828</v>
      </c>
      <c r="B1831" s="272"/>
      <c r="C1831" s="272" t="s">
        <v>729</v>
      </c>
      <c r="D1831" s="272" t="s">
        <v>1559</v>
      </c>
      <c r="E1831" s="272"/>
      <c r="F1831" s="273" t="s">
        <v>5181</v>
      </c>
      <c r="G1831" s="274" t="s">
        <v>5192</v>
      </c>
      <c r="H1831" s="273" t="s">
        <v>5193</v>
      </c>
      <c r="I1831" s="273" t="s">
        <v>2599</v>
      </c>
      <c r="J1831" s="273" t="s">
        <v>373</v>
      </c>
      <c r="K1831" s="275">
        <v>0.64019999999999999</v>
      </c>
      <c r="L1831" s="275">
        <v>0.64019999999999999</v>
      </c>
      <c r="M1831" s="275">
        <v>0.62870700000000002</v>
      </c>
      <c r="N1831" s="276">
        <v>1.7952202436738482</v>
      </c>
      <c r="O1831" s="273"/>
      <c r="P1831" s="273"/>
      <c r="Q1831" s="277"/>
    </row>
    <row r="1832" spans="1:17" customFormat="1">
      <c r="A1832" s="271">
        <v>1829</v>
      </c>
      <c r="B1832" s="272"/>
      <c r="C1832" s="272" t="s">
        <v>729</v>
      </c>
      <c r="D1832" s="272" t="s">
        <v>1559</v>
      </c>
      <c r="E1832" s="272"/>
      <c r="F1832" s="273" t="s">
        <v>5194</v>
      </c>
      <c r="G1832" s="274" t="s">
        <v>5195</v>
      </c>
      <c r="H1832" s="273" t="s">
        <v>3234</v>
      </c>
      <c r="I1832" s="273" t="s">
        <v>2596</v>
      </c>
      <c r="J1832" s="273" t="s">
        <v>373</v>
      </c>
      <c r="K1832" s="275">
        <v>0.65239999999999998</v>
      </c>
      <c r="L1832" s="275">
        <v>0.65239999999999998</v>
      </c>
      <c r="M1832" s="275">
        <v>0.64146400000000003</v>
      </c>
      <c r="N1832" s="276">
        <v>1.6762722256284404</v>
      </c>
      <c r="O1832" s="273"/>
      <c r="P1832" s="273"/>
      <c r="Q1832" s="277"/>
    </row>
    <row r="1833" spans="1:17" customFormat="1">
      <c r="A1833" s="271">
        <v>1830</v>
      </c>
      <c r="B1833" s="272"/>
      <c r="C1833" s="272" t="s">
        <v>729</v>
      </c>
      <c r="D1833" s="272" t="s">
        <v>1559</v>
      </c>
      <c r="E1833" s="272"/>
      <c r="F1833" s="273" t="s">
        <v>5181</v>
      </c>
      <c r="G1833" s="274" t="s">
        <v>5196</v>
      </c>
      <c r="H1833" s="273" t="s">
        <v>2689</v>
      </c>
      <c r="I1833" s="273" t="s">
        <v>2599</v>
      </c>
      <c r="J1833" s="273" t="s">
        <v>373</v>
      </c>
      <c r="K1833" s="275">
        <v>0.76259999999999994</v>
      </c>
      <c r="L1833" s="275">
        <v>0.76259999999999994</v>
      </c>
      <c r="M1833" s="275">
        <v>0.752189</v>
      </c>
      <c r="N1833" s="276">
        <v>1.3651980068187712</v>
      </c>
      <c r="O1833" s="273"/>
      <c r="P1833" s="273"/>
      <c r="Q1833" s="277"/>
    </row>
    <row r="1834" spans="1:17" customFormat="1">
      <c r="A1834" s="271">
        <v>1831</v>
      </c>
      <c r="B1834" s="272"/>
      <c r="C1834" s="272" t="s">
        <v>729</v>
      </c>
      <c r="D1834" s="272" t="s">
        <v>1559</v>
      </c>
      <c r="E1834" s="272"/>
      <c r="F1834" s="273" t="s">
        <v>5197</v>
      </c>
      <c r="G1834" s="274" t="s">
        <v>5198</v>
      </c>
      <c r="H1834" s="273" t="s">
        <v>5199</v>
      </c>
      <c r="I1834" s="273" t="s">
        <v>2687</v>
      </c>
      <c r="J1834" s="273" t="s">
        <v>373</v>
      </c>
      <c r="K1834" s="275">
        <v>8.1000000000000003E-2</v>
      </c>
      <c r="L1834" s="275">
        <v>8.1000000000000003E-2</v>
      </c>
      <c r="M1834" s="275">
        <v>8.0506999999999995E-2</v>
      </c>
      <c r="N1834" s="276">
        <v>0.60864197530865094</v>
      </c>
      <c r="O1834" s="273"/>
      <c r="P1834" s="273"/>
      <c r="Q1834" s="277"/>
    </row>
    <row r="1835" spans="1:17" customFormat="1">
      <c r="A1835" s="271">
        <v>1832</v>
      </c>
      <c r="B1835" s="272"/>
      <c r="C1835" s="272" t="s">
        <v>729</v>
      </c>
      <c r="D1835" s="272" t="s">
        <v>1559</v>
      </c>
      <c r="E1835" s="272"/>
      <c r="F1835" s="273" t="s">
        <v>5200</v>
      </c>
      <c r="G1835" s="274" t="s">
        <v>5201</v>
      </c>
      <c r="H1835" s="273" t="s">
        <v>5202</v>
      </c>
      <c r="I1835" s="273" t="s">
        <v>2596</v>
      </c>
      <c r="J1835" s="273" t="s">
        <v>373</v>
      </c>
      <c r="K1835" s="275">
        <v>0.55449999999999999</v>
      </c>
      <c r="L1835" s="275">
        <v>0.55449999999999999</v>
      </c>
      <c r="M1835" s="275">
        <v>0.550207</v>
      </c>
      <c r="N1835" s="276">
        <v>0.77421100090171169</v>
      </c>
      <c r="O1835" s="273"/>
      <c r="P1835" s="273"/>
      <c r="Q1835" s="277"/>
    </row>
    <row r="1836" spans="1:17" customFormat="1">
      <c r="A1836" s="271">
        <v>1833</v>
      </c>
      <c r="B1836" s="272"/>
      <c r="C1836" s="272" t="s">
        <v>729</v>
      </c>
      <c r="D1836" s="272" t="s">
        <v>1559</v>
      </c>
      <c r="E1836" s="272"/>
      <c r="F1836" s="273" t="s">
        <v>5203</v>
      </c>
      <c r="G1836" s="274" t="s">
        <v>5204</v>
      </c>
      <c r="H1836" s="273" t="s">
        <v>5205</v>
      </c>
      <c r="I1836" s="273" t="s">
        <v>2840</v>
      </c>
      <c r="J1836" s="273" t="s">
        <v>373</v>
      </c>
      <c r="K1836" s="275">
        <v>0.63470000000000004</v>
      </c>
      <c r="L1836" s="275">
        <v>0.63470000000000004</v>
      </c>
      <c r="M1836" s="275">
        <v>0.63175800000000004</v>
      </c>
      <c r="N1836" s="276">
        <v>0.46352607531117063</v>
      </c>
      <c r="O1836" s="273"/>
      <c r="P1836" s="273"/>
      <c r="Q1836" s="277"/>
    </row>
    <row r="1837" spans="1:17" customFormat="1">
      <c r="A1837" s="271">
        <v>1834</v>
      </c>
      <c r="B1837" s="272"/>
      <c r="C1837" s="272" t="s">
        <v>729</v>
      </c>
      <c r="D1837" s="272" t="s">
        <v>1559</v>
      </c>
      <c r="E1837" s="272"/>
      <c r="F1837" s="273" t="s">
        <v>5206</v>
      </c>
      <c r="G1837" s="274" t="s">
        <v>5207</v>
      </c>
      <c r="H1837" s="273" t="s">
        <v>5208</v>
      </c>
      <c r="I1837" s="273" t="s">
        <v>2596</v>
      </c>
      <c r="J1837" s="273" t="s">
        <v>373</v>
      </c>
      <c r="K1837" s="275">
        <v>1.4248000000000001</v>
      </c>
      <c r="L1837" s="275">
        <v>1.4248000000000001</v>
      </c>
      <c r="M1837" s="275">
        <v>1.4186460000000001</v>
      </c>
      <c r="N1837" s="276">
        <v>0.43192026951150986</v>
      </c>
      <c r="O1837" s="273"/>
      <c r="P1837" s="273"/>
      <c r="Q1837" s="277"/>
    </row>
    <row r="1838" spans="1:17" customFormat="1">
      <c r="A1838" s="271">
        <v>1835</v>
      </c>
      <c r="B1838" s="272"/>
      <c r="C1838" s="272" t="s">
        <v>729</v>
      </c>
      <c r="D1838" s="272" t="s">
        <v>1559</v>
      </c>
      <c r="E1838" s="272"/>
      <c r="F1838" s="273" t="s">
        <v>5209</v>
      </c>
      <c r="G1838" s="274" t="s">
        <v>5210</v>
      </c>
      <c r="H1838" s="273" t="s">
        <v>5211</v>
      </c>
      <c r="I1838" s="273" t="s">
        <v>2596</v>
      </c>
      <c r="J1838" s="273" t="s">
        <v>373</v>
      </c>
      <c r="K1838" s="275">
        <v>1.1740999999999999</v>
      </c>
      <c r="L1838" s="275">
        <v>1.1740999999999999</v>
      </c>
      <c r="M1838" s="275">
        <v>1.1664639999999999</v>
      </c>
      <c r="N1838" s="276">
        <v>0.65037049655054746</v>
      </c>
      <c r="O1838" s="273"/>
      <c r="P1838" s="273"/>
      <c r="Q1838" s="277"/>
    </row>
    <row r="1839" spans="1:17" customFormat="1">
      <c r="A1839" s="271">
        <v>1836</v>
      </c>
      <c r="B1839" s="272"/>
      <c r="C1839" s="272" t="s">
        <v>729</v>
      </c>
      <c r="D1839" s="272" t="s">
        <v>1559</v>
      </c>
      <c r="E1839" s="272"/>
      <c r="F1839" s="273" t="s">
        <v>5212</v>
      </c>
      <c r="G1839" s="274" t="s">
        <v>5213</v>
      </c>
      <c r="H1839" s="273" t="s">
        <v>5214</v>
      </c>
      <c r="I1839" s="273" t="s">
        <v>2596</v>
      </c>
      <c r="J1839" s="273" t="s">
        <v>373</v>
      </c>
      <c r="K1839" s="275">
        <v>2.1194999999999999</v>
      </c>
      <c r="L1839" s="275">
        <v>2.1194999999999999</v>
      </c>
      <c r="M1839" s="275">
        <v>2.105645</v>
      </c>
      <c r="N1839" s="276">
        <v>0.65369190846897629</v>
      </c>
      <c r="O1839" s="273"/>
      <c r="P1839" s="273"/>
      <c r="Q1839" s="277"/>
    </row>
    <row r="1840" spans="1:17" customFormat="1">
      <c r="A1840" s="271">
        <v>1837</v>
      </c>
      <c r="B1840" s="272"/>
      <c r="C1840" s="272" t="s">
        <v>729</v>
      </c>
      <c r="D1840" s="272" t="s">
        <v>1559</v>
      </c>
      <c r="E1840" s="272"/>
      <c r="F1840" s="273" t="s">
        <v>5215</v>
      </c>
      <c r="G1840" s="274" t="s">
        <v>5216</v>
      </c>
      <c r="H1840" s="273" t="s">
        <v>5217</v>
      </c>
      <c r="I1840" s="273" t="s">
        <v>2599</v>
      </c>
      <c r="J1840" s="273" t="s">
        <v>373</v>
      </c>
      <c r="K1840" s="275">
        <v>0.86</v>
      </c>
      <c r="L1840" s="275">
        <v>0.86</v>
      </c>
      <c r="M1840" s="275">
        <v>0.75513300000000005</v>
      </c>
      <c r="N1840" s="276">
        <v>12.193837209302318</v>
      </c>
      <c r="O1840" s="273"/>
      <c r="P1840" s="273"/>
      <c r="Q1840" s="277"/>
    </row>
    <row r="1841" spans="1:17" customFormat="1">
      <c r="A1841" s="271">
        <v>1838</v>
      </c>
      <c r="B1841" s="272"/>
      <c r="C1841" s="272" t="s">
        <v>729</v>
      </c>
      <c r="D1841" s="272" t="s">
        <v>1559</v>
      </c>
      <c r="E1841" s="272"/>
      <c r="F1841" s="273" t="s">
        <v>5218</v>
      </c>
      <c r="G1841" s="274" t="s">
        <v>5219</v>
      </c>
      <c r="H1841" s="273" t="s">
        <v>5220</v>
      </c>
      <c r="I1841" s="273" t="s">
        <v>2599</v>
      </c>
      <c r="J1841" s="273" t="s">
        <v>373</v>
      </c>
      <c r="K1841" s="275">
        <v>0.83340000000000003</v>
      </c>
      <c r="L1841" s="275">
        <v>0.83340000000000003</v>
      </c>
      <c r="M1841" s="275">
        <v>0.751884</v>
      </c>
      <c r="N1841" s="276">
        <v>9.7811375089992847</v>
      </c>
      <c r="O1841" s="273"/>
      <c r="P1841" s="273"/>
      <c r="Q1841" s="277"/>
    </row>
    <row r="1842" spans="1:17" customFormat="1">
      <c r="A1842" s="271">
        <v>1839</v>
      </c>
      <c r="B1842" s="272"/>
      <c r="C1842" s="272" t="s">
        <v>729</v>
      </c>
      <c r="D1842" s="272" t="s">
        <v>1559</v>
      </c>
      <c r="E1842" s="272"/>
      <c r="F1842" s="273" t="s">
        <v>5218</v>
      </c>
      <c r="G1842" s="274" t="s">
        <v>5221</v>
      </c>
      <c r="H1842" s="273" t="s">
        <v>5222</v>
      </c>
      <c r="I1842" s="273" t="s">
        <v>2599</v>
      </c>
      <c r="J1842" s="273" t="s">
        <v>373</v>
      </c>
      <c r="K1842" s="275">
        <v>1.4937</v>
      </c>
      <c r="L1842" s="275">
        <v>1.4937</v>
      </c>
      <c r="M1842" s="275">
        <v>1.3539270000000001</v>
      </c>
      <c r="N1842" s="276">
        <v>9.3575015063265674</v>
      </c>
      <c r="O1842" s="273"/>
      <c r="P1842" s="273"/>
      <c r="Q1842" s="277"/>
    </row>
    <row r="1843" spans="1:17" customFormat="1">
      <c r="A1843" s="271">
        <v>1840</v>
      </c>
      <c r="B1843" s="272"/>
      <c r="C1843" s="272" t="s">
        <v>729</v>
      </c>
      <c r="D1843" s="272" t="s">
        <v>1559</v>
      </c>
      <c r="E1843" s="272"/>
      <c r="F1843" s="273" t="s">
        <v>5215</v>
      </c>
      <c r="G1843" s="274" t="s">
        <v>5223</v>
      </c>
      <c r="H1843" s="273" t="s">
        <v>5224</v>
      </c>
      <c r="I1843" s="273" t="s">
        <v>2599</v>
      </c>
      <c r="J1843" s="273" t="s">
        <v>373</v>
      </c>
      <c r="K1843" s="275">
        <v>0.29680000000000001</v>
      </c>
      <c r="L1843" s="275">
        <v>0.29680000000000001</v>
      </c>
      <c r="M1843" s="275">
        <v>0.27119799999999999</v>
      </c>
      <c r="N1843" s="276">
        <v>8.6260107816711624</v>
      </c>
      <c r="O1843" s="273"/>
      <c r="P1843" s="273"/>
      <c r="Q1843" s="277"/>
    </row>
    <row r="1844" spans="1:17" customFormat="1">
      <c r="A1844" s="271">
        <v>1841</v>
      </c>
      <c r="B1844" s="272"/>
      <c r="C1844" s="272" t="s">
        <v>729</v>
      </c>
      <c r="D1844" s="272" t="s">
        <v>1559</v>
      </c>
      <c r="E1844" s="272"/>
      <c r="F1844" s="273" t="s">
        <v>5218</v>
      </c>
      <c r="G1844" s="274" t="s">
        <v>5225</v>
      </c>
      <c r="H1844" s="273" t="s">
        <v>5226</v>
      </c>
      <c r="I1844" s="273" t="s">
        <v>2599</v>
      </c>
      <c r="J1844" s="273" t="s">
        <v>373</v>
      </c>
      <c r="K1844" s="275">
        <v>0.43290000000000001</v>
      </c>
      <c r="L1844" s="275">
        <v>0.43290000000000001</v>
      </c>
      <c r="M1844" s="275">
        <v>0.399918</v>
      </c>
      <c r="N1844" s="276">
        <v>7.6188496188496213</v>
      </c>
      <c r="O1844" s="273"/>
      <c r="P1844" s="273"/>
      <c r="Q1844" s="277"/>
    </row>
    <row r="1845" spans="1:17" customFormat="1">
      <c r="A1845" s="271">
        <v>1842</v>
      </c>
      <c r="B1845" s="272"/>
      <c r="C1845" s="272" t="s">
        <v>729</v>
      </c>
      <c r="D1845" s="272" t="s">
        <v>1559</v>
      </c>
      <c r="E1845" s="272"/>
      <c r="F1845" s="273" t="s">
        <v>5227</v>
      </c>
      <c r="G1845" s="274" t="s">
        <v>5228</v>
      </c>
      <c r="H1845" s="273" t="s">
        <v>5229</v>
      </c>
      <c r="I1845" s="273" t="s">
        <v>2596</v>
      </c>
      <c r="J1845" s="273" t="s">
        <v>373</v>
      </c>
      <c r="K1845" s="275">
        <v>1.3754</v>
      </c>
      <c r="L1845" s="275">
        <v>1.3754</v>
      </c>
      <c r="M1845" s="275">
        <v>1.2863469999999999</v>
      </c>
      <c r="N1845" s="276">
        <v>6.4746982695943034</v>
      </c>
      <c r="O1845" s="273"/>
      <c r="P1845" s="273"/>
      <c r="Q1845" s="277"/>
    </row>
    <row r="1846" spans="1:17" customFormat="1">
      <c r="A1846" s="271">
        <v>1843</v>
      </c>
      <c r="B1846" s="272"/>
      <c r="C1846" s="272" t="s">
        <v>729</v>
      </c>
      <c r="D1846" s="272" t="s">
        <v>1559</v>
      </c>
      <c r="E1846" s="272"/>
      <c r="F1846" s="273" t="s">
        <v>5230</v>
      </c>
      <c r="G1846" s="274" t="s">
        <v>5231</v>
      </c>
      <c r="H1846" s="273" t="s">
        <v>5232</v>
      </c>
      <c r="I1846" s="273" t="s">
        <v>2596</v>
      </c>
      <c r="J1846" s="273" t="s">
        <v>373</v>
      </c>
      <c r="K1846" s="275">
        <v>0.56210000000000004</v>
      </c>
      <c r="L1846" s="275">
        <v>0.56210000000000004</v>
      </c>
      <c r="M1846" s="275">
        <v>0.52633200000000002</v>
      </c>
      <c r="N1846" s="276">
        <v>6.3632805550613805</v>
      </c>
      <c r="O1846" s="273"/>
      <c r="P1846" s="273"/>
      <c r="Q1846" s="277"/>
    </row>
    <row r="1847" spans="1:17" customFormat="1">
      <c r="A1847" s="271">
        <v>1844</v>
      </c>
      <c r="B1847" s="272"/>
      <c r="C1847" s="272" t="s">
        <v>729</v>
      </c>
      <c r="D1847" s="272" t="s">
        <v>1559</v>
      </c>
      <c r="E1847" s="272"/>
      <c r="F1847" s="273" t="s">
        <v>5233</v>
      </c>
      <c r="G1847" s="274" t="s">
        <v>5234</v>
      </c>
      <c r="H1847" s="273" t="s">
        <v>5235</v>
      </c>
      <c r="I1847" s="273" t="s">
        <v>2599</v>
      </c>
      <c r="J1847" s="273" t="s">
        <v>373</v>
      </c>
      <c r="K1847" s="275">
        <v>0.65515999999999996</v>
      </c>
      <c r="L1847" s="275">
        <v>0.65515999999999996</v>
      </c>
      <c r="M1847" s="275">
        <v>0.61443100000000006</v>
      </c>
      <c r="N1847" s="276">
        <v>6.2166493680932762</v>
      </c>
      <c r="O1847" s="273"/>
      <c r="P1847" s="273"/>
      <c r="Q1847" s="277"/>
    </row>
    <row r="1848" spans="1:17" customFormat="1">
      <c r="A1848" s="271">
        <v>1845</v>
      </c>
      <c r="B1848" s="272"/>
      <c r="C1848" s="272" t="s">
        <v>729</v>
      </c>
      <c r="D1848" s="272" t="s">
        <v>1559</v>
      </c>
      <c r="E1848" s="272"/>
      <c r="F1848" s="273" t="s">
        <v>5233</v>
      </c>
      <c r="G1848" s="274" t="s">
        <v>5236</v>
      </c>
      <c r="H1848" s="273" t="s">
        <v>5237</v>
      </c>
      <c r="I1848" s="273" t="s">
        <v>2599</v>
      </c>
      <c r="J1848" s="273" t="s">
        <v>373</v>
      </c>
      <c r="K1848" s="275">
        <v>1.3991800000000001</v>
      </c>
      <c r="L1848" s="275">
        <v>1.3991800000000001</v>
      </c>
      <c r="M1848" s="275">
        <v>1.3239240000000001</v>
      </c>
      <c r="N1848" s="276">
        <v>5.3785788819165496</v>
      </c>
      <c r="O1848" s="273"/>
      <c r="P1848" s="273"/>
      <c r="Q1848" s="277"/>
    </row>
    <row r="1849" spans="1:17" customFormat="1">
      <c r="A1849" s="271">
        <v>1846</v>
      </c>
      <c r="B1849" s="272"/>
      <c r="C1849" s="272" t="s">
        <v>729</v>
      </c>
      <c r="D1849" s="272" t="s">
        <v>1559</v>
      </c>
      <c r="E1849" s="272"/>
      <c r="F1849" s="273" t="s">
        <v>5218</v>
      </c>
      <c r="G1849" s="274" t="s">
        <v>5238</v>
      </c>
      <c r="H1849" s="273" t="s">
        <v>5239</v>
      </c>
      <c r="I1849" s="273" t="s">
        <v>2599</v>
      </c>
      <c r="J1849" s="273" t="s">
        <v>373</v>
      </c>
      <c r="K1849" s="275">
        <v>1.4339999999999999</v>
      </c>
      <c r="L1849" s="275">
        <v>1.4339999999999999</v>
      </c>
      <c r="M1849" s="275">
        <v>1.357499</v>
      </c>
      <c r="N1849" s="276">
        <v>5.3347977684797723</v>
      </c>
      <c r="O1849" s="273"/>
      <c r="P1849" s="273"/>
      <c r="Q1849" s="277"/>
    </row>
    <row r="1850" spans="1:17" customFormat="1">
      <c r="A1850" s="271">
        <v>1847</v>
      </c>
      <c r="B1850" s="272"/>
      <c r="C1850" s="272" t="s">
        <v>729</v>
      </c>
      <c r="D1850" s="272" t="s">
        <v>1559</v>
      </c>
      <c r="E1850" s="272"/>
      <c r="F1850" s="273" t="s">
        <v>5240</v>
      </c>
      <c r="G1850" s="274" t="s">
        <v>5241</v>
      </c>
      <c r="H1850" s="273" t="s">
        <v>5242</v>
      </c>
      <c r="I1850" s="273" t="s">
        <v>2596</v>
      </c>
      <c r="J1850" s="273" t="s">
        <v>373</v>
      </c>
      <c r="K1850" s="275">
        <v>0.11572200000000001</v>
      </c>
      <c r="L1850" s="275">
        <v>0.11572200000000001</v>
      </c>
      <c r="M1850" s="275">
        <v>0.11009099999999999</v>
      </c>
      <c r="N1850" s="276">
        <v>4.8659718981697608</v>
      </c>
      <c r="O1850" s="273"/>
      <c r="P1850" s="273"/>
      <c r="Q1850" s="277"/>
    </row>
    <row r="1851" spans="1:17" customFormat="1">
      <c r="A1851" s="271">
        <v>1848</v>
      </c>
      <c r="B1851" s="272"/>
      <c r="C1851" s="272" t="s">
        <v>729</v>
      </c>
      <c r="D1851" s="272" t="s">
        <v>1559</v>
      </c>
      <c r="E1851" s="272"/>
      <c r="F1851" s="273" t="s">
        <v>5243</v>
      </c>
      <c r="G1851" s="274" t="s">
        <v>5244</v>
      </c>
      <c r="H1851" s="273" t="s">
        <v>5245</v>
      </c>
      <c r="I1851" s="273" t="s">
        <v>2596</v>
      </c>
      <c r="J1851" s="273" t="s">
        <v>373</v>
      </c>
      <c r="K1851" s="275">
        <v>0.80753600000000003</v>
      </c>
      <c r="L1851" s="275">
        <v>0.80753600000000003</v>
      </c>
      <c r="M1851" s="275">
        <v>0.77150200000000002</v>
      </c>
      <c r="N1851" s="276">
        <v>4.4622159259772944</v>
      </c>
      <c r="O1851" s="273"/>
      <c r="P1851" s="273"/>
      <c r="Q1851" s="277"/>
    </row>
    <row r="1852" spans="1:17" customFormat="1">
      <c r="A1852" s="271">
        <v>1849</v>
      </c>
      <c r="B1852" s="272"/>
      <c r="C1852" s="272" t="s">
        <v>729</v>
      </c>
      <c r="D1852" s="272" t="s">
        <v>1559</v>
      </c>
      <c r="E1852" s="272"/>
      <c r="F1852" s="273" t="s">
        <v>5246</v>
      </c>
      <c r="G1852" s="274" t="s">
        <v>5247</v>
      </c>
      <c r="H1852" s="273" t="s">
        <v>5248</v>
      </c>
      <c r="I1852" s="273" t="s">
        <v>2596</v>
      </c>
      <c r="J1852" s="273" t="s">
        <v>373</v>
      </c>
      <c r="K1852" s="275">
        <v>3.4000000000000002E-2</v>
      </c>
      <c r="L1852" s="275">
        <v>3.4000000000000002E-2</v>
      </c>
      <c r="M1852" s="275">
        <v>3.2580999999999999E-2</v>
      </c>
      <c r="N1852" s="276">
        <v>4.1735294117647159</v>
      </c>
      <c r="O1852" s="273"/>
      <c r="P1852" s="273"/>
      <c r="Q1852" s="277"/>
    </row>
    <row r="1853" spans="1:17" customFormat="1">
      <c r="A1853" s="271">
        <v>1850</v>
      </c>
      <c r="B1853" s="272"/>
      <c r="C1853" s="272" t="s">
        <v>729</v>
      </c>
      <c r="D1853" s="272" t="s">
        <v>1559</v>
      </c>
      <c r="E1853" s="272"/>
      <c r="F1853" s="273" t="s">
        <v>5249</v>
      </c>
      <c r="G1853" s="274" t="s">
        <v>5250</v>
      </c>
      <c r="H1853" s="273" t="s">
        <v>5251</v>
      </c>
      <c r="I1853" s="273" t="s">
        <v>2596</v>
      </c>
      <c r="J1853" s="273" t="s">
        <v>373</v>
      </c>
      <c r="K1853" s="275">
        <v>0.13886000000000001</v>
      </c>
      <c r="L1853" s="275">
        <v>0.13886000000000001</v>
      </c>
      <c r="M1853" s="275">
        <v>0.13337599999999999</v>
      </c>
      <c r="N1853" s="276">
        <v>3.9493014547025895</v>
      </c>
      <c r="O1853" s="273"/>
      <c r="P1853" s="273"/>
      <c r="Q1853" s="277"/>
    </row>
    <row r="1854" spans="1:17" customFormat="1">
      <c r="A1854" s="271">
        <v>1851</v>
      </c>
      <c r="B1854" s="272"/>
      <c r="C1854" s="272" t="s">
        <v>729</v>
      </c>
      <c r="D1854" s="272" t="s">
        <v>1559</v>
      </c>
      <c r="E1854" s="272"/>
      <c r="F1854" s="273" t="s">
        <v>5252</v>
      </c>
      <c r="G1854" s="274" t="s">
        <v>5253</v>
      </c>
      <c r="H1854" s="273" t="s">
        <v>5254</v>
      </c>
      <c r="I1854" s="273" t="s">
        <v>2596</v>
      </c>
      <c r="J1854" s="273" t="s">
        <v>373</v>
      </c>
      <c r="K1854" s="275">
        <v>0.48299999999999998</v>
      </c>
      <c r="L1854" s="275">
        <v>0.48299999999999998</v>
      </c>
      <c r="M1854" s="275">
        <v>0.46441300000000002</v>
      </c>
      <c r="N1854" s="276">
        <v>3.8482401656314629</v>
      </c>
      <c r="O1854" s="273"/>
      <c r="P1854" s="273"/>
      <c r="Q1854" s="277"/>
    </row>
    <row r="1855" spans="1:17" customFormat="1">
      <c r="A1855" s="271">
        <v>1852</v>
      </c>
      <c r="B1855" s="272"/>
      <c r="C1855" s="272" t="s">
        <v>729</v>
      </c>
      <c r="D1855" s="272" t="s">
        <v>1559</v>
      </c>
      <c r="E1855" s="272"/>
      <c r="F1855" s="273" t="s">
        <v>5255</v>
      </c>
      <c r="G1855" s="274" t="s">
        <v>5256</v>
      </c>
      <c r="H1855" s="273" t="s">
        <v>5257</v>
      </c>
      <c r="I1855" s="273" t="s">
        <v>2596</v>
      </c>
      <c r="J1855" s="273" t="s">
        <v>373</v>
      </c>
      <c r="K1855" s="275">
        <v>0.16868</v>
      </c>
      <c r="L1855" s="275">
        <v>0.16868</v>
      </c>
      <c r="M1855" s="275">
        <v>0.16253400000000001</v>
      </c>
      <c r="N1855" s="276">
        <v>3.6435854873132474</v>
      </c>
      <c r="O1855" s="273"/>
      <c r="P1855" s="273"/>
      <c r="Q1855" s="277"/>
    </row>
    <row r="1856" spans="1:17" customFormat="1">
      <c r="A1856" s="271">
        <v>1853</v>
      </c>
      <c r="B1856" s="272"/>
      <c r="C1856" s="272" t="s">
        <v>729</v>
      </c>
      <c r="D1856" s="272" t="s">
        <v>1559</v>
      </c>
      <c r="E1856" s="272"/>
      <c r="F1856" s="273" t="s">
        <v>5258</v>
      </c>
      <c r="G1856" s="274" t="s">
        <v>5259</v>
      </c>
      <c r="H1856" s="273" t="s">
        <v>5260</v>
      </c>
      <c r="I1856" s="273" t="s">
        <v>2596</v>
      </c>
      <c r="J1856" s="273" t="s">
        <v>373</v>
      </c>
      <c r="K1856" s="275">
        <v>0.21904000000000001</v>
      </c>
      <c r="L1856" s="275">
        <v>0.21904000000000001</v>
      </c>
      <c r="M1856" s="275">
        <v>0.211093</v>
      </c>
      <c r="N1856" s="276">
        <v>3.6281044558071631</v>
      </c>
      <c r="O1856" s="273"/>
      <c r="P1856" s="273"/>
      <c r="Q1856" s="277"/>
    </row>
    <row r="1857" spans="1:17" customFormat="1">
      <c r="A1857" s="271">
        <v>1854</v>
      </c>
      <c r="B1857" s="272"/>
      <c r="C1857" s="272" t="s">
        <v>729</v>
      </c>
      <c r="D1857" s="272" t="s">
        <v>1559</v>
      </c>
      <c r="E1857" s="272"/>
      <c r="F1857" s="273" t="s">
        <v>5261</v>
      </c>
      <c r="G1857" s="274" t="s">
        <v>5262</v>
      </c>
      <c r="H1857" s="273" t="s">
        <v>5263</v>
      </c>
      <c r="I1857" s="273" t="s">
        <v>2596</v>
      </c>
      <c r="J1857" s="273" t="s">
        <v>373</v>
      </c>
      <c r="K1857" s="275">
        <v>2.1703999999999999</v>
      </c>
      <c r="L1857" s="275">
        <v>2.1703999999999999</v>
      </c>
      <c r="M1857" s="275">
        <v>2.0965160000000003</v>
      </c>
      <c r="N1857" s="276">
        <v>3.4041651308514389</v>
      </c>
      <c r="O1857" s="273"/>
      <c r="P1857" s="273"/>
      <c r="Q1857" s="277"/>
    </row>
    <row r="1858" spans="1:17" customFormat="1">
      <c r="A1858" s="271">
        <v>1855</v>
      </c>
      <c r="B1858" s="272"/>
      <c r="C1858" s="272" t="s">
        <v>729</v>
      </c>
      <c r="D1858" s="272" t="s">
        <v>1559</v>
      </c>
      <c r="E1858" s="272"/>
      <c r="F1858" s="273" t="s">
        <v>5233</v>
      </c>
      <c r="G1858" s="274" t="s">
        <v>5264</v>
      </c>
      <c r="H1858" s="273" t="s">
        <v>5265</v>
      </c>
      <c r="I1858" s="273" t="s">
        <v>2599</v>
      </c>
      <c r="J1858" s="273" t="s">
        <v>373</v>
      </c>
      <c r="K1858" s="275">
        <v>0.32105</v>
      </c>
      <c r="L1858" s="275">
        <v>0.32105</v>
      </c>
      <c r="M1858" s="275">
        <v>0.313276</v>
      </c>
      <c r="N1858" s="276">
        <v>2.4214296838498686</v>
      </c>
      <c r="O1858" s="273"/>
      <c r="P1858" s="273"/>
      <c r="Q1858" s="277"/>
    </row>
    <row r="1859" spans="1:17" customFormat="1">
      <c r="A1859" s="271">
        <v>1856</v>
      </c>
      <c r="B1859" s="272"/>
      <c r="C1859" s="272" t="s">
        <v>729</v>
      </c>
      <c r="D1859" s="272" t="s">
        <v>1559</v>
      </c>
      <c r="E1859" s="272"/>
      <c r="F1859" s="273" t="s">
        <v>5230</v>
      </c>
      <c r="G1859" s="274" t="s">
        <v>5266</v>
      </c>
      <c r="H1859" s="273" t="s">
        <v>2900</v>
      </c>
      <c r="I1859" s="273" t="s">
        <v>2840</v>
      </c>
      <c r="J1859" s="273" t="s">
        <v>373</v>
      </c>
      <c r="K1859" s="275">
        <v>0.3977</v>
      </c>
      <c r="L1859" s="275">
        <v>0.3977</v>
      </c>
      <c r="M1859" s="275">
        <v>0.39268400000000003</v>
      </c>
      <c r="N1859" s="276">
        <v>1.2612522001508586</v>
      </c>
      <c r="O1859" s="273"/>
      <c r="P1859" s="273"/>
      <c r="Q1859" s="277"/>
    </row>
    <row r="1860" spans="1:17" customFormat="1">
      <c r="A1860" s="271">
        <v>1857</v>
      </c>
      <c r="B1860" s="272"/>
      <c r="C1860" s="272" t="s">
        <v>729</v>
      </c>
      <c r="D1860" s="272" t="s">
        <v>1559</v>
      </c>
      <c r="E1860" s="272"/>
      <c r="F1860" s="273" t="s">
        <v>5267</v>
      </c>
      <c r="G1860" s="274" t="s">
        <v>5268</v>
      </c>
      <c r="H1860" s="273" t="s">
        <v>5269</v>
      </c>
      <c r="I1860" s="273" t="s">
        <v>2596</v>
      </c>
      <c r="J1860" s="273" t="s">
        <v>373</v>
      </c>
      <c r="K1860" s="275">
        <v>0.19848199999999999</v>
      </c>
      <c r="L1860" s="275">
        <v>0.19848199999999999</v>
      </c>
      <c r="M1860" s="275">
        <v>0.19638900000000001</v>
      </c>
      <c r="N1860" s="276">
        <v>1.0545036829536099</v>
      </c>
      <c r="O1860" s="273"/>
      <c r="P1860" s="273"/>
      <c r="Q1860" s="277"/>
    </row>
    <row r="1861" spans="1:17" customFormat="1">
      <c r="A1861" s="271">
        <v>1858</v>
      </c>
      <c r="B1861" s="272"/>
      <c r="C1861" s="272" t="s">
        <v>729</v>
      </c>
      <c r="D1861" s="272" t="s">
        <v>1559</v>
      </c>
      <c r="E1861" s="272"/>
      <c r="F1861" s="273" t="s">
        <v>5270</v>
      </c>
      <c r="G1861" s="274" t="s">
        <v>5271</v>
      </c>
      <c r="H1861" s="273" t="s">
        <v>5272</v>
      </c>
      <c r="I1861" s="273" t="s">
        <v>2596</v>
      </c>
      <c r="J1861" s="273" t="s">
        <v>373</v>
      </c>
      <c r="K1861" s="275">
        <v>0.91569999999999996</v>
      </c>
      <c r="L1861" s="275">
        <v>0.91569999999999996</v>
      </c>
      <c r="M1861" s="275">
        <v>0.90613699999999997</v>
      </c>
      <c r="N1861" s="276">
        <v>1.0443376651741825</v>
      </c>
      <c r="O1861" s="273"/>
      <c r="P1861" s="273"/>
      <c r="Q1861" s="277"/>
    </row>
    <row r="1862" spans="1:17" customFormat="1">
      <c r="A1862" s="271">
        <v>1859</v>
      </c>
      <c r="B1862" s="272"/>
      <c r="C1862" s="272" t="s">
        <v>729</v>
      </c>
      <c r="D1862" s="272" t="s">
        <v>1559</v>
      </c>
      <c r="E1862" s="272"/>
      <c r="F1862" s="273" t="s">
        <v>5273</v>
      </c>
      <c r="G1862" s="274" t="s">
        <v>5274</v>
      </c>
      <c r="H1862" s="273" t="s">
        <v>5275</v>
      </c>
      <c r="I1862" s="273" t="s">
        <v>2596</v>
      </c>
      <c r="J1862" s="273" t="s">
        <v>373</v>
      </c>
      <c r="K1862" s="275">
        <v>2.7324999999999999</v>
      </c>
      <c r="L1862" s="275">
        <v>2.7324999999999999</v>
      </c>
      <c r="M1862" s="275">
        <v>2.714769</v>
      </c>
      <c r="N1862" s="276">
        <v>0.64889295516925671</v>
      </c>
      <c r="O1862" s="273"/>
      <c r="P1862" s="273"/>
      <c r="Q1862" s="277"/>
    </row>
    <row r="1863" spans="1:17" customFormat="1">
      <c r="A1863" s="271">
        <v>1860</v>
      </c>
      <c r="B1863" s="272"/>
      <c r="C1863" s="272" t="s">
        <v>729</v>
      </c>
      <c r="D1863" s="272" t="s">
        <v>1559</v>
      </c>
      <c r="E1863" s="272"/>
      <c r="F1863" s="273" t="s">
        <v>5276</v>
      </c>
      <c r="G1863" s="274" t="s">
        <v>5277</v>
      </c>
      <c r="H1863" s="273" t="s">
        <v>5278</v>
      </c>
      <c r="I1863" s="273" t="s">
        <v>2599</v>
      </c>
      <c r="J1863" s="273" t="s">
        <v>373</v>
      </c>
      <c r="K1863" s="275">
        <v>6.88E-2</v>
      </c>
      <c r="L1863" s="275">
        <v>6.88E-2</v>
      </c>
      <c r="M1863" s="275">
        <v>6.8475999999999995E-2</v>
      </c>
      <c r="N1863" s="276">
        <v>0.47093023255814659</v>
      </c>
      <c r="O1863" s="273"/>
      <c r="P1863" s="273"/>
      <c r="Q1863" s="277"/>
    </row>
    <row r="1864" spans="1:17" customFormat="1">
      <c r="A1864" s="271">
        <v>1861</v>
      </c>
      <c r="B1864" s="272"/>
      <c r="C1864" s="272" t="s">
        <v>729</v>
      </c>
      <c r="D1864" s="272" t="s">
        <v>1559</v>
      </c>
      <c r="E1864" s="272"/>
      <c r="F1864" s="273" t="s">
        <v>5273</v>
      </c>
      <c r="G1864" s="274" t="s">
        <v>5279</v>
      </c>
      <c r="H1864" s="273" t="s">
        <v>5280</v>
      </c>
      <c r="I1864" s="273" t="s">
        <v>2596</v>
      </c>
      <c r="J1864" s="273" t="s">
        <v>373</v>
      </c>
      <c r="K1864" s="275">
        <v>2.8407</v>
      </c>
      <c r="L1864" s="275">
        <v>2.8407</v>
      </c>
      <c r="M1864" s="275">
        <v>2.8233969999999999</v>
      </c>
      <c r="N1864" s="276">
        <v>0.60911043052768921</v>
      </c>
      <c r="O1864" s="273"/>
      <c r="P1864" s="273"/>
      <c r="Q1864" s="277"/>
    </row>
    <row r="1865" spans="1:17" customFormat="1">
      <c r="A1865" s="271">
        <v>1862</v>
      </c>
      <c r="B1865" s="272"/>
      <c r="C1865" s="272" t="s">
        <v>729</v>
      </c>
      <c r="D1865" s="272" t="s">
        <v>1559</v>
      </c>
      <c r="E1865" s="272"/>
      <c r="F1865" s="273" t="s">
        <v>5281</v>
      </c>
      <c r="G1865" s="274" t="s">
        <v>5282</v>
      </c>
      <c r="H1865" s="273" t="s">
        <v>5283</v>
      </c>
      <c r="I1865" s="273" t="s">
        <v>2596</v>
      </c>
      <c r="J1865" s="273" t="s">
        <v>373</v>
      </c>
      <c r="K1865" s="275">
        <v>0.28660000000000002</v>
      </c>
      <c r="L1865" s="275">
        <v>0.28660000000000002</v>
      </c>
      <c r="M1865" s="275">
        <v>0.28495100000000001</v>
      </c>
      <c r="N1865" s="276">
        <v>0.57536636427076471</v>
      </c>
      <c r="O1865" s="273"/>
      <c r="P1865" s="273"/>
      <c r="Q1865" s="277"/>
    </row>
    <row r="1866" spans="1:17" customFormat="1">
      <c r="A1866" s="271">
        <v>1863</v>
      </c>
      <c r="B1866" s="272"/>
      <c r="C1866" s="272" t="s">
        <v>729</v>
      </c>
      <c r="D1866" s="272" t="s">
        <v>1559</v>
      </c>
      <c r="E1866" s="272"/>
      <c r="F1866" s="273" t="s">
        <v>5284</v>
      </c>
      <c r="G1866" s="274" t="s">
        <v>5285</v>
      </c>
      <c r="H1866" s="273" t="s">
        <v>5286</v>
      </c>
      <c r="I1866" s="273" t="s">
        <v>2596</v>
      </c>
      <c r="J1866" s="273" t="s">
        <v>373</v>
      </c>
      <c r="K1866" s="275">
        <v>1.9631000000000001</v>
      </c>
      <c r="L1866" s="275">
        <v>1.9631000000000001</v>
      </c>
      <c r="M1866" s="275">
        <v>1.951227</v>
      </c>
      <c r="N1866" s="276">
        <v>0.60480872090061755</v>
      </c>
      <c r="O1866" s="273"/>
      <c r="P1866" s="273"/>
      <c r="Q1866" s="277"/>
    </row>
    <row r="1867" spans="1:17" customFormat="1">
      <c r="A1867" s="271">
        <v>1864</v>
      </c>
      <c r="B1867" s="272"/>
      <c r="C1867" s="272" t="s">
        <v>729</v>
      </c>
      <c r="D1867" s="272" t="s">
        <v>1559</v>
      </c>
      <c r="E1867" s="272"/>
      <c r="F1867" s="273" t="s">
        <v>5287</v>
      </c>
      <c r="G1867" s="274" t="s">
        <v>5288</v>
      </c>
      <c r="H1867" s="273" t="s">
        <v>5289</v>
      </c>
      <c r="I1867" s="273" t="s">
        <v>2658</v>
      </c>
      <c r="J1867" s="273" t="s">
        <v>373</v>
      </c>
      <c r="K1867" s="275">
        <v>8.1000000000000003E-2</v>
      </c>
      <c r="L1867" s="275">
        <v>8.1000000000000003E-2</v>
      </c>
      <c r="M1867" s="275">
        <v>8.0506999999999995E-2</v>
      </c>
      <c r="N1867" s="276">
        <v>0.60864197530865094</v>
      </c>
      <c r="O1867" s="273"/>
      <c r="P1867" s="273"/>
      <c r="Q1867" s="277"/>
    </row>
    <row r="1868" spans="1:17" customFormat="1">
      <c r="A1868" s="271">
        <v>1865</v>
      </c>
      <c r="B1868" s="272"/>
      <c r="C1868" s="272" t="s">
        <v>729</v>
      </c>
      <c r="D1868" s="272" t="s">
        <v>1559</v>
      </c>
      <c r="E1868" s="272"/>
      <c r="F1868" s="273" t="s">
        <v>5290</v>
      </c>
      <c r="G1868" s="274" t="s">
        <v>5291</v>
      </c>
      <c r="H1868" s="273" t="s">
        <v>5292</v>
      </c>
      <c r="I1868" s="273" t="s">
        <v>2596</v>
      </c>
      <c r="J1868" s="273" t="s">
        <v>373</v>
      </c>
      <c r="K1868" s="275">
        <v>0.37959999999999999</v>
      </c>
      <c r="L1868" s="275">
        <v>0.37959999999999999</v>
      </c>
      <c r="M1868" s="275">
        <v>0.346937</v>
      </c>
      <c r="N1868" s="276">
        <v>8.6045837723919902</v>
      </c>
      <c r="O1868" s="273"/>
      <c r="P1868" s="273"/>
      <c r="Q1868" s="277"/>
    </row>
    <row r="1869" spans="1:17" customFormat="1">
      <c r="A1869" s="271">
        <v>1866</v>
      </c>
      <c r="B1869" s="272"/>
      <c r="C1869" s="272" t="s">
        <v>729</v>
      </c>
      <c r="D1869" s="272" t="s">
        <v>1559</v>
      </c>
      <c r="E1869" s="272"/>
      <c r="F1869" s="273" t="s">
        <v>5293</v>
      </c>
      <c r="G1869" s="274" t="s">
        <v>5294</v>
      </c>
      <c r="H1869" s="273" t="s">
        <v>5295</v>
      </c>
      <c r="I1869" s="273" t="s">
        <v>2596</v>
      </c>
      <c r="J1869" s="273" t="s">
        <v>373</v>
      </c>
      <c r="K1869" s="275">
        <v>0.35039999999999999</v>
      </c>
      <c r="L1869" s="275">
        <v>0.35039999999999999</v>
      </c>
      <c r="M1869" s="275">
        <v>0.32728400000000002</v>
      </c>
      <c r="N1869" s="276">
        <v>6.597031963470311</v>
      </c>
      <c r="O1869" s="273"/>
      <c r="P1869" s="273"/>
      <c r="Q1869" s="277"/>
    </row>
    <row r="1870" spans="1:17" customFormat="1">
      <c r="A1870" s="271">
        <v>1867</v>
      </c>
      <c r="B1870" s="272"/>
      <c r="C1870" s="272" t="s">
        <v>729</v>
      </c>
      <c r="D1870" s="272" t="s">
        <v>1559</v>
      </c>
      <c r="E1870" s="272"/>
      <c r="F1870" s="273" t="s">
        <v>5296</v>
      </c>
      <c r="G1870" s="274" t="s">
        <v>5297</v>
      </c>
      <c r="H1870" s="273" t="s">
        <v>5298</v>
      </c>
      <c r="I1870" s="273" t="s">
        <v>2596</v>
      </c>
      <c r="J1870" s="273" t="s">
        <v>373</v>
      </c>
      <c r="K1870" s="275">
        <v>0.27422000000000002</v>
      </c>
      <c r="L1870" s="275">
        <v>0.27422000000000002</v>
      </c>
      <c r="M1870" s="275">
        <v>0.25783299999999998</v>
      </c>
      <c r="N1870" s="276">
        <v>5.9758587995040617</v>
      </c>
      <c r="O1870" s="273"/>
      <c r="P1870" s="273"/>
      <c r="Q1870" s="277"/>
    </row>
    <row r="1871" spans="1:17" customFormat="1">
      <c r="A1871" s="271">
        <v>1868</v>
      </c>
      <c r="B1871" s="272"/>
      <c r="C1871" s="272" t="s">
        <v>729</v>
      </c>
      <c r="D1871" s="272" t="s">
        <v>1559</v>
      </c>
      <c r="E1871" s="272"/>
      <c r="F1871" s="273" t="s">
        <v>5299</v>
      </c>
      <c r="G1871" s="274" t="s">
        <v>5300</v>
      </c>
      <c r="H1871" s="273" t="s">
        <v>5301</v>
      </c>
      <c r="I1871" s="273" t="s">
        <v>2596</v>
      </c>
      <c r="J1871" s="273" t="s">
        <v>373</v>
      </c>
      <c r="K1871" s="275">
        <v>1.1152</v>
      </c>
      <c r="L1871" s="275">
        <v>1.1152</v>
      </c>
      <c r="M1871" s="275">
        <v>1.0578160000000001</v>
      </c>
      <c r="N1871" s="276">
        <v>5.1456241032998458</v>
      </c>
      <c r="O1871" s="273"/>
      <c r="P1871" s="273"/>
      <c r="Q1871" s="277"/>
    </row>
    <row r="1872" spans="1:17" customFormat="1">
      <c r="A1872" s="271">
        <v>1869</v>
      </c>
      <c r="B1872" s="272"/>
      <c r="C1872" s="272" t="s">
        <v>729</v>
      </c>
      <c r="D1872" s="272" t="s">
        <v>1559</v>
      </c>
      <c r="E1872" s="272"/>
      <c r="F1872" s="273" t="s">
        <v>5299</v>
      </c>
      <c r="G1872" s="274" t="s">
        <v>5302</v>
      </c>
      <c r="H1872" s="273" t="s">
        <v>5303</v>
      </c>
      <c r="I1872" s="273" t="s">
        <v>2658</v>
      </c>
      <c r="J1872" s="273" t="s">
        <v>373</v>
      </c>
      <c r="K1872" s="275">
        <v>1.1575</v>
      </c>
      <c r="L1872" s="275">
        <v>1.1575</v>
      </c>
      <c r="M1872" s="275">
        <v>1.101523</v>
      </c>
      <c r="N1872" s="276">
        <v>4.8360259179265608</v>
      </c>
      <c r="O1872" s="273"/>
      <c r="P1872" s="273"/>
      <c r="Q1872" s="277"/>
    </row>
    <row r="1873" spans="1:17" customFormat="1">
      <c r="A1873" s="271">
        <v>1870</v>
      </c>
      <c r="B1873" s="272"/>
      <c r="C1873" s="272" t="s">
        <v>729</v>
      </c>
      <c r="D1873" s="272" t="s">
        <v>1559</v>
      </c>
      <c r="E1873" s="272"/>
      <c r="F1873" s="273" t="s">
        <v>5304</v>
      </c>
      <c r="G1873" s="274" t="s">
        <v>5305</v>
      </c>
      <c r="H1873" s="273" t="s">
        <v>5306</v>
      </c>
      <c r="I1873" s="273" t="s">
        <v>2596</v>
      </c>
      <c r="J1873" s="273" t="s">
        <v>373</v>
      </c>
      <c r="K1873" s="275">
        <v>1.806E-2</v>
      </c>
      <c r="L1873" s="275">
        <v>1.806E-2</v>
      </c>
      <c r="M1873" s="275">
        <v>1.7343000000000001E-2</v>
      </c>
      <c r="N1873" s="276">
        <v>3.9700996677740803</v>
      </c>
      <c r="O1873" s="273"/>
      <c r="P1873" s="273"/>
      <c r="Q1873" s="277"/>
    </row>
    <row r="1874" spans="1:17" customFormat="1">
      <c r="A1874" s="271">
        <v>1871</v>
      </c>
      <c r="B1874" s="272"/>
      <c r="C1874" s="272" t="s">
        <v>729</v>
      </c>
      <c r="D1874" s="272" t="s">
        <v>1559</v>
      </c>
      <c r="E1874" s="272"/>
      <c r="F1874" s="273" t="s">
        <v>5307</v>
      </c>
      <c r="G1874" s="274" t="s">
        <v>5308</v>
      </c>
      <c r="H1874" s="273" t="s">
        <v>5309</v>
      </c>
      <c r="I1874" s="273" t="s">
        <v>2596</v>
      </c>
      <c r="J1874" s="273" t="s">
        <v>373</v>
      </c>
      <c r="K1874" s="275">
        <v>0.50258199999999997</v>
      </c>
      <c r="L1874" s="275">
        <v>0.50258199999999997</v>
      </c>
      <c r="M1874" s="275">
        <v>0.485707</v>
      </c>
      <c r="N1874" s="276">
        <v>3.3576610383977092</v>
      </c>
      <c r="O1874" s="273"/>
      <c r="P1874" s="273"/>
      <c r="Q1874" s="277"/>
    </row>
    <row r="1875" spans="1:17" customFormat="1">
      <c r="A1875" s="271">
        <v>1872</v>
      </c>
      <c r="B1875" s="272"/>
      <c r="C1875" s="272" t="s">
        <v>729</v>
      </c>
      <c r="D1875" s="272" t="s">
        <v>1559</v>
      </c>
      <c r="E1875" s="272"/>
      <c r="F1875" s="273" t="s">
        <v>5310</v>
      </c>
      <c r="G1875" s="274" t="s">
        <v>5311</v>
      </c>
      <c r="H1875" s="273" t="s">
        <v>5312</v>
      </c>
      <c r="I1875" s="273" t="s">
        <v>2596</v>
      </c>
      <c r="J1875" s="273" t="s">
        <v>373</v>
      </c>
      <c r="K1875" s="275">
        <v>1.3802449999999999</v>
      </c>
      <c r="L1875" s="275">
        <v>1.3802449999999999</v>
      </c>
      <c r="M1875" s="275">
        <v>1.3347039999999999</v>
      </c>
      <c r="N1875" s="276">
        <v>3.2994866853348541</v>
      </c>
      <c r="O1875" s="273"/>
      <c r="P1875" s="273"/>
      <c r="Q1875" s="277"/>
    </row>
    <row r="1876" spans="1:17" customFormat="1">
      <c r="A1876" s="271">
        <v>1873</v>
      </c>
      <c r="B1876" s="272"/>
      <c r="C1876" s="272" t="s">
        <v>729</v>
      </c>
      <c r="D1876" s="272" t="s">
        <v>1559</v>
      </c>
      <c r="E1876" s="272"/>
      <c r="F1876" s="273" t="s">
        <v>5313</v>
      </c>
      <c r="G1876" s="274" t="s">
        <v>5314</v>
      </c>
      <c r="H1876" s="273" t="s">
        <v>5315</v>
      </c>
      <c r="I1876" s="273" t="s">
        <v>2596</v>
      </c>
      <c r="J1876" s="273" t="s">
        <v>373</v>
      </c>
      <c r="K1876" s="275">
        <v>0.98367000000000004</v>
      </c>
      <c r="L1876" s="275">
        <v>0.98367000000000004</v>
      </c>
      <c r="M1876" s="275">
        <v>0.95174200000000009</v>
      </c>
      <c r="N1876" s="276">
        <v>3.245803978976685</v>
      </c>
      <c r="O1876" s="273"/>
      <c r="P1876" s="273"/>
      <c r="Q1876" s="277"/>
    </row>
    <row r="1877" spans="1:17" customFormat="1">
      <c r="A1877" s="271">
        <v>1874</v>
      </c>
      <c r="B1877" s="272"/>
      <c r="C1877" s="272" t="s">
        <v>729</v>
      </c>
      <c r="D1877" s="272" t="s">
        <v>1559</v>
      </c>
      <c r="E1877" s="272"/>
      <c r="F1877" s="273" t="s">
        <v>5316</v>
      </c>
      <c r="G1877" s="274" t="s">
        <v>5317</v>
      </c>
      <c r="H1877" s="273" t="s">
        <v>5318</v>
      </c>
      <c r="I1877" s="273" t="s">
        <v>2596</v>
      </c>
      <c r="J1877" s="273" t="s">
        <v>373</v>
      </c>
      <c r="K1877" s="275">
        <v>0.86939999999999995</v>
      </c>
      <c r="L1877" s="275">
        <v>0.86939999999999995</v>
      </c>
      <c r="M1877" s="275">
        <v>0.86219100000000004</v>
      </c>
      <c r="N1877" s="276">
        <v>0.82919254658384067</v>
      </c>
      <c r="O1877" s="273"/>
      <c r="P1877" s="273"/>
      <c r="Q1877" s="277"/>
    </row>
    <row r="1878" spans="1:17" customFormat="1">
      <c r="A1878" s="271">
        <v>1875</v>
      </c>
      <c r="B1878" s="272"/>
      <c r="C1878" s="272" t="s">
        <v>729</v>
      </c>
      <c r="D1878" s="272" t="s">
        <v>1559</v>
      </c>
      <c r="E1878" s="272"/>
      <c r="F1878" s="273" t="s">
        <v>5319</v>
      </c>
      <c r="G1878" s="274" t="s">
        <v>5320</v>
      </c>
      <c r="H1878" s="273" t="s">
        <v>5321</v>
      </c>
      <c r="I1878" s="273" t="s">
        <v>2596</v>
      </c>
      <c r="J1878" s="273" t="s">
        <v>373</v>
      </c>
      <c r="K1878" s="275">
        <v>1.1707000000000001</v>
      </c>
      <c r="L1878" s="275">
        <v>1.1707000000000001</v>
      </c>
      <c r="M1878" s="275">
        <v>1.161546</v>
      </c>
      <c r="N1878" s="276">
        <v>0.78192534381140399</v>
      </c>
      <c r="O1878" s="273"/>
      <c r="P1878" s="273"/>
      <c r="Q1878" s="277"/>
    </row>
    <row r="1879" spans="1:17" customFormat="1">
      <c r="A1879" s="271">
        <v>1876</v>
      </c>
      <c r="B1879" s="272"/>
      <c r="C1879" s="272" t="s">
        <v>729</v>
      </c>
      <c r="D1879" s="272" t="s">
        <v>1559</v>
      </c>
      <c r="E1879" s="272"/>
      <c r="F1879" s="273" t="s">
        <v>5322</v>
      </c>
      <c r="G1879" s="274" t="s">
        <v>5323</v>
      </c>
      <c r="H1879" s="273" t="s">
        <v>5324</v>
      </c>
      <c r="I1879" s="273" t="s">
        <v>2596</v>
      </c>
      <c r="J1879" s="273" t="s">
        <v>373</v>
      </c>
      <c r="K1879" s="275">
        <v>1.8392999999999999</v>
      </c>
      <c r="L1879" s="275">
        <v>1.8392999999999999</v>
      </c>
      <c r="M1879" s="275">
        <v>1.8259429999999999</v>
      </c>
      <c r="N1879" s="276">
        <v>0.72620018485293658</v>
      </c>
      <c r="O1879" s="273"/>
      <c r="P1879" s="273"/>
      <c r="Q1879" s="277"/>
    </row>
    <row r="1880" spans="1:17" customFormat="1">
      <c r="A1880" s="271">
        <v>1877</v>
      </c>
      <c r="B1880" s="272"/>
      <c r="C1880" s="272" t="s">
        <v>729</v>
      </c>
      <c r="D1880" s="272" t="s">
        <v>1559</v>
      </c>
      <c r="E1880" s="272"/>
      <c r="F1880" s="273" t="s">
        <v>5325</v>
      </c>
      <c r="G1880" s="274" t="s">
        <v>5326</v>
      </c>
      <c r="H1880" s="273" t="s">
        <v>5327</v>
      </c>
      <c r="I1880" s="273" t="s">
        <v>2596</v>
      </c>
      <c r="J1880" s="273" t="s">
        <v>373</v>
      </c>
      <c r="K1880" s="275">
        <v>2.7237</v>
      </c>
      <c r="L1880" s="275">
        <v>2.7237</v>
      </c>
      <c r="M1880" s="275">
        <v>2.7049640000000004</v>
      </c>
      <c r="N1880" s="276">
        <v>0.68788779968423985</v>
      </c>
      <c r="O1880" s="273"/>
      <c r="P1880" s="273"/>
      <c r="Q1880" s="277"/>
    </row>
    <row r="1881" spans="1:17" customFormat="1">
      <c r="A1881" s="271">
        <v>1878</v>
      </c>
      <c r="B1881" s="272"/>
      <c r="C1881" s="272" t="s">
        <v>729</v>
      </c>
      <c r="D1881" s="272" t="s">
        <v>1445</v>
      </c>
      <c r="E1881" s="272"/>
      <c r="F1881" s="273" t="s">
        <v>5328</v>
      </c>
      <c r="G1881" s="274">
        <v>305331340604</v>
      </c>
      <c r="H1881" s="273" t="s">
        <v>5329</v>
      </c>
      <c r="I1881" s="273" t="s">
        <v>2596</v>
      </c>
      <c r="J1881" s="273" t="s">
        <v>373</v>
      </c>
      <c r="K1881" s="275">
        <v>0.45045000000000002</v>
      </c>
      <c r="L1881" s="275">
        <v>0.45045000000000002</v>
      </c>
      <c r="M1881" s="275">
        <v>0.44773799999999997</v>
      </c>
      <c r="N1881" s="276">
        <v>0.60206460206461265</v>
      </c>
      <c r="O1881" s="273"/>
      <c r="P1881" s="273"/>
      <c r="Q1881" s="277"/>
    </row>
    <row r="1882" spans="1:17" customFormat="1">
      <c r="A1882" s="271">
        <v>1879</v>
      </c>
      <c r="B1882" s="272"/>
      <c r="C1882" s="272" t="s">
        <v>729</v>
      </c>
      <c r="D1882" s="272" t="s">
        <v>1445</v>
      </c>
      <c r="E1882" s="272"/>
      <c r="F1882" s="273" t="s">
        <v>5330</v>
      </c>
      <c r="G1882" s="274">
        <v>305331140105</v>
      </c>
      <c r="H1882" s="273" t="s">
        <v>5331</v>
      </c>
      <c r="I1882" s="273" t="s">
        <v>2840</v>
      </c>
      <c r="J1882" s="273" t="s">
        <v>373</v>
      </c>
      <c r="K1882" s="275">
        <v>2.3905949999999998</v>
      </c>
      <c r="L1882" s="275">
        <v>2.3905949999999998</v>
      </c>
      <c r="M1882" s="275">
        <v>2.3772350000000002</v>
      </c>
      <c r="N1882" s="276">
        <v>0.55885668630611185</v>
      </c>
      <c r="O1882" s="273"/>
      <c r="P1882" s="273"/>
      <c r="Q1882" s="277"/>
    </row>
    <row r="1883" spans="1:17" customFormat="1">
      <c r="A1883" s="271">
        <v>1880</v>
      </c>
      <c r="B1883" s="272"/>
      <c r="C1883" s="272" t="s">
        <v>729</v>
      </c>
      <c r="D1883" s="272" t="s">
        <v>1445</v>
      </c>
      <c r="E1883" s="272"/>
      <c r="F1883" s="273" t="s">
        <v>5332</v>
      </c>
      <c r="G1883" s="274">
        <v>305331340107</v>
      </c>
      <c r="H1883" s="273" t="s">
        <v>5333</v>
      </c>
      <c r="I1883" s="273" t="s">
        <v>2658</v>
      </c>
      <c r="J1883" s="273" t="s">
        <v>373</v>
      </c>
      <c r="K1883" s="275">
        <v>1.5153000000000001</v>
      </c>
      <c r="L1883" s="275">
        <v>1.5153000000000001</v>
      </c>
      <c r="M1883" s="275">
        <v>1.150863</v>
      </c>
      <c r="N1883" s="276">
        <v>24.050485052464865</v>
      </c>
      <c r="O1883" s="273"/>
      <c r="P1883" s="273"/>
      <c r="Q1883" s="277"/>
    </row>
    <row r="1884" spans="1:17" customFormat="1">
      <c r="A1884" s="271">
        <v>1881</v>
      </c>
      <c r="B1884" s="272"/>
      <c r="C1884" s="272" t="s">
        <v>729</v>
      </c>
      <c r="D1884" s="272" t="s">
        <v>1445</v>
      </c>
      <c r="E1884" s="272"/>
      <c r="F1884" s="273" t="s">
        <v>5334</v>
      </c>
      <c r="G1884" s="274">
        <v>305331240604</v>
      </c>
      <c r="H1884" s="273" t="s">
        <v>2900</v>
      </c>
      <c r="I1884" s="273" t="s">
        <v>2840</v>
      </c>
      <c r="J1884" s="273" t="s">
        <v>373</v>
      </c>
      <c r="K1884" s="275">
        <v>0.71455000000000002</v>
      </c>
      <c r="L1884" s="275">
        <v>0.71455000000000002</v>
      </c>
      <c r="M1884" s="275">
        <v>0.58267599999999997</v>
      </c>
      <c r="N1884" s="276">
        <v>18.455531453362262</v>
      </c>
      <c r="O1884" s="273"/>
      <c r="P1884" s="273"/>
      <c r="Q1884" s="277"/>
    </row>
    <row r="1885" spans="1:17" customFormat="1">
      <c r="A1885" s="271">
        <v>1882</v>
      </c>
      <c r="B1885" s="272"/>
      <c r="C1885" s="272" t="s">
        <v>729</v>
      </c>
      <c r="D1885" s="272" t="s">
        <v>1445</v>
      </c>
      <c r="E1885" s="272"/>
      <c r="F1885" s="273" t="s">
        <v>5335</v>
      </c>
      <c r="G1885" s="274">
        <v>305331240304</v>
      </c>
      <c r="H1885" s="273" t="s">
        <v>5336</v>
      </c>
      <c r="I1885" s="273" t="s">
        <v>2596</v>
      </c>
      <c r="J1885" s="273" t="s">
        <v>373</v>
      </c>
      <c r="K1885" s="275">
        <v>6.608E-2</v>
      </c>
      <c r="L1885" s="275">
        <v>6.608E-2</v>
      </c>
      <c r="M1885" s="275">
        <v>4.7620999999999997E-2</v>
      </c>
      <c r="N1885" s="276">
        <v>27.934322033898312</v>
      </c>
      <c r="O1885" s="273"/>
      <c r="P1885" s="273"/>
      <c r="Q1885" s="277"/>
    </row>
    <row r="1886" spans="1:17" customFormat="1">
      <c r="A1886" s="271">
        <v>1883</v>
      </c>
      <c r="B1886" s="272"/>
      <c r="C1886" s="272" t="s">
        <v>729</v>
      </c>
      <c r="D1886" s="272" t="s">
        <v>1445</v>
      </c>
      <c r="E1886" s="272"/>
      <c r="F1886" s="273" t="s">
        <v>5337</v>
      </c>
      <c r="G1886" s="274">
        <v>305331340202</v>
      </c>
      <c r="H1886" s="273" t="s">
        <v>5338</v>
      </c>
      <c r="I1886" s="273" t="s">
        <v>2596</v>
      </c>
      <c r="J1886" s="273" t="s">
        <v>373</v>
      </c>
      <c r="K1886" s="275">
        <v>1.4263999999999999</v>
      </c>
      <c r="L1886" s="275">
        <v>1.4263999999999999</v>
      </c>
      <c r="M1886" s="275">
        <v>1.3004260000000001</v>
      </c>
      <c r="N1886" s="276">
        <v>8.8316040381379572</v>
      </c>
      <c r="O1886" s="273"/>
      <c r="P1886" s="273"/>
      <c r="Q1886" s="277"/>
    </row>
    <row r="1887" spans="1:17" customFormat="1">
      <c r="A1887" s="271">
        <v>1884</v>
      </c>
      <c r="B1887" s="272"/>
      <c r="C1887" s="272" t="s">
        <v>729</v>
      </c>
      <c r="D1887" s="272" t="s">
        <v>1445</v>
      </c>
      <c r="E1887" s="272"/>
      <c r="F1887" s="273" t="s">
        <v>5339</v>
      </c>
      <c r="G1887" s="274">
        <v>305331240803</v>
      </c>
      <c r="H1887" s="273" t="s">
        <v>5340</v>
      </c>
      <c r="I1887" s="273" t="s">
        <v>2596</v>
      </c>
      <c r="J1887" s="273" t="s">
        <v>373</v>
      </c>
      <c r="K1887" s="275">
        <v>5.4780000000000002E-2</v>
      </c>
      <c r="L1887" s="275">
        <v>5.4780000000000002E-2</v>
      </c>
      <c r="M1887" s="275">
        <v>5.1139999999999998E-2</v>
      </c>
      <c r="N1887" s="276">
        <v>6.6447608616283391</v>
      </c>
      <c r="O1887" s="273"/>
      <c r="P1887" s="273"/>
      <c r="Q1887" s="277"/>
    </row>
    <row r="1888" spans="1:17" customFormat="1">
      <c r="A1888" s="271">
        <v>1885</v>
      </c>
      <c r="B1888" s="272"/>
      <c r="C1888" s="272" t="s">
        <v>729</v>
      </c>
      <c r="D1888" s="272" t="s">
        <v>1445</v>
      </c>
      <c r="E1888" s="272"/>
      <c r="F1888" s="273" t="s">
        <v>5341</v>
      </c>
      <c r="G1888" s="274">
        <v>305331240504</v>
      </c>
      <c r="H1888" s="273" t="s">
        <v>5342</v>
      </c>
      <c r="I1888" s="273" t="s">
        <v>2596</v>
      </c>
      <c r="J1888" s="273" t="s">
        <v>373</v>
      </c>
      <c r="K1888" s="275">
        <v>0.2621</v>
      </c>
      <c r="L1888" s="275">
        <v>0.2621</v>
      </c>
      <c r="M1888" s="275">
        <v>0.245527</v>
      </c>
      <c r="N1888" s="276">
        <v>6.3231590995803142</v>
      </c>
      <c r="O1888" s="273"/>
      <c r="P1888" s="273"/>
      <c r="Q1888" s="277"/>
    </row>
    <row r="1889" spans="1:17" customFormat="1">
      <c r="A1889" s="271">
        <v>1886</v>
      </c>
      <c r="B1889" s="272"/>
      <c r="C1889" s="272" t="s">
        <v>729</v>
      </c>
      <c r="D1889" s="272" t="s">
        <v>1445</v>
      </c>
      <c r="E1889" s="272"/>
      <c r="F1889" s="273" t="s">
        <v>5343</v>
      </c>
      <c r="G1889" s="274">
        <v>305331140404</v>
      </c>
      <c r="H1889" s="273" t="s">
        <v>3963</v>
      </c>
      <c r="I1889" s="273" t="s">
        <v>2840</v>
      </c>
      <c r="J1889" s="273" t="s">
        <v>373</v>
      </c>
      <c r="K1889" s="275">
        <v>0.56759999999999999</v>
      </c>
      <c r="L1889" s="275">
        <v>0.56759999999999999</v>
      </c>
      <c r="M1889" s="275">
        <v>0.54357</v>
      </c>
      <c r="N1889" s="276">
        <v>4.2336152219873142</v>
      </c>
      <c r="O1889" s="273"/>
      <c r="P1889" s="273"/>
      <c r="Q1889" s="277"/>
    </row>
    <row r="1890" spans="1:17" customFormat="1">
      <c r="A1890" s="271">
        <v>1887</v>
      </c>
      <c r="B1890" s="272"/>
      <c r="C1890" s="272" t="s">
        <v>729</v>
      </c>
      <c r="D1890" s="272" t="s">
        <v>1445</v>
      </c>
      <c r="E1890" s="272"/>
      <c r="F1890" s="273" t="s">
        <v>5344</v>
      </c>
      <c r="G1890" s="274">
        <v>305331140304</v>
      </c>
      <c r="H1890" s="273" t="s">
        <v>5345</v>
      </c>
      <c r="I1890" s="273" t="s">
        <v>2658</v>
      </c>
      <c r="J1890" s="273" t="s">
        <v>373</v>
      </c>
      <c r="K1890" s="275">
        <v>2.018E-2</v>
      </c>
      <c r="L1890" s="275">
        <v>2.018E-2</v>
      </c>
      <c r="M1890" s="275">
        <v>1.9834999999999998E-2</v>
      </c>
      <c r="N1890" s="276">
        <v>1.7096134786917818</v>
      </c>
      <c r="O1890" s="273"/>
      <c r="P1890" s="273"/>
      <c r="Q1890" s="277"/>
    </row>
    <row r="1891" spans="1:17" customFormat="1">
      <c r="A1891" s="271">
        <v>1888</v>
      </c>
      <c r="B1891" s="272"/>
      <c r="C1891" s="272" t="s">
        <v>729</v>
      </c>
      <c r="D1891" s="272" t="s">
        <v>1445</v>
      </c>
      <c r="E1891" s="272"/>
      <c r="F1891" s="273" t="s">
        <v>5346</v>
      </c>
      <c r="G1891" s="274">
        <v>305331240701</v>
      </c>
      <c r="H1891" s="273" t="s">
        <v>5347</v>
      </c>
      <c r="I1891" s="273" t="s">
        <v>2596</v>
      </c>
      <c r="J1891" s="273" t="s">
        <v>373</v>
      </c>
      <c r="K1891" s="275">
        <v>0.41959999999999997</v>
      </c>
      <c r="L1891" s="275">
        <v>0.41959999999999997</v>
      </c>
      <c r="M1891" s="275">
        <v>0.41267100000000001</v>
      </c>
      <c r="N1891" s="276">
        <v>1.6513346043851198</v>
      </c>
      <c r="O1891" s="273"/>
      <c r="P1891" s="273"/>
      <c r="Q1891" s="277"/>
    </row>
    <row r="1892" spans="1:17" customFormat="1">
      <c r="A1892" s="271">
        <v>1889</v>
      </c>
      <c r="B1892" s="272"/>
      <c r="C1892" s="272" t="s">
        <v>729</v>
      </c>
      <c r="D1892" s="272" t="s">
        <v>1445</v>
      </c>
      <c r="E1892" s="272"/>
      <c r="F1892" s="273" t="s">
        <v>5332</v>
      </c>
      <c r="G1892" s="274">
        <v>305331340106</v>
      </c>
      <c r="H1892" s="273" t="s">
        <v>5348</v>
      </c>
      <c r="I1892" s="273" t="s">
        <v>2596</v>
      </c>
      <c r="J1892" s="273" t="s">
        <v>373</v>
      </c>
      <c r="K1892" s="275">
        <v>1.4989600000000001</v>
      </c>
      <c r="L1892" s="275">
        <v>1.4989600000000001</v>
      </c>
      <c r="M1892" s="275">
        <v>1.4876499999999999</v>
      </c>
      <c r="N1892" s="276">
        <v>0.75452313604099863</v>
      </c>
      <c r="O1892" s="273"/>
      <c r="P1892" s="273"/>
      <c r="Q1892" s="277"/>
    </row>
    <row r="1893" spans="1:17" customFormat="1">
      <c r="A1893" s="271">
        <v>1890</v>
      </c>
      <c r="B1893" s="272"/>
      <c r="C1893" s="272" t="s">
        <v>729</v>
      </c>
      <c r="D1893" s="272" t="s">
        <v>1445</v>
      </c>
      <c r="E1893" s="272"/>
      <c r="F1893" s="273" t="s">
        <v>5330</v>
      </c>
      <c r="G1893" s="274">
        <v>305331140101</v>
      </c>
      <c r="H1893" s="273" t="s">
        <v>5349</v>
      </c>
      <c r="I1893" s="273" t="s">
        <v>2596</v>
      </c>
      <c r="J1893" s="273" t="s">
        <v>373</v>
      </c>
      <c r="K1893" s="275">
        <v>0.86136299999999999</v>
      </c>
      <c r="L1893" s="275">
        <v>0.86136299999999999</v>
      </c>
      <c r="M1893" s="275">
        <v>0.85674700000000004</v>
      </c>
      <c r="N1893" s="276">
        <v>0.53589485501466316</v>
      </c>
      <c r="O1893" s="273"/>
      <c r="P1893" s="273"/>
      <c r="Q1893" s="277"/>
    </row>
    <row r="1894" spans="1:17" customFormat="1">
      <c r="A1894" s="271">
        <v>1891</v>
      </c>
      <c r="B1894" s="272"/>
      <c r="C1894" s="272" t="s">
        <v>729</v>
      </c>
      <c r="D1894" s="272" t="s">
        <v>1445</v>
      </c>
      <c r="E1894" s="272"/>
      <c r="F1894" s="273" t="s">
        <v>5350</v>
      </c>
      <c r="G1894" s="274">
        <v>305311240202</v>
      </c>
      <c r="H1894" s="273" t="s">
        <v>5351</v>
      </c>
      <c r="I1894" s="273" t="s">
        <v>2596</v>
      </c>
      <c r="J1894" s="273" t="s">
        <v>373</v>
      </c>
      <c r="K1894" s="275">
        <v>1.3746</v>
      </c>
      <c r="L1894" s="275">
        <v>1.3746</v>
      </c>
      <c r="M1894" s="275">
        <v>1.2557430000000001</v>
      </c>
      <c r="N1894" s="276">
        <v>8.6466608467917929</v>
      </c>
      <c r="O1894" s="273"/>
      <c r="P1894" s="273"/>
      <c r="Q1894" s="277"/>
    </row>
    <row r="1895" spans="1:17" customFormat="1">
      <c r="A1895" s="271">
        <v>1892</v>
      </c>
      <c r="B1895" s="272"/>
      <c r="C1895" s="272" t="s">
        <v>729</v>
      </c>
      <c r="D1895" s="272" t="s">
        <v>1445</v>
      </c>
      <c r="E1895" s="272"/>
      <c r="F1895" s="273" t="s">
        <v>5352</v>
      </c>
      <c r="G1895" s="274">
        <v>305311240101</v>
      </c>
      <c r="H1895" s="273" t="s">
        <v>5353</v>
      </c>
      <c r="I1895" s="273" t="s">
        <v>2596</v>
      </c>
      <c r="J1895" s="273" t="s">
        <v>373</v>
      </c>
      <c r="K1895" s="275">
        <v>0.97560000000000002</v>
      </c>
      <c r="L1895" s="275">
        <v>0.97560000000000002</v>
      </c>
      <c r="M1895" s="275">
        <v>0.91606900000000002</v>
      </c>
      <c r="N1895" s="276">
        <v>6.1019885198851984</v>
      </c>
      <c r="O1895" s="273"/>
      <c r="P1895" s="273"/>
      <c r="Q1895" s="277"/>
    </row>
    <row r="1896" spans="1:17" customFormat="1">
      <c r="A1896" s="271">
        <v>1893</v>
      </c>
      <c r="B1896" s="272"/>
      <c r="C1896" s="272" t="s">
        <v>729</v>
      </c>
      <c r="D1896" s="272" t="s">
        <v>1445</v>
      </c>
      <c r="E1896" s="272"/>
      <c r="F1896" s="273" t="s">
        <v>5354</v>
      </c>
      <c r="G1896" s="274">
        <v>305311340302</v>
      </c>
      <c r="H1896" s="273" t="s">
        <v>5355</v>
      </c>
      <c r="I1896" s="273" t="s">
        <v>2596</v>
      </c>
      <c r="J1896" s="273" t="s">
        <v>373</v>
      </c>
      <c r="K1896" s="275">
        <v>1.7851600000000001</v>
      </c>
      <c r="L1896" s="275">
        <v>1.7851600000000001</v>
      </c>
      <c r="M1896" s="275">
        <v>1.686766</v>
      </c>
      <c r="N1896" s="276">
        <v>5.5117748549149708</v>
      </c>
      <c r="O1896" s="273"/>
      <c r="P1896" s="273"/>
      <c r="Q1896" s="277"/>
    </row>
    <row r="1897" spans="1:17" customFormat="1">
      <c r="A1897" s="271">
        <v>1894</v>
      </c>
      <c r="B1897" s="272"/>
      <c r="C1897" s="272" t="s">
        <v>729</v>
      </c>
      <c r="D1897" s="272" t="s">
        <v>1445</v>
      </c>
      <c r="E1897" s="272"/>
      <c r="F1897" s="273" t="s">
        <v>5354</v>
      </c>
      <c r="G1897" s="274">
        <v>305311340305</v>
      </c>
      <c r="H1897" s="273" t="s">
        <v>5356</v>
      </c>
      <c r="I1897" s="273" t="s">
        <v>2596</v>
      </c>
      <c r="J1897" s="273" t="s">
        <v>373</v>
      </c>
      <c r="K1897" s="275">
        <v>0.82367699999999999</v>
      </c>
      <c r="L1897" s="275">
        <v>0.82367699999999999</v>
      </c>
      <c r="M1897" s="275">
        <v>0.78376999999999997</v>
      </c>
      <c r="N1897" s="276">
        <v>4.8449817100635357</v>
      </c>
      <c r="O1897" s="273"/>
      <c r="P1897" s="273"/>
      <c r="Q1897" s="277"/>
    </row>
    <row r="1898" spans="1:17" customFormat="1">
      <c r="A1898" s="271">
        <v>1895</v>
      </c>
      <c r="B1898" s="272"/>
      <c r="C1898" s="272" t="s">
        <v>729</v>
      </c>
      <c r="D1898" s="272" t="s">
        <v>1445</v>
      </c>
      <c r="E1898" s="272"/>
      <c r="F1898" s="273" t="s">
        <v>5357</v>
      </c>
      <c r="G1898" s="274">
        <v>305311140103</v>
      </c>
      <c r="H1898" s="273" t="s">
        <v>5358</v>
      </c>
      <c r="I1898" s="273" t="s">
        <v>2596</v>
      </c>
      <c r="J1898" s="273" t="s">
        <v>373</v>
      </c>
      <c r="K1898" s="275">
        <v>0.50719999999999998</v>
      </c>
      <c r="L1898" s="275">
        <v>0.50719999999999998</v>
      </c>
      <c r="M1898" s="275">
        <v>0.48512300000000003</v>
      </c>
      <c r="N1898" s="276">
        <v>4.3527208201892664</v>
      </c>
      <c r="O1898" s="273"/>
      <c r="P1898" s="273"/>
      <c r="Q1898" s="277"/>
    </row>
    <row r="1899" spans="1:17" customFormat="1">
      <c r="A1899" s="271">
        <v>1896</v>
      </c>
      <c r="B1899" s="272"/>
      <c r="C1899" s="272" t="s">
        <v>729</v>
      </c>
      <c r="D1899" s="272" t="s">
        <v>1445</v>
      </c>
      <c r="E1899" s="272"/>
      <c r="F1899" s="273" t="s">
        <v>5359</v>
      </c>
      <c r="G1899" s="274">
        <v>305311140202</v>
      </c>
      <c r="H1899" s="273" t="s">
        <v>5360</v>
      </c>
      <c r="I1899" s="273" t="s">
        <v>2596</v>
      </c>
      <c r="J1899" s="273" t="s">
        <v>373</v>
      </c>
      <c r="K1899" s="275">
        <v>1.6121000000000001</v>
      </c>
      <c r="L1899" s="275">
        <v>1.6121000000000001</v>
      </c>
      <c r="M1899" s="275">
        <v>1.54586</v>
      </c>
      <c r="N1899" s="276">
        <v>4.1089262452701485</v>
      </c>
      <c r="O1899" s="273"/>
      <c r="P1899" s="273"/>
      <c r="Q1899" s="277"/>
    </row>
    <row r="1900" spans="1:17" customFormat="1">
      <c r="A1900" s="271">
        <v>1897</v>
      </c>
      <c r="B1900" s="272"/>
      <c r="C1900" s="272" t="s">
        <v>729</v>
      </c>
      <c r="D1900" s="272" t="s">
        <v>1445</v>
      </c>
      <c r="E1900" s="272"/>
      <c r="F1900" s="273" t="s">
        <v>5361</v>
      </c>
      <c r="G1900" s="274">
        <v>305311440404</v>
      </c>
      <c r="H1900" s="273" t="s">
        <v>5362</v>
      </c>
      <c r="I1900" s="273" t="s">
        <v>2596</v>
      </c>
      <c r="J1900" s="273" t="s">
        <v>373</v>
      </c>
      <c r="K1900" s="275">
        <v>0.31706299999999998</v>
      </c>
      <c r="L1900" s="275">
        <v>0.31706299999999998</v>
      </c>
      <c r="M1900" s="275">
        <v>0.30530800000000002</v>
      </c>
      <c r="N1900" s="276">
        <v>3.7074650779182559</v>
      </c>
      <c r="O1900" s="273"/>
      <c r="P1900" s="273"/>
      <c r="Q1900" s="277"/>
    </row>
    <row r="1901" spans="1:17" customFormat="1">
      <c r="A1901" s="271">
        <v>1898</v>
      </c>
      <c r="B1901" s="272"/>
      <c r="C1901" s="272" t="s">
        <v>729</v>
      </c>
      <c r="D1901" s="272" t="s">
        <v>1445</v>
      </c>
      <c r="E1901" s="272"/>
      <c r="F1901" s="273" t="s">
        <v>5363</v>
      </c>
      <c r="G1901" s="274">
        <v>305311440104</v>
      </c>
      <c r="H1901" s="273" t="s">
        <v>2900</v>
      </c>
      <c r="I1901" s="273" t="s">
        <v>2840</v>
      </c>
      <c r="J1901" s="273" t="s">
        <v>373</v>
      </c>
      <c r="K1901" s="275">
        <v>1.240186</v>
      </c>
      <c r="L1901" s="275">
        <v>1.240186</v>
      </c>
      <c r="M1901" s="275">
        <v>1.1979070000000001</v>
      </c>
      <c r="N1901" s="276">
        <v>3.4090854113818376</v>
      </c>
      <c r="O1901" s="273"/>
      <c r="P1901" s="273"/>
      <c r="Q1901" s="277"/>
    </row>
    <row r="1902" spans="1:17" customFormat="1">
      <c r="A1902" s="271">
        <v>1899</v>
      </c>
      <c r="B1902" s="272"/>
      <c r="C1902" s="272" t="s">
        <v>729</v>
      </c>
      <c r="D1902" s="272" t="s">
        <v>1445</v>
      </c>
      <c r="E1902" s="272"/>
      <c r="F1902" s="273" t="s">
        <v>5364</v>
      </c>
      <c r="G1902" s="274">
        <v>305311440201</v>
      </c>
      <c r="H1902" s="273" t="s">
        <v>5365</v>
      </c>
      <c r="I1902" s="273" t="s">
        <v>2596</v>
      </c>
      <c r="J1902" s="273" t="s">
        <v>373</v>
      </c>
      <c r="K1902" s="275">
        <v>1.5308839999999999</v>
      </c>
      <c r="L1902" s="275">
        <v>1.5308839999999999</v>
      </c>
      <c r="M1902" s="275">
        <v>1.4789909999999999</v>
      </c>
      <c r="N1902" s="276">
        <v>3.3897408294815268</v>
      </c>
      <c r="O1902" s="273"/>
      <c r="P1902" s="273"/>
      <c r="Q1902" s="277"/>
    </row>
    <row r="1903" spans="1:17" customFormat="1">
      <c r="A1903" s="271">
        <v>1900</v>
      </c>
      <c r="B1903" s="272"/>
      <c r="C1903" s="272" t="s">
        <v>729</v>
      </c>
      <c r="D1903" s="272" t="s">
        <v>1445</v>
      </c>
      <c r="E1903" s="272"/>
      <c r="F1903" s="273" t="s">
        <v>5361</v>
      </c>
      <c r="G1903" s="274">
        <v>305311440402</v>
      </c>
      <c r="H1903" s="273" t="s">
        <v>5366</v>
      </c>
      <c r="I1903" s="273" t="s">
        <v>2840</v>
      </c>
      <c r="J1903" s="273" t="s">
        <v>373</v>
      </c>
      <c r="K1903" s="275">
        <v>0.42330600000000002</v>
      </c>
      <c r="L1903" s="275">
        <v>0.42330600000000002</v>
      </c>
      <c r="M1903" s="275">
        <v>0.409219</v>
      </c>
      <c r="N1903" s="276">
        <v>3.3278526645027515</v>
      </c>
      <c r="O1903" s="273"/>
      <c r="P1903" s="273"/>
      <c r="Q1903" s="277"/>
    </row>
    <row r="1904" spans="1:17" customFormat="1">
      <c r="A1904" s="271">
        <v>1901</v>
      </c>
      <c r="B1904" s="272"/>
      <c r="C1904" s="272" t="s">
        <v>729</v>
      </c>
      <c r="D1904" s="272" t="s">
        <v>1445</v>
      </c>
      <c r="E1904" s="272"/>
      <c r="F1904" s="273" t="s">
        <v>5367</v>
      </c>
      <c r="G1904" s="274">
        <v>305311340103</v>
      </c>
      <c r="H1904" s="273" t="s">
        <v>5368</v>
      </c>
      <c r="I1904" s="273" t="s">
        <v>2596</v>
      </c>
      <c r="J1904" s="273" t="s">
        <v>373</v>
      </c>
      <c r="K1904" s="275">
        <v>0.87170000000000003</v>
      </c>
      <c r="L1904" s="275">
        <v>0.87170000000000003</v>
      </c>
      <c r="M1904" s="275">
        <v>0.844607</v>
      </c>
      <c r="N1904" s="276">
        <v>3.1080647011586593</v>
      </c>
      <c r="O1904" s="273"/>
      <c r="P1904" s="273"/>
      <c r="Q1904" s="277"/>
    </row>
    <row r="1905" spans="1:17" customFormat="1">
      <c r="A1905" s="271">
        <v>1902</v>
      </c>
      <c r="B1905" s="272"/>
      <c r="C1905" s="272" t="s">
        <v>729</v>
      </c>
      <c r="D1905" s="272" t="s">
        <v>1445</v>
      </c>
      <c r="E1905" s="272"/>
      <c r="F1905" s="273" t="s">
        <v>5369</v>
      </c>
      <c r="G1905" s="274">
        <v>305311340201</v>
      </c>
      <c r="H1905" s="273" t="s">
        <v>5370</v>
      </c>
      <c r="I1905" s="273" t="s">
        <v>2596</v>
      </c>
      <c r="J1905" s="273" t="s">
        <v>373</v>
      </c>
      <c r="K1905" s="275">
        <v>0.50560000000000005</v>
      </c>
      <c r="L1905" s="275">
        <v>0.50560000000000005</v>
      </c>
      <c r="M1905" s="275">
        <v>0.49237400000000003</v>
      </c>
      <c r="N1905" s="276">
        <v>2.61590189873418</v>
      </c>
      <c r="O1905" s="273"/>
      <c r="P1905" s="273"/>
      <c r="Q1905" s="277"/>
    </row>
    <row r="1906" spans="1:17" customFormat="1">
      <c r="A1906" s="271">
        <v>1903</v>
      </c>
      <c r="B1906" s="272"/>
      <c r="C1906" s="272" t="s">
        <v>729</v>
      </c>
      <c r="D1906" s="272" t="s">
        <v>1445</v>
      </c>
      <c r="E1906" s="272"/>
      <c r="F1906" s="273" t="s">
        <v>5364</v>
      </c>
      <c r="G1906" s="274">
        <v>305311440202</v>
      </c>
      <c r="H1906" s="273" t="s">
        <v>5371</v>
      </c>
      <c r="I1906" s="273" t="s">
        <v>2840</v>
      </c>
      <c r="J1906" s="273" t="s">
        <v>373</v>
      </c>
      <c r="K1906" s="275">
        <v>2.5998730000000001</v>
      </c>
      <c r="L1906" s="275">
        <v>2.5998730000000001</v>
      </c>
      <c r="M1906" s="275">
        <v>2.5329829999999998</v>
      </c>
      <c r="N1906" s="276">
        <v>2.5728179799551878</v>
      </c>
      <c r="O1906" s="273"/>
      <c r="P1906" s="273"/>
      <c r="Q1906" s="277"/>
    </row>
    <row r="1907" spans="1:17" customFormat="1">
      <c r="A1907" s="271">
        <v>1904</v>
      </c>
      <c r="B1907" s="272"/>
      <c r="C1907" s="272" t="s">
        <v>729</v>
      </c>
      <c r="D1907" s="272" t="s">
        <v>1445</v>
      </c>
      <c r="E1907" s="272"/>
      <c r="F1907" s="273" t="s">
        <v>5372</v>
      </c>
      <c r="G1907" s="274">
        <v>305311240402</v>
      </c>
      <c r="H1907" s="273" t="s">
        <v>5373</v>
      </c>
      <c r="I1907" s="273" t="s">
        <v>2596</v>
      </c>
      <c r="J1907" s="273" t="s">
        <v>373</v>
      </c>
      <c r="K1907" s="275">
        <v>3.8251E-2</v>
      </c>
      <c r="L1907" s="275">
        <v>3.8251E-2</v>
      </c>
      <c r="M1907" s="275">
        <v>3.7350000000000001E-2</v>
      </c>
      <c r="N1907" s="276">
        <v>2.3554939740137488</v>
      </c>
      <c r="O1907" s="273"/>
      <c r="P1907" s="273"/>
      <c r="Q1907" s="277"/>
    </row>
    <row r="1908" spans="1:17" customFormat="1">
      <c r="A1908" s="271">
        <v>1905</v>
      </c>
      <c r="B1908" s="272"/>
      <c r="C1908" s="272" t="s">
        <v>729</v>
      </c>
      <c r="D1908" s="272" t="s">
        <v>1445</v>
      </c>
      <c r="E1908" s="272"/>
      <c r="F1908" s="273" t="s">
        <v>5374</v>
      </c>
      <c r="G1908" s="274">
        <v>305311540202</v>
      </c>
      <c r="H1908" s="273" t="s">
        <v>5375</v>
      </c>
      <c r="I1908" s="273" t="s">
        <v>2840</v>
      </c>
      <c r="J1908" s="273" t="s">
        <v>373</v>
      </c>
      <c r="K1908" s="275">
        <v>1.2274879999999999</v>
      </c>
      <c r="L1908" s="275">
        <v>1.2274879999999999</v>
      </c>
      <c r="M1908" s="275">
        <v>1.1995130000000001</v>
      </c>
      <c r="N1908" s="276">
        <v>2.2790446831252007</v>
      </c>
      <c r="O1908" s="273"/>
      <c r="P1908" s="273"/>
      <c r="Q1908" s="277"/>
    </row>
    <row r="1909" spans="1:17" customFormat="1">
      <c r="A1909" s="271">
        <v>1906</v>
      </c>
      <c r="B1909" s="272"/>
      <c r="C1909" s="272" t="s">
        <v>729</v>
      </c>
      <c r="D1909" s="272" t="s">
        <v>1445</v>
      </c>
      <c r="E1909" s="272"/>
      <c r="F1909" s="273" t="s">
        <v>5363</v>
      </c>
      <c r="G1909" s="274">
        <v>305311440106</v>
      </c>
      <c r="H1909" s="273" t="s">
        <v>5376</v>
      </c>
      <c r="I1909" s="273" t="s">
        <v>2658</v>
      </c>
      <c r="J1909" s="273" t="s">
        <v>373</v>
      </c>
      <c r="K1909" s="275">
        <v>1.00885</v>
      </c>
      <c r="L1909" s="275">
        <v>1.00885</v>
      </c>
      <c r="M1909" s="275">
        <v>0.98872800000000005</v>
      </c>
      <c r="N1909" s="276">
        <v>1.9945482480051517</v>
      </c>
      <c r="O1909" s="273"/>
      <c r="P1909" s="273"/>
      <c r="Q1909" s="277"/>
    </row>
    <row r="1910" spans="1:17" customFormat="1">
      <c r="A1910" s="271">
        <v>1907</v>
      </c>
      <c r="B1910" s="272"/>
      <c r="C1910" s="272" t="s">
        <v>729</v>
      </c>
      <c r="D1910" s="272" t="s">
        <v>1445</v>
      </c>
      <c r="E1910" s="272"/>
      <c r="F1910" s="273" t="s">
        <v>5374</v>
      </c>
      <c r="G1910" s="274">
        <v>305311540205</v>
      </c>
      <c r="H1910" s="273" t="s">
        <v>5377</v>
      </c>
      <c r="I1910" s="273" t="s">
        <v>2840</v>
      </c>
      <c r="J1910" s="273" t="s">
        <v>373</v>
      </c>
      <c r="K1910" s="275">
        <v>0.87322900000000003</v>
      </c>
      <c r="L1910" s="275">
        <v>0.87322900000000003</v>
      </c>
      <c r="M1910" s="275">
        <v>0.85655300000000001</v>
      </c>
      <c r="N1910" s="276">
        <v>1.9096937916629</v>
      </c>
      <c r="O1910" s="273"/>
      <c r="P1910" s="273"/>
      <c r="Q1910" s="277"/>
    </row>
    <row r="1911" spans="1:17" customFormat="1">
      <c r="A1911" s="271">
        <v>1908</v>
      </c>
      <c r="B1911" s="272"/>
      <c r="C1911" s="272" t="s">
        <v>729</v>
      </c>
      <c r="D1911" s="272" t="s">
        <v>1445</v>
      </c>
      <c r="E1911" s="272"/>
      <c r="F1911" s="273" t="s">
        <v>5378</v>
      </c>
      <c r="G1911" s="274">
        <v>305311540102</v>
      </c>
      <c r="H1911" s="273" t="s">
        <v>5379</v>
      </c>
      <c r="I1911" s="273" t="s">
        <v>2840</v>
      </c>
      <c r="J1911" s="273" t="s">
        <v>373</v>
      </c>
      <c r="K1911" s="275">
        <v>0.95740000000000003</v>
      </c>
      <c r="L1911" s="275">
        <v>0.95740000000000003</v>
      </c>
      <c r="M1911" s="275">
        <v>0.93925800000000004</v>
      </c>
      <c r="N1911" s="276">
        <v>1.8949237518278661</v>
      </c>
      <c r="O1911" s="273"/>
      <c r="P1911" s="273"/>
      <c r="Q1911" s="277"/>
    </row>
    <row r="1912" spans="1:17" customFormat="1">
      <c r="A1912" s="271">
        <v>1909</v>
      </c>
      <c r="B1912" s="272"/>
      <c r="C1912" s="272" t="s">
        <v>729</v>
      </c>
      <c r="D1912" s="272" t="s">
        <v>1445</v>
      </c>
      <c r="E1912" s="272"/>
      <c r="F1912" s="273" t="s">
        <v>5374</v>
      </c>
      <c r="G1912" s="274">
        <v>305311540204</v>
      </c>
      <c r="H1912" s="273" t="s">
        <v>5380</v>
      </c>
      <c r="I1912" s="273" t="s">
        <v>2840</v>
      </c>
      <c r="J1912" s="273" t="s">
        <v>373</v>
      </c>
      <c r="K1912" s="275">
        <v>1.07056</v>
      </c>
      <c r="L1912" s="275">
        <v>1.07056</v>
      </c>
      <c r="M1912" s="275">
        <v>1.05071</v>
      </c>
      <c r="N1912" s="276">
        <v>1.8541697803018911</v>
      </c>
      <c r="O1912" s="273"/>
      <c r="P1912" s="273"/>
      <c r="Q1912" s="277"/>
    </row>
    <row r="1913" spans="1:17" customFormat="1">
      <c r="A1913" s="271">
        <v>1910</v>
      </c>
      <c r="B1913" s="272"/>
      <c r="C1913" s="272" t="s">
        <v>729</v>
      </c>
      <c r="D1913" s="272" t="s">
        <v>1445</v>
      </c>
      <c r="E1913" s="272"/>
      <c r="F1913" s="273" t="s">
        <v>5374</v>
      </c>
      <c r="G1913" s="274">
        <v>305311540206</v>
      </c>
      <c r="H1913" s="273" t="s">
        <v>5381</v>
      </c>
      <c r="I1913" s="273" t="s">
        <v>2840</v>
      </c>
      <c r="J1913" s="273" t="s">
        <v>373</v>
      </c>
      <c r="K1913" s="275">
        <v>0.39222000000000001</v>
      </c>
      <c r="L1913" s="275">
        <v>0.39222000000000001</v>
      </c>
      <c r="M1913" s="275">
        <v>0.38528899999999999</v>
      </c>
      <c r="N1913" s="276">
        <v>1.7671204936005356</v>
      </c>
      <c r="O1913" s="273"/>
      <c r="P1913" s="273"/>
      <c r="Q1913" s="277"/>
    </row>
    <row r="1914" spans="1:17" customFormat="1">
      <c r="A1914" s="271">
        <v>1911</v>
      </c>
      <c r="B1914" s="272"/>
      <c r="C1914" s="272" t="s">
        <v>729</v>
      </c>
      <c r="D1914" s="272" t="s">
        <v>1445</v>
      </c>
      <c r="E1914" s="272"/>
      <c r="F1914" s="273" t="s">
        <v>5382</v>
      </c>
      <c r="G1914" s="274">
        <v>305311240301</v>
      </c>
      <c r="H1914" s="273" t="s">
        <v>5383</v>
      </c>
      <c r="I1914" s="273" t="s">
        <v>2596</v>
      </c>
      <c r="J1914" s="273" t="s">
        <v>373</v>
      </c>
      <c r="K1914" s="275">
        <v>0.35025600000000001</v>
      </c>
      <c r="L1914" s="275">
        <v>0.35025600000000001</v>
      </c>
      <c r="M1914" s="275">
        <v>0.34419</v>
      </c>
      <c r="N1914" s="276">
        <v>1.7318761134712941</v>
      </c>
      <c r="O1914" s="273"/>
      <c r="P1914" s="273"/>
      <c r="Q1914" s="277"/>
    </row>
    <row r="1915" spans="1:17" customFormat="1">
      <c r="A1915" s="271">
        <v>1912</v>
      </c>
      <c r="B1915" s="272"/>
      <c r="C1915" s="272" t="s">
        <v>729</v>
      </c>
      <c r="D1915" s="272" t="s">
        <v>1445</v>
      </c>
      <c r="E1915" s="272"/>
      <c r="F1915" s="273" t="s">
        <v>5384</v>
      </c>
      <c r="G1915" s="274">
        <v>305311440302</v>
      </c>
      <c r="H1915" s="273" t="s">
        <v>5385</v>
      </c>
      <c r="I1915" s="273" t="s">
        <v>2840</v>
      </c>
      <c r="J1915" s="273" t="s">
        <v>373</v>
      </c>
      <c r="K1915" s="275">
        <v>0.99487499999999995</v>
      </c>
      <c r="L1915" s="275">
        <v>0.99487499999999995</v>
      </c>
      <c r="M1915" s="275">
        <v>0.97777700000000001</v>
      </c>
      <c r="N1915" s="276">
        <v>1.718607865309707</v>
      </c>
      <c r="O1915" s="273"/>
      <c r="P1915" s="273"/>
      <c r="Q1915" s="277"/>
    </row>
    <row r="1916" spans="1:17" customFormat="1">
      <c r="A1916" s="271">
        <v>1913</v>
      </c>
      <c r="B1916" s="272"/>
      <c r="C1916" s="272" t="s">
        <v>729</v>
      </c>
      <c r="D1916" s="272" t="s">
        <v>1445</v>
      </c>
      <c r="E1916" s="272"/>
      <c r="F1916" s="273" t="s">
        <v>5363</v>
      </c>
      <c r="G1916" s="274">
        <v>305311440105</v>
      </c>
      <c r="H1916" s="273" t="s">
        <v>5386</v>
      </c>
      <c r="I1916" s="273" t="s">
        <v>2658</v>
      </c>
      <c r="J1916" s="273" t="s">
        <v>373</v>
      </c>
      <c r="K1916" s="275">
        <v>1.6867780000000001</v>
      </c>
      <c r="L1916" s="275">
        <v>1.6867780000000001</v>
      </c>
      <c r="M1916" s="275">
        <v>1.661581</v>
      </c>
      <c r="N1916" s="276">
        <v>1.4937946783749927</v>
      </c>
      <c r="O1916" s="273"/>
      <c r="P1916" s="273"/>
      <c r="Q1916" s="277"/>
    </row>
    <row r="1917" spans="1:17" customFormat="1">
      <c r="A1917" s="271">
        <v>1914</v>
      </c>
      <c r="B1917" s="272"/>
      <c r="C1917" s="272" t="s">
        <v>729</v>
      </c>
      <c r="D1917" s="272" t="s">
        <v>1445</v>
      </c>
      <c r="E1917" s="272"/>
      <c r="F1917" s="273" t="s">
        <v>5361</v>
      </c>
      <c r="G1917" s="274">
        <v>305311440403</v>
      </c>
      <c r="H1917" s="273" t="s">
        <v>5387</v>
      </c>
      <c r="I1917" s="273" t="s">
        <v>2658</v>
      </c>
      <c r="J1917" s="273" t="s">
        <v>373</v>
      </c>
      <c r="K1917" s="275">
        <v>0.431529</v>
      </c>
      <c r="L1917" s="275">
        <v>0.431529</v>
      </c>
      <c r="M1917" s="275">
        <v>0.425093</v>
      </c>
      <c r="N1917" s="276">
        <v>1.4914408996846091</v>
      </c>
      <c r="O1917" s="273"/>
      <c r="P1917" s="273"/>
      <c r="Q1917" s="277"/>
    </row>
    <row r="1918" spans="1:17" customFormat="1">
      <c r="A1918" s="271">
        <v>1915</v>
      </c>
      <c r="B1918" s="272"/>
      <c r="C1918" s="272" t="s">
        <v>729</v>
      </c>
      <c r="D1918" s="272" t="s">
        <v>1445</v>
      </c>
      <c r="E1918" s="272"/>
      <c r="F1918" s="273" t="s">
        <v>5374</v>
      </c>
      <c r="G1918" s="274">
        <v>305311540203</v>
      </c>
      <c r="H1918" s="273" t="s">
        <v>5388</v>
      </c>
      <c r="I1918" s="273" t="s">
        <v>2840</v>
      </c>
      <c r="J1918" s="273" t="s">
        <v>373</v>
      </c>
      <c r="K1918" s="275">
        <v>2.3511630000000001</v>
      </c>
      <c r="L1918" s="275">
        <v>2.3511630000000001</v>
      </c>
      <c r="M1918" s="275">
        <v>2.3196279999999998</v>
      </c>
      <c r="N1918" s="276">
        <v>1.3412511170004084</v>
      </c>
      <c r="O1918" s="273"/>
      <c r="P1918" s="273"/>
      <c r="Q1918" s="277"/>
    </row>
    <row r="1919" spans="1:17" customFormat="1">
      <c r="A1919" s="271">
        <v>1916</v>
      </c>
      <c r="B1919" s="272"/>
      <c r="C1919" s="272" t="s">
        <v>729</v>
      </c>
      <c r="D1919" s="272" t="s">
        <v>1445</v>
      </c>
      <c r="E1919" s="272"/>
      <c r="F1919" s="273" t="s">
        <v>5389</v>
      </c>
      <c r="G1919" s="274">
        <v>305311340402</v>
      </c>
      <c r="H1919" s="273" t="s">
        <v>5390</v>
      </c>
      <c r="I1919" s="273" t="s">
        <v>2840</v>
      </c>
      <c r="J1919" s="273" t="s">
        <v>373</v>
      </c>
      <c r="K1919" s="275">
        <v>1.4228000000000001</v>
      </c>
      <c r="L1919" s="275">
        <v>1.4228000000000001</v>
      </c>
      <c r="M1919" s="275">
        <v>1.4044459999999999</v>
      </c>
      <c r="N1919" s="276">
        <v>1.2899915659263568</v>
      </c>
      <c r="O1919" s="273"/>
      <c r="P1919" s="273"/>
      <c r="Q1919" s="277"/>
    </row>
    <row r="1920" spans="1:17" customFormat="1">
      <c r="A1920" s="271">
        <v>1917</v>
      </c>
      <c r="B1920" s="272"/>
      <c r="C1920" s="272" t="s">
        <v>729</v>
      </c>
      <c r="D1920" s="272" t="s">
        <v>1445</v>
      </c>
      <c r="E1920" s="272"/>
      <c r="F1920" s="273" t="s">
        <v>5378</v>
      </c>
      <c r="G1920" s="274">
        <v>305311540103</v>
      </c>
      <c r="H1920" s="273" t="s">
        <v>5391</v>
      </c>
      <c r="I1920" s="273" t="s">
        <v>2840</v>
      </c>
      <c r="J1920" s="273" t="s">
        <v>373</v>
      </c>
      <c r="K1920" s="275">
        <v>2.968</v>
      </c>
      <c r="L1920" s="275">
        <v>2.968</v>
      </c>
      <c r="M1920" s="275">
        <v>2.93519</v>
      </c>
      <c r="N1920" s="276">
        <v>1.1054582210242589</v>
      </c>
      <c r="O1920" s="273"/>
      <c r="P1920" s="273"/>
      <c r="Q1920" s="277"/>
    </row>
    <row r="1921" spans="1:17" customFormat="1">
      <c r="A1921" s="271">
        <v>1918</v>
      </c>
      <c r="B1921" s="272"/>
      <c r="C1921" s="272" t="s">
        <v>729</v>
      </c>
      <c r="D1921" s="272" t="s">
        <v>1445</v>
      </c>
      <c r="E1921" s="272"/>
      <c r="F1921" s="273" t="s">
        <v>5374</v>
      </c>
      <c r="G1921" s="274">
        <v>305311540201</v>
      </c>
      <c r="H1921" s="273" t="s">
        <v>5392</v>
      </c>
      <c r="I1921" s="273" t="s">
        <v>2840</v>
      </c>
      <c r="J1921" s="273" t="s">
        <v>373</v>
      </c>
      <c r="K1921" s="275">
        <v>0.78924000000000005</v>
      </c>
      <c r="L1921" s="275">
        <v>0.78924000000000005</v>
      </c>
      <c r="M1921" s="275">
        <v>0.78087499999999999</v>
      </c>
      <c r="N1921" s="276">
        <v>1.0598803912624888</v>
      </c>
      <c r="O1921" s="273"/>
      <c r="P1921" s="273"/>
      <c r="Q1921" s="277"/>
    </row>
    <row r="1922" spans="1:17" customFormat="1">
      <c r="A1922" s="271">
        <v>1919</v>
      </c>
      <c r="B1922" s="272"/>
      <c r="C1922" s="272" t="s">
        <v>729</v>
      </c>
      <c r="D1922" s="272" t="s">
        <v>1445</v>
      </c>
      <c r="E1922" s="272"/>
      <c r="F1922" s="273" t="s">
        <v>5389</v>
      </c>
      <c r="G1922" s="274">
        <v>305311340401</v>
      </c>
      <c r="H1922" s="273" t="s">
        <v>5393</v>
      </c>
      <c r="I1922" s="273" t="s">
        <v>2840</v>
      </c>
      <c r="J1922" s="273" t="s">
        <v>373</v>
      </c>
      <c r="K1922" s="275">
        <v>0.91559999999999997</v>
      </c>
      <c r="L1922" s="275">
        <v>0.91559999999999997</v>
      </c>
      <c r="M1922" s="275">
        <v>0.90613699999999997</v>
      </c>
      <c r="N1922" s="276">
        <v>1.0335299257317605</v>
      </c>
      <c r="O1922" s="273"/>
      <c r="P1922" s="273"/>
      <c r="Q1922" s="277"/>
    </row>
    <row r="1923" spans="1:17" customFormat="1">
      <c r="A1923" s="271">
        <v>1920</v>
      </c>
      <c r="B1923" s="272"/>
      <c r="C1923" s="272" t="s">
        <v>729</v>
      </c>
      <c r="D1923" s="272" t="s">
        <v>1445</v>
      </c>
      <c r="E1923" s="272"/>
      <c r="F1923" s="273" t="s">
        <v>5378</v>
      </c>
      <c r="G1923" s="274">
        <v>305311540101</v>
      </c>
      <c r="H1923" s="273" t="s">
        <v>5394</v>
      </c>
      <c r="I1923" s="273" t="s">
        <v>2840</v>
      </c>
      <c r="J1923" s="273" t="s">
        <v>373</v>
      </c>
      <c r="K1923" s="275">
        <v>1.1637999999999999</v>
      </c>
      <c r="L1923" s="275">
        <v>1.1637999999999999</v>
      </c>
      <c r="M1923" s="275">
        <v>1.1521110000000001</v>
      </c>
      <c r="N1923" s="276">
        <v>1.0043821962536381</v>
      </c>
      <c r="O1923" s="273"/>
      <c r="P1923" s="273"/>
      <c r="Q1923" s="277"/>
    </row>
    <row r="1924" spans="1:17" customFormat="1">
      <c r="A1924" s="271">
        <v>1921</v>
      </c>
      <c r="B1924" s="272"/>
      <c r="C1924" s="272" t="s">
        <v>729</v>
      </c>
      <c r="D1924" s="272" t="s">
        <v>1445</v>
      </c>
      <c r="E1924" s="272"/>
      <c r="F1924" s="273" t="s">
        <v>5354</v>
      </c>
      <c r="G1924" s="274">
        <v>305311340304</v>
      </c>
      <c r="H1924" s="273" t="s">
        <v>5395</v>
      </c>
      <c r="I1924" s="273" t="s">
        <v>2840</v>
      </c>
      <c r="J1924" s="273" t="s">
        <v>373</v>
      </c>
      <c r="K1924" s="275">
        <v>1.3135000000000001E-2</v>
      </c>
      <c r="L1924" s="275">
        <v>1.3135000000000001E-2</v>
      </c>
      <c r="M1924" s="275">
        <v>1.3032999999999999E-2</v>
      </c>
      <c r="N1924" s="276">
        <v>0.7765511990864209</v>
      </c>
      <c r="O1924" s="273"/>
      <c r="P1924" s="273"/>
      <c r="Q1924" s="277"/>
    </row>
    <row r="1925" spans="1:17" customFormat="1">
      <c r="A1925" s="271">
        <v>1922</v>
      </c>
      <c r="B1925" s="272"/>
      <c r="C1925" s="272" t="s">
        <v>729</v>
      </c>
      <c r="D1925" s="272" t="s">
        <v>1445</v>
      </c>
      <c r="E1925" s="272"/>
      <c r="F1925" s="273" t="s">
        <v>5396</v>
      </c>
      <c r="G1925" s="274">
        <v>305321240303</v>
      </c>
      <c r="H1925" s="273" t="s">
        <v>5397</v>
      </c>
      <c r="I1925" s="273" t="s">
        <v>2599</v>
      </c>
      <c r="J1925" s="273" t="s">
        <v>373</v>
      </c>
      <c r="K1925" s="275">
        <v>0.57879999999999998</v>
      </c>
      <c r="L1925" s="275">
        <v>0.57879999999999998</v>
      </c>
      <c r="M1925" s="275">
        <v>0.54239099999999996</v>
      </c>
      <c r="N1925" s="276">
        <v>6.2904284727021462</v>
      </c>
      <c r="O1925" s="273"/>
      <c r="P1925" s="273"/>
      <c r="Q1925" s="277"/>
    </row>
    <row r="1926" spans="1:17" customFormat="1">
      <c r="A1926" s="271">
        <v>1923</v>
      </c>
      <c r="B1926" s="272"/>
      <c r="C1926" s="272" t="s">
        <v>729</v>
      </c>
      <c r="D1926" s="272" t="s">
        <v>1445</v>
      </c>
      <c r="E1926" s="272"/>
      <c r="F1926" s="273" t="s">
        <v>5398</v>
      </c>
      <c r="G1926" s="274">
        <v>305321440403</v>
      </c>
      <c r="H1926" s="273" t="s">
        <v>5399</v>
      </c>
      <c r="I1926" s="273" t="s">
        <v>2599</v>
      </c>
      <c r="J1926" s="273" t="s">
        <v>373</v>
      </c>
      <c r="K1926" s="275">
        <v>1.0949</v>
      </c>
      <c r="L1926" s="275">
        <v>1.0949</v>
      </c>
      <c r="M1926" s="275">
        <v>1.0376179999999999</v>
      </c>
      <c r="N1926" s="276">
        <v>5.2317106585076312</v>
      </c>
      <c r="O1926" s="273"/>
      <c r="P1926" s="273"/>
      <c r="Q1926" s="277"/>
    </row>
    <row r="1927" spans="1:17" customFormat="1">
      <c r="A1927" s="271">
        <v>1924</v>
      </c>
      <c r="B1927" s="272"/>
      <c r="C1927" s="272" t="s">
        <v>729</v>
      </c>
      <c r="D1927" s="272" t="s">
        <v>1445</v>
      </c>
      <c r="E1927" s="272"/>
      <c r="F1927" s="273" t="s">
        <v>5400</v>
      </c>
      <c r="G1927" s="274">
        <v>305321240104</v>
      </c>
      <c r="H1927" s="273" t="s">
        <v>5401</v>
      </c>
      <c r="I1927" s="273" t="s">
        <v>2599</v>
      </c>
      <c r="J1927" s="273" t="s">
        <v>373</v>
      </c>
      <c r="K1927" s="275">
        <v>1.3355999999999999</v>
      </c>
      <c r="L1927" s="275">
        <v>1.3355999999999999</v>
      </c>
      <c r="M1927" s="275">
        <v>1.2659039999999999</v>
      </c>
      <c r="N1927" s="276">
        <v>5.2183288409703499</v>
      </c>
      <c r="O1927" s="273"/>
      <c r="P1927" s="273"/>
      <c r="Q1927" s="277"/>
    </row>
    <row r="1928" spans="1:17" customFormat="1">
      <c r="A1928" s="271">
        <v>1925</v>
      </c>
      <c r="B1928" s="272"/>
      <c r="C1928" s="272" t="s">
        <v>729</v>
      </c>
      <c r="D1928" s="272" t="s">
        <v>1445</v>
      </c>
      <c r="E1928" s="272"/>
      <c r="F1928" s="273" t="s">
        <v>5400</v>
      </c>
      <c r="G1928" s="274">
        <v>305321240106</v>
      </c>
      <c r="H1928" s="273" t="s">
        <v>5402</v>
      </c>
      <c r="I1928" s="273" t="s">
        <v>2599</v>
      </c>
      <c r="J1928" s="273" t="s">
        <v>373</v>
      </c>
      <c r="K1928" s="275">
        <v>1.0546</v>
      </c>
      <c r="L1928" s="275">
        <v>1.0546</v>
      </c>
      <c r="M1928" s="275">
        <v>0.99995400000000001</v>
      </c>
      <c r="N1928" s="276">
        <v>5.1816802579176917</v>
      </c>
      <c r="O1928" s="273"/>
      <c r="P1928" s="273"/>
      <c r="Q1928" s="277"/>
    </row>
    <row r="1929" spans="1:17" customFormat="1">
      <c r="A1929" s="271">
        <v>1926</v>
      </c>
      <c r="B1929" s="272"/>
      <c r="C1929" s="272" t="s">
        <v>729</v>
      </c>
      <c r="D1929" s="272" t="s">
        <v>1445</v>
      </c>
      <c r="E1929" s="272"/>
      <c r="F1929" s="273" t="s">
        <v>5400</v>
      </c>
      <c r="G1929" s="274">
        <v>305321240101</v>
      </c>
      <c r="H1929" s="273" t="s">
        <v>5403</v>
      </c>
      <c r="I1929" s="273" t="s">
        <v>2599</v>
      </c>
      <c r="J1929" s="273" t="s">
        <v>373</v>
      </c>
      <c r="K1929" s="275">
        <v>2.2416</v>
      </c>
      <c r="L1929" s="275">
        <v>2.2416</v>
      </c>
      <c r="M1929" s="275">
        <v>2.129483</v>
      </c>
      <c r="N1929" s="276">
        <v>5.0016506067094939</v>
      </c>
      <c r="O1929" s="273"/>
      <c r="P1929" s="273"/>
      <c r="Q1929" s="277"/>
    </row>
    <row r="1930" spans="1:17" customFormat="1">
      <c r="A1930" s="271">
        <v>1927</v>
      </c>
      <c r="B1930" s="272"/>
      <c r="C1930" s="272" t="s">
        <v>729</v>
      </c>
      <c r="D1930" s="272" t="s">
        <v>1445</v>
      </c>
      <c r="E1930" s="272"/>
      <c r="F1930" s="273" t="s">
        <v>5404</v>
      </c>
      <c r="G1930" s="274">
        <v>305321440101</v>
      </c>
      <c r="H1930" s="273" t="s">
        <v>5405</v>
      </c>
      <c r="I1930" s="273" t="s">
        <v>2599</v>
      </c>
      <c r="J1930" s="273" t="s">
        <v>373</v>
      </c>
      <c r="K1930" s="275">
        <v>2.78</v>
      </c>
      <c r="L1930" s="275">
        <v>2.78</v>
      </c>
      <c r="M1930" s="275">
        <v>2.6424690000000002</v>
      </c>
      <c r="N1930" s="276">
        <v>4.947158273381282</v>
      </c>
      <c r="O1930" s="273"/>
      <c r="P1930" s="273"/>
      <c r="Q1930" s="277"/>
    </row>
    <row r="1931" spans="1:17" customFormat="1">
      <c r="A1931" s="271">
        <v>1928</v>
      </c>
      <c r="B1931" s="272"/>
      <c r="C1931" s="272" t="s">
        <v>729</v>
      </c>
      <c r="D1931" s="272" t="s">
        <v>1445</v>
      </c>
      <c r="E1931" s="272"/>
      <c r="F1931" s="273" t="s">
        <v>5406</v>
      </c>
      <c r="G1931" s="274">
        <v>305321440301</v>
      </c>
      <c r="H1931" s="273" t="s">
        <v>5407</v>
      </c>
      <c r="I1931" s="273" t="s">
        <v>2840</v>
      </c>
      <c r="J1931" s="273" t="s">
        <v>373</v>
      </c>
      <c r="K1931" s="275">
        <v>0.3216</v>
      </c>
      <c r="L1931" s="275">
        <v>0.3216</v>
      </c>
      <c r="M1931" s="275">
        <v>0.30611299999999997</v>
      </c>
      <c r="N1931" s="276">
        <v>4.8156094527363278</v>
      </c>
      <c r="O1931" s="273"/>
      <c r="P1931" s="273"/>
      <c r="Q1931" s="277"/>
    </row>
    <row r="1932" spans="1:17" customFormat="1">
      <c r="A1932" s="271">
        <v>1929</v>
      </c>
      <c r="B1932" s="272"/>
      <c r="C1932" s="272" t="s">
        <v>729</v>
      </c>
      <c r="D1932" s="272" t="s">
        <v>1445</v>
      </c>
      <c r="E1932" s="272"/>
      <c r="F1932" s="273" t="s">
        <v>5408</v>
      </c>
      <c r="G1932" s="274">
        <v>305321240202</v>
      </c>
      <c r="H1932" s="273" t="s">
        <v>5409</v>
      </c>
      <c r="I1932" s="273" t="s">
        <v>2840</v>
      </c>
      <c r="J1932" s="273" t="s">
        <v>373</v>
      </c>
      <c r="K1932" s="275">
        <v>1.3706</v>
      </c>
      <c r="L1932" s="275">
        <v>1.3706</v>
      </c>
      <c r="M1932" s="275">
        <v>1.304754</v>
      </c>
      <c r="N1932" s="276">
        <v>4.8041733547351573</v>
      </c>
      <c r="O1932" s="273"/>
      <c r="P1932" s="273"/>
      <c r="Q1932" s="277"/>
    </row>
    <row r="1933" spans="1:17" customFormat="1">
      <c r="A1933" s="271">
        <v>1930</v>
      </c>
      <c r="B1933" s="272"/>
      <c r="C1933" s="272" t="s">
        <v>729</v>
      </c>
      <c r="D1933" s="272" t="s">
        <v>1445</v>
      </c>
      <c r="E1933" s="272"/>
      <c r="F1933" s="273" t="s">
        <v>5398</v>
      </c>
      <c r="G1933" s="274">
        <v>305321440402</v>
      </c>
      <c r="H1933" s="273" t="s">
        <v>5410</v>
      </c>
      <c r="I1933" s="273" t="s">
        <v>2599</v>
      </c>
      <c r="J1933" s="273" t="s">
        <v>373</v>
      </c>
      <c r="K1933" s="275">
        <v>1.2426999999999999</v>
      </c>
      <c r="L1933" s="275">
        <v>1.2426999999999999</v>
      </c>
      <c r="M1933" s="275">
        <v>1.1840219999999999</v>
      </c>
      <c r="N1933" s="276">
        <v>4.7218154019473735</v>
      </c>
      <c r="O1933" s="273"/>
      <c r="P1933" s="273"/>
      <c r="Q1933" s="277"/>
    </row>
    <row r="1934" spans="1:17" customFormat="1">
      <c r="A1934" s="271">
        <v>1931</v>
      </c>
      <c r="B1934" s="272"/>
      <c r="C1934" s="272" t="s">
        <v>729</v>
      </c>
      <c r="D1934" s="272" t="s">
        <v>1445</v>
      </c>
      <c r="E1934" s="272"/>
      <c r="F1934" s="273" t="s">
        <v>5404</v>
      </c>
      <c r="G1934" s="274">
        <v>305321440102</v>
      </c>
      <c r="H1934" s="273" t="s">
        <v>5411</v>
      </c>
      <c r="I1934" s="273" t="s">
        <v>2599</v>
      </c>
      <c r="J1934" s="273" t="s">
        <v>373</v>
      </c>
      <c r="K1934" s="275">
        <v>1.1839999999999999</v>
      </c>
      <c r="L1934" s="275">
        <v>1.1839999999999999</v>
      </c>
      <c r="M1934" s="275">
        <v>1.1296820000000001</v>
      </c>
      <c r="N1934" s="276">
        <v>4.5876689189189079</v>
      </c>
      <c r="O1934" s="273"/>
      <c r="P1934" s="273"/>
      <c r="Q1934" s="277"/>
    </row>
    <row r="1935" spans="1:17" customFormat="1">
      <c r="A1935" s="271">
        <v>1932</v>
      </c>
      <c r="B1935" s="272"/>
      <c r="C1935" s="272" t="s">
        <v>729</v>
      </c>
      <c r="D1935" s="272" t="s">
        <v>1445</v>
      </c>
      <c r="E1935" s="272"/>
      <c r="F1935" s="273" t="s">
        <v>5396</v>
      </c>
      <c r="G1935" s="274">
        <v>305321240302</v>
      </c>
      <c r="H1935" s="273" t="s">
        <v>5412</v>
      </c>
      <c r="I1935" s="273" t="s">
        <v>2840</v>
      </c>
      <c r="J1935" s="273" t="s">
        <v>373</v>
      </c>
      <c r="K1935" s="275">
        <v>0.82850000000000001</v>
      </c>
      <c r="L1935" s="275">
        <v>0.82850000000000001</v>
      </c>
      <c r="M1935" s="275">
        <v>0.79363799999999995</v>
      </c>
      <c r="N1935" s="276">
        <v>4.2078455039227594</v>
      </c>
      <c r="O1935" s="273"/>
      <c r="P1935" s="273"/>
      <c r="Q1935" s="277"/>
    </row>
    <row r="1936" spans="1:17" customFormat="1">
      <c r="A1936" s="271">
        <v>1933</v>
      </c>
      <c r="B1936" s="272"/>
      <c r="C1936" s="272" t="s">
        <v>729</v>
      </c>
      <c r="D1936" s="272" t="s">
        <v>1445</v>
      </c>
      <c r="E1936" s="272"/>
      <c r="F1936" s="273" t="s">
        <v>5396</v>
      </c>
      <c r="G1936" s="274">
        <v>305321240304</v>
      </c>
      <c r="H1936" s="273" t="s">
        <v>5413</v>
      </c>
      <c r="I1936" s="273" t="s">
        <v>2840</v>
      </c>
      <c r="J1936" s="273" t="s">
        <v>373</v>
      </c>
      <c r="K1936" s="275">
        <v>1.2902</v>
      </c>
      <c r="L1936" s="275">
        <v>1.2902</v>
      </c>
      <c r="M1936" s="275">
        <v>1.2369700000000001</v>
      </c>
      <c r="N1936" s="276">
        <v>4.1257169431095875</v>
      </c>
      <c r="O1936" s="273"/>
      <c r="P1936" s="273"/>
      <c r="Q1936" s="277"/>
    </row>
    <row r="1937" spans="1:17" customFormat="1">
      <c r="A1937" s="271">
        <v>1934</v>
      </c>
      <c r="B1937" s="272"/>
      <c r="C1937" s="272" t="s">
        <v>729</v>
      </c>
      <c r="D1937" s="272" t="s">
        <v>1445</v>
      </c>
      <c r="E1937" s="272"/>
      <c r="F1937" s="273" t="s">
        <v>5408</v>
      </c>
      <c r="G1937" s="274">
        <v>305321240203</v>
      </c>
      <c r="H1937" s="273" t="s">
        <v>5414</v>
      </c>
      <c r="I1937" s="273" t="s">
        <v>2599</v>
      </c>
      <c r="J1937" s="273" t="s">
        <v>373</v>
      </c>
      <c r="K1937" s="275">
        <v>0.31459999999999999</v>
      </c>
      <c r="L1937" s="275">
        <v>0.31459999999999999</v>
      </c>
      <c r="M1937" s="275">
        <v>0.30232000000000003</v>
      </c>
      <c r="N1937" s="276">
        <v>3.9033693579147988</v>
      </c>
      <c r="O1937" s="273"/>
      <c r="P1937" s="273"/>
      <c r="Q1937" s="277"/>
    </row>
    <row r="1938" spans="1:17" customFormat="1">
      <c r="A1938" s="271">
        <v>1935</v>
      </c>
      <c r="B1938" s="272"/>
      <c r="C1938" s="272" t="s">
        <v>729</v>
      </c>
      <c r="D1938" s="272" t="s">
        <v>1445</v>
      </c>
      <c r="E1938" s="272"/>
      <c r="F1938" s="273" t="s">
        <v>5415</v>
      </c>
      <c r="G1938" s="274">
        <v>305321140601</v>
      </c>
      <c r="H1938" s="273" t="s">
        <v>5416</v>
      </c>
      <c r="I1938" s="273" t="s">
        <v>2596</v>
      </c>
      <c r="J1938" s="273" t="s">
        <v>373</v>
      </c>
      <c r="K1938" s="275">
        <v>0.1293</v>
      </c>
      <c r="L1938" s="275">
        <v>0.1293</v>
      </c>
      <c r="M1938" s="275">
        <v>0.124374</v>
      </c>
      <c r="N1938" s="276">
        <v>3.8097447795823665</v>
      </c>
      <c r="O1938" s="273"/>
      <c r="P1938" s="273"/>
      <c r="Q1938" s="277"/>
    </row>
    <row r="1939" spans="1:17" customFormat="1">
      <c r="A1939" s="271">
        <v>1936</v>
      </c>
      <c r="B1939" s="272"/>
      <c r="C1939" s="272" t="s">
        <v>729</v>
      </c>
      <c r="D1939" s="272" t="s">
        <v>1445</v>
      </c>
      <c r="E1939" s="272"/>
      <c r="F1939" s="273" t="s">
        <v>5417</v>
      </c>
      <c r="G1939" s="274">
        <v>305321340303</v>
      </c>
      <c r="H1939" s="273" t="s">
        <v>5418</v>
      </c>
      <c r="I1939" s="273" t="s">
        <v>2596</v>
      </c>
      <c r="J1939" s="273" t="s">
        <v>373</v>
      </c>
      <c r="K1939" s="275">
        <v>0.27588000000000001</v>
      </c>
      <c r="L1939" s="275">
        <v>0.27588000000000001</v>
      </c>
      <c r="M1939" s="275">
        <v>0.265795</v>
      </c>
      <c r="N1939" s="276">
        <v>3.6555748876323078</v>
      </c>
      <c r="O1939" s="273"/>
      <c r="P1939" s="273"/>
      <c r="Q1939" s="277"/>
    </row>
    <row r="1940" spans="1:17" customFormat="1">
      <c r="A1940" s="271">
        <v>1937</v>
      </c>
      <c r="B1940" s="272"/>
      <c r="C1940" s="272" t="s">
        <v>729</v>
      </c>
      <c r="D1940" s="272" t="s">
        <v>1445</v>
      </c>
      <c r="E1940" s="272"/>
      <c r="F1940" s="273" t="s">
        <v>5419</v>
      </c>
      <c r="G1940" s="274">
        <v>305321340403</v>
      </c>
      <c r="H1940" s="273" t="s">
        <v>5420</v>
      </c>
      <c r="I1940" s="273" t="s">
        <v>2687</v>
      </c>
      <c r="J1940" s="273" t="s">
        <v>373</v>
      </c>
      <c r="K1940" s="275">
        <v>0.23377999999999999</v>
      </c>
      <c r="L1940" s="275">
        <v>0.23377999999999999</v>
      </c>
      <c r="M1940" s="275">
        <v>0.225628</v>
      </c>
      <c r="N1940" s="276">
        <v>3.4870390965865314</v>
      </c>
      <c r="O1940" s="273"/>
      <c r="P1940" s="273"/>
      <c r="Q1940" s="277"/>
    </row>
    <row r="1941" spans="1:17" customFormat="1">
      <c r="A1941" s="271">
        <v>1938</v>
      </c>
      <c r="B1941" s="272"/>
      <c r="C1941" s="272" t="s">
        <v>729</v>
      </c>
      <c r="D1941" s="272" t="s">
        <v>1445</v>
      </c>
      <c r="E1941" s="272"/>
      <c r="F1941" s="273" t="s">
        <v>5421</v>
      </c>
      <c r="G1941" s="274">
        <v>305321140102</v>
      </c>
      <c r="H1941" s="273" t="s">
        <v>5422</v>
      </c>
      <c r="I1941" s="273" t="s">
        <v>2840</v>
      </c>
      <c r="J1941" s="273" t="s">
        <v>373</v>
      </c>
      <c r="K1941" s="275">
        <v>0.16220000000000001</v>
      </c>
      <c r="L1941" s="275">
        <v>0.16220000000000001</v>
      </c>
      <c r="M1941" s="275">
        <v>0.15662900000000002</v>
      </c>
      <c r="N1941" s="276">
        <v>3.4346485819975294</v>
      </c>
      <c r="O1941" s="273"/>
      <c r="P1941" s="273"/>
      <c r="Q1941" s="277"/>
    </row>
    <row r="1942" spans="1:17" customFormat="1">
      <c r="A1942" s="271">
        <v>1939</v>
      </c>
      <c r="B1942" s="272"/>
      <c r="C1942" s="272" t="s">
        <v>729</v>
      </c>
      <c r="D1942" s="272" t="s">
        <v>1445</v>
      </c>
      <c r="E1942" s="272"/>
      <c r="F1942" s="273" t="s">
        <v>5423</v>
      </c>
      <c r="G1942" s="274">
        <v>305321140204</v>
      </c>
      <c r="H1942" s="273" t="s">
        <v>5424</v>
      </c>
      <c r="I1942" s="273" t="s">
        <v>2596</v>
      </c>
      <c r="J1942" s="273" t="s">
        <v>373</v>
      </c>
      <c r="K1942" s="275">
        <v>0.31580000000000003</v>
      </c>
      <c r="L1942" s="275">
        <v>0.31580000000000003</v>
      </c>
      <c r="M1942" s="275">
        <v>0.30507400000000001</v>
      </c>
      <c r="N1942" s="276">
        <v>3.3964534515516189</v>
      </c>
      <c r="O1942" s="273"/>
      <c r="P1942" s="273"/>
      <c r="Q1942" s="277"/>
    </row>
    <row r="1943" spans="1:17" customFormat="1">
      <c r="A1943" s="271">
        <v>1940</v>
      </c>
      <c r="B1943" s="272"/>
      <c r="C1943" s="272" t="s">
        <v>729</v>
      </c>
      <c r="D1943" s="272" t="s">
        <v>1445</v>
      </c>
      <c r="E1943" s="272"/>
      <c r="F1943" s="273" t="s">
        <v>5398</v>
      </c>
      <c r="G1943" s="274">
        <v>305321440404</v>
      </c>
      <c r="H1943" s="273" t="s">
        <v>5425</v>
      </c>
      <c r="I1943" s="273" t="s">
        <v>2596</v>
      </c>
      <c r="J1943" s="273" t="s">
        <v>373</v>
      </c>
      <c r="K1943" s="275">
        <v>0.14019999999999999</v>
      </c>
      <c r="L1943" s="275">
        <v>0.14019999999999999</v>
      </c>
      <c r="M1943" s="275">
        <v>0.13557900000000001</v>
      </c>
      <c r="N1943" s="276">
        <v>3.2960057061340842</v>
      </c>
      <c r="O1943" s="273"/>
      <c r="P1943" s="273"/>
      <c r="Q1943" s="277"/>
    </row>
    <row r="1944" spans="1:17" customFormat="1">
      <c r="A1944" s="271">
        <v>1941</v>
      </c>
      <c r="B1944" s="272"/>
      <c r="C1944" s="272" t="s">
        <v>729</v>
      </c>
      <c r="D1944" s="272" t="s">
        <v>1445</v>
      </c>
      <c r="E1944" s="272"/>
      <c r="F1944" s="273" t="s">
        <v>5400</v>
      </c>
      <c r="G1944" s="274">
        <v>305321240103</v>
      </c>
      <c r="H1944" s="273" t="s">
        <v>5426</v>
      </c>
      <c r="I1944" s="273" t="s">
        <v>2840</v>
      </c>
      <c r="J1944" s="273" t="s">
        <v>373</v>
      </c>
      <c r="K1944" s="275">
        <v>0.2462</v>
      </c>
      <c r="L1944" s="275">
        <v>0.2462</v>
      </c>
      <c r="M1944" s="275">
        <v>0.23885600000000001</v>
      </c>
      <c r="N1944" s="276">
        <v>2.9829406986190046</v>
      </c>
      <c r="O1944" s="273"/>
      <c r="P1944" s="273"/>
      <c r="Q1944" s="277"/>
    </row>
    <row r="1945" spans="1:17" customFormat="1">
      <c r="A1945" s="271">
        <v>1942</v>
      </c>
      <c r="B1945" s="272"/>
      <c r="C1945" s="272" t="s">
        <v>729</v>
      </c>
      <c r="D1945" s="272" t="s">
        <v>1445</v>
      </c>
      <c r="E1945" s="272"/>
      <c r="F1945" s="273" t="s">
        <v>5427</v>
      </c>
      <c r="G1945" s="274">
        <v>305321340201</v>
      </c>
      <c r="H1945" s="273" t="s">
        <v>5428</v>
      </c>
      <c r="I1945" s="273" t="s">
        <v>2596</v>
      </c>
      <c r="J1945" s="273" t="s">
        <v>373</v>
      </c>
      <c r="K1945" s="275">
        <v>0.1094</v>
      </c>
      <c r="L1945" s="275">
        <v>0.1094</v>
      </c>
      <c r="M1945" s="275">
        <v>0.10628899999999999</v>
      </c>
      <c r="N1945" s="276">
        <v>2.8436928702010995</v>
      </c>
      <c r="O1945" s="273"/>
      <c r="P1945" s="273"/>
      <c r="Q1945" s="277"/>
    </row>
    <row r="1946" spans="1:17" customFormat="1">
      <c r="A1946" s="271">
        <v>1943</v>
      </c>
      <c r="B1946" s="272"/>
      <c r="C1946" s="272" t="s">
        <v>729</v>
      </c>
      <c r="D1946" s="272" t="s">
        <v>1445</v>
      </c>
      <c r="E1946" s="272"/>
      <c r="F1946" s="273" t="s">
        <v>5400</v>
      </c>
      <c r="G1946" s="274">
        <v>305321240107</v>
      </c>
      <c r="H1946" s="273" t="s">
        <v>5429</v>
      </c>
      <c r="I1946" s="273" t="s">
        <v>2658</v>
      </c>
      <c r="J1946" s="273" t="s">
        <v>373</v>
      </c>
      <c r="K1946" s="275">
        <v>0.10865</v>
      </c>
      <c r="L1946" s="275">
        <v>0.10865</v>
      </c>
      <c r="M1946" s="275">
        <v>0.10574699999999999</v>
      </c>
      <c r="N1946" s="276">
        <v>2.6718821905200212</v>
      </c>
      <c r="O1946" s="273"/>
      <c r="P1946" s="273"/>
      <c r="Q1946" s="277"/>
    </row>
    <row r="1947" spans="1:17" customFormat="1">
      <c r="A1947" s="271">
        <v>1944</v>
      </c>
      <c r="B1947" s="272"/>
      <c r="C1947" s="272" t="s">
        <v>729</v>
      </c>
      <c r="D1947" s="272" t="s">
        <v>1445</v>
      </c>
      <c r="E1947" s="272"/>
      <c r="F1947" s="273" t="s">
        <v>5400</v>
      </c>
      <c r="G1947" s="274">
        <v>305321240105</v>
      </c>
      <c r="H1947" s="273" t="s">
        <v>5430</v>
      </c>
      <c r="I1947" s="273" t="s">
        <v>2840</v>
      </c>
      <c r="J1947" s="273" t="s">
        <v>373</v>
      </c>
      <c r="K1947" s="275">
        <v>0.19</v>
      </c>
      <c r="L1947" s="275">
        <v>0.19</v>
      </c>
      <c r="M1947" s="275">
        <v>0.18515300000000001</v>
      </c>
      <c r="N1947" s="276">
        <v>2.5510526315789419</v>
      </c>
      <c r="O1947" s="273"/>
      <c r="P1947" s="273"/>
      <c r="Q1947" s="277"/>
    </row>
    <row r="1948" spans="1:17" customFormat="1">
      <c r="A1948" s="271">
        <v>1945</v>
      </c>
      <c r="B1948" s="272"/>
      <c r="C1948" s="272" t="s">
        <v>729</v>
      </c>
      <c r="D1948" s="272" t="s">
        <v>1445</v>
      </c>
      <c r="E1948" s="272"/>
      <c r="F1948" s="273" t="s">
        <v>5423</v>
      </c>
      <c r="G1948" s="274">
        <v>305321140202</v>
      </c>
      <c r="H1948" s="273" t="s">
        <v>5431</v>
      </c>
      <c r="I1948" s="273" t="s">
        <v>2840</v>
      </c>
      <c r="J1948" s="273" t="s">
        <v>373</v>
      </c>
      <c r="K1948" s="275">
        <v>0.63019999999999998</v>
      </c>
      <c r="L1948" s="275">
        <v>0.63019999999999998</v>
      </c>
      <c r="M1948" s="275">
        <v>0.61588200000000004</v>
      </c>
      <c r="N1948" s="276">
        <v>2.2719771501110668</v>
      </c>
      <c r="O1948" s="273"/>
      <c r="P1948" s="273"/>
      <c r="Q1948" s="277"/>
    </row>
    <row r="1949" spans="1:17" customFormat="1">
      <c r="A1949" s="271">
        <v>1946</v>
      </c>
      <c r="B1949" s="272"/>
      <c r="C1949" s="272" t="s">
        <v>729</v>
      </c>
      <c r="D1949" s="272" t="s">
        <v>1445</v>
      </c>
      <c r="E1949" s="272"/>
      <c r="F1949" s="273" t="s">
        <v>5396</v>
      </c>
      <c r="G1949" s="274">
        <v>305321240305</v>
      </c>
      <c r="H1949" s="273" t="s">
        <v>5432</v>
      </c>
      <c r="I1949" s="273" t="s">
        <v>2658</v>
      </c>
      <c r="J1949" s="273" t="s">
        <v>373</v>
      </c>
      <c r="K1949" s="275">
        <v>0.64990000000000003</v>
      </c>
      <c r="L1949" s="275">
        <v>0.64990000000000003</v>
      </c>
      <c r="M1949" s="275">
        <v>0.63544500000000004</v>
      </c>
      <c r="N1949" s="276">
        <v>2.2241883366671789</v>
      </c>
      <c r="O1949" s="273"/>
      <c r="P1949" s="273"/>
      <c r="Q1949" s="277"/>
    </row>
    <row r="1950" spans="1:17" customFormat="1">
      <c r="A1950" s="271">
        <v>1947</v>
      </c>
      <c r="B1950" s="272"/>
      <c r="C1950" s="272" t="s">
        <v>729</v>
      </c>
      <c r="D1950" s="272" t="s">
        <v>1445</v>
      </c>
      <c r="E1950" s="272"/>
      <c r="F1950" s="273" t="s">
        <v>5433</v>
      </c>
      <c r="G1950" s="274">
        <v>305321140303</v>
      </c>
      <c r="H1950" s="273" t="s">
        <v>5434</v>
      </c>
      <c r="I1950" s="273" t="s">
        <v>2840</v>
      </c>
      <c r="J1950" s="273" t="s">
        <v>373</v>
      </c>
      <c r="K1950" s="275">
        <v>0.50690000000000002</v>
      </c>
      <c r="L1950" s="275">
        <v>0.50690000000000002</v>
      </c>
      <c r="M1950" s="275">
        <v>0.49623099999999998</v>
      </c>
      <c r="N1950" s="276">
        <v>2.10475438942593</v>
      </c>
      <c r="O1950" s="273"/>
      <c r="P1950" s="273"/>
      <c r="Q1950" s="277"/>
    </row>
    <row r="1951" spans="1:17" customFormat="1">
      <c r="A1951" s="271">
        <v>1948</v>
      </c>
      <c r="B1951" s="272"/>
      <c r="C1951" s="272" t="s">
        <v>729</v>
      </c>
      <c r="D1951" s="272" t="s">
        <v>1445</v>
      </c>
      <c r="E1951" s="272"/>
      <c r="F1951" s="273" t="s">
        <v>5435</v>
      </c>
      <c r="G1951" s="274">
        <v>305321440203</v>
      </c>
      <c r="H1951" s="273" t="s">
        <v>5436</v>
      </c>
      <c r="I1951" s="273" t="s">
        <v>2840</v>
      </c>
      <c r="J1951" s="273" t="s">
        <v>373</v>
      </c>
      <c r="K1951" s="275">
        <v>9.5000000000000001E-2</v>
      </c>
      <c r="L1951" s="275">
        <v>9.5000000000000001E-2</v>
      </c>
      <c r="M1951" s="275">
        <v>9.3243000000000006E-2</v>
      </c>
      <c r="N1951" s="276">
        <v>1.8494736842105206</v>
      </c>
      <c r="O1951" s="273"/>
      <c r="P1951" s="273"/>
      <c r="Q1951" s="277"/>
    </row>
    <row r="1952" spans="1:17" customFormat="1">
      <c r="A1952" s="271">
        <v>1949</v>
      </c>
      <c r="B1952" s="272"/>
      <c r="C1952" s="272" t="s">
        <v>729</v>
      </c>
      <c r="D1952" s="272" t="s">
        <v>1445</v>
      </c>
      <c r="E1952" s="272"/>
      <c r="F1952" s="273" t="s">
        <v>5404</v>
      </c>
      <c r="G1952" s="274">
        <v>305321440105</v>
      </c>
      <c r="H1952" s="273" t="s">
        <v>5437</v>
      </c>
      <c r="I1952" s="273" t="s">
        <v>2840</v>
      </c>
      <c r="J1952" s="273" t="s">
        <v>373</v>
      </c>
      <c r="K1952" s="275">
        <v>0.36209999999999998</v>
      </c>
      <c r="L1952" s="275">
        <v>0.36209999999999998</v>
      </c>
      <c r="M1952" s="275">
        <v>0.35701100000000002</v>
      </c>
      <c r="N1952" s="276">
        <v>1.405412869373089</v>
      </c>
      <c r="O1952" s="273"/>
      <c r="P1952" s="273"/>
      <c r="Q1952" s="277"/>
    </row>
    <row r="1953" spans="1:17" customFormat="1">
      <c r="A1953" s="271">
        <v>1950</v>
      </c>
      <c r="B1953" s="272"/>
      <c r="C1953" s="272" t="s">
        <v>729</v>
      </c>
      <c r="D1953" s="272" t="s">
        <v>1445</v>
      </c>
      <c r="E1953" s="272"/>
      <c r="F1953" s="273" t="s">
        <v>5421</v>
      </c>
      <c r="G1953" s="274">
        <v>305321140105</v>
      </c>
      <c r="H1953" s="273" t="s">
        <v>5438</v>
      </c>
      <c r="I1953" s="273" t="s">
        <v>2596</v>
      </c>
      <c r="J1953" s="273" t="s">
        <v>373</v>
      </c>
      <c r="K1953" s="275">
        <v>0.1221</v>
      </c>
      <c r="L1953" s="275">
        <v>0.1221</v>
      </c>
      <c r="M1953" s="275">
        <v>0.121254</v>
      </c>
      <c r="N1953" s="276">
        <v>0.6928746928746925</v>
      </c>
      <c r="O1953" s="273"/>
      <c r="P1953" s="273"/>
      <c r="Q1953" s="277"/>
    </row>
    <row r="1954" spans="1:17" customFormat="1">
      <c r="A1954" s="271">
        <v>1951</v>
      </c>
      <c r="B1954" s="272"/>
      <c r="C1954" s="272" t="s">
        <v>729</v>
      </c>
      <c r="D1954" s="272" t="s">
        <v>1445</v>
      </c>
      <c r="E1954" s="272"/>
      <c r="F1954" s="273" t="s">
        <v>5439</v>
      </c>
      <c r="G1954" s="274">
        <v>305341440201</v>
      </c>
      <c r="H1954" s="273" t="s">
        <v>5263</v>
      </c>
      <c r="I1954" s="273" t="s">
        <v>2596</v>
      </c>
      <c r="J1954" s="273" t="s">
        <v>373</v>
      </c>
      <c r="K1954" s="275">
        <v>0.43980000000000002</v>
      </c>
      <c r="L1954" s="275">
        <v>0.43980000000000002</v>
      </c>
      <c r="M1954" s="275">
        <v>0.37074499999999999</v>
      </c>
      <c r="N1954" s="276">
        <v>15.70145520691224</v>
      </c>
      <c r="O1954" s="273"/>
      <c r="P1954" s="273"/>
      <c r="Q1954" s="277"/>
    </row>
    <row r="1955" spans="1:17" customFormat="1">
      <c r="A1955" s="271">
        <v>1952</v>
      </c>
      <c r="B1955" s="272"/>
      <c r="C1955" s="272" t="s">
        <v>729</v>
      </c>
      <c r="D1955" s="272" t="s">
        <v>1445</v>
      </c>
      <c r="E1955" s="272"/>
      <c r="F1955" s="273" t="s">
        <v>5440</v>
      </c>
      <c r="G1955" s="274">
        <v>305341440301</v>
      </c>
      <c r="H1955" s="273" t="s">
        <v>5441</v>
      </c>
      <c r="I1955" s="273" t="s">
        <v>2596</v>
      </c>
      <c r="J1955" s="273" t="s">
        <v>373</v>
      </c>
      <c r="K1955" s="275">
        <v>0.19147</v>
      </c>
      <c r="L1955" s="275">
        <v>0.19147</v>
      </c>
      <c r="M1955" s="275">
        <v>0.16153300000000001</v>
      </c>
      <c r="N1955" s="276">
        <v>15.635347574032481</v>
      </c>
      <c r="O1955" s="273"/>
      <c r="P1955" s="273"/>
      <c r="Q1955" s="277"/>
    </row>
    <row r="1956" spans="1:17" customFormat="1">
      <c r="A1956" s="271">
        <v>1953</v>
      </c>
      <c r="B1956" s="272"/>
      <c r="C1956" s="272" t="s">
        <v>729</v>
      </c>
      <c r="D1956" s="272" t="s">
        <v>1445</v>
      </c>
      <c r="E1956" s="272"/>
      <c r="F1956" s="273" t="s">
        <v>5442</v>
      </c>
      <c r="G1956" s="274">
        <v>305341440104</v>
      </c>
      <c r="H1956" s="273" t="s">
        <v>3133</v>
      </c>
      <c r="I1956" s="273" t="s">
        <v>2599</v>
      </c>
      <c r="J1956" s="273" t="s">
        <v>373</v>
      </c>
      <c r="K1956" s="275">
        <v>3.6070000000000002</v>
      </c>
      <c r="L1956" s="275">
        <v>3.6070000000000002</v>
      </c>
      <c r="M1956" s="275">
        <v>3.0826760000000002</v>
      </c>
      <c r="N1956" s="276">
        <v>14.536290546160243</v>
      </c>
      <c r="O1956" s="273"/>
      <c r="P1956" s="273"/>
      <c r="Q1956" s="277"/>
    </row>
    <row r="1957" spans="1:17" customFormat="1">
      <c r="A1957" s="271">
        <v>1954</v>
      </c>
      <c r="B1957" s="272"/>
      <c r="C1957" s="272" t="s">
        <v>729</v>
      </c>
      <c r="D1957" s="272" t="s">
        <v>1445</v>
      </c>
      <c r="E1957" s="272"/>
      <c r="F1957" s="273" t="s">
        <v>5442</v>
      </c>
      <c r="G1957" s="274">
        <v>305341440102</v>
      </c>
      <c r="H1957" s="273" t="s">
        <v>5443</v>
      </c>
      <c r="I1957" s="273" t="s">
        <v>2599</v>
      </c>
      <c r="J1957" s="273" t="s">
        <v>373</v>
      </c>
      <c r="K1957" s="275">
        <v>0.9496</v>
      </c>
      <c r="L1957" s="275">
        <v>0.9496</v>
      </c>
      <c r="M1957" s="275">
        <v>0.69259700000000002</v>
      </c>
      <c r="N1957" s="276">
        <v>27.06434288121314</v>
      </c>
      <c r="O1957" s="273"/>
      <c r="P1957" s="273"/>
      <c r="Q1957" s="277"/>
    </row>
    <row r="1958" spans="1:17" customFormat="1">
      <c r="A1958" s="271">
        <v>1955</v>
      </c>
      <c r="B1958" s="272"/>
      <c r="C1958" s="272" t="s">
        <v>729</v>
      </c>
      <c r="D1958" s="272" t="s">
        <v>1445</v>
      </c>
      <c r="E1958" s="272"/>
      <c r="F1958" s="273" t="s">
        <v>5444</v>
      </c>
      <c r="G1958" s="274">
        <v>305341540103</v>
      </c>
      <c r="H1958" s="273" t="s">
        <v>5445</v>
      </c>
      <c r="I1958" s="273" t="s">
        <v>2596</v>
      </c>
      <c r="J1958" s="273" t="s">
        <v>373</v>
      </c>
      <c r="K1958" s="275">
        <v>0.87480000000000002</v>
      </c>
      <c r="L1958" s="275">
        <v>0.87480000000000002</v>
      </c>
      <c r="M1958" s="275">
        <v>0.65988899999999995</v>
      </c>
      <c r="N1958" s="276">
        <v>24.566872427983547</v>
      </c>
      <c r="O1958" s="273"/>
      <c r="P1958" s="273"/>
      <c r="Q1958" s="277"/>
    </row>
    <row r="1959" spans="1:17" customFormat="1">
      <c r="A1959" s="271">
        <v>1956</v>
      </c>
      <c r="B1959" s="272"/>
      <c r="C1959" s="272" t="s">
        <v>729</v>
      </c>
      <c r="D1959" s="272" t="s">
        <v>1445</v>
      </c>
      <c r="E1959" s="272"/>
      <c r="F1959" s="273" t="s">
        <v>5444</v>
      </c>
      <c r="G1959" s="274">
        <v>305341540104</v>
      </c>
      <c r="H1959" s="273" t="s">
        <v>5446</v>
      </c>
      <c r="I1959" s="273" t="s">
        <v>2599</v>
      </c>
      <c r="J1959" s="273" t="s">
        <v>373</v>
      </c>
      <c r="K1959" s="275">
        <v>0.99380000000000002</v>
      </c>
      <c r="L1959" s="275">
        <v>0.99380000000000002</v>
      </c>
      <c r="M1959" s="275">
        <v>0.75326499999999996</v>
      </c>
      <c r="N1959" s="276">
        <v>24.203562084926549</v>
      </c>
      <c r="O1959" s="273"/>
      <c r="P1959" s="273"/>
      <c r="Q1959" s="277"/>
    </row>
    <row r="1960" spans="1:17" customFormat="1">
      <c r="A1960" s="271">
        <v>1957</v>
      </c>
      <c r="B1960" s="272"/>
      <c r="C1960" s="272" t="s">
        <v>729</v>
      </c>
      <c r="D1960" s="272" t="s">
        <v>1445</v>
      </c>
      <c r="E1960" s="272"/>
      <c r="F1960" s="273" t="s">
        <v>5439</v>
      </c>
      <c r="G1960" s="274">
        <v>305341440203</v>
      </c>
      <c r="H1960" s="273" t="s">
        <v>2900</v>
      </c>
      <c r="I1960" s="273" t="s">
        <v>2596</v>
      </c>
      <c r="J1960" s="273" t="s">
        <v>373</v>
      </c>
      <c r="K1960" s="275">
        <v>0.49130000000000001</v>
      </c>
      <c r="L1960" s="275">
        <v>0.49130000000000001</v>
      </c>
      <c r="M1960" s="275">
        <v>0.44198500000000002</v>
      </c>
      <c r="N1960" s="276">
        <v>10.0376552004885</v>
      </c>
      <c r="O1960" s="273"/>
      <c r="P1960" s="273"/>
      <c r="Q1960" s="277"/>
    </row>
    <row r="1961" spans="1:17" customFormat="1">
      <c r="A1961" s="271">
        <v>1958</v>
      </c>
      <c r="B1961" s="272"/>
      <c r="C1961" s="272" t="s">
        <v>729</v>
      </c>
      <c r="D1961" s="272" t="s">
        <v>1445</v>
      </c>
      <c r="E1961" s="272"/>
      <c r="F1961" s="273" t="s">
        <v>5447</v>
      </c>
      <c r="G1961" s="274">
        <v>305341140201</v>
      </c>
      <c r="H1961" s="273" t="s">
        <v>5448</v>
      </c>
      <c r="I1961" s="273" t="s">
        <v>2596</v>
      </c>
      <c r="J1961" s="273" t="s">
        <v>373</v>
      </c>
      <c r="K1961" s="275">
        <v>0.4022</v>
      </c>
      <c r="L1961" s="275">
        <v>0.4022</v>
      </c>
      <c r="M1961" s="275">
        <v>0.36743999999999999</v>
      </c>
      <c r="N1961" s="276">
        <v>8.6424664346096502</v>
      </c>
      <c r="O1961" s="273"/>
      <c r="P1961" s="273"/>
      <c r="Q1961" s="277"/>
    </row>
    <row r="1962" spans="1:17" customFormat="1">
      <c r="A1962" s="271">
        <v>1959</v>
      </c>
      <c r="B1962" s="272"/>
      <c r="C1962" s="272" t="s">
        <v>729</v>
      </c>
      <c r="D1962" s="272" t="s">
        <v>1445</v>
      </c>
      <c r="E1962" s="272"/>
      <c r="F1962" s="273" t="s">
        <v>5449</v>
      </c>
      <c r="G1962" s="274">
        <v>305341140404</v>
      </c>
      <c r="H1962" s="273" t="s">
        <v>5263</v>
      </c>
      <c r="I1962" s="273" t="s">
        <v>2596</v>
      </c>
      <c r="J1962" s="273" t="s">
        <v>373</v>
      </c>
      <c r="K1962" s="275">
        <v>0.87787300000000001</v>
      </c>
      <c r="L1962" s="275">
        <v>0.87787300000000001</v>
      </c>
      <c r="M1962" s="275">
        <v>0.80363800000000007</v>
      </c>
      <c r="N1962" s="276">
        <v>8.4562345578460594</v>
      </c>
      <c r="O1962" s="273"/>
      <c r="P1962" s="273"/>
      <c r="Q1962" s="277"/>
    </row>
    <row r="1963" spans="1:17" customFormat="1">
      <c r="A1963" s="271">
        <v>1960</v>
      </c>
      <c r="B1963" s="272"/>
      <c r="C1963" s="272" t="s">
        <v>729</v>
      </c>
      <c r="D1963" s="272" t="s">
        <v>1445</v>
      </c>
      <c r="E1963" s="272"/>
      <c r="F1963" s="273" t="s">
        <v>5450</v>
      </c>
      <c r="G1963" s="274">
        <v>305341240103</v>
      </c>
      <c r="H1963" s="273" t="s">
        <v>5451</v>
      </c>
      <c r="I1963" s="273" t="s">
        <v>2596</v>
      </c>
      <c r="J1963" s="273" t="s">
        <v>373</v>
      </c>
      <c r="K1963" s="275">
        <v>0.1825</v>
      </c>
      <c r="L1963" s="275">
        <v>0.1825</v>
      </c>
      <c r="M1963" s="275">
        <v>0.16853099999999999</v>
      </c>
      <c r="N1963" s="276">
        <v>7.6542465753424711</v>
      </c>
      <c r="O1963" s="273"/>
      <c r="P1963" s="273"/>
      <c r="Q1963" s="277"/>
    </row>
    <row r="1964" spans="1:17" customFormat="1">
      <c r="A1964" s="271">
        <v>1961</v>
      </c>
      <c r="B1964" s="272"/>
      <c r="C1964" s="272" t="s">
        <v>729</v>
      </c>
      <c r="D1964" s="272" t="s">
        <v>1445</v>
      </c>
      <c r="E1964" s="272"/>
      <c r="F1964" s="273" t="s">
        <v>5452</v>
      </c>
      <c r="G1964" s="274">
        <v>305341540303</v>
      </c>
      <c r="H1964" s="273" t="s">
        <v>5453</v>
      </c>
      <c r="I1964" s="273" t="s">
        <v>2599</v>
      </c>
      <c r="J1964" s="273" t="s">
        <v>373</v>
      </c>
      <c r="K1964" s="275">
        <v>1.5758000000000001</v>
      </c>
      <c r="L1964" s="275">
        <v>1.5758000000000001</v>
      </c>
      <c r="M1964" s="275">
        <v>1.457376</v>
      </c>
      <c r="N1964" s="276">
        <v>7.5151668993527139</v>
      </c>
      <c r="O1964" s="273"/>
      <c r="P1964" s="273"/>
      <c r="Q1964" s="277"/>
    </row>
    <row r="1965" spans="1:17" customFormat="1">
      <c r="A1965" s="271">
        <v>1962</v>
      </c>
      <c r="B1965" s="272"/>
      <c r="C1965" s="272" t="s">
        <v>729</v>
      </c>
      <c r="D1965" s="272" t="s">
        <v>1445</v>
      </c>
      <c r="E1965" s="272"/>
      <c r="F1965" s="273" t="s">
        <v>5454</v>
      </c>
      <c r="G1965" s="274">
        <v>305341240503</v>
      </c>
      <c r="H1965" s="273" t="s">
        <v>5455</v>
      </c>
      <c r="I1965" s="273" t="s">
        <v>2596</v>
      </c>
      <c r="J1965" s="273" t="s">
        <v>373</v>
      </c>
      <c r="K1965" s="275">
        <v>0.1278</v>
      </c>
      <c r="L1965" s="275">
        <v>0.1278</v>
      </c>
      <c r="M1965" s="275">
        <v>0.11847100000000001</v>
      </c>
      <c r="N1965" s="276">
        <v>7.2996870109546084</v>
      </c>
      <c r="O1965" s="273"/>
      <c r="P1965" s="273"/>
      <c r="Q1965" s="277"/>
    </row>
    <row r="1966" spans="1:17" customFormat="1">
      <c r="A1966" s="271">
        <v>1963</v>
      </c>
      <c r="B1966" s="272"/>
      <c r="C1966" s="272" t="s">
        <v>729</v>
      </c>
      <c r="D1966" s="272" t="s">
        <v>1445</v>
      </c>
      <c r="E1966" s="272"/>
      <c r="F1966" s="273" t="s">
        <v>5452</v>
      </c>
      <c r="G1966" s="274">
        <v>305341540302</v>
      </c>
      <c r="H1966" s="273" t="s">
        <v>5456</v>
      </c>
      <c r="I1966" s="273" t="s">
        <v>2599</v>
      </c>
      <c r="J1966" s="273" t="s">
        <v>373</v>
      </c>
      <c r="K1966" s="275">
        <v>1.2687999999999999</v>
      </c>
      <c r="L1966" s="275">
        <v>1.2687999999999999</v>
      </c>
      <c r="M1966" s="275">
        <v>1.176777</v>
      </c>
      <c r="N1966" s="276">
        <v>7.2527585119798221</v>
      </c>
      <c r="O1966" s="273"/>
      <c r="P1966" s="273"/>
      <c r="Q1966" s="277"/>
    </row>
    <row r="1967" spans="1:17" customFormat="1">
      <c r="A1967" s="271">
        <v>1964</v>
      </c>
      <c r="B1967" s="272"/>
      <c r="C1967" s="272" t="s">
        <v>729</v>
      </c>
      <c r="D1967" s="272" t="s">
        <v>1445</v>
      </c>
      <c r="E1967" s="272"/>
      <c r="F1967" s="273" t="s">
        <v>5452</v>
      </c>
      <c r="G1967" s="274">
        <v>305341540301</v>
      </c>
      <c r="H1967" s="273" t="s">
        <v>5457</v>
      </c>
      <c r="I1967" s="273" t="s">
        <v>2599</v>
      </c>
      <c r="J1967" s="273" t="s">
        <v>373</v>
      </c>
      <c r="K1967" s="275">
        <v>1.4272</v>
      </c>
      <c r="L1967" s="275">
        <v>1.4272</v>
      </c>
      <c r="M1967" s="275">
        <v>1.3275319999999999</v>
      </c>
      <c r="N1967" s="276">
        <v>6.9834641255605439</v>
      </c>
      <c r="O1967" s="273"/>
      <c r="P1967" s="273"/>
      <c r="Q1967" s="277"/>
    </row>
    <row r="1968" spans="1:17" customFormat="1">
      <c r="A1968" s="271">
        <v>1965</v>
      </c>
      <c r="B1968" s="272"/>
      <c r="C1968" s="272" t="s">
        <v>729</v>
      </c>
      <c r="D1968" s="272" t="s">
        <v>1445</v>
      </c>
      <c r="E1968" s="272"/>
      <c r="F1968" s="273" t="s">
        <v>5458</v>
      </c>
      <c r="G1968" s="274">
        <v>305341240202</v>
      </c>
      <c r="H1968" s="273" t="s">
        <v>5459</v>
      </c>
      <c r="I1968" s="273" t="s">
        <v>2840</v>
      </c>
      <c r="J1968" s="273" t="s">
        <v>373</v>
      </c>
      <c r="K1968" s="275">
        <v>8.6800000000000002E-2</v>
      </c>
      <c r="L1968" s="275">
        <v>8.6800000000000002E-2</v>
      </c>
      <c r="M1968" s="275">
        <v>8.1598000000000004E-2</v>
      </c>
      <c r="N1968" s="276">
        <v>5.9930875576036842</v>
      </c>
      <c r="O1968" s="273"/>
      <c r="P1968" s="273"/>
      <c r="Q1968" s="277"/>
    </row>
    <row r="1969" spans="1:17" customFormat="1">
      <c r="A1969" s="271">
        <v>1966</v>
      </c>
      <c r="B1969" s="272"/>
      <c r="C1969" s="272" t="s">
        <v>729</v>
      </c>
      <c r="D1969" s="272" t="s">
        <v>1445</v>
      </c>
      <c r="E1969" s="272"/>
      <c r="F1969" s="273" t="s">
        <v>5460</v>
      </c>
      <c r="G1969" s="274">
        <v>305341540203</v>
      </c>
      <c r="H1969" s="273" t="s">
        <v>5461</v>
      </c>
      <c r="I1969" s="273" t="s">
        <v>2599</v>
      </c>
      <c r="J1969" s="273" t="s">
        <v>373</v>
      </c>
      <c r="K1969" s="275">
        <v>0.35070000000000001</v>
      </c>
      <c r="L1969" s="275">
        <v>0.35070000000000001</v>
      </c>
      <c r="M1969" s="275">
        <v>0.32969999999999999</v>
      </c>
      <c r="N1969" s="276">
        <v>5.988023952095813</v>
      </c>
      <c r="O1969" s="273"/>
      <c r="P1969" s="273"/>
      <c r="Q1969" s="277"/>
    </row>
    <row r="1970" spans="1:17" customFormat="1">
      <c r="A1970" s="271">
        <v>1967</v>
      </c>
      <c r="B1970" s="272"/>
      <c r="C1970" s="272" t="s">
        <v>729</v>
      </c>
      <c r="D1970" s="272" t="s">
        <v>1445</v>
      </c>
      <c r="E1970" s="272"/>
      <c r="F1970" s="273" t="s">
        <v>5460</v>
      </c>
      <c r="G1970" s="274">
        <v>305341540206</v>
      </c>
      <c r="H1970" s="273" t="s">
        <v>5462</v>
      </c>
      <c r="I1970" s="273" t="s">
        <v>2599</v>
      </c>
      <c r="J1970" s="273" t="s">
        <v>373</v>
      </c>
      <c r="K1970" s="275">
        <v>1.7847999999999999</v>
      </c>
      <c r="L1970" s="275">
        <v>1.7847999999999999</v>
      </c>
      <c r="M1970" s="275">
        <v>1.6780219999999999</v>
      </c>
      <c r="N1970" s="276">
        <v>5.982631107126851</v>
      </c>
      <c r="O1970" s="273"/>
      <c r="P1970" s="273"/>
      <c r="Q1970" s="277"/>
    </row>
    <row r="1971" spans="1:17" customFormat="1">
      <c r="A1971" s="271">
        <v>1968</v>
      </c>
      <c r="B1971" s="272"/>
      <c r="C1971" s="272" t="s">
        <v>729</v>
      </c>
      <c r="D1971" s="272" t="s">
        <v>1445</v>
      </c>
      <c r="E1971" s="272"/>
      <c r="F1971" s="273" t="s">
        <v>5463</v>
      </c>
      <c r="G1971" s="274">
        <v>305341240403</v>
      </c>
      <c r="H1971" s="273" t="s">
        <v>5464</v>
      </c>
      <c r="I1971" s="273" t="s">
        <v>2596</v>
      </c>
      <c r="J1971" s="273" t="s">
        <v>373</v>
      </c>
      <c r="K1971" s="275">
        <v>0.7097</v>
      </c>
      <c r="L1971" s="275">
        <v>0.7097</v>
      </c>
      <c r="M1971" s="275">
        <v>0.67188099999999995</v>
      </c>
      <c r="N1971" s="276">
        <v>5.3288713540932857</v>
      </c>
      <c r="O1971" s="273"/>
      <c r="P1971" s="273"/>
      <c r="Q1971" s="277"/>
    </row>
    <row r="1972" spans="1:17" customFormat="1">
      <c r="A1972" s="271">
        <v>1969</v>
      </c>
      <c r="B1972" s="272"/>
      <c r="C1972" s="272" t="s">
        <v>729</v>
      </c>
      <c r="D1972" s="272" t="s">
        <v>1445</v>
      </c>
      <c r="E1972" s="272"/>
      <c r="F1972" s="273" t="s">
        <v>5465</v>
      </c>
      <c r="G1972" s="274">
        <v>305341140304</v>
      </c>
      <c r="H1972" s="273" t="s">
        <v>2900</v>
      </c>
      <c r="I1972" s="273" t="s">
        <v>2596</v>
      </c>
      <c r="J1972" s="273" t="s">
        <v>373</v>
      </c>
      <c r="K1972" s="275">
        <v>3.9640000000000002E-2</v>
      </c>
      <c r="L1972" s="275">
        <v>3.9640000000000002E-2</v>
      </c>
      <c r="M1972" s="275">
        <v>3.7638999999999999E-2</v>
      </c>
      <c r="N1972" s="276">
        <v>5.047931382441984</v>
      </c>
      <c r="O1972" s="273"/>
      <c r="P1972" s="273"/>
      <c r="Q1972" s="277"/>
    </row>
    <row r="1973" spans="1:17" customFormat="1">
      <c r="A1973" s="271">
        <v>1970</v>
      </c>
      <c r="B1973" s="272"/>
      <c r="C1973" s="272" t="s">
        <v>729</v>
      </c>
      <c r="D1973" s="272" t="s">
        <v>1445</v>
      </c>
      <c r="E1973" s="272"/>
      <c r="F1973" s="273" t="s">
        <v>5460</v>
      </c>
      <c r="G1973" s="274">
        <v>305341540204</v>
      </c>
      <c r="H1973" s="273" t="s">
        <v>5466</v>
      </c>
      <c r="I1973" s="273" t="s">
        <v>2599</v>
      </c>
      <c r="J1973" s="273" t="s">
        <v>373</v>
      </c>
      <c r="K1973" s="275">
        <v>1.0358000000000001</v>
      </c>
      <c r="L1973" s="275">
        <v>1.0358000000000001</v>
      </c>
      <c r="M1973" s="275">
        <v>0.98643999999999998</v>
      </c>
      <c r="N1973" s="276">
        <v>4.7653987256227142</v>
      </c>
      <c r="O1973" s="273"/>
      <c r="P1973" s="273"/>
      <c r="Q1973" s="277"/>
    </row>
    <row r="1974" spans="1:17" customFormat="1">
      <c r="A1974" s="271">
        <v>1971</v>
      </c>
      <c r="B1974" s="272"/>
      <c r="C1974" s="272" t="s">
        <v>729</v>
      </c>
      <c r="D1974" s="272" t="s">
        <v>1445</v>
      </c>
      <c r="E1974" s="272"/>
      <c r="F1974" s="273" t="s">
        <v>5467</v>
      </c>
      <c r="G1974" s="274">
        <v>305341240301</v>
      </c>
      <c r="H1974" s="273" t="s">
        <v>5468</v>
      </c>
      <c r="I1974" s="273" t="s">
        <v>2596</v>
      </c>
      <c r="J1974" s="273" t="s">
        <v>373</v>
      </c>
      <c r="K1974" s="275">
        <v>0.2838</v>
      </c>
      <c r="L1974" s="275">
        <v>0.2838</v>
      </c>
      <c r="M1974" s="275">
        <v>0.27169399999999999</v>
      </c>
      <c r="N1974" s="276">
        <v>4.2656800563777324</v>
      </c>
      <c r="O1974" s="273"/>
      <c r="P1974" s="273"/>
      <c r="Q1974" s="277"/>
    </row>
    <row r="1975" spans="1:17" customFormat="1">
      <c r="A1975" s="271">
        <v>1972</v>
      </c>
      <c r="B1975" s="272"/>
      <c r="C1975" s="272" t="s">
        <v>729</v>
      </c>
      <c r="D1975" s="272" t="s">
        <v>1445</v>
      </c>
      <c r="E1975" s="272"/>
      <c r="F1975" s="273" t="s">
        <v>5460</v>
      </c>
      <c r="G1975" s="274">
        <v>305341540205</v>
      </c>
      <c r="H1975" s="273" t="s">
        <v>5469</v>
      </c>
      <c r="I1975" s="273" t="s">
        <v>2599</v>
      </c>
      <c r="J1975" s="273" t="s">
        <v>373</v>
      </c>
      <c r="K1975" s="275">
        <v>1.8924000000000001</v>
      </c>
      <c r="L1975" s="275">
        <v>1.8924000000000001</v>
      </c>
      <c r="M1975" s="275">
        <v>1.8174649999999999</v>
      </c>
      <c r="N1975" s="276">
        <v>3.9597865144789788</v>
      </c>
      <c r="O1975" s="273"/>
      <c r="P1975" s="273"/>
      <c r="Q1975" s="277"/>
    </row>
    <row r="1976" spans="1:17" customFormat="1">
      <c r="A1976" s="271">
        <v>1973</v>
      </c>
      <c r="B1976" s="272"/>
      <c r="C1976" s="272" t="s">
        <v>729</v>
      </c>
      <c r="D1976" s="272" t="s">
        <v>1445</v>
      </c>
      <c r="E1976" s="272"/>
      <c r="F1976" s="273" t="s">
        <v>5470</v>
      </c>
      <c r="G1976" s="274">
        <v>305341340303</v>
      </c>
      <c r="H1976" s="273" t="s">
        <v>2855</v>
      </c>
      <c r="I1976" s="273" t="s">
        <v>2596</v>
      </c>
      <c r="J1976" s="273" t="s">
        <v>373</v>
      </c>
      <c r="K1976" s="275">
        <v>1.0235000000000001</v>
      </c>
      <c r="L1976" s="275">
        <v>1.0235000000000001</v>
      </c>
      <c r="M1976" s="275">
        <v>0.98316000000000003</v>
      </c>
      <c r="N1976" s="276">
        <v>3.9413776257938489</v>
      </c>
      <c r="O1976" s="273"/>
      <c r="P1976" s="273"/>
      <c r="Q1976" s="277"/>
    </row>
    <row r="1977" spans="1:17" customFormat="1">
      <c r="A1977" s="271">
        <v>1974</v>
      </c>
      <c r="B1977" s="272"/>
      <c r="C1977" s="272" t="s">
        <v>729</v>
      </c>
      <c r="D1977" s="272" t="s">
        <v>1445</v>
      </c>
      <c r="E1977" s="272"/>
      <c r="F1977" s="273" t="s">
        <v>5470</v>
      </c>
      <c r="G1977" s="274">
        <v>305341340304</v>
      </c>
      <c r="H1977" s="273" t="s">
        <v>5471</v>
      </c>
      <c r="I1977" s="273" t="s">
        <v>2596</v>
      </c>
      <c r="J1977" s="273" t="s">
        <v>373</v>
      </c>
      <c r="K1977" s="275">
        <v>7.6439999999999994E-2</v>
      </c>
      <c r="L1977" s="275">
        <v>7.6439999999999994E-2</v>
      </c>
      <c r="M1977" s="275">
        <v>7.3999999999999996E-2</v>
      </c>
      <c r="N1977" s="276">
        <v>3.1920460491889036</v>
      </c>
      <c r="O1977" s="273"/>
      <c r="P1977" s="273"/>
      <c r="Q1977" s="277"/>
    </row>
    <row r="1978" spans="1:17" customFormat="1">
      <c r="A1978" s="271">
        <v>1975</v>
      </c>
      <c r="B1978" s="272"/>
      <c r="C1978" s="272" t="s">
        <v>729</v>
      </c>
      <c r="D1978" s="272" t="s">
        <v>1445</v>
      </c>
      <c r="E1978" s="272"/>
      <c r="F1978" s="273" t="s">
        <v>5467</v>
      </c>
      <c r="G1978" s="274">
        <v>305341240304</v>
      </c>
      <c r="H1978" s="273" t="s">
        <v>5472</v>
      </c>
      <c r="I1978" s="273" t="s">
        <v>2596</v>
      </c>
      <c r="J1978" s="273" t="s">
        <v>373</v>
      </c>
      <c r="K1978" s="275">
        <v>0.309</v>
      </c>
      <c r="L1978" s="275">
        <v>0.309</v>
      </c>
      <c r="M1978" s="275">
        <v>0.299182</v>
      </c>
      <c r="N1978" s="276">
        <v>3.1773462783171502</v>
      </c>
      <c r="O1978" s="273"/>
      <c r="P1978" s="273"/>
      <c r="Q1978" s="277"/>
    </row>
    <row r="1979" spans="1:17" customFormat="1">
      <c r="A1979" s="271">
        <v>1976</v>
      </c>
      <c r="B1979" s="272"/>
      <c r="C1979" s="272" t="s">
        <v>729</v>
      </c>
      <c r="D1979" s="272" t="s">
        <v>1445</v>
      </c>
      <c r="E1979" s="272"/>
      <c r="F1979" s="273" t="s">
        <v>5465</v>
      </c>
      <c r="G1979" s="274">
        <v>305341140301</v>
      </c>
      <c r="H1979" s="273" t="s">
        <v>5473</v>
      </c>
      <c r="I1979" s="273" t="s">
        <v>2596</v>
      </c>
      <c r="J1979" s="273" t="s">
        <v>373</v>
      </c>
      <c r="K1979" s="275">
        <v>0.54259000000000002</v>
      </c>
      <c r="L1979" s="275">
        <v>0.54259000000000002</v>
      </c>
      <c r="M1979" s="275">
        <v>0.52735399999999999</v>
      </c>
      <c r="N1979" s="276">
        <v>2.8080134171289606</v>
      </c>
      <c r="O1979" s="273"/>
      <c r="P1979" s="273"/>
      <c r="Q1979" s="277"/>
    </row>
    <row r="1980" spans="1:17" customFormat="1">
      <c r="A1980" s="271">
        <v>1977</v>
      </c>
      <c r="B1980" s="272"/>
      <c r="C1980" s="272" t="s">
        <v>729</v>
      </c>
      <c r="D1980" s="272" t="s">
        <v>1445</v>
      </c>
      <c r="E1980" s="272"/>
      <c r="F1980" s="273" t="s">
        <v>5458</v>
      </c>
      <c r="G1980" s="274">
        <v>305341240201</v>
      </c>
      <c r="H1980" s="273" t="s">
        <v>5474</v>
      </c>
      <c r="I1980" s="273" t="s">
        <v>2596</v>
      </c>
      <c r="J1980" s="273" t="s">
        <v>373</v>
      </c>
      <c r="K1980" s="275">
        <v>0.1552</v>
      </c>
      <c r="L1980" s="275">
        <v>0.1552</v>
      </c>
      <c r="M1980" s="275">
        <v>0.15093100000000001</v>
      </c>
      <c r="N1980" s="276">
        <v>2.7506443298969039</v>
      </c>
      <c r="O1980" s="273"/>
      <c r="P1980" s="273"/>
      <c r="Q1980" s="277"/>
    </row>
    <row r="1981" spans="1:17" customFormat="1">
      <c r="A1981" s="271">
        <v>1978</v>
      </c>
      <c r="B1981" s="272"/>
      <c r="C1981" s="272" t="s">
        <v>729</v>
      </c>
      <c r="D1981" s="272" t="s">
        <v>1445</v>
      </c>
      <c r="E1981" s="272"/>
      <c r="F1981" s="273" t="s">
        <v>5475</v>
      </c>
      <c r="G1981" s="274">
        <v>305341340105</v>
      </c>
      <c r="H1981" s="273" t="s">
        <v>5476</v>
      </c>
      <c r="I1981" s="273" t="s">
        <v>2596</v>
      </c>
      <c r="J1981" s="273" t="s">
        <v>373</v>
      </c>
      <c r="K1981" s="275">
        <v>0.41376000000000002</v>
      </c>
      <c r="L1981" s="275">
        <v>0.41376000000000002</v>
      </c>
      <c r="M1981" s="275">
        <v>0.40248899999999999</v>
      </c>
      <c r="N1981" s="276">
        <v>2.7240429234338821</v>
      </c>
      <c r="O1981" s="273"/>
      <c r="P1981" s="273"/>
      <c r="Q1981" s="277"/>
    </row>
    <row r="1982" spans="1:17" customFormat="1">
      <c r="A1982" s="271">
        <v>1979</v>
      </c>
      <c r="B1982" s="272"/>
      <c r="C1982" s="272" t="s">
        <v>729</v>
      </c>
      <c r="D1982" s="272" t="s">
        <v>1445</v>
      </c>
      <c r="E1982" s="272"/>
      <c r="F1982" s="273" t="s">
        <v>5477</v>
      </c>
      <c r="G1982" s="274">
        <v>305341340203</v>
      </c>
      <c r="H1982" s="273" t="s">
        <v>5478</v>
      </c>
      <c r="I1982" s="273" t="s">
        <v>2596</v>
      </c>
      <c r="J1982" s="273" t="s">
        <v>373</v>
      </c>
      <c r="K1982" s="275">
        <v>1.4312</v>
      </c>
      <c r="L1982" s="275">
        <v>1.4312</v>
      </c>
      <c r="M1982" s="275">
        <v>1.3988929999999999</v>
      </c>
      <c r="N1982" s="276">
        <v>2.2573365008384632</v>
      </c>
      <c r="O1982" s="273"/>
      <c r="P1982" s="273"/>
      <c r="Q1982" s="277"/>
    </row>
    <row r="1983" spans="1:17" customFormat="1">
      <c r="A1983" s="271">
        <v>1980</v>
      </c>
      <c r="B1983" s="272"/>
      <c r="C1983" s="272" t="s">
        <v>729</v>
      </c>
      <c r="D1983" s="272" t="s">
        <v>1445</v>
      </c>
      <c r="E1983" s="272"/>
      <c r="F1983" s="273" t="s">
        <v>5449</v>
      </c>
      <c r="G1983" s="274">
        <v>305341140405</v>
      </c>
      <c r="H1983" s="273" t="s">
        <v>5479</v>
      </c>
      <c r="I1983" s="273" t="s">
        <v>2658</v>
      </c>
      <c r="J1983" s="273" t="s">
        <v>373</v>
      </c>
      <c r="K1983" s="275">
        <v>5.2391E-2</v>
      </c>
      <c r="L1983" s="275">
        <v>5.2391E-2</v>
      </c>
      <c r="M1983" s="275">
        <v>5.1277999999999997E-2</v>
      </c>
      <c r="N1983" s="276">
        <v>2.1244106812238801</v>
      </c>
      <c r="O1983" s="273"/>
      <c r="P1983" s="273"/>
      <c r="Q1983" s="277"/>
    </row>
    <row r="1984" spans="1:17" customFormat="1">
      <c r="A1984" s="271">
        <v>1981</v>
      </c>
      <c r="B1984" s="272"/>
      <c r="C1984" s="272" t="s">
        <v>729</v>
      </c>
      <c r="D1984" s="272" t="s">
        <v>1445</v>
      </c>
      <c r="E1984" s="272"/>
      <c r="F1984" s="273" t="s">
        <v>5477</v>
      </c>
      <c r="G1984" s="274">
        <v>305341340202</v>
      </c>
      <c r="H1984" s="273" t="s">
        <v>2900</v>
      </c>
      <c r="I1984" s="273" t="s">
        <v>2840</v>
      </c>
      <c r="J1984" s="273" t="s">
        <v>373</v>
      </c>
      <c r="K1984" s="275">
        <v>0.70025999999999999</v>
      </c>
      <c r="L1984" s="275">
        <v>0.70025999999999999</v>
      </c>
      <c r="M1984" s="275">
        <v>0.69149899999999997</v>
      </c>
      <c r="N1984" s="276">
        <v>1.2511067317853395</v>
      </c>
      <c r="O1984" s="273"/>
      <c r="P1984" s="273"/>
      <c r="Q1984" s="277"/>
    </row>
    <row r="1985" spans="1:17" customFormat="1">
      <c r="A1985" s="271">
        <v>1982</v>
      </c>
      <c r="B1985" s="272"/>
      <c r="C1985" s="272" t="s">
        <v>729</v>
      </c>
      <c r="D1985" s="272" t="s">
        <v>1445</v>
      </c>
      <c r="E1985" s="272"/>
      <c r="F1985" s="273" t="s">
        <v>5480</v>
      </c>
      <c r="G1985" s="274">
        <v>305341140101</v>
      </c>
      <c r="H1985" s="273" t="s">
        <v>5481</v>
      </c>
      <c r="I1985" s="273" t="s">
        <v>2596</v>
      </c>
      <c r="J1985" s="273" t="s">
        <v>373</v>
      </c>
      <c r="K1985" s="275">
        <v>0.69974999999999998</v>
      </c>
      <c r="L1985" s="275">
        <v>0.69974999999999998</v>
      </c>
      <c r="M1985" s="275">
        <v>0.69336600000000004</v>
      </c>
      <c r="N1985" s="276">
        <v>0.91232583065379713</v>
      </c>
      <c r="O1985" s="273"/>
      <c r="P1985" s="273"/>
      <c r="Q1985" s="277"/>
    </row>
    <row r="1986" spans="1:17" customFormat="1">
      <c r="A1986" s="271">
        <v>1983</v>
      </c>
      <c r="B1986" s="272"/>
      <c r="C1986" s="272" t="s">
        <v>729</v>
      </c>
      <c r="D1986" s="272" t="s">
        <v>1445</v>
      </c>
      <c r="E1986" s="272"/>
      <c r="F1986" s="273" t="s">
        <v>5442</v>
      </c>
      <c r="G1986" s="274">
        <v>305341440105</v>
      </c>
      <c r="H1986" s="273" t="s">
        <v>2676</v>
      </c>
      <c r="I1986" s="273" t="s">
        <v>2599</v>
      </c>
      <c r="J1986" s="273" t="s">
        <v>373</v>
      </c>
      <c r="K1986" s="275">
        <v>1.0384199999999999</v>
      </c>
      <c r="L1986" s="275">
        <v>1.0384199999999999</v>
      </c>
      <c r="M1986" s="275">
        <v>1.028994</v>
      </c>
      <c r="N1986" s="276">
        <v>0.9077251978967984</v>
      </c>
      <c r="O1986" s="273"/>
      <c r="P1986" s="273"/>
      <c r="Q1986" s="277"/>
    </row>
    <row r="1987" spans="1:17" customFormat="1">
      <c r="A1987" s="271">
        <v>1984</v>
      </c>
      <c r="B1987" s="272"/>
      <c r="C1987" s="272" t="s">
        <v>729</v>
      </c>
      <c r="D1987" s="272" t="s">
        <v>1383</v>
      </c>
      <c r="E1987" s="272"/>
      <c r="F1987" s="273" t="s">
        <v>5482</v>
      </c>
      <c r="G1987" s="274">
        <v>305431240202</v>
      </c>
      <c r="H1987" s="273" t="s">
        <v>5483</v>
      </c>
      <c r="I1987" s="273" t="s">
        <v>2596</v>
      </c>
      <c r="J1987" s="273" t="s">
        <v>373</v>
      </c>
      <c r="K1987" s="275">
        <v>1.00501</v>
      </c>
      <c r="L1987" s="275">
        <v>1.00501</v>
      </c>
      <c r="M1987" s="275">
        <v>0.88571899999999992</v>
      </c>
      <c r="N1987" s="276">
        <v>11.869633137978731</v>
      </c>
      <c r="O1987" s="273"/>
      <c r="P1987" s="273"/>
      <c r="Q1987" s="277"/>
    </row>
    <row r="1988" spans="1:17" customFormat="1">
      <c r="A1988" s="271">
        <v>1985</v>
      </c>
      <c r="B1988" s="272"/>
      <c r="C1988" s="272" t="s">
        <v>729</v>
      </c>
      <c r="D1988" s="272" t="s">
        <v>1383</v>
      </c>
      <c r="E1988" s="272"/>
      <c r="F1988" s="273" t="s">
        <v>5484</v>
      </c>
      <c r="G1988" s="274">
        <v>305431240403</v>
      </c>
      <c r="H1988" s="273" t="s">
        <v>5485</v>
      </c>
      <c r="I1988" s="273" t="s">
        <v>2596</v>
      </c>
      <c r="J1988" s="273" t="s">
        <v>373</v>
      </c>
      <c r="K1988" s="275">
        <v>0.30792000000000003</v>
      </c>
      <c r="L1988" s="275">
        <v>0.30792000000000003</v>
      </c>
      <c r="M1988" s="275">
        <v>0.278474</v>
      </c>
      <c r="N1988" s="276">
        <v>9.5628734736295229</v>
      </c>
      <c r="O1988" s="273"/>
      <c r="P1988" s="273"/>
      <c r="Q1988" s="277"/>
    </row>
    <row r="1989" spans="1:17" customFormat="1">
      <c r="A1989" s="271">
        <v>1986</v>
      </c>
      <c r="B1989" s="272"/>
      <c r="C1989" s="272" t="s">
        <v>729</v>
      </c>
      <c r="D1989" s="272" t="s">
        <v>1383</v>
      </c>
      <c r="E1989" s="272"/>
      <c r="F1989" s="273" t="s">
        <v>5486</v>
      </c>
      <c r="G1989" s="274">
        <v>305431340203</v>
      </c>
      <c r="H1989" s="273" t="s">
        <v>5487</v>
      </c>
      <c r="I1989" s="273" t="s">
        <v>2596</v>
      </c>
      <c r="J1989" s="273" t="s">
        <v>373</v>
      </c>
      <c r="K1989" s="275">
        <v>0.5726</v>
      </c>
      <c r="L1989" s="275">
        <v>0.5726</v>
      </c>
      <c r="M1989" s="275">
        <v>0.51832199999999995</v>
      </c>
      <c r="N1989" s="276">
        <v>9.4792176039119891</v>
      </c>
      <c r="O1989" s="273"/>
      <c r="P1989" s="273"/>
      <c r="Q1989" s="277"/>
    </row>
    <row r="1990" spans="1:17" customFormat="1">
      <c r="A1990" s="271">
        <v>1987</v>
      </c>
      <c r="B1990" s="272"/>
      <c r="C1990" s="272" t="s">
        <v>729</v>
      </c>
      <c r="D1990" s="272" t="s">
        <v>1383</v>
      </c>
      <c r="E1990" s="272"/>
      <c r="F1990" s="273" t="s">
        <v>5488</v>
      </c>
      <c r="G1990" s="274">
        <v>305431340103</v>
      </c>
      <c r="H1990" s="273" t="s">
        <v>5489</v>
      </c>
      <c r="I1990" s="273" t="s">
        <v>2596</v>
      </c>
      <c r="J1990" s="273" t="s">
        <v>373</v>
      </c>
      <c r="K1990" s="275">
        <v>2.5484</v>
      </c>
      <c r="L1990" s="275">
        <v>2.5484</v>
      </c>
      <c r="M1990" s="275">
        <v>2.3314499999999998</v>
      </c>
      <c r="N1990" s="276">
        <v>8.5131847433683951</v>
      </c>
      <c r="O1990" s="273"/>
      <c r="P1990" s="273"/>
      <c r="Q1990" s="277"/>
    </row>
    <row r="1991" spans="1:17" customFormat="1">
      <c r="A1991" s="271">
        <v>1988</v>
      </c>
      <c r="B1991" s="272"/>
      <c r="C1991" s="272" t="s">
        <v>729</v>
      </c>
      <c r="D1991" s="272" t="s">
        <v>1383</v>
      </c>
      <c r="E1991" s="272"/>
      <c r="F1991" s="273" t="s">
        <v>5490</v>
      </c>
      <c r="G1991" s="274">
        <v>305431140301</v>
      </c>
      <c r="H1991" s="273" t="s">
        <v>5491</v>
      </c>
      <c r="I1991" s="273" t="s">
        <v>2596</v>
      </c>
      <c r="J1991" s="273" t="s">
        <v>373</v>
      </c>
      <c r="K1991" s="275">
        <v>0.85940000000000005</v>
      </c>
      <c r="L1991" s="275">
        <v>0.85940000000000005</v>
      </c>
      <c r="M1991" s="275">
        <v>0.78761900000000007</v>
      </c>
      <c r="N1991" s="276">
        <v>8.3524552013032327</v>
      </c>
      <c r="O1991" s="273"/>
      <c r="P1991" s="273"/>
      <c r="Q1991" s="277"/>
    </row>
    <row r="1992" spans="1:17" customFormat="1">
      <c r="A1992" s="271">
        <v>1989</v>
      </c>
      <c r="B1992" s="272"/>
      <c r="C1992" s="272" t="s">
        <v>729</v>
      </c>
      <c r="D1992" s="272" t="s">
        <v>1383</v>
      </c>
      <c r="E1992" s="272"/>
      <c r="F1992" s="273" t="s">
        <v>5492</v>
      </c>
      <c r="G1992" s="274">
        <v>305431140105</v>
      </c>
      <c r="H1992" s="273" t="s">
        <v>5493</v>
      </c>
      <c r="I1992" s="273" t="s">
        <v>2596</v>
      </c>
      <c r="J1992" s="273" t="s">
        <v>373</v>
      </c>
      <c r="K1992" s="275">
        <v>0.55825000000000002</v>
      </c>
      <c r="L1992" s="275">
        <v>0.55825000000000002</v>
      </c>
      <c r="M1992" s="275">
        <v>0.51327500000000004</v>
      </c>
      <c r="N1992" s="276">
        <v>8.0564263322883978</v>
      </c>
      <c r="O1992" s="273"/>
      <c r="P1992" s="273"/>
      <c r="Q1992" s="277"/>
    </row>
    <row r="1993" spans="1:17" customFormat="1">
      <c r="A1993" s="271">
        <v>1990</v>
      </c>
      <c r="B1993" s="272"/>
      <c r="C1993" s="272" t="s">
        <v>729</v>
      </c>
      <c r="D1993" s="272" t="s">
        <v>1383</v>
      </c>
      <c r="E1993" s="272"/>
      <c r="F1993" s="273" t="s">
        <v>5492</v>
      </c>
      <c r="G1993" s="274">
        <v>305431140103</v>
      </c>
      <c r="H1993" s="273" t="s">
        <v>5494</v>
      </c>
      <c r="I1993" s="273" t="s">
        <v>2596</v>
      </c>
      <c r="J1993" s="273" t="s">
        <v>373</v>
      </c>
      <c r="K1993" s="275">
        <v>1.6162399999999999</v>
      </c>
      <c r="L1993" s="275">
        <v>1.6162399999999999</v>
      </c>
      <c r="M1993" s="275">
        <v>1.509185</v>
      </c>
      <c r="N1993" s="276">
        <v>6.6237068752165467</v>
      </c>
      <c r="O1993" s="273"/>
      <c r="P1993" s="273"/>
      <c r="Q1993" s="277"/>
    </row>
    <row r="1994" spans="1:17" customFormat="1">
      <c r="A1994" s="271">
        <v>1991</v>
      </c>
      <c r="B1994" s="272"/>
      <c r="C1994" s="272" t="s">
        <v>729</v>
      </c>
      <c r="D1994" s="272" t="s">
        <v>1383</v>
      </c>
      <c r="E1994" s="272"/>
      <c r="F1994" s="273" t="s">
        <v>5488</v>
      </c>
      <c r="G1994" s="274">
        <v>305431340102</v>
      </c>
      <c r="H1994" s="273" t="s">
        <v>5495</v>
      </c>
      <c r="I1994" s="273" t="s">
        <v>2596</v>
      </c>
      <c r="J1994" s="273" t="s">
        <v>373</v>
      </c>
      <c r="K1994" s="275">
        <v>0.85884000000000005</v>
      </c>
      <c r="L1994" s="275">
        <v>0.85884000000000005</v>
      </c>
      <c r="M1994" s="275">
        <v>0.80503000000000002</v>
      </c>
      <c r="N1994" s="276">
        <v>6.2654277863164296</v>
      </c>
      <c r="O1994" s="273"/>
      <c r="P1994" s="273"/>
      <c r="Q1994" s="277"/>
    </row>
    <row r="1995" spans="1:17" customFormat="1">
      <c r="A1995" s="271">
        <v>1992</v>
      </c>
      <c r="B1995" s="272"/>
      <c r="C1995" s="272" t="s">
        <v>729</v>
      </c>
      <c r="D1995" s="272" t="s">
        <v>1383</v>
      </c>
      <c r="E1995" s="272"/>
      <c r="F1995" s="273" t="s">
        <v>5496</v>
      </c>
      <c r="G1995" s="274">
        <v>305431240101</v>
      </c>
      <c r="H1995" s="273" t="s">
        <v>5497</v>
      </c>
      <c r="I1995" s="273" t="s">
        <v>2596</v>
      </c>
      <c r="J1995" s="273" t="s">
        <v>373</v>
      </c>
      <c r="K1995" s="275">
        <v>0.51600000000000001</v>
      </c>
      <c r="L1995" s="275">
        <v>0.51600000000000001</v>
      </c>
      <c r="M1995" s="275">
        <v>0.483819</v>
      </c>
      <c r="N1995" s="276">
        <v>6.2366279069767465</v>
      </c>
      <c r="O1995" s="273"/>
      <c r="P1995" s="273"/>
      <c r="Q1995" s="277"/>
    </row>
    <row r="1996" spans="1:17" customFormat="1">
      <c r="A1996" s="271">
        <v>1993</v>
      </c>
      <c r="B1996" s="272"/>
      <c r="C1996" s="272" t="s">
        <v>729</v>
      </c>
      <c r="D1996" s="272" t="s">
        <v>1383</v>
      </c>
      <c r="E1996" s="272"/>
      <c r="F1996" s="273" t="s">
        <v>5492</v>
      </c>
      <c r="G1996" s="274">
        <v>305431140104</v>
      </c>
      <c r="H1996" s="273" t="s">
        <v>5498</v>
      </c>
      <c r="I1996" s="273" t="s">
        <v>2596</v>
      </c>
      <c r="J1996" s="273" t="s">
        <v>373</v>
      </c>
      <c r="K1996" s="275">
        <v>2.8435999999999999</v>
      </c>
      <c r="L1996" s="275">
        <v>2.8435999999999999</v>
      </c>
      <c r="M1996" s="275">
        <v>2.6668400000000001</v>
      </c>
      <c r="N1996" s="276">
        <v>6.2160641440427558</v>
      </c>
      <c r="O1996" s="273"/>
      <c r="P1996" s="273"/>
      <c r="Q1996" s="277"/>
    </row>
    <row r="1997" spans="1:17" customFormat="1">
      <c r="A1997" s="271">
        <v>1994</v>
      </c>
      <c r="B1997" s="272"/>
      <c r="C1997" s="272" t="s">
        <v>729</v>
      </c>
      <c r="D1997" s="272" t="s">
        <v>1383</v>
      </c>
      <c r="E1997" s="272"/>
      <c r="F1997" s="273" t="s">
        <v>5499</v>
      </c>
      <c r="G1997" s="274">
        <v>305431140402</v>
      </c>
      <c r="H1997" s="273" t="s">
        <v>5500</v>
      </c>
      <c r="I1997" s="273" t="s">
        <v>2840</v>
      </c>
      <c r="J1997" s="273" t="s">
        <v>373</v>
      </c>
      <c r="K1997" s="275">
        <v>3.0565000000000002</v>
      </c>
      <c r="L1997" s="275">
        <v>3.0565000000000002</v>
      </c>
      <c r="M1997" s="275">
        <v>2.8921950000000001</v>
      </c>
      <c r="N1997" s="276">
        <v>5.3755929985277318</v>
      </c>
      <c r="O1997" s="273"/>
      <c r="P1997" s="273"/>
      <c r="Q1997" s="277"/>
    </row>
    <row r="1998" spans="1:17" customFormat="1">
      <c r="A1998" s="271">
        <v>1995</v>
      </c>
      <c r="B1998" s="272"/>
      <c r="C1998" s="272" t="s">
        <v>729</v>
      </c>
      <c r="D1998" s="272" t="s">
        <v>1383</v>
      </c>
      <c r="E1998" s="272"/>
      <c r="F1998" s="273" t="s">
        <v>5486</v>
      </c>
      <c r="G1998" s="274">
        <v>305431340201</v>
      </c>
      <c r="H1998" s="273" t="s">
        <v>5501</v>
      </c>
      <c r="I1998" s="273" t="s">
        <v>2596</v>
      </c>
      <c r="J1998" s="273" t="s">
        <v>373</v>
      </c>
      <c r="K1998" s="275">
        <v>1.4139999999999999</v>
      </c>
      <c r="L1998" s="275">
        <v>1.4139999999999999</v>
      </c>
      <c r="M1998" s="275">
        <v>1.344805</v>
      </c>
      <c r="N1998" s="276">
        <v>4.8935643564356361</v>
      </c>
      <c r="O1998" s="273"/>
      <c r="P1998" s="273"/>
      <c r="Q1998" s="277"/>
    </row>
    <row r="1999" spans="1:17" customFormat="1">
      <c r="A1999" s="271">
        <v>1996</v>
      </c>
      <c r="B1999" s="272"/>
      <c r="C1999" s="272" t="s">
        <v>729</v>
      </c>
      <c r="D1999" s="272" t="s">
        <v>1383</v>
      </c>
      <c r="E1999" s="272"/>
      <c r="F1999" s="273" t="s">
        <v>5496</v>
      </c>
      <c r="G1999" s="274">
        <v>305431240102</v>
      </c>
      <c r="H1999" s="273" t="s">
        <v>5502</v>
      </c>
      <c r="I1999" s="273" t="s">
        <v>2596</v>
      </c>
      <c r="J1999" s="273" t="s">
        <v>373</v>
      </c>
      <c r="K1999" s="275">
        <v>1.258</v>
      </c>
      <c r="L1999" s="275">
        <v>1.258</v>
      </c>
      <c r="M1999" s="275">
        <v>1.2042709999999999</v>
      </c>
      <c r="N1999" s="276">
        <v>4.2709856915739381</v>
      </c>
      <c r="O1999" s="273"/>
      <c r="P1999" s="273"/>
      <c r="Q1999" s="277"/>
    </row>
    <row r="2000" spans="1:17" customFormat="1">
      <c r="A2000" s="271">
        <v>1997</v>
      </c>
      <c r="B2000" s="272"/>
      <c r="C2000" s="272" t="s">
        <v>729</v>
      </c>
      <c r="D2000" s="272" t="s">
        <v>1383</v>
      </c>
      <c r="E2000" s="272"/>
      <c r="F2000" s="273" t="s">
        <v>5486</v>
      </c>
      <c r="G2000" s="274">
        <v>305431340202</v>
      </c>
      <c r="H2000" s="273" t="s">
        <v>5503</v>
      </c>
      <c r="I2000" s="273" t="s">
        <v>2596</v>
      </c>
      <c r="J2000" s="273" t="s">
        <v>373</v>
      </c>
      <c r="K2000" s="275">
        <v>1.6262000000000001</v>
      </c>
      <c r="L2000" s="275">
        <v>1.6262000000000001</v>
      </c>
      <c r="M2000" s="275">
        <v>1.5602149999999999</v>
      </c>
      <c r="N2000" s="276">
        <v>4.057618989054248</v>
      </c>
      <c r="O2000" s="273"/>
      <c r="P2000" s="273"/>
      <c r="Q2000" s="277"/>
    </row>
    <row r="2001" spans="1:17" customFormat="1">
      <c r="A2001" s="271">
        <v>1998</v>
      </c>
      <c r="B2001" s="272"/>
      <c r="C2001" s="272" t="s">
        <v>729</v>
      </c>
      <c r="D2001" s="272" t="s">
        <v>1383</v>
      </c>
      <c r="E2001" s="272"/>
      <c r="F2001" s="273" t="s">
        <v>5488</v>
      </c>
      <c r="G2001" s="274">
        <v>305431340101</v>
      </c>
      <c r="H2001" s="273" t="s">
        <v>5504</v>
      </c>
      <c r="I2001" s="273" t="s">
        <v>2596</v>
      </c>
      <c r="J2001" s="273" t="s">
        <v>373</v>
      </c>
      <c r="K2001" s="275">
        <v>1.99204</v>
      </c>
      <c r="L2001" s="275">
        <v>1.99204</v>
      </c>
      <c r="M2001" s="275">
        <v>1.933252</v>
      </c>
      <c r="N2001" s="276">
        <v>2.9511455593261209</v>
      </c>
      <c r="O2001" s="273"/>
      <c r="P2001" s="273"/>
      <c r="Q2001" s="277"/>
    </row>
    <row r="2002" spans="1:17" customFormat="1">
      <c r="A2002" s="271">
        <v>1999</v>
      </c>
      <c r="B2002" s="272"/>
      <c r="C2002" s="272" t="s">
        <v>729</v>
      </c>
      <c r="D2002" s="272" t="s">
        <v>1383</v>
      </c>
      <c r="E2002" s="272"/>
      <c r="F2002" s="273" t="s">
        <v>5486</v>
      </c>
      <c r="G2002" s="274">
        <v>305431340204</v>
      </c>
      <c r="H2002" s="273" t="s">
        <v>5505</v>
      </c>
      <c r="I2002" s="273" t="s">
        <v>2596</v>
      </c>
      <c r="J2002" s="273" t="s">
        <v>373</v>
      </c>
      <c r="K2002" s="275">
        <v>1.1948000000000001</v>
      </c>
      <c r="L2002" s="275">
        <v>1.1948000000000001</v>
      </c>
      <c r="M2002" s="275">
        <v>1.1597359999999999</v>
      </c>
      <c r="N2002" s="276">
        <v>2.9347171074657017</v>
      </c>
      <c r="O2002" s="273"/>
      <c r="P2002" s="273"/>
      <c r="Q2002" s="277"/>
    </row>
    <row r="2003" spans="1:17" customFormat="1">
      <c r="A2003" s="271">
        <v>2000</v>
      </c>
      <c r="B2003" s="272"/>
      <c r="C2003" s="272" t="s">
        <v>729</v>
      </c>
      <c r="D2003" s="272" t="s">
        <v>1383</v>
      </c>
      <c r="E2003" s="272"/>
      <c r="F2003" s="273" t="s">
        <v>5506</v>
      </c>
      <c r="G2003" s="274">
        <v>305431340302</v>
      </c>
      <c r="H2003" s="273" t="s">
        <v>5507</v>
      </c>
      <c r="I2003" s="273" t="s">
        <v>2596</v>
      </c>
      <c r="J2003" s="273" t="s">
        <v>373</v>
      </c>
      <c r="K2003" s="275">
        <v>1.0513999999999999</v>
      </c>
      <c r="L2003" s="275">
        <v>1.0513999999999999</v>
      </c>
      <c r="M2003" s="275">
        <v>1.02545</v>
      </c>
      <c r="N2003" s="276">
        <v>2.468137721133719</v>
      </c>
      <c r="O2003" s="273"/>
      <c r="P2003" s="273"/>
      <c r="Q2003" s="277"/>
    </row>
    <row r="2004" spans="1:17" customFormat="1">
      <c r="A2004" s="271">
        <v>2001</v>
      </c>
      <c r="B2004" s="272"/>
      <c r="C2004" s="272" t="s">
        <v>729</v>
      </c>
      <c r="D2004" s="272" t="s">
        <v>1383</v>
      </c>
      <c r="E2004" s="272"/>
      <c r="F2004" s="273" t="s">
        <v>5508</v>
      </c>
      <c r="G2004" s="274">
        <v>305431240303</v>
      </c>
      <c r="H2004" s="273" t="s">
        <v>5509</v>
      </c>
      <c r="I2004" s="273" t="s">
        <v>2596</v>
      </c>
      <c r="J2004" s="273" t="s">
        <v>373</v>
      </c>
      <c r="K2004" s="275">
        <v>0.12939999999999999</v>
      </c>
      <c r="L2004" s="275">
        <v>0.12939999999999999</v>
      </c>
      <c r="M2004" s="275">
        <v>0.12768299999999999</v>
      </c>
      <c r="N2004" s="276">
        <v>1.3268933539412646</v>
      </c>
      <c r="O2004" s="273"/>
      <c r="P2004" s="273"/>
      <c r="Q2004" s="277"/>
    </row>
    <row r="2005" spans="1:17" customFormat="1">
      <c r="A2005" s="271">
        <v>2002</v>
      </c>
      <c r="B2005" s="272"/>
      <c r="C2005" s="272" t="s">
        <v>729</v>
      </c>
      <c r="D2005" s="272" t="s">
        <v>1383</v>
      </c>
      <c r="E2005" s="272"/>
      <c r="F2005" s="273" t="s">
        <v>5510</v>
      </c>
      <c r="G2005" s="274">
        <v>305411240304</v>
      </c>
      <c r="H2005" s="273" t="s">
        <v>5511</v>
      </c>
      <c r="I2005" s="273" t="s">
        <v>2596</v>
      </c>
      <c r="J2005" s="273" t="s">
        <v>373</v>
      </c>
      <c r="K2005" s="275">
        <v>0.20399999999999999</v>
      </c>
      <c r="L2005" s="275">
        <v>0.20399999999999999</v>
      </c>
      <c r="M2005" s="275">
        <v>0.19503300000000001</v>
      </c>
      <c r="N2005" s="276">
        <v>4.395588235294106</v>
      </c>
      <c r="O2005" s="273"/>
      <c r="P2005" s="273"/>
      <c r="Q2005" s="277"/>
    </row>
    <row r="2006" spans="1:17" customFormat="1">
      <c r="A2006" s="271">
        <v>2003</v>
      </c>
      <c r="B2006" s="272"/>
      <c r="C2006" s="272" t="s">
        <v>729</v>
      </c>
      <c r="D2006" s="272" t="s">
        <v>1383</v>
      </c>
      <c r="E2006" s="272"/>
      <c r="F2006" s="273" t="s">
        <v>5512</v>
      </c>
      <c r="G2006" s="274">
        <v>305411240202</v>
      </c>
      <c r="H2006" s="273" t="s">
        <v>2805</v>
      </c>
      <c r="I2006" s="273" t="s">
        <v>2596</v>
      </c>
      <c r="J2006" s="273" t="s">
        <v>373</v>
      </c>
      <c r="K2006" s="275">
        <v>1.1620999999999999</v>
      </c>
      <c r="L2006" s="275">
        <v>1.1620999999999999</v>
      </c>
      <c r="M2006" s="275">
        <v>1.11178</v>
      </c>
      <c r="N2006" s="276">
        <v>4.3300920746923603</v>
      </c>
      <c r="O2006" s="273"/>
      <c r="P2006" s="273"/>
      <c r="Q2006" s="277"/>
    </row>
    <row r="2007" spans="1:17" customFormat="1">
      <c r="A2007" s="271">
        <v>2004</v>
      </c>
      <c r="B2007" s="272"/>
      <c r="C2007" s="272" t="s">
        <v>729</v>
      </c>
      <c r="D2007" s="272" t="s">
        <v>1383</v>
      </c>
      <c r="E2007" s="272"/>
      <c r="F2007" s="273" t="s">
        <v>5512</v>
      </c>
      <c r="G2007" s="274">
        <v>305411240206</v>
      </c>
      <c r="H2007" s="273" t="s">
        <v>5513</v>
      </c>
      <c r="I2007" s="273" t="s">
        <v>2596</v>
      </c>
      <c r="J2007" s="273" t="s">
        <v>373</v>
      </c>
      <c r="K2007" s="275">
        <v>0.17166999999999999</v>
      </c>
      <c r="L2007" s="275">
        <v>0.17166999999999999</v>
      </c>
      <c r="M2007" s="275">
        <v>0.16480500000000001</v>
      </c>
      <c r="N2007" s="276">
        <v>3.9989514766703462</v>
      </c>
      <c r="O2007" s="273"/>
      <c r="P2007" s="273"/>
      <c r="Q2007" s="277"/>
    </row>
    <row r="2008" spans="1:17" customFormat="1">
      <c r="A2008" s="271">
        <v>2005</v>
      </c>
      <c r="B2008" s="272"/>
      <c r="C2008" s="272" t="s">
        <v>729</v>
      </c>
      <c r="D2008" s="272" t="s">
        <v>1383</v>
      </c>
      <c r="E2008" s="272"/>
      <c r="F2008" s="273" t="s">
        <v>5512</v>
      </c>
      <c r="G2008" s="274">
        <v>305411240201</v>
      </c>
      <c r="H2008" s="273" t="s">
        <v>5514</v>
      </c>
      <c r="I2008" s="273" t="s">
        <v>2596</v>
      </c>
      <c r="J2008" s="273" t="s">
        <v>373</v>
      </c>
      <c r="K2008" s="275">
        <v>1.44316</v>
      </c>
      <c r="L2008" s="275">
        <v>1.44316</v>
      </c>
      <c r="M2008" s="275">
        <v>1.385697</v>
      </c>
      <c r="N2008" s="276">
        <v>3.9817483854874056</v>
      </c>
      <c r="O2008" s="273"/>
      <c r="P2008" s="273"/>
      <c r="Q2008" s="277"/>
    </row>
    <row r="2009" spans="1:17" customFormat="1">
      <c r="A2009" s="271">
        <v>2006</v>
      </c>
      <c r="B2009" s="272"/>
      <c r="C2009" s="272" t="s">
        <v>729</v>
      </c>
      <c r="D2009" s="272" t="s">
        <v>1383</v>
      </c>
      <c r="E2009" s="272"/>
      <c r="F2009" s="273" t="s">
        <v>5515</v>
      </c>
      <c r="G2009" s="274">
        <v>305411240103</v>
      </c>
      <c r="H2009" s="273" t="s">
        <v>5516</v>
      </c>
      <c r="I2009" s="273" t="s">
        <v>2596</v>
      </c>
      <c r="J2009" s="273" t="s">
        <v>373</v>
      </c>
      <c r="K2009" s="275">
        <v>7.5999999999999998E-2</v>
      </c>
      <c r="L2009" s="275">
        <v>7.5999999999999998E-2</v>
      </c>
      <c r="M2009" s="275">
        <v>7.3233000000000006E-2</v>
      </c>
      <c r="N2009" s="276">
        <v>3.6407894736841993</v>
      </c>
      <c r="O2009" s="273"/>
      <c r="P2009" s="273"/>
      <c r="Q2009" s="277"/>
    </row>
    <row r="2010" spans="1:17" customFormat="1">
      <c r="A2010" s="271">
        <v>2007</v>
      </c>
      <c r="B2010" s="272"/>
      <c r="C2010" s="272" t="s">
        <v>729</v>
      </c>
      <c r="D2010" s="272" t="s">
        <v>1383</v>
      </c>
      <c r="E2010" s="272"/>
      <c r="F2010" s="273" t="s">
        <v>5517</v>
      </c>
      <c r="G2010" s="274">
        <v>305411340304</v>
      </c>
      <c r="H2010" s="273" t="s">
        <v>5518</v>
      </c>
      <c r="I2010" s="273" t="s">
        <v>2596</v>
      </c>
      <c r="J2010" s="273" t="s">
        <v>373</v>
      </c>
      <c r="K2010" s="275">
        <v>2.7959999999999999E-2</v>
      </c>
      <c r="L2010" s="275">
        <v>2.7959999999999999E-2</v>
      </c>
      <c r="M2010" s="275">
        <v>2.7132E-2</v>
      </c>
      <c r="N2010" s="276">
        <v>2.9613733905579362</v>
      </c>
      <c r="O2010" s="273"/>
      <c r="P2010" s="273"/>
      <c r="Q2010" s="277"/>
    </row>
    <row r="2011" spans="1:17" customFormat="1">
      <c r="A2011" s="271">
        <v>2008</v>
      </c>
      <c r="B2011" s="272"/>
      <c r="C2011" s="272" t="s">
        <v>729</v>
      </c>
      <c r="D2011" s="272" t="s">
        <v>1383</v>
      </c>
      <c r="E2011" s="272"/>
      <c r="F2011" s="273" t="s">
        <v>5519</v>
      </c>
      <c r="G2011" s="274">
        <v>305411340104</v>
      </c>
      <c r="H2011" s="273" t="s">
        <v>5520</v>
      </c>
      <c r="I2011" s="273" t="s">
        <v>2596</v>
      </c>
      <c r="J2011" s="273" t="s">
        <v>373</v>
      </c>
      <c r="K2011" s="275">
        <v>0.72160000000000002</v>
      </c>
      <c r="L2011" s="275">
        <v>0.72160000000000002</v>
      </c>
      <c r="M2011" s="275">
        <v>0.70977800000000002</v>
      </c>
      <c r="N2011" s="276">
        <v>1.63830376940133</v>
      </c>
      <c r="O2011" s="273"/>
      <c r="P2011" s="273"/>
      <c r="Q2011" s="277"/>
    </row>
    <row r="2012" spans="1:17" customFormat="1">
      <c r="A2012" s="271">
        <v>2009</v>
      </c>
      <c r="B2012" s="272"/>
      <c r="C2012" s="272" t="s">
        <v>729</v>
      </c>
      <c r="D2012" s="272" t="s">
        <v>1383</v>
      </c>
      <c r="E2012" s="272"/>
      <c r="F2012" s="273" t="s">
        <v>5510</v>
      </c>
      <c r="G2012" s="274">
        <v>305411240303</v>
      </c>
      <c r="H2012" s="273" t="s">
        <v>5521</v>
      </c>
      <c r="I2012" s="273" t="s">
        <v>2658</v>
      </c>
      <c r="J2012" s="273" t="s">
        <v>373</v>
      </c>
      <c r="K2012" s="275">
        <v>0.74551999999999996</v>
      </c>
      <c r="L2012" s="275">
        <v>0.74551999999999996</v>
      </c>
      <c r="M2012" s="275">
        <v>0.74258599999999997</v>
      </c>
      <c r="N2012" s="276">
        <v>0.39355081017276428</v>
      </c>
      <c r="O2012" s="273"/>
      <c r="P2012" s="273"/>
      <c r="Q2012" s="277"/>
    </row>
    <row r="2013" spans="1:17" customFormat="1">
      <c r="A2013" s="271">
        <v>2010</v>
      </c>
      <c r="B2013" s="272"/>
      <c r="C2013" s="272" t="s">
        <v>729</v>
      </c>
      <c r="D2013" s="272" t="s">
        <v>1383</v>
      </c>
      <c r="E2013" s="272"/>
      <c r="F2013" s="273" t="s">
        <v>5522</v>
      </c>
      <c r="G2013" s="274">
        <v>305421240102</v>
      </c>
      <c r="H2013" s="273" t="s">
        <v>5523</v>
      </c>
      <c r="I2013" s="273" t="s">
        <v>2599</v>
      </c>
      <c r="J2013" s="273" t="s">
        <v>373</v>
      </c>
      <c r="K2013" s="275">
        <v>1.2287999999999999</v>
      </c>
      <c r="L2013" s="275">
        <v>1.2287999999999999</v>
      </c>
      <c r="M2013" s="275">
        <v>1.222262</v>
      </c>
      <c r="N2013" s="276">
        <v>0.53206380208332793</v>
      </c>
      <c r="O2013" s="273"/>
      <c r="P2013" s="273"/>
      <c r="Q2013" s="277"/>
    </row>
    <row r="2014" spans="1:17" customFormat="1">
      <c r="A2014" s="271">
        <v>2011</v>
      </c>
      <c r="B2014" s="272"/>
      <c r="C2014" s="272" t="s">
        <v>729</v>
      </c>
      <c r="D2014" s="272" t="s">
        <v>1383</v>
      </c>
      <c r="E2014" s="272"/>
      <c r="F2014" s="273" t="s">
        <v>5524</v>
      </c>
      <c r="G2014" s="274">
        <v>305421140303</v>
      </c>
      <c r="H2014" s="273" t="s">
        <v>5525</v>
      </c>
      <c r="I2014" s="273" t="s">
        <v>2840</v>
      </c>
      <c r="J2014" s="273" t="s">
        <v>373</v>
      </c>
      <c r="K2014" s="275">
        <v>1.4950000000000001</v>
      </c>
      <c r="L2014" s="275">
        <v>1.4950000000000001</v>
      </c>
      <c r="M2014" s="275">
        <v>1.245997</v>
      </c>
      <c r="N2014" s="276">
        <v>16.655719063545156</v>
      </c>
      <c r="O2014" s="273"/>
      <c r="P2014" s="273"/>
      <c r="Q2014" s="277"/>
    </row>
    <row r="2015" spans="1:17" customFormat="1">
      <c r="A2015" s="271">
        <v>2012</v>
      </c>
      <c r="B2015" s="272"/>
      <c r="C2015" s="272" t="s">
        <v>729</v>
      </c>
      <c r="D2015" s="272" t="s">
        <v>1383</v>
      </c>
      <c r="E2015" s="272"/>
      <c r="F2015" s="273" t="s">
        <v>5526</v>
      </c>
      <c r="G2015" s="274">
        <v>305421140403</v>
      </c>
      <c r="H2015" s="273" t="s">
        <v>5527</v>
      </c>
      <c r="I2015" s="273" t="s">
        <v>2596</v>
      </c>
      <c r="J2015" s="273" t="s">
        <v>373</v>
      </c>
      <c r="K2015" s="275">
        <v>7.4800000000000005E-2</v>
      </c>
      <c r="L2015" s="275">
        <v>7.4800000000000005E-2</v>
      </c>
      <c r="M2015" s="275">
        <v>6.7404000000000006E-2</v>
      </c>
      <c r="N2015" s="276">
        <v>9.8877005347593574</v>
      </c>
      <c r="O2015" s="273"/>
      <c r="P2015" s="273"/>
      <c r="Q2015" s="277"/>
    </row>
    <row r="2016" spans="1:17" customFormat="1">
      <c r="A2016" s="271">
        <v>2013</v>
      </c>
      <c r="B2016" s="272"/>
      <c r="C2016" s="272" t="s">
        <v>729</v>
      </c>
      <c r="D2016" s="272" t="s">
        <v>1383</v>
      </c>
      <c r="E2016" s="272"/>
      <c r="F2016" s="273" t="s">
        <v>5528</v>
      </c>
      <c r="G2016" s="274">
        <v>305421240205</v>
      </c>
      <c r="H2016" s="273" t="s">
        <v>5529</v>
      </c>
      <c r="I2016" s="273" t="s">
        <v>2840</v>
      </c>
      <c r="J2016" s="273" t="s">
        <v>373</v>
      </c>
      <c r="K2016" s="275">
        <v>1.26264</v>
      </c>
      <c r="L2016" s="275">
        <v>1.26264</v>
      </c>
      <c r="M2016" s="275">
        <v>1.145051</v>
      </c>
      <c r="N2016" s="276">
        <v>9.312947475131466</v>
      </c>
      <c r="O2016" s="273"/>
      <c r="P2016" s="273"/>
      <c r="Q2016" s="277"/>
    </row>
    <row r="2017" spans="1:17" customFormat="1">
      <c r="A2017" s="271">
        <v>2014</v>
      </c>
      <c r="B2017" s="272"/>
      <c r="C2017" s="272" t="s">
        <v>729</v>
      </c>
      <c r="D2017" s="272" t="s">
        <v>1383</v>
      </c>
      <c r="E2017" s="272"/>
      <c r="F2017" s="273" t="s">
        <v>5528</v>
      </c>
      <c r="G2017" s="274">
        <v>305421240206</v>
      </c>
      <c r="H2017" s="273" t="s">
        <v>5530</v>
      </c>
      <c r="I2017" s="273" t="s">
        <v>2840</v>
      </c>
      <c r="J2017" s="273" t="s">
        <v>373</v>
      </c>
      <c r="K2017" s="275">
        <v>1.7258</v>
      </c>
      <c r="L2017" s="275">
        <v>1.7258</v>
      </c>
      <c r="M2017" s="275">
        <v>1.6064910000000001</v>
      </c>
      <c r="N2017" s="276">
        <v>6.9132576196546465</v>
      </c>
      <c r="O2017" s="273"/>
      <c r="P2017" s="273"/>
      <c r="Q2017" s="277"/>
    </row>
    <row r="2018" spans="1:17" customFormat="1">
      <c r="A2018" s="271">
        <v>2015</v>
      </c>
      <c r="B2018" s="272"/>
      <c r="C2018" s="272" t="s">
        <v>729</v>
      </c>
      <c r="D2018" s="272" t="s">
        <v>1383</v>
      </c>
      <c r="E2018" s="272"/>
      <c r="F2018" s="273" t="s">
        <v>5531</v>
      </c>
      <c r="G2018" s="274">
        <v>305421240302</v>
      </c>
      <c r="H2018" s="273" t="s">
        <v>5532</v>
      </c>
      <c r="I2018" s="273" t="s">
        <v>2599</v>
      </c>
      <c r="J2018" s="273" t="s">
        <v>373</v>
      </c>
      <c r="K2018" s="275">
        <v>0.36580000000000001</v>
      </c>
      <c r="L2018" s="275">
        <v>0.36580000000000001</v>
      </c>
      <c r="M2018" s="275">
        <v>0.34318799999999999</v>
      </c>
      <c r="N2018" s="276">
        <v>6.1815199562602574</v>
      </c>
      <c r="O2018" s="273"/>
      <c r="P2018" s="273"/>
      <c r="Q2018" s="277"/>
    </row>
    <row r="2019" spans="1:17" customFormat="1">
      <c r="A2019" s="271">
        <v>2016</v>
      </c>
      <c r="B2019" s="272"/>
      <c r="C2019" s="272" t="s">
        <v>729</v>
      </c>
      <c r="D2019" s="272" t="s">
        <v>1383</v>
      </c>
      <c r="E2019" s="272"/>
      <c r="F2019" s="273" t="s">
        <v>5528</v>
      </c>
      <c r="G2019" s="274">
        <v>305421240202</v>
      </c>
      <c r="H2019" s="273" t="s">
        <v>5533</v>
      </c>
      <c r="I2019" s="273" t="s">
        <v>2599</v>
      </c>
      <c r="J2019" s="273" t="s">
        <v>373</v>
      </c>
      <c r="K2019" s="275">
        <v>1.38476</v>
      </c>
      <c r="L2019" s="275">
        <v>1.38476</v>
      </c>
      <c r="M2019" s="275">
        <v>1.305979</v>
      </c>
      <c r="N2019" s="276">
        <v>5.6891446893324469</v>
      </c>
      <c r="O2019" s="273"/>
      <c r="P2019" s="273"/>
      <c r="Q2019" s="277"/>
    </row>
    <row r="2020" spans="1:17" customFormat="1">
      <c r="A2020" s="271">
        <v>2017</v>
      </c>
      <c r="B2020" s="272"/>
      <c r="C2020" s="272" t="s">
        <v>729</v>
      </c>
      <c r="D2020" s="272" t="s">
        <v>1383</v>
      </c>
      <c r="E2020" s="272"/>
      <c r="F2020" s="273" t="s">
        <v>5534</v>
      </c>
      <c r="G2020" s="274">
        <v>305421440203</v>
      </c>
      <c r="H2020" s="273" t="s">
        <v>5535</v>
      </c>
      <c r="I2020" s="273" t="s">
        <v>2840</v>
      </c>
      <c r="J2020" s="273" t="s">
        <v>373</v>
      </c>
      <c r="K2020" s="275">
        <v>0.63160000000000005</v>
      </c>
      <c r="L2020" s="275">
        <v>0.63160000000000005</v>
      </c>
      <c r="M2020" s="275">
        <v>0.59634299999999996</v>
      </c>
      <c r="N2020" s="276">
        <v>5.5821722609246507</v>
      </c>
      <c r="O2020" s="273"/>
      <c r="P2020" s="273"/>
      <c r="Q2020" s="277"/>
    </row>
    <row r="2021" spans="1:17" customFormat="1">
      <c r="A2021" s="271">
        <v>2018</v>
      </c>
      <c r="B2021" s="272"/>
      <c r="C2021" s="272" t="s">
        <v>729</v>
      </c>
      <c r="D2021" s="272" t="s">
        <v>1383</v>
      </c>
      <c r="E2021" s="272"/>
      <c r="F2021" s="273" t="s">
        <v>5531</v>
      </c>
      <c r="G2021" s="274">
        <v>305421240304</v>
      </c>
      <c r="H2021" s="273" t="s">
        <v>5536</v>
      </c>
      <c r="I2021" s="273" t="s">
        <v>2599</v>
      </c>
      <c r="J2021" s="273" t="s">
        <v>373</v>
      </c>
      <c r="K2021" s="275">
        <v>1.1020000000000001</v>
      </c>
      <c r="L2021" s="275">
        <v>1.1020000000000001</v>
      </c>
      <c r="M2021" s="275">
        <v>1.0407</v>
      </c>
      <c r="N2021" s="276">
        <v>5.5626134301270529</v>
      </c>
      <c r="O2021" s="273"/>
      <c r="P2021" s="273"/>
      <c r="Q2021" s="277"/>
    </row>
    <row r="2022" spans="1:17" customFormat="1">
      <c r="A2022" s="271">
        <v>2019</v>
      </c>
      <c r="B2022" s="272"/>
      <c r="C2022" s="272" t="s">
        <v>729</v>
      </c>
      <c r="D2022" s="272" t="s">
        <v>1383</v>
      </c>
      <c r="E2022" s="272"/>
      <c r="F2022" s="273" t="s">
        <v>5537</v>
      </c>
      <c r="G2022" s="274">
        <v>305421340101</v>
      </c>
      <c r="H2022" s="273" t="s">
        <v>5538</v>
      </c>
      <c r="I2022" s="273" t="s">
        <v>2599</v>
      </c>
      <c r="J2022" s="273" t="s">
        <v>373</v>
      </c>
      <c r="K2022" s="275">
        <v>2.2069999999999999</v>
      </c>
      <c r="L2022" s="275">
        <v>2.2069999999999999</v>
      </c>
      <c r="M2022" s="275">
        <v>2.084489</v>
      </c>
      <c r="N2022" s="276">
        <v>5.5510194834617046</v>
      </c>
      <c r="O2022" s="273"/>
      <c r="P2022" s="273"/>
      <c r="Q2022" s="277"/>
    </row>
    <row r="2023" spans="1:17" customFormat="1">
      <c r="A2023" s="271">
        <v>2020</v>
      </c>
      <c r="B2023" s="272"/>
      <c r="C2023" s="272" t="s">
        <v>729</v>
      </c>
      <c r="D2023" s="272" t="s">
        <v>1383</v>
      </c>
      <c r="E2023" s="272"/>
      <c r="F2023" s="273" t="s">
        <v>5539</v>
      </c>
      <c r="G2023" s="274">
        <v>305421340203</v>
      </c>
      <c r="H2023" s="273" t="s">
        <v>5540</v>
      </c>
      <c r="I2023" s="273" t="s">
        <v>2599</v>
      </c>
      <c r="J2023" s="273" t="s">
        <v>373</v>
      </c>
      <c r="K2023" s="275">
        <v>1.6133999999999999</v>
      </c>
      <c r="L2023" s="275">
        <v>1.6133999999999999</v>
      </c>
      <c r="M2023" s="275">
        <v>1.526518</v>
      </c>
      <c r="N2023" s="276">
        <v>5.3850254121730456</v>
      </c>
      <c r="O2023" s="273"/>
      <c r="P2023" s="273"/>
      <c r="Q2023" s="277"/>
    </row>
    <row r="2024" spans="1:17" customFormat="1">
      <c r="A2024" s="271">
        <v>2021</v>
      </c>
      <c r="B2024" s="272"/>
      <c r="C2024" s="272" t="s">
        <v>729</v>
      </c>
      <c r="D2024" s="272" t="s">
        <v>1383</v>
      </c>
      <c r="E2024" s="272"/>
      <c r="F2024" s="273" t="s">
        <v>5537</v>
      </c>
      <c r="G2024" s="274">
        <v>305421340102</v>
      </c>
      <c r="H2024" s="273" t="s">
        <v>5541</v>
      </c>
      <c r="I2024" s="273" t="s">
        <v>2599</v>
      </c>
      <c r="J2024" s="273" t="s">
        <v>373</v>
      </c>
      <c r="K2024" s="275">
        <v>1.387</v>
      </c>
      <c r="L2024" s="275">
        <v>1.387</v>
      </c>
      <c r="M2024" s="275">
        <v>1.315199</v>
      </c>
      <c r="N2024" s="276">
        <v>5.1767123287671231</v>
      </c>
      <c r="O2024" s="273"/>
      <c r="P2024" s="273"/>
      <c r="Q2024" s="277"/>
    </row>
    <row r="2025" spans="1:17" customFormat="1">
      <c r="A2025" s="271">
        <v>2022</v>
      </c>
      <c r="B2025" s="272"/>
      <c r="C2025" s="272" t="s">
        <v>729</v>
      </c>
      <c r="D2025" s="272" t="s">
        <v>1383</v>
      </c>
      <c r="E2025" s="272"/>
      <c r="F2025" s="273" t="s">
        <v>5528</v>
      </c>
      <c r="G2025" s="274">
        <v>305421240204</v>
      </c>
      <c r="H2025" s="273" t="s">
        <v>3856</v>
      </c>
      <c r="I2025" s="273" t="s">
        <v>2599</v>
      </c>
      <c r="J2025" s="273" t="s">
        <v>373</v>
      </c>
      <c r="K2025" s="275">
        <v>9.2999999999999992E-3</v>
      </c>
      <c r="L2025" s="275">
        <v>9.2999999999999992E-3</v>
      </c>
      <c r="M2025" s="275">
        <v>8.8419999999999992E-3</v>
      </c>
      <c r="N2025" s="276">
        <v>4.9247311827957008</v>
      </c>
      <c r="O2025" s="273"/>
      <c r="P2025" s="273"/>
      <c r="Q2025" s="277"/>
    </row>
    <row r="2026" spans="1:17" customFormat="1">
      <c r="A2026" s="271">
        <v>2023</v>
      </c>
      <c r="B2026" s="272"/>
      <c r="C2026" s="272" t="s">
        <v>729</v>
      </c>
      <c r="D2026" s="272" t="s">
        <v>1383</v>
      </c>
      <c r="E2026" s="272"/>
      <c r="F2026" s="273" t="s">
        <v>5522</v>
      </c>
      <c r="G2026" s="274">
        <v>305421240104</v>
      </c>
      <c r="H2026" s="273" t="s">
        <v>5542</v>
      </c>
      <c r="I2026" s="273" t="s">
        <v>2599</v>
      </c>
      <c r="J2026" s="273" t="s">
        <v>373</v>
      </c>
      <c r="K2026" s="275">
        <v>1.1080000000000001</v>
      </c>
      <c r="L2026" s="275">
        <v>1.1080000000000001</v>
      </c>
      <c r="M2026" s="275">
        <v>1.0575330000000001</v>
      </c>
      <c r="N2026" s="276">
        <v>4.5547833935018076</v>
      </c>
      <c r="O2026" s="273"/>
      <c r="P2026" s="273"/>
      <c r="Q2026" s="277"/>
    </row>
    <row r="2027" spans="1:17" customFormat="1">
      <c r="A2027" s="271">
        <v>2024</v>
      </c>
      <c r="B2027" s="272"/>
      <c r="C2027" s="272" t="s">
        <v>729</v>
      </c>
      <c r="D2027" s="272" t="s">
        <v>1383</v>
      </c>
      <c r="E2027" s="272"/>
      <c r="F2027" s="273" t="s">
        <v>5528</v>
      </c>
      <c r="G2027" s="274">
        <v>305421240203</v>
      </c>
      <c r="H2027" s="273" t="s">
        <v>5543</v>
      </c>
      <c r="I2027" s="273" t="s">
        <v>2599</v>
      </c>
      <c r="J2027" s="273" t="s">
        <v>373</v>
      </c>
      <c r="K2027" s="275">
        <v>0.41460000000000002</v>
      </c>
      <c r="L2027" s="275">
        <v>0.41460000000000002</v>
      </c>
      <c r="M2027" s="275">
        <v>0.39948800000000001</v>
      </c>
      <c r="N2027" s="276">
        <v>3.6449589966232541</v>
      </c>
      <c r="O2027" s="273"/>
      <c r="P2027" s="273"/>
      <c r="Q2027" s="277"/>
    </row>
    <row r="2028" spans="1:17" customFormat="1">
      <c r="A2028" s="271">
        <v>2025</v>
      </c>
      <c r="B2028" s="272"/>
      <c r="C2028" s="272" t="s">
        <v>729</v>
      </c>
      <c r="D2028" s="272" t="s">
        <v>1383</v>
      </c>
      <c r="E2028" s="272"/>
      <c r="F2028" s="273" t="s">
        <v>5544</v>
      </c>
      <c r="G2028" s="274">
        <v>305421440105</v>
      </c>
      <c r="H2028" s="273" t="s">
        <v>5545</v>
      </c>
      <c r="I2028" s="273" t="s">
        <v>2596</v>
      </c>
      <c r="J2028" s="273" t="s">
        <v>373</v>
      </c>
      <c r="K2028" s="275">
        <v>0.90539999999999998</v>
      </c>
      <c r="L2028" s="275">
        <v>0.90539999999999998</v>
      </c>
      <c r="M2028" s="275">
        <v>0.88195400000000002</v>
      </c>
      <c r="N2028" s="276">
        <v>2.5895736690965285</v>
      </c>
      <c r="O2028" s="273"/>
      <c r="P2028" s="273"/>
      <c r="Q2028" s="277"/>
    </row>
    <row r="2029" spans="1:17" customFormat="1">
      <c r="A2029" s="271">
        <v>2026</v>
      </c>
      <c r="B2029" s="272"/>
      <c r="C2029" s="272" t="s">
        <v>729</v>
      </c>
      <c r="D2029" s="272" t="s">
        <v>1383</v>
      </c>
      <c r="E2029" s="272"/>
      <c r="F2029" s="273" t="s">
        <v>5522</v>
      </c>
      <c r="G2029" s="274">
        <v>305421240105</v>
      </c>
      <c r="H2029" s="273" t="s">
        <v>5402</v>
      </c>
      <c r="I2029" s="273" t="s">
        <v>2599</v>
      </c>
      <c r="J2029" s="273" t="s">
        <v>373</v>
      </c>
      <c r="K2029" s="275">
        <v>1.234</v>
      </c>
      <c r="L2029" s="275">
        <v>1.234</v>
      </c>
      <c r="M2029" s="275">
        <v>1.204528</v>
      </c>
      <c r="N2029" s="276">
        <v>2.3883306320907574</v>
      </c>
      <c r="O2029" s="273"/>
      <c r="P2029" s="273"/>
      <c r="Q2029" s="277"/>
    </row>
    <row r="2030" spans="1:17" customFormat="1">
      <c r="A2030" s="271">
        <v>2027</v>
      </c>
      <c r="B2030" s="272"/>
      <c r="C2030" s="272" t="s">
        <v>729</v>
      </c>
      <c r="D2030" s="272" t="s">
        <v>1383</v>
      </c>
      <c r="E2030" s="272"/>
      <c r="F2030" s="273" t="s">
        <v>5537</v>
      </c>
      <c r="G2030" s="274">
        <v>305421340104</v>
      </c>
      <c r="H2030" s="273" t="s">
        <v>5546</v>
      </c>
      <c r="I2030" s="273" t="s">
        <v>2599</v>
      </c>
      <c r="J2030" s="273" t="s">
        <v>373</v>
      </c>
      <c r="K2030" s="275">
        <v>1.5538000000000001</v>
      </c>
      <c r="L2030" s="275">
        <v>1.5538000000000001</v>
      </c>
      <c r="M2030" s="275">
        <v>1.5225</v>
      </c>
      <c r="N2030" s="276">
        <v>2.0144162697901988</v>
      </c>
      <c r="O2030" s="273"/>
      <c r="P2030" s="273"/>
      <c r="Q2030" s="277"/>
    </row>
    <row r="2031" spans="1:17" customFormat="1">
      <c r="A2031" s="271">
        <v>2028</v>
      </c>
      <c r="B2031" s="272"/>
      <c r="C2031" s="272" t="s">
        <v>729</v>
      </c>
      <c r="D2031" s="272" t="s">
        <v>1383</v>
      </c>
      <c r="E2031" s="272"/>
      <c r="F2031" s="273" t="s">
        <v>5522</v>
      </c>
      <c r="G2031" s="274">
        <v>305421240101</v>
      </c>
      <c r="H2031" s="273" t="s">
        <v>5547</v>
      </c>
      <c r="I2031" s="273" t="s">
        <v>2599</v>
      </c>
      <c r="J2031" s="273" t="s">
        <v>373</v>
      </c>
      <c r="K2031" s="275">
        <v>0.98440000000000005</v>
      </c>
      <c r="L2031" s="275">
        <v>0.98440000000000005</v>
      </c>
      <c r="M2031" s="275">
        <v>0.964951</v>
      </c>
      <c r="N2031" s="276">
        <v>1.9757212515237759</v>
      </c>
      <c r="O2031" s="273"/>
      <c r="P2031" s="273"/>
      <c r="Q2031" s="277"/>
    </row>
    <row r="2032" spans="1:17" customFormat="1">
      <c r="A2032" s="271">
        <v>2029</v>
      </c>
      <c r="B2032" s="272"/>
      <c r="C2032" s="272" t="s">
        <v>729</v>
      </c>
      <c r="D2032" s="272" t="s">
        <v>1383</v>
      </c>
      <c r="E2032" s="272"/>
      <c r="F2032" s="273" t="s">
        <v>5544</v>
      </c>
      <c r="G2032" s="274">
        <v>305421440102</v>
      </c>
      <c r="H2032" s="273" t="s">
        <v>5548</v>
      </c>
      <c r="I2032" s="273" t="s">
        <v>2840</v>
      </c>
      <c r="J2032" s="273" t="s">
        <v>373</v>
      </c>
      <c r="K2032" s="275">
        <v>1.2685999999999999</v>
      </c>
      <c r="L2032" s="275">
        <v>1.2685999999999999</v>
      </c>
      <c r="M2032" s="275">
        <v>1.255968</v>
      </c>
      <c r="N2032" s="276">
        <v>0.99574333911398216</v>
      </c>
      <c r="O2032" s="273"/>
      <c r="P2032" s="273"/>
      <c r="Q2032" s="277"/>
    </row>
    <row r="2033" spans="1:17" customFormat="1">
      <c r="A2033" s="271">
        <v>2030</v>
      </c>
      <c r="B2033" s="272"/>
      <c r="C2033" s="272" t="s">
        <v>729</v>
      </c>
      <c r="D2033" s="272" t="s">
        <v>1383</v>
      </c>
      <c r="E2033" s="272"/>
      <c r="F2033" s="273" t="s">
        <v>5531</v>
      </c>
      <c r="G2033" s="274">
        <v>305421240301</v>
      </c>
      <c r="H2033" s="273" t="s">
        <v>3209</v>
      </c>
      <c r="I2033" s="273" t="s">
        <v>2599</v>
      </c>
      <c r="J2033" s="273" t="s">
        <v>373</v>
      </c>
      <c r="K2033" s="275">
        <v>0.87139999999999995</v>
      </c>
      <c r="L2033" s="275">
        <v>0.87139999999999995</v>
      </c>
      <c r="M2033" s="275">
        <v>0.86521300000000001</v>
      </c>
      <c r="N2033" s="276">
        <v>0.71000688547164825</v>
      </c>
      <c r="O2033" s="273"/>
      <c r="P2033" s="273"/>
      <c r="Q2033" s="277"/>
    </row>
    <row r="2034" spans="1:17" customFormat="1">
      <c r="A2034" s="271">
        <v>2031</v>
      </c>
      <c r="B2034" s="272"/>
      <c r="C2034" s="272" t="s">
        <v>729</v>
      </c>
      <c r="D2034" s="272" t="s">
        <v>1383</v>
      </c>
      <c r="E2034" s="272"/>
      <c r="F2034" s="273" t="s">
        <v>5522</v>
      </c>
      <c r="G2034" s="274">
        <v>305421240103</v>
      </c>
      <c r="H2034" s="273" t="s">
        <v>5549</v>
      </c>
      <c r="I2034" s="273" t="s">
        <v>2599</v>
      </c>
      <c r="J2034" s="273" t="s">
        <v>373</v>
      </c>
      <c r="K2034" s="275">
        <v>2.1724000000000001</v>
      </c>
      <c r="L2034" s="275">
        <v>2.1724000000000001</v>
      </c>
      <c r="M2034" s="275">
        <v>2.162032</v>
      </c>
      <c r="N2034" s="276">
        <v>0.47726017308047114</v>
      </c>
      <c r="O2034" s="273"/>
      <c r="P2034" s="273"/>
      <c r="Q2034" s="277"/>
    </row>
    <row r="2035" spans="1:17" customFormat="1">
      <c r="A2035" s="271">
        <v>2032</v>
      </c>
      <c r="B2035" s="272"/>
      <c r="C2035" s="272" t="s">
        <v>729</v>
      </c>
      <c r="D2035" s="272" t="s">
        <v>1383</v>
      </c>
      <c r="E2035" s="272"/>
      <c r="F2035" s="273" t="s">
        <v>5539</v>
      </c>
      <c r="G2035" s="274">
        <v>305421340202</v>
      </c>
      <c r="H2035" s="273" t="s">
        <v>5550</v>
      </c>
      <c r="I2035" s="273" t="s">
        <v>2599</v>
      </c>
      <c r="J2035" s="273" t="s">
        <v>373</v>
      </c>
      <c r="K2035" s="275">
        <v>1.4358</v>
      </c>
      <c r="L2035" s="275">
        <v>1.4358</v>
      </c>
      <c r="M2035" s="275">
        <v>1.4316599999999999</v>
      </c>
      <c r="N2035" s="276">
        <v>0.28834099456749079</v>
      </c>
      <c r="O2035" s="273"/>
      <c r="P2035" s="273"/>
      <c r="Q2035" s="277"/>
    </row>
    <row r="2036" spans="1:17" customFormat="1">
      <c r="A2036" s="271">
        <v>2033</v>
      </c>
      <c r="B2036" s="272"/>
      <c r="C2036" s="272" t="s">
        <v>729</v>
      </c>
      <c r="D2036" s="272" t="s">
        <v>1383</v>
      </c>
      <c r="E2036" s="272"/>
      <c r="F2036" s="273" t="s">
        <v>5539</v>
      </c>
      <c r="G2036" s="274">
        <v>305421340201</v>
      </c>
      <c r="H2036" s="273" t="s">
        <v>5493</v>
      </c>
      <c r="I2036" s="273" t="s">
        <v>2658</v>
      </c>
      <c r="J2036" s="273" t="s">
        <v>373</v>
      </c>
      <c r="K2036" s="275">
        <v>0.44540000000000002</v>
      </c>
      <c r="L2036" s="275">
        <v>0.44540000000000002</v>
      </c>
      <c r="M2036" s="275">
        <v>0.444712</v>
      </c>
      <c r="N2036" s="276">
        <v>0.15446789402784505</v>
      </c>
      <c r="O2036" s="273"/>
      <c r="P2036" s="273"/>
      <c r="Q2036" s="277"/>
    </row>
    <row r="2037" spans="1:17" customFormat="1">
      <c r="A2037" s="271">
        <v>2034</v>
      </c>
      <c r="B2037" s="272"/>
      <c r="C2037" s="272" t="s">
        <v>729</v>
      </c>
      <c r="D2037" s="272" t="s">
        <v>1383</v>
      </c>
      <c r="E2037" s="272"/>
      <c r="F2037" s="273" t="s">
        <v>5528</v>
      </c>
      <c r="G2037" s="274">
        <v>305421240201</v>
      </c>
      <c r="H2037" s="273" t="s">
        <v>5551</v>
      </c>
      <c r="I2037" s="273" t="s">
        <v>2599</v>
      </c>
      <c r="J2037" s="273" t="s">
        <v>373</v>
      </c>
      <c r="K2037" s="275">
        <v>1.3136E-2</v>
      </c>
      <c r="L2037" s="275">
        <v>1.3136E-2</v>
      </c>
      <c r="M2037" s="275">
        <v>1.3032999999999999E-2</v>
      </c>
      <c r="N2037" s="276">
        <v>0.78410475030451177</v>
      </c>
      <c r="O2037" s="273"/>
      <c r="P2037" s="273"/>
      <c r="Q2037" s="277"/>
    </row>
    <row r="2038" spans="1:17" customFormat="1">
      <c r="A2038" s="271">
        <v>2035</v>
      </c>
      <c r="B2038" s="272"/>
      <c r="C2038" s="272" t="s">
        <v>729</v>
      </c>
      <c r="D2038" s="272" t="s">
        <v>1383</v>
      </c>
      <c r="E2038" s="272"/>
      <c r="F2038" s="273" t="s">
        <v>5552</v>
      </c>
      <c r="G2038" s="274">
        <v>305421140101</v>
      </c>
      <c r="H2038" s="273" t="s">
        <v>5553</v>
      </c>
      <c r="I2038" s="273" t="s">
        <v>2596</v>
      </c>
      <c r="J2038" s="273" t="s">
        <v>373</v>
      </c>
      <c r="K2038" s="275">
        <v>2.3905970000000001</v>
      </c>
      <c r="L2038" s="275">
        <v>2.3905970000000001</v>
      </c>
      <c r="M2038" s="275">
        <v>2.3772350000000002</v>
      </c>
      <c r="N2038" s="276">
        <v>0.55893987987100602</v>
      </c>
      <c r="O2038" s="273"/>
      <c r="P2038" s="273"/>
      <c r="Q2038" s="277"/>
    </row>
    <row r="2039" spans="1:17" customFormat="1">
      <c r="A2039" s="271">
        <v>2036</v>
      </c>
      <c r="B2039" s="272"/>
      <c r="C2039" s="272" t="s">
        <v>729</v>
      </c>
      <c r="D2039" s="272" t="s">
        <v>1383</v>
      </c>
      <c r="E2039" s="272"/>
      <c r="F2039" s="273" t="s">
        <v>5528</v>
      </c>
      <c r="G2039" s="274">
        <v>305421240207</v>
      </c>
      <c r="H2039" s="273" t="s">
        <v>5554</v>
      </c>
      <c r="I2039" s="273" t="s">
        <v>2596</v>
      </c>
      <c r="J2039" s="273" t="s">
        <v>373</v>
      </c>
      <c r="K2039" s="275">
        <v>0.59930000000000005</v>
      </c>
      <c r="L2039" s="275">
        <v>0.59930000000000005</v>
      </c>
      <c r="M2039" s="275">
        <v>0.59722300000000006</v>
      </c>
      <c r="N2039" s="276">
        <v>0.34657099949941522</v>
      </c>
      <c r="O2039" s="273"/>
      <c r="P2039" s="273"/>
      <c r="Q2039" s="277"/>
    </row>
    <row r="2040" spans="1:17" customFormat="1">
      <c r="A2040" s="271">
        <v>2037</v>
      </c>
      <c r="B2040" s="272"/>
      <c r="C2040" s="272" t="s">
        <v>729</v>
      </c>
      <c r="D2040" s="272" t="s">
        <v>1383</v>
      </c>
      <c r="E2040" s="272"/>
      <c r="F2040" s="273" t="s">
        <v>5555</v>
      </c>
      <c r="G2040" s="274">
        <v>305422340604</v>
      </c>
      <c r="H2040" s="273" t="s">
        <v>5556</v>
      </c>
      <c r="I2040" s="273" t="s">
        <v>2840</v>
      </c>
      <c r="J2040" s="273" t="s">
        <v>373</v>
      </c>
      <c r="K2040" s="275">
        <v>0.86136100000000004</v>
      </c>
      <c r="L2040" s="275">
        <v>0.86136100000000004</v>
      </c>
      <c r="M2040" s="275">
        <v>0.85674700000000004</v>
      </c>
      <c r="N2040" s="276">
        <v>0.53566390862832269</v>
      </c>
      <c r="O2040" s="273"/>
      <c r="P2040" s="273"/>
      <c r="Q2040" s="277"/>
    </row>
    <row r="2041" spans="1:17" customFormat="1">
      <c r="A2041" s="271">
        <v>2038</v>
      </c>
      <c r="B2041" s="272"/>
      <c r="C2041" s="272" t="s">
        <v>729</v>
      </c>
      <c r="D2041" s="272" t="s">
        <v>1383</v>
      </c>
      <c r="E2041" s="272"/>
      <c r="F2041" s="273" t="s">
        <v>5555</v>
      </c>
      <c r="G2041" s="274">
        <v>305422340601</v>
      </c>
      <c r="H2041" s="273" t="s">
        <v>3148</v>
      </c>
      <c r="I2041" s="273" t="s">
        <v>2840</v>
      </c>
      <c r="J2041" s="273" t="s">
        <v>373</v>
      </c>
      <c r="K2041" s="275">
        <v>2.1150000000000002</v>
      </c>
      <c r="L2041" s="275">
        <v>2.1150000000000002</v>
      </c>
      <c r="M2041" s="275">
        <v>2.1042179999999999</v>
      </c>
      <c r="N2041" s="276">
        <v>0.50978723404256687</v>
      </c>
      <c r="O2041" s="273"/>
      <c r="P2041" s="273"/>
      <c r="Q2041" s="277"/>
    </row>
    <row r="2042" spans="1:17" customFormat="1">
      <c r="A2042" s="271">
        <v>2039</v>
      </c>
      <c r="B2042" s="272"/>
      <c r="C2042" s="272" t="s">
        <v>729</v>
      </c>
      <c r="D2042" s="272" t="s">
        <v>1383</v>
      </c>
      <c r="E2042" s="272"/>
      <c r="F2042" s="273" t="s">
        <v>5555</v>
      </c>
      <c r="G2042" s="274">
        <v>305422340602</v>
      </c>
      <c r="H2042" s="273" t="s">
        <v>2953</v>
      </c>
      <c r="I2042" s="273" t="s">
        <v>2840</v>
      </c>
      <c r="J2042" s="273" t="s">
        <v>373</v>
      </c>
      <c r="K2042" s="275">
        <v>0.72770000000000001</v>
      </c>
      <c r="L2042" s="275">
        <v>0.72770000000000001</v>
      </c>
      <c r="M2042" s="275">
        <v>0.57962800000000003</v>
      </c>
      <c r="N2042" s="276">
        <v>20.347945581970588</v>
      </c>
      <c r="O2042" s="273"/>
      <c r="P2042" s="273"/>
      <c r="Q2042" s="277"/>
    </row>
    <row r="2043" spans="1:17" customFormat="1">
      <c r="A2043" s="271">
        <v>2040</v>
      </c>
      <c r="B2043" s="272"/>
      <c r="C2043" s="272" t="s">
        <v>729</v>
      </c>
      <c r="D2043" s="272" t="s">
        <v>1383</v>
      </c>
      <c r="E2043" s="272"/>
      <c r="F2043" s="273" t="s">
        <v>5557</v>
      </c>
      <c r="G2043" s="274">
        <v>305422140105</v>
      </c>
      <c r="H2043" s="273" t="s">
        <v>5558</v>
      </c>
      <c r="I2043" s="273" t="s">
        <v>2596</v>
      </c>
      <c r="J2043" s="273" t="s">
        <v>373</v>
      </c>
      <c r="K2043" s="275">
        <v>0.36873</v>
      </c>
      <c r="L2043" s="275">
        <v>0.36873</v>
      </c>
      <c r="M2043" s="275">
        <v>0.30670899999999995</v>
      </c>
      <c r="N2043" s="276">
        <v>16.820166517506046</v>
      </c>
      <c r="O2043" s="273"/>
      <c r="P2043" s="273"/>
      <c r="Q2043" s="277"/>
    </row>
    <row r="2044" spans="1:17" customFormat="1">
      <c r="A2044" s="271">
        <v>2041</v>
      </c>
      <c r="B2044" s="272"/>
      <c r="C2044" s="272" t="s">
        <v>729</v>
      </c>
      <c r="D2044" s="272" t="s">
        <v>1383</v>
      </c>
      <c r="E2044" s="272"/>
      <c r="F2044" s="273" t="s">
        <v>5559</v>
      </c>
      <c r="G2044" s="274">
        <v>305422340404</v>
      </c>
      <c r="H2044" s="273" t="s">
        <v>5560</v>
      </c>
      <c r="I2044" s="273" t="s">
        <v>2596</v>
      </c>
      <c r="J2044" s="273" t="s">
        <v>373</v>
      </c>
      <c r="K2044" s="275">
        <v>1.5902799999999999</v>
      </c>
      <c r="L2044" s="275">
        <v>1.5902799999999999</v>
      </c>
      <c r="M2044" s="275">
        <v>1.426442</v>
      </c>
      <c r="N2044" s="276">
        <v>10.302462459441101</v>
      </c>
      <c r="O2044" s="273"/>
      <c r="P2044" s="273"/>
      <c r="Q2044" s="277"/>
    </row>
    <row r="2045" spans="1:17" customFormat="1">
      <c r="A2045" s="271">
        <v>2042</v>
      </c>
      <c r="B2045" s="272"/>
      <c r="C2045" s="272" t="s">
        <v>729</v>
      </c>
      <c r="D2045" s="272" t="s">
        <v>1383</v>
      </c>
      <c r="E2045" s="272"/>
      <c r="F2045" s="273" t="s">
        <v>5561</v>
      </c>
      <c r="G2045" s="274">
        <v>305422240302</v>
      </c>
      <c r="H2045" s="273" t="s">
        <v>2900</v>
      </c>
      <c r="I2045" s="273" t="s">
        <v>2840</v>
      </c>
      <c r="J2045" s="273" t="s">
        <v>373</v>
      </c>
      <c r="K2045" s="275">
        <v>3.9449999999999997E-3</v>
      </c>
      <c r="L2045" s="275">
        <v>3.9449999999999997E-3</v>
      </c>
      <c r="M2045" s="275">
        <v>3.6250000000000002E-3</v>
      </c>
      <c r="N2045" s="276">
        <v>8.1115335868187461</v>
      </c>
      <c r="O2045" s="273"/>
      <c r="P2045" s="273"/>
      <c r="Q2045" s="277"/>
    </row>
    <row r="2046" spans="1:17" customFormat="1">
      <c r="A2046" s="271">
        <v>2043</v>
      </c>
      <c r="B2046" s="272"/>
      <c r="C2046" s="272" t="s">
        <v>729</v>
      </c>
      <c r="D2046" s="272" t="s">
        <v>1383</v>
      </c>
      <c r="E2046" s="272"/>
      <c r="F2046" s="273" t="s">
        <v>5562</v>
      </c>
      <c r="G2046" s="274">
        <v>305422240404</v>
      </c>
      <c r="H2046" s="273" t="s">
        <v>5563</v>
      </c>
      <c r="I2046" s="273" t="s">
        <v>2596</v>
      </c>
      <c r="J2046" s="273" t="s">
        <v>373</v>
      </c>
      <c r="K2046" s="275">
        <v>0.15329999999999999</v>
      </c>
      <c r="L2046" s="275">
        <v>0.15329999999999999</v>
      </c>
      <c r="M2046" s="275">
        <v>0.144265</v>
      </c>
      <c r="N2046" s="276">
        <v>5.893672537508146</v>
      </c>
      <c r="O2046" s="273"/>
      <c r="P2046" s="273"/>
      <c r="Q2046" s="277"/>
    </row>
    <row r="2047" spans="1:17" customFormat="1">
      <c r="A2047" s="271">
        <v>2044</v>
      </c>
      <c r="B2047" s="272"/>
      <c r="C2047" s="272" t="s">
        <v>729</v>
      </c>
      <c r="D2047" s="272" t="s">
        <v>1383</v>
      </c>
      <c r="E2047" s="272"/>
      <c r="F2047" s="273" t="s">
        <v>5561</v>
      </c>
      <c r="G2047" s="274">
        <v>305422240305</v>
      </c>
      <c r="H2047" s="273" t="s">
        <v>5564</v>
      </c>
      <c r="I2047" s="273" t="s">
        <v>2596</v>
      </c>
      <c r="J2047" s="273" t="s">
        <v>373</v>
      </c>
      <c r="K2047" s="275">
        <v>0.203905</v>
      </c>
      <c r="L2047" s="275">
        <v>0.203905</v>
      </c>
      <c r="M2047" s="275">
        <v>0.192741</v>
      </c>
      <c r="N2047" s="276">
        <v>5.4750986979230563</v>
      </c>
      <c r="O2047" s="273"/>
      <c r="P2047" s="273"/>
      <c r="Q2047" s="277"/>
    </row>
    <row r="2048" spans="1:17" customFormat="1">
      <c r="A2048" s="271">
        <v>2045</v>
      </c>
      <c r="B2048" s="272"/>
      <c r="C2048" s="272" t="s">
        <v>729</v>
      </c>
      <c r="D2048" s="272" t="s">
        <v>1383</v>
      </c>
      <c r="E2048" s="272"/>
      <c r="F2048" s="273" t="s">
        <v>5565</v>
      </c>
      <c r="G2048" s="274">
        <v>305422240103</v>
      </c>
      <c r="H2048" s="273" t="s">
        <v>2900</v>
      </c>
      <c r="I2048" s="273" t="s">
        <v>2596</v>
      </c>
      <c r="J2048" s="273" t="s">
        <v>373</v>
      </c>
      <c r="K2048" s="275">
        <v>0.35167300000000001</v>
      </c>
      <c r="L2048" s="275">
        <v>0.35167300000000001</v>
      </c>
      <c r="M2048" s="275">
        <v>0.33604200000000001</v>
      </c>
      <c r="N2048" s="276">
        <v>4.4447540755190209</v>
      </c>
      <c r="O2048" s="273"/>
      <c r="P2048" s="273"/>
      <c r="Q2048" s="277"/>
    </row>
    <row r="2049" spans="1:17" customFormat="1">
      <c r="A2049" s="271">
        <v>2046</v>
      </c>
      <c r="B2049" s="272"/>
      <c r="C2049" s="272" t="s">
        <v>729</v>
      </c>
      <c r="D2049" s="272" t="s">
        <v>1383</v>
      </c>
      <c r="E2049" s="272"/>
      <c r="F2049" s="273" t="s">
        <v>5566</v>
      </c>
      <c r="G2049" s="274">
        <v>305422340104</v>
      </c>
      <c r="H2049" s="273" t="s">
        <v>5567</v>
      </c>
      <c r="I2049" s="273" t="s">
        <v>2596</v>
      </c>
      <c r="J2049" s="273" t="s">
        <v>373</v>
      </c>
      <c r="K2049" s="275">
        <v>5.8900000000000001E-2</v>
      </c>
      <c r="L2049" s="275">
        <v>5.8900000000000001E-2</v>
      </c>
      <c r="M2049" s="275">
        <v>5.6938000000000002E-2</v>
      </c>
      <c r="N2049" s="276">
        <v>3.3310696095076371</v>
      </c>
      <c r="O2049" s="273"/>
      <c r="P2049" s="273"/>
      <c r="Q2049" s="277"/>
    </row>
    <row r="2050" spans="1:17" customFormat="1">
      <c r="A2050" s="271">
        <v>2047</v>
      </c>
      <c r="B2050" s="272"/>
      <c r="C2050" s="272" t="s">
        <v>729</v>
      </c>
      <c r="D2050" s="272" t="s">
        <v>1383</v>
      </c>
      <c r="E2050" s="272"/>
      <c r="F2050" s="273" t="s">
        <v>5566</v>
      </c>
      <c r="G2050" s="274">
        <v>305422340102</v>
      </c>
      <c r="H2050" s="273" t="s">
        <v>5568</v>
      </c>
      <c r="I2050" s="273" t="s">
        <v>2596</v>
      </c>
      <c r="J2050" s="273" t="s">
        <v>373</v>
      </c>
      <c r="K2050" s="275">
        <v>1.0045999999999999</v>
      </c>
      <c r="L2050" s="275">
        <v>1.0045999999999999</v>
      </c>
      <c r="M2050" s="275">
        <v>0.97523800000000005</v>
      </c>
      <c r="N2050" s="276">
        <v>2.9227553255026768</v>
      </c>
      <c r="O2050" s="273"/>
      <c r="P2050" s="273"/>
      <c r="Q2050" s="277"/>
    </row>
    <row r="2051" spans="1:17" customFormat="1">
      <c r="A2051" s="271">
        <v>2048</v>
      </c>
      <c r="B2051" s="272"/>
      <c r="C2051" s="272" t="s">
        <v>729</v>
      </c>
      <c r="D2051" s="272" t="s">
        <v>1383</v>
      </c>
      <c r="E2051" s="272"/>
      <c r="F2051" s="273" t="s">
        <v>5569</v>
      </c>
      <c r="G2051" s="274">
        <v>305422340302</v>
      </c>
      <c r="H2051" s="273" t="s">
        <v>5570</v>
      </c>
      <c r="I2051" s="273" t="s">
        <v>2596</v>
      </c>
      <c r="J2051" s="273" t="s">
        <v>373</v>
      </c>
      <c r="K2051" s="275">
        <v>2.113</v>
      </c>
      <c r="L2051" s="275">
        <v>2.113</v>
      </c>
      <c r="M2051" s="275">
        <v>2.0975489999999999</v>
      </c>
      <c r="N2051" s="276">
        <v>0.73123521060104613</v>
      </c>
      <c r="O2051" s="273"/>
      <c r="P2051" s="273"/>
      <c r="Q2051" s="277"/>
    </row>
    <row r="2052" spans="1:17" customFormat="1">
      <c r="A2052" s="271">
        <v>2049</v>
      </c>
      <c r="B2052" s="272"/>
      <c r="C2052" s="272" t="s">
        <v>729</v>
      </c>
      <c r="D2052" s="272" t="s">
        <v>1383</v>
      </c>
      <c r="E2052" s="272"/>
      <c r="F2052" s="273" t="s">
        <v>5571</v>
      </c>
      <c r="G2052" s="274">
        <v>305422140205</v>
      </c>
      <c r="H2052" s="273" t="s">
        <v>2900</v>
      </c>
      <c r="I2052" s="273" t="s">
        <v>2840</v>
      </c>
      <c r="J2052" s="273" t="s">
        <v>373</v>
      </c>
      <c r="K2052" s="275">
        <v>0.35830000000000001</v>
      </c>
      <c r="L2052" s="275">
        <v>0.35830000000000001</v>
      </c>
      <c r="M2052" s="275">
        <v>0.35709400000000002</v>
      </c>
      <c r="N2052" s="276">
        <v>0.33658945018140796</v>
      </c>
      <c r="O2052" s="273"/>
      <c r="P2052" s="273"/>
      <c r="Q2052" s="277"/>
    </row>
    <row r="2053" spans="1:17" customFormat="1">
      <c r="A2053" s="271">
        <v>2050</v>
      </c>
      <c r="B2053" s="272"/>
      <c r="C2053" s="272" t="s">
        <v>729</v>
      </c>
      <c r="D2053" s="272" t="s">
        <v>1383</v>
      </c>
      <c r="E2053" s="272"/>
      <c r="F2053" s="273" t="s">
        <v>5557</v>
      </c>
      <c r="G2053" s="274">
        <v>305422140101</v>
      </c>
      <c r="H2053" s="273" t="s">
        <v>2625</v>
      </c>
      <c r="I2053" s="273" t="s">
        <v>2596</v>
      </c>
      <c r="J2053" s="273" t="s">
        <v>373</v>
      </c>
      <c r="K2053" s="275">
        <v>0.84199999999999997</v>
      </c>
      <c r="L2053" s="275">
        <v>0.84199999999999997</v>
      </c>
      <c r="M2053" s="275">
        <v>0.83866499999999999</v>
      </c>
      <c r="N2053" s="276">
        <v>0.39608076009500909</v>
      </c>
      <c r="O2053" s="273"/>
      <c r="P2053" s="273"/>
      <c r="Q2053" s="277"/>
    </row>
    <row r="2054" spans="1:17" customFormat="1">
      <c r="A2054" s="271">
        <v>2051</v>
      </c>
      <c r="B2054" s="272"/>
      <c r="C2054" s="272" t="s">
        <v>729</v>
      </c>
      <c r="D2054" s="272" t="s">
        <v>1383</v>
      </c>
      <c r="E2054" s="272"/>
      <c r="F2054" s="273" t="s">
        <v>5555</v>
      </c>
      <c r="G2054" s="274">
        <v>305422340603</v>
      </c>
      <c r="H2054" s="273" t="s">
        <v>5572</v>
      </c>
      <c r="I2054" s="273" t="s">
        <v>2840</v>
      </c>
      <c r="J2054" s="273" t="s">
        <v>373</v>
      </c>
      <c r="K2054" s="275">
        <v>1.2578</v>
      </c>
      <c r="L2054" s="275">
        <v>1.2578</v>
      </c>
      <c r="M2054" s="275">
        <v>1.254313</v>
      </c>
      <c r="N2054" s="276">
        <v>0.27723008427413082</v>
      </c>
      <c r="O2054" s="273"/>
      <c r="P2054" s="273"/>
      <c r="Q2054" s="277"/>
    </row>
    <row r="2055" spans="1:17" customFormat="1">
      <c r="A2055" s="271">
        <v>2052</v>
      </c>
      <c r="B2055" s="272"/>
      <c r="C2055" s="272" t="s">
        <v>729</v>
      </c>
      <c r="D2055" s="272" t="s">
        <v>1434</v>
      </c>
      <c r="E2055" s="272"/>
      <c r="F2055" s="273" t="s">
        <v>5573</v>
      </c>
      <c r="G2055" s="274">
        <v>305511240404</v>
      </c>
      <c r="H2055" s="273" t="s">
        <v>5574</v>
      </c>
      <c r="I2055" s="273" t="s">
        <v>2840</v>
      </c>
      <c r="J2055" s="273" t="s">
        <v>373</v>
      </c>
      <c r="K2055" s="275">
        <v>7.4399999999999994E-2</v>
      </c>
      <c r="L2055" s="275">
        <v>7.4399999999999994E-2</v>
      </c>
      <c r="M2055" s="275">
        <v>5.7084000000000003E-2</v>
      </c>
      <c r="N2055" s="276">
        <v>23.274193548387085</v>
      </c>
      <c r="O2055" s="273"/>
      <c r="P2055" s="273"/>
      <c r="Q2055" s="277"/>
    </row>
    <row r="2056" spans="1:17" customFormat="1">
      <c r="A2056" s="271">
        <v>2053</v>
      </c>
      <c r="B2056" s="272"/>
      <c r="C2056" s="272" t="s">
        <v>729</v>
      </c>
      <c r="D2056" s="272" t="s">
        <v>1434</v>
      </c>
      <c r="E2056" s="272"/>
      <c r="F2056" s="273" t="s">
        <v>5573</v>
      </c>
      <c r="G2056" s="274">
        <v>305511240401</v>
      </c>
      <c r="H2056" s="273" t="s">
        <v>5575</v>
      </c>
      <c r="I2056" s="273" t="s">
        <v>2840</v>
      </c>
      <c r="J2056" s="273" t="s">
        <v>373</v>
      </c>
      <c r="K2056" s="275">
        <v>0.82530000000000003</v>
      </c>
      <c r="L2056" s="275">
        <v>0.82530000000000003</v>
      </c>
      <c r="M2056" s="275">
        <v>0.63811899999999999</v>
      </c>
      <c r="N2056" s="276">
        <v>22.680358657457898</v>
      </c>
      <c r="O2056" s="273"/>
      <c r="P2056" s="273"/>
      <c r="Q2056" s="277"/>
    </row>
    <row r="2057" spans="1:17" customFormat="1">
      <c r="A2057" s="271">
        <v>2054</v>
      </c>
      <c r="B2057" s="272"/>
      <c r="C2057" s="272" t="s">
        <v>729</v>
      </c>
      <c r="D2057" s="272" t="s">
        <v>1434</v>
      </c>
      <c r="E2057" s="272"/>
      <c r="F2057" s="273" t="s">
        <v>5576</v>
      </c>
      <c r="G2057" s="274">
        <v>305511240303</v>
      </c>
      <c r="H2057" s="273" t="s">
        <v>5577</v>
      </c>
      <c r="I2057" s="273" t="s">
        <v>2596</v>
      </c>
      <c r="J2057" s="273" t="s">
        <v>373</v>
      </c>
      <c r="K2057" s="275">
        <v>0.69720000000000004</v>
      </c>
      <c r="L2057" s="275">
        <v>0.69720000000000004</v>
      </c>
      <c r="M2057" s="275">
        <v>0.63524700000000001</v>
      </c>
      <c r="N2057" s="276">
        <v>8.8859724612736706</v>
      </c>
      <c r="O2057" s="273"/>
      <c r="P2057" s="273"/>
      <c r="Q2057" s="277"/>
    </row>
    <row r="2058" spans="1:17" customFormat="1">
      <c r="A2058" s="271">
        <v>2055</v>
      </c>
      <c r="B2058" s="272"/>
      <c r="C2058" s="272" t="s">
        <v>729</v>
      </c>
      <c r="D2058" s="272" t="s">
        <v>1434</v>
      </c>
      <c r="E2058" s="272"/>
      <c r="F2058" s="273" t="s">
        <v>5578</v>
      </c>
      <c r="G2058" s="274">
        <v>305511140104</v>
      </c>
      <c r="H2058" s="273" t="s">
        <v>5579</v>
      </c>
      <c r="I2058" s="273" t="s">
        <v>2596</v>
      </c>
      <c r="J2058" s="273" t="s">
        <v>373</v>
      </c>
      <c r="K2058" s="275">
        <v>1.5853999999999999</v>
      </c>
      <c r="L2058" s="275">
        <v>1.5853999999999999</v>
      </c>
      <c r="M2058" s="275">
        <v>1.450834</v>
      </c>
      <c r="N2058" s="276">
        <v>8.4878264160464223</v>
      </c>
      <c r="O2058" s="273"/>
      <c r="P2058" s="273"/>
      <c r="Q2058" s="277"/>
    </row>
    <row r="2059" spans="1:17" customFormat="1">
      <c r="A2059" s="271">
        <v>2056</v>
      </c>
      <c r="B2059" s="272"/>
      <c r="C2059" s="272" t="s">
        <v>729</v>
      </c>
      <c r="D2059" s="272" t="s">
        <v>1434</v>
      </c>
      <c r="E2059" s="272"/>
      <c r="F2059" s="273" t="s">
        <v>5578</v>
      </c>
      <c r="G2059" s="274">
        <v>305511140102</v>
      </c>
      <c r="H2059" s="273" t="s">
        <v>4126</v>
      </c>
      <c r="I2059" s="273" t="s">
        <v>2687</v>
      </c>
      <c r="J2059" s="273" t="s">
        <v>373</v>
      </c>
      <c r="K2059" s="275">
        <v>1.8334999999999999</v>
      </c>
      <c r="L2059" s="275">
        <v>1.8334999999999999</v>
      </c>
      <c r="M2059" s="275">
        <v>1.696493</v>
      </c>
      <c r="N2059" s="276">
        <v>7.4724297791109837</v>
      </c>
      <c r="O2059" s="273"/>
      <c r="P2059" s="273"/>
      <c r="Q2059" s="277"/>
    </row>
    <row r="2060" spans="1:17" customFormat="1">
      <c r="A2060" s="271">
        <v>2057</v>
      </c>
      <c r="B2060" s="272"/>
      <c r="C2060" s="272" t="s">
        <v>729</v>
      </c>
      <c r="D2060" s="272" t="s">
        <v>1434</v>
      </c>
      <c r="E2060" s="272"/>
      <c r="F2060" s="273" t="s">
        <v>5580</v>
      </c>
      <c r="G2060" s="274">
        <v>305511240206</v>
      </c>
      <c r="H2060" s="273" t="s">
        <v>5581</v>
      </c>
      <c r="I2060" s="273" t="s">
        <v>2596</v>
      </c>
      <c r="J2060" s="273" t="s">
        <v>373</v>
      </c>
      <c r="K2060" s="275">
        <v>0.55959999999999999</v>
      </c>
      <c r="L2060" s="275">
        <v>0.55959999999999999</v>
      </c>
      <c r="M2060" s="275">
        <v>0.51934199999999997</v>
      </c>
      <c r="N2060" s="276">
        <v>7.1940671908506104</v>
      </c>
      <c r="O2060" s="273"/>
      <c r="P2060" s="273"/>
      <c r="Q2060" s="277"/>
    </row>
    <row r="2061" spans="1:17" customFormat="1">
      <c r="A2061" s="271">
        <v>2058</v>
      </c>
      <c r="B2061" s="272"/>
      <c r="C2061" s="272" t="s">
        <v>729</v>
      </c>
      <c r="D2061" s="272" t="s">
        <v>1434</v>
      </c>
      <c r="E2061" s="272"/>
      <c r="F2061" s="273" t="s">
        <v>5576</v>
      </c>
      <c r="G2061" s="274">
        <v>305511240301</v>
      </c>
      <c r="H2061" s="273" t="s">
        <v>5582</v>
      </c>
      <c r="I2061" s="273" t="s">
        <v>2596</v>
      </c>
      <c r="J2061" s="273" t="s">
        <v>373</v>
      </c>
      <c r="K2061" s="275">
        <v>0.36499999999999999</v>
      </c>
      <c r="L2061" s="275">
        <v>0.36499999999999999</v>
      </c>
      <c r="M2061" s="275">
        <v>0.33917900000000001</v>
      </c>
      <c r="N2061" s="276">
        <v>7.0742465753424622</v>
      </c>
      <c r="O2061" s="273"/>
      <c r="P2061" s="273"/>
      <c r="Q2061" s="277"/>
    </row>
    <row r="2062" spans="1:17" customFormat="1">
      <c r="A2062" s="271">
        <v>2059</v>
      </c>
      <c r="B2062" s="272"/>
      <c r="C2062" s="272" t="s">
        <v>729</v>
      </c>
      <c r="D2062" s="272" t="s">
        <v>1434</v>
      </c>
      <c r="E2062" s="272"/>
      <c r="F2062" s="273" t="s">
        <v>5583</v>
      </c>
      <c r="G2062" s="274">
        <v>305511140205</v>
      </c>
      <c r="H2062" s="273" t="s">
        <v>5584</v>
      </c>
      <c r="I2062" s="273" t="s">
        <v>2596</v>
      </c>
      <c r="J2062" s="273" t="s">
        <v>373</v>
      </c>
      <c r="K2062" s="275">
        <v>0.85370000000000001</v>
      </c>
      <c r="L2062" s="275">
        <v>0.85370000000000001</v>
      </c>
      <c r="M2062" s="275">
        <v>0.79997099999999999</v>
      </c>
      <c r="N2062" s="276">
        <v>6.293662879231583</v>
      </c>
      <c r="O2062" s="273"/>
      <c r="P2062" s="273"/>
      <c r="Q2062" s="277"/>
    </row>
    <row r="2063" spans="1:17" customFormat="1">
      <c r="A2063" s="271">
        <v>2060</v>
      </c>
      <c r="B2063" s="272"/>
      <c r="C2063" s="272" t="s">
        <v>729</v>
      </c>
      <c r="D2063" s="272" t="s">
        <v>1434</v>
      </c>
      <c r="E2063" s="272"/>
      <c r="F2063" s="273" t="s">
        <v>5585</v>
      </c>
      <c r="G2063" s="274">
        <v>305511240105</v>
      </c>
      <c r="H2063" s="273" t="s">
        <v>5586</v>
      </c>
      <c r="I2063" s="273" t="s">
        <v>2596</v>
      </c>
      <c r="J2063" s="273" t="s">
        <v>373</v>
      </c>
      <c r="K2063" s="275">
        <v>1.0004500000000001</v>
      </c>
      <c r="L2063" s="275">
        <v>1.0004500000000001</v>
      </c>
      <c r="M2063" s="275">
        <v>0.93995300000000004</v>
      </c>
      <c r="N2063" s="276">
        <v>6.0469788595132208</v>
      </c>
      <c r="O2063" s="273"/>
      <c r="P2063" s="273"/>
      <c r="Q2063" s="277"/>
    </row>
    <row r="2064" spans="1:17" customFormat="1">
      <c r="A2064" s="271">
        <v>2061</v>
      </c>
      <c r="B2064" s="272"/>
      <c r="C2064" s="272" t="s">
        <v>729</v>
      </c>
      <c r="D2064" s="272" t="s">
        <v>1434</v>
      </c>
      <c r="E2064" s="272"/>
      <c r="F2064" s="273" t="s">
        <v>5587</v>
      </c>
      <c r="G2064" s="274">
        <v>305521340303</v>
      </c>
      <c r="H2064" s="273" t="s">
        <v>5588</v>
      </c>
      <c r="I2064" s="273" t="s">
        <v>2596</v>
      </c>
      <c r="J2064" s="273" t="s">
        <v>373</v>
      </c>
      <c r="K2064" s="275">
        <v>0.98040000000000005</v>
      </c>
      <c r="L2064" s="275">
        <v>0.98040000000000005</v>
      </c>
      <c r="M2064" s="275">
        <v>0.92513699999999999</v>
      </c>
      <c r="N2064" s="276">
        <v>5.6367809057527598</v>
      </c>
      <c r="O2064" s="273"/>
      <c r="P2064" s="273"/>
      <c r="Q2064" s="277"/>
    </row>
    <row r="2065" spans="1:17" customFormat="1">
      <c r="A2065" s="271">
        <v>2062</v>
      </c>
      <c r="B2065" s="272"/>
      <c r="C2065" s="272" t="s">
        <v>729</v>
      </c>
      <c r="D2065" s="272" t="s">
        <v>1434</v>
      </c>
      <c r="E2065" s="272"/>
      <c r="F2065" s="273" t="s">
        <v>5580</v>
      </c>
      <c r="G2065" s="274">
        <v>305511240203</v>
      </c>
      <c r="H2065" s="273" t="s">
        <v>5589</v>
      </c>
      <c r="I2065" s="273" t="s">
        <v>2596</v>
      </c>
      <c r="J2065" s="273" t="s">
        <v>373</v>
      </c>
      <c r="K2065" s="275">
        <v>4.1010999999999997</v>
      </c>
      <c r="L2065" s="275">
        <v>4.1010999999999997</v>
      </c>
      <c r="M2065" s="275">
        <v>3.8759759999999996</v>
      </c>
      <c r="N2065" s="276">
        <v>5.4893565141059746</v>
      </c>
      <c r="O2065" s="273"/>
      <c r="P2065" s="273"/>
      <c r="Q2065" s="277"/>
    </row>
    <row r="2066" spans="1:17" customFormat="1">
      <c r="A2066" s="271">
        <v>2063</v>
      </c>
      <c r="B2066" s="272"/>
      <c r="C2066" s="272" t="s">
        <v>729</v>
      </c>
      <c r="D2066" s="272" t="s">
        <v>1434</v>
      </c>
      <c r="E2066" s="272"/>
      <c r="F2066" s="273" t="s">
        <v>5583</v>
      </c>
      <c r="G2066" s="274">
        <v>305511140206</v>
      </c>
      <c r="H2066" s="273" t="s">
        <v>5590</v>
      </c>
      <c r="I2066" s="273" t="s">
        <v>2596</v>
      </c>
      <c r="J2066" s="273" t="s">
        <v>373</v>
      </c>
      <c r="K2066" s="275">
        <v>0.14749999999999999</v>
      </c>
      <c r="L2066" s="275">
        <v>0.14749999999999999</v>
      </c>
      <c r="M2066" s="275">
        <v>0.13947100000000001</v>
      </c>
      <c r="N2066" s="276">
        <v>5.4433898305084618</v>
      </c>
      <c r="O2066" s="273"/>
      <c r="P2066" s="273"/>
      <c r="Q2066" s="277"/>
    </row>
    <row r="2067" spans="1:17" customFormat="1">
      <c r="A2067" s="271">
        <v>2064</v>
      </c>
      <c r="B2067" s="272"/>
      <c r="C2067" s="272" t="s">
        <v>729</v>
      </c>
      <c r="D2067" s="272" t="s">
        <v>1434</v>
      </c>
      <c r="E2067" s="272"/>
      <c r="F2067" s="273" t="s">
        <v>5583</v>
      </c>
      <c r="G2067" s="274">
        <v>305511140202</v>
      </c>
      <c r="H2067" s="273" t="s">
        <v>5591</v>
      </c>
      <c r="I2067" s="273" t="s">
        <v>2658</v>
      </c>
      <c r="J2067" s="273" t="s">
        <v>373</v>
      </c>
      <c r="K2067" s="275">
        <v>3.9136000000000002</v>
      </c>
      <c r="L2067" s="275">
        <v>3.9136000000000002</v>
      </c>
      <c r="M2067" s="275">
        <v>3.7131220000000003</v>
      </c>
      <c r="N2067" s="276">
        <v>5.1225981193785755</v>
      </c>
      <c r="O2067" s="273"/>
      <c r="P2067" s="273"/>
      <c r="Q2067" s="277"/>
    </row>
    <row r="2068" spans="1:17" customFormat="1">
      <c r="A2068" s="271">
        <v>2065</v>
      </c>
      <c r="B2068" s="272"/>
      <c r="C2068" s="272" t="s">
        <v>729</v>
      </c>
      <c r="D2068" s="272" t="s">
        <v>1434</v>
      </c>
      <c r="E2068" s="272"/>
      <c r="F2068" s="273" t="s">
        <v>5583</v>
      </c>
      <c r="G2068" s="274">
        <v>305511140204</v>
      </c>
      <c r="H2068" s="273" t="s">
        <v>5592</v>
      </c>
      <c r="I2068" s="273" t="s">
        <v>2658</v>
      </c>
      <c r="J2068" s="273" t="s">
        <v>373</v>
      </c>
      <c r="K2068" s="275">
        <v>1.1807000000000001</v>
      </c>
      <c r="L2068" s="275">
        <v>1.1807000000000001</v>
      </c>
      <c r="M2068" s="275">
        <v>1.1263749999999999</v>
      </c>
      <c r="N2068" s="276">
        <v>4.6010841026509848</v>
      </c>
      <c r="O2068" s="273"/>
      <c r="P2068" s="273"/>
      <c r="Q2068" s="277"/>
    </row>
    <row r="2069" spans="1:17" customFormat="1">
      <c r="A2069" s="271">
        <v>2066</v>
      </c>
      <c r="B2069" s="272"/>
      <c r="C2069" s="272" t="s">
        <v>729</v>
      </c>
      <c r="D2069" s="272" t="s">
        <v>1434</v>
      </c>
      <c r="E2069" s="272"/>
      <c r="F2069" s="273" t="s">
        <v>5583</v>
      </c>
      <c r="G2069" s="274">
        <v>305511140203</v>
      </c>
      <c r="H2069" s="273" t="s">
        <v>5593</v>
      </c>
      <c r="I2069" s="273" t="s">
        <v>2596</v>
      </c>
      <c r="J2069" s="273" t="s">
        <v>373</v>
      </c>
      <c r="K2069" s="275">
        <v>3.4491999999999998</v>
      </c>
      <c r="L2069" s="275">
        <v>3.4491999999999998</v>
      </c>
      <c r="M2069" s="275">
        <v>3.302422</v>
      </c>
      <c r="N2069" s="276">
        <v>4.2554215470253931</v>
      </c>
      <c r="O2069" s="273"/>
      <c r="P2069" s="273"/>
      <c r="Q2069" s="277"/>
    </row>
    <row r="2070" spans="1:17" customFormat="1">
      <c r="A2070" s="271">
        <v>2067</v>
      </c>
      <c r="B2070" s="272"/>
      <c r="C2070" s="272" t="s">
        <v>729</v>
      </c>
      <c r="D2070" s="272" t="s">
        <v>1434</v>
      </c>
      <c r="E2070" s="272"/>
      <c r="F2070" s="273" t="s">
        <v>5585</v>
      </c>
      <c r="G2070" s="274">
        <v>305511240104</v>
      </c>
      <c r="H2070" s="273" t="s">
        <v>5594</v>
      </c>
      <c r="I2070" s="273" t="s">
        <v>2596</v>
      </c>
      <c r="J2070" s="273" t="s">
        <v>373</v>
      </c>
      <c r="K2070" s="275">
        <v>4.8183999999999996</v>
      </c>
      <c r="L2070" s="275">
        <v>4.8183999999999996</v>
      </c>
      <c r="M2070" s="275">
        <v>4.6166319999999992</v>
      </c>
      <c r="N2070" s="276">
        <v>4.1874481155570402</v>
      </c>
      <c r="O2070" s="273"/>
      <c r="P2070" s="273"/>
      <c r="Q2070" s="277"/>
    </row>
    <row r="2071" spans="1:17" customFormat="1">
      <c r="A2071" s="271">
        <v>2068</v>
      </c>
      <c r="B2071" s="272"/>
      <c r="C2071" s="272" t="s">
        <v>729</v>
      </c>
      <c r="D2071" s="272" t="s">
        <v>1434</v>
      </c>
      <c r="E2071" s="272"/>
      <c r="F2071" s="273" t="s">
        <v>5583</v>
      </c>
      <c r="G2071" s="274">
        <v>305511140201</v>
      </c>
      <c r="H2071" s="273" t="s">
        <v>5595</v>
      </c>
      <c r="I2071" s="273" t="s">
        <v>2596</v>
      </c>
      <c r="J2071" s="273" t="s">
        <v>373</v>
      </c>
      <c r="K2071" s="275">
        <v>0.74490000000000001</v>
      </c>
      <c r="L2071" s="275">
        <v>0.74490000000000001</v>
      </c>
      <c r="M2071" s="275">
        <v>0.71712600000000004</v>
      </c>
      <c r="N2071" s="276">
        <v>3.7285541683447394</v>
      </c>
      <c r="O2071" s="273"/>
      <c r="P2071" s="273"/>
      <c r="Q2071" s="277"/>
    </row>
    <row r="2072" spans="1:17" customFormat="1">
      <c r="A2072" s="271">
        <v>2069</v>
      </c>
      <c r="B2072" s="272"/>
      <c r="C2072" s="272" t="s">
        <v>729</v>
      </c>
      <c r="D2072" s="272" t="s">
        <v>1434</v>
      </c>
      <c r="E2072" s="272"/>
      <c r="F2072" s="273" t="s">
        <v>5580</v>
      </c>
      <c r="G2072" s="274">
        <v>305511240202</v>
      </c>
      <c r="H2072" s="273" t="s">
        <v>5596</v>
      </c>
      <c r="I2072" s="273" t="s">
        <v>2596</v>
      </c>
      <c r="J2072" s="273" t="s">
        <v>373</v>
      </c>
      <c r="K2072" s="275">
        <v>0.89680000000000004</v>
      </c>
      <c r="L2072" s="275">
        <v>0.89680000000000004</v>
      </c>
      <c r="M2072" s="275">
        <v>0.87020699999999995</v>
      </c>
      <c r="N2072" s="276">
        <v>2.9653211418376548</v>
      </c>
      <c r="O2072" s="273"/>
      <c r="P2072" s="273"/>
      <c r="Q2072" s="277"/>
    </row>
    <row r="2073" spans="1:17" customFormat="1">
      <c r="A2073" s="271">
        <v>2070</v>
      </c>
      <c r="B2073" s="272"/>
      <c r="C2073" s="272" t="s">
        <v>729</v>
      </c>
      <c r="D2073" s="272" t="s">
        <v>1434</v>
      </c>
      <c r="E2073" s="272"/>
      <c r="F2073" s="273" t="s">
        <v>5585</v>
      </c>
      <c r="G2073" s="274">
        <v>305511240101</v>
      </c>
      <c r="H2073" s="273" t="s">
        <v>5597</v>
      </c>
      <c r="I2073" s="273" t="s">
        <v>2596</v>
      </c>
      <c r="J2073" s="273" t="s">
        <v>373</v>
      </c>
      <c r="K2073" s="275">
        <v>3.4203999999999999</v>
      </c>
      <c r="L2073" s="275">
        <v>3.4203999999999999</v>
      </c>
      <c r="M2073" s="275">
        <v>3.3230760000000004</v>
      </c>
      <c r="N2073" s="276">
        <v>2.8453981990410342</v>
      </c>
      <c r="O2073" s="273"/>
      <c r="P2073" s="273"/>
      <c r="Q2073" s="277"/>
    </row>
    <row r="2074" spans="1:17" customFormat="1">
      <c r="A2074" s="271">
        <v>2071</v>
      </c>
      <c r="B2074" s="272"/>
      <c r="C2074" s="272" t="s">
        <v>729</v>
      </c>
      <c r="D2074" s="272" t="s">
        <v>1434</v>
      </c>
      <c r="E2074" s="272"/>
      <c r="F2074" s="273" t="s">
        <v>5580</v>
      </c>
      <c r="G2074" s="274">
        <v>305511240201</v>
      </c>
      <c r="H2074" s="273" t="s">
        <v>3165</v>
      </c>
      <c r="I2074" s="273" t="s">
        <v>2596</v>
      </c>
      <c r="J2074" s="273" t="s">
        <v>373</v>
      </c>
      <c r="K2074" s="275">
        <v>0.3034</v>
      </c>
      <c r="L2074" s="275">
        <v>0.3034</v>
      </c>
      <c r="M2074" s="275">
        <v>0.29613899999999999</v>
      </c>
      <c r="N2074" s="276">
        <v>2.3932102834541915</v>
      </c>
      <c r="O2074" s="273"/>
      <c r="P2074" s="273"/>
      <c r="Q2074" s="277"/>
    </row>
    <row r="2075" spans="1:17" customFormat="1">
      <c r="A2075" s="271">
        <v>2072</v>
      </c>
      <c r="B2075" s="272"/>
      <c r="C2075" s="272" t="s">
        <v>729</v>
      </c>
      <c r="D2075" s="272" t="s">
        <v>1434</v>
      </c>
      <c r="E2075" s="272"/>
      <c r="F2075" s="273" t="s">
        <v>5573</v>
      </c>
      <c r="G2075" s="274">
        <v>305511240403</v>
      </c>
      <c r="H2075" s="273" t="s">
        <v>5598</v>
      </c>
      <c r="I2075" s="273" t="s">
        <v>2840</v>
      </c>
      <c r="J2075" s="273" t="s">
        <v>373</v>
      </c>
      <c r="K2075" s="275">
        <v>1.1880999999999999</v>
      </c>
      <c r="L2075" s="275">
        <v>1.1880999999999999</v>
      </c>
      <c r="M2075" s="275">
        <v>1.164709</v>
      </c>
      <c r="N2075" s="276">
        <v>1.9687736722498055</v>
      </c>
      <c r="O2075" s="273"/>
      <c r="P2075" s="273"/>
      <c r="Q2075" s="277"/>
    </row>
    <row r="2076" spans="1:17" customFormat="1">
      <c r="A2076" s="271">
        <v>2073</v>
      </c>
      <c r="B2076" s="272"/>
      <c r="C2076" s="272" t="s">
        <v>729</v>
      </c>
      <c r="D2076" s="272" t="s">
        <v>1434</v>
      </c>
      <c r="E2076" s="272"/>
      <c r="F2076" s="273" t="s">
        <v>5573</v>
      </c>
      <c r="G2076" s="274">
        <v>305511240402</v>
      </c>
      <c r="H2076" s="273" t="s">
        <v>5599</v>
      </c>
      <c r="I2076" s="273" t="s">
        <v>2840</v>
      </c>
      <c r="J2076" s="273" t="s">
        <v>373</v>
      </c>
      <c r="K2076" s="275">
        <v>0.20863000000000001</v>
      </c>
      <c r="L2076" s="275">
        <v>0.20863000000000001</v>
      </c>
      <c r="M2076" s="275">
        <v>0.20617099999999999</v>
      </c>
      <c r="N2076" s="276">
        <v>1.1786416143411862</v>
      </c>
      <c r="O2076" s="273"/>
      <c r="P2076" s="273"/>
      <c r="Q2076" s="277"/>
    </row>
    <row r="2077" spans="1:17" customFormat="1">
      <c r="A2077" s="271">
        <v>2074</v>
      </c>
      <c r="B2077" s="272"/>
      <c r="C2077" s="272" t="s">
        <v>729</v>
      </c>
      <c r="D2077" s="272" t="s">
        <v>1434</v>
      </c>
      <c r="E2077" s="272"/>
      <c r="F2077" s="273" t="s">
        <v>5600</v>
      </c>
      <c r="G2077" s="274">
        <v>305521140402</v>
      </c>
      <c r="H2077" s="273" t="s">
        <v>5601</v>
      </c>
      <c r="I2077" s="273" t="s">
        <v>2599</v>
      </c>
      <c r="J2077" s="273" t="s">
        <v>373</v>
      </c>
      <c r="K2077" s="275">
        <v>2.1722999999999999</v>
      </c>
      <c r="L2077" s="275">
        <v>2.1722999999999999</v>
      </c>
      <c r="M2077" s="275">
        <v>2.162032</v>
      </c>
      <c r="N2077" s="276">
        <v>0.47267872761588847</v>
      </c>
      <c r="O2077" s="273"/>
      <c r="P2077" s="273"/>
      <c r="Q2077" s="277"/>
    </row>
    <row r="2078" spans="1:17" customFormat="1">
      <c r="A2078" s="271">
        <v>2075</v>
      </c>
      <c r="B2078" s="272"/>
      <c r="C2078" s="272" t="s">
        <v>729</v>
      </c>
      <c r="D2078" s="272" t="s">
        <v>1434</v>
      </c>
      <c r="E2078" s="272"/>
      <c r="F2078" s="273" t="s">
        <v>5600</v>
      </c>
      <c r="G2078" s="274">
        <v>305521140401</v>
      </c>
      <c r="H2078" s="273" t="s">
        <v>5602</v>
      </c>
      <c r="I2078" s="273" t="s">
        <v>2599</v>
      </c>
      <c r="J2078" s="273" t="s">
        <v>373</v>
      </c>
      <c r="K2078" s="275">
        <v>0.1903</v>
      </c>
      <c r="L2078" s="275">
        <v>0.1903</v>
      </c>
      <c r="M2078" s="275">
        <v>0.189521</v>
      </c>
      <c r="N2078" s="276">
        <v>0.40935365212821961</v>
      </c>
      <c r="O2078" s="273"/>
      <c r="P2078" s="273"/>
      <c r="Q2078" s="277"/>
    </row>
    <row r="2079" spans="1:17" customFormat="1">
      <c r="A2079" s="271">
        <v>2076</v>
      </c>
      <c r="B2079" s="272"/>
      <c r="C2079" s="272" t="s">
        <v>729</v>
      </c>
      <c r="D2079" s="272" t="s">
        <v>1434</v>
      </c>
      <c r="E2079" s="272"/>
      <c r="F2079" s="273" t="s">
        <v>5600</v>
      </c>
      <c r="G2079" s="274">
        <v>305521140403</v>
      </c>
      <c r="H2079" s="273" t="s">
        <v>5603</v>
      </c>
      <c r="I2079" s="273" t="s">
        <v>2599</v>
      </c>
      <c r="J2079" s="273" t="s">
        <v>373</v>
      </c>
      <c r="K2079" s="275">
        <v>7.3400000000000007E-2</v>
      </c>
      <c r="L2079" s="275">
        <v>7.3400000000000007E-2</v>
      </c>
      <c r="M2079" s="275">
        <v>7.3169999999999999E-2</v>
      </c>
      <c r="N2079" s="276">
        <v>0.31335149863761302</v>
      </c>
      <c r="O2079" s="273"/>
      <c r="P2079" s="273"/>
      <c r="Q2079" s="277"/>
    </row>
    <row r="2080" spans="1:17" customFormat="1">
      <c r="A2080" s="271">
        <v>2077</v>
      </c>
      <c r="B2080" s="272"/>
      <c r="C2080" s="272" t="s">
        <v>729</v>
      </c>
      <c r="D2080" s="272" t="s">
        <v>1434</v>
      </c>
      <c r="E2080" s="272"/>
      <c r="F2080" s="273" t="s">
        <v>5600</v>
      </c>
      <c r="G2080" s="274">
        <v>305521140404</v>
      </c>
      <c r="H2080" s="273" t="s">
        <v>5604</v>
      </c>
      <c r="I2080" s="273" t="s">
        <v>2599</v>
      </c>
      <c r="J2080" s="273" t="s">
        <v>373</v>
      </c>
      <c r="K2080" s="275">
        <v>0.63449999999999995</v>
      </c>
      <c r="L2080" s="275">
        <v>0.63449999999999995</v>
      </c>
      <c r="M2080" s="275">
        <v>0.63175800000000004</v>
      </c>
      <c r="N2080" s="276">
        <v>0.43215130023639264</v>
      </c>
      <c r="O2080" s="273"/>
      <c r="P2080" s="273"/>
      <c r="Q2080" s="277"/>
    </row>
    <row r="2081" spans="1:17" customFormat="1">
      <c r="A2081" s="271">
        <v>2078</v>
      </c>
      <c r="B2081" s="272"/>
      <c r="C2081" s="272" t="s">
        <v>729</v>
      </c>
      <c r="D2081" s="272" t="s">
        <v>1434</v>
      </c>
      <c r="E2081" s="272"/>
      <c r="F2081" s="273" t="s">
        <v>5605</v>
      </c>
      <c r="G2081" s="274">
        <v>305521440206</v>
      </c>
      <c r="H2081" s="273" t="s">
        <v>5606</v>
      </c>
      <c r="I2081" s="273" t="s">
        <v>2596</v>
      </c>
      <c r="J2081" s="273" t="s">
        <v>373</v>
      </c>
      <c r="K2081" s="275">
        <v>0.1231</v>
      </c>
      <c r="L2081" s="275">
        <v>0.1231</v>
      </c>
      <c r="M2081" s="275">
        <v>0.11419600000000001</v>
      </c>
      <c r="N2081" s="276">
        <v>7.2331437855402063</v>
      </c>
      <c r="O2081" s="273"/>
      <c r="P2081" s="273"/>
      <c r="Q2081" s="277"/>
    </row>
    <row r="2082" spans="1:17" customFormat="1">
      <c r="A2082" s="271">
        <v>2079</v>
      </c>
      <c r="B2082" s="272"/>
      <c r="C2082" s="272" t="s">
        <v>729</v>
      </c>
      <c r="D2082" s="272" t="s">
        <v>1434</v>
      </c>
      <c r="E2082" s="272"/>
      <c r="F2082" s="273" t="s">
        <v>5607</v>
      </c>
      <c r="G2082" s="274">
        <v>305521440106</v>
      </c>
      <c r="H2082" s="273" t="s">
        <v>5608</v>
      </c>
      <c r="I2082" s="273" t="s">
        <v>2599</v>
      </c>
      <c r="J2082" s="273" t="s">
        <v>373</v>
      </c>
      <c r="K2082" s="275">
        <v>0.70040000000000002</v>
      </c>
      <c r="L2082" s="275">
        <v>0.70040000000000002</v>
      </c>
      <c r="M2082" s="275">
        <v>0.66750100000000001</v>
      </c>
      <c r="N2082" s="276">
        <v>4.6971730439748729</v>
      </c>
      <c r="O2082" s="273"/>
      <c r="P2082" s="273"/>
      <c r="Q2082" s="277"/>
    </row>
    <row r="2083" spans="1:17" customFormat="1">
      <c r="A2083" s="271">
        <v>2080</v>
      </c>
      <c r="B2083" s="272"/>
      <c r="C2083" s="272" t="s">
        <v>729</v>
      </c>
      <c r="D2083" s="272" t="s">
        <v>1434</v>
      </c>
      <c r="E2083" s="272"/>
      <c r="F2083" s="273" t="s">
        <v>5587</v>
      </c>
      <c r="G2083" s="274">
        <v>305521340304</v>
      </c>
      <c r="H2083" s="273" t="s">
        <v>5609</v>
      </c>
      <c r="I2083" s="273" t="s">
        <v>2596</v>
      </c>
      <c r="J2083" s="273" t="s">
        <v>373</v>
      </c>
      <c r="K2083" s="275">
        <v>0.25019999999999998</v>
      </c>
      <c r="L2083" s="275">
        <v>0.25019999999999998</v>
      </c>
      <c r="M2083" s="275">
        <v>0.238623</v>
      </c>
      <c r="N2083" s="276">
        <v>4.6270983213429169</v>
      </c>
      <c r="O2083" s="273"/>
      <c r="P2083" s="273"/>
      <c r="Q2083" s="277"/>
    </row>
    <row r="2084" spans="1:17" customFormat="1">
      <c r="A2084" s="271">
        <v>2081</v>
      </c>
      <c r="B2084" s="272"/>
      <c r="C2084" s="272" t="s">
        <v>729</v>
      </c>
      <c r="D2084" s="272" t="s">
        <v>1434</v>
      </c>
      <c r="E2084" s="272"/>
      <c r="F2084" s="273" t="s">
        <v>5605</v>
      </c>
      <c r="G2084" s="274">
        <v>305521440205</v>
      </c>
      <c r="H2084" s="273" t="s">
        <v>5610</v>
      </c>
      <c r="I2084" s="273" t="s">
        <v>2596</v>
      </c>
      <c r="J2084" s="273" t="s">
        <v>373</v>
      </c>
      <c r="K2084" s="275">
        <v>0.39389999999999997</v>
      </c>
      <c r="L2084" s="275">
        <v>0.39389999999999997</v>
      </c>
      <c r="M2084" s="275">
        <v>0.37965599999999999</v>
      </c>
      <c r="N2084" s="276">
        <v>3.6161462300076108</v>
      </c>
      <c r="O2084" s="273"/>
      <c r="P2084" s="273"/>
      <c r="Q2084" s="277"/>
    </row>
    <row r="2085" spans="1:17" customFormat="1">
      <c r="A2085" s="271">
        <v>2082</v>
      </c>
      <c r="B2085" s="272"/>
      <c r="C2085" s="272" t="s">
        <v>729</v>
      </c>
      <c r="D2085" s="272" t="s">
        <v>1434</v>
      </c>
      <c r="E2085" s="272"/>
      <c r="F2085" s="273" t="s">
        <v>5611</v>
      </c>
      <c r="G2085" s="274">
        <v>305521140203</v>
      </c>
      <c r="H2085" s="273" t="s">
        <v>5612</v>
      </c>
      <c r="I2085" s="273" t="s">
        <v>2599</v>
      </c>
      <c r="J2085" s="273" t="s">
        <v>373</v>
      </c>
      <c r="K2085" s="275">
        <v>0.1951</v>
      </c>
      <c r="L2085" s="275">
        <v>0.1951</v>
      </c>
      <c r="M2085" s="275">
        <v>0.18852099999999999</v>
      </c>
      <c r="N2085" s="276">
        <v>3.372116863147105</v>
      </c>
      <c r="O2085" s="273"/>
      <c r="P2085" s="273"/>
      <c r="Q2085" s="277"/>
    </row>
    <row r="2086" spans="1:17" customFormat="1">
      <c r="A2086" s="271">
        <v>2083</v>
      </c>
      <c r="B2086" s="272"/>
      <c r="C2086" s="272" t="s">
        <v>729</v>
      </c>
      <c r="D2086" s="272" t="s">
        <v>1434</v>
      </c>
      <c r="E2086" s="272"/>
      <c r="F2086" s="273" t="s">
        <v>5605</v>
      </c>
      <c r="G2086" s="274">
        <v>305521440202</v>
      </c>
      <c r="H2086" s="273" t="s">
        <v>5613</v>
      </c>
      <c r="I2086" s="273" t="s">
        <v>2596</v>
      </c>
      <c r="J2086" s="273" t="s">
        <v>373</v>
      </c>
      <c r="K2086" s="275">
        <v>0.21740000000000001</v>
      </c>
      <c r="L2086" s="275">
        <v>0.21740000000000001</v>
      </c>
      <c r="M2086" s="275">
        <v>0.210368</v>
      </c>
      <c r="N2086" s="276">
        <v>3.2345906163753497</v>
      </c>
      <c r="O2086" s="273"/>
      <c r="P2086" s="273"/>
      <c r="Q2086" s="277"/>
    </row>
    <row r="2087" spans="1:17" customFormat="1">
      <c r="A2087" s="271">
        <v>2084</v>
      </c>
      <c r="B2087" s="272"/>
      <c r="C2087" s="272" t="s">
        <v>729</v>
      </c>
      <c r="D2087" s="272" t="s">
        <v>1434</v>
      </c>
      <c r="E2087" s="272"/>
      <c r="F2087" s="273" t="s">
        <v>5614</v>
      </c>
      <c r="G2087" s="274">
        <v>305512440101</v>
      </c>
      <c r="H2087" s="273" t="s">
        <v>5615</v>
      </c>
      <c r="I2087" s="273" t="s">
        <v>2599</v>
      </c>
      <c r="J2087" s="273" t="s">
        <v>373</v>
      </c>
      <c r="K2087" s="275">
        <v>1.4266000000000001</v>
      </c>
      <c r="L2087" s="275">
        <v>1.4266000000000001</v>
      </c>
      <c r="M2087" s="275">
        <v>1.3814469999999999</v>
      </c>
      <c r="N2087" s="276">
        <v>3.1650778073741921</v>
      </c>
      <c r="O2087" s="273"/>
      <c r="P2087" s="273"/>
      <c r="Q2087" s="277"/>
    </row>
    <row r="2088" spans="1:17" customFormat="1">
      <c r="A2088" s="271">
        <v>2085</v>
      </c>
      <c r="B2088" s="272"/>
      <c r="C2088" s="272" t="s">
        <v>729</v>
      </c>
      <c r="D2088" s="272" t="s">
        <v>1434</v>
      </c>
      <c r="E2088" s="272"/>
      <c r="F2088" s="273" t="s">
        <v>5614</v>
      </c>
      <c r="G2088" s="274">
        <v>305512440107</v>
      </c>
      <c r="H2088" s="273" t="s">
        <v>5616</v>
      </c>
      <c r="I2088" s="273" t="s">
        <v>2599</v>
      </c>
      <c r="J2088" s="273" t="s">
        <v>373</v>
      </c>
      <c r="K2088" s="275">
        <v>1.3932</v>
      </c>
      <c r="L2088" s="275">
        <v>1.3932</v>
      </c>
      <c r="M2088" s="275">
        <v>1.3492230000000001</v>
      </c>
      <c r="N2088" s="276">
        <v>3.1565460809646813</v>
      </c>
      <c r="O2088" s="273"/>
      <c r="P2088" s="273"/>
      <c r="Q2088" s="277"/>
    </row>
    <row r="2089" spans="1:17" customFormat="1">
      <c r="A2089" s="271">
        <v>2086</v>
      </c>
      <c r="B2089" s="272"/>
      <c r="C2089" s="272" t="s">
        <v>729</v>
      </c>
      <c r="D2089" s="272" t="s">
        <v>1434</v>
      </c>
      <c r="E2089" s="272"/>
      <c r="F2089" s="273" t="s">
        <v>5614</v>
      </c>
      <c r="G2089" s="274">
        <v>305512440103</v>
      </c>
      <c r="H2089" s="273" t="s">
        <v>5617</v>
      </c>
      <c r="I2089" s="273" t="s">
        <v>2599</v>
      </c>
      <c r="J2089" s="273" t="s">
        <v>373</v>
      </c>
      <c r="K2089" s="275">
        <v>1.4798</v>
      </c>
      <c r="L2089" s="275">
        <v>1.4798</v>
      </c>
      <c r="M2089" s="275">
        <v>1.43587</v>
      </c>
      <c r="N2089" s="276">
        <v>2.9686444114069488</v>
      </c>
      <c r="O2089" s="273"/>
      <c r="P2089" s="273"/>
      <c r="Q2089" s="277"/>
    </row>
    <row r="2090" spans="1:17" customFormat="1">
      <c r="A2090" s="271">
        <v>2087</v>
      </c>
      <c r="B2090" s="272"/>
      <c r="C2090" s="272" t="s">
        <v>729</v>
      </c>
      <c r="D2090" s="272" t="s">
        <v>1434</v>
      </c>
      <c r="E2090" s="272"/>
      <c r="F2090" s="273" t="s">
        <v>5614</v>
      </c>
      <c r="G2090" s="274">
        <v>305512440105</v>
      </c>
      <c r="H2090" s="273" t="s">
        <v>5618</v>
      </c>
      <c r="I2090" s="273" t="s">
        <v>2599</v>
      </c>
      <c r="J2090" s="273" t="s">
        <v>373</v>
      </c>
      <c r="K2090" s="275">
        <v>3.5430000000000001</v>
      </c>
      <c r="L2090" s="275">
        <v>3.5430000000000001</v>
      </c>
      <c r="M2090" s="275">
        <v>3.4412719999999997</v>
      </c>
      <c r="N2090" s="276">
        <v>2.871239062941024</v>
      </c>
      <c r="O2090" s="273"/>
      <c r="P2090" s="273"/>
      <c r="Q2090" s="277"/>
    </row>
    <row r="2091" spans="1:17" customFormat="1">
      <c r="A2091" s="271">
        <v>2088</v>
      </c>
      <c r="B2091" s="272"/>
      <c r="C2091" s="272" t="s">
        <v>729</v>
      </c>
      <c r="D2091" s="272" t="s">
        <v>1434</v>
      </c>
      <c r="E2091" s="272"/>
      <c r="F2091" s="273" t="s">
        <v>5605</v>
      </c>
      <c r="G2091" s="274">
        <v>305521440201</v>
      </c>
      <c r="H2091" s="273" t="s">
        <v>5619</v>
      </c>
      <c r="I2091" s="273" t="s">
        <v>2596</v>
      </c>
      <c r="J2091" s="273" t="s">
        <v>373</v>
      </c>
      <c r="K2091" s="275">
        <v>0.875</v>
      </c>
      <c r="L2091" s="275">
        <v>0.875</v>
      </c>
      <c r="M2091" s="275">
        <v>0.85</v>
      </c>
      <c r="N2091" s="276">
        <v>2.8571428571428599</v>
      </c>
      <c r="O2091" s="273"/>
      <c r="P2091" s="273"/>
      <c r="Q2091" s="277"/>
    </row>
    <row r="2092" spans="1:17" customFormat="1">
      <c r="A2092" s="271">
        <v>2089</v>
      </c>
      <c r="B2092" s="272"/>
      <c r="C2092" s="272" t="s">
        <v>729</v>
      </c>
      <c r="D2092" s="272" t="s">
        <v>1434</v>
      </c>
      <c r="E2092" s="272"/>
      <c r="F2092" s="273" t="s">
        <v>5605</v>
      </c>
      <c r="G2092" s="274">
        <v>305521440204</v>
      </c>
      <c r="H2092" s="273" t="s">
        <v>3384</v>
      </c>
      <c r="I2092" s="273" t="s">
        <v>2596</v>
      </c>
      <c r="J2092" s="273" t="s">
        <v>373</v>
      </c>
      <c r="K2092" s="275">
        <v>9.2999999999999999E-2</v>
      </c>
      <c r="L2092" s="275">
        <v>9.2999999999999999E-2</v>
      </c>
      <c r="M2092" s="275">
        <v>9.0368000000000004E-2</v>
      </c>
      <c r="N2092" s="276">
        <v>2.8301075268817155</v>
      </c>
      <c r="O2092" s="273"/>
      <c r="P2092" s="273"/>
      <c r="Q2092" s="277"/>
    </row>
    <row r="2093" spans="1:17" customFormat="1">
      <c r="A2093" s="271">
        <v>2090</v>
      </c>
      <c r="B2093" s="272"/>
      <c r="C2093" s="272" t="s">
        <v>729</v>
      </c>
      <c r="D2093" s="272" t="s">
        <v>1434</v>
      </c>
      <c r="E2093" s="272"/>
      <c r="F2093" s="273" t="s">
        <v>5605</v>
      </c>
      <c r="G2093" s="274">
        <v>305521440203</v>
      </c>
      <c r="H2093" s="273" t="s">
        <v>5620</v>
      </c>
      <c r="I2093" s="273" t="s">
        <v>2596</v>
      </c>
      <c r="J2093" s="273" t="s">
        <v>373</v>
      </c>
      <c r="K2093" s="275">
        <v>1.1317999999999999</v>
      </c>
      <c r="L2093" s="275">
        <v>1.1317999999999999</v>
      </c>
      <c r="M2093" s="275">
        <v>1.099945</v>
      </c>
      <c r="N2093" s="276">
        <v>2.8145432055133388</v>
      </c>
      <c r="O2093" s="273"/>
      <c r="P2093" s="273"/>
      <c r="Q2093" s="277"/>
    </row>
    <row r="2094" spans="1:17" customFormat="1">
      <c r="A2094" s="271">
        <v>2091</v>
      </c>
      <c r="B2094" s="272"/>
      <c r="C2094" s="272" t="s">
        <v>729</v>
      </c>
      <c r="D2094" s="272" t="s">
        <v>1434</v>
      </c>
      <c r="E2094" s="272"/>
      <c r="F2094" s="273" t="s">
        <v>5621</v>
      </c>
      <c r="G2094" s="274">
        <v>305521340104</v>
      </c>
      <c r="H2094" s="273" t="s">
        <v>2900</v>
      </c>
      <c r="I2094" s="273" t="s">
        <v>2658</v>
      </c>
      <c r="J2094" s="273" t="s">
        <v>373</v>
      </c>
      <c r="K2094" s="275">
        <v>0.91749999999999998</v>
      </c>
      <c r="L2094" s="275">
        <v>0.91749999999999998</v>
      </c>
      <c r="M2094" s="275">
        <v>0.89221700000000004</v>
      </c>
      <c r="N2094" s="276">
        <v>2.7556403269754708</v>
      </c>
      <c r="O2094" s="273"/>
      <c r="P2094" s="273"/>
      <c r="Q2094" s="277"/>
    </row>
    <row r="2095" spans="1:17" customFormat="1">
      <c r="A2095" s="271">
        <v>2092</v>
      </c>
      <c r="B2095" s="272"/>
      <c r="C2095" s="272" t="s">
        <v>729</v>
      </c>
      <c r="D2095" s="272" t="s">
        <v>1434</v>
      </c>
      <c r="E2095" s="272"/>
      <c r="F2095" s="273" t="s">
        <v>5622</v>
      </c>
      <c r="G2095" s="274">
        <v>305522140202</v>
      </c>
      <c r="H2095" s="273" t="s">
        <v>5623</v>
      </c>
      <c r="I2095" s="273" t="s">
        <v>2599</v>
      </c>
      <c r="J2095" s="273" t="s">
        <v>373</v>
      </c>
      <c r="K2095" s="275">
        <v>5.7459999999999997E-2</v>
      </c>
      <c r="L2095" s="275">
        <v>5.7459999999999997E-2</v>
      </c>
      <c r="M2095" s="275">
        <v>5.6034E-2</v>
      </c>
      <c r="N2095" s="276">
        <v>2.4817264183779963</v>
      </c>
      <c r="O2095" s="273"/>
      <c r="P2095" s="273"/>
      <c r="Q2095" s="277"/>
    </row>
    <row r="2096" spans="1:17" customFormat="1">
      <c r="A2096" s="271">
        <v>2093</v>
      </c>
      <c r="B2096" s="272"/>
      <c r="C2096" s="272" t="s">
        <v>729</v>
      </c>
      <c r="D2096" s="272" t="s">
        <v>1434</v>
      </c>
      <c r="E2096" s="272"/>
      <c r="F2096" s="273" t="s">
        <v>5587</v>
      </c>
      <c r="G2096" s="274">
        <v>305521340302</v>
      </c>
      <c r="H2096" s="273" t="s">
        <v>5624</v>
      </c>
      <c r="I2096" s="273" t="s">
        <v>2599</v>
      </c>
      <c r="J2096" s="273" t="s">
        <v>373</v>
      </c>
      <c r="K2096" s="275">
        <v>1.7816000000000001</v>
      </c>
      <c r="L2096" s="275">
        <v>1.7816000000000001</v>
      </c>
      <c r="M2096" s="275">
        <v>1.7391009999999998</v>
      </c>
      <c r="N2096" s="276">
        <v>2.3854400538841651</v>
      </c>
      <c r="O2096" s="273"/>
      <c r="P2096" s="273"/>
      <c r="Q2096" s="277"/>
    </row>
    <row r="2097" spans="1:17" customFormat="1">
      <c r="A2097" s="271">
        <v>2094</v>
      </c>
      <c r="B2097" s="272"/>
      <c r="C2097" s="272" t="s">
        <v>729</v>
      </c>
      <c r="D2097" s="272" t="s">
        <v>1434</v>
      </c>
      <c r="E2097" s="272"/>
      <c r="F2097" s="273" t="s">
        <v>5607</v>
      </c>
      <c r="G2097" s="274">
        <v>305521440104</v>
      </c>
      <c r="H2097" s="273" t="s">
        <v>5625</v>
      </c>
      <c r="I2097" s="273" t="s">
        <v>2599</v>
      </c>
      <c r="J2097" s="273" t="s">
        <v>373</v>
      </c>
      <c r="K2097" s="275">
        <v>3.0482</v>
      </c>
      <c r="L2097" s="275">
        <v>3.0482</v>
      </c>
      <c r="M2097" s="275">
        <v>2.977001</v>
      </c>
      <c r="N2097" s="276">
        <v>2.3357719309756582</v>
      </c>
      <c r="O2097" s="273"/>
      <c r="P2097" s="273"/>
      <c r="Q2097" s="277"/>
    </row>
    <row r="2098" spans="1:17" customFormat="1">
      <c r="A2098" s="271">
        <v>2095</v>
      </c>
      <c r="B2098" s="272"/>
      <c r="C2098" s="272" t="s">
        <v>729</v>
      </c>
      <c r="D2098" s="272" t="s">
        <v>1434</v>
      </c>
      <c r="E2098" s="272"/>
      <c r="F2098" s="273" t="s">
        <v>5607</v>
      </c>
      <c r="G2098" s="274">
        <v>305521440103</v>
      </c>
      <c r="H2098" s="273" t="s">
        <v>5626</v>
      </c>
      <c r="I2098" s="273" t="s">
        <v>2599</v>
      </c>
      <c r="J2098" s="273" t="s">
        <v>373</v>
      </c>
      <c r="K2098" s="275">
        <v>2.3862999999999999</v>
      </c>
      <c r="L2098" s="275">
        <v>2.3862999999999999</v>
      </c>
      <c r="M2098" s="275">
        <v>2.3310119999999999</v>
      </c>
      <c r="N2098" s="276">
        <v>2.3168922599840762</v>
      </c>
      <c r="O2098" s="273"/>
      <c r="P2098" s="273"/>
      <c r="Q2098" s="277"/>
    </row>
    <row r="2099" spans="1:17" customFormat="1">
      <c r="A2099" s="271">
        <v>2096</v>
      </c>
      <c r="B2099" s="272"/>
      <c r="C2099" s="272" t="s">
        <v>729</v>
      </c>
      <c r="D2099" s="272" t="s">
        <v>1434</v>
      </c>
      <c r="E2099" s="272"/>
      <c r="F2099" s="273" t="s">
        <v>5627</v>
      </c>
      <c r="G2099" s="274">
        <v>305521140301</v>
      </c>
      <c r="H2099" s="273" t="s">
        <v>5628</v>
      </c>
      <c r="I2099" s="273" t="s">
        <v>2599</v>
      </c>
      <c r="J2099" s="273" t="s">
        <v>373</v>
      </c>
      <c r="K2099" s="275">
        <v>1.1577999999999999</v>
      </c>
      <c r="L2099" s="275">
        <v>1.1577999999999999</v>
      </c>
      <c r="M2099" s="275">
        <v>1.1348339999999999</v>
      </c>
      <c r="N2099" s="276">
        <v>1.9835895664190744</v>
      </c>
      <c r="O2099" s="273"/>
      <c r="P2099" s="273"/>
      <c r="Q2099" s="277"/>
    </row>
    <row r="2100" spans="1:17" customFormat="1">
      <c r="A2100" s="271">
        <v>2097</v>
      </c>
      <c r="B2100" s="272"/>
      <c r="C2100" s="272" t="s">
        <v>729</v>
      </c>
      <c r="D2100" s="272" t="s">
        <v>1434</v>
      </c>
      <c r="E2100" s="272"/>
      <c r="F2100" s="273" t="s">
        <v>5629</v>
      </c>
      <c r="G2100" s="274">
        <v>305521140101</v>
      </c>
      <c r="H2100" s="273" t="s">
        <v>2655</v>
      </c>
      <c r="I2100" s="273" t="s">
        <v>2599</v>
      </c>
      <c r="J2100" s="273" t="s">
        <v>373</v>
      </c>
      <c r="K2100" s="275">
        <v>3.5619999999999998</v>
      </c>
      <c r="L2100" s="275">
        <v>3.5619999999999998</v>
      </c>
      <c r="M2100" s="275">
        <v>3.4919520000000004</v>
      </c>
      <c r="N2100" s="276">
        <v>1.9665356541268795</v>
      </c>
      <c r="O2100" s="273"/>
      <c r="P2100" s="273"/>
      <c r="Q2100" s="277"/>
    </row>
    <row r="2101" spans="1:17" customFormat="1">
      <c r="A2101" s="271">
        <v>2098</v>
      </c>
      <c r="B2101" s="272"/>
      <c r="C2101" s="272" t="s">
        <v>729</v>
      </c>
      <c r="D2101" s="272" t="s">
        <v>1434</v>
      </c>
      <c r="E2101" s="272"/>
      <c r="F2101" s="273" t="s">
        <v>5629</v>
      </c>
      <c r="G2101" s="274">
        <v>305521140104</v>
      </c>
      <c r="H2101" s="273" t="s">
        <v>5630</v>
      </c>
      <c r="I2101" s="273" t="s">
        <v>2599</v>
      </c>
      <c r="J2101" s="273" t="s">
        <v>373</v>
      </c>
      <c r="K2101" s="275">
        <v>4.2388000000000003</v>
      </c>
      <c r="L2101" s="275">
        <v>4.2388000000000003</v>
      </c>
      <c r="M2101" s="275">
        <v>4.1570980000000004</v>
      </c>
      <c r="N2101" s="276">
        <v>1.927479475323203</v>
      </c>
      <c r="O2101" s="273"/>
      <c r="P2101" s="273"/>
      <c r="Q2101" s="277"/>
    </row>
    <row r="2102" spans="1:17" customFormat="1">
      <c r="A2102" s="271">
        <v>2099</v>
      </c>
      <c r="B2102" s="272"/>
      <c r="C2102" s="272" t="s">
        <v>729</v>
      </c>
      <c r="D2102" s="272" t="s">
        <v>1434</v>
      </c>
      <c r="E2102" s="272"/>
      <c r="F2102" s="273" t="s">
        <v>5627</v>
      </c>
      <c r="G2102" s="274">
        <v>305521140303</v>
      </c>
      <c r="H2102" s="273" t="s">
        <v>5631</v>
      </c>
      <c r="I2102" s="273" t="s">
        <v>2599</v>
      </c>
      <c r="J2102" s="273" t="s">
        <v>373</v>
      </c>
      <c r="K2102" s="275">
        <v>2.3784000000000001</v>
      </c>
      <c r="L2102" s="275">
        <v>2.3784000000000001</v>
      </c>
      <c r="M2102" s="275">
        <v>2.333364</v>
      </c>
      <c r="N2102" s="276">
        <v>1.8935418768920316</v>
      </c>
      <c r="O2102" s="273"/>
      <c r="P2102" s="273"/>
      <c r="Q2102" s="277"/>
    </row>
    <row r="2103" spans="1:17" customFormat="1">
      <c r="A2103" s="271">
        <v>2100</v>
      </c>
      <c r="B2103" s="272"/>
      <c r="C2103" s="272" t="s">
        <v>729</v>
      </c>
      <c r="D2103" s="272" t="s">
        <v>1434</v>
      </c>
      <c r="E2103" s="272"/>
      <c r="F2103" s="273" t="s">
        <v>5632</v>
      </c>
      <c r="G2103" s="274">
        <v>305521340403</v>
      </c>
      <c r="H2103" s="273" t="s">
        <v>5633</v>
      </c>
      <c r="I2103" s="273" t="s">
        <v>2596</v>
      </c>
      <c r="J2103" s="273" t="s">
        <v>373</v>
      </c>
      <c r="K2103" s="275">
        <v>1.1288</v>
      </c>
      <c r="L2103" s="275">
        <v>1.1288</v>
      </c>
      <c r="M2103" s="275">
        <v>1.1112899999999999</v>
      </c>
      <c r="N2103" s="276">
        <v>1.5512048192771206</v>
      </c>
      <c r="O2103" s="273"/>
      <c r="P2103" s="273"/>
      <c r="Q2103" s="277"/>
    </row>
    <row r="2104" spans="1:17" customFormat="1">
      <c r="A2104" s="271">
        <v>2101</v>
      </c>
      <c r="B2104" s="272"/>
      <c r="C2104" s="272" t="s">
        <v>729</v>
      </c>
      <c r="D2104" s="272" t="s">
        <v>1434</v>
      </c>
      <c r="E2104" s="272"/>
      <c r="F2104" s="273" t="s">
        <v>5627</v>
      </c>
      <c r="G2104" s="274">
        <v>305521140302</v>
      </c>
      <c r="H2104" s="273" t="s">
        <v>5634</v>
      </c>
      <c r="I2104" s="273" t="s">
        <v>2599</v>
      </c>
      <c r="J2104" s="273" t="s">
        <v>373</v>
      </c>
      <c r="K2104" s="275">
        <v>2.0506000000000002</v>
      </c>
      <c r="L2104" s="275">
        <v>2.0506000000000002</v>
      </c>
      <c r="M2104" s="275">
        <v>2.0228709999999999</v>
      </c>
      <c r="N2104" s="276">
        <v>1.3522383692577946</v>
      </c>
      <c r="O2104" s="273"/>
      <c r="P2104" s="273"/>
      <c r="Q2104" s="277"/>
    </row>
    <row r="2105" spans="1:17" customFormat="1">
      <c r="A2105" s="271">
        <v>2102</v>
      </c>
      <c r="B2105" s="272"/>
      <c r="C2105" s="272" t="s">
        <v>729</v>
      </c>
      <c r="D2105" s="272" t="s">
        <v>1434</v>
      </c>
      <c r="E2105" s="272"/>
      <c r="F2105" s="273" t="s">
        <v>5627</v>
      </c>
      <c r="G2105" s="274">
        <v>305521140304</v>
      </c>
      <c r="H2105" s="273" t="s">
        <v>5635</v>
      </c>
      <c r="I2105" s="273" t="s">
        <v>2599</v>
      </c>
      <c r="J2105" s="273" t="s">
        <v>373</v>
      </c>
      <c r="K2105" s="275">
        <v>1.9019999999999999</v>
      </c>
      <c r="L2105" s="275">
        <v>1.9019999999999999</v>
      </c>
      <c r="M2105" s="275">
        <v>1.877327</v>
      </c>
      <c r="N2105" s="276">
        <v>1.2972134595162959</v>
      </c>
      <c r="O2105" s="273"/>
      <c r="P2105" s="273"/>
      <c r="Q2105" s="277"/>
    </row>
    <row r="2106" spans="1:17" customFormat="1">
      <c r="A2106" s="271">
        <v>2103</v>
      </c>
      <c r="B2106" s="272"/>
      <c r="C2106" s="272" t="s">
        <v>729</v>
      </c>
      <c r="D2106" s="272" t="s">
        <v>1434</v>
      </c>
      <c r="E2106" s="272"/>
      <c r="F2106" s="273" t="s">
        <v>5629</v>
      </c>
      <c r="G2106" s="274">
        <v>305521140103</v>
      </c>
      <c r="H2106" s="273" t="s">
        <v>5636</v>
      </c>
      <c r="I2106" s="273" t="s">
        <v>2599</v>
      </c>
      <c r="J2106" s="273" t="s">
        <v>373</v>
      </c>
      <c r="K2106" s="275">
        <v>0.60829999999999995</v>
      </c>
      <c r="L2106" s="275">
        <v>0.60829999999999995</v>
      </c>
      <c r="M2106" s="275">
        <v>0.60259499999999999</v>
      </c>
      <c r="N2106" s="276">
        <v>0.93785960874567831</v>
      </c>
      <c r="O2106" s="273"/>
      <c r="P2106" s="273"/>
      <c r="Q2106" s="277"/>
    </row>
    <row r="2107" spans="1:17" customFormat="1">
      <c r="A2107" s="271">
        <v>2104</v>
      </c>
      <c r="B2107" s="272"/>
      <c r="C2107" s="272" t="s">
        <v>729</v>
      </c>
      <c r="D2107" s="272" t="s">
        <v>1434</v>
      </c>
      <c r="E2107" s="272"/>
      <c r="F2107" s="273" t="s">
        <v>5607</v>
      </c>
      <c r="G2107" s="274">
        <v>305521440102</v>
      </c>
      <c r="H2107" s="273" t="s">
        <v>5637</v>
      </c>
      <c r="I2107" s="273" t="s">
        <v>2599</v>
      </c>
      <c r="J2107" s="273" t="s">
        <v>373</v>
      </c>
      <c r="K2107" s="275">
        <v>3.0529999999999999</v>
      </c>
      <c r="L2107" s="275">
        <v>3.0529999999999999</v>
      </c>
      <c r="M2107" s="275">
        <v>3.0263610000000001</v>
      </c>
      <c r="N2107" s="276">
        <v>0.87255158860137105</v>
      </c>
      <c r="O2107" s="273"/>
      <c r="P2107" s="273"/>
      <c r="Q2107" s="277"/>
    </row>
    <row r="2108" spans="1:17" customFormat="1">
      <c r="A2108" s="271">
        <v>2105</v>
      </c>
      <c r="B2108" s="272"/>
      <c r="C2108" s="272" t="s">
        <v>729</v>
      </c>
      <c r="D2108" s="272" t="s">
        <v>1434</v>
      </c>
      <c r="E2108" s="272"/>
      <c r="F2108" s="273" t="s">
        <v>5611</v>
      </c>
      <c r="G2108" s="274">
        <v>305521140202</v>
      </c>
      <c r="H2108" s="273" t="s">
        <v>5638</v>
      </c>
      <c r="I2108" s="273" t="s">
        <v>2599</v>
      </c>
      <c r="J2108" s="273" t="s">
        <v>373</v>
      </c>
      <c r="K2108" s="275">
        <v>1.49895</v>
      </c>
      <c r="L2108" s="275">
        <v>1.49895</v>
      </c>
      <c r="M2108" s="275">
        <v>1.4876499999999999</v>
      </c>
      <c r="N2108" s="276">
        <v>0.75386103605858024</v>
      </c>
      <c r="O2108" s="273"/>
      <c r="P2108" s="273"/>
      <c r="Q2108" s="277"/>
    </row>
    <row r="2109" spans="1:17" customFormat="1">
      <c r="A2109" s="271">
        <v>2106</v>
      </c>
      <c r="B2109" s="272"/>
      <c r="C2109" s="272" t="s">
        <v>729</v>
      </c>
      <c r="D2109" s="272" t="s">
        <v>1434</v>
      </c>
      <c r="E2109" s="272"/>
      <c r="F2109" s="273" t="s">
        <v>5632</v>
      </c>
      <c r="G2109" s="274">
        <v>305521340405</v>
      </c>
      <c r="H2109" s="273" t="s">
        <v>5639</v>
      </c>
      <c r="I2109" s="273" t="s">
        <v>2596</v>
      </c>
      <c r="J2109" s="273" t="s">
        <v>373</v>
      </c>
      <c r="K2109" s="275">
        <v>2.5666000000000002</v>
      </c>
      <c r="L2109" s="275">
        <v>2.5666000000000002</v>
      </c>
      <c r="M2109" s="275">
        <v>2.5495030000000001</v>
      </c>
      <c r="N2109" s="276">
        <v>0.66613418530351975</v>
      </c>
      <c r="O2109" s="273"/>
      <c r="P2109" s="273"/>
      <c r="Q2109" s="277"/>
    </row>
    <row r="2110" spans="1:17" customFormat="1">
      <c r="A2110" s="271">
        <v>2107</v>
      </c>
      <c r="B2110" s="272"/>
      <c r="C2110" s="272" t="s">
        <v>729</v>
      </c>
      <c r="D2110" s="272" t="s">
        <v>1434</v>
      </c>
      <c r="E2110" s="272"/>
      <c r="F2110" s="273" t="s">
        <v>5629</v>
      </c>
      <c r="G2110" s="274">
        <v>305521140107</v>
      </c>
      <c r="H2110" s="273" t="s">
        <v>5640</v>
      </c>
      <c r="I2110" s="273" t="s">
        <v>2599</v>
      </c>
      <c r="J2110" s="273" t="s">
        <v>373</v>
      </c>
      <c r="K2110" s="275">
        <v>2.7326000000000001</v>
      </c>
      <c r="L2110" s="275">
        <v>2.7326000000000001</v>
      </c>
      <c r="M2110" s="275">
        <v>2.714769</v>
      </c>
      <c r="N2110" s="276">
        <v>0.65252872721950339</v>
      </c>
      <c r="O2110" s="273"/>
      <c r="P2110" s="273"/>
      <c r="Q2110" s="277"/>
    </row>
    <row r="2111" spans="1:17" customFormat="1">
      <c r="A2111" s="271">
        <v>2108</v>
      </c>
      <c r="B2111" s="272"/>
      <c r="C2111" s="272" t="s">
        <v>729</v>
      </c>
      <c r="D2111" s="272" t="s">
        <v>1434</v>
      </c>
      <c r="E2111" s="272"/>
      <c r="F2111" s="273" t="s">
        <v>5641</v>
      </c>
      <c r="G2111" s="274">
        <v>305522140104</v>
      </c>
      <c r="H2111" s="273" t="s">
        <v>5642</v>
      </c>
      <c r="I2111" s="273" t="s">
        <v>2599</v>
      </c>
      <c r="J2111" s="273" t="s">
        <v>373</v>
      </c>
      <c r="K2111" s="275">
        <v>2.8408000000000002</v>
      </c>
      <c r="L2111" s="275">
        <v>2.8408000000000002</v>
      </c>
      <c r="M2111" s="275">
        <v>2.8233969999999999</v>
      </c>
      <c r="N2111" s="276">
        <v>0.61260912419037872</v>
      </c>
      <c r="O2111" s="273"/>
      <c r="P2111" s="273"/>
      <c r="Q2111" s="277"/>
    </row>
    <row r="2112" spans="1:17" customFormat="1">
      <c r="A2112" s="271">
        <v>2109</v>
      </c>
      <c r="B2112" s="272"/>
      <c r="C2112" s="272" t="s">
        <v>729</v>
      </c>
      <c r="D2112" s="272" t="s">
        <v>1434</v>
      </c>
      <c r="E2112" s="272"/>
      <c r="F2112" s="273" t="s">
        <v>5611</v>
      </c>
      <c r="G2112" s="274">
        <v>305521140201</v>
      </c>
      <c r="H2112" s="273" t="s">
        <v>5643</v>
      </c>
      <c r="I2112" s="273" t="s">
        <v>2599</v>
      </c>
      <c r="J2112" s="273" t="s">
        <v>373</v>
      </c>
      <c r="K2112" s="275">
        <v>0.45046000000000003</v>
      </c>
      <c r="L2112" s="275">
        <v>0.45046000000000003</v>
      </c>
      <c r="M2112" s="275">
        <v>0.44773799999999997</v>
      </c>
      <c r="N2112" s="276">
        <v>0.60427118945079639</v>
      </c>
      <c r="O2112" s="273"/>
      <c r="P2112" s="273"/>
      <c r="Q2112" s="277"/>
    </row>
    <row r="2113" spans="1:17" customFormat="1">
      <c r="A2113" s="271">
        <v>2110</v>
      </c>
      <c r="B2113" s="272"/>
      <c r="C2113" s="272" t="s">
        <v>729</v>
      </c>
      <c r="D2113" s="272" t="s">
        <v>1434</v>
      </c>
      <c r="E2113" s="272"/>
      <c r="F2113" s="273" t="s">
        <v>5632</v>
      </c>
      <c r="G2113" s="274">
        <v>305521340402</v>
      </c>
      <c r="H2113" s="273" t="s">
        <v>5644</v>
      </c>
      <c r="I2113" s="273" t="s">
        <v>2596</v>
      </c>
      <c r="J2113" s="273" t="s">
        <v>373</v>
      </c>
      <c r="K2113" s="275">
        <v>1.7644500000000001</v>
      </c>
      <c r="L2113" s="275">
        <v>1.7644500000000001</v>
      </c>
      <c r="M2113" s="275">
        <v>1.7577940000000001</v>
      </c>
      <c r="N2113" s="276">
        <v>0.37722803139788574</v>
      </c>
      <c r="O2113" s="273"/>
      <c r="P2113" s="273"/>
      <c r="Q2113" s="277"/>
    </row>
    <row r="2114" spans="1:17" customFormat="1">
      <c r="A2114" s="271">
        <v>2111</v>
      </c>
      <c r="B2114" s="272"/>
      <c r="C2114" s="272" t="s">
        <v>729</v>
      </c>
      <c r="D2114" s="272" t="s">
        <v>1434</v>
      </c>
      <c r="E2114" s="272"/>
      <c r="F2114" s="273" t="s">
        <v>5632</v>
      </c>
      <c r="G2114" s="274">
        <v>305521340404</v>
      </c>
      <c r="H2114" s="273" t="s">
        <v>5645</v>
      </c>
      <c r="I2114" s="273" t="s">
        <v>2596</v>
      </c>
      <c r="J2114" s="273" t="s">
        <v>373</v>
      </c>
      <c r="K2114" s="275">
        <v>3.2709000000000001</v>
      </c>
      <c r="L2114" s="275">
        <v>3.2709000000000001</v>
      </c>
      <c r="M2114" s="275">
        <v>3.2592630000000002</v>
      </c>
      <c r="N2114" s="276">
        <v>0.35577364028248792</v>
      </c>
      <c r="O2114" s="273"/>
      <c r="P2114" s="273"/>
      <c r="Q2114" s="277"/>
    </row>
    <row r="2115" spans="1:17" customFormat="1">
      <c r="A2115" s="271">
        <v>2112</v>
      </c>
      <c r="B2115" s="272"/>
      <c r="C2115" s="272" t="s">
        <v>729</v>
      </c>
      <c r="D2115" s="272" t="s">
        <v>1434</v>
      </c>
      <c r="E2115" s="272"/>
      <c r="F2115" s="273" t="s">
        <v>5607</v>
      </c>
      <c r="G2115" s="274">
        <v>305521440101</v>
      </c>
      <c r="H2115" s="273" t="s">
        <v>5646</v>
      </c>
      <c r="I2115" s="273" t="s">
        <v>2599</v>
      </c>
      <c r="J2115" s="273" t="s">
        <v>373</v>
      </c>
      <c r="K2115" s="275">
        <v>2.1583999999999999</v>
      </c>
      <c r="L2115" s="275">
        <v>2.1583999999999999</v>
      </c>
      <c r="M2115" s="275">
        <v>2.151605</v>
      </c>
      <c r="N2115" s="276">
        <v>0.31481653076352323</v>
      </c>
      <c r="O2115" s="273"/>
      <c r="P2115" s="273"/>
      <c r="Q2115" s="277"/>
    </row>
    <row r="2116" spans="1:17" customFormat="1">
      <c r="A2116" s="271">
        <v>2113</v>
      </c>
      <c r="B2116" s="272"/>
      <c r="C2116" s="272" t="s">
        <v>729</v>
      </c>
      <c r="D2116" s="272" t="s">
        <v>1434</v>
      </c>
      <c r="E2116" s="272"/>
      <c r="F2116" s="273" t="s">
        <v>5647</v>
      </c>
      <c r="G2116" s="274">
        <v>305521340203</v>
      </c>
      <c r="H2116" s="273" t="s">
        <v>5648</v>
      </c>
      <c r="I2116" s="273" t="s">
        <v>2596</v>
      </c>
      <c r="J2116" s="273" t="s">
        <v>373</v>
      </c>
      <c r="K2116" s="275">
        <v>1.2577</v>
      </c>
      <c r="L2116" s="275">
        <v>1.2577</v>
      </c>
      <c r="M2116" s="275">
        <v>1.254313</v>
      </c>
      <c r="N2116" s="276">
        <v>0.26930110519201944</v>
      </c>
      <c r="O2116" s="273"/>
      <c r="P2116" s="273"/>
      <c r="Q2116" s="277"/>
    </row>
    <row r="2117" spans="1:17" customFormat="1">
      <c r="A2117" s="271">
        <v>2114</v>
      </c>
      <c r="B2117" s="272"/>
      <c r="C2117" s="272" t="s">
        <v>729</v>
      </c>
      <c r="D2117" s="272" t="s">
        <v>1434</v>
      </c>
      <c r="E2117" s="272"/>
      <c r="F2117" s="273" t="s">
        <v>5647</v>
      </c>
      <c r="G2117" s="274">
        <v>305521340204</v>
      </c>
      <c r="H2117" s="273" t="s">
        <v>5649</v>
      </c>
      <c r="I2117" s="273" t="s">
        <v>2596</v>
      </c>
      <c r="J2117" s="273" t="s">
        <v>373</v>
      </c>
      <c r="K2117" s="275">
        <v>0.55464999999999998</v>
      </c>
      <c r="L2117" s="275">
        <v>0.55464999999999998</v>
      </c>
      <c r="M2117" s="275">
        <v>0.553894</v>
      </c>
      <c r="N2117" s="276">
        <v>0.13630217254123844</v>
      </c>
      <c r="O2117" s="273"/>
      <c r="P2117" s="273"/>
      <c r="Q2117" s="277"/>
    </row>
    <row r="2118" spans="1:17" customFormat="1">
      <c r="A2118" s="271">
        <v>2115</v>
      </c>
      <c r="B2118" s="272"/>
      <c r="C2118" s="272" t="s">
        <v>729</v>
      </c>
      <c r="D2118" s="272" t="s">
        <v>1434</v>
      </c>
      <c r="E2118" s="272"/>
      <c r="F2118" s="273" t="s">
        <v>5632</v>
      </c>
      <c r="G2118" s="274">
        <v>305521340401</v>
      </c>
      <c r="H2118" s="273" t="s">
        <v>5650</v>
      </c>
      <c r="I2118" s="273" t="s">
        <v>2658</v>
      </c>
      <c r="J2118" s="273" t="s">
        <v>373</v>
      </c>
      <c r="K2118" s="275">
        <v>4.6933100000000003</v>
      </c>
      <c r="L2118" s="275">
        <v>4.6933100000000003</v>
      </c>
      <c r="M2118" s="275">
        <v>4.6430090000000002</v>
      </c>
      <c r="N2118" s="276">
        <v>1.0717595897138725</v>
      </c>
      <c r="O2118" s="273"/>
      <c r="P2118" s="273"/>
      <c r="Q2118" s="277"/>
    </row>
    <row r="2119" spans="1:17" customFormat="1">
      <c r="A2119" s="271">
        <v>2116</v>
      </c>
      <c r="B2119" s="272"/>
      <c r="C2119" s="272" t="s">
        <v>729</v>
      </c>
      <c r="D2119" s="272" t="s">
        <v>1434</v>
      </c>
      <c r="E2119" s="272"/>
      <c r="F2119" s="273" t="s">
        <v>5622</v>
      </c>
      <c r="G2119" s="274">
        <v>305522140201</v>
      </c>
      <c r="H2119" s="273" t="s">
        <v>5651</v>
      </c>
      <c r="I2119" s="273" t="s">
        <v>2599</v>
      </c>
      <c r="J2119" s="273" t="s">
        <v>373</v>
      </c>
      <c r="K2119" s="275">
        <v>1.4246000000000001</v>
      </c>
      <c r="L2119" s="275">
        <v>1.4246000000000001</v>
      </c>
      <c r="M2119" s="275">
        <v>1.4186460000000001</v>
      </c>
      <c r="N2119" s="276">
        <v>0.41794187842201419</v>
      </c>
      <c r="O2119" s="273"/>
      <c r="P2119" s="273"/>
      <c r="Q2119" s="277"/>
    </row>
    <row r="2120" spans="1:17" customFormat="1">
      <c r="A2120" s="271">
        <v>2117</v>
      </c>
      <c r="B2120" s="272"/>
      <c r="C2120" s="272" t="s">
        <v>729</v>
      </c>
      <c r="D2120" s="272" t="s">
        <v>1434</v>
      </c>
      <c r="E2120" s="272"/>
      <c r="F2120" s="273" t="s">
        <v>5652</v>
      </c>
      <c r="G2120" s="274">
        <v>305522440402</v>
      </c>
      <c r="H2120" s="273" t="s">
        <v>5653</v>
      </c>
      <c r="I2120" s="273" t="s">
        <v>2599</v>
      </c>
      <c r="J2120" s="273" t="s">
        <v>373</v>
      </c>
      <c r="K2120" s="275">
        <v>0.23080000000000001</v>
      </c>
      <c r="L2120" s="275">
        <v>0.23080000000000001</v>
      </c>
      <c r="M2120" s="275">
        <v>0.218338</v>
      </c>
      <c r="N2120" s="276">
        <v>5.3994800693240901</v>
      </c>
      <c r="O2120" s="273"/>
      <c r="P2120" s="273"/>
      <c r="Q2120" s="277"/>
    </row>
    <row r="2121" spans="1:17" customFormat="1">
      <c r="A2121" s="271">
        <v>2118</v>
      </c>
      <c r="B2121" s="272"/>
      <c r="C2121" s="272" t="s">
        <v>729</v>
      </c>
      <c r="D2121" s="272" t="s">
        <v>1434</v>
      </c>
      <c r="E2121" s="272"/>
      <c r="F2121" s="273" t="s">
        <v>5654</v>
      </c>
      <c r="G2121" s="274">
        <v>305522340103</v>
      </c>
      <c r="H2121" s="273" t="s">
        <v>5655</v>
      </c>
      <c r="I2121" s="273" t="s">
        <v>2599</v>
      </c>
      <c r="J2121" s="273" t="s">
        <v>373</v>
      </c>
      <c r="K2121" s="275">
        <v>0.62880000000000003</v>
      </c>
      <c r="L2121" s="275">
        <v>0.62880000000000003</v>
      </c>
      <c r="M2121" s="275">
        <v>0.60892900000000005</v>
      </c>
      <c r="N2121" s="276">
        <v>3.1601463104325656</v>
      </c>
      <c r="O2121" s="273"/>
      <c r="P2121" s="273"/>
      <c r="Q2121" s="277"/>
    </row>
    <row r="2122" spans="1:17" customFormat="1">
      <c r="A2122" s="271">
        <v>2119</v>
      </c>
      <c r="B2122" s="272"/>
      <c r="C2122" s="272" t="s">
        <v>729</v>
      </c>
      <c r="D2122" s="272" t="s">
        <v>1434</v>
      </c>
      <c r="E2122" s="272"/>
      <c r="F2122" s="273" t="s">
        <v>5652</v>
      </c>
      <c r="G2122" s="274">
        <v>305522440403</v>
      </c>
      <c r="H2122" s="273" t="s">
        <v>4827</v>
      </c>
      <c r="I2122" s="273" t="s">
        <v>2599</v>
      </c>
      <c r="J2122" s="273" t="s">
        <v>373</v>
      </c>
      <c r="K2122" s="275">
        <v>0.45200000000000001</v>
      </c>
      <c r="L2122" s="275">
        <v>0.45200000000000001</v>
      </c>
      <c r="M2122" s="275">
        <v>0.43786700000000001</v>
      </c>
      <c r="N2122" s="276">
        <v>3.1267699115044261</v>
      </c>
      <c r="O2122" s="273"/>
      <c r="P2122" s="273"/>
      <c r="Q2122" s="277"/>
    </row>
    <row r="2123" spans="1:17" customFormat="1">
      <c r="A2123" s="271">
        <v>2120</v>
      </c>
      <c r="B2123" s="272"/>
      <c r="C2123" s="272" t="s">
        <v>729</v>
      </c>
      <c r="D2123" s="272" t="s">
        <v>1434</v>
      </c>
      <c r="E2123" s="272"/>
      <c r="F2123" s="273" t="s">
        <v>5622</v>
      </c>
      <c r="G2123" s="274">
        <v>305522140206</v>
      </c>
      <c r="H2123" s="273" t="s">
        <v>5656</v>
      </c>
      <c r="I2123" s="273" t="s">
        <v>2599</v>
      </c>
      <c r="J2123" s="273" t="s">
        <v>373</v>
      </c>
      <c r="K2123" s="275">
        <v>0.64971999999999996</v>
      </c>
      <c r="L2123" s="275">
        <v>0.64971999999999996</v>
      </c>
      <c r="M2123" s="275">
        <v>0.63015900000000002</v>
      </c>
      <c r="N2123" s="276">
        <v>3.0106815243489411</v>
      </c>
      <c r="O2123" s="273"/>
      <c r="P2123" s="273"/>
      <c r="Q2123" s="277"/>
    </row>
    <row r="2124" spans="1:17" customFormat="1">
      <c r="A2124" s="271">
        <v>2121</v>
      </c>
      <c r="B2124" s="272"/>
      <c r="C2124" s="272" t="s">
        <v>729</v>
      </c>
      <c r="D2124" s="272" t="s">
        <v>1434</v>
      </c>
      <c r="E2124" s="272"/>
      <c r="F2124" s="273" t="s">
        <v>5652</v>
      </c>
      <c r="G2124" s="274">
        <v>305522440401</v>
      </c>
      <c r="H2124" s="273" t="s">
        <v>5657</v>
      </c>
      <c r="I2124" s="273" t="s">
        <v>2599</v>
      </c>
      <c r="J2124" s="273" t="s">
        <v>373</v>
      </c>
      <c r="K2124" s="275">
        <v>1.6906000000000001</v>
      </c>
      <c r="L2124" s="275">
        <v>1.6906000000000001</v>
      </c>
      <c r="M2124" s="275">
        <v>1.6422889999999999</v>
      </c>
      <c r="N2124" s="276">
        <v>2.8576245120075838</v>
      </c>
      <c r="O2124" s="273"/>
      <c r="P2124" s="273"/>
      <c r="Q2124" s="277"/>
    </row>
    <row r="2125" spans="1:17" customFormat="1">
      <c r="A2125" s="271">
        <v>2122</v>
      </c>
      <c r="B2125" s="272"/>
      <c r="C2125" s="272" t="s">
        <v>729</v>
      </c>
      <c r="D2125" s="272" t="s">
        <v>1434</v>
      </c>
      <c r="E2125" s="272"/>
      <c r="F2125" s="273" t="s">
        <v>5622</v>
      </c>
      <c r="G2125" s="274">
        <v>305522140203</v>
      </c>
      <c r="H2125" s="273" t="s">
        <v>5658</v>
      </c>
      <c r="I2125" s="273" t="s">
        <v>2599</v>
      </c>
      <c r="J2125" s="273" t="s">
        <v>373</v>
      </c>
      <c r="K2125" s="275">
        <v>3.14866</v>
      </c>
      <c r="L2125" s="275">
        <v>3.14866</v>
      </c>
      <c r="M2125" s="275">
        <v>3.0604390000000001</v>
      </c>
      <c r="N2125" s="276">
        <v>2.8018585684068742</v>
      </c>
      <c r="O2125" s="273"/>
      <c r="P2125" s="273"/>
      <c r="Q2125" s="277"/>
    </row>
    <row r="2126" spans="1:17" customFormat="1">
      <c r="A2126" s="271">
        <v>2123</v>
      </c>
      <c r="B2126" s="272"/>
      <c r="C2126" s="272" t="s">
        <v>729</v>
      </c>
      <c r="D2126" s="272" t="s">
        <v>1434</v>
      </c>
      <c r="E2126" s="272"/>
      <c r="F2126" s="273" t="s">
        <v>5659</v>
      </c>
      <c r="G2126" s="274">
        <v>305522440103</v>
      </c>
      <c r="H2126" s="273" t="s">
        <v>3121</v>
      </c>
      <c r="I2126" s="273" t="s">
        <v>2599</v>
      </c>
      <c r="J2126" s="273" t="s">
        <v>373</v>
      </c>
      <c r="K2126" s="275">
        <v>0.439</v>
      </c>
      <c r="L2126" s="275">
        <v>0.439</v>
      </c>
      <c r="M2126" s="275">
        <v>0.42702099999999998</v>
      </c>
      <c r="N2126" s="276">
        <v>2.7287015945330335</v>
      </c>
      <c r="O2126" s="273"/>
      <c r="P2126" s="273"/>
      <c r="Q2126" s="277"/>
    </row>
    <row r="2127" spans="1:17" customFormat="1">
      <c r="A2127" s="271">
        <v>2124</v>
      </c>
      <c r="B2127" s="272"/>
      <c r="C2127" s="272" t="s">
        <v>729</v>
      </c>
      <c r="D2127" s="272" t="s">
        <v>1434</v>
      </c>
      <c r="E2127" s="272"/>
      <c r="F2127" s="273" t="s">
        <v>5660</v>
      </c>
      <c r="G2127" s="274">
        <v>305522240202</v>
      </c>
      <c r="H2127" s="273" t="s">
        <v>5661</v>
      </c>
      <c r="I2127" s="273" t="s">
        <v>2599</v>
      </c>
      <c r="J2127" s="273" t="s">
        <v>373</v>
      </c>
      <c r="K2127" s="275">
        <v>0.37380000000000002</v>
      </c>
      <c r="L2127" s="275">
        <v>0.37380000000000002</v>
      </c>
      <c r="M2127" s="275">
        <v>0.363649</v>
      </c>
      <c r="N2127" s="276">
        <v>2.7156233279828839</v>
      </c>
      <c r="O2127" s="273"/>
      <c r="P2127" s="273"/>
      <c r="Q2127" s="277"/>
    </row>
    <row r="2128" spans="1:17" customFormat="1">
      <c r="A2128" s="271">
        <v>2125</v>
      </c>
      <c r="B2128" s="272"/>
      <c r="C2128" s="272" t="s">
        <v>729</v>
      </c>
      <c r="D2128" s="272" t="s">
        <v>1434</v>
      </c>
      <c r="E2128" s="272"/>
      <c r="F2128" s="273" t="s">
        <v>5652</v>
      </c>
      <c r="G2128" s="274">
        <v>305522440404</v>
      </c>
      <c r="H2128" s="273" t="s">
        <v>2694</v>
      </c>
      <c r="I2128" s="273" t="s">
        <v>2599</v>
      </c>
      <c r="J2128" s="273" t="s">
        <v>373</v>
      </c>
      <c r="K2128" s="275">
        <v>5.0099999999999999E-2</v>
      </c>
      <c r="L2128" s="275">
        <v>5.0099999999999999E-2</v>
      </c>
      <c r="M2128" s="275">
        <v>4.8763000000000001E-2</v>
      </c>
      <c r="N2128" s="276">
        <v>2.6686626746506943</v>
      </c>
      <c r="O2128" s="273"/>
      <c r="P2128" s="273"/>
      <c r="Q2128" s="277"/>
    </row>
    <row r="2129" spans="1:17" customFormat="1">
      <c r="A2129" s="271">
        <v>2126</v>
      </c>
      <c r="B2129" s="272"/>
      <c r="C2129" s="272" t="s">
        <v>729</v>
      </c>
      <c r="D2129" s="272" t="s">
        <v>1434</v>
      </c>
      <c r="E2129" s="272"/>
      <c r="F2129" s="273" t="s">
        <v>5622</v>
      </c>
      <c r="G2129" s="274">
        <v>305522140205</v>
      </c>
      <c r="H2129" s="273" t="s">
        <v>5662</v>
      </c>
      <c r="I2129" s="273" t="s">
        <v>2599</v>
      </c>
      <c r="J2129" s="273" t="s">
        <v>373</v>
      </c>
      <c r="K2129" s="275">
        <v>0.90856000000000003</v>
      </c>
      <c r="L2129" s="275">
        <v>0.90856000000000003</v>
      </c>
      <c r="M2129" s="275">
        <v>0.88453099999999996</v>
      </c>
      <c r="N2129" s="276">
        <v>2.6447345249625864</v>
      </c>
      <c r="O2129" s="273"/>
      <c r="P2129" s="273"/>
      <c r="Q2129" s="277"/>
    </row>
    <row r="2130" spans="1:17" customFormat="1">
      <c r="A2130" s="271">
        <v>2127</v>
      </c>
      <c r="B2130" s="272"/>
      <c r="C2130" s="272" t="s">
        <v>729</v>
      </c>
      <c r="D2130" s="272" t="s">
        <v>1434</v>
      </c>
      <c r="E2130" s="272"/>
      <c r="F2130" s="273" t="s">
        <v>5659</v>
      </c>
      <c r="G2130" s="274">
        <v>305522440101</v>
      </c>
      <c r="H2130" s="273" t="s">
        <v>5663</v>
      </c>
      <c r="I2130" s="273" t="s">
        <v>2599</v>
      </c>
      <c r="J2130" s="273" t="s">
        <v>373</v>
      </c>
      <c r="K2130" s="275">
        <v>0.627</v>
      </c>
      <c r="L2130" s="275">
        <v>0.627</v>
      </c>
      <c r="M2130" s="275">
        <v>0.61097200000000007</v>
      </c>
      <c r="N2130" s="276">
        <v>2.5562998405103556</v>
      </c>
      <c r="O2130" s="273"/>
      <c r="P2130" s="273"/>
      <c r="Q2130" s="277"/>
    </row>
    <row r="2131" spans="1:17" customFormat="1">
      <c r="A2131" s="271">
        <v>2128</v>
      </c>
      <c r="B2131" s="272"/>
      <c r="C2131" s="272" t="s">
        <v>729</v>
      </c>
      <c r="D2131" s="272" t="s">
        <v>1434</v>
      </c>
      <c r="E2131" s="272"/>
      <c r="F2131" s="273" t="s">
        <v>5641</v>
      </c>
      <c r="G2131" s="274">
        <v>305522140106</v>
      </c>
      <c r="H2131" s="273" t="s">
        <v>5664</v>
      </c>
      <c r="I2131" s="273" t="s">
        <v>2599</v>
      </c>
      <c r="J2131" s="273" t="s">
        <v>373</v>
      </c>
      <c r="K2131" s="275">
        <v>1.0391999999999999</v>
      </c>
      <c r="L2131" s="275">
        <v>1.0391999999999999</v>
      </c>
      <c r="M2131" s="275">
        <v>1.012688</v>
      </c>
      <c r="N2131" s="276">
        <v>2.5511932255581091</v>
      </c>
      <c r="O2131" s="273"/>
      <c r="P2131" s="273"/>
      <c r="Q2131" s="277"/>
    </row>
    <row r="2132" spans="1:17" customFormat="1">
      <c r="A2132" s="271">
        <v>2129</v>
      </c>
      <c r="B2132" s="272"/>
      <c r="C2132" s="272" t="s">
        <v>729</v>
      </c>
      <c r="D2132" s="272" t="s">
        <v>1434</v>
      </c>
      <c r="E2132" s="272"/>
      <c r="F2132" s="273" t="s">
        <v>5665</v>
      </c>
      <c r="G2132" s="274">
        <v>305522440205</v>
      </c>
      <c r="H2132" s="273" t="s">
        <v>5666</v>
      </c>
      <c r="I2132" s="273" t="s">
        <v>2599</v>
      </c>
      <c r="J2132" s="273" t="s">
        <v>373</v>
      </c>
      <c r="K2132" s="275">
        <v>1.0109999999999999</v>
      </c>
      <c r="L2132" s="275">
        <v>1.0109999999999999</v>
      </c>
      <c r="M2132" s="275">
        <v>0.98765700000000001</v>
      </c>
      <c r="N2132" s="276">
        <v>2.3089020771513247</v>
      </c>
      <c r="O2132" s="273"/>
      <c r="P2132" s="273"/>
      <c r="Q2132" s="277"/>
    </row>
    <row r="2133" spans="1:17" customFormat="1">
      <c r="A2133" s="271">
        <v>2130</v>
      </c>
      <c r="B2133" s="272"/>
      <c r="C2133" s="272" t="s">
        <v>729</v>
      </c>
      <c r="D2133" s="272" t="s">
        <v>1434</v>
      </c>
      <c r="E2133" s="272"/>
      <c r="F2133" s="273" t="s">
        <v>5641</v>
      </c>
      <c r="G2133" s="274">
        <v>305522140105</v>
      </c>
      <c r="H2133" s="273" t="s">
        <v>5651</v>
      </c>
      <c r="I2133" s="273" t="s">
        <v>2599</v>
      </c>
      <c r="J2133" s="273" t="s">
        <v>373</v>
      </c>
      <c r="K2133" s="275">
        <v>0.64700000000000002</v>
      </c>
      <c r="L2133" s="275">
        <v>0.64700000000000002</v>
      </c>
      <c r="M2133" s="275">
        <v>0.632602</v>
      </c>
      <c r="N2133" s="276">
        <v>2.2253477588871746</v>
      </c>
      <c r="O2133" s="273"/>
      <c r="P2133" s="273"/>
      <c r="Q2133" s="277"/>
    </row>
    <row r="2134" spans="1:17" customFormat="1">
      <c r="A2134" s="271">
        <v>2131</v>
      </c>
      <c r="B2134" s="272"/>
      <c r="C2134" s="272" t="s">
        <v>729</v>
      </c>
      <c r="D2134" s="272" t="s">
        <v>1434</v>
      </c>
      <c r="E2134" s="272"/>
      <c r="F2134" s="273" t="s">
        <v>5641</v>
      </c>
      <c r="G2134" s="274">
        <v>305522140103</v>
      </c>
      <c r="H2134" s="273" t="s">
        <v>5667</v>
      </c>
      <c r="I2134" s="273" t="s">
        <v>2599</v>
      </c>
      <c r="J2134" s="273" t="s">
        <v>373</v>
      </c>
      <c r="K2134" s="275">
        <v>1.7744</v>
      </c>
      <c r="L2134" s="275">
        <v>1.7744</v>
      </c>
      <c r="M2134" s="275">
        <v>1.7351369999999999</v>
      </c>
      <c r="N2134" s="276">
        <v>2.2127479711451783</v>
      </c>
      <c r="O2134" s="273"/>
      <c r="P2134" s="273"/>
      <c r="Q2134" s="277"/>
    </row>
    <row r="2135" spans="1:17" customFormat="1">
      <c r="A2135" s="271">
        <v>2132</v>
      </c>
      <c r="B2135" s="272"/>
      <c r="C2135" s="272" t="s">
        <v>729</v>
      </c>
      <c r="D2135" s="272" t="s">
        <v>1434</v>
      </c>
      <c r="E2135" s="272"/>
      <c r="F2135" s="273" t="s">
        <v>5654</v>
      </c>
      <c r="G2135" s="274">
        <v>305522340102</v>
      </c>
      <c r="H2135" s="273" t="s">
        <v>5668</v>
      </c>
      <c r="I2135" s="273" t="s">
        <v>2599</v>
      </c>
      <c r="J2135" s="273" t="s">
        <v>373</v>
      </c>
      <c r="K2135" s="275">
        <v>1.1001000000000001</v>
      </c>
      <c r="L2135" s="275">
        <v>1.1001000000000001</v>
      </c>
      <c r="M2135" s="275">
        <v>1.0759970000000001</v>
      </c>
      <c r="N2135" s="276">
        <v>2.1909826379420037</v>
      </c>
      <c r="O2135" s="273"/>
      <c r="P2135" s="273"/>
      <c r="Q2135" s="277"/>
    </row>
    <row r="2136" spans="1:17" customFormat="1">
      <c r="A2136" s="271">
        <v>2133</v>
      </c>
      <c r="B2136" s="272"/>
      <c r="C2136" s="272" t="s">
        <v>729</v>
      </c>
      <c r="D2136" s="272" t="s">
        <v>1434</v>
      </c>
      <c r="E2136" s="272"/>
      <c r="F2136" s="273" t="s">
        <v>5660</v>
      </c>
      <c r="G2136" s="274">
        <v>305522240203</v>
      </c>
      <c r="H2136" s="273" t="s">
        <v>5669</v>
      </c>
      <c r="I2136" s="273" t="s">
        <v>2599</v>
      </c>
      <c r="J2136" s="273" t="s">
        <v>373</v>
      </c>
      <c r="K2136" s="275">
        <v>0.53480000000000005</v>
      </c>
      <c r="L2136" s="275">
        <v>0.53480000000000005</v>
      </c>
      <c r="M2136" s="275">
        <v>0.52310400000000001</v>
      </c>
      <c r="N2136" s="276">
        <v>2.1869857890800368</v>
      </c>
      <c r="O2136" s="273"/>
      <c r="P2136" s="273"/>
      <c r="Q2136" s="277"/>
    </row>
    <row r="2137" spans="1:17" customFormat="1">
      <c r="A2137" s="271">
        <v>2134</v>
      </c>
      <c r="B2137" s="272"/>
      <c r="C2137" s="272" t="s">
        <v>729</v>
      </c>
      <c r="D2137" s="272" t="s">
        <v>1434</v>
      </c>
      <c r="E2137" s="272"/>
      <c r="F2137" s="273" t="s">
        <v>5660</v>
      </c>
      <c r="G2137" s="274">
        <v>305522240201</v>
      </c>
      <c r="H2137" s="273" t="s">
        <v>5670</v>
      </c>
      <c r="I2137" s="273" t="s">
        <v>2599</v>
      </c>
      <c r="J2137" s="273" t="s">
        <v>373</v>
      </c>
      <c r="K2137" s="275">
        <v>0.86909999999999998</v>
      </c>
      <c r="L2137" s="275">
        <v>0.86909999999999998</v>
      </c>
      <c r="M2137" s="275">
        <v>0.85044900000000001</v>
      </c>
      <c r="N2137" s="276">
        <v>2.1460131170176013</v>
      </c>
      <c r="O2137" s="273"/>
      <c r="P2137" s="273"/>
      <c r="Q2137" s="277"/>
    </row>
    <row r="2138" spans="1:17" customFormat="1">
      <c r="A2138" s="271">
        <v>2135</v>
      </c>
      <c r="B2138" s="272"/>
      <c r="C2138" s="272" t="s">
        <v>729</v>
      </c>
      <c r="D2138" s="272" t="s">
        <v>1434</v>
      </c>
      <c r="E2138" s="272"/>
      <c r="F2138" s="273" t="s">
        <v>5671</v>
      </c>
      <c r="G2138" s="274">
        <v>305522240106</v>
      </c>
      <c r="H2138" s="273" t="s">
        <v>5672</v>
      </c>
      <c r="I2138" s="273" t="s">
        <v>2599</v>
      </c>
      <c r="J2138" s="273" t="s">
        <v>373</v>
      </c>
      <c r="K2138" s="275">
        <v>0.69566799999999995</v>
      </c>
      <c r="L2138" s="275">
        <v>0.69566799999999995</v>
      </c>
      <c r="M2138" s="275">
        <v>0.68144700000000002</v>
      </c>
      <c r="N2138" s="276">
        <v>2.0442222439439401</v>
      </c>
      <c r="O2138" s="273"/>
      <c r="P2138" s="273"/>
      <c r="Q2138" s="277"/>
    </row>
    <row r="2139" spans="1:17" customFormat="1">
      <c r="A2139" s="271">
        <v>2136</v>
      </c>
      <c r="B2139" s="272"/>
      <c r="C2139" s="272" t="s">
        <v>729</v>
      </c>
      <c r="D2139" s="272" t="s">
        <v>1434</v>
      </c>
      <c r="E2139" s="272"/>
      <c r="F2139" s="273" t="s">
        <v>5654</v>
      </c>
      <c r="G2139" s="274">
        <v>305522340101</v>
      </c>
      <c r="H2139" s="273" t="s">
        <v>5673</v>
      </c>
      <c r="I2139" s="273" t="s">
        <v>2599</v>
      </c>
      <c r="J2139" s="273" t="s">
        <v>373</v>
      </c>
      <c r="K2139" s="275">
        <v>1.5043</v>
      </c>
      <c r="L2139" s="275">
        <v>1.5043</v>
      </c>
      <c r="M2139" s="275">
        <v>1.4752020000000001</v>
      </c>
      <c r="N2139" s="276">
        <v>1.9343216113806985</v>
      </c>
      <c r="O2139" s="273"/>
      <c r="P2139" s="273"/>
      <c r="Q2139" s="277"/>
    </row>
    <row r="2140" spans="1:17" customFormat="1">
      <c r="A2140" s="271">
        <v>2137</v>
      </c>
      <c r="B2140" s="272"/>
      <c r="C2140" s="272" t="s">
        <v>729</v>
      </c>
      <c r="D2140" s="272" t="s">
        <v>1434</v>
      </c>
      <c r="E2140" s="272"/>
      <c r="F2140" s="273" t="s">
        <v>5659</v>
      </c>
      <c r="G2140" s="274">
        <v>305522440105</v>
      </c>
      <c r="H2140" s="273" t="s">
        <v>5674</v>
      </c>
      <c r="I2140" s="273" t="s">
        <v>2599</v>
      </c>
      <c r="J2140" s="273" t="s">
        <v>373</v>
      </c>
      <c r="K2140" s="275">
        <v>1.0711999999999999</v>
      </c>
      <c r="L2140" s="275">
        <v>1.0711999999999999</v>
      </c>
      <c r="M2140" s="275">
        <v>1.0506450000000001</v>
      </c>
      <c r="N2140" s="276">
        <v>1.9188760268857246</v>
      </c>
      <c r="O2140" s="273"/>
      <c r="P2140" s="273"/>
      <c r="Q2140" s="277"/>
    </row>
    <row r="2141" spans="1:17" customFormat="1">
      <c r="A2141" s="271">
        <v>2138</v>
      </c>
      <c r="B2141" s="272"/>
      <c r="C2141" s="272" t="s">
        <v>729</v>
      </c>
      <c r="D2141" s="272" t="s">
        <v>1434</v>
      </c>
      <c r="E2141" s="272"/>
      <c r="F2141" s="273" t="s">
        <v>5671</v>
      </c>
      <c r="G2141" s="274">
        <v>305522240101</v>
      </c>
      <c r="H2141" s="273" t="s">
        <v>4996</v>
      </c>
      <c r="I2141" s="273" t="s">
        <v>2599</v>
      </c>
      <c r="J2141" s="273" t="s">
        <v>373</v>
      </c>
      <c r="K2141" s="275">
        <v>1.0551999999999999</v>
      </c>
      <c r="L2141" s="275">
        <v>1.0551999999999999</v>
      </c>
      <c r="M2141" s="275">
        <v>1.035096</v>
      </c>
      <c r="N2141" s="276">
        <v>1.9052312357846761</v>
      </c>
      <c r="O2141" s="273"/>
      <c r="P2141" s="273"/>
      <c r="Q2141" s="277"/>
    </row>
    <row r="2142" spans="1:17" customFormat="1">
      <c r="A2142" s="271">
        <v>2139</v>
      </c>
      <c r="B2142" s="272"/>
      <c r="C2142" s="272" t="s">
        <v>729</v>
      </c>
      <c r="D2142" s="272" t="s">
        <v>1434</v>
      </c>
      <c r="E2142" s="272"/>
      <c r="F2142" s="273" t="s">
        <v>5659</v>
      </c>
      <c r="G2142" s="274">
        <v>305522440104</v>
      </c>
      <c r="H2142" s="273" t="s">
        <v>5675</v>
      </c>
      <c r="I2142" s="273" t="s">
        <v>2599</v>
      </c>
      <c r="J2142" s="273" t="s">
        <v>373</v>
      </c>
      <c r="K2142" s="275">
        <v>1.1466000000000001</v>
      </c>
      <c r="L2142" s="275">
        <v>1.1466000000000001</v>
      </c>
      <c r="M2142" s="275">
        <v>1.1264019999999999</v>
      </c>
      <c r="N2142" s="276">
        <v>1.7615559044130611</v>
      </c>
      <c r="O2142" s="273"/>
      <c r="P2142" s="273"/>
      <c r="Q2142" s="277"/>
    </row>
    <row r="2143" spans="1:17" customFormat="1">
      <c r="A2143" s="271">
        <v>2140</v>
      </c>
      <c r="B2143" s="272"/>
      <c r="C2143" s="272" t="s">
        <v>729</v>
      </c>
      <c r="D2143" s="272" t="s">
        <v>1434</v>
      </c>
      <c r="E2143" s="272"/>
      <c r="F2143" s="273" t="s">
        <v>5671</v>
      </c>
      <c r="G2143" s="274">
        <v>305522240102</v>
      </c>
      <c r="H2143" s="273" t="s">
        <v>5676</v>
      </c>
      <c r="I2143" s="273" t="s">
        <v>2599</v>
      </c>
      <c r="J2143" s="273" t="s">
        <v>373</v>
      </c>
      <c r="K2143" s="275">
        <v>2.0176080000000001</v>
      </c>
      <c r="L2143" s="275">
        <v>2.0176080000000001</v>
      </c>
      <c r="M2143" s="275">
        <v>1.9828700000000001</v>
      </c>
      <c r="N2143" s="276">
        <v>1.7217417853220216</v>
      </c>
      <c r="O2143" s="273"/>
      <c r="P2143" s="273"/>
      <c r="Q2143" s="277"/>
    </row>
    <row r="2144" spans="1:17" customFormat="1">
      <c r="A2144" s="271">
        <v>2141</v>
      </c>
      <c r="B2144" s="272"/>
      <c r="C2144" s="272" t="s">
        <v>729</v>
      </c>
      <c r="D2144" s="272" t="s">
        <v>1434</v>
      </c>
      <c r="E2144" s="272"/>
      <c r="F2144" s="273" t="s">
        <v>5654</v>
      </c>
      <c r="G2144" s="274">
        <v>305522340106</v>
      </c>
      <c r="H2144" s="273" t="s">
        <v>5677</v>
      </c>
      <c r="I2144" s="273" t="s">
        <v>2599</v>
      </c>
      <c r="J2144" s="273" t="s">
        <v>373</v>
      </c>
      <c r="K2144" s="275">
        <v>0.1484</v>
      </c>
      <c r="L2144" s="275">
        <v>0.1484</v>
      </c>
      <c r="M2144" s="275">
        <v>0.14585799999999999</v>
      </c>
      <c r="N2144" s="276">
        <v>1.7129380053908467</v>
      </c>
      <c r="O2144" s="273"/>
      <c r="P2144" s="273"/>
      <c r="Q2144" s="277"/>
    </row>
    <row r="2145" spans="1:17" customFormat="1">
      <c r="A2145" s="271">
        <v>2142</v>
      </c>
      <c r="B2145" s="272"/>
      <c r="C2145" s="272" t="s">
        <v>729</v>
      </c>
      <c r="D2145" s="272" t="s">
        <v>1434</v>
      </c>
      <c r="E2145" s="272"/>
      <c r="F2145" s="273" t="s">
        <v>5622</v>
      </c>
      <c r="G2145" s="274">
        <v>305522140204</v>
      </c>
      <c r="H2145" s="273" t="s">
        <v>5678</v>
      </c>
      <c r="I2145" s="273" t="s">
        <v>2599</v>
      </c>
      <c r="J2145" s="273" t="s">
        <v>373</v>
      </c>
      <c r="K2145" s="275">
        <v>0.6643</v>
      </c>
      <c r="L2145" s="275">
        <v>0.6643</v>
      </c>
      <c r="M2145" s="275">
        <v>0.653034</v>
      </c>
      <c r="N2145" s="276">
        <v>1.6959205178383256</v>
      </c>
      <c r="O2145" s="273"/>
      <c r="P2145" s="273"/>
      <c r="Q2145" s="277"/>
    </row>
    <row r="2146" spans="1:17" customFormat="1">
      <c r="A2146" s="271">
        <v>2143</v>
      </c>
      <c r="B2146" s="272"/>
      <c r="C2146" s="272" t="s">
        <v>729</v>
      </c>
      <c r="D2146" s="272" t="s">
        <v>1434</v>
      </c>
      <c r="E2146" s="272"/>
      <c r="F2146" s="273" t="s">
        <v>5641</v>
      </c>
      <c r="G2146" s="274">
        <v>305522140102</v>
      </c>
      <c r="H2146" s="273" t="s">
        <v>5679</v>
      </c>
      <c r="I2146" s="273" t="s">
        <v>2599</v>
      </c>
      <c r="J2146" s="273" t="s">
        <v>373</v>
      </c>
      <c r="K2146" s="275">
        <v>2.0181</v>
      </c>
      <c r="L2146" s="275">
        <v>2.0181</v>
      </c>
      <c r="M2146" s="275">
        <v>1.9841899999999999</v>
      </c>
      <c r="N2146" s="276">
        <v>1.6802933452257127</v>
      </c>
      <c r="O2146" s="273"/>
      <c r="P2146" s="273"/>
      <c r="Q2146" s="277"/>
    </row>
    <row r="2147" spans="1:17" customFormat="1">
      <c r="A2147" s="271">
        <v>2144</v>
      </c>
      <c r="B2147" s="272"/>
      <c r="C2147" s="272" t="s">
        <v>729</v>
      </c>
      <c r="D2147" s="272" t="s">
        <v>1434</v>
      </c>
      <c r="E2147" s="272"/>
      <c r="F2147" s="273" t="s">
        <v>5654</v>
      </c>
      <c r="G2147" s="274">
        <v>305522340104</v>
      </c>
      <c r="H2147" s="273" t="s">
        <v>5680</v>
      </c>
      <c r="I2147" s="273" t="s">
        <v>2599</v>
      </c>
      <c r="J2147" s="273" t="s">
        <v>373</v>
      </c>
      <c r="K2147" s="275">
        <v>1.4605999999999999</v>
      </c>
      <c r="L2147" s="275">
        <v>1.4605999999999999</v>
      </c>
      <c r="M2147" s="275">
        <v>1.436248</v>
      </c>
      <c r="N2147" s="276">
        <v>1.6672600301246017</v>
      </c>
      <c r="O2147" s="273"/>
      <c r="P2147" s="273"/>
      <c r="Q2147" s="277"/>
    </row>
    <row r="2148" spans="1:17" customFormat="1">
      <c r="A2148" s="271">
        <v>2145</v>
      </c>
      <c r="B2148" s="278"/>
      <c r="C2148" s="278" t="s">
        <v>729</v>
      </c>
      <c r="D2148" s="278" t="s">
        <v>1434</v>
      </c>
      <c r="E2148" s="278"/>
      <c r="F2148" s="273" t="s">
        <v>5671</v>
      </c>
      <c r="G2148" s="274">
        <v>305522240103</v>
      </c>
      <c r="H2148" s="273" t="s">
        <v>5681</v>
      </c>
      <c r="I2148" s="273" t="s">
        <v>2599</v>
      </c>
      <c r="J2148" s="273" t="s">
        <v>373</v>
      </c>
      <c r="K2148" s="275">
        <v>1.845</v>
      </c>
      <c r="L2148" s="275">
        <v>1.845</v>
      </c>
      <c r="M2148" s="275">
        <v>1.815013</v>
      </c>
      <c r="N2148" s="276">
        <v>1.6253116531165304</v>
      </c>
      <c r="O2148" s="273"/>
      <c r="P2148" s="273"/>
      <c r="Q2148" s="279"/>
    </row>
    <row r="2149" spans="1:17" s="11" customFormat="1">
      <c r="A2149" s="271">
        <v>2146</v>
      </c>
      <c r="B2149" s="272"/>
      <c r="C2149" s="272" t="s">
        <v>729</v>
      </c>
      <c r="D2149" s="272" t="s">
        <v>1434</v>
      </c>
      <c r="E2149" s="272"/>
      <c r="F2149" s="273" t="s">
        <v>5671</v>
      </c>
      <c r="G2149" s="274">
        <v>305522240104</v>
      </c>
      <c r="H2149" s="273" t="s">
        <v>5682</v>
      </c>
      <c r="I2149" s="273" t="s">
        <v>2599</v>
      </c>
      <c r="J2149" s="273" t="s">
        <v>373</v>
      </c>
      <c r="K2149" s="275">
        <v>2.2683</v>
      </c>
      <c r="L2149" s="275">
        <v>2.2683</v>
      </c>
      <c r="M2149" s="275">
        <v>2.2314889999999998</v>
      </c>
      <c r="N2149" s="276">
        <v>1.6228453026495682</v>
      </c>
      <c r="O2149" s="273"/>
      <c r="P2149" s="273"/>
      <c r="Q2149" s="277"/>
    </row>
    <row r="2150" spans="1:17" s="11" customFormat="1">
      <c r="A2150" s="271">
        <v>2147</v>
      </c>
      <c r="C2150" s="272" t="s">
        <v>729</v>
      </c>
      <c r="D2150" s="272" t="s">
        <v>1434</v>
      </c>
      <c r="E2150" s="272"/>
      <c r="F2150" s="273" t="s">
        <v>5659</v>
      </c>
      <c r="G2150" s="274">
        <v>305522440106</v>
      </c>
      <c r="H2150" s="273" t="s">
        <v>5683</v>
      </c>
      <c r="I2150" s="273" t="s">
        <v>2599</v>
      </c>
      <c r="J2150" s="273" t="s">
        <v>373</v>
      </c>
      <c r="K2150" s="275">
        <v>0.90869999999999995</v>
      </c>
      <c r="L2150" s="275">
        <v>0.90869999999999995</v>
      </c>
      <c r="M2150" s="275">
        <v>0.894204</v>
      </c>
      <c r="N2150" s="276">
        <v>1.5952459557609722</v>
      </c>
      <c r="O2150" s="273"/>
      <c r="P2150" s="273"/>
    </row>
    <row r="2151" spans="1:17" s="11" customFormat="1">
      <c r="A2151" s="271">
        <v>2148</v>
      </c>
      <c r="C2151" s="272" t="s">
        <v>729</v>
      </c>
      <c r="D2151" s="272" t="s">
        <v>1434</v>
      </c>
      <c r="E2151" s="272"/>
      <c r="F2151" s="273" t="s">
        <v>5671</v>
      </c>
      <c r="G2151" s="274">
        <v>305522240105</v>
      </c>
      <c r="H2151" s="273" t="s">
        <v>5684</v>
      </c>
      <c r="I2151" s="273" t="s">
        <v>2599</v>
      </c>
      <c r="J2151" s="273" t="s">
        <v>373</v>
      </c>
      <c r="K2151" s="275">
        <v>1.9991999999999999E-2</v>
      </c>
      <c r="L2151" s="275">
        <v>1.9991999999999999E-2</v>
      </c>
      <c r="M2151" s="275">
        <v>1.9678999999999999E-2</v>
      </c>
      <c r="N2151" s="276">
        <v>1.5656262505002041</v>
      </c>
      <c r="O2151" s="273"/>
      <c r="P2151" s="273"/>
    </row>
    <row r="2152" spans="1:17" s="11" customFormat="1">
      <c r="A2152" s="271">
        <v>2149</v>
      </c>
      <c r="C2152" s="272" t="s">
        <v>729</v>
      </c>
      <c r="D2152" s="272" t="s">
        <v>1434</v>
      </c>
      <c r="E2152" s="272"/>
      <c r="F2152" s="273" t="s">
        <v>5685</v>
      </c>
      <c r="G2152" s="274">
        <v>305522440305</v>
      </c>
      <c r="H2152" s="273" t="s">
        <v>5686</v>
      </c>
      <c r="I2152" s="273" t="s">
        <v>2658</v>
      </c>
      <c r="J2152" s="273" t="s">
        <v>373</v>
      </c>
      <c r="K2152" s="275">
        <v>0.86919999999999997</v>
      </c>
      <c r="L2152" s="275">
        <v>0.86919999999999997</v>
      </c>
      <c r="M2152" s="275">
        <v>0.85659600000000002</v>
      </c>
      <c r="N2152" s="276">
        <v>1.4500690289921709</v>
      </c>
      <c r="O2152" s="273"/>
      <c r="P2152" s="273"/>
    </row>
    <row r="2153" spans="1:17" s="11" customFormat="1">
      <c r="A2153" s="271">
        <v>2150</v>
      </c>
      <c r="C2153" s="272" t="s">
        <v>729</v>
      </c>
      <c r="D2153" s="272" t="s">
        <v>1434</v>
      </c>
      <c r="E2153" s="272"/>
      <c r="F2153" s="273" t="s">
        <v>5659</v>
      </c>
      <c r="G2153" s="274">
        <v>305522440107</v>
      </c>
      <c r="H2153" s="273" t="s">
        <v>5687</v>
      </c>
      <c r="I2153" s="273" t="s">
        <v>2599</v>
      </c>
      <c r="J2153" s="273" t="s">
        <v>373</v>
      </c>
      <c r="K2153" s="275">
        <v>0.51100000000000001</v>
      </c>
      <c r="L2153" s="275">
        <v>0.51100000000000001</v>
      </c>
      <c r="M2153" s="275">
        <v>0.50365899999999997</v>
      </c>
      <c r="N2153" s="276">
        <v>1.436594911937386</v>
      </c>
      <c r="O2153" s="273"/>
      <c r="P2153" s="273"/>
    </row>
    <row r="2154" spans="1:17" s="11" customFormat="1">
      <c r="A2154" s="271">
        <v>2151</v>
      </c>
      <c r="C2154" s="272" t="s">
        <v>729</v>
      </c>
      <c r="D2154" s="272" t="s">
        <v>1434</v>
      </c>
      <c r="E2154" s="272"/>
      <c r="F2154" s="273" t="s">
        <v>5641</v>
      </c>
      <c r="G2154" s="274">
        <v>305522140101</v>
      </c>
      <c r="H2154" s="273" t="s">
        <v>5688</v>
      </c>
      <c r="I2154" s="273" t="s">
        <v>2599</v>
      </c>
      <c r="J2154" s="273" t="s">
        <v>373</v>
      </c>
      <c r="K2154" s="275">
        <v>2.4367999999999999</v>
      </c>
      <c r="L2154" s="275">
        <v>2.4367999999999999</v>
      </c>
      <c r="M2154" s="275">
        <v>2.4037130000000002</v>
      </c>
      <c r="N2154" s="276">
        <v>1.3578053184504124</v>
      </c>
      <c r="O2154" s="273"/>
      <c r="P2154" s="273"/>
    </row>
    <row r="2155" spans="1:17" s="11" customFormat="1">
      <c r="A2155" s="271">
        <v>2152</v>
      </c>
      <c r="C2155" s="272" t="s">
        <v>729</v>
      </c>
      <c r="D2155" s="272" t="s">
        <v>1434</v>
      </c>
      <c r="E2155" s="272"/>
      <c r="F2155" s="273" t="s">
        <v>5660</v>
      </c>
      <c r="G2155" s="274">
        <v>305522240204</v>
      </c>
      <c r="H2155" s="273" t="s">
        <v>5689</v>
      </c>
      <c r="I2155" s="273" t="s">
        <v>2599</v>
      </c>
      <c r="J2155" s="273" t="s">
        <v>373</v>
      </c>
      <c r="K2155" s="275">
        <v>1.4692000000000001</v>
      </c>
      <c r="L2155" s="275">
        <v>1.4692000000000001</v>
      </c>
      <c r="M2155" s="275">
        <v>1.4532449999999999</v>
      </c>
      <c r="N2155" s="276">
        <v>1.085965151102652</v>
      </c>
      <c r="O2155" s="273"/>
      <c r="P2155" s="273"/>
    </row>
    <row r="2156" spans="1:17" s="11" customFormat="1">
      <c r="A2156" s="271">
        <v>2153</v>
      </c>
      <c r="C2156" s="272" t="s">
        <v>729</v>
      </c>
      <c r="D2156" s="272" t="s">
        <v>1434</v>
      </c>
      <c r="E2156" s="272"/>
      <c r="F2156" s="273" t="s">
        <v>5685</v>
      </c>
      <c r="G2156" s="274">
        <v>305522440301</v>
      </c>
      <c r="H2156" s="273" t="s">
        <v>5690</v>
      </c>
      <c r="I2156" s="273" t="s">
        <v>2599</v>
      </c>
      <c r="J2156" s="273" t="s">
        <v>373</v>
      </c>
      <c r="K2156" s="275">
        <v>1.6595</v>
      </c>
      <c r="L2156" s="275">
        <v>1.6595</v>
      </c>
      <c r="M2156" s="275">
        <v>1.6415200000000001</v>
      </c>
      <c r="N2156" s="276">
        <v>1.0834588731545576</v>
      </c>
      <c r="O2156" s="273"/>
      <c r="P2156" s="273"/>
    </row>
    <row r="2157" spans="1:17" s="11" customFormat="1">
      <c r="A2157" s="271">
        <v>2154</v>
      </c>
      <c r="C2157" s="272" t="s">
        <v>729</v>
      </c>
      <c r="D2157" s="272" t="s">
        <v>1434</v>
      </c>
      <c r="E2157" s="272"/>
      <c r="F2157" s="273" t="s">
        <v>5665</v>
      </c>
      <c r="G2157" s="274">
        <v>305522440201</v>
      </c>
      <c r="H2157" s="273" t="s">
        <v>5691</v>
      </c>
      <c r="I2157" s="273" t="s">
        <v>2599</v>
      </c>
      <c r="J2157" s="273" t="s">
        <v>373</v>
      </c>
      <c r="K2157" s="275">
        <v>1.2727999999999999</v>
      </c>
      <c r="L2157" s="275">
        <v>1.2727999999999999</v>
      </c>
      <c r="M2157" s="275">
        <v>1.2592129999999999</v>
      </c>
      <c r="N2157" s="276">
        <v>1.0674890006285367</v>
      </c>
      <c r="O2157" s="273"/>
      <c r="P2157" s="273"/>
    </row>
    <row r="2158" spans="1:17" s="11" customFormat="1">
      <c r="A2158" s="271">
        <v>2155</v>
      </c>
      <c r="C2158" s="272" t="s">
        <v>729</v>
      </c>
      <c r="D2158" s="272" t="s">
        <v>1434</v>
      </c>
      <c r="E2158" s="272"/>
      <c r="F2158" s="273" t="s">
        <v>5685</v>
      </c>
      <c r="G2158" s="274">
        <v>305522440302</v>
      </c>
      <c r="H2158" s="273" t="s">
        <v>5692</v>
      </c>
      <c r="I2158" s="273" t="s">
        <v>2599</v>
      </c>
      <c r="J2158" s="273" t="s">
        <v>373</v>
      </c>
      <c r="K2158" s="275">
        <v>0.97709999999999997</v>
      </c>
      <c r="L2158" s="275">
        <v>0.97709999999999997</v>
      </c>
      <c r="M2158" s="275">
        <v>0.96805399999999997</v>
      </c>
      <c r="N2158" s="276">
        <v>0.9258008392180942</v>
      </c>
      <c r="O2158" s="273"/>
      <c r="P2158" s="273"/>
    </row>
    <row r="2159" spans="1:17" s="11" customFormat="1">
      <c r="A2159" s="271">
        <v>2156</v>
      </c>
      <c r="C2159" s="272" t="s">
        <v>729</v>
      </c>
      <c r="D2159" s="272" t="s">
        <v>1434</v>
      </c>
      <c r="E2159" s="272"/>
      <c r="F2159" s="273" t="s">
        <v>5665</v>
      </c>
      <c r="G2159" s="274">
        <v>305522440202</v>
      </c>
      <c r="H2159" s="273" t="s">
        <v>5693</v>
      </c>
      <c r="I2159" s="273" t="s">
        <v>2599</v>
      </c>
      <c r="J2159" s="273" t="s">
        <v>373</v>
      </c>
      <c r="K2159" s="275">
        <v>1.284</v>
      </c>
      <c r="L2159" s="275">
        <v>1.284</v>
      </c>
      <c r="M2159" s="275">
        <v>1.2726219999999999</v>
      </c>
      <c r="N2159" s="276">
        <v>0.88613707165109901</v>
      </c>
      <c r="O2159" s="273"/>
      <c r="P2159" s="273"/>
    </row>
    <row r="2160" spans="1:17" s="11" customFormat="1">
      <c r="A2160" s="271">
        <v>2157</v>
      </c>
      <c r="C2160" s="272" t="s">
        <v>729</v>
      </c>
      <c r="D2160" s="272" t="s">
        <v>1434</v>
      </c>
      <c r="E2160" s="272"/>
      <c r="F2160" s="273" t="s">
        <v>5665</v>
      </c>
      <c r="G2160" s="274">
        <v>305522440204</v>
      </c>
      <c r="H2160" s="273" t="s">
        <v>5694</v>
      </c>
      <c r="I2160" s="273" t="s">
        <v>2599</v>
      </c>
      <c r="J2160" s="273" t="s">
        <v>373</v>
      </c>
      <c r="K2160" s="275">
        <v>1.1706000000000001</v>
      </c>
      <c r="L2160" s="275">
        <v>1.1706000000000001</v>
      </c>
      <c r="M2160" s="275">
        <v>1.161546</v>
      </c>
      <c r="N2160" s="276">
        <v>0.77344951307023035</v>
      </c>
      <c r="O2160" s="273"/>
      <c r="P2160" s="273"/>
    </row>
    <row r="2161" spans="1:16" s="11" customFormat="1">
      <c r="A2161" s="271">
        <v>2158</v>
      </c>
      <c r="C2161" s="272" t="s">
        <v>729</v>
      </c>
      <c r="D2161" s="272" t="s">
        <v>1434</v>
      </c>
      <c r="E2161" s="272"/>
      <c r="F2161" s="273" t="s">
        <v>5665</v>
      </c>
      <c r="G2161" s="274">
        <v>305522440203</v>
      </c>
      <c r="H2161" s="273" t="s">
        <v>5695</v>
      </c>
      <c r="I2161" s="273" t="s">
        <v>2599</v>
      </c>
      <c r="J2161" s="273" t="s">
        <v>373</v>
      </c>
      <c r="K2161" s="275">
        <v>1.8391999999999999</v>
      </c>
      <c r="L2161" s="275">
        <v>1.8391999999999999</v>
      </c>
      <c r="M2161" s="275">
        <v>1.8259429999999999</v>
      </c>
      <c r="N2161" s="276">
        <v>0.72080252283601964</v>
      </c>
      <c r="O2161" s="273"/>
      <c r="P2161" s="273"/>
    </row>
    <row r="2162" spans="1:16" s="11" customFormat="1">
      <c r="A2162" s="271">
        <v>2159</v>
      </c>
      <c r="C2162" s="272" t="s">
        <v>729</v>
      </c>
      <c r="D2162" s="272" t="s">
        <v>1434</v>
      </c>
      <c r="E2162" s="272"/>
      <c r="F2162" s="273" t="s">
        <v>5685</v>
      </c>
      <c r="G2162" s="274">
        <v>305522440303</v>
      </c>
      <c r="H2162" s="273" t="s">
        <v>5696</v>
      </c>
      <c r="I2162" s="273" t="s">
        <v>2599</v>
      </c>
      <c r="J2162" s="273" t="s">
        <v>373</v>
      </c>
      <c r="K2162" s="275">
        <v>1.1580999999999999</v>
      </c>
      <c r="L2162" s="275">
        <v>1.1580999999999999</v>
      </c>
      <c r="M2162" s="275">
        <v>1.1502059999999998</v>
      </c>
      <c r="N2162" s="276">
        <v>0.68163371038770992</v>
      </c>
      <c r="O2162" s="273"/>
      <c r="P2162" s="273"/>
    </row>
    <row r="2163" spans="1:16" s="11" customFormat="1">
      <c r="A2163" s="271">
        <v>2160</v>
      </c>
      <c r="C2163" s="272" t="s">
        <v>729</v>
      </c>
      <c r="D2163" s="272" t="s">
        <v>1434</v>
      </c>
      <c r="E2163" s="272"/>
      <c r="F2163" s="273" t="s">
        <v>5685</v>
      </c>
      <c r="G2163" s="274">
        <v>305522440304</v>
      </c>
      <c r="H2163" s="273" t="s">
        <v>5697</v>
      </c>
      <c r="I2163" s="273" t="s">
        <v>2599</v>
      </c>
      <c r="J2163" s="273" t="s">
        <v>373</v>
      </c>
      <c r="K2163" s="275">
        <v>1.9632000000000001</v>
      </c>
      <c r="L2163" s="275">
        <v>1.9632000000000001</v>
      </c>
      <c r="M2163" s="275">
        <v>1.951227</v>
      </c>
      <c r="N2163" s="276">
        <v>0.60987163814180978</v>
      </c>
      <c r="O2163" s="273"/>
      <c r="P2163" s="273"/>
    </row>
    <row r="2164" spans="1:16" s="11" customFormat="1">
      <c r="A2164" s="271">
        <v>2161</v>
      </c>
      <c r="C2164" s="272" t="s">
        <v>729</v>
      </c>
      <c r="D2164" s="272" t="s">
        <v>1434</v>
      </c>
      <c r="E2164" s="272"/>
      <c r="F2164" s="273" t="s">
        <v>5600</v>
      </c>
      <c r="G2164" s="274">
        <v>305521140405</v>
      </c>
      <c r="H2164" s="273" t="s">
        <v>5698</v>
      </c>
      <c r="I2164" s="273" t="s">
        <v>2599</v>
      </c>
      <c r="J2164" s="273" t="s">
        <v>373</v>
      </c>
      <c r="K2164" s="275">
        <v>8.3000000000000004E-2</v>
      </c>
      <c r="L2164" s="275">
        <v>8.3000000000000004E-2</v>
      </c>
      <c r="M2164" s="275">
        <v>8.2766000000000006E-2</v>
      </c>
      <c r="N2164" s="276">
        <v>0.2819277108433712</v>
      </c>
      <c r="O2164" s="273"/>
      <c r="P2164" s="273"/>
    </row>
    <row r="2165" spans="1:16" s="11" customFormat="1">
      <c r="A2165" s="271">
        <v>2162</v>
      </c>
      <c r="C2165" s="272" t="s">
        <v>729</v>
      </c>
      <c r="D2165" s="272" t="s">
        <v>1434</v>
      </c>
      <c r="E2165" s="272"/>
      <c r="F2165" s="273" t="s">
        <v>5600</v>
      </c>
      <c r="G2165" s="274">
        <v>305521140406</v>
      </c>
      <c r="H2165" s="273" t="s">
        <v>5699</v>
      </c>
      <c r="I2165" s="273" t="s">
        <v>2599</v>
      </c>
      <c r="J2165" s="273" t="s">
        <v>373</v>
      </c>
      <c r="K2165" s="275">
        <v>0.74551000000000001</v>
      </c>
      <c r="L2165" s="275">
        <v>0.74551000000000001</v>
      </c>
      <c r="M2165" s="275">
        <v>0.74258599999999997</v>
      </c>
      <c r="N2165" s="276">
        <v>0.39221472548993813</v>
      </c>
      <c r="O2165" s="273"/>
      <c r="P2165" s="273"/>
    </row>
    <row r="2166" spans="1:16" s="11" customFormat="1">
      <c r="A2166" s="271">
        <v>2163</v>
      </c>
      <c r="C2166" s="272" t="s">
        <v>729</v>
      </c>
      <c r="D2166" s="272" t="s">
        <v>1434</v>
      </c>
      <c r="E2166" s="272"/>
      <c r="F2166" s="273" t="s">
        <v>5652</v>
      </c>
      <c r="G2166" s="274">
        <v>305522440407</v>
      </c>
      <c r="H2166" s="273" t="s">
        <v>5700</v>
      </c>
      <c r="I2166" s="273" t="s">
        <v>2599</v>
      </c>
      <c r="J2166" s="273" t="s">
        <v>373</v>
      </c>
      <c r="K2166" s="275">
        <v>1.76444</v>
      </c>
      <c r="L2166" s="275">
        <v>1.76444</v>
      </c>
      <c r="M2166" s="275">
        <v>1.7577940000000001</v>
      </c>
      <c r="N2166" s="276">
        <v>0.3766634172882008</v>
      </c>
      <c r="O2166" s="273"/>
      <c r="P2166" s="273"/>
    </row>
    <row r="2167" spans="1:16" s="11" customFormat="1">
      <c r="A2167" s="271">
        <v>2164</v>
      </c>
      <c r="C2167" s="272" t="s">
        <v>729</v>
      </c>
      <c r="D2167" s="272" t="s">
        <v>1434</v>
      </c>
      <c r="E2167" s="272"/>
      <c r="F2167" s="273" t="s">
        <v>5652</v>
      </c>
      <c r="G2167" s="274">
        <v>305522440405</v>
      </c>
      <c r="H2167" s="273" t="s">
        <v>5701</v>
      </c>
      <c r="I2167" s="273" t="s">
        <v>2599</v>
      </c>
      <c r="J2167" s="273" t="s">
        <v>373</v>
      </c>
      <c r="K2167" s="275">
        <v>0.48909999999999998</v>
      </c>
      <c r="L2167" s="275">
        <v>0.48909999999999998</v>
      </c>
      <c r="M2167" s="275">
        <v>0.48739699999999997</v>
      </c>
      <c r="N2167" s="276">
        <v>0.34819055407892252</v>
      </c>
      <c r="O2167" s="273"/>
      <c r="P2167" s="273"/>
    </row>
    <row r="2168" spans="1:16" s="11" customFormat="1">
      <c r="A2168" s="271">
        <v>2165</v>
      </c>
      <c r="C2168" s="272" t="s">
        <v>729</v>
      </c>
      <c r="D2168" s="272" t="s">
        <v>1434</v>
      </c>
      <c r="E2168" s="272"/>
      <c r="F2168" s="273" t="s">
        <v>5702</v>
      </c>
      <c r="G2168" s="274">
        <v>305512340206</v>
      </c>
      <c r="H2168" s="273" t="s">
        <v>5703</v>
      </c>
      <c r="I2168" s="273" t="s">
        <v>2599</v>
      </c>
      <c r="J2168" s="273" t="s">
        <v>373</v>
      </c>
      <c r="K2168" s="275">
        <v>2.3599999999999999E-2</v>
      </c>
      <c r="L2168" s="275">
        <v>2.3599999999999999E-2</v>
      </c>
      <c r="M2168" s="275">
        <v>1.9205E-2</v>
      </c>
      <c r="N2168" s="276">
        <v>18.622881355932204</v>
      </c>
      <c r="O2168" s="273"/>
      <c r="P2168" s="273"/>
    </row>
    <row r="2169" spans="1:16" s="11" customFormat="1">
      <c r="A2169" s="271">
        <v>2166</v>
      </c>
      <c r="C2169" s="272" t="s">
        <v>729</v>
      </c>
      <c r="D2169" s="272" t="s">
        <v>1434</v>
      </c>
      <c r="E2169" s="272"/>
      <c r="F2169" s="273" t="s">
        <v>5704</v>
      </c>
      <c r="G2169" s="274">
        <v>305512440203</v>
      </c>
      <c r="H2169" s="273" t="s">
        <v>5705</v>
      </c>
      <c r="I2169" s="273" t="s">
        <v>2599</v>
      </c>
      <c r="J2169" s="273" t="s">
        <v>373</v>
      </c>
      <c r="K2169" s="275">
        <v>0.32100000000000001</v>
      </c>
      <c r="L2169" s="275">
        <v>0.32100000000000001</v>
      </c>
      <c r="M2169" s="275">
        <v>0.26636500000000002</v>
      </c>
      <c r="N2169" s="276">
        <v>17.020249221183796</v>
      </c>
      <c r="O2169" s="273"/>
      <c r="P2169" s="273"/>
    </row>
    <row r="2170" spans="1:16" s="11" customFormat="1">
      <c r="A2170" s="271">
        <v>2167</v>
      </c>
      <c r="C2170" s="272" t="s">
        <v>729</v>
      </c>
      <c r="D2170" s="272" t="s">
        <v>1434</v>
      </c>
      <c r="E2170" s="272"/>
      <c r="F2170" s="273" t="s">
        <v>5706</v>
      </c>
      <c r="G2170" s="274">
        <v>305512340103</v>
      </c>
      <c r="H2170" s="273" t="s">
        <v>5707</v>
      </c>
      <c r="I2170" s="273" t="s">
        <v>2599</v>
      </c>
      <c r="J2170" s="273" t="s">
        <v>373</v>
      </c>
      <c r="K2170" s="275">
        <v>0.67559999999999998</v>
      </c>
      <c r="L2170" s="275">
        <v>0.67559999999999998</v>
      </c>
      <c r="M2170" s="275">
        <v>0.50942200000000004</v>
      </c>
      <c r="N2170" s="276">
        <v>24.597098875074</v>
      </c>
      <c r="O2170" s="273"/>
      <c r="P2170" s="273"/>
    </row>
    <row r="2171" spans="1:16" s="11" customFormat="1">
      <c r="A2171" s="271">
        <v>2168</v>
      </c>
      <c r="C2171" s="272" t="s">
        <v>729</v>
      </c>
      <c r="D2171" s="272" t="s">
        <v>1434</v>
      </c>
      <c r="E2171" s="272"/>
      <c r="F2171" s="273" t="s">
        <v>5702</v>
      </c>
      <c r="G2171" s="274">
        <v>305512340203</v>
      </c>
      <c r="H2171" s="273" t="s">
        <v>5708</v>
      </c>
      <c r="I2171" s="273" t="s">
        <v>2599</v>
      </c>
      <c r="J2171" s="273" t="s">
        <v>373</v>
      </c>
      <c r="K2171" s="275">
        <v>0.69599999999999995</v>
      </c>
      <c r="L2171" s="275">
        <v>0.69599999999999995</v>
      </c>
      <c r="M2171" s="275">
        <v>0.63900900000000005</v>
      </c>
      <c r="N2171" s="276">
        <v>8.1883620689655032</v>
      </c>
      <c r="O2171" s="273"/>
      <c r="P2171" s="273"/>
    </row>
    <row r="2172" spans="1:16" s="11" customFormat="1">
      <c r="A2172" s="271">
        <v>2169</v>
      </c>
      <c r="C2172" s="272" t="s">
        <v>729</v>
      </c>
      <c r="D2172" s="272" t="s">
        <v>1434</v>
      </c>
      <c r="E2172" s="272"/>
      <c r="F2172" s="273" t="s">
        <v>5706</v>
      </c>
      <c r="G2172" s="274">
        <v>305512340105</v>
      </c>
      <c r="H2172" s="273" t="s">
        <v>5709</v>
      </c>
      <c r="I2172" s="273" t="s">
        <v>2599</v>
      </c>
      <c r="J2172" s="273" t="s">
        <v>373</v>
      </c>
      <c r="K2172" s="275">
        <v>2.7113999999999998</v>
      </c>
      <c r="L2172" s="275">
        <v>2.7113999999999998</v>
      </c>
      <c r="M2172" s="275">
        <v>2.5208119999999998</v>
      </c>
      <c r="N2172" s="276">
        <v>7.0291362395810282</v>
      </c>
      <c r="O2172" s="273"/>
      <c r="P2172" s="273"/>
    </row>
    <row r="2173" spans="1:16" s="11" customFormat="1">
      <c r="A2173" s="271">
        <v>2170</v>
      </c>
      <c r="C2173" s="272" t="s">
        <v>729</v>
      </c>
      <c r="D2173" s="272" t="s">
        <v>1434</v>
      </c>
      <c r="E2173" s="272"/>
      <c r="F2173" s="273" t="s">
        <v>5704</v>
      </c>
      <c r="G2173" s="274">
        <v>305512440202</v>
      </c>
      <c r="H2173" s="273" t="s">
        <v>5710</v>
      </c>
      <c r="I2173" s="273" t="s">
        <v>2599</v>
      </c>
      <c r="J2173" s="273" t="s">
        <v>373</v>
      </c>
      <c r="K2173" s="275">
        <v>0.24807999999999999</v>
      </c>
      <c r="L2173" s="275">
        <v>0.24807999999999999</v>
      </c>
      <c r="M2173" s="275">
        <v>0.232292</v>
      </c>
      <c r="N2173" s="276">
        <v>6.3640761044824234</v>
      </c>
      <c r="O2173" s="273"/>
      <c r="P2173" s="273"/>
    </row>
    <row r="2174" spans="1:16" s="11" customFormat="1">
      <c r="A2174" s="271">
        <v>2171</v>
      </c>
      <c r="C2174" s="272" t="s">
        <v>729</v>
      </c>
      <c r="D2174" s="272" t="s">
        <v>1434</v>
      </c>
      <c r="E2174" s="272"/>
      <c r="F2174" s="273" t="s">
        <v>5704</v>
      </c>
      <c r="G2174" s="274">
        <v>305512440201</v>
      </c>
      <c r="H2174" s="273" t="s">
        <v>5711</v>
      </c>
      <c r="I2174" s="273" t="s">
        <v>2599</v>
      </c>
      <c r="J2174" s="273" t="s">
        <v>373</v>
      </c>
      <c r="K2174" s="275">
        <v>1.6307799999999999</v>
      </c>
      <c r="L2174" s="275">
        <v>1.6307799999999999</v>
      </c>
      <c r="M2174" s="275">
        <v>1.5280929999999999</v>
      </c>
      <c r="N2174" s="276">
        <v>6.2968027569629239</v>
      </c>
      <c r="O2174" s="273"/>
      <c r="P2174" s="273"/>
    </row>
    <row r="2175" spans="1:16" s="11" customFormat="1">
      <c r="A2175" s="271">
        <v>2172</v>
      </c>
      <c r="C2175" s="272" t="s">
        <v>729</v>
      </c>
      <c r="D2175" s="272" t="s">
        <v>1434</v>
      </c>
      <c r="E2175" s="272"/>
      <c r="F2175" s="273" t="s">
        <v>5712</v>
      </c>
      <c r="G2175" s="274">
        <v>305512240101</v>
      </c>
      <c r="H2175" s="273" t="s">
        <v>5713</v>
      </c>
      <c r="I2175" s="273" t="s">
        <v>2599</v>
      </c>
      <c r="J2175" s="273" t="s">
        <v>373</v>
      </c>
      <c r="K2175" s="275">
        <v>0.84440000000000004</v>
      </c>
      <c r="L2175" s="275">
        <v>0.84440000000000004</v>
      </c>
      <c r="M2175" s="275">
        <v>0.79743600000000003</v>
      </c>
      <c r="N2175" s="276">
        <v>5.5618190431075325</v>
      </c>
      <c r="O2175" s="273"/>
      <c r="P2175" s="273"/>
    </row>
    <row r="2176" spans="1:16" s="11" customFormat="1">
      <c r="A2176" s="271">
        <v>2173</v>
      </c>
      <c r="C2176" s="272" t="s">
        <v>729</v>
      </c>
      <c r="D2176" s="272" t="s">
        <v>1434</v>
      </c>
      <c r="E2176" s="272"/>
      <c r="F2176" s="273" t="s">
        <v>5714</v>
      </c>
      <c r="G2176" s="274">
        <v>305512540101</v>
      </c>
      <c r="H2176" s="273" t="s">
        <v>5715</v>
      </c>
      <c r="I2176" s="273" t="s">
        <v>2599</v>
      </c>
      <c r="J2176" s="273" t="s">
        <v>373</v>
      </c>
      <c r="K2176" s="275">
        <v>2.4929999999999999</v>
      </c>
      <c r="L2176" s="275">
        <v>2.4929999999999999</v>
      </c>
      <c r="M2176" s="275">
        <v>2.3599459999999999</v>
      </c>
      <c r="N2176" s="276">
        <v>5.3371038908945057</v>
      </c>
      <c r="O2176" s="273"/>
      <c r="P2176" s="273"/>
    </row>
    <row r="2177" spans="1:16" s="11" customFormat="1">
      <c r="A2177" s="271">
        <v>2174</v>
      </c>
      <c r="C2177" s="272" t="s">
        <v>729</v>
      </c>
      <c r="D2177" s="272" t="s">
        <v>1434</v>
      </c>
      <c r="E2177" s="272"/>
      <c r="F2177" s="273" t="s">
        <v>5614</v>
      </c>
      <c r="G2177" s="274">
        <v>305512440104</v>
      </c>
      <c r="H2177" s="273" t="s">
        <v>4057</v>
      </c>
      <c r="I2177" s="273" t="s">
        <v>2599</v>
      </c>
      <c r="J2177" s="273" t="s">
        <v>373</v>
      </c>
      <c r="K2177" s="275">
        <v>1.1404000000000001</v>
      </c>
      <c r="L2177" s="275">
        <v>1.1404000000000001</v>
      </c>
      <c r="M2177" s="275">
        <v>1.0840510000000001</v>
      </c>
      <c r="N2177" s="276">
        <v>4.9411609961417025</v>
      </c>
      <c r="O2177" s="273"/>
      <c r="P2177" s="273"/>
    </row>
    <row r="2178" spans="1:16" s="11" customFormat="1">
      <c r="A2178" s="271">
        <v>2175</v>
      </c>
      <c r="C2178" s="272" t="s">
        <v>729</v>
      </c>
      <c r="D2178" s="272" t="s">
        <v>1434</v>
      </c>
      <c r="E2178" s="272"/>
      <c r="F2178" s="273" t="s">
        <v>5714</v>
      </c>
      <c r="G2178" s="274">
        <v>305512540102</v>
      </c>
      <c r="H2178" s="273" t="s">
        <v>5716</v>
      </c>
      <c r="I2178" s="273" t="s">
        <v>2599</v>
      </c>
      <c r="J2178" s="273" t="s">
        <v>373</v>
      </c>
      <c r="K2178" s="275">
        <v>0.186</v>
      </c>
      <c r="L2178" s="275">
        <v>0.186</v>
      </c>
      <c r="M2178" s="275">
        <v>0.177485</v>
      </c>
      <c r="N2178" s="276">
        <v>4.5779569892473084</v>
      </c>
      <c r="O2178" s="273"/>
      <c r="P2178" s="273"/>
    </row>
    <row r="2179" spans="1:16" s="11" customFormat="1">
      <c r="A2179" s="271">
        <v>2176</v>
      </c>
      <c r="C2179" s="272" t="s">
        <v>729</v>
      </c>
      <c r="D2179" s="272" t="s">
        <v>1434</v>
      </c>
      <c r="E2179" s="272"/>
      <c r="F2179" s="273" t="s">
        <v>5702</v>
      </c>
      <c r="G2179" s="274">
        <v>305512340202</v>
      </c>
      <c r="H2179" s="273" t="s">
        <v>5717</v>
      </c>
      <c r="I2179" s="273" t="s">
        <v>2599</v>
      </c>
      <c r="J2179" s="273" t="s">
        <v>373</v>
      </c>
      <c r="K2179" s="275">
        <v>0.35370000000000001</v>
      </c>
      <c r="L2179" s="275">
        <v>0.35370000000000001</v>
      </c>
      <c r="M2179" s="275">
        <v>0.33855800000000003</v>
      </c>
      <c r="N2179" s="276">
        <v>4.2810291207237743</v>
      </c>
      <c r="O2179" s="273"/>
      <c r="P2179" s="273"/>
    </row>
    <row r="2180" spans="1:16" s="11" customFormat="1">
      <c r="A2180" s="271">
        <v>2177</v>
      </c>
      <c r="C2180" s="272" t="s">
        <v>729</v>
      </c>
      <c r="D2180" s="272" t="s">
        <v>1434</v>
      </c>
      <c r="E2180" s="272"/>
      <c r="F2180" s="273" t="s">
        <v>5614</v>
      </c>
      <c r="G2180" s="274">
        <v>305512440106</v>
      </c>
      <c r="H2180" s="273" t="s">
        <v>5718</v>
      </c>
      <c r="I2180" s="273" t="s">
        <v>2599</v>
      </c>
      <c r="J2180" s="273" t="s">
        <v>373</v>
      </c>
      <c r="K2180" s="275">
        <v>0.59940000000000004</v>
      </c>
      <c r="L2180" s="275">
        <v>0.59940000000000004</v>
      </c>
      <c r="M2180" s="275">
        <v>0.57501000000000002</v>
      </c>
      <c r="N2180" s="276">
        <v>4.069069069069073</v>
      </c>
      <c r="O2180" s="273"/>
      <c r="P2180" s="273"/>
    </row>
    <row r="2181" spans="1:16" s="11" customFormat="1">
      <c r="A2181" s="271">
        <v>2178</v>
      </c>
      <c r="C2181" s="272" t="s">
        <v>729</v>
      </c>
      <c r="D2181" s="272" t="s">
        <v>1434</v>
      </c>
      <c r="E2181" s="272"/>
      <c r="F2181" s="273" t="s">
        <v>5714</v>
      </c>
      <c r="G2181" s="274">
        <v>305512540104</v>
      </c>
      <c r="H2181" s="273" t="s">
        <v>5719</v>
      </c>
      <c r="I2181" s="273" t="s">
        <v>2599</v>
      </c>
      <c r="J2181" s="273" t="s">
        <v>373</v>
      </c>
      <c r="K2181" s="275">
        <v>3.1093999999999999</v>
      </c>
      <c r="L2181" s="275">
        <v>3.1093999999999999</v>
      </c>
      <c r="M2181" s="275">
        <v>2.9831110000000001</v>
      </c>
      <c r="N2181" s="276">
        <v>4.0615231234321696</v>
      </c>
      <c r="O2181" s="273"/>
      <c r="P2181" s="273"/>
    </row>
    <row r="2182" spans="1:16" s="11" customFormat="1">
      <c r="A2182" s="271">
        <v>2179</v>
      </c>
      <c r="C2182" s="272" t="s">
        <v>729</v>
      </c>
      <c r="D2182" s="272" t="s">
        <v>1434</v>
      </c>
      <c r="E2182" s="272"/>
      <c r="F2182" s="273" t="s">
        <v>5614</v>
      </c>
      <c r="G2182" s="274">
        <v>305512440102</v>
      </c>
      <c r="H2182" s="273" t="s">
        <v>5720</v>
      </c>
      <c r="I2182" s="273" t="s">
        <v>2599</v>
      </c>
      <c r="J2182" s="273" t="s">
        <v>373</v>
      </c>
      <c r="K2182" s="275">
        <v>3.9514</v>
      </c>
      <c r="L2182" s="275">
        <v>3.9514</v>
      </c>
      <c r="M2182" s="275">
        <v>3.7925119999999999</v>
      </c>
      <c r="N2182" s="276">
        <v>4.0210558283140188</v>
      </c>
      <c r="O2182" s="273"/>
      <c r="P2182" s="273"/>
    </row>
    <row r="2183" spans="1:16" s="11" customFormat="1">
      <c r="A2183" s="271">
        <v>2180</v>
      </c>
      <c r="C2183" s="272" t="s">
        <v>729</v>
      </c>
      <c r="D2183" s="272" t="s">
        <v>1434</v>
      </c>
      <c r="E2183" s="272"/>
      <c r="F2183" s="273" t="s">
        <v>5714</v>
      </c>
      <c r="G2183" s="274">
        <v>305512540103</v>
      </c>
      <c r="H2183" s="273" t="s">
        <v>5721</v>
      </c>
      <c r="I2183" s="273" t="s">
        <v>2599</v>
      </c>
      <c r="J2183" s="273" t="s">
        <v>373</v>
      </c>
      <c r="K2183" s="275">
        <v>1.5620000000000001</v>
      </c>
      <c r="L2183" s="275">
        <v>1.5620000000000001</v>
      </c>
      <c r="M2183" s="275">
        <v>1.499387</v>
      </c>
      <c r="N2183" s="276">
        <v>4.0085147247119099</v>
      </c>
      <c r="O2183" s="273"/>
      <c r="P2183" s="273"/>
    </row>
    <row r="2184" spans="1:16" s="11" customFormat="1">
      <c r="A2184" s="271">
        <v>2181</v>
      </c>
      <c r="C2184" s="272" t="s">
        <v>729</v>
      </c>
      <c r="D2184" s="272" t="s">
        <v>1434</v>
      </c>
      <c r="E2184" s="272"/>
      <c r="F2184" s="273" t="s">
        <v>5712</v>
      </c>
      <c r="G2184" s="274">
        <v>305512240106</v>
      </c>
      <c r="H2184" s="273" t="s">
        <v>5722</v>
      </c>
      <c r="I2184" s="273" t="s">
        <v>2599</v>
      </c>
      <c r="J2184" s="273" t="s">
        <v>373</v>
      </c>
      <c r="K2184" s="275">
        <v>3.4224000000000001</v>
      </c>
      <c r="L2184" s="275">
        <v>3.4224000000000001</v>
      </c>
      <c r="M2184" s="275">
        <v>3.2854570000000001</v>
      </c>
      <c r="N2184" s="276">
        <v>4.0013733052828435</v>
      </c>
      <c r="O2184" s="273"/>
      <c r="P2184" s="273"/>
    </row>
    <row r="2185" spans="1:16" s="11" customFormat="1">
      <c r="A2185" s="271">
        <v>2182</v>
      </c>
      <c r="C2185" s="272" t="s">
        <v>729</v>
      </c>
      <c r="D2185" s="272" t="s">
        <v>1434</v>
      </c>
      <c r="E2185" s="272"/>
      <c r="F2185" s="273" t="s">
        <v>5712</v>
      </c>
      <c r="G2185" s="274">
        <v>305512240104</v>
      </c>
      <c r="H2185" s="273" t="s">
        <v>5723</v>
      </c>
      <c r="I2185" s="273" t="s">
        <v>2599</v>
      </c>
      <c r="J2185" s="273" t="s">
        <v>373</v>
      </c>
      <c r="K2185" s="275">
        <v>2.4447999999999999</v>
      </c>
      <c r="L2185" s="275">
        <v>2.4447999999999999</v>
      </c>
      <c r="M2185" s="275">
        <v>2.3525290000000001</v>
      </c>
      <c r="N2185" s="276">
        <v>3.7741737565444931</v>
      </c>
      <c r="O2185" s="273"/>
      <c r="P2185" s="273"/>
    </row>
    <row r="2186" spans="1:16" s="11" customFormat="1">
      <c r="A2186" s="271">
        <v>2183</v>
      </c>
      <c r="C2186" s="272" t="s">
        <v>729</v>
      </c>
      <c r="D2186" s="272" t="s">
        <v>1434</v>
      </c>
      <c r="E2186" s="272"/>
      <c r="F2186" s="273" t="s">
        <v>5587</v>
      </c>
      <c r="G2186" s="274">
        <v>305521340301</v>
      </c>
      <c r="H2186" s="273" t="s">
        <v>5724</v>
      </c>
      <c r="I2186" s="273" t="s">
        <v>2599</v>
      </c>
      <c r="J2186" s="273" t="s">
        <v>373</v>
      </c>
      <c r="K2186" s="275">
        <v>0.47939999999999999</v>
      </c>
      <c r="L2186" s="275">
        <v>0.47939999999999999</v>
      </c>
      <c r="M2186" s="275">
        <v>0.46149400000000002</v>
      </c>
      <c r="N2186" s="276">
        <v>3.7350855235711258</v>
      </c>
      <c r="O2186" s="273"/>
      <c r="P2186" s="273"/>
    </row>
    <row r="2187" spans="1:16" s="11" customFormat="1">
      <c r="A2187" s="271">
        <v>2184</v>
      </c>
      <c r="C2187" s="272" t="s">
        <v>729</v>
      </c>
      <c r="D2187" s="272" t="s">
        <v>1434</v>
      </c>
      <c r="E2187" s="272"/>
      <c r="F2187" s="273" t="s">
        <v>5712</v>
      </c>
      <c r="G2187" s="274">
        <v>305512240102</v>
      </c>
      <c r="H2187" s="273" t="s">
        <v>5725</v>
      </c>
      <c r="I2187" s="273" t="s">
        <v>2599</v>
      </c>
      <c r="J2187" s="273" t="s">
        <v>373</v>
      </c>
      <c r="K2187" s="275">
        <v>3.5581999999999998</v>
      </c>
      <c r="L2187" s="275">
        <v>3.5581999999999998</v>
      </c>
      <c r="M2187" s="275">
        <v>3.4265300000000001</v>
      </c>
      <c r="N2187" s="276">
        <v>3.7004665280197782</v>
      </c>
      <c r="O2187" s="273"/>
      <c r="P2187" s="273"/>
    </row>
    <row r="2188" spans="1:16" s="11" customFormat="1">
      <c r="A2188" s="271">
        <v>2185</v>
      </c>
      <c r="C2188" s="272" t="s">
        <v>729</v>
      </c>
      <c r="D2188" s="272" t="s">
        <v>1434</v>
      </c>
      <c r="E2188" s="272"/>
      <c r="F2188" s="273" t="s">
        <v>5652</v>
      </c>
      <c r="G2188" s="274">
        <v>305522440406</v>
      </c>
      <c r="H2188" s="273" t="s">
        <v>5726</v>
      </c>
      <c r="I2188" s="273" t="s">
        <v>2599</v>
      </c>
      <c r="J2188" s="273" t="s">
        <v>373</v>
      </c>
      <c r="K2188" s="275">
        <v>0.44900000000000001</v>
      </c>
      <c r="L2188" s="275">
        <v>0.44900000000000001</v>
      </c>
      <c r="M2188" s="275">
        <v>0.43413000000000002</v>
      </c>
      <c r="N2188" s="276">
        <v>3.3118040089086844</v>
      </c>
      <c r="O2188" s="273"/>
      <c r="P2188" s="273"/>
    </row>
    <row r="2189" spans="1:16" s="11" customFormat="1">
      <c r="A2189" s="271">
        <v>2186</v>
      </c>
      <c r="C2189" s="272" t="s">
        <v>729</v>
      </c>
      <c r="D2189" s="272" t="s">
        <v>1434</v>
      </c>
      <c r="E2189" s="272"/>
      <c r="F2189" s="273" t="s">
        <v>5652</v>
      </c>
      <c r="G2189" s="274">
        <v>305522440408</v>
      </c>
      <c r="H2189" s="273" t="s">
        <v>4819</v>
      </c>
      <c r="I2189" s="273" t="s">
        <v>2599</v>
      </c>
      <c r="J2189" s="273" t="s">
        <v>373</v>
      </c>
      <c r="K2189" s="275">
        <v>2.0308000000000002</v>
      </c>
      <c r="L2189" s="275">
        <v>2.0308000000000002</v>
      </c>
      <c r="M2189" s="275">
        <v>1.966272</v>
      </c>
      <c r="N2189" s="276">
        <v>3.177467008075642</v>
      </c>
      <c r="O2189" s="273"/>
      <c r="P2189" s="273"/>
    </row>
    <row r="2190" spans="1:16" s="11" customFormat="1">
      <c r="A2190" s="271">
        <v>2187</v>
      </c>
      <c r="C2190" s="272" t="s">
        <v>729</v>
      </c>
      <c r="D2190" s="272" t="s">
        <v>1434</v>
      </c>
      <c r="E2190" s="272"/>
      <c r="F2190" s="273" t="s">
        <v>5712</v>
      </c>
      <c r="G2190" s="274">
        <v>305512240103</v>
      </c>
      <c r="H2190" s="273" t="s">
        <v>5727</v>
      </c>
      <c r="I2190" s="273" t="s">
        <v>2599</v>
      </c>
      <c r="J2190" s="273" t="s">
        <v>373</v>
      </c>
      <c r="K2190" s="275">
        <v>2.8828</v>
      </c>
      <c r="L2190" s="275">
        <v>2.8828</v>
      </c>
      <c r="M2190" s="275">
        <v>2.791741</v>
      </c>
      <c r="N2190" s="276">
        <v>3.1586998751214095</v>
      </c>
      <c r="O2190" s="273"/>
      <c r="P2190" s="273"/>
    </row>
    <row r="2191" spans="1:16" s="11" customFormat="1">
      <c r="A2191" s="271">
        <v>2188</v>
      </c>
      <c r="C2191" s="272" t="s">
        <v>729</v>
      </c>
      <c r="D2191" s="272" t="s">
        <v>1434</v>
      </c>
      <c r="E2191" s="272"/>
      <c r="F2191" s="273" t="s">
        <v>5629</v>
      </c>
      <c r="G2191" s="274">
        <v>305521140108</v>
      </c>
      <c r="H2191" s="273" t="s">
        <v>5728</v>
      </c>
      <c r="I2191" s="273" t="s">
        <v>2599</v>
      </c>
      <c r="J2191" s="273" t="s">
        <v>373</v>
      </c>
      <c r="K2191" s="275">
        <v>2.0857000000000001</v>
      </c>
      <c r="L2191" s="275">
        <v>2.0857000000000001</v>
      </c>
      <c r="M2191" s="275">
        <v>2.0222960000000003</v>
      </c>
      <c r="N2191" s="276">
        <v>3.039938629716632</v>
      </c>
      <c r="O2191" s="273"/>
      <c r="P2191" s="273"/>
    </row>
    <row r="2192" spans="1:16" s="11" customFormat="1">
      <c r="A2192" s="271">
        <v>2189</v>
      </c>
      <c r="C2192" s="272" t="s">
        <v>729</v>
      </c>
      <c r="D2192" s="272" t="s">
        <v>1434</v>
      </c>
      <c r="E2192" s="272"/>
      <c r="F2192" s="273" t="s">
        <v>5702</v>
      </c>
      <c r="G2192" s="274">
        <v>305512340204</v>
      </c>
      <c r="H2192" s="273" t="s">
        <v>5729</v>
      </c>
      <c r="I2192" s="273" t="s">
        <v>2599</v>
      </c>
      <c r="J2192" s="273" t="s">
        <v>373</v>
      </c>
      <c r="K2192" s="275">
        <v>2.0278</v>
      </c>
      <c r="L2192" s="275">
        <v>2.0278</v>
      </c>
      <c r="M2192" s="275">
        <v>1.9710730000000001</v>
      </c>
      <c r="N2192" s="276">
        <v>2.7974652332577161</v>
      </c>
      <c r="O2192" s="273"/>
      <c r="P2192" s="273"/>
    </row>
    <row r="2193" spans="1:16" s="11" customFormat="1">
      <c r="A2193" s="271">
        <v>2190</v>
      </c>
      <c r="C2193" s="272" t="s">
        <v>729</v>
      </c>
      <c r="D2193" s="272" t="s">
        <v>1434</v>
      </c>
      <c r="E2193" s="272"/>
      <c r="F2193" s="273" t="s">
        <v>5704</v>
      </c>
      <c r="G2193" s="274">
        <v>305512440204</v>
      </c>
      <c r="H2193" s="273" t="s">
        <v>5730</v>
      </c>
      <c r="I2193" s="273" t="s">
        <v>2599</v>
      </c>
      <c r="J2193" s="273" t="s">
        <v>373</v>
      </c>
      <c r="K2193" s="275">
        <v>0.91808000000000001</v>
      </c>
      <c r="L2193" s="275">
        <v>0.91808000000000001</v>
      </c>
      <c r="M2193" s="275">
        <v>0.89508299999999996</v>
      </c>
      <c r="N2193" s="276">
        <v>2.5049015336354179</v>
      </c>
      <c r="O2193" s="273"/>
      <c r="P2193" s="273"/>
    </row>
    <row r="2194" spans="1:16" s="11" customFormat="1">
      <c r="A2194" s="271">
        <v>2191</v>
      </c>
      <c r="C2194" s="272" t="s">
        <v>729</v>
      </c>
      <c r="D2194" s="272" t="s">
        <v>1434</v>
      </c>
      <c r="E2194" s="272"/>
      <c r="F2194" s="273" t="s">
        <v>5702</v>
      </c>
      <c r="G2194" s="274">
        <v>305512340201</v>
      </c>
      <c r="H2194" s="273" t="s">
        <v>5731</v>
      </c>
      <c r="I2194" s="273" t="s">
        <v>2599</v>
      </c>
      <c r="J2194" s="273" t="s">
        <v>373</v>
      </c>
      <c r="K2194" s="275">
        <v>1.5702</v>
      </c>
      <c r="L2194" s="275">
        <v>1.5702</v>
      </c>
      <c r="M2194" s="275">
        <v>1.5345019999999998</v>
      </c>
      <c r="N2194" s="276">
        <v>2.2734683479811633</v>
      </c>
      <c r="O2194" s="273"/>
      <c r="P2194" s="273"/>
    </row>
    <row r="2195" spans="1:16" s="11" customFormat="1">
      <c r="A2195" s="271">
        <v>2192</v>
      </c>
      <c r="C2195" s="272" t="s">
        <v>729</v>
      </c>
      <c r="D2195" s="272" t="s">
        <v>1434</v>
      </c>
      <c r="E2195" s="272"/>
      <c r="F2195" s="273" t="s">
        <v>5732</v>
      </c>
      <c r="G2195" s="274">
        <v>305512140101</v>
      </c>
      <c r="H2195" s="273" t="s">
        <v>5733</v>
      </c>
      <c r="I2195" s="273" t="s">
        <v>2599</v>
      </c>
      <c r="J2195" s="273" t="s">
        <v>373</v>
      </c>
      <c r="K2195" s="275">
        <v>1.8228</v>
      </c>
      <c r="L2195" s="275">
        <v>1.8228</v>
      </c>
      <c r="M2195" s="275">
        <v>1.7835019999999999</v>
      </c>
      <c r="N2195" s="276">
        <v>2.1559139784946266</v>
      </c>
      <c r="O2195" s="273"/>
      <c r="P2195" s="273"/>
    </row>
    <row r="2196" spans="1:16" s="11" customFormat="1">
      <c r="A2196" s="271">
        <v>2193</v>
      </c>
      <c r="C2196" s="272" t="s">
        <v>729</v>
      </c>
      <c r="D2196" s="272" t="s">
        <v>1434</v>
      </c>
      <c r="E2196" s="272"/>
      <c r="F2196" s="273" t="s">
        <v>5712</v>
      </c>
      <c r="G2196" s="274">
        <v>305512240107</v>
      </c>
      <c r="H2196" s="273" t="s">
        <v>5734</v>
      </c>
      <c r="I2196" s="273" t="s">
        <v>2599</v>
      </c>
      <c r="J2196" s="273" t="s">
        <v>373</v>
      </c>
      <c r="K2196" s="275">
        <v>0.44869999999999999</v>
      </c>
      <c r="L2196" s="275">
        <v>0.44869999999999999</v>
      </c>
      <c r="M2196" s="275">
        <v>0.44031900000000002</v>
      </c>
      <c r="N2196" s="276">
        <v>1.867840427902824</v>
      </c>
      <c r="O2196" s="273"/>
      <c r="P2196" s="273"/>
    </row>
    <row r="2197" spans="1:16" s="11" customFormat="1">
      <c r="A2197" s="271">
        <v>2194</v>
      </c>
      <c r="C2197" s="272" t="s">
        <v>729</v>
      </c>
      <c r="D2197" s="272" t="s">
        <v>1434</v>
      </c>
      <c r="E2197" s="272"/>
      <c r="F2197" s="273" t="s">
        <v>5629</v>
      </c>
      <c r="G2197" s="274">
        <v>305521140102</v>
      </c>
      <c r="H2197" s="273" t="s">
        <v>5735</v>
      </c>
      <c r="I2197" s="273" t="s">
        <v>2599</v>
      </c>
      <c r="J2197" s="273" t="s">
        <v>373</v>
      </c>
      <c r="K2197" s="275">
        <v>2.7524000000000002</v>
      </c>
      <c r="L2197" s="275">
        <v>2.7524000000000002</v>
      </c>
      <c r="M2197" s="275">
        <v>2.7224330000000001</v>
      </c>
      <c r="N2197" s="276">
        <v>1.088758901322485</v>
      </c>
      <c r="O2197" s="273"/>
      <c r="P2197" s="273"/>
    </row>
    <row r="2198" spans="1:16" s="11" customFormat="1">
      <c r="A2198" s="271">
        <v>2195</v>
      </c>
      <c r="C2198" s="272" t="s">
        <v>729</v>
      </c>
      <c r="D2198" s="272" t="s">
        <v>1434</v>
      </c>
      <c r="E2198" s="272"/>
      <c r="F2198" s="273" t="s">
        <v>5732</v>
      </c>
      <c r="G2198" s="274">
        <v>305512140103</v>
      </c>
      <c r="H2198" s="273" t="s">
        <v>5736</v>
      </c>
      <c r="I2198" s="273" t="s">
        <v>2599</v>
      </c>
      <c r="J2198" s="273" t="s">
        <v>373</v>
      </c>
      <c r="K2198" s="275">
        <v>2.2269999999999999</v>
      </c>
      <c r="L2198" s="275">
        <v>2.2269999999999999</v>
      </c>
      <c r="M2198" s="275">
        <v>2.2049529999999997</v>
      </c>
      <c r="N2198" s="276">
        <v>0.98998652896273698</v>
      </c>
      <c r="O2198" s="273"/>
      <c r="P2198" s="273"/>
    </row>
    <row r="2199" spans="1:16" s="11" customFormat="1">
      <c r="A2199" s="271">
        <v>2196</v>
      </c>
      <c r="C2199" s="272" t="s">
        <v>729</v>
      </c>
      <c r="D2199" s="272" t="s">
        <v>1434</v>
      </c>
      <c r="E2199" s="272"/>
      <c r="F2199" s="273" t="s">
        <v>5737</v>
      </c>
      <c r="G2199" s="274">
        <v>305512140204</v>
      </c>
      <c r="H2199" s="273" t="s">
        <v>5738</v>
      </c>
      <c r="I2199" s="273" t="s">
        <v>2599</v>
      </c>
      <c r="J2199" s="273" t="s">
        <v>373</v>
      </c>
      <c r="K2199" s="275">
        <v>2.1151</v>
      </c>
      <c r="L2199" s="275">
        <v>2.1151</v>
      </c>
      <c r="M2199" s="275">
        <v>2.1042179999999999</v>
      </c>
      <c r="N2199" s="276">
        <v>0.51449104061273976</v>
      </c>
      <c r="O2199" s="273"/>
      <c r="P2199" s="273"/>
    </row>
    <row r="2200" spans="1:16" s="11" customFormat="1">
      <c r="A2200" s="271">
        <v>2197</v>
      </c>
      <c r="C2200" s="272" t="s">
        <v>729</v>
      </c>
      <c r="D2200" s="272" t="s">
        <v>1434</v>
      </c>
      <c r="E2200" s="272"/>
      <c r="F2200" s="273" t="s">
        <v>5732</v>
      </c>
      <c r="G2200" s="274">
        <v>305512140105</v>
      </c>
      <c r="H2200" s="273" t="s">
        <v>5739</v>
      </c>
      <c r="I2200" s="273" t="s">
        <v>2599</v>
      </c>
      <c r="J2200" s="273" t="s">
        <v>373</v>
      </c>
      <c r="K2200" s="275">
        <v>0.19040000000000001</v>
      </c>
      <c r="L2200" s="275">
        <v>0.19040000000000001</v>
      </c>
      <c r="M2200" s="275">
        <v>0.189521</v>
      </c>
      <c r="N2200" s="276">
        <v>0.46165966386555596</v>
      </c>
      <c r="O2200" s="273"/>
      <c r="P2200" s="273"/>
    </row>
    <row r="2201" spans="1:16" s="11" customFormat="1">
      <c r="A2201" s="271">
        <v>2198</v>
      </c>
      <c r="C2201" s="272" t="s">
        <v>729</v>
      </c>
      <c r="D2201" s="272" t="s">
        <v>1434</v>
      </c>
      <c r="E2201" s="272"/>
      <c r="F2201" s="273" t="s">
        <v>5737</v>
      </c>
      <c r="G2201" s="274">
        <v>305512140203</v>
      </c>
      <c r="H2201" s="273" t="s">
        <v>5740</v>
      </c>
      <c r="I2201" s="273" t="s">
        <v>2599</v>
      </c>
      <c r="J2201" s="273" t="s">
        <v>373</v>
      </c>
      <c r="K2201" s="275">
        <v>1.5733999999999999</v>
      </c>
      <c r="L2201" s="275">
        <v>1.5733999999999999</v>
      </c>
      <c r="M2201" s="275">
        <v>1.5679099999999999</v>
      </c>
      <c r="N2201" s="276">
        <v>0.34892589297063653</v>
      </c>
      <c r="O2201" s="273"/>
      <c r="P2201" s="273"/>
    </row>
    <row r="2202" spans="1:16" s="11" customFormat="1">
      <c r="A2202" s="271">
        <v>2199</v>
      </c>
      <c r="C2202" s="272" t="s">
        <v>729</v>
      </c>
      <c r="D2202" s="272" t="s">
        <v>1434</v>
      </c>
      <c r="E2202" s="272"/>
      <c r="F2202" s="273" t="s">
        <v>5737</v>
      </c>
      <c r="G2202" s="274">
        <v>305512140205</v>
      </c>
      <c r="H2202" s="273" t="s">
        <v>5741</v>
      </c>
      <c r="I2202" s="273" t="s">
        <v>2599</v>
      </c>
      <c r="J2202" s="273" t="s">
        <v>373</v>
      </c>
      <c r="K2202" s="275">
        <v>0.59919999999999995</v>
      </c>
      <c r="L2202" s="275">
        <v>0.59919999999999995</v>
      </c>
      <c r="M2202" s="275">
        <v>0.59722300000000006</v>
      </c>
      <c r="N2202" s="276">
        <v>0.32993991989317351</v>
      </c>
      <c r="O2202" s="273"/>
      <c r="P2202" s="273"/>
    </row>
    <row r="2203" spans="1:16" s="11" customFormat="1">
      <c r="A2203" s="271">
        <v>2200</v>
      </c>
      <c r="C2203" s="272" t="s">
        <v>729</v>
      </c>
      <c r="D2203" s="272" t="s">
        <v>1434</v>
      </c>
      <c r="E2203" s="272"/>
      <c r="F2203" s="273" t="s">
        <v>5737</v>
      </c>
      <c r="G2203" s="274">
        <v>305512140201</v>
      </c>
      <c r="H2203" s="273" t="s">
        <v>5742</v>
      </c>
      <c r="I2203" s="273" t="s">
        <v>2599</v>
      </c>
      <c r="J2203" s="273" t="s">
        <v>373</v>
      </c>
      <c r="K2203" s="275">
        <v>2.0874999999999999</v>
      </c>
      <c r="L2203" s="275">
        <v>2.0874999999999999</v>
      </c>
      <c r="M2203" s="275">
        <v>2.0826220000000002</v>
      </c>
      <c r="N2203" s="276">
        <v>0.2336766467065732</v>
      </c>
      <c r="O2203" s="273"/>
      <c r="P2203" s="273"/>
    </row>
    <row r="2204" spans="1:16" s="11" customFormat="1">
      <c r="A2204" s="271">
        <v>2201</v>
      </c>
      <c r="C2204" s="272" t="s">
        <v>729</v>
      </c>
      <c r="D2204" s="272" t="s">
        <v>1434</v>
      </c>
      <c r="E2204" s="272"/>
      <c r="F2204" s="273" t="s">
        <v>5737</v>
      </c>
      <c r="G2204" s="274">
        <v>305512140202</v>
      </c>
      <c r="H2204" s="273" t="s">
        <v>5743</v>
      </c>
      <c r="I2204" s="273" t="s">
        <v>2599</v>
      </c>
      <c r="J2204" s="273" t="s">
        <v>373</v>
      </c>
      <c r="K2204" s="275">
        <v>1.5229999999999999</v>
      </c>
      <c r="L2204" s="275">
        <v>1.5229999999999999</v>
      </c>
      <c r="M2204" s="275">
        <v>1.520424</v>
      </c>
      <c r="N2204" s="276">
        <v>0.16913985554825423</v>
      </c>
      <c r="O2204" s="273"/>
      <c r="P2204" s="273"/>
    </row>
    <row r="2205" spans="1:16" s="11" customFormat="1">
      <c r="A2205" s="271">
        <v>2202</v>
      </c>
      <c r="C2205" s="272" t="s">
        <v>729</v>
      </c>
      <c r="D2205" s="272" t="s">
        <v>1434</v>
      </c>
      <c r="E2205" s="272"/>
      <c r="F2205" s="273" t="s">
        <v>5732</v>
      </c>
      <c r="G2205" s="274">
        <v>305512140102</v>
      </c>
      <c r="H2205" s="273" t="s">
        <v>5744</v>
      </c>
      <c r="I2205" s="273" t="s">
        <v>2599</v>
      </c>
      <c r="J2205" s="273" t="s">
        <v>373</v>
      </c>
      <c r="K2205" s="275">
        <v>1.1045</v>
      </c>
      <c r="L2205" s="275">
        <v>1.1045</v>
      </c>
      <c r="M2205" s="275">
        <v>1.093736</v>
      </c>
      <c r="N2205" s="276">
        <v>0.97455862381167901</v>
      </c>
      <c r="O2205" s="273"/>
      <c r="P2205" s="273"/>
    </row>
    <row r="2206" spans="1:16" s="11" customFormat="1">
      <c r="A2206" s="271">
        <v>2203</v>
      </c>
      <c r="C2206" s="272" t="s">
        <v>729</v>
      </c>
      <c r="D2206" s="272" t="s">
        <v>1434</v>
      </c>
      <c r="E2206" s="272"/>
      <c r="F2206" s="273" t="s">
        <v>5706</v>
      </c>
      <c r="G2206" s="274">
        <v>305512340102</v>
      </c>
      <c r="H2206" s="273" t="s">
        <v>5745</v>
      </c>
      <c r="I2206" s="273" t="s">
        <v>2599</v>
      </c>
      <c r="J2206" s="273" t="s">
        <v>373</v>
      </c>
      <c r="K2206" s="275">
        <v>3.012</v>
      </c>
      <c r="L2206" s="275">
        <v>3.012</v>
      </c>
      <c r="M2206" s="275">
        <v>2.9846729999999999</v>
      </c>
      <c r="N2206" s="276">
        <v>0.90727091633466472</v>
      </c>
      <c r="O2206" s="273"/>
      <c r="P2206" s="273"/>
    </row>
    <row r="2207" spans="1:16" s="11" customFormat="1">
      <c r="A2207" s="271">
        <v>2204</v>
      </c>
      <c r="C2207" s="272" t="s">
        <v>729</v>
      </c>
      <c r="D2207" s="272" t="s">
        <v>1434</v>
      </c>
      <c r="E2207" s="272"/>
      <c r="F2207" s="273" t="s">
        <v>5706</v>
      </c>
      <c r="G2207" s="274">
        <v>305512340101</v>
      </c>
      <c r="H2207" s="273" t="s">
        <v>5746</v>
      </c>
      <c r="I2207" s="273" t="s">
        <v>2599</v>
      </c>
      <c r="J2207" s="273" t="s">
        <v>373</v>
      </c>
      <c r="K2207" s="275">
        <v>3.0539999999999998</v>
      </c>
      <c r="L2207" s="275">
        <v>3.0539999999999998</v>
      </c>
      <c r="M2207" s="275">
        <v>3.0263610000000001</v>
      </c>
      <c r="N2207" s="276">
        <v>0.90500982318270295</v>
      </c>
      <c r="O2207" s="273"/>
      <c r="P2207" s="273"/>
    </row>
    <row r="2208" spans="1:16" s="11" customFormat="1">
      <c r="A2208" s="271">
        <v>2205</v>
      </c>
      <c r="C2208" s="272" t="s">
        <v>729</v>
      </c>
      <c r="D2208" s="272" t="s">
        <v>1434</v>
      </c>
      <c r="E2208" s="272"/>
      <c r="F2208" s="273" t="s">
        <v>5702</v>
      </c>
      <c r="G2208" s="274">
        <v>305512340205</v>
      </c>
      <c r="H2208" s="273" t="s">
        <v>5747</v>
      </c>
      <c r="I2208" s="273" t="s">
        <v>2599</v>
      </c>
      <c r="J2208" s="273" t="s">
        <v>373</v>
      </c>
      <c r="K2208" s="275">
        <v>9.7799999999999998E-2</v>
      </c>
      <c r="L2208" s="275">
        <v>9.7799999999999998E-2</v>
      </c>
      <c r="M2208" s="275">
        <v>9.6873000000000001E-2</v>
      </c>
      <c r="N2208" s="276">
        <v>0.94785276073619351</v>
      </c>
      <c r="O2208" s="273"/>
      <c r="P2208" s="273"/>
    </row>
    <row r="2209" spans="1:16" s="11" customFormat="1">
      <c r="A2209" s="271">
        <v>2206</v>
      </c>
      <c r="C2209" s="272" t="s">
        <v>2194</v>
      </c>
      <c r="D2209" s="272" t="s">
        <v>2194</v>
      </c>
      <c r="E2209" s="272"/>
      <c r="F2209" s="273" t="s">
        <v>5748</v>
      </c>
      <c r="G2209" s="274">
        <v>307133440504</v>
      </c>
      <c r="H2209" s="273" t="s">
        <v>5749</v>
      </c>
      <c r="I2209" s="273" t="s">
        <v>5750</v>
      </c>
      <c r="J2209" s="273" t="s">
        <v>373</v>
      </c>
      <c r="K2209" s="275">
        <v>1.0613999999999999</v>
      </c>
      <c r="L2209" s="275">
        <v>1.0613999999999999</v>
      </c>
      <c r="M2209" s="275">
        <v>1.04443</v>
      </c>
      <c r="N2209" s="276">
        <v>1.5988317316751395</v>
      </c>
      <c r="O2209" s="273"/>
      <c r="P2209" s="273"/>
    </row>
    <row r="2210" spans="1:16" s="11" customFormat="1">
      <c r="A2210" s="271">
        <v>2207</v>
      </c>
      <c r="C2210" s="272" t="s">
        <v>2194</v>
      </c>
      <c r="D2210" s="272" t="s">
        <v>2194</v>
      </c>
      <c r="E2210" s="272"/>
      <c r="F2210" s="273" t="s">
        <v>5748</v>
      </c>
      <c r="G2210" s="274">
        <v>307133440501</v>
      </c>
      <c r="H2210" s="273" t="s">
        <v>5751</v>
      </c>
      <c r="I2210" s="273" t="s">
        <v>5750</v>
      </c>
      <c r="J2210" s="273" t="s">
        <v>373</v>
      </c>
      <c r="K2210" s="275">
        <v>0.86199999999999999</v>
      </c>
      <c r="L2210" s="275">
        <v>0.86199999999999999</v>
      </c>
      <c r="M2210" s="275">
        <v>0.84914599999999996</v>
      </c>
      <c r="N2210" s="276">
        <v>1.4911832946635768</v>
      </c>
      <c r="O2210" s="273"/>
      <c r="P2210" s="273"/>
    </row>
    <row r="2211" spans="1:16" s="11" customFormat="1">
      <c r="A2211" s="271">
        <v>2208</v>
      </c>
      <c r="C2211" s="272" t="s">
        <v>2194</v>
      </c>
      <c r="D2211" s="272" t="s">
        <v>2194</v>
      </c>
      <c r="E2211" s="272"/>
      <c r="F2211" s="273" t="s">
        <v>5748</v>
      </c>
      <c r="G2211" s="274">
        <v>307133440503</v>
      </c>
      <c r="H2211" s="273" t="s">
        <v>5752</v>
      </c>
      <c r="I2211" s="273" t="s">
        <v>5750</v>
      </c>
      <c r="J2211" s="273" t="s">
        <v>373</v>
      </c>
      <c r="K2211" s="275">
        <v>0.69499999999999995</v>
      </c>
      <c r="L2211" s="275">
        <v>0.69499999999999995</v>
      </c>
      <c r="M2211" s="275">
        <v>0.684863</v>
      </c>
      <c r="N2211" s="276">
        <v>1.4585611510791299</v>
      </c>
      <c r="O2211" s="273"/>
      <c r="P2211" s="273"/>
    </row>
    <row r="2212" spans="1:16" s="11" customFormat="1">
      <c r="A2212" s="271">
        <v>2209</v>
      </c>
      <c r="C2212" s="272" t="s">
        <v>2194</v>
      </c>
      <c r="D2212" s="272" t="s">
        <v>2194</v>
      </c>
      <c r="E2212" s="272"/>
      <c r="F2212" s="273" t="s">
        <v>5748</v>
      </c>
      <c r="G2212" s="274">
        <v>307133440502</v>
      </c>
      <c r="H2212" s="273" t="s">
        <v>5753</v>
      </c>
      <c r="I2212" s="273" t="s">
        <v>5750</v>
      </c>
      <c r="J2212" s="273" t="s">
        <v>373</v>
      </c>
      <c r="K2212" s="275">
        <v>0.161</v>
      </c>
      <c r="L2212" s="275">
        <v>0.161</v>
      </c>
      <c r="M2212" s="275">
        <v>0.15949199999999999</v>
      </c>
      <c r="N2212" s="276">
        <v>0.936645962732925</v>
      </c>
      <c r="O2212" s="273"/>
      <c r="P2212" s="273"/>
    </row>
    <row r="2213" spans="1:16" s="11" customFormat="1">
      <c r="A2213" s="271">
        <v>2210</v>
      </c>
      <c r="C2213" s="272" t="s">
        <v>2194</v>
      </c>
      <c r="D2213" s="272" t="s">
        <v>2194</v>
      </c>
      <c r="E2213" s="272"/>
      <c r="F2213" s="273" t="s">
        <v>2679</v>
      </c>
      <c r="G2213" s="274">
        <v>307133440203</v>
      </c>
      <c r="H2213" s="273" t="s">
        <v>5754</v>
      </c>
      <c r="I2213" s="273" t="s">
        <v>5750</v>
      </c>
      <c r="J2213" s="273" t="s">
        <v>373</v>
      </c>
      <c r="K2213" s="275">
        <v>0.22650000000000001</v>
      </c>
      <c r="L2213" s="275">
        <v>0.22650000000000001</v>
      </c>
      <c r="M2213" s="275">
        <v>0.17095299999999999</v>
      </c>
      <c r="N2213" s="276">
        <v>24.524061810154528</v>
      </c>
      <c r="O2213" s="273"/>
      <c r="P2213" s="273"/>
    </row>
    <row r="2214" spans="1:16" s="11" customFormat="1">
      <c r="A2214" s="271">
        <v>2211</v>
      </c>
      <c r="C2214" s="272" t="s">
        <v>2194</v>
      </c>
      <c r="D2214" s="272" t="s">
        <v>2194</v>
      </c>
      <c r="E2214" s="272"/>
      <c r="F2214" s="273" t="s">
        <v>2659</v>
      </c>
      <c r="G2214" s="274">
        <v>307133140402</v>
      </c>
      <c r="H2214" s="273" t="s">
        <v>5755</v>
      </c>
      <c r="I2214" s="273" t="s">
        <v>5750</v>
      </c>
      <c r="J2214" s="273" t="s">
        <v>373</v>
      </c>
      <c r="K2214" s="275">
        <v>0.86960000000000004</v>
      </c>
      <c r="L2214" s="275">
        <v>0.86960000000000004</v>
      </c>
      <c r="M2214" s="275">
        <v>0.72487999999999997</v>
      </c>
      <c r="N2214" s="276">
        <v>16.64213431462742</v>
      </c>
      <c r="O2214" s="273"/>
      <c r="P2214" s="273"/>
    </row>
    <row r="2215" spans="1:16" s="11" customFormat="1">
      <c r="A2215" s="271">
        <v>2212</v>
      </c>
      <c r="C2215" s="272" t="s">
        <v>2194</v>
      </c>
      <c r="D2215" s="272" t="s">
        <v>2194</v>
      </c>
      <c r="E2215" s="272"/>
      <c r="F2215" s="273" t="s">
        <v>2666</v>
      </c>
      <c r="G2215" s="274">
        <v>307133240501</v>
      </c>
      <c r="H2215" s="273" t="s">
        <v>5756</v>
      </c>
      <c r="I2215" s="273" t="s">
        <v>5750</v>
      </c>
      <c r="J2215" s="273" t="s">
        <v>373</v>
      </c>
      <c r="K2215" s="275">
        <v>1.4576</v>
      </c>
      <c r="L2215" s="275">
        <v>1.4576</v>
      </c>
      <c r="M2215" s="275">
        <v>1.227217</v>
      </c>
      <c r="N2215" s="276">
        <v>15.805639407244787</v>
      </c>
      <c r="O2215" s="273"/>
      <c r="P2215" s="273"/>
    </row>
    <row r="2216" spans="1:16" s="11" customFormat="1">
      <c r="A2216" s="271">
        <v>2213</v>
      </c>
      <c r="C2216" s="272" t="s">
        <v>2194</v>
      </c>
      <c r="D2216" s="272" t="s">
        <v>2194</v>
      </c>
      <c r="E2216" s="272"/>
      <c r="F2216" s="273" t="s">
        <v>5757</v>
      </c>
      <c r="G2216" s="274">
        <v>307133240203</v>
      </c>
      <c r="H2216" s="273" t="s">
        <v>5758</v>
      </c>
      <c r="I2216" s="273" t="s">
        <v>5750</v>
      </c>
      <c r="J2216" s="273" t="s">
        <v>373</v>
      </c>
      <c r="K2216" s="275">
        <v>1.1657</v>
      </c>
      <c r="L2216" s="275">
        <v>1.1657</v>
      </c>
      <c r="M2216" s="275">
        <v>1.005374</v>
      </c>
      <c r="N2216" s="276">
        <v>13.753624431671954</v>
      </c>
      <c r="O2216" s="273"/>
      <c r="P2216" s="273"/>
    </row>
    <row r="2217" spans="1:16" s="11" customFormat="1">
      <c r="A2217" s="271">
        <v>2214</v>
      </c>
      <c r="C2217" s="272" t="s">
        <v>2194</v>
      </c>
      <c r="D2217" s="272" t="s">
        <v>2194</v>
      </c>
      <c r="E2217" s="272"/>
      <c r="F2217" s="273" t="s">
        <v>2692</v>
      </c>
      <c r="G2217" s="274">
        <v>307133140204</v>
      </c>
      <c r="H2217" s="273" t="s">
        <v>5759</v>
      </c>
      <c r="I2217" s="273" t="s">
        <v>5750</v>
      </c>
      <c r="J2217" s="273" t="s">
        <v>373</v>
      </c>
      <c r="K2217" s="275">
        <v>0.69350000000000001</v>
      </c>
      <c r="L2217" s="275">
        <v>0.69350000000000001</v>
      </c>
      <c r="M2217" s="275">
        <v>0.60451900000000003</v>
      </c>
      <c r="N2217" s="276">
        <v>12.830713770728186</v>
      </c>
      <c r="O2217" s="273"/>
      <c r="P2217" s="273"/>
    </row>
    <row r="2218" spans="1:16" s="11" customFormat="1">
      <c r="A2218" s="271">
        <v>2215</v>
      </c>
      <c r="C2218" s="272" t="s">
        <v>2194</v>
      </c>
      <c r="D2218" s="272" t="s">
        <v>2194</v>
      </c>
      <c r="E2218" s="272"/>
      <c r="F2218" s="273" t="s">
        <v>2677</v>
      </c>
      <c r="G2218" s="274">
        <v>307133440105</v>
      </c>
      <c r="H2218" s="273" t="s">
        <v>5760</v>
      </c>
      <c r="I2218" s="273" t="s">
        <v>5750</v>
      </c>
      <c r="J2218" s="273" t="s">
        <v>373</v>
      </c>
      <c r="K2218" s="275">
        <v>1.845</v>
      </c>
      <c r="L2218" s="275">
        <v>1.845</v>
      </c>
      <c r="M2218" s="275">
        <v>1.6243129999999999</v>
      </c>
      <c r="N2218" s="276">
        <v>11.96135501355014</v>
      </c>
      <c r="O2218" s="273"/>
      <c r="P2218" s="273"/>
    </row>
    <row r="2219" spans="1:16" s="11" customFormat="1">
      <c r="A2219" s="271">
        <v>2216</v>
      </c>
      <c r="C2219" s="272" t="s">
        <v>2194</v>
      </c>
      <c r="D2219" s="272" t="s">
        <v>2194</v>
      </c>
      <c r="E2219" s="272"/>
      <c r="F2219" s="273" t="s">
        <v>2668</v>
      </c>
      <c r="G2219" s="274">
        <v>307133340106</v>
      </c>
      <c r="H2219" s="273" t="s">
        <v>5761</v>
      </c>
      <c r="I2219" s="273" t="s">
        <v>5762</v>
      </c>
      <c r="J2219" s="273" t="s">
        <v>373</v>
      </c>
      <c r="K2219" s="275">
        <v>0.28139999999999998</v>
      </c>
      <c r="L2219" s="275">
        <v>0.28139999999999998</v>
      </c>
      <c r="M2219" s="275">
        <v>0.24822</v>
      </c>
      <c r="N2219" s="276">
        <v>11.791044776119399</v>
      </c>
      <c r="O2219" s="273"/>
      <c r="P2219" s="273"/>
    </row>
    <row r="2220" spans="1:16" s="11" customFormat="1">
      <c r="A2220" s="271">
        <v>2217</v>
      </c>
      <c r="C2220" s="272" t="s">
        <v>2194</v>
      </c>
      <c r="D2220" s="272" t="s">
        <v>2194</v>
      </c>
      <c r="E2220" s="272"/>
      <c r="F2220" s="273" t="s">
        <v>2656</v>
      </c>
      <c r="G2220" s="274">
        <v>307133440301</v>
      </c>
      <c r="H2220" s="273" t="s">
        <v>5763</v>
      </c>
      <c r="I2220" s="273" t="s">
        <v>5750</v>
      </c>
      <c r="J2220" s="273" t="s">
        <v>373</v>
      </c>
      <c r="K2220" s="275">
        <v>0.76570000000000005</v>
      </c>
      <c r="L2220" s="275">
        <v>0.76570000000000005</v>
      </c>
      <c r="M2220" s="275">
        <v>0.67739899999999997</v>
      </c>
      <c r="N2220" s="276">
        <v>11.532062165338914</v>
      </c>
      <c r="O2220" s="273"/>
      <c r="P2220" s="273"/>
    </row>
    <row r="2221" spans="1:16" s="11" customFormat="1">
      <c r="A2221" s="271">
        <v>2218</v>
      </c>
      <c r="C2221" s="272" t="s">
        <v>2194</v>
      </c>
      <c r="D2221" s="272" t="s">
        <v>2194</v>
      </c>
      <c r="E2221" s="272"/>
      <c r="F2221" s="273" t="s">
        <v>2663</v>
      </c>
      <c r="G2221" s="274">
        <v>307133340206</v>
      </c>
      <c r="H2221" s="273" t="s">
        <v>5764</v>
      </c>
      <c r="I2221" s="273" t="s">
        <v>5750</v>
      </c>
      <c r="J2221" s="273" t="s">
        <v>373</v>
      </c>
      <c r="K2221" s="275">
        <v>1.0208200000000001</v>
      </c>
      <c r="L2221" s="275">
        <v>1.0208200000000001</v>
      </c>
      <c r="M2221" s="275">
        <v>0.90313100000000002</v>
      </c>
      <c r="N2221" s="276">
        <v>11.528868948492391</v>
      </c>
      <c r="O2221" s="273"/>
      <c r="P2221" s="273"/>
    </row>
    <row r="2222" spans="1:16" s="11" customFormat="1">
      <c r="A2222" s="271">
        <v>2219</v>
      </c>
      <c r="C2222" s="272" t="s">
        <v>2194</v>
      </c>
      <c r="D2222" s="272" t="s">
        <v>2194</v>
      </c>
      <c r="E2222" s="272"/>
      <c r="F2222" s="273" t="s">
        <v>5765</v>
      </c>
      <c r="G2222" s="274">
        <v>307133240401</v>
      </c>
      <c r="H2222" s="273" t="s">
        <v>5766</v>
      </c>
      <c r="I2222" s="273" t="s">
        <v>5750</v>
      </c>
      <c r="J2222" s="273" t="s">
        <v>373</v>
      </c>
      <c r="K2222" s="275">
        <v>1.4858</v>
      </c>
      <c r="L2222" s="275">
        <v>1.4858</v>
      </c>
      <c r="M2222" s="275">
        <v>1.3156939999999999</v>
      </c>
      <c r="N2222" s="276">
        <v>11.448781801049945</v>
      </c>
      <c r="O2222" s="273"/>
      <c r="P2222" s="273"/>
    </row>
    <row r="2223" spans="1:16" s="11" customFormat="1">
      <c r="A2223" s="271">
        <v>2220</v>
      </c>
      <c r="C2223" s="272" t="s">
        <v>2194</v>
      </c>
      <c r="D2223" s="272" t="s">
        <v>2194</v>
      </c>
      <c r="E2223" s="272"/>
      <c r="F2223" s="273" t="s">
        <v>2670</v>
      </c>
      <c r="G2223" s="274">
        <v>307133240103</v>
      </c>
      <c r="H2223" s="273" t="s">
        <v>5767</v>
      </c>
      <c r="I2223" s="273" t="s">
        <v>5750</v>
      </c>
      <c r="J2223" s="273" t="s">
        <v>373</v>
      </c>
      <c r="K2223" s="275">
        <v>1.1738</v>
      </c>
      <c r="L2223" s="275">
        <v>1.1738</v>
      </c>
      <c r="M2223" s="275">
        <v>1.040289</v>
      </c>
      <c r="N2223" s="276">
        <v>11.374254557846305</v>
      </c>
      <c r="O2223" s="273"/>
      <c r="P2223" s="273"/>
    </row>
    <row r="2224" spans="1:16" s="11" customFormat="1">
      <c r="A2224" s="271">
        <v>2221</v>
      </c>
      <c r="C2224" s="272" t="s">
        <v>2194</v>
      </c>
      <c r="D2224" s="272" t="s">
        <v>2194</v>
      </c>
      <c r="E2224" s="272"/>
      <c r="F2224" s="273" t="s">
        <v>5757</v>
      </c>
      <c r="G2224" s="274">
        <v>307133240204</v>
      </c>
      <c r="H2224" s="273" t="s">
        <v>5768</v>
      </c>
      <c r="I2224" s="273" t="s">
        <v>5750</v>
      </c>
      <c r="J2224" s="273" t="s">
        <v>373</v>
      </c>
      <c r="K2224" s="275">
        <v>1.5156000000000001</v>
      </c>
      <c r="L2224" s="275">
        <v>1.5156000000000001</v>
      </c>
      <c r="M2224" s="275">
        <v>1.3446050000000001</v>
      </c>
      <c r="N2224" s="276">
        <v>11.282330430192664</v>
      </c>
      <c r="O2224" s="273"/>
      <c r="P2224" s="273"/>
    </row>
    <row r="2225" spans="1:16" s="11" customFormat="1">
      <c r="A2225" s="271">
        <v>2222</v>
      </c>
      <c r="C2225" s="272" t="s">
        <v>2194</v>
      </c>
      <c r="D2225" s="272" t="s">
        <v>2194</v>
      </c>
      <c r="E2225" s="272"/>
      <c r="F2225" s="273" t="s">
        <v>2668</v>
      </c>
      <c r="G2225" s="274">
        <v>307133340103</v>
      </c>
      <c r="H2225" s="273" t="s">
        <v>5769</v>
      </c>
      <c r="I2225" s="273" t="s">
        <v>5750</v>
      </c>
      <c r="J2225" s="273" t="s">
        <v>373</v>
      </c>
      <c r="K2225" s="275">
        <v>0.72219999999999995</v>
      </c>
      <c r="L2225" s="275">
        <v>0.72219999999999995</v>
      </c>
      <c r="M2225" s="275">
        <v>0.64078400000000002</v>
      </c>
      <c r="N2225" s="276">
        <v>11.273331487122672</v>
      </c>
      <c r="O2225" s="273"/>
      <c r="P2225" s="273"/>
    </row>
    <row r="2226" spans="1:16" s="11" customFormat="1">
      <c r="A2226" s="271">
        <v>2223</v>
      </c>
      <c r="C2226" s="272" t="s">
        <v>2194</v>
      </c>
      <c r="D2226" s="272" t="s">
        <v>2194</v>
      </c>
      <c r="E2226" s="272"/>
      <c r="F2226" s="273" t="s">
        <v>5757</v>
      </c>
      <c r="G2226" s="274">
        <v>307133240202</v>
      </c>
      <c r="H2226" s="273" t="s">
        <v>5770</v>
      </c>
      <c r="I2226" s="273" t="s">
        <v>5750</v>
      </c>
      <c r="J2226" s="273" t="s">
        <v>373</v>
      </c>
      <c r="K2226" s="275">
        <v>1.4490000000000001</v>
      </c>
      <c r="L2226" s="275">
        <v>1.4490000000000001</v>
      </c>
      <c r="M2226" s="275">
        <v>1.286537</v>
      </c>
      <c r="N2226" s="276">
        <v>11.212077294685992</v>
      </c>
      <c r="O2226" s="273"/>
      <c r="P2226" s="273"/>
    </row>
    <row r="2227" spans="1:16" s="11" customFormat="1">
      <c r="A2227" s="271">
        <v>2224</v>
      </c>
      <c r="C2227" s="272" t="s">
        <v>2194</v>
      </c>
      <c r="D2227" s="272" t="s">
        <v>2194</v>
      </c>
      <c r="E2227" s="272"/>
      <c r="F2227" s="273" t="s">
        <v>2683</v>
      </c>
      <c r="G2227" s="274">
        <v>307133140102</v>
      </c>
      <c r="H2227" s="273" t="s">
        <v>5771</v>
      </c>
      <c r="I2227" s="273" t="s">
        <v>5750</v>
      </c>
      <c r="J2227" s="273" t="s">
        <v>373</v>
      </c>
      <c r="K2227" s="275">
        <v>0.95599999999999996</v>
      </c>
      <c r="L2227" s="275">
        <v>0.95599999999999996</v>
      </c>
      <c r="M2227" s="275">
        <v>0.85089999999999999</v>
      </c>
      <c r="N2227" s="276">
        <v>10.993723849372381</v>
      </c>
      <c r="O2227" s="273"/>
      <c r="P2227" s="273"/>
    </row>
    <row r="2228" spans="1:16" s="11" customFormat="1">
      <c r="A2228" s="271">
        <v>2225</v>
      </c>
      <c r="C2228" s="272" t="s">
        <v>2194</v>
      </c>
      <c r="D2228" s="272" t="s">
        <v>2194</v>
      </c>
      <c r="E2228" s="272"/>
      <c r="F2228" s="273" t="s">
        <v>2683</v>
      </c>
      <c r="G2228" s="274">
        <v>307133140104</v>
      </c>
      <c r="H2228" s="273" t="s">
        <v>5772</v>
      </c>
      <c r="I2228" s="273" t="s">
        <v>5750</v>
      </c>
      <c r="J2228" s="273" t="s">
        <v>373</v>
      </c>
      <c r="K2228" s="275">
        <v>1.20842</v>
      </c>
      <c r="L2228" s="275">
        <v>1.20842</v>
      </c>
      <c r="M2228" s="275">
        <v>1.0761050000000001</v>
      </c>
      <c r="N2228" s="276">
        <v>10.949421558729577</v>
      </c>
      <c r="O2228" s="273"/>
      <c r="P2228" s="273"/>
    </row>
    <row r="2229" spans="1:16" s="11" customFormat="1">
      <c r="A2229" s="271">
        <v>2226</v>
      </c>
      <c r="C2229" s="272" t="s">
        <v>2194</v>
      </c>
      <c r="D2229" s="272" t="s">
        <v>2194</v>
      </c>
      <c r="E2229" s="272"/>
      <c r="F2229" s="273" t="s">
        <v>2668</v>
      </c>
      <c r="G2229" s="274">
        <v>307133340102</v>
      </c>
      <c r="H2229" s="273" t="s">
        <v>5773</v>
      </c>
      <c r="I2229" s="273" t="s">
        <v>5750</v>
      </c>
      <c r="J2229" s="273" t="s">
        <v>373</v>
      </c>
      <c r="K2229" s="275">
        <v>1.6259999999999999</v>
      </c>
      <c r="L2229" s="275">
        <v>1.6259999999999999</v>
      </c>
      <c r="M2229" s="275">
        <v>1.450334</v>
      </c>
      <c r="N2229" s="276">
        <v>10.803567035670349</v>
      </c>
      <c r="O2229" s="273"/>
      <c r="P2229" s="273"/>
    </row>
    <row r="2230" spans="1:16" s="11" customFormat="1">
      <c r="A2230" s="271">
        <v>2227</v>
      </c>
      <c r="C2230" s="272" t="s">
        <v>2194</v>
      </c>
      <c r="D2230" s="272" t="s">
        <v>2194</v>
      </c>
      <c r="E2230" s="272"/>
      <c r="F2230" s="273" t="s">
        <v>2692</v>
      </c>
      <c r="G2230" s="274">
        <v>307133140206</v>
      </c>
      <c r="H2230" s="273" t="s">
        <v>5774</v>
      </c>
      <c r="I2230" s="273" t="s">
        <v>5750</v>
      </c>
      <c r="J2230" s="273" t="s">
        <v>373</v>
      </c>
      <c r="K2230" s="275">
        <v>0.57320000000000004</v>
      </c>
      <c r="L2230" s="275">
        <v>0.57320000000000004</v>
      </c>
      <c r="M2230" s="275">
        <v>0.51179600000000003</v>
      </c>
      <c r="N2230" s="276">
        <v>10.712491277041174</v>
      </c>
      <c r="O2230" s="273"/>
      <c r="P2230" s="273"/>
    </row>
    <row r="2231" spans="1:16" s="11" customFormat="1">
      <c r="A2231" s="271">
        <v>2228</v>
      </c>
      <c r="C2231" s="272" t="s">
        <v>2194</v>
      </c>
      <c r="D2231" s="272" t="s">
        <v>2194</v>
      </c>
      <c r="E2231" s="272"/>
      <c r="F2231" s="273" t="s">
        <v>2656</v>
      </c>
      <c r="G2231" s="274">
        <v>307133440302</v>
      </c>
      <c r="H2231" s="273" t="s">
        <v>5775</v>
      </c>
      <c r="I2231" s="273" t="s">
        <v>5750</v>
      </c>
      <c r="J2231" s="273" t="s">
        <v>373</v>
      </c>
      <c r="K2231" s="275">
        <v>0.92700000000000005</v>
      </c>
      <c r="L2231" s="275">
        <v>0.92700000000000005</v>
      </c>
      <c r="M2231" s="275">
        <v>0.83033299999999999</v>
      </c>
      <c r="N2231" s="276">
        <v>10.427939590075518</v>
      </c>
      <c r="O2231" s="273"/>
      <c r="P2231" s="273"/>
    </row>
    <row r="2232" spans="1:16" s="11" customFormat="1">
      <c r="A2232" s="271">
        <v>2229</v>
      </c>
      <c r="C2232" s="272" t="s">
        <v>2194</v>
      </c>
      <c r="D2232" s="272" t="s">
        <v>2194</v>
      </c>
      <c r="E2232" s="272"/>
      <c r="F2232" s="273" t="s">
        <v>2692</v>
      </c>
      <c r="G2232" s="274">
        <v>307133140202</v>
      </c>
      <c r="H2232" s="273" t="s">
        <v>5776</v>
      </c>
      <c r="I2232" s="273" t="s">
        <v>5750</v>
      </c>
      <c r="J2232" s="273" t="s">
        <v>373</v>
      </c>
      <c r="K2232" s="275">
        <v>0.17791999999999999</v>
      </c>
      <c r="L2232" s="275">
        <v>0.17791999999999999</v>
      </c>
      <c r="M2232" s="275">
        <v>0.15953300000000001</v>
      </c>
      <c r="N2232" s="276">
        <v>10.33441996402877</v>
      </c>
      <c r="O2232" s="273"/>
      <c r="P2232" s="273"/>
    </row>
    <row r="2233" spans="1:16" s="11" customFormat="1">
      <c r="A2233" s="271">
        <v>2230</v>
      </c>
      <c r="C2233" s="272" t="s">
        <v>2194</v>
      </c>
      <c r="D2233" s="272" t="s">
        <v>2194</v>
      </c>
      <c r="E2233" s="272"/>
      <c r="F2233" s="273" t="s">
        <v>5765</v>
      </c>
      <c r="G2233" s="274">
        <v>307133240402</v>
      </c>
      <c r="H2233" s="273" t="s">
        <v>5777</v>
      </c>
      <c r="I2233" s="273" t="s">
        <v>5750</v>
      </c>
      <c r="J2233" s="273" t="s">
        <v>373</v>
      </c>
      <c r="K2233" s="275">
        <v>1.2103999999999999</v>
      </c>
      <c r="L2233" s="275">
        <v>1.2103999999999999</v>
      </c>
      <c r="M2233" s="275">
        <v>1.0867910000000001</v>
      </c>
      <c r="N2233" s="276">
        <v>10.212243886318561</v>
      </c>
      <c r="O2233" s="273"/>
      <c r="P2233" s="273"/>
    </row>
    <row r="2234" spans="1:16" s="11" customFormat="1">
      <c r="A2234" s="271">
        <v>2231</v>
      </c>
      <c r="C2234" s="272" t="s">
        <v>2194</v>
      </c>
      <c r="D2234" s="272" t="s">
        <v>2194</v>
      </c>
      <c r="E2234" s="272"/>
      <c r="F2234" s="273" t="s">
        <v>5778</v>
      </c>
      <c r="G2234" s="274">
        <v>307133540403</v>
      </c>
      <c r="H2234" s="273" t="s">
        <v>5779</v>
      </c>
      <c r="I2234" s="273" t="s">
        <v>5750</v>
      </c>
      <c r="J2234" s="273" t="s">
        <v>373</v>
      </c>
      <c r="K2234" s="275">
        <v>0.88380000000000003</v>
      </c>
      <c r="L2234" s="275">
        <v>0.88380000000000003</v>
      </c>
      <c r="M2234" s="275">
        <v>0.79527899999999996</v>
      </c>
      <c r="N2234" s="276">
        <v>10.015953835709444</v>
      </c>
      <c r="O2234" s="273"/>
      <c r="P2234" s="273"/>
    </row>
    <row r="2235" spans="1:16" s="11" customFormat="1">
      <c r="A2235" s="271">
        <v>2232</v>
      </c>
      <c r="C2235" s="272" t="s">
        <v>2194</v>
      </c>
      <c r="D2235" s="272" t="s">
        <v>2194</v>
      </c>
      <c r="E2235" s="272"/>
      <c r="F2235" s="273" t="s">
        <v>2690</v>
      </c>
      <c r="G2235" s="274">
        <v>307133540104</v>
      </c>
      <c r="H2235" s="273" t="s">
        <v>5780</v>
      </c>
      <c r="I2235" s="273" t="s">
        <v>5750</v>
      </c>
      <c r="J2235" s="273" t="s">
        <v>373</v>
      </c>
      <c r="K2235" s="275">
        <v>1.13385</v>
      </c>
      <c r="L2235" s="275">
        <v>1.13385</v>
      </c>
      <c r="M2235" s="275">
        <v>1.021166</v>
      </c>
      <c r="N2235" s="276">
        <v>9.9381752436389306</v>
      </c>
      <c r="O2235" s="273"/>
      <c r="P2235" s="273"/>
    </row>
    <row r="2236" spans="1:16" s="11" customFormat="1">
      <c r="A2236" s="271">
        <v>2233</v>
      </c>
      <c r="C2236" s="272" t="s">
        <v>2194</v>
      </c>
      <c r="D2236" s="272" t="s">
        <v>2194</v>
      </c>
      <c r="E2236" s="272"/>
      <c r="F2236" s="273" t="s">
        <v>2672</v>
      </c>
      <c r="G2236" s="274">
        <v>307133340402</v>
      </c>
      <c r="H2236" s="273" t="s">
        <v>5781</v>
      </c>
      <c r="I2236" s="273" t="s">
        <v>5750</v>
      </c>
      <c r="J2236" s="273" t="s">
        <v>373</v>
      </c>
      <c r="K2236" s="275">
        <v>0.97740000000000005</v>
      </c>
      <c r="L2236" s="275">
        <v>0.97740000000000005</v>
      </c>
      <c r="M2236" s="275">
        <v>0.88070499999999996</v>
      </c>
      <c r="N2236" s="276">
        <v>9.8930836914262414</v>
      </c>
      <c r="O2236" s="273"/>
      <c r="P2236" s="273"/>
    </row>
    <row r="2237" spans="1:16" s="11" customFormat="1">
      <c r="A2237" s="271">
        <v>2234</v>
      </c>
      <c r="C2237" s="272" t="s">
        <v>2194</v>
      </c>
      <c r="D2237" s="272" t="s">
        <v>2194</v>
      </c>
      <c r="E2237" s="272"/>
      <c r="F2237" s="273" t="s">
        <v>2672</v>
      </c>
      <c r="G2237" s="274">
        <v>307133340401</v>
      </c>
      <c r="H2237" s="273" t="s">
        <v>5769</v>
      </c>
      <c r="I2237" s="273" t="s">
        <v>5750</v>
      </c>
      <c r="J2237" s="273" t="s">
        <v>373</v>
      </c>
      <c r="K2237" s="275">
        <v>1.7778</v>
      </c>
      <c r="L2237" s="275">
        <v>1.7778</v>
      </c>
      <c r="M2237" s="275">
        <v>1.6042909999999999</v>
      </c>
      <c r="N2237" s="276">
        <v>9.7597592530093458</v>
      </c>
      <c r="O2237" s="273"/>
      <c r="P2237" s="273"/>
    </row>
    <row r="2238" spans="1:16" s="11" customFormat="1">
      <c r="A2238" s="271">
        <v>2235</v>
      </c>
      <c r="C2238" s="272" t="s">
        <v>2194</v>
      </c>
      <c r="D2238" s="272" t="s">
        <v>2194</v>
      </c>
      <c r="E2238" s="272"/>
      <c r="F2238" s="273" t="s">
        <v>2685</v>
      </c>
      <c r="G2238" s="274">
        <v>307133340305</v>
      </c>
      <c r="H2238" s="273" t="s">
        <v>5782</v>
      </c>
      <c r="I2238" s="273" t="s">
        <v>5750</v>
      </c>
      <c r="J2238" s="273" t="s">
        <v>373</v>
      </c>
      <c r="K2238" s="275">
        <v>1.3242</v>
      </c>
      <c r="L2238" s="275">
        <v>1.3242</v>
      </c>
      <c r="M2238" s="275">
        <v>1.1953419999999999</v>
      </c>
      <c r="N2238" s="276">
        <v>9.731007400694768</v>
      </c>
      <c r="O2238" s="273"/>
      <c r="P2238" s="273"/>
    </row>
    <row r="2239" spans="1:16" s="11" customFormat="1">
      <c r="A2239" s="271">
        <v>2236</v>
      </c>
      <c r="C2239" s="272" t="s">
        <v>2194</v>
      </c>
      <c r="D2239" s="272" t="s">
        <v>2194</v>
      </c>
      <c r="E2239" s="272"/>
      <c r="F2239" s="273" t="s">
        <v>2672</v>
      </c>
      <c r="G2239" s="274">
        <v>307133340404</v>
      </c>
      <c r="H2239" s="273" t="s">
        <v>5783</v>
      </c>
      <c r="I2239" s="273" t="s">
        <v>5750</v>
      </c>
      <c r="J2239" s="273" t="s">
        <v>373</v>
      </c>
      <c r="K2239" s="275">
        <v>1.4488000000000001</v>
      </c>
      <c r="L2239" s="275">
        <v>1.4488000000000001</v>
      </c>
      <c r="M2239" s="275">
        <v>1.3106800000000001</v>
      </c>
      <c r="N2239" s="276">
        <v>9.5334069574820539</v>
      </c>
      <c r="O2239" s="273"/>
      <c r="P2239" s="273"/>
    </row>
    <row r="2240" spans="1:16" s="11" customFormat="1">
      <c r="A2240" s="271">
        <v>2237</v>
      </c>
      <c r="C2240" s="272" t="s">
        <v>2194</v>
      </c>
      <c r="D2240" s="272" t="s">
        <v>2194</v>
      </c>
      <c r="E2240" s="272"/>
      <c r="F2240" s="273" t="s">
        <v>2677</v>
      </c>
      <c r="G2240" s="274">
        <v>307133440103</v>
      </c>
      <c r="H2240" s="273" t="s">
        <v>5784</v>
      </c>
      <c r="I2240" s="273" t="s">
        <v>5750</v>
      </c>
      <c r="J2240" s="273" t="s">
        <v>373</v>
      </c>
      <c r="K2240" s="275">
        <v>1.4294</v>
      </c>
      <c r="L2240" s="275">
        <v>1.4294</v>
      </c>
      <c r="M2240" s="275">
        <v>1.2931680000000001</v>
      </c>
      <c r="N2240" s="276">
        <v>9.5307121869315736</v>
      </c>
      <c r="O2240" s="273"/>
      <c r="P2240" s="273"/>
    </row>
    <row r="2241" spans="1:16" s="11" customFormat="1">
      <c r="A2241" s="271">
        <v>2238</v>
      </c>
      <c r="C2241" s="272" t="s">
        <v>2194</v>
      </c>
      <c r="D2241" s="272" t="s">
        <v>2194</v>
      </c>
      <c r="E2241" s="272"/>
      <c r="F2241" s="273" t="s">
        <v>2679</v>
      </c>
      <c r="G2241" s="274">
        <v>307133440202</v>
      </c>
      <c r="H2241" s="273" t="s">
        <v>5785</v>
      </c>
      <c r="I2241" s="273" t="s">
        <v>5750</v>
      </c>
      <c r="J2241" s="273" t="s">
        <v>373</v>
      </c>
      <c r="K2241" s="275">
        <v>0.5121</v>
      </c>
      <c r="L2241" s="275">
        <v>0.5121</v>
      </c>
      <c r="M2241" s="275">
        <v>0.46353800000000001</v>
      </c>
      <c r="N2241" s="276">
        <v>9.482913493458307</v>
      </c>
      <c r="O2241" s="273"/>
      <c r="P2241" s="273"/>
    </row>
    <row r="2242" spans="1:16" s="11" customFormat="1">
      <c r="A2242" s="271">
        <v>2239</v>
      </c>
      <c r="C2242" s="272" t="s">
        <v>2194</v>
      </c>
      <c r="D2242" s="272" t="s">
        <v>2194</v>
      </c>
      <c r="E2242" s="272"/>
      <c r="F2242" s="273" t="s">
        <v>2697</v>
      </c>
      <c r="G2242" s="274">
        <v>307133540201</v>
      </c>
      <c r="H2242" s="273" t="s">
        <v>5786</v>
      </c>
      <c r="I2242" s="273" t="s">
        <v>5750</v>
      </c>
      <c r="J2242" s="273" t="s">
        <v>373</v>
      </c>
      <c r="K2242" s="275">
        <v>0.96220000000000006</v>
      </c>
      <c r="L2242" s="275">
        <v>0.96220000000000006</v>
      </c>
      <c r="M2242" s="275">
        <v>0.871313</v>
      </c>
      <c r="N2242" s="276">
        <v>9.4457493244647743</v>
      </c>
      <c r="O2242" s="273"/>
      <c r="P2242" s="273"/>
    </row>
    <row r="2243" spans="1:16" s="11" customFormat="1">
      <c r="A2243" s="271">
        <v>2240</v>
      </c>
      <c r="C2243" s="272" t="s">
        <v>2194</v>
      </c>
      <c r="D2243" s="272" t="s">
        <v>2194</v>
      </c>
      <c r="E2243" s="272"/>
      <c r="F2243" s="273" t="s">
        <v>2695</v>
      </c>
      <c r="G2243" s="274">
        <v>307133140301</v>
      </c>
      <c r="H2243" s="273" t="s">
        <v>5787</v>
      </c>
      <c r="I2243" s="273" t="s">
        <v>5750</v>
      </c>
      <c r="J2243" s="273" t="s">
        <v>373</v>
      </c>
      <c r="K2243" s="275">
        <v>1.321</v>
      </c>
      <c r="L2243" s="275">
        <v>1.321</v>
      </c>
      <c r="M2243" s="275">
        <v>1.1964979999999998</v>
      </c>
      <c r="N2243" s="276">
        <v>9.4248296744890325</v>
      </c>
      <c r="O2243" s="273"/>
      <c r="P2243" s="273"/>
    </row>
    <row r="2244" spans="1:16" s="11" customFormat="1">
      <c r="A2244" s="271">
        <v>2241</v>
      </c>
      <c r="C2244" s="272" t="s">
        <v>2194</v>
      </c>
      <c r="D2244" s="272" t="s">
        <v>2194</v>
      </c>
      <c r="E2244" s="272"/>
      <c r="F2244" s="273" t="s">
        <v>2668</v>
      </c>
      <c r="G2244" s="274">
        <v>307133340104</v>
      </c>
      <c r="H2244" s="273" t="s">
        <v>5788</v>
      </c>
      <c r="I2244" s="273" t="s">
        <v>5762</v>
      </c>
      <c r="J2244" s="273" t="s">
        <v>373</v>
      </c>
      <c r="K2244" s="275">
        <v>1.0471999999999999</v>
      </c>
      <c r="L2244" s="275">
        <v>1.0471999999999999</v>
      </c>
      <c r="M2244" s="275">
        <v>0.94948600000000005</v>
      </c>
      <c r="N2244" s="276">
        <v>9.330977845683714</v>
      </c>
      <c r="O2244" s="273"/>
      <c r="P2244" s="273"/>
    </row>
    <row r="2245" spans="1:16" s="11" customFormat="1">
      <c r="A2245" s="271">
        <v>2242</v>
      </c>
      <c r="C2245" s="272" t="s">
        <v>2194</v>
      </c>
      <c r="D2245" s="272" t="s">
        <v>2194</v>
      </c>
      <c r="E2245" s="272"/>
      <c r="F2245" s="273" t="s">
        <v>2697</v>
      </c>
      <c r="G2245" s="274">
        <v>307133540204</v>
      </c>
      <c r="H2245" s="273" t="s">
        <v>5789</v>
      </c>
      <c r="I2245" s="273" t="s">
        <v>5750</v>
      </c>
      <c r="J2245" s="273" t="s">
        <v>373</v>
      </c>
      <c r="K2245" s="275">
        <v>0.6</v>
      </c>
      <c r="L2245" s="275">
        <v>0.6</v>
      </c>
      <c r="M2245" s="275">
        <v>0.54472299999999996</v>
      </c>
      <c r="N2245" s="276">
        <v>9.2128333333333359</v>
      </c>
      <c r="O2245" s="273"/>
      <c r="P2245" s="273"/>
    </row>
    <row r="2246" spans="1:16" s="11" customFormat="1">
      <c r="A2246" s="271">
        <v>2243</v>
      </c>
      <c r="C2246" s="272" t="s">
        <v>2194</v>
      </c>
      <c r="D2246" s="272" t="s">
        <v>2194</v>
      </c>
      <c r="E2246" s="272"/>
      <c r="F2246" s="273" t="s">
        <v>2677</v>
      </c>
      <c r="G2246" s="274">
        <v>307133440106</v>
      </c>
      <c r="H2246" s="273" t="s">
        <v>5790</v>
      </c>
      <c r="I2246" s="273" t="s">
        <v>5750</v>
      </c>
      <c r="J2246" s="273" t="s">
        <v>373</v>
      </c>
      <c r="K2246" s="275">
        <v>0.95189000000000001</v>
      </c>
      <c r="L2246" s="275">
        <v>0.95189000000000001</v>
      </c>
      <c r="M2246" s="275">
        <v>0.86433499999999996</v>
      </c>
      <c r="N2246" s="276">
        <v>9.1980165775457294</v>
      </c>
      <c r="O2246" s="273"/>
      <c r="P2246" s="273"/>
    </row>
    <row r="2247" spans="1:16" s="11" customFormat="1">
      <c r="A2247" s="271">
        <v>2244</v>
      </c>
      <c r="C2247" s="272" t="s">
        <v>2194</v>
      </c>
      <c r="D2247" s="272" t="s">
        <v>2194</v>
      </c>
      <c r="E2247" s="272"/>
      <c r="F2247" s="273" t="s">
        <v>2692</v>
      </c>
      <c r="G2247" s="274">
        <v>307133140203</v>
      </c>
      <c r="H2247" s="273" t="s">
        <v>5791</v>
      </c>
      <c r="I2247" s="273" t="s">
        <v>5750</v>
      </c>
      <c r="J2247" s="273" t="s">
        <v>373</v>
      </c>
      <c r="K2247" s="275">
        <v>0.19974</v>
      </c>
      <c r="L2247" s="275">
        <v>0.19974</v>
      </c>
      <c r="M2247" s="275">
        <v>0.18158199999999999</v>
      </c>
      <c r="N2247" s="276">
        <v>9.09081806348253</v>
      </c>
      <c r="O2247" s="273"/>
      <c r="P2247" s="273"/>
    </row>
    <row r="2248" spans="1:16" s="11" customFormat="1">
      <c r="A2248" s="271">
        <v>2245</v>
      </c>
      <c r="C2248" s="272" t="s">
        <v>2194</v>
      </c>
      <c r="D2248" s="272" t="s">
        <v>2194</v>
      </c>
      <c r="E2248" s="272"/>
      <c r="F2248" s="273" t="s">
        <v>2675</v>
      </c>
      <c r="G2248" s="274">
        <v>307133440401</v>
      </c>
      <c r="H2248" s="273" t="s">
        <v>5792</v>
      </c>
      <c r="I2248" s="273" t="s">
        <v>5750</v>
      </c>
      <c r="J2248" s="273" t="s">
        <v>373</v>
      </c>
      <c r="K2248" s="275">
        <v>0.70440000000000003</v>
      </c>
      <c r="L2248" s="275">
        <v>0.70440000000000003</v>
      </c>
      <c r="M2248" s="275">
        <v>0.64124499999999995</v>
      </c>
      <c r="N2248" s="276">
        <v>8.9657864849517424</v>
      </c>
      <c r="O2248" s="273"/>
      <c r="P2248" s="273"/>
    </row>
    <row r="2249" spans="1:16" s="11" customFormat="1">
      <c r="A2249" s="271">
        <v>2246</v>
      </c>
      <c r="C2249" s="272" t="s">
        <v>2194</v>
      </c>
      <c r="D2249" s="272" t="s">
        <v>2194</v>
      </c>
      <c r="E2249" s="272"/>
      <c r="F2249" s="273" t="s">
        <v>2690</v>
      </c>
      <c r="G2249" s="274">
        <v>307133540102</v>
      </c>
      <c r="H2249" s="273" t="s">
        <v>5793</v>
      </c>
      <c r="I2249" s="273" t="s">
        <v>5750</v>
      </c>
      <c r="J2249" s="273" t="s">
        <v>373</v>
      </c>
      <c r="K2249" s="275">
        <v>1.6969000000000001</v>
      </c>
      <c r="L2249" s="275">
        <v>1.6969000000000001</v>
      </c>
      <c r="M2249" s="275">
        <v>1.544827</v>
      </c>
      <c r="N2249" s="276">
        <v>8.9618127173080389</v>
      </c>
      <c r="O2249" s="273"/>
      <c r="P2249" s="273"/>
    </row>
    <row r="2250" spans="1:16" s="11" customFormat="1">
      <c r="A2250" s="271">
        <v>2247</v>
      </c>
      <c r="C2250" s="272" t="s">
        <v>2194</v>
      </c>
      <c r="D2250" s="272" t="s">
        <v>2194</v>
      </c>
      <c r="E2250" s="272"/>
      <c r="F2250" s="273" t="s">
        <v>5794</v>
      </c>
      <c r="G2250" s="274">
        <v>307133540302</v>
      </c>
      <c r="H2250" s="273" t="s">
        <v>5795</v>
      </c>
      <c r="I2250" s="273" t="s">
        <v>5750</v>
      </c>
      <c r="J2250" s="273" t="s">
        <v>373</v>
      </c>
      <c r="K2250" s="275">
        <v>1.2582</v>
      </c>
      <c r="L2250" s="275">
        <v>1.2582</v>
      </c>
      <c r="M2250" s="275">
        <v>1.1517710000000001</v>
      </c>
      <c r="N2250" s="276">
        <v>8.4588300747098941</v>
      </c>
      <c r="O2250" s="273"/>
      <c r="P2250" s="273"/>
    </row>
    <row r="2251" spans="1:16" s="11" customFormat="1">
      <c r="A2251" s="271">
        <v>2248</v>
      </c>
      <c r="C2251" s="272" t="s">
        <v>2194</v>
      </c>
      <c r="D2251" s="272" t="s">
        <v>2194</v>
      </c>
      <c r="E2251" s="272"/>
      <c r="F2251" s="273" t="s">
        <v>2672</v>
      </c>
      <c r="G2251" s="274">
        <v>307133340403</v>
      </c>
      <c r="H2251" s="273" t="s">
        <v>5796</v>
      </c>
      <c r="I2251" s="273" t="s">
        <v>5750</v>
      </c>
      <c r="J2251" s="273" t="s">
        <v>373</v>
      </c>
      <c r="K2251" s="275">
        <v>1.2165999999999999</v>
      </c>
      <c r="L2251" s="275">
        <v>1.2165999999999999</v>
      </c>
      <c r="M2251" s="275">
        <v>1.1151070000000001</v>
      </c>
      <c r="N2251" s="276">
        <v>8.3423475258918156</v>
      </c>
      <c r="O2251" s="273"/>
      <c r="P2251" s="273"/>
    </row>
    <row r="2252" spans="1:16" s="11" customFormat="1">
      <c r="A2252" s="271">
        <v>2249</v>
      </c>
      <c r="C2252" s="272" t="s">
        <v>2194</v>
      </c>
      <c r="D2252" s="272" t="s">
        <v>2194</v>
      </c>
      <c r="E2252" s="272"/>
      <c r="F2252" s="273" t="s">
        <v>2679</v>
      </c>
      <c r="G2252" s="274">
        <v>307133440206</v>
      </c>
      <c r="H2252" s="273" t="s">
        <v>5797</v>
      </c>
      <c r="I2252" s="273" t="s">
        <v>5750</v>
      </c>
      <c r="J2252" s="273" t="s">
        <v>373</v>
      </c>
      <c r="K2252" s="275">
        <v>2.0972</v>
      </c>
      <c r="L2252" s="275">
        <v>2.0972</v>
      </c>
      <c r="M2252" s="275">
        <v>1.9245319999999999</v>
      </c>
      <c r="N2252" s="276">
        <v>8.2332633988174724</v>
      </c>
      <c r="O2252" s="273"/>
      <c r="P2252" s="273"/>
    </row>
    <row r="2253" spans="1:16" s="11" customFormat="1">
      <c r="A2253" s="271">
        <v>2250</v>
      </c>
      <c r="C2253" s="272" t="s">
        <v>2194</v>
      </c>
      <c r="D2253" s="272" t="s">
        <v>2194</v>
      </c>
      <c r="E2253" s="272"/>
      <c r="F2253" s="273" t="s">
        <v>2661</v>
      </c>
      <c r="G2253" s="274">
        <v>307133240302</v>
      </c>
      <c r="H2253" s="273" t="s">
        <v>5798</v>
      </c>
      <c r="I2253" s="273" t="s">
        <v>5750</v>
      </c>
      <c r="J2253" s="273" t="s">
        <v>373</v>
      </c>
      <c r="K2253" s="275">
        <v>1.5496000000000001</v>
      </c>
      <c r="L2253" s="275">
        <v>1.5496000000000001</v>
      </c>
      <c r="M2253" s="275">
        <v>1.4221360000000001</v>
      </c>
      <c r="N2253" s="276">
        <v>8.2256066081569443</v>
      </c>
      <c r="O2253" s="273"/>
      <c r="P2253" s="273"/>
    </row>
    <row r="2254" spans="1:16" s="11" customFormat="1">
      <c r="A2254" s="271">
        <v>2251</v>
      </c>
      <c r="C2254" s="272" t="s">
        <v>2194</v>
      </c>
      <c r="D2254" s="272" t="s">
        <v>2194</v>
      </c>
      <c r="E2254" s="272"/>
      <c r="F2254" s="273" t="s">
        <v>2597</v>
      </c>
      <c r="G2254" s="274">
        <v>307116540105</v>
      </c>
      <c r="H2254" s="273" t="s">
        <v>5799</v>
      </c>
      <c r="I2254" s="273" t="s">
        <v>5750</v>
      </c>
      <c r="J2254" s="273" t="s">
        <v>373</v>
      </c>
      <c r="K2254" s="275">
        <v>1.7624</v>
      </c>
      <c r="L2254" s="275">
        <v>1.7624</v>
      </c>
      <c r="M2254" s="275">
        <v>1.6182589999999999</v>
      </c>
      <c r="N2254" s="276">
        <v>8.1786768043576981</v>
      </c>
      <c r="O2254" s="273"/>
      <c r="P2254" s="273"/>
    </row>
    <row r="2255" spans="1:16" s="11" customFormat="1">
      <c r="A2255" s="271">
        <v>2252</v>
      </c>
      <c r="C2255" s="272" t="s">
        <v>2194</v>
      </c>
      <c r="D2255" s="272" t="s">
        <v>2194</v>
      </c>
      <c r="E2255" s="272"/>
      <c r="F2255" s="273" t="s">
        <v>2675</v>
      </c>
      <c r="G2255" s="274">
        <v>307133440403</v>
      </c>
      <c r="H2255" s="273" t="s">
        <v>5795</v>
      </c>
      <c r="I2255" s="273" t="s">
        <v>5750</v>
      </c>
      <c r="J2255" s="273" t="s">
        <v>373</v>
      </c>
      <c r="K2255" s="275">
        <v>1.4254</v>
      </c>
      <c r="L2255" s="275">
        <v>1.4254</v>
      </c>
      <c r="M2255" s="275">
        <v>1.3089630000000001</v>
      </c>
      <c r="N2255" s="276">
        <v>8.1687245685421566</v>
      </c>
      <c r="O2255" s="273"/>
      <c r="P2255" s="273"/>
    </row>
    <row r="2256" spans="1:16" s="11" customFormat="1">
      <c r="A2256" s="271">
        <v>2253</v>
      </c>
      <c r="C2256" s="272" t="s">
        <v>2194</v>
      </c>
      <c r="D2256" s="272" t="s">
        <v>2194</v>
      </c>
      <c r="E2256" s="272"/>
      <c r="F2256" s="273" t="s">
        <v>5778</v>
      </c>
      <c r="G2256" s="274">
        <v>307133540402</v>
      </c>
      <c r="H2256" s="273" t="s">
        <v>5800</v>
      </c>
      <c r="I2256" s="273" t="s">
        <v>5750</v>
      </c>
      <c r="J2256" s="273" t="s">
        <v>373</v>
      </c>
      <c r="K2256" s="275">
        <v>0.89059999999999995</v>
      </c>
      <c r="L2256" s="275">
        <v>0.89059999999999995</v>
      </c>
      <c r="M2256" s="275">
        <v>0.81890300000000005</v>
      </c>
      <c r="N2256" s="276">
        <v>8.0504154502582423</v>
      </c>
      <c r="O2256" s="273"/>
      <c r="P2256" s="273"/>
    </row>
    <row r="2257" spans="1:16" s="11" customFormat="1">
      <c r="A2257" s="271">
        <v>2254</v>
      </c>
      <c r="C2257" s="272" t="s">
        <v>2194</v>
      </c>
      <c r="D2257" s="272" t="s">
        <v>2194</v>
      </c>
      <c r="E2257" s="272"/>
      <c r="F2257" s="273" t="s">
        <v>2690</v>
      </c>
      <c r="G2257" s="274">
        <v>307133540105</v>
      </c>
      <c r="H2257" s="273" t="s">
        <v>5801</v>
      </c>
      <c r="I2257" s="273" t="s">
        <v>5750</v>
      </c>
      <c r="J2257" s="273" t="s">
        <v>373</v>
      </c>
      <c r="K2257" s="275">
        <v>0.49440000000000001</v>
      </c>
      <c r="L2257" s="275">
        <v>0.49440000000000001</v>
      </c>
      <c r="M2257" s="275">
        <v>0.45549400000000001</v>
      </c>
      <c r="N2257" s="276">
        <v>7.8693365695792865</v>
      </c>
      <c r="O2257" s="273"/>
      <c r="P2257" s="273"/>
    </row>
    <row r="2258" spans="1:16" s="11" customFormat="1">
      <c r="A2258" s="271">
        <v>2255</v>
      </c>
      <c r="C2258" s="272" t="s">
        <v>2194</v>
      </c>
      <c r="D2258" s="272" t="s">
        <v>2194</v>
      </c>
      <c r="E2258" s="272"/>
      <c r="F2258" s="273" t="s">
        <v>2685</v>
      </c>
      <c r="G2258" s="274">
        <v>307133340304</v>
      </c>
      <c r="H2258" s="273" t="s">
        <v>5802</v>
      </c>
      <c r="I2258" s="273" t="s">
        <v>5750</v>
      </c>
      <c r="J2258" s="273" t="s">
        <v>373</v>
      </c>
      <c r="K2258" s="275">
        <v>1.5494000000000001</v>
      </c>
      <c r="L2258" s="275">
        <v>1.5494000000000001</v>
      </c>
      <c r="M2258" s="275">
        <v>1.4285909999999999</v>
      </c>
      <c r="N2258" s="276">
        <v>7.7971472828191652</v>
      </c>
      <c r="O2258" s="273"/>
      <c r="P2258" s="273"/>
    </row>
    <row r="2259" spans="1:16" s="11" customFormat="1">
      <c r="A2259" s="271">
        <v>2256</v>
      </c>
      <c r="C2259" s="272" t="s">
        <v>2194</v>
      </c>
      <c r="D2259" s="272" t="s">
        <v>2194</v>
      </c>
      <c r="E2259" s="272"/>
      <c r="F2259" s="273" t="s">
        <v>2661</v>
      </c>
      <c r="G2259" s="274">
        <v>307133240301</v>
      </c>
      <c r="H2259" s="273" t="s">
        <v>5803</v>
      </c>
      <c r="I2259" s="273" t="s">
        <v>5750</v>
      </c>
      <c r="J2259" s="273" t="s">
        <v>373</v>
      </c>
      <c r="K2259" s="275">
        <v>2.5211999999999999</v>
      </c>
      <c r="L2259" s="275">
        <v>2.5211999999999999</v>
      </c>
      <c r="M2259" s="275">
        <v>2.3262719999999999</v>
      </c>
      <c r="N2259" s="276">
        <v>7.7315564017134699</v>
      </c>
      <c r="O2259" s="273"/>
      <c r="P2259" s="273"/>
    </row>
    <row r="2260" spans="1:16" s="11" customFormat="1">
      <c r="A2260" s="271">
        <v>2257</v>
      </c>
      <c r="C2260" s="272" t="s">
        <v>2194</v>
      </c>
      <c r="D2260" s="272" t="s">
        <v>2194</v>
      </c>
      <c r="E2260" s="272"/>
      <c r="F2260" s="273" t="s">
        <v>2679</v>
      </c>
      <c r="G2260" s="274">
        <v>307133440205</v>
      </c>
      <c r="H2260" s="273" t="s">
        <v>5804</v>
      </c>
      <c r="I2260" s="273" t="s">
        <v>5750</v>
      </c>
      <c r="J2260" s="273" t="s">
        <v>373</v>
      </c>
      <c r="K2260" s="275">
        <v>0.1691</v>
      </c>
      <c r="L2260" s="275">
        <v>0.1691</v>
      </c>
      <c r="M2260" s="275">
        <v>0.15604999999999999</v>
      </c>
      <c r="N2260" s="276">
        <v>7.7173270254287445</v>
      </c>
      <c r="O2260" s="273"/>
      <c r="P2260" s="273"/>
    </row>
    <row r="2261" spans="1:16" s="11" customFormat="1">
      <c r="A2261" s="271">
        <v>2258</v>
      </c>
      <c r="C2261" s="272" t="s">
        <v>2194</v>
      </c>
      <c r="D2261" s="272" t="s">
        <v>2194</v>
      </c>
      <c r="E2261" s="272"/>
      <c r="F2261" s="273" t="s">
        <v>2661</v>
      </c>
      <c r="G2261" s="274">
        <v>307133240303</v>
      </c>
      <c r="H2261" s="273" t="s">
        <v>5805</v>
      </c>
      <c r="I2261" s="273" t="s">
        <v>5750</v>
      </c>
      <c r="J2261" s="273" t="s">
        <v>373</v>
      </c>
      <c r="K2261" s="275">
        <v>0.74219999999999997</v>
      </c>
      <c r="L2261" s="275">
        <v>0.74219999999999997</v>
      </c>
      <c r="M2261" s="275">
        <v>0.68515599999999999</v>
      </c>
      <c r="N2261" s="276">
        <v>7.685798976017244</v>
      </c>
      <c r="O2261" s="273"/>
      <c r="P2261" s="273"/>
    </row>
    <row r="2262" spans="1:16" s="11" customFormat="1">
      <c r="A2262" s="271">
        <v>2259</v>
      </c>
      <c r="C2262" s="272" t="s">
        <v>2194</v>
      </c>
      <c r="D2262" s="272" t="s">
        <v>2194</v>
      </c>
      <c r="E2262" s="272"/>
      <c r="F2262" s="273" t="s">
        <v>2679</v>
      </c>
      <c r="G2262" s="274">
        <v>307133440204</v>
      </c>
      <c r="H2262" s="273" t="s">
        <v>5806</v>
      </c>
      <c r="I2262" s="273" t="s">
        <v>5750</v>
      </c>
      <c r="J2262" s="273" t="s">
        <v>373</v>
      </c>
      <c r="K2262" s="275">
        <v>0.39374999999999999</v>
      </c>
      <c r="L2262" s="275">
        <v>0.39374999999999999</v>
      </c>
      <c r="M2262" s="275">
        <v>0.36364099999999999</v>
      </c>
      <c r="N2262" s="276">
        <v>7.6467301587301586</v>
      </c>
      <c r="O2262" s="273"/>
      <c r="P2262" s="273"/>
    </row>
    <row r="2263" spans="1:16" s="11" customFormat="1">
      <c r="A2263" s="271">
        <v>2260</v>
      </c>
      <c r="C2263" s="272" t="s">
        <v>2194</v>
      </c>
      <c r="D2263" s="272" t="s">
        <v>2194</v>
      </c>
      <c r="E2263" s="272"/>
      <c r="F2263" s="273" t="s">
        <v>2685</v>
      </c>
      <c r="G2263" s="274">
        <v>307133340303</v>
      </c>
      <c r="H2263" s="273" t="s">
        <v>5807</v>
      </c>
      <c r="I2263" s="273" t="s">
        <v>5750</v>
      </c>
      <c r="J2263" s="273" t="s">
        <v>373</v>
      </c>
      <c r="K2263" s="275">
        <v>1.1226</v>
      </c>
      <c r="L2263" s="275">
        <v>1.1226</v>
      </c>
      <c r="M2263" s="275">
        <v>1.037577</v>
      </c>
      <c r="N2263" s="276">
        <v>7.5737573490112302</v>
      </c>
      <c r="O2263" s="273"/>
      <c r="P2263" s="273"/>
    </row>
    <row r="2264" spans="1:16" s="11" customFormat="1">
      <c r="A2264" s="271">
        <v>2261</v>
      </c>
      <c r="C2264" s="272" t="s">
        <v>2194</v>
      </c>
      <c r="D2264" s="272" t="s">
        <v>2194</v>
      </c>
      <c r="E2264" s="272"/>
      <c r="F2264" s="273" t="s">
        <v>2666</v>
      </c>
      <c r="G2264" s="274">
        <v>307133240502</v>
      </c>
      <c r="H2264" s="273" t="s">
        <v>5808</v>
      </c>
      <c r="I2264" s="273" t="s">
        <v>5750</v>
      </c>
      <c r="J2264" s="273" t="s">
        <v>373</v>
      </c>
      <c r="K2264" s="275">
        <v>0.75980000000000003</v>
      </c>
      <c r="L2264" s="275">
        <v>0.75980000000000003</v>
      </c>
      <c r="M2264" s="275">
        <v>0.70236200000000004</v>
      </c>
      <c r="N2264" s="276">
        <v>7.5596209528823355</v>
      </c>
      <c r="O2264" s="273"/>
      <c r="P2264" s="273"/>
    </row>
    <row r="2265" spans="1:16" s="11" customFormat="1">
      <c r="A2265" s="271">
        <v>2262</v>
      </c>
      <c r="C2265" s="272" t="s">
        <v>2194</v>
      </c>
      <c r="D2265" s="272" t="s">
        <v>2194</v>
      </c>
      <c r="E2265" s="272"/>
      <c r="F2265" s="273" t="s">
        <v>2668</v>
      </c>
      <c r="G2265" s="274">
        <v>307133340105</v>
      </c>
      <c r="H2265" s="273" t="s">
        <v>5809</v>
      </c>
      <c r="I2265" s="273" t="s">
        <v>5750</v>
      </c>
      <c r="J2265" s="273" t="s">
        <v>373</v>
      </c>
      <c r="K2265" s="275">
        <v>0.83919999999999995</v>
      </c>
      <c r="L2265" s="275">
        <v>0.83919999999999995</v>
      </c>
      <c r="M2265" s="275">
        <v>0.77683899999999995</v>
      </c>
      <c r="N2265" s="276">
        <v>7.4310057197330792</v>
      </c>
      <c r="O2265" s="273"/>
      <c r="P2265" s="273"/>
    </row>
    <row r="2266" spans="1:16" s="11" customFormat="1">
      <c r="A2266" s="271">
        <v>2263</v>
      </c>
      <c r="C2266" s="272" t="s">
        <v>2194</v>
      </c>
      <c r="D2266" s="272" t="s">
        <v>2194</v>
      </c>
      <c r="E2266" s="272"/>
      <c r="F2266" s="273" t="s">
        <v>5794</v>
      </c>
      <c r="G2266" s="274">
        <v>307133540301</v>
      </c>
      <c r="H2266" s="273" t="s">
        <v>5810</v>
      </c>
      <c r="I2266" s="273" t="s">
        <v>5750</v>
      </c>
      <c r="J2266" s="273" t="s">
        <v>373</v>
      </c>
      <c r="K2266" s="275">
        <v>0.90639999999999998</v>
      </c>
      <c r="L2266" s="275">
        <v>0.90639999999999998</v>
      </c>
      <c r="M2266" s="275">
        <v>0.83942600000000001</v>
      </c>
      <c r="N2266" s="276">
        <v>7.3890114739629285</v>
      </c>
      <c r="O2266" s="273"/>
      <c r="P2266" s="273"/>
    </row>
    <row r="2267" spans="1:16" s="11" customFormat="1">
      <c r="A2267" s="271">
        <v>2264</v>
      </c>
      <c r="C2267" s="272" t="s">
        <v>2194</v>
      </c>
      <c r="D2267" s="272" t="s">
        <v>2194</v>
      </c>
      <c r="E2267" s="272"/>
      <c r="F2267" s="273" t="s">
        <v>2697</v>
      </c>
      <c r="G2267" s="274">
        <v>307133540202</v>
      </c>
      <c r="H2267" s="273" t="s">
        <v>5811</v>
      </c>
      <c r="I2267" s="273" t="s">
        <v>5750</v>
      </c>
      <c r="J2267" s="273" t="s">
        <v>373</v>
      </c>
      <c r="K2267" s="275">
        <v>1.2707999999999999</v>
      </c>
      <c r="L2267" s="275">
        <v>1.2707999999999999</v>
      </c>
      <c r="M2267" s="275">
        <v>1.1791259999999999</v>
      </c>
      <c r="N2267" s="276">
        <v>7.2138810198300316</v>
      </c>
      <c r="O2267" s="273"/>
      <c r="P2267" s="273"/>
    </row>
    <row r="2268" spans="1:16" s="11" customFormat="1">
      <c r="A2268" s="271">
        <v>2265</v>
      </c>
      <c r="C2268" s="272" t="s">
        <v>2194</v>
      </c>
      <c r="D2268" s="272" t="s">
        <v>2194</v>
      </c>
      <c r="E2268" s="272"/>
      <c r="F2268" s="273" t="s">
        <v>2661</v>
      </c>
      <c r="G2268" s="274">
        <v>307133240304</v>
      </c>
      <c r="H2268" s="273" t="s">
        <v>5812</v>
      </c>
      <c r="I2268" s="273" t="s">
        <v>5750</v>
      </c>
      <c r="J2268" s="273" t="s">
        <v>373</v>
      </c>
      <c r="K2268" s="275">
        <v>1.3227199999999999</v>
      </c>
      <c r="L2268" s="275">
        <v>1.3227199999999999</v>
      </c>
      <c r="M2268" s="275">
        <v>1.227503</v>
      </c>
      <c r="N2268" s="276">
        <v>7.1985756622716748</v>
      </c>
      <c r="O2268" s="273"/>
      <c r="P2268" s="273"/>
    </row>
    <row r="2269" spans="1:16" s="11" customFormat="1">
      <c r="A2269" s="271">
        <v>2266</v>
      </c>
      <c r="C2269" s="272" t="s">
        <v>2194</v>
      </c>
      <c r="D2269" s="272" t="s">
        <v>2194</v>
      </c>
      <c r="E2269" s="272"/>
      <c r="F2269" s="273" t="s">
        <v>2690</v>
      </c>
      <c r="G2269" s="274">
        <v>307133540103</v>
      </c>
      <c r="H2269" s="273" t="s">
        <v>5813</v>
      </c>
      <c r="I2269" s="273" t="s">
        <v>5750</v>
      </c>
      <c r="J2269" s="273" t="s">
        <v>373</v>
      </c>
      <c r="K2269" s="275">
        <v>0.75939999999999996</v>
      </c>
      <c r="L2269" s="275">
        <v>0.75939999999999996</v>
      </c>
      <c r="M2269" s="275">
        <v>0.70514100000000002</v>
      </c>
      <c r="N2269" s="276">
        <v>7.1449828812220106</v>
      </c>
      <c r="O2269" s="273"/>
      <c r="P2269" s="273"/>
    </row>
    <row r="2270" spans="1:16" s="11" customFormat="1">
      <c r="A2270" s="271">
        <v>2267</v>
      </c>
      <c r="C2270" s="272" t="s">
        <v>2194</v>
      </c>
      <c r="D2270" s="272" t="s">
        <v>2194</v>
      </c>
      <c r="E2270" s="272"/>
      <c r="F2270" s="273" t="s">
        <v>2683</v>
      </c>
      <c r="G2270" s="274">
        <v>307133140103</v>
      </c>
      <c r="H2270" s="273" t="s">
        <v>5814</v>
      </c>
      <c r="I2270" s="273" t="s">
        <v>5750</v>
      </c>
      <c r="J2270" s="273" t="s">
        <v>373</v>
      </c>
      <c r="K2270" s="275">
        <v>1.2474000000000001</v>
      </c>
      <c r="L2270" s="275">
        <v>1.2474000000000001</v>
      </c>
      <c r="M2270" s="275">
        <v>1.1583049999999999</v>
      </c>
      <c r="N2270" s="276">
        <v>7.1424563091229869</v>
      </c>
      <c r="O2270" s="273"/>
      <c r="P2270" s="273"/>
    </row>
    <row r="2271" spans="1:16" s="11" customFormat="1">
      <c r="A2271" s="271">
        <v>2268</v>
      </c>
      <c r="C2271" s="272" t="s">
        <v>2194</v>
      </c>
      <c r="D2271" s="272" t="s">
        <v>2194</v>
      </c>
      <c r="E2271" s="272"/>
      <c r="F2271" s="273" t="s">
        <v>2675</v>
      </c>
      <c r="G2271" s="274">
        <v>307133440402</v>
      </c>
      <c r="H2271" s="273" t="s">
        <v>5815</v>
      </c>
      <c r="I2271" s="273" t="s">
        <v>5750</v>
      </c>
      <c r="J2271" s="273" t="s">
        <v>373</v>
      </c>
      <c r="K2271" s="275">
        <v>0.81910000000000005</v>
      </c>
      <c r="L2271" s="275">
        <v>0.81910000000000005</v>
      </c>
      <c r="M2271" s="275">
        <v>0.76076500000000002</v>
      </c>
      <c r="N2271" s="276">
        <v>7.1218410450494467</v>
      </c>
      <c r="O2271" s="273"/>
      <c r="P2271" s="273"/>
    </row>
    <row r="2272" spans="1:16" s="11" customFormat="1">
      <c r="A2272" s="271">
        <v>2269</v>
      </c>
      <c r="C2272" s="272" t="s">
        <v>2194</v>
      </c>
      <c r="D2272" s="272" t="s">
        <v>2194</v>
      </c>
      <c r="E2272" s="272"/>
      <c r="F2272" s="273" t="s">
        <v>5778</v>
      </c>
      <c r="G2272" s="274">
        <v>307133540401</v>
      </c>
      <c r="H2272" s="273" t="s">
        <v>5816</v>
      </c>
      <c r="I2272" s="273" t="s">
        <v>5750</v>
      </c>
      <c r="J2272" s="273" t="s">
        <v>373</v>
      </c>
      <c r="K2272" s="275">
        <v>1.0012000000000001</v>
      </c>
      <c r="L2272" s="275">
        <v>1.0012000000000001</v>
      </c>
      <c r="M2272" s="275">
        <v>0.93005099999999996</v>
      </c>
      <c r="N2272" s="276">
        <v>7.1063723531762006</v>
      </c>
      <c r="O2272" s="273"/>
      <c r="P2272" s="273"/>
    </row>
    <row r="2273" spans="1:16" s="11" customFormat="1">
      <c r="A2273" s="271">
        <v>2270</v>
      </c>
      <c r="C2273" s="272" t="s">
        <v>2194</v>
      </c>
      <c r="D2273" s="272" t="s">
        <v>2194</v>
      </c>
      <c r="E2273" s="272"/>
      <c r="F2273" s="273" t="s">
        <v>2663</v>
      </c>
      <c r="G2273" s="274">
        <v>307133340203</v>
      </c>
      <c r="H2273" s="273" t="s">
        <v>5817</v>
      </c>
      <c r="I2273" s="273" t="s">
        <v>5750</v>
      </c>
      <c r="J2273" s="273" t="s">
        <v>373</v>
      </c>
      <c r="K2273" s="275">
        <v>0.80783000000000005</v>
      </c>
      <c r="L2273" s="275">
        <v>0.80783000000000005</v>
      </c>
      <c r="M2273" s="275">
        <v>0.75289399999999995</v>
      </c>
      <c r="N2273" s="276">
        <v>6.8004406867781695</v>
      </c>
      <c r="O2273" s="273"/>
      <c r="P2273" s="273"/>
    </row>
    <row r="2274" spans="1:16" s="11" customFormat="1">
      <c r="A2274" s="271">
        <v>2271</v>
      </c>
      <c r="C2274" s="272" t="s">
        <v>2194</v>
      </c>
      <c r="D2274" s="272" t="s">
        <v>2194</v>
      </c>
      <c r="E2274" s="272"/>
      <c r="F2274" s="273" t="s">
        <v>2685</v>
      </c>
      <c r="G2274" s="274">
        <v>307133340302</v>
      </c>
      <c r="H2274" s="273" t="s">
        <v>5818</v>
      </c>
      <c r="I2274" s="273" t="s">
        <v>5750</v>
      </c>
      <c r="J2274" s="273" t="s">
        <v>373</v>
      </c>
      <c r="K2274" s="275">
        <v>1.9052</v>
      </c>
      <c r="L2274" s="275">
        <v>1.9052</v>
      </c>
      <c r="M2274" s="275">
        <v>1.775881</v>
      </c>
      <c r="N2274" s="276">
        <v>6.7876863321436058</v>
      </c>
      <c r="O2274" s="273"/>
      <c r="P2274" s="273"/>
    </row>
    <row r="2275" spans="1:16" s="11" customFormat="1">
      <c r="A2275" s="271">
        <v>2272</v>
      </c>
      <c r="C2275" s="272" t="s">
        <v>2194</v>
      </c>
      <c r="D2275" s="272" t="s">
        <v>2194</v>
      </c>
      <c r="E2275" s="272"/>
      <c r="F2275" s="273" t="s">
        <v>2692</v>
      </c>
      <c r="G2275" s="274">
        <v>307133140201</v>
      </c>
      <c r="H2275" s="273" t="s">
        <v>5819</v>
      </c>
      <c r="I2275" s="273" t="s">
        <v>5750</v>
      </c>
      <c r="J2275" s="273" t="s">
        <v>373</v>
      </c>
      <c r="K2275" s="275">
        <v>0.39395999999999998</v>
      </c>
      <c r="L2275" s="275">
        <v>0.39395999999999998</v>
      </c>
      <c r="M2275" s="275">
        <v>0.36758000000000002</v>
      </c>
      <c r="N2275" s="276">
        <v>6.6961112803330183</v>
      </c>
      <c r="O2275" s="273"/>
      <c r="P2275" s="273"/>
    </row>
    <row r="2276" spans="1:16" s="11" customFormat="1">
      <c r="A2276" s="271">
        <v>2273</v>
      </c>
      <c r="C2276" s="272" t="s">
        <v>2194</v>
      </c>
      <c r="D2276" s="272" t="s">
        <v>2194</v>
      </c>
      <c r="E2276" s="272"/>
      <c r="F2276" s="273" t="s">
        <v>2677</v>
      </c>
      <c r="G2276" s="274">
        <v>307133440104</v>
      </c>
      <c r="H2276" s="273" t="s">
        <v>5820</v>
      </c>
      <c r="I2276" s="273" t="s">
        <v>5750</v>
      </c>
      <c r="J2276" s="273" t="s">
        <v>373</v>
      </c>
      <c r="K2276" s="275">
        <v>1.5838000000000001</v>
      </c>
      <c r="L2276" s="275">
        <v>1.5838000000000001</v>
      </c>
      <c r="M2276" s="275">
        <v>1.4813620000000001</v>
      </c>
      <c r="N2276" s="276">
        <v>6.4678621038009867</v>
      </c>
      <c r="O2276" s="273"/>
      <c r="P2276" s="273"/>
    </row>
    <row r="2277" spans="1:16" s="11" customFormat="1">
      <c r="A2277" s="271">
        <v>2274</v>
      </c>
      <c r="C2277" s="272" t="s">
        <v>2194</v>
      </c>
      <c r="D2277" s="272" t="s">
        <v>2194</v>
      </c>
      <c r="E2277" s="272"/>
      <c r="F2277" s="273" t="s">
        <v>2683</v>
      </c>
      <c r="G2277" s="274">
        <v>307133140106</v>
      </c>
      <c r="H2277" s="273" t="s">
        <v>5821</v>
      </c>
      <c r="I2277" s="273" t="s">
        <v>5750</v>
      </c>
      <c r="J2277" s="273" t="s">
        <v>373</v>
      </c>
      <c r="K2277" s="275">
        <v>1.3031999999999999</v>
      </c>
      <c r="L2277" s="275">
        <v>1.3031999999999999</v>
      </c>
      <c r="M2277" s="275">
        <v>1.2209140000000001</v>
      </c>
      <c r="N2277" s="276">
        <v>6.3141497851442505</v>
      </c>
      <c r="O2277" s="273"/>
      <c r="P2277" s="273"/>
    </row>
    <row r="2278" spans="1:16" s="11" customFormat="1">
      <c r="A2278" s="271">
        <v>2275</v>
      </c>
      <c r="C2278" s="272" t="s">
        <v>2194</v>
      </c>
      <c r="D2278" s="272" t="s">
        <v>2194</v>
      </c>
      <c r="E2278" s="272"/>
      <c r="F2278" s="273" t="s">
        <v>5757</v>
      </c>
      <c r="G2278" s="274">
        <v>307133240201</v>
      </c>
      <c r="H2278" s="273" t="s">
        <v>5822</v>
      </c>
      <c r="I2278" s="273" t="s">
        <v>5750</v>
      </c>
      <c r="J2278" s="273" t="s">
        <v>373</v>
      </c>
      <c r="K2278" s="275">
        <v>0.43919999999999998</v>
      </c>
      <c r="L2278" s="275">
        <v>0.43919999999999998</v>
      </c>
      <c r="M2278" s="275">
        <v>0.41210799999999997</v>
      </c>
      <c r="N2278" s="276">
        <v>6.1684881602914405</v>
      </c>
      <c r="O2278" s="273"/>
      <c r="P2278" s="273"/>
    </row>
    <row r="2279" spans="1:16" s="11" customFormat="1">
      <c r="A2279" s="271">
        <v>2276</v>
      </c>
      <c r="C2279" s="272" t="s">
        <v>2194</v>
      </c>
      <c r="D2279" s="272" t="s">
        <v>2194</v>
      </c>
      <c r="E2279" s="272"/>
      <c r="F2279" s="273" t="s">
        <v>2670</v>
      </c>
      <c r="G2279" s="274">
        <v>307133240102</v>
      </c>
      <c r="H2279" s="273" t="s">
        <v>5823</v>
      </c>
      <c r="I2279" s="273" t="s">
        <v>5750</v>
      </c>
      <c r="J2279" s="273" t="s">
        <v>373</v>
      </c>
      <c r="K2279" s="275">
        <v>0.2616</v>
      </c>
      <c r="L2279" s="275">
        <v>0.2616</v>
      </c>
      <c r="M2279" s="275">
        <v>0.24771000000000001</v>
      </c>
      <c r="N2279" s="276">
        <v>5.3096330275229304</v>
      </c>
      <c r="O2279" s="273"/>
      <c r="P2279" s="273"/>
    </row>
    <row r="2280" spans="1:16" s="11" customFormat="1">
      <c r="A2280" s="271">
        <v>2277</v>
      </c>
      <c r="C2280" s="272" t="s">
        <v>2194</v>
      </c>
      <c r="D2280" s="272" t="s">
        <v>2194</v>
      </c>
      <c r="E2280" s="272"/>
      <c r="F2280" s="273" t="s">
        <v>2695</v>
      </c>
      <c r="G2280" s="274">
        <v>307133140302</v>
      </c>
      <c r="H2280" s="273" t="s">
        <v>2595</v>
      </c>
      <c r="I2280" s="273" t="s">
        <v>5750</v>
      </c>
      <c r="J2280" s="273" t="s">
        <v>373</v>
      </c>
      <c r="K2280" s="275">
        <v>1.7374000000000001</v>
      </c>
      <c r="L2280" s="275">
        <v>1.7374000000000001</v>
      </c>
      <c r="M2280" s="275">
        <v>1.652129</v>
      </c>
      <c r="N2280" s="276">
        <v>4.9079659260964714</v>
      </c>
      <c r="O2280" s="273"/>
      <c r="P2280" s="273"/>
    </row>
    <row r="2281" spans="1:16" s="11" customFormat="1">
      <c r="A2281" s="271">
        <v>2278</v>
      </c>
      <c r="C2281" s="272" t="s">
        <v>2194</v>
      </c>
      <c r="D2281" s="272" t="s">
        <v>2194</v>
      </c>
      <c r="E2281" s="272"/>
      <c r="F2281" s="273" t="s">
        <v>2663</v>
      </c>
      <c r="G2281" s="274">
        <v>307133340202</v>
      </c>
      <c r="H2281" s="273" t="s">
        <v>5824</v>
      </c>
      <c r="I2281" s="273" t="s">
        <v>5750</v>
      </c>
      <c r="J2281" s="273" t="s">
        <v>373</v>
      </c>
      <c r="K2281" s="275">
        <v>0.38855000000000001</v>
      </c>
      <c r="L2281" s="275">
        <v>0.38855000000000001</v>
      </c>
      <c r="M2281" s="275">
        <v>0.36971300000000001</v>
      </c>
      <c r="N2281" s="276">
        <v>4.8480247072448828</v>
      </c>
      <c r="O2281" s="273"/>
      <c r="P2281" s="273"/>
    </row>
    <row r="2282" spans="1:16" s="11" customFormat="1">
      <c r="A2282" s="271">
        <v>2279</v>
      </c>
      <c r="C2282" s="272" t="s">
        <v>2194</v>
      </c>
      <c r="D2282" s="272" t="s">
        <v>2194</v>
      </c>
      <c r="E2282" s="272"/>
      <c r="F2282" s="273" t="s">
        <v>5794</v>
      </c>
      <c r="G2282" s="274">
        <v>307133540303</v>
      </c>
      <c r="H2282" s="273" t="s">
        <v>5825</v>
      </c>
      <c r="I2282" s="273" t="s">
        <v>5750</v>
      </c>
      <c r="J2282" s="273" t="s">
        <v>373</v>
      </c>
      <c r="K2282" s="275">
        <v>1.0327999999999999</v>
      </c>
      <c r="L2282" s="275">
        <v>1.0327999999999999</v>
      </c>
      <c r="M2282" s="275">
        <v>0.98711700000000002</v>
      </c>
      <c r="N2282" s="276">
        <v>4.4232184353214485</v>
      </c>
      <c r="O2282" s="273"/>
      <c r="P2282" s="273"/>
    </row>
    <row r="2283" spans="1:16" s="11" customFormat="1">
      <c r="A2283" s="271">
        <v>2280</v>
      </c>
      <c r="C2283" s="272" t="s">
        <v>2194</v>
      </c>
      <c r="D2283" s="272" t="s">
        <v>2194</v>
      </c>
      <c r="E2283" s="272"/>
      <c r="F2283" s="273" t="s">
        <v>2663</v>
      </c>
      <c r="G2283" s="274">
        <v>307133340201</v>
      </c>
      <c r="H2283" s="273" t="s">
        <v>5826</v>
      </c>
      <c r="I2283" s="273" t="s">
        <v>5750</v>
      </c>
      <c r="J2283" s="273" t="s">
        <v>373</v>
      </c>
      <c r="K2283" s="275">
        <v>0.14635000000000001</v>
      </c>
      <c r="L2283" s="275">
        <v>0.14635000000000001</v>
      </c>
      <c r="M2283" s="275">
        <v>0.14160500000000001</v>
      </c>
      <c r="N2283" s="276">
        <v>3.2422275367270235</v>
      </c>
      <c r="O2283" s="273"/>
      <c r="P2283" s="273"/>
    </row>
    <row r="2284" spans="1:16" s="11" customFormat="1">
      <c r="A2284" s="271">
        <v>2281</v>
      </c>
      <c r="C2284" s="272" t="s">
        <v>2194</v>
      </c>
      <c r="D2284" s="272" t="s">
        <v>2194</v>
      </c>
      <c r="E2284" s="272"/>
      <c r="F2284" s="273" t="s">
        <v>2659</v>
      </c>
      <c r="G2284" s="274">
        <v>307133140401</v>
      </c>
      <c r="H2284" s="273" t="s">
        <v>5827</v>
      </c>
      <c r="I2284" s="273" t="s">
        <v>5750</v>
      </c>
      <c r="J2284" s="273" t="s">
        <v>373</v>
      </c>
      <c r="K2284" s="275">
        <v>0.53200000000000003</v>
      </c>
      <c r="L2284" s="275">
        <v>0.53200000000000003</v>
      </c>
      <c r="M2284" s="275">
        <v>0.527783</v>
      </c>
      <c r="N2284" s="276">
        <v>0.79266917293233563</v>
      </c>
      <c r="O2284" s="273"/>
      <c r="P2284" s="273"/>
    </row>
    <row r="2285" spans="1:16" s="11" customFormat="1">
      <c r="A2285" s="271">
        <v>2282</v>
      </c>
      <c r="C2285" s="272" t="s">
        <v>2194</v>
      </c>
      <c r="D2285" s="272" t="s">
        <v>2189</v>
      </c>
      <c r="E2285" s="272"/>
      <c r="F2285" s="273" t="s">
        <v>5828</v>
      </c>
      <c r="G2285" s="274">
        <v>307511540507</v>
      </c>
      <c r="H2285" s="273" t="s">
        <v>5829</v>
      </c>
      <c r="I2285" s="273" t="s">
        <v>5750</v>
      </c>
      <c r="J2285" s="273" t="s">
        <v>373</v>
      </c>
      <c r="K2285" s="275">
        <v>0.47139999999999999</v>
      </c>
      <c r="L2285" s="275">
        <v>0.47139999999999999</v>
      </c>
      <c r="M2285" s="275">
        <v>0.46431499999999998</v>
      </c>
      <c r="N2285" s="276">
        <v>1.5029698769622419</v>
      </c>
      <c r="O2285" s="273"/>
      <c r="P2285" s="273"/>
    </row>
    <row r="2286" spans="1:16" s="11" customFormat="1">
      <c r="A2286" s="271">
        <v>2283</v>
      </c>
      <c r="C2286" s="272" t="s">
        <v>2194</v>
      </c>
      <c r="D2286" s="272" t="s">
        <v>2189</v>
      </c>
      <c r="E2286" s="272"/>
      <c r="F2286" s="273" t="s">
        <v>5830</v>
      </c>
      <c r="G2286" s="274">
        <v>307511540307</v>
      </c>
      <c r="H2286" s="273" t="s">
        <v>5831</v>
      </c>
      <c r="I2286" s="273" t="s">
        <v>5750</v>
      </c>
      <c r="J2286" s="273" t="s">
        <v>373</v>
      </c>
      <c r="K2286" s="275">
        <v>0.46</v>
      </c>
      <c r="L2286" s="275">
        <v>0.46</v>
      </c>
      <c r="M2286" s="275">
        <v>0.45410699999999998</v>
      </c>
      <c r="N2286" s="276">
        <v>1.2810869565217471</v>
      </c>
      <c r="O2286" s="273"/>
      <c r="P2286" s="273"/>
    </row>
    <row r="2287" spans="1:16" s="11" customFormat="1">
      <c r="A2287" s="271">
        <v>2284</v>
      </c>
      <c r="C2287" s="272" t="s">
        <v>2194</v>
      </c>
      <c r="D2287" s="272" t="s">
        <v>2189</v>
      </c>
      <c r="E2287" s="272"/>
      <c r="F2287" s="273" t="s">
        <v>2717</v>
      </c>
      <c r="G2287" s="274">
        <v>307511340110</v>
      </c>
      <c r="H2287" s="273" t="s">
        <v>5832</v>
      </c>
      <c r="I2287" s="273" t="s">
        <v>5750</v>
      </c>
      <c r="J2287" s="273" t="s">
        <v>373</v>
      </c>
      <c r="K2287" s="275">
        <v>0.47070000000000001</v>
      </c>
      <c r="L2287" s="275">
        <v>0.47070000000000001</v>
      </c>
      <c r="M2287" s="275">
        <v>0.46398699999999998</v>
      </c>
      <c r="N2287" s="276">
        <v>1.4261737837263702</v>
      </c>
      <c r="O2287" s="273"/>
      <c r="P2287" s="273"/>
    </row>
    <row r="2288" spans="1:16" s="11" customFormat="1">
      <c r="A2288" s="271">
        <v>2285</v>
      </c>
      <c r="C2288" s="272" t="s">
        <v>2194</v>
      </c>
      <c r="D2288" s="272" t="s">
        <v>2189</v>
      </c>
      <c r="E2288" s="272"/>
      <c r="F2288" s="273" t="s">
        <v>2715</v>
      </c>
      <c r="G2288" s="274">
        <v>307511340208</v>
      </c>
      <c r="H2288" s="273" t="s">
        <v>5833</v>
      </c>
      <c r="I2288" s="273" t="s">
        <v>5750</v>
      </c>
      <c r="J2288" s="273" t="s">
        <v>373</v>
      </c>
      <c r="K2288" s="275">
        <v>0.13066</v>
      </c>
      <c r="L2288" s="275">
        <v>0.13066</v>
      </c>
      <c r="M2288" s="275">
        <v>0.12879099999999999</v>
      </c>
      <c r="N2288" s="276">
        <v>1.430430123985925</v>
      </c>
      <c r="O2288" s="273"/>
      <c r="P2288" s="273"/>
    </row>
    <row r="2289" spans="1:16" s="11" customFormat="1">
      <c r="A2289" s="271">
        <v>2286</v>
      </c>
      <c r="C2289" s="272" t="s">
        <v>2194</v>
      </c>
      <c r="D2289" s="272" t="s">
        <v>2189</v>
      </c>
      <c r="E2289" s="272"/>
      <c r="F2289" s="273" t="s">
        <v>5828</v>
      </c>
      <c r="G2289" s="274">
        <v>307511540501</v>
      </c>
      <c r="H2289" s="273" t="s">
        <v>5834</v>
      </c>
      <c r="I2289" s="273" t="s">
        <v>5750</v>
      </c>
      <c r="J2289" s="273" t="s">
        <v>373</v>
      </c>
      <c r="K2289" s="275">
        <v>1.4423999999999999</v>
      </c>
      <c r="L2289" s="275">
        <v>1.4423999999999999</v>
      </c>
      <c r="M2289" s="275">
        <v>1.225482</v>
      </c>
      <c r="N2289" s="276">
        <v>15.038685524126452</v>
      </c>
      <c r="O2289" s="273"/>
      <c r="P2289" s="273"/>
    </row>
    <row r="2290" spans="1:16" s="11" customFormat="1">
      <c r="A2290" s="271">
        <v>2287</v>
      </c>
      <c r="C2290" s="272" t="s">
        <v>2194</v>
      </c>
      <c r="D2290" s="272" t="s">
        <v>2189</v>
      </c>
      <c r="E2290" s="272"/>
      <c r="F2290" s="273" t="s">
        <v>5828</v>
      </c>
      <c r="G2290" s="274">
        <v>307511540502</v>
      </c>
      <c r="H2290" s="273" t="s">
        <v>5835</v>
      </c>
      <c r="I2290" s="273" t="s">
        <v>5750</v>
      </c>
      <c r="J2290" s="273" t="s">
        <v>373</v>
      </c>
      <c r="K2290" s="275">
        <v>1.1494</v>
      </c>
      <c r="L2290" s="275">
        <v>1.1494</v>
      </c>
      <c r="M2290" s="275">
        <v>0.98966100000000001</v>
      </c>
      <c r="N2290" s="276">
        <v>13.897598747172434</v>
      </c>
      <c r="O2290" s="273"/>
      <c r="P2290" s="273"/>
    </row>
    <row r="2291" spans="1:16" s="11" customFormat="1">
      <c r="A2291" s="271">
        <v>2288</v>
      </c>
      <c r="C2291" s="272" t="s">
        <v>2194</v>
      </c>
      <c r="D2291" s="272" t="s">
        <v>2189</v>
      </c>
      <c r="E2291" s="272"/>
      <c r="F2291" s="273" t="s">
        <v>2701</v>
      </c>
      <c r="G2291" s="274">
        <v>307511540104</v>
      </c>
      <c r="H2291" s="273" t="s">
        <v>5836</v>
      </c>
      <c r="I2291" s="273" t="s">
        <v>5750</v>
      </c>
      <c r="J2291" s="273" t="s">
        <v>373</v>
      </c>
      <c r="K2291" s="275">
        <v>1.2373460000000001</v>
      </c>
      <c r="L2291" s="275">
        <v>1.2373460000000001</v>
      </c>
      <c r="M2291" s="275">
        <v>1.0676209999999999</v>
      </c>
      <c r="N2291" s="276">
        <v>13.716858501987328</v>
      </c>
      <c r="O2291" s="273"/>
      <c r="P2291" s="273"/>
    </row>
    <row r="2292" spans="1:16" s="11" customFormat="1">
      <c r="A2292" s="271">
        <v>2289</v>
      </c>
      <c r="C2292" s="272" t="s">
        <v>2194</v>
      </c>
      <c r="D2292" s="272" t="s">
        <v>2189</v>
      </c>
      <c r="E2292" s="272"/>
      <c r="F2292" s="273" t="s">
        <v>5837</v>
      </c>
      <c r="G2292" s="274">
        <v>307511240305</v>
      </c>
      <c r="H2292" s="273" t="s">
        <v>5838</v>
      </c>
      <c r="I2292" s="273" t="s">
        <v>5750</v>
      </c>
      <c r="J2292" s="273" t="s">
        <v>373</v>
      </c>
      <c r="K2292" s="275">
        <v>1.9550000000000001E-2</v>
      </c>
      <c r="L2292" s="275">
        <v>1.9550000000000001E-2</v>
      </c>
      <c r="M2292" s="275">
        <v>1.6907999999999999E-2</v>
      </c>
      <c r="N2292" s="276">
        <v>13.514066496163693</v>
      </c>
      <c r="O2292" s="273"/>
      <c r="P2292" s="273"/>
    </row>
    <row r="2293" spans="1:16" s="11" customFormat="1">
      <c r="A2293" s="271">
        <v>2290</v>
      </c>
      <c r="C2293" s="272" t="s">
        <v>2194</v>
      </c>
      <c r="D2293" s="272" t="s">
        <v>2189</v>
      </c>
      <c r="E2293" s="272"/>
      <c r="F2293" s="273" t="s">
        <v>2713</v>
      </c>
      <c r="G2293" s="274">
        <v>307511540202</v>
      </c>
      <c r="H2293" s="273" t="s">
        <v>5839</v>
      </c>
      <c r="I2293" s="273" t="s">
        <v>5750</v>
      </c>
      <c r="J2293" s="273" t="s">
        <v>373</v>
      </c>
      <c r="K2293" s="275">
        <v>1.472</v>
      </c>
      <c r="L2293" s="275">
        <v>1.472</v>
      </c>
      <c r="M2293" s="275">
        <v>1.282149</v>
      </c>
      <c r="N2293" s="276">
        <v>12.897486413043477</v>
      </c>
      <c r="O2293" s="273"/>
      <c r="P2293" s="273"/>
    </row>
    <row r="2294" spans="1:16" s="11" customFormat="1">
      <c r="A2294" s="271">
        <v>2291</v>
      </c>
      <c r="C2294" s="272" t="s">
        <v>2194</v>
      </c>
      <c r="D2294" s="272" t="s">
        <v>2189</v>
      </c>
      <c r="E2294" s="272"/>
      <c r="F2294" s="273" t="s">
        <v>2723</v>
      </c>
      <c r="G2294" s="274">
        <v>307511340304</v>
      </c>
      <c r="H2294" s="273" t="s">
        <v>5840</v>
      </c>
      <c r="I2294" s="273" t="s">
        <v>5750</v>
      </c>
      <c r="J2294" s="273" t="s">
        <v>373</v>
      </c>
      <c r="K2294" s="275">
        <v>0.125</v>
      </c>
      <c r="L2294" s="275">
        <v>0.125</v>
      </c>
      <c r="M2294" s="275">
        <v>0.10917399999999999</v>
      </c>
      <c r="N2294" s="276">
        <v>12.660800000000005</v>
      </c>
      <c r="O2294" s="273"/>
      <c r="P2294" s="273"/>
    </row>
    <row r="2295" spans="1:16" s="11" customFormat="1">
      <c r="A2295" s="271">
        <v>2292</v>
      </c>
      <c r="C2295" s="272" t="s">
        <v>2194</v>
      </c>
      <c r="D2295" s="272" t="s">
        <v>2189</v>
      </c>
      <c r="E2295" s="272"/>
      <c r="F2295" s="273" t="s">
        <v>2723</v>
      </c>
      <c r="G2295" s="274">
        <v>307511340302</v>
      </c>
      <c r="H2295" s="273" t="s">
        <v>5841</v>
      </c>
      <c r="I2295" s="273" t="s">
        <v>5750</v>
      </c>
      <c r="J2295" s="273" t="s">
        <v>373</v>
      </c>
      <c r="K2295" s="275">
        <v>1.0456000000000001</v>
      </c>
      <c r="L2295" s="275">
        <v>1.0456000000000001</v>
      </c>
      <c r="M2295" s="275">
        <v>0.91574900000000004</v>
      </c>
      <c r="N2295" s="276">
        <v>12.418802601377203</v>
      </c>
      <c r="O2295" s="273"/>
      <c r="P2295" s="273"/>
    </row>
    <row r="2296" spans="1:16" s="11" customFormat="1">
      <c r="A2296" s="271">
        <v>2293</v>
      </c>
      <c r="C2296" s="272" t="s">
        <v>2194</v>
      </c>
      <c r="D2296" s="272" t="s">
        <v>2189</v>
      </c>
      <c r="E2296" s="272"/>
      <c r="F2296" s="273" t="s">
        <v>5842</v>
      </c>
      <c r="G2296" s="274">
        <v>307511240403</v>
      </c>
      <c r="H2296" s="273" t="s">
        <v>5843</v>
      </c>
      <c r="I2296" s="273" t="s">
        <v>5750</v>
      </c>
      <c r="J2296" s="273" t="s">
        <v>373</v>
      </c>
      <c r="K2296" s="275">
        <v>1.1698</v>
      </c>
      <c r="L2296" s="275">
        <v>1.1698</v>
      </c>
      <c r="M2296" s="275">
        <v>1.0247120000000001</v>
      </c>
      <c r="N2296" s="276">
        <v>12.402803898102229</v>
      </c>
      <c r="O2296" s="273"/>
      <c r="P2296" s="273"/>
    </row>
    <row r="2297" spans="1:16" s="11" customFormat="1">
      <c r="A2297" s="271">
        <v>2294</v>
      </c>
      <c r="C2297" s="272" t="s">
        <v>2194</v>
      </c>
      <c r="D2297" s="272" t="s">
        <v>2189</v>
      </c>
      <c r="E2297" s="272"/>
      <c r="F2297" s="273" t="s">
        <v>2713</v>
      </c>
      <c r="G2297" s="274">
        <v>307511540205</v>
      </c>
      <c r="H2297" s="273" t="s">
        <v>5844</v>
      </c>
      <c r="I2297" s="273" t="s">
        <v>5750</v>
      </c>
      <c r="J2297" s="273" t="s">
        <v>373</v>
      </c>
      <c r="K2297" s="275">
        <v>0.47639999999999999</v>
      </c>
      <c r="L2297" s="275">
        <v>0.47639999999999999</v>
      </c>
      <c r="M2297" s="275">
        <v>0.41820400000000002</v>
      </c>
      <c r="N2297" s="276">
        <v>12.215785054575981</v>
      </c>
      <c r="O2297" s="273"/>
      <c r="P2297" s="273"/>
    </row>
    <row r="2298" spans="1:16" s="11" customFormat="1">
      <c r="A2298" s="271">
        <v>2295</v>
      </c>
      <c r="C2298" s="272" t="s">
        <v>2194</v>
      </c>
      <c r="D2298" s="272" t="s">
        <v>2189</v>
      </c>
      <c r="E2298" s="272"/>
      <c r="F2298" s="273" t="s">
        <v>5845</v>
      </c>
      <c r="G2298" s="274">
        <v>307511440301</v>
      </c>
      <c r="H2298" s="273" t="s">
        <v>5846</v>
      </c>
      <c r="I2298" s="273" t="s">
        <v>5750</v>
      </c>
      <c r="J2298" s="273" t="s">
        <v>373</v>
      </c>
      <c r="K2298" s="275">
        <v>0.20699999999999999</v>
      </c>
      <c r="L2298" s="275">
        <v>0.20699999999999999</v>
      </c>
      <c r="M2298" s="275">
        <v>0.181862</v>
      </c>
      <c r="N2298" s="276">
        <v>12.143961352657003</v>
      </c>
      <c r="O2298" s="273"/>
      <c r="P2298" s="273"/>
    </row>
    <row r="2299" spans="1:16" s="11" customFormat="1">
      <c r="A2299" s="271">
        <v>2296</v>
      </c>
      <c r="C2299" s="272" t="s">
        <v>2194</v>
      </c>
      <c r="D2299" s="272" t="s">
        <v>2189</v>
      </c>
      <c r="E2299" s="272"/>
      <c r="F2299" s="273" t="s">
        <v>2713</v>
      </c>
      <c r="G2299" s="274">
        <v>307511540203</v>
      </c>
      <c r="H2299" s="273" t="s">
        <v>5829</v>
      </c>
      <c r="I2299" s="273" t="s">
        <v>5750</v>
      </c>
      <c r="J2299" s="273" t="s">
        <v>373</v>
      </c>
      <c r="K2299" s="275">
        <v>0.86960000000000004</v>
      </c>
      <c r="L2299" s="275">
        <v>0.86960000000000004</v>
      </c>
      <c r="M2299" s="275">
        <v>0.766876</v>
      </c>
      <c r="N2299" s="276">
        <v>11.812787488500463</v>
      </c>
      <c r="O2299" s="273"/>
      <c r="P2299" s="273"/>
    </row>
    <row r="2300" spans="1:16" s="11" customFormat="1">
      <c r="A2300" s="271">
        <v>2297</v>
      </c>
      <c r="C2300" s="272" t="s">
        <v>2194</v>
      </c>
      <c r="D2300" s="272" t="s">
        <v>2189</v>
      </c>
      <c r="E2300" s="272"/>
      <c r="F2300" s="273" t="s">
        <v>5830</v>
      </c>
      <c r="G2300" s="274">
        <v>307511540305</v>
      </c>
      <c r="H2300" s="273" t="s">
        <v>5847</v>
      </c>
      <c r="I2300" s="273" t="s">
        <v>5750</v>
      </c>
      <c r="J2300" s="273" t="s">
        <v>373</v>
      </c>
      <c r="K2300" s="275">
        <v>0.70660000000000001</v>
      </c>
      <c r="L2300" s="275">
        <v>0.70660000000000001</v>
      </c>
      <c r="M2300" s="275">
        <v>0.62863800000000003</v>
      </c>
      <c r="N2300" s="276">
        <v>11.033399377299743</v>
      </c>
      <c r="O2300" s="273"/>
      <c r="P2300" s="273"/>
    </row>
    <row r="2301" spans="1:16" s="11" customFormat="1">
      <c r="A2301" s="271">
        <v>2298</v>
      </c>
      <c r="C2301" s="272" t="s">
        <v>2194</v>
      </c>
      <c r="D2301" s="272" t="s">
        <v>2189</v>
      </c>
      <c r="E2301" s="272"/>
      <c r="F2301" s="273" t="s">
        <v>2715</v>
      </c>
      <c r="G2301" s="274">
        <v>307511340204</v>
      </c>
      <c r="H2301" s="273" t="s">
        <v>5848</v>
      </c>
      <c r="I2301" s="273" t="s">
        <v>5750</v>
      </c>
      <c r="J2301" s="273" t="s">
        <v>373</v>
      </c>
      <c r="K2301" s="275">
        <v>0.313</v>
      </c>
      <c r="L2301" s="275">
        <v>0.313</v>
      </c>
      <c r="M2301" s="275">
        <v>0.27864299999999997</v>
      </c>
      <c r="N2301" s="276">
        <v>10.976677316293939</v>
      </c>
      <c r="O2301" s="273"/>
      <c r="P2301" s="273"/>
    </row>
    <row r="2302" spans="1:16" s="11" customFormat="1">
      <c r="A2302" s="271">
        <v>2299</v>
      </c>
      <c r="C2302" s="272" t="s">
        <v>2194</v>
      </c>
      <c r="D2302" s="272" t="s">
        <v>2189</v>
      </c>
      <c r="E2302" s="272"/>
      <c r="F2302" s="273" t="s">
        <v>2713</v>
      </c>
      <c r="G2302" s="274">
        <v>307511540204</v>
      </c>
      <c r="H2302" s="273" t="s">
        <v>5849</v>
      </c>
      <c r="I2302" s="273" t="s">
        <v>5750</v>
      </c>
      <c r="J2302" s="273" t="s">
        <v>373</v>
      </c>
      <c r="K2302" s="275">
        <v>0.48448000000000002</v>
      </c>
      <c r="L2302" s="275">
        <v>0.48448000000000002</v>
      </c>
      <c r="M2302" s="275">
        <v>0.43194199999999999</v>
      </c>
      <c r="N2302" s="276">
        <v>10.844204095112291</v>
      </c>
      <c r="O2302" s="273"/>
      <c r="P2302" s="273"/>
    </row>
    <row r="2303" spans="1:16" s="11" customFormat="1">
      <c r="A2303" s="271">
        <v>2300</v>
      </c>
      <c r="C2303" s="272" t="s">
        <v>2194</v>
      </c>
      <c r="D2303" s="272" t="s">
        <v>2189</v>
      </c>
      <c r="E2303" s="272"/>
      <c r="F2303" s="273" t="s">
        <v>2723</v>
      </c>
      <c r="G2303" s="274">
        <v>307511340301</v>
      </c>
      <c r="H2303" s="273" t="s">
        <v>5850</v>
      </c>
      <c r="I2303" s="273" t="s">
        <v>5750</v>
      </c>
      <c r="J2303" s="273" t="s">
        <v>373</v>
      </c>
      <c r="K2303" s="275">
        <v>0.28844999999999998</v>
      </c>
      <c r="L2303" s="275">
        <v>0.28844999999999998</v>
      </c>
      <c r="M2303" s="275">
        <v>0.2591</v>
      </c>
      <c r="N2303" s="276">
        <v>10.175073669613449</v>
      </c>
      <c r="O2303" s="273"/>
      <c r="P2303" s="273"/>
    </row>
    <row r="2304" spans="1:16" s="11" customFormat="1">
      <c r="A2304" s="271">
        <v>2301</v>
      </c>
      <c r="C2304" s="272" t="s">
        <v>2194</v>
      </c>
      <c r="D2304" s="272" t="s">
        <v>2189</v>
      </c>
      <c r="E2304" s="272"/>
      <c r="F2304" s="273" t="s">
        <v>2717</v>
      </c>
      <c r="G2304" s="274">
        <v>307511340108</v>
      </c>
      <c r="H2304" s="273" t="s">
        <v>5851</v>
      </c>
      <c r="I2304" s="273" t="s">
        <v>5750</v>
      </c>
      <c r="J2304" s="273" t="s">
        <v>373</v>
      </c>
      <c r="K2304" s="275">
        <v>0.86599999999999999</v>
      </c>
      <c r="L2304" s="275">
        <v>0.86599999999999999</v>
      </c>
      <c r="M2304" s="275">
        <v>0.77858400000000005</v>
      </c>
      <c r="N2304" s="276">
        <v>10.094226327944565</v>
      </c>
      <c r="O2304" s="273"/>
      <c r="P2304" s="273"/>
    </row>
    <row r="2305" spans="1:16" s="11" customFormat="1">
      <c r="A2305" s="271">
        <v>2302</v>
      </c>
      <c r="C2305" s="272" t="s">
        <v>2194</v>
      </c>
      <c r="D2305" s="272" t="s">
        <v>2189</v>
      </c>
      <c r="E2305" s="272"/>
      <c r="F2305" s="273" t="s">
        <v>2706</v>
      </c>
      <c r="G2305" s="274">
        <v>307511140105</v>
      </c>
      <c r="H2305" s="273" t="s">
        <v>5834</v>
      </c>
      <c r="I2305" s="273" t="s">
        <v>5750</v>
      </c>
      <c r="J2305" s="273" t="s">
        <v>373</v>
      </c>
      <c r="K2305" s="275">
        <v>1.0271999999999999</v>
      </c>
      <c r="L2305" s="275">
        <v>1.0271999999999999</v>
      </c>
      <c r="M2305" s="275">
        <v>0.92639400000000005</v>
      </c>
      <c r="N2305" s="276">
        <v>9.8136682242990503</v>
      </c>
      <c r="O2305" s="273"/>
      <c r="P2305" s="273"/>
    </row>
    <row r="2306" spans="1:16" s="11" customFormat="1">
      <c r="A2306" s="271">
        <v>2303</v>
      </c>
      <c r="C2306" s="272" t="s">
        <v>2194</v>
      </c>
      <c r="D2306" s="272" t="s">
        <v>2189</v>
      </c>
      <c r="E2306" s="272"/>
      <c r="F2306" s="273" t="s">
        <v>2708</v>
      </c>
      <c r="G2306" s="274">
        <v>307511540401</v>
      </c>
      <c r="H2306" s="273" t="s">
        <v>3667</v>
      </c>
      <c r="I2306" s="273" t="s">
        <v>5750</v>
      </c>
      <c r="J2306" s="273" t="s">
        <v>373</v>
      </c>
      <c r="K2306" s="275">
        <v>0.54959999999999998</v>
      </c>
      <c r="L2306" s="275">
        <v>0.54959999999999998</v>
      </c>
      <c r="M2306" s="275">
        <v>0.49749100000000002</v>
      </c>
      <c r="N2306" s="276">
        <v>9.4812590975254665</v>
      </c>
      <c r="O2306" s="273"/>
      <c r="P2306" s="273"/>
    </row>
    <row r="2307" spans="1:16" s="11" customFormat="1">
      <c r="A2307" s="271">
        <v>2304</v>
      </c>
      <c r="C2307" s="272" t="s">
        <v>2194</v>
      </c>
      <c r="D2307" s="272" t="s">
        <v>2189</v>
      </c>
      <c r="E2307" s="272"/>
      <c r="F2307" s="273" t="s">
        <v>2717</v>
      </c>
      <c r="G2307" s="274">
        <v>307511340103</v>
      </c>
      <c r="H2307" s="273" t="s">
        <v>5852</v>
      </c>
      <c r="I2307" s="273" t="s">
        <v>5750</v>
      </c>
      <c r="J2307" s="273" t="s">
        <v>373</v>
      </c>
      <c r="K2307" s="275">
        <v>0.68259999999999998</v>
      </c>
      <c r="L2307" s="275">
        <v>0.68259999999999998</v>
      </c>
      <c r="M2307" s="275">
        <v>0.61811400000000005</v>
      </c>
      <c r="N2307" s="276">
        <v>9.4471139759742062</v>
      </c>
      <c r="O2307" s="273"/>
      <c r="P2307" s="273"/>
    </row>
    <row r="2308" spans="1:16" s="11" customFormat="1">
      <c r="A2308" s="271">
        <v>2305</v>
      </c>
      <c r="C2308" s="272" t="s">
        <v>2194</v>
      </c>
      <c r="D2308" s="272" t="s">
        <v>2189</v>
      </c>
      <c r="E2308" s="272"/>
      <c r="F2308" s="273" t="s">
        <v>5830</v>
      </c>
      <c r="G2308" s="274">
        <v>307511540303</v>
      </c>
      <c r="H2308" s="273" t="s">
        <v>3392</v>
      </c>
      <c r="I2308" s="273" t="s">
        <v>5750</v>
      </c>
      <c r="J2308" s="273" t="s">
        <v>373</v>
      </c>
      <c r="K2308" s="275">
        <v>0.81671700000000003</v>
      </c>
      <c r="L2308" s="275">
        <v>0.81671700000000003</v>
      </c>
      <c r="M2308" s="275">
        <v>0.74107599999999996</v>
      </c>
      <c r="N2308" s="276">
        <v>9.2615924487919408</v>
      </c>
      <c r="O2308" s="273"/>
      <c r="P2308" s="273"/>
    </row>
    <row r="2309" spans="1:16" s="11" customFormat="1">
      <c r="A2309" s="271">
        <v>2306</v>
      </c>
      <c r="C2309" s="272" t="s">
        <v>2194</v>
      </c>
      <c r="D2309" s="272" t="s">
        <v>2189</v>
      </c>
      <c r="E2309" s="272"/>
      <c r="F2309" s="273" t="s">
        <v>2708</v>
      </c>
      <c r="G2309" s="274">
        <v>307511540403</v>
      </c>
      <c r="H2309" s="273" t="s">
        <v>5853</v>
      </c>
      <c r="I2309" s="273" t="s">
        <v>5750</v>
      </c>
      <c r="J2309" s="273" t="s">
        <v>373</v>
      </c>
      <c r="K2309" s="275">
        <v>0.53680000000000005</v>
      </c>
      <c r="L2309" s="275">
        <v>0.53680000000000005</v>
      </c>
      <c r="M2309" s="275">
        <v>0.48746400000000001</v>
      </c>
      <c r="N2309" s="276">
        <v>9.1907600596125274</v>
      </c>
      <c r="O2309" s="273"/>
      <c r="P2309" s="273"/>
    </row>
    <row r="2310" spans="1:16" s="11" customFormat="1">
      <c r="A2310" s="271">
        <v>2307</v>
      </c>
      <c r="C2310" s="272" t="s">
        <v>2194</v>
      </c>
      <c r="D2310" s="272" t="s">
        <v>2189</v>
      </c>
      <c r="E2310" s="272"/>
      <c r="F2310" s="273" t="s">
        <v>5854</v>
      </c>
      <c r="G2310" s="274">
        <v>307511440201</v>
      </c>
      <c r="H2310" s="273" t="s">
        <v>5855</v>
      </c>
      <c r="I2310" s="273" t="s">
        <v>5750</v>
      </c>
      <c r="J2310" s="273" t="s">
        <v>373</v>
      </c>
      <c r="K2310" s="275">
        <v>0.72440000000000004</v>
      </c>
      <c r="L2310" s="275">
        <v>0.72440000000000004</v>
      </c>
      <c r="M2310" s="275">
        <v>0.65856300000000001</v>
      </c>
      <c r="N2310" s="276">
        <v>9.0884870237437916</v>
      </c>
      <c r="O2310" s="273"/>
      <c r="P2310" s="273"/>
    </row>
    <row r="2311" spans="1:16" s="11" customFormat="1">
      <c r="A2311" s="271">
        <v>2308</v>
      </c>
      <c r="C2311" s="272" t="s">
        <v>2194</v>
      </c>
      <c r="D2311" s="272" t="s">
        <v>2189</v>
      </c>
      <c r="E2311" s="272"/>
      <c r="F2311" s="273" t="s">
        <v>2717</v>
      </c>
      <c r="G2311" s="274">
        <v>307511340107</v>
      </c>
      <c r="H2311" s="273" t="s">
        <v>5856</v>
      </c>
      <c r="I2311" s="273" t="s">
        <v>5750</v>
      </c>
      <c r="J2311" s="273" t="s">
        <v>373</v>
      </c>
      <c r="K2311" s="275">
        <v>1.0134000000000001</v>
      </c>
      <c r="L2311" s="275">
        <v>1.0134000000000001</v>
      </c>
      <c r="M2311" s="275">
        <v>0.92411799999999999</v>
      </c>
      <c r="N2311" s="276">
        <v>8.8101440694691213</v>
      </c>
      <c r="O2311" s="273"/>
      <c r="P2311" s="273"/>
    </row>
    <row r="2312" spans="1:16" s="11" customFormat="1">
      <c r="A2312" s="271">
        <v>2309</v>
      </c>
      <c r="C2312" s="272" t="s">
        <v>2194</v>
      </c>
      <c r="D2312" s="272" t="s">
        <v>2189</v>
      </c>
      <c r="E2312" s="272"/>
      <c r="F2312" s="273" t="s">
        <v>5842</v>
      </c>
      <c r="G2312" s="274">
        <v>307511240402</v>
      </c>
      <c r="H2312" s="273" t="s">
        <v>5857</v>
      </c>
      <c r="I2312" s="273" t="s">
        <v>5750</v>
      </c>
      <c r="J2312" s="273" t="s">
        <v>373</v>
      </c>
      <c r="K2312" s="275">
        <v>1.3224</v>
      </c>
      <c r="L2312" s="275">
        <v>1.3224</v>
      </c>
      <c r="M2312" s="275">
        <v>1.20746</v>
      </c>
      <c r="N2312" s="276">
        <v>8.6917725347852421</v>
      </c>
      <c r="O2312" s="273"/>
      <c r="P2312" s="273"/>
    </row>
    <row r="2313" spans="1:16" s="11" customFormat="1">
      <c r="A2313" s="271">
        <v>2310</v>
      </c>
      <c r="C2313" s="272" t="s">
        <v>2194</v>
      </c>
      <c r="D2313" s="272" t="s">
        <v>2189</v>
      </c>
      <c r="E2313" s="272"/>
      <c r="F2313" s="273" t="s">
        <v>2717</v>
      </c>
      <c r="G2313" s="274">
        <v>307511340106</v>
      </c>
      <c r="H2313" s="273" t="s">
        <v>5858</v>
      </c>
      <c r="I2313" s="273" t="s">
        <v>5750</v>
      </c>
      <c r="J2313" s="273" t="s">
        <v>373</v>
      </c>
      <c r="K2313" s="275">
        <v>1.0206999999999999</v>
      </c>
      <c r="L2313" s="275">
        <v>1.0206999999999999</v>
      </c>
      <c r="M2313" s="275">
        <v>0.934554</v>
      </c>
      <c r="N2313" s="276">
        <v>8.4398941902615814</v>
      </c>
      <c r="O2313" s="273"/>
      <c r="P2313" s="273"/>
    </row>
    <row r="2314" spans="1:16" s="11" customFormat="1">
      <c r="A2314" s="271">
        <v>2311</v>
      </c>
      <c r="C2314" s="272" t="s">
        <v>2194</v>
      </c>
      <c r="D2314" s="272" t="s">
        <v>2189</v>
      </c>
      <c r="E2314" s="272"/>
      <c r="F2314" s="273" t="s">
        <v>5830</v>
      </c>
      <c r="G2314" s="274">
        <v>307511540306</v>
      </c>
      <c r="H2314" s="273" t="s">
        <v>5859</v>
      </c>
      <c r="I2314" s="273" t="s">
        <v>5750</v>
      </c>
      <c r="J2314" s="273" t="s">
        <v>373</v>
      </c>
      <c r="K2314" s="275">
        <v>0.13519900000000001</v>
      </c>
      <c r="L2314" s="275">
        <v>0.13519900000000001</v>
      </c>
      <c r="M2314" s="275">
        <v>0.123851</v>
      </c>
      <c r="N2314" s="276">
        <v>8.3935532067544951</v>
      </c>
      <c r="O2314" s="273"/>
      <c r="P2314" s="273"/>
    </row>
    <row r="2315" spans="1:16" s="11" customFormat="1">
      <c r="A2315" s="271">
        <v>2312</v>
      </c>
      <c r="C2315" s="272" t="s">
        <v>2194</v>
      </c>
      <c r="D2315" s="272" t="s">
        <v>2189</v>
      </c>
      <c r="E2315" s="272"/>
      <c r="F2315" s="273" t="s">
        <v>2715</v>
      </c>
      <c r="G2315" s="274">
        <v>307511340201</v>
      </c>
      <c r="H2315" s="273" t="s">
        <v>5860</v>
      </c>
      <c r="I2315" s="273" t="s">
        <v>5750</v>
      </c>
      <c r="J2315" s="273" t="s">
        <v>373</v>
      </c>
      <c r="K2315" s="275">
        <v>1.2546999999999999</v>
      </c>
      <c r="L2315" s="275">
        <v>1.2546999999999999</v>
      </c>
      <c r="M2315" s="275">
        <v>1.149607</v>
      </c>
      <c r="N2315" s="276">
        <v>8.3759464413804015</v>
      </c>
      <c r="O2315" s="273"/>
      <c r="P2315" s="273"/>
    </row>
    <row r="2316" spans="1:16" s="11" customFormat="1">
      <c r="A2316" s="271">
        <v>2313</v>
      </c>
      <c r="C2316" s="272" t="s">
        <v>2194</v>
      </c>
      <c r="D2316" s="272" t="s">
        <v>2189</v>
      </c>
      <c r="E2316" s="272"/>
      <c r="F2316" s="273" t="s">
        <v>5830</v>
      </c>
      <c r="G2316" s="274">
        <v>307511540304</v>
      </c>
      <c r="H2316" s="273" t="s">
        <v>5861</v>
      </c>
      <c r="I2316" s="273" t="s">
        <v>5750</v>
      </c>
      <c r="J2316" s="273" t="s">
        <v>373</v>
      </c>
      <c r="K2316" s="275">
        <v>2.4000000000000001E-5</v>
      </c>
      <c r="L2316" s="275">
        <v>2.4000000000000001E-5</v>
      </c>
      <c r="M2316" s="275">
        <v>2.1999999999999999E-5</v>
      </c>
      <c r="N2316" s="276">
        <v>8.3333333333333393</v>
      </c>
      <c r="O2316" s="273"/>
      <c r="P2316" s="273"/>
    </row>
    <row r="2317" spans="1:16" s="11" customFormat="1">
      <c r="A2317" s="271">
        <v>2314</v>
      </c>
      <c r="C2317" s="272" t="s">
        <v>2194</v>
      </c>
      <c r="D2317" s="272" t="s">
        <v>2189</v>
      </c>
      <c r="E2317" s="272"/>
      <c r="F2317" s="273" t="s">
        <v>5854</v>
      </c>
      <c r="G2317" s="274">
        <v>307511440205</v>
      </c>
      <c r="H2317" s="273" t="s">
        <v>5862</v>
      </c>
      <c r="I2317" s="273" t="s">
        <v>5750</v>
      </c>
      <c r="J2317" s="273" t="s">
        <v>373</v>
      </c>
      <c r="K2317" s="275">
        <v>1.1155999999999999</v>
      </c>
      <c r="L2317" s="275">
        <v>1.1155999999999999</v>
      </c>
      <c r="M2317" s="275">
        <v>1.0244310000000001</v>
      </c>
      <c r="N2317" s="276">
        <v>8.1721943348870418</v>
      </c>
      <c r="O2317" s="273"/>
      <c r="P2317" s="273"/>
    </row>
    <row r="2318" spans="1:16" s="11" customFormat="1">
      <c r="A2318" s="271">
        <v>2315</v>
      </c>
      <c r="C2318" s="272" t="s">
        <v>2194</v>
      </c>
      <c r="D2318" s="272" t="s">
        <v>2189</v>
      </c>
      <c r="E2318" s="272"/>
      <c r="F2318" s="273" t="s">
        <v>2706</v>
      </c>
      <c r="G2318" s="274">
        <v>307511140104</v>
      </c>
      <c r="H2318" s="273" t="s">
        <v>5863</v>
      </c>
      <c r="I2318" s="273" t="s">
        <v>5750</v>
      </c>
      <c r="J2318" s="273" t="s">
        <v>373</v>
      </c>
      <c r="K2318" s="275">
        <v>2.032</v>
      </c>
      <c r="L2318" s="275">
        <v>2.032</v>
      </c>
      <c r="M2318" s="275">
        <v>1.8677509999999999</v>
      </c>
      <c r="N2318" s="276">
        <v>8.083120078740162</v>
      </c>
      <c r="O2318" s="273"/>
      <c r="P2318" s="273"/>
    </row>
    <row r="2319" spans="1:16" s="11" customFormat="1">
      <c r="A2319" s="271">
        <v>2316</v>
      </c>
      <c r="C2319" s="272" t="s">
        <v>2194</v>
      </c>
      <c r="D2319" s="272" t="s">
        <v>2189</v>
      </c>
      <c r="E2319" s="272"/>
      <c r="F2319" s="273" t="s">
        <v>5830</v>
      </c>
      <c r="G2319" s="274">
        <v>307511540301</v>
      </c>
      <c r="H2319" s="273" t="s">
        <v>5864</v>
      </c>
      <c r="I2319" s="273" t="s">
        <v>5750</v>
      </c>
      <c r="J2319" s="273" t="s">
        <v>373</v>
      </c>
      <c r="K2319" s="275">
        <v>0.74560000000000004</v>
      </c>
      <c r="L2319" s="275">
        <v>0.74560000000000004</v>
      </c>
      <c r="M2319" s="275">
        <v>0.68534499999999998</v>
      </c>
      <c r="N2319" s="276">
        <v>8.0814109442060165</v>
      </c>
      <c r="O2319" s="273"/>
      <c r="P2319" s="273"/>
    </row>
    <row r="2320" spans="1:16" s="11" customFormat="1">
      <c r="A2320" s="271">
        <v>2317</v>
      </c>
      <c r="C2320" s="272" t="s">
        <v>2194</v>
      </c>
      <c r="D2320" s="272" t="s">
        <v>2189</v>
      </c>
      <c r="E2320" s="272"/>
      <c r="F2320" s="273" t="s">
        <v>2701</v>
      </c>
      <c r="G2320" s="274">
        <v>307511540106</v>
      </c>
      <c r="H2320" s="273" t="s">
        <v>5865</v>
      </c>
      <c r="I2320" s="273" t="s">
        <v>5750</v>
      </c>
      <c r="J2320" s="273" t="s">
        <v>373</v>
      </c>
      <c r="K2320" s="275">
        <v>0.28925000000000001</v>
      </c>
      <c r="L2320" s="275">
        <v>0.28925000000000001</v>
      </c>
      <c r="M2320" s="275">
        <v>0.26606000000000002</v>
      </c>
      <c r="N2320" s="276">
        <v>8.0172860847018104</v>
      </c>
      <c r="O2320" s="273"/>
      <c r="P2320" s="273"/>
    </row>
    <row r="2321" spans="1:16" s="11" customFormat="1">
      <c r="A2321" s="271">
        <v>2318</v>
      </c>
      <c r="C2321" s="272" t="s">
        <v>2194</v>
      </c>
      <c r="D2321" s="272" t="s">
        <v>2189</v>
      </c>
      <c r="E2321" s="272"/>
      <c r="F2321" s="273" t="s">
        <v>2703</v>
      </c>
      <c r="G2321" s="274">
        <v>307511240505</v>
      </c>
      <c r="H2321" s="273" t="s">
        <v>5866</v>
      </c>
      <c r="I2321" s="273" t="s">
        <v>5750</v>
      </c>
      <c r="J2321" s="273" t="s">
        <v>373</v>
      </c>
      <c r="K2321" s="275">
        <v>0.53810000000000002</v>
      </c>
      <c r="L2321" s="275">
        <v>0.53810000000000002</v>
      </c>
      <c r="M2321" s="275">
        <v>0.49501099999999998</v>
      </c>
      <c r="N2321" s="276">
        <v>8.0076194015982232</v>
      </c>
      <c r="O2321" s="273"/>
      <c r="P2321" s="273"/>
    </row>
    <row r="2322" spans="1:16" s="11" customFormat="1">
      <c r="A2322" s="271">
        <v>2319</v>
      </c>
      <c r="C2322" s="272" t="s">
        <v>2194</v>
      </c>
      <c r="D2322" s="272" t="s">
        <v>2189</v>
      </c>
      <c r="E2322" s="272"/>
      <c r="F2322" s="273" t="s">
        <v>2699</v>
      </c>
      <c r="G2322" s="274">
        <v>307511440105</v>
      </c>
      <c r="H2322" s="273" t="s">
        <v>5867</v>
      </c>
      <c r="I2322" s="273" t="s">
        <v>5750</v>
      </c>
      <c r="J2322" s="273" t="s">
        <v>373</v>
      </c>
      <c r="K2322" s="275">
        <v>1.3782000000000001</v>
      </c>
      <c r="L2322" s="275">
        <v>1.3782000000000001</v>
      </c>
      <c r="M2322" s="275">
        <v>1.268364</v>
      </c>
      <c r="N2322" s="276">
        <v>7.969525468001744</v>
      </c>
      <c r="O2322" s="273"/>
      <c r="P2322" s="273"/>
    </row>
    <row r="2323" spans="1:16" s="11" customFormat="1">
      <c r="A2323" s="271">
        <v>2320</v>
      </c>
      <c r="C2323" s="272" t="s">
        <v>2194</v>
      </c>
      <c r="D2323" s="272" t="s">
        <v>2189</v>
      </c>
      <c r="E2323" s="272"/>
      <c r="F2323" s="273" t="s">
        <v>2708</v>
      </c>
      <c r="G2323" s="274">
        <v>307511540405</v>
      </c>
      <c r="H2323" s="273" t="s">
        <v>5868</v>
      </c>
      <c r="I2323" s="273" t="s">
        <v>5750</v>
      </c>
      <c r="J2323" s="273" t="s">
        <v>373</v>
      </c>
      <c r="K2323" s="275">
        <v>0.48377999999999999</v>
      </c>
      <c r="L2323" s="275">
        <v>0.48377999999999999</v>
      </c>
      <c r="M2323" s="275">
        <v>0.44611200000000001</v>
      </c>
      <c r="N2323" s="276">
        <v>7.7861838025548762</v>
      </c>
      <c r="O2323" s="273"/>
      <c r="P2323" s="273"/>
    </row>
    <row r="2324" spans="1:16" s="11" customFormat="1">
      <c r="A2324" s="271">
        <v>2321</v>
      </c>
      <c r="C2324" s="272" t="s">
        <v>2194</v>
      </c>
      <c r="D2324" s="272" t="s">
        <v>2189</v>
      </c>
      <c r="E2324" s="272"/>
      <c r="F2324" s="273" t="s">
        <v>2699</v>
      </c>
      <c r="G2324" s="274">
        <v>307511440102</v>
      </c>
      <c r="H2324" s="273" t="s">
        <v>5869</v>
      </c>
      <c r="I2324" s="273" t="s">
        <v>5750</v>
      </c>
      <c r="J2324" s="273" t="s">
        <v>373</v>
      </c>
      <c r="K2324" s="275">
        <v>0.6976</v>
      </c>
      <c r="L2324" s="275">
        <v>0.6976</v>
      </c>
      <c r="M2324" s="275">
        <v>0.64358800000000005</v>
      </c>
      <c r="N2324" s="276">
        <v>7.7425458715596251</v>
      </c>
      <c r="O2324" s="273"/>
      <c r="P2324" s="273"/>
    </row>
    <row r="2325" spans="1:16" s="11" customFormat="1">
      <c r="A2325" s="271">
        <v>2322</v>
      </c>
      <c r="C2325" s="272" t="s">
        <v>2194</v>
      </c>
      <c r="D2325" s="272" t="s">
        <v>2189</v>
      </c>
      <c r="E2325" s="272"/>
      <c r="F2325" s="273" t="s">
        <v>5870</v>
      </c>
      <c r="G2325" s="274">
        <v>307511140201</v>
      </c>
      <c r="H2325" s="273" t="s">
        <v>5871</v>
      </c>
      <c r="I2325" s="273" t="s">
        <v>5750</v>
      </c>
      <c r="J2325" s="273" t="s">
        <v>373</v>
      </c>
      <c r="K2325" s="275">
        <v>2.5552000000000001</v>
      </c>
      <c r="L2325" s="275">
        <v>2.5552000000000001</v>
      </c>
      <c r="M2325" s="275">
        <v>2.3632049999999998</v>
      </c>
      <c r="N2325" s="276">
        <v>7.5138932373199889</v>
      </c>
      <c r="O2325" s="273"/>
      <c r="P2325" s="273"/>
    </row>
    <row r="2326" spans="1:16" s="11" customFormat="1">
      <c r="A2326" s="271">
        <v>2323</v>
      </c>
      <c r="C2326" s="272" t="s">
        <v>2194</v>
      </c>
      <c r="D2326" s="272" t="s">
        <v>2189</v>
      </c>
      <c r="E2326" s="272"/>
      <c r="F2326" s="273" t="s">
        <v>5845</v>
      </c>
      <c r="G2326" s="274">
        <v>307511440302</v>
      </c>
      <c r="H2326" s="273" t="s">
        <v>5872</v>
      </c>
      <c r="I2326" s="273" t="s">
        <v>5750</v>
      </c>
      <c r="J2326" s="273" t="s">
        <v>373</v>
      </c>
      <c r="K2326" s="275">
        <v>1.4496</v>
      </c>
      <c r="L2326" s="275">
        <v>1.4496</v>
      </c>
      <c r="M2326" s="275">
        <v>1.3414060000000001</v>
      </c>
      <c r="N2326" s="276">
        <v>7.4637141280353134</v>
      </c>
      <c r="O2326" s="273"/>
      <c r="P2326" s="273"/>
    </row>
    <row r="2327" spans="1:16" s="11" customFormat="1">
      <c r="A2327" s="271">
        <v>2324</v>
      </c>
      <c r="C2327" s="272" t="s">
        <v>2194</v>
      </c>
      <c r="D2327" s="272" t="s">
        <v>2189</v>
      </c>
      <c r="E2327" s="272"/>
      <c r="F2327" s="273" t="s">
        <v>2708</v>
      </c>
      <c r="G2327" s="274">
        <v>307511540404</v>
      </c>
      <c r="H2327" s="273" t="s">
        <v>5873</v>
      </c>
      <c r="I2327" s="273" t="s">
        <v>5750</v>
      </c>
      <c r="J2327" s="273" t="s">
        <v>373</v>
      </c>
      <c r="K2327" s="275">
        <v>2.8719999999999999E-2</v>
      </c>
      <c r="L2327" s="275">
        <v>2.8719999999999999E-2</v>
      </c>
      <c r="M2327" s="275">
        <v>2.6603999999999999E-2</v>
      </c>
      <c r="N2327" s="276">
        <v>7.3676880222841215</v>
      </c>
      <c r="O2327" s="273"/>
      <c r="P2327" s="273"/>
    </row>
    <row r="2328" spans="1:16" s="11" customFormat="1">
      <c r="A2328" s="271">
        <v>2325</v>
      </c>
      <c r="C2328" s="272" t="s">
        <v>2194</v>
      </c>
      <c r="D2328" s="272" t="s">
        <v>2189</v>
      </c>
      <c r="E2328" s="272"/>
      <c r="F2328" s="273" t="s">
        <v>2715</v>
      </c>
      <c r="G2328" s="274">
        <v>307511340206</v>
      </c>
      <c r="H2328" s="273" t="s">
        <v>5874</v>
      </c>
      <c r="I2328" s="273" t="s">
        <v>5750</v>
      </c>
      <c r="J2328" s="273" t="s">
        <v>373</v>
      </c>
      <c r="K2328" s="275">
        <v>5.5999999999999999E-3</v>
      </c>
      <c r="L2328" s="275">
        <v>5.5999999999999999E-3</v>
      </c>
      <c r="M2328" s="275">
        <v>5.189E-3</v>
      </c>
      <c r="N2328" s="276">
        <v>7.3392857142857117</v>
      </c>
      <c r="O2328" s="273"/>
      <c r="P2328" s="273"/>
    </row>
    <row r="2329" spans="1:16" s="11" customFormat="1">
      <c r="A2329" s="271">
        <v>2326</v>
      </c>
      <c r="C2329" s="272" t="s">
        <v>2194</v>
      </c>
      <c r="D2329" s="272" t="s">
        <v>2189</v>
      </c>
      <c r="E2329" s="272"/>
      <c r="F2329" s="273" t="s">
        <v>5845</v>
      </c>
      <c r="G2329" s="274">
        <v>307511440303</v>
      </c>
      <c r="H2329" s="273" t="s">
        <v>5875</v>
      </c>
      <c r="I2329" s="273" t="s">
        <v>5750</v>
      </c>
      <c r="J2329" s="273" t="s">
        <v>373</v>
      </c>
      <c r="K2329" s="275">
        <v>1.0782</v>
      </c>
      <c r="L2329" s="275">
        <v>1.0782</v>
      </c>
      <c r="M2329" s="275">
        <v>1.002772</v>
      </c>
      <c r="N2329" s="276">
        <v>6.9957336301242856</v>
      </c>
      <c r="O2329" s="273"/>
      <c r="P2329" s="273"/>
    </row>
    <row r="2330" spans="1:16" s="11" customFormat="1">
      <c r="A2330" s="271">
        <v>2327</v>
      </c>
      <c r="C2330" s="272" t="s">
        <v>2194</v>
      </c>
      <c r="D2330" s="272" t="s">
        <v>2189</v>
      </c>
      <c r="E2330" s="272"/>
      <c r="F2330" s="273" t="s">
        <v>5854</v>
      </c>
      <c r="G2330" s="274">
        <v>307511440203</v>
      </c>
      <c r="H2330" s="273" t="s">
        <v>5867</v>
      </c>
      <c r="I2330" s="273" t="s">
        <v>5750</v>
      </c>
      <c r="J2330" s="273" t="s">
        <v>373</v>
      </c>
      <c r="K2330" s="275">
        <v>1.2172000000000001</v>
      </c>
      <c r="L2330" s="275">
        <v>1.2172000000000001</v>
      </c>
      <c r="M2330" s="275">
        <v>1.133041</v>
      </c>
      <c r="N2330" s="276">
        <v>6.9141472231350711</v>
      </c>
      <c r="O2330" s="273"/>
      <c r="P2330" s="273"/>
    </row>
    <row r="2331" spans="1:16" s="11" customFormat="1">
      <c r="A2331" s="271">
        <v>2328</v>
      </c>
      <c r="C2331" s="272" t="s">
        <v>2194</v>
      </c>
      <c r="D2331" s="272" t="s">
        <v>2189</v>
      </c>
      <c r="E2331" s="272"/>
      <c r="F2331" s="273" t="s">
        <v>2699</v>
      </c>
      <c r="G2331" s="274">
        <v>307511440104</v>
      </c>
      <c r="H2331" s="273" t="s">
        <v>5876</v>
      </c>
      <c r="I2331" s="273" t="s">
        <v>5750</v>
      </c>
      <c r="J2331" s="273" t="s">
        <v>373</v>
      </c>
      <c r="K2331" s="275">
        <v>0.95</v>
      </c>
      <c r="L2331" s="275">
        <v>0.95</v>
      </c>
      <c r="M2331" s="275">
        <v>0.88440300000000005</v>
      </c>
      <c r="N2331" s="276">
        <v>6.9049473684210421</v>
      </c>
      <c r="O2331" s="273"/>
      <c r="P2331" s="273"/>
    </row>
    <row r="2332" spans="1:16" s="11" customFormat="1">
      <c r="A2332" s="271">
        <v>2329</v>
      </c>
      <c r="C2332" s="272" t="s">
        <v>2194</v>
      </c>
      <c r="D2332" s="272" t="s">
        <v>2189</v>
      </c>
      <c r="E2332" s="272"/>
      <c r="F2332" s="273" t="s">
        <v>2701</v>
      </c>
      <c r="G2332" s="274">
        <v>307511540105</v>
      </c>
      <c r="H2332" s="273" t="s">
        <v>5877</v>
      </c>
      <c r="I2332" s="273" t="s">
        <v>5750</v>
      </c>
      <c r="J2332" s="273" t="s">
        <v>373</v>
      </c>
      <c r="K2332" s="275">
        <v>1.9139999999999999E-3</v>
      </c>
      <c r="L2332" s="275">
        <v>1.9139999999999999E-3</v>
      </c>
      <c r="M2332" s="275">
        <v>1.7819999999999999E-3</v>
      </c>
      <c r="N2332" s="276">
        <v>6.8965517241379297</v>
      </c>
      <c r="O2332" s="273"/>
      <c r="P2332" s="273"/>
    </row>
    <row r="2333" spans="1:16" s="11" customFormat="1">
      <c r="A2333" s="271">
        <v>2330</v>
      </c>
      <c r="C2333" s="272" t="s">
        <v>2194</v>
      </c>
      <c r="D2333" s="272" t="s">
        <v>2189</v>
      </c>
      <c r="E2333" s="272"/>
      <c r="F2333" s="273" t="s">
        <v>5837</v>
      </c>
      <c r="G2333" s="274">
        <v>307511240304</v>
      </c>
      <c r="H2333" s="273" t="s">
        <v>5878</v>
      </c>
      <c r="I2333" s="273" t="s">
        <v>5750</v>
      </c>
      <c r="J2333" s="273" t="s">
        <v>373</v>
      </c>
      <c r="K2333" s="275">
        <v>1.0511999999999999</v>
      </c>
      <c r="L2333" s="275">
        <v>1.0511999999999999</v>
      </c>
      <c r="M2333" s="275">
        <v>0.97943899999999995</v>
      </c>
      <c r="N2333" s="276">
        <v>6.8265791476407891</v>
      </c>
      <c r="O2333" s="273"/>
      <c r="P2333" s="273"/>
    </row>
    <row r="2334" spans="1:16" s="11" customFormat="1">
      <c r="A2334" s="271">
        <v>2331</v>
      </c>
      <c r="C2334" s="272" t="s">
        <v>2194</v>
      </c>
      <c r="D2334" s="272" t="s">
        <v>2189</v>
      </c>
      <c r="E2334" s="272"/>
      <c r="F2334" s="273" t="s">
        <v>2723</v>
      </c>
      <c r="G2334" s="274">
        <v>307511340310</v>
      </c>
      <c r="H2334" s="273" t="s">
        <v>5879</v>
      </c>
      <c r="I2334" s="273" t="s">
        <v>5750</v>
      </c>
      <c r="J2334" s="273" t="s">
        <v>373</v>
      </c>
      <c r="K2334" s="275">
        <v>1.9E-3</v>
      </c>
      <c r="L2334" s="275">
        <v>1.9E-3</v>
      </c>
      <c r="M2334" s="275">
        <v>1.771E-3</v>
      </c>
      <c r="N2334" s="276">
        <v>6.7894736842105257</v>
      </c>
      <c r="O2334" s="273"/>
      <c r="P2334" s="273"/>
    </row>
    <row r="2335" spans="1:16" s="11" customFormat="1">
      <c r="A2335" s="271">
        <v>2332</v>
      </c>
      <c r="C2335" s="272" t="s">
        <v>2194</v>
      </c>
      <c r="D2335" s="272" t="s">
        <v>2189</v>
      </c>
      <c r="E2335" s="272"/>
      <c r="F2335" s="273" t="s">
        <v>2703</v>
      </c>
      <c r="G2335" s="274">
        <v>307511240502</v>
      </c>
      <c r="H2335" s="273" t="s">
        <v>5880</v>
      </c>
      <c r="I2335" s="273" t="s">
        <v>5750</v>
      </c>
      <c r="J2335" s="273" t="s">
        <v>373</v>
      </c>
      <c r="K2335" s="275">
        <v>0.64424000000000003</v>
      </c>
      <c r="L2335" s="275">
        <v>0.64424000000000003</v>
      </c>
      <c r="M2335" s="275">
        <v>0.60145400000000004</v>
      </c>
      <c r="N2335" s="276">
        <v>6.6413137961008299</v>
      </c>
      <c r="O2335" s="273"/>
      <c r="P2335" s="273"/>
    </row>
    <row r="2336" spans="1:16" s="11" customFormat="1">
      <c r="A2336" s="271">
        <v>2333</v>
      </c>
      <c r="C2336" s="272" t="s">
        <v>2194</v>
      </c>
      <c r="D2336" s="272" t="s">
        <v>2189</v>
      </c>
      <c r="E2336" s="272"/>
      <c r="F2336" s="273" t="s">
        <v>5830</v>
      </c>
      <c r="G2336" s="274">
        <v>307511540302</v>
      </c>
      <c r="H2336" s="273" t="s">
        <v>5881</v>
      </c>
      <c r="I2336" s="273" t="s">
        <v>5750</v>
      </c>
      <c r="J2336" s="273" t="s">
        <v>373</v>
      </c>
      <c r="K2336" s="275">
        <v>1.0620000000000001</v>
      </c>
      <c r="L2336" s="275">
        <v>1.0620000000000001</v>
      </c>
      <c r="M2336" s="275">
        <v>0.99175100000000005</v>
      </c>
      <c r="N2336" s="276">
        <v>6.6147834274952926</v>
      </c>
      <c r="O2336" s="273"/>
      <c r="P2336" s="273"/>
    </row>
    <row r="2337" spans="1:16" s="11" customFormat="1">
      <c r="A2337" s="271">
        <v>2334</v>
      </c>
      <c r="C2337" s="272" t="s">
        <v>2194</v>
      </c>
      <c r="D2337" s="272" t="s">
        <v>2189</v>
      </c>
      <c r="E2337" s="272"/>
      <c r="F2337" s="273" t="s">
        <v>2720</v>
      </c>
      <c r="G2337" s="274">
        <v>307511240201</v>
      </c>
      <c r="H2337" s="273" t="s">
        <v>5882</v>
      </c>
      <c r="I2337" s="273" t="s">
        <v>5750</v>
      </c>
      <c r="J2337" s="273" t="s">
        <v>373</v>
      </c>
      <c r="K2337" s="275">
        <v>0.93779999999999997</v>
      </c>
      <c r="L2337" s="275">
        <v>0.93779999999999997</v>
      </c>
      <c r="M2337" s="275">
        <v>0.87579499999999999</v>
      </c>
      <c r="N2337" s="276">
        <v>6.6117509063766233</v>
      </c>
      <c r="O2337" s="273"/>
      <c r="P2337" s="273"/>
    </row>
    <row r="2338" spans="1:16" s="11" customFormat="1">
      <c r="A2338" s="271">
        <v>2335</v>
      </c>
      <c r="C2338" s="272" t="s">
        <v>2194</v>
      </c>
      <c r="D2338" s="272" t="s">
        <v>2189</v>
      </c>
      <c r="E2338" s="272"/>
      <c r="F2338" s="273" t="s">
        <v>5854</v>
      </c>
      <c r="G2338" s="274">
        <v>307511440202</v>
      </c>
      <c r="H2338" s="273" t="s">
        <v>5883</v>
      </c>
      <c r="I2338" s="273" t="s">
        <v>5750</v>
      </c>
      <c r="J2338" s="273" t="s">
        <v>373</v>
      </c>
      <c r="K2338" s="275">
        <v>1.4576</v>
      </c>
      <c r="L2338" s="275">
        <v>1.4576</v>
      </c>
      <c r="M2338" s="275">
        <v>1.3626769999999999</v>
      </c>
      <c r="N2338" s="276">
        <v>6.5122804610318399</v>
      </c>
      <c r="O2338" s="273"/>
      <c r="P2338" s="273"/>
    </row>
    <row r="2339" spans="1:16" s="11" customFormat="1">
      <c r="A2339" s="271">
        <v>2336</v>
      </c>
      <c r="C2339" s="272" t="s">
        <v>2194</v>
      </c>
      <c r="D2339" s="272" t="s">
        <v>2189</v>
      </c>
      <c r="E2339" s="272"/>
      <c r="F2339" s="273" t="s">
        <v>2706</v>
      </c>
      <c r="G2339" s="274">
        <v>307511140102</v>
      </c>
      <c r="H2339" s="273" t="s">
        <v>5884</v>
      </c>
      <c r="I2339" s="273" t="s">
        <v>5750</v>
      </c>
      <c r="J2339" s="273" t="s">
        <v>373</v>
      </c>
      <c r="K2339" s="275">
        <v>1.8380000000000001</v>
      </c>
      <c r="L2339" s="275">
        <v>1.8380000000000001</v>
      </c>
      <c r="M2339" s="275">
        <v>1.719266</v>
      </c>
      <c r="N2339" s="276">
        <v>6.4599564744287328</v>
      </c>
      <c r="O2339" s="273"/>
      <c r="P2339" s="273"/>
    </row>
    <row r="2340" spans="1:16" s="11" customFormat="1">
      <c r="A2340" s="271">
        <v>2337</v>
      </c>
      <c r="C2340" s="272" t="s">
        <v>2194</v>
      </c>
      <c r="D2340" s="272" t="s">
        <v>2189</v>
      </c>
      <c r="E2340" s="272"/>
      <c r="F2340" s="273" t="s">
        <v>5885</v>
      </c>
      <c r="G2340" s="274">
        <v>307511140402</v>
      </c>
      <c r="H2340" s="273" t="s">
        <v>5834</v>
      </c>
      <c r="I2340" s="273" t="s">
        <v>5762</v>
      </c>
      <c r="J2340" s="273" t="s">
        <v>373</v>
      </c>
      <c r="K2340" s="275">
        <v>0.77859999999999996</v>
      </c>
      <c r="L2340" s="275">
        <v>0.77859999999999996</v>
      </c>
      <c r="M2340" s="275">
        <v>0.72863999999999995</v>
      </c>
      <c r="N2340" s="276">
        <v>6.416645260724378</v>
      </c>
      <c r="O2340" s="273"/>
      <c r="P2340" s="273"/>
    </row>
    <row r="2341" spans="1:16" s="11" customFormat="1">
      <c r="A2341" s="271">
        <v>2338</v>
      </c>
      <c r="C2341" s="272" t="s">
        <v>2194</v>
      </c>
      <c r="D2341" s="272" t="s">
        <v>2189</v>
      </c>
      <c r="E2341" s="272"/>
      <c r="F2341" s="273" t="s">
        <v>2706</v>
      </c>
      <c r="G2341" s="274">
        <v>307511140103</v>
      </c>
      <c r="H2341" s="273" t="s">
        <v>5886</v>
      </c>
      <c r="I2341" s="273" t="s">
        <v>5750</v>
      </c>
      <c r="J2341" s="273" t="s">
        <v>373</v>
      </c>
      <c r="K2341" s="275">
        <v>0.63100000000000001</v>
      </c>
      <c r="L2341" s="275">
        <v>0.63100000000000001</v>
      </c>
      <c r="M2341" s="275">
        <v>0.59056600000000004</v>
      </c>
      <c r="N2341" s="276">
        <v>6.4079239302694084</v>
      </c>
      <c r="O2341" s="273"/>
      <c r="P2341" s="273"/>
    </row>
    <row r="2342" spans="1:16" s="11" customFormat="1">
      <c r="A2342" s="271">
        <v>2339</v>
      </c>
      <c r="C2342" s="272" t="s">
        <v>2194</v>
      </c>
      <c r="D2342" s="272" t="s">
        <v>2189</v>
      </c>
      <c r="E2342" s="272"/>
      <c r="F2342" s="273" t="s">
        <v>5870</v>
      </c>
      <c r="G2342" s="274">
        <v>307511140202</v>
      </c>
      <c r="H2342" s="273" t="s">
        <v>5887</v>
      </c>
      <c r="I2342" s="273" t="s">
        <v>5750</v>
      </c>
      <c r="J2342" s="273" t="s">
        <v>373</v>
      </c>
      <c r="K2342" s="275">
        <v>1.3797999999999999</v>
      </c>
      <c r="L2342" s="275">
        <v>1.3797999999999999</v>
      </c>
      <c r="M2342" s="275">
        <v>1.2922560000000001</v>
      </c>
      <c r="N2342" s="276">
        <v>6.3446876358892483</v>
      </c>
      <c r="O2342" s="273"/>
      <c r="P2342" s="273"/>
    </row>
    <row r="2343" spans="1:16" s="11" customFormat="1">
      <c r="A2343" s="271">
        <v>2340</v>
      </c>
      <c r="C2343" s="272" t="s">
        <v>2194</v>
      </c>
      <c r="D2343" s="272" t="s">
        <v>2189</v>
      </c>
      <c r="E2343" s="272"/>
      <c r="F2343" s="273" t="s">
        <v>5837</v>
      </c>
      <c r="G2343" s="274">
        <v>307511240303</v>
      </c>
      <c r="H2343" s="273" t="s">
        <v>5888</v>
      </c>
      <c r="I2343" s="273" t="s">
        <v>5750</v>
      </c>
      <c r="J2343" s="273" t="s">
        <v>373</v>
      </c>
      <c r="K2343" s="275">
        <v>1.10575</v>
      </c>
      <c r="L2343" s="275">
        <v>1.10575</v>
      </c>
      <c r="M2343" s="275">
        <v>1.035989</v>
      </c>
      <c r="N2343" s="276">
        <v>6.3089305900972157</v>
      </c>
      <c r="O2343" s="273"/>
      <c r="P2343" s="273"/>
    </row>
    <row r="2344" spans="1:16" s="11" customFormat="1">
      <c r="A2344" s="271">
        <v>2341</v>
      </c>
      <c r="C2344" s="272" t="s">
        <v>2194</v>
      </c>
      <c r="D2344" s="272" t="s">
        <v>2189</v>
      </c>
      <c r="E2344" s="272"/>
      <c r="F2344" s="273" t="s">
        <v>2717</v>
      </c>
      <c r="G2344" s="274">
        <v>307511340105</v>
      </c>
      <c r="H2344" s="273" t="s">
        <v>5889</v>
      </c>
      <c r="I2344" s="273" t="s">
        <v>5750</v>
      </c>
      <c r="J2344" s="273" t="s">
        <v>373</v>
      </c>
      <c r="K2344" s="275">
        <v>0.24079999999999999</v>
      </c>
      <c r="L2344" s="275">
        <v>0.24079999999999999</v>
      </c>
      <c r="M2344" s="275">
        <v>0.22590199999999999</v>
      </c>
      <c r="N2344" s="276">
        <v>6.1868770764119585</v>
      </c>
      <c r="O2344" s="273"/>
      <c r="P2344" s="273"/>
    </row>
    <row r="2345" spans="1:16" s="11" customFormat="1">
      <c r="A2345" s="271">
        <v>2342</v>
      </c>
      <c r="C2345" s="272" t="s">
        <v>2194</v>
      </c>
      <c r="D2345" s="272" t="s">
        <v>2189</v>
      </c>
      <c r="E2345" s="272"/>
      <c r="F2345" s="273" t="s">
        <v>5854</v>
      </c>
      <c r="G2345" s="274">
        <v>307511440204</v>
      </c>
      <c r="H2345" s="273" t="s">
        <v>5890</v>
      </c>
      <c r="I2345" s="273" t="s">
        <v>5750</v>
      </c>
      <c r="J2345" s="273" t="s">
        <v>373</v>
      </c>
      <c r="K2345" s="275">
        <v>0.68799999999999994</v>
      </c>
      <c r="L2345" s="275">
        <v>0.68799999999999994</v>
      </c>
      <c r="M2345" s="275">
        <v>0.64570099999999997</v>
      </c>
      <c r="N2345" s="276">
        <v>6.1481104651162761</v>
      </c>
      <c r="O2345" s="273"/>
      <c r="P2345" s="273"/>
    </row>
    <row r="2346" spans="1:16" s="11" customFormat="1">
      <c r="A2346" s="271">
        <v>2343</v>
      </c>
      <c r="C2346" s="272" t="s">
        <v>2194</v>
      </c>
      <c r="D2346" s="272" t="s">
        <v>2189</v>
      </c>
      <c r="E2346" s="272"/>
      <c r="F2346" s="273" t="s">
        <v>5837</v>
      </c>
      <c r="G2346" s="274">
        <v>307511240302</v>
      </c>
      <c r="H2346" s="273" t="s">
        <v>5891</v>
      </c>
      <c r="I2346" s="273" t="s">
        <v>5750</v>
      </c>
      <c r="J2346" s="273" t="s">
        <v>373</v>
      </c>
      <c r="K2346" s="275">
        <v>0.81310000000000004</v>
      </c>
      <c r="L2346" s="275">
        <v>0.81310000000000004</v>
      </c>
      <c r="M2346" s="275">
        <v>0.76400100000000004</v>
      </c>
      <c r="N2346" s="276">
        <v>6.0384946501045382</v>
      </c>
      <c r="O2346" s="273"/>
      <c r="P2346" s="273"/>
    </row>
    <row r="2347" spans="1:16" s="11" customFormat="1">
      <c r="A2347" s="271">
        <v>2344</v>
      </c>
      <c r="C2347" s="272" t="s">
        <v>2194</v>
      </c>
      <c r="D2347" s="272" t="s">
        <v>2189</v>
      </c>
      <c r="E2347" s="272"/>
      <c r="F2347" s="273" t="s">
        <v>2699</v>
      </c>
      <c r="G2347" s="274">
        <v>307511440103</v>
      </c>
      <c r="H2347" s="273" t="s">
        <v>5892</v>
      </c>
      <c r="I2347" s="273" t="s">
        <v>5750</v>
      </c>
      <c r="J2347" s="273" t="s">
        <v>373</v>
      </c>
      <c r="K2347" s="275">
        <v>1.7292000000000001</v>
      </c>
      <c r="L2347" s="275">
        <v>1.7292000000000001</v>
      </c>
      <c r="M2347" s="275">
        <v>1.6256299999999999</v>
      </c>
      <c r="N2347" s="276">
        <v>5.9894749016886513</v>
      </c>
      <c r="O2347" s="273"/>
      <c r="P2347" s="273"/>
    </row>
    <row r="2348" spans="1:16" s="11" customFormat="1">
      <c r="A2348" s="271">
        <v>2345</v>
      </c>
      <c r="C2348" s="272" t="s">
        <v>2194</v>
      </c>
      <c r="D2348" s="272" t="s">
        <v>2189</v>
      </c>
      <c r="E2348" s="272"/>
      <c r="F2348" s="273" t="s">
        <v>5837</v>
      </c>
      <c r="G2348" s="274">
        <v>307511240301</v>
      </c>
      <c r="H2348" s="273" t="s">
        <v>5893</v>
      </c>
      <c r="I2348" s="273" t="s">
        <v>5750</v>
      </c>
      <c r="J2348" s="273" t="s">
        <v>373</v>
      </c>
      <c r="K2348" s="275">
        <v>2.1648999999999998</v>
      </c>
      <c r="L2348" s="275">
        <v>2.1648999999999998</v>
      </c>
      <c r="M2348" s="275">
        <v>2.0440309999999999</v>
      </c>
      <c r="N2348" s="276">
        <v>5.5831216222458266</v>
      </c>
      <c r="O2348" s="273"/>
      <c r="P2348" s="273"/>
    </row>
    <row r="2349" spans="1:16" s="11" customFormat="1">
      <c r="A2349" s="271">
        <v>2346</v>
      </c>
      <c r="C2349" s="272" t="s">
        <v>2194</v>
      </c>
      <c r="D2349" s="272" t="s">
        <v>2189</v>
      </c>
      <c r="E2349" s="272"/>
      <c r="F2349" s="273" t="s">
        <v>5842</v>
      </c>
      <c r="G2349" s="274">
        <v>307511240401</v>
      </c>
      <c r="H2349" s="273" t="s">
        <v>5894</v>
      </c>
      <c r="I2349" s="273" t="s">
        <v>5750</v>
      </c>
      <c r="J2349" s="273" t="s">
        <v>373</v>
      </c>
      <c r="K2349" s="275">
        <v>0.36759999999999998</v>
      </c>
      <c r="L2349" s="275">
        <v>0.36759999999999998</v>
      </c>
      <c r="M2349" s="275">
        <v>0.34745999999999999</v>
      </c>
      <c r="N2349" s="276">
        <v>5.4787812840043504</v>
      </c>
      <c r="O2349" s="273"/>
      <c r="P2349" s="273"/>
    </row>
    <row r="2350" spans="1:16" s="11" customFormat="1">
      <c r="A2350" s="271">
        <v>2347</v>
      </c>
      <c r="C2350" s="272" t="s">
        <v>2194</v>
      </c>
      <c r="D2350" s="272" t="s">
        <v>2189</v>
      </c>
      <c r="E2350" s="272"/>
      <c r="F2350" s="273" t="s">
        <v>5842</v>
      </c>
      <c r="G2350" s="274">
        <v>307511240404</v>
      </c>
      <c r="H2350" s="273" t="s">
        <v>5895</v>
      </c>
      <c r="I2350" s="273" t="s">
        <v>5750</v>
      </c>
      <c r="J2350" s="273" t="s">
        <v>373</v>
      </c>
      <c r="K2350" s="275">
        <v>0.48046</v>
      </c>
      <c r="L2350" s="275">
        <v>0.48046</v>
      </c>
      <c r="M2350" s="275">
        <v>0.45481700000000003</v>
      </c>
      <c r="N2350" s="276">
        <v>5.3371768721641697</v>
      </c>
      <c r="O2350" s="273"/>
      <c r="P2350" s="273"/>
    </row>
    <row r="2351" spans="1:16" s="11" customFormat="1">
      <c r="A2351" s="271">
        <v>2348</v>
      </c>
      <c r="C2351" s="272" t="s">
        <v>2194</v>
      </c>
      <c r="D2351" s="272" t="s">
        <v>2189</v>
      </c>
      <c r="E2351" s="272"/>
      <c r="F2351" s="273" t="s">
        <v>5870</v>
      </c>
      <c r="G2351" s="274">
        <v>307511140204</v>
      </c>
      <c r="H2351" s="273" t="s">
        <v>5896</v>
      </c>
      <c r="I2351" s="273" t="s">
        <v>5750</v>
      </c>
      <c r="J2351" s="273" t="s">
        <v>373</v>
      </c>
      <c r="K2351" s="275">
        <v>7.9439999999999997E-2</v>
      </c>
      <c r="L2351" s="275">
        <v>7.9439999999999997E-2</v>
      </c>
      <c r="M2351" s="275">
        <v>7.5533000000000003E-2</v>
      </c>
      <c r="N2351" s="276">
        <v>4.9181772406847859</v>
      </c>
      <c r="O2351" s="273"/>
      <c r="P2351" s="273"/>
    </row>
    <row r="2352" spans="1:16" s="11" customFormat="1">
      <c r="A2352" s="271">
        <v>2349</v>
      </c>
      <c r="C2352" s="272" t="s">
        <v>2194</v>
      </c>
      <c r="D2352" s="272" t="s">
        <v>2189</v>
      </c>
      <c r="E2352" s="272"/>
      <c r="F2352" s="273" t="s">
        <v>5897</v>
      </c>
      <c r="G2352" s="274">
        <v>307511140302</v>
      </c>
      <c r="H2352" s="273" t="s">
        <v>5898</v>
      </c>
      <c r="I2352" s="273" t="s">
        <v>5750</v>
      </c>
      <c r="J2352" s="273" t="s">
        <v>373</v>
      </c>
      <c r="K2352" s="275">
        <v>1.2316</v>
      </c>
      <c r="L2352" s="275">
        <v>1.2316</v>
      </c>
      <c r="M2352" s="275">
        <v>1.1712210000000001</v>
      </c>
      <c r="N2352" s="276">
        <v>4.9024845729132798</v>
      </c>
      <c r="O2352" s="273"/>
      <c r="P2352" s="273"/>
    </row>
    <row r="2353" spans="1:16" s="11" customFormat="1">
      <c r="A2353" s="271">
        <v>2350</v>
      </c>
      <c r="C2353" s="272" t="s">
        <v>2194</v>
      </c>
      <c r="D2353" s="272" t="s">
        <v>2189</v>
      </c>
      <c r="E2353" s="272"/>
      <c r="F2353" s="273" t="s">
        <v>2720</v>
      </c>
      <c r="G2353" s="274">
        <v>307511240203</v>
      </c>
      <c r="H2353" s="273" t="s">
        <v>5899</v>
      </c>
      <c r="I2353" s="273" t="s">
        <v>5750</v>
      </c>
      <c r="J2353" s="273" t="s">
        <v>373</v>
      </c>
      <c r="K2353" s="275">
        <v>0.67100000000000004</v>
      </c>
      <c r="L2353" s="275">
        <v>0.67100000000000004</v>
      </c>
      <c r="M2353" s="275">
        <v>0.638992</v>
      </c>
      <c r="N2353" s="276">
        <v>4.7701937406855492</v>
      </c>
      <c r="O2353" s="273"/>
      <c r="P2353" s="273"/>
    </row>
    <row r="2354" spans="1:16" s="11" customFormat="1">
      <c r="A2354" s="271">
        <v>2351</v>
      </c>
      <c r="C2354" s="272" t="s">
        <v>2194</v>
      </c>
      <c r="D2354" s="272" t="s">
        <v>2189</v>
      </c>
      <c r="E2354" s="272"/>
      <c r="F2354" s="273" t="s">
        <v>5885</v>
      </c>
      <c r="G2354" s="274">
        <v>307511140401</v>
      </c>
      <c r="H2354" s="273" t="s">
        <v>5900</v>
      </c>
      <c r="I2354" s="273" t="s">
        <v>5750</v>
      </c>
      <c r="J2354" s="273" t="s">
        <v>373</v>
      </c>
      <c r="K2354" s="275">
        <v>1.6374</v>
      </c>
      <c r="L2354" s="275">
        <v>1.6374</v>
      </c>
      <c r="M2354" s="275">
        <v>1.5616490000000001</v>
      </c>
      <c r="N2354" s="276">
        <v>4.6262977891779595</v>
      </c>
      <c r="O2354" s="273"/>
      <c r="P2354" s="273"/>
    </row>
    <row r="2355" spans="1:16" s="11" customFormat="1">
      <c r="A2355" s="271">
        <v>2352</v>
      </c>
      <c r="C2355" s="272" t="s">
        <v>2194</v>
      </c>
      <c r="D2355" s="272" t="s">
        <v>2189</v>
      </c>
      <c r="E2355" s="272"/>
      <c r="F2355" s="273" t="s">
        <v>5870</v>
      </c>
      <c r="G2355" s="274">
        <v>307511140203</v>
      </c>
      <c r="H2355" s="273" t="s">
        <v>5901</v>
      </c>
      <c r="I2355" s="273" t="s">
        <v>5750</v>
      </c>
      <c r="J2355" s="273" t="s">
        <v>373</v>
      </c>
      <c r="K2355" s="275">
        <v>1.2754000000000001</v>
      </c>
      <c r="L2355" s="275">
        <v>1.2754000000000001</v>
      </c>
      <c r="M2355" s="275">
        <v>1.21933</v>
      </c>
      <c r="N2355" s="276">
        <v>4.3962678375411688</v>
      </c>
      <c r="O2355" s="273"/>
      <c r="P2355" s="273"/>
    </row>
    <row r="2356" spans="1:16" s="11" customFormat="1">
      <c r="A2356" s="271">
        <v>2353</v>
      </c>
      <c r="C2356" s="272" t="s">
        <v>2194</v>
      </c>
      <c r="D2356" s="272" t="s">
        <v>2189</v>
      </c>
      <c r="E2356" s="272"/>
      <c r="F2356" s="273" t="s">
        <v>2711</v>
      </c>
      <c r="G2356" s="274">
        <v>307511240102</v>
      </c>
      <c r="H2356" s="273" t="s">
        <v>5902</v>
      </c>
      <c r="I2356" s="273" t="s">
        <v>5750</v>
      </c>
      <c r="J2356" s="273" t="s">
        <v>373</v>
      </c>
      <c r="K2356" s="275">
        <v>0.5907</v>
      </c>
      <c r="L2356" s="275">
        <v>0.5907</v>
      </c>
      <c r="M2356" s="275">
        <v>0.56500099999999998</v>
      </c>
      <c r="N2356" s="276">
        <v>4.3506009818859024</v>
      </c>
      <c r="O2356" s="273"/>
      <c r="P2356" s="273"/>
    </row>
    <row r="2357" spans="1:16" s="11" customFormat="1">
      <c r="A2357" s="271">
        <v>2354</v>
      </c>
      <c r="C2357" s="272" t="s">
        <v>2194</v>
      </c>
      <c r="D2357" s="272" t="s">
        <v>2189</v>
      </c>
      <c r="E2357" s="272"/>
      <c r="F2357" s="273" t="s">
        <v>2715</v>
      </c>
      <c r="G2357" s="274">
        <v>307511340207</v>
      </c>
      <c r="H2357" s="273" t="s">
        <v>5903</v>
      </c>
      <c r="I2357" s="273" t="s">
        <v>5750</v>
      </c>
      <c r="J2357" s="273" t="s">
        <v>373</v>
      </c>
      <c r="K2357" s="275">
        <v>5.1999999999999998E-3</v>
      </c>
      <c r="L2357" s="275">
        <v>5.1999999999999998E-3</v>
      </c>
      <c r="M2357" s="275">
        <v>4.9810000000000002E-3</v>
      </c>
      <c r="N2357" s="276">
        <v>4.2115384615384537</v>
      </c>
      <c r="O2357" s="273"/>
      <c r="P2357" s="273"/>
    </row>
    <row r="2358" spans="1:16" s="11" customFormat="1">
      <c r="A2358" s="271">
        <v>2355</v>
      </c>
      <c r="C2358" s="272" t="s">
        <v>2194</v>
      </c>
      <c r="D2358" s="272" t="s">
        <v>2189</v>
      </c>
      <c r="E2358" s="272"/>
      <c r="F2358" s="273" t="s">
        <v>2720</v>
      </c>
      <c r="G2358" s="274">
        <v>307511240202</v>
      </c>
      <c r="H2358" s="273" t="s">
        <v>5904</v>
      </c>
      <c r="I2358" s="273" t="s">
        <v>5750</v>
      </c>
      <c r="J2358" s="273" t="s">
        <v>373</v>
      </c>
      <c r="K2358" s="275">
        <v>0.7198</v>
      </c>
      <c r="L2358" s="275">
        <v>0.7198</v>
      </c>
      <c r="M2358" s="275">
        <v>0.69047099999999995</v>
      </c>
      <c r="N2358" s="276">
        <v>4.0746040566824187</v>
      </c>
      <c r="O2358" s="273"/>
      <c r="P2358" s="273"/>
    </row>
    <row r="2359" spans="1:16" s="11" customFormat="1">
      <c r="A2359" s="271">
        <v>2356</v>
      </c>
      <c r="C2359" s="272" t="s">
        <v>2194</v>
      </c>
      <c r="D2359" s="272" t="s">
        <v>2189</v>
      </c>
      <c r="E2359" s="272"/>
      <c r="F2359" s="273" t="s">
        <v>2717</v>
      </c>
      <c r="G2359" s="274">
        <v>307511340109</v>
      </c>
      <c r="H2359" s="273" t="s">
        <v>5905</v>
      </c>
      <c r="I2359" s="273" t="s">
        <v>5750</v>
      </c>
      <c r="J2359" s="273" t="s">
        <v>373</v>
      </c>
      <c r="K2359" s="275">
        <v>0.88500000000000001</v>
      </c>
      <c r="L2359" s="275">
        <v>0.88500000000000001</v>
      </c>
      <c r="M2359" s="275">
        <v>0.84907500000000002</v>
      </c>
      <c r="N2359" s="276">
        <v>4.0593220338983036</v>
      </c>
      <c r="O2359" s="273"/>
      <c r="P2359" s="273"/>
    </row>
    <row r="2360" spans="1:16" s="11" customFormat="1">
      <c r="A2360" s="271">
        <v>2357</v>
      </c>
      <c r="C2360" s="272" t="s">
        <v>2194</v>
      </c>
      <c r="D2360" s="272" t="s">
        <v>2189</v>
      </c>
      <c r="E2360" s="272"/>
      <c r="F2360" s="273" t="s">
        <v>2703</v>
      </c>
      <c r="G2360" s="274">
        <v>307511240503</v>
      </c>
      <c r="H2360" s="273" t="s">
        <v>5906</v>
      </c>
      <c r="I2360" s="273" t="s">
        <v>5750</v>
      </c>
      <c r="J2360" s="273" t="s">
        <v>373</v>
      </c>
      <c r="K2360" s="275">
        <v>0.62114999999999998</v>
      </c>
      <c r="L2360" s="275">
        <v>0.62114999999999998</v>
      </c>
      <c r="M2360" s="275">
        <v>0.59754799999999997</v>
      </c>
      <c r="N2360" s="276">
        <v>3.7997263140948263</v>
      </c>
      <c r="O2360" s="273"/>
      <c r="P2360" s="273"/>
    </row>
    <row r="2361" spans="1:16" s="11" customFormat="1">
      <c r="A2361" s="271">
        <v>2358</v>
      </c>
      <c r="C2361" s="272" t="s">
        <v>2194</v>
      </c>
      <c r="D2361" s="272" t="s">
        <v>2189</v>
      </c>
      <c r="E2361" s="272"/>
      <c r="F2361" s="273" t="s">
        <v>2717</v>
      </c>
      <c r="G2361" s="274">
        <v>307511340104</v>
      </c>
      <c r="H2361" s="273" t="s">
        <v>5907</v>
      </c>
      <c r="I2361" s="273" t="s">
        <v>5750</v>
      </c>
      <c r="J2361" s="273" t="s">
        <v>373</v>
      </c>
      <c r="K2361" s="275">
        <v>0.91932000000000003</v>
      </c>
      <c r="L2361" s="275">
        <v>0.91932000000000003</v>
      </c>
      <c r="M2361" s="275">
        <v>0.88960399999999995</v>
      </c>
      <c r="N2361" s="276">
        <v>3.2323891572031584</v>
      </c>
      <c r="O2361" s="273"/>
      <c r="P2361" s="273"/>
    </row>
    <row r="2362" spans="1:16" s="11" customFormat="1">
      <c r="A2362" s="271">
        <v>2359</v>
      </c>
      <c r="C2362" s="272" t="s">
        <v>2194</v>
      </c>
      <c r="D2362" s="272" t="s">
        <v>2189</v>
      </c>
      <c r="E2362" s="272"/>
      <c r="F2362" s="273" t="s">
        <v>2711</v>
      </c>
      <c r="G2362" s="274">
        <v>307511240103</v>
      </c>
      <c r="H2362" s="273" t="s">
        <v>5908</v>
      </c>
      <c r="I2362" s="273" t="s">
        <v>5750</v>
      </c>
      <c r="J2362" s="273" t="s">
        <v>373</v>
      </c>
      <c r="K2362" s="275">
        <v>0.79079999999999995</v>
      </c>
      <c r="L2362" s="275">
        <v>0.79079999999999995</v>
      </c>
      <c r="M2362" s="275">
        <v>0.76726000000000005</v>
      </c>
      <c r="N2362" s="276">
        <v>2.9767324228629102</v>
      </c>
      <c r="O2362" s="273"/>
      <c r="P2362" s="273"/>
    </row>
    <row r="2363" spans="1:16" s="11" customFormat="1">
      <c r="A2363" s="271">
        <v>2360</v>
      </c>
      <c r="C2363" s="272" t="s">
        <v>2194</v>
      </c>
      <c r="D2363" s="272" t="s">
        <v>2189</v>
      </c>
      <c r="E2363" s="272"/>
      <c r="F2363" s="273" t="s">
        <v>5897</v>
      </c>
      <c r="G2363" s="274">
        <v>307511140301</v>
      </c>
      <c r="H2363" s="273" t="s">
        <v>5909</v>
      </c>
      <c r="I2363" s="273" t="s">
        <v>5750</v>
      </c>
      <c r="J2363" s="273" t="s">
        <v>373</v>
      </c>
      <c r="K2363" s="275">
        <v>0.76139999999999997</v>
      </c>
      <c r="L2363" s="275">
        <v>0.76139999999999997</v>
      </c>
      <c r="M2363" s="275">
        <v>0.73907699999999998</v>
      </c>
      <c r="N2363" s="276">
        <v>2.931836091410557</v>
      </c>
      <c r="O2363" s="273"/>
      <c r="P2363" s="273"/>
    </row>
    <row r="2364" spans="1:16" s="11" customFormat="1">
      <c r="A2364" s="271">
        <v>2361</v>
      </c>
      <c r="C2364" s="272" t="s">
        <v>2194</v>
      </c>
      <c r="D2364" s="272" t="s">
        <v>2189</v>
      </c>
      <c r="E2364" s="272"/>
      <c r="F2364" s="273" t="s">
        <v>2703</v>
      </c>
      <c r="G2364" s="274">
        <v>307511240501</v>
      </c>
      <c r="H2364" s="273" t="s">
        <v>5910</v>
      </c>
      <c r="I2364" s="273" t="s">
        <v>5750</v>
      </c>
      <c r="J2364" s="273" t="s">
        <v>373</v>
      </c>
      <c r="K2364" s="275">
        <v>0.31624999999999998</v>
      </c>
      <c r="L2364" s="275">
        <v>0.31624999999999998</v>
      </c>
      <c r="M2364" s="275">
        <v>0.307143</v>
      </c>
      <c r="N2364" s="276">
        <v>2.8796837944663962</v>
      </c>
      <c r="O2364" s="273"/>
      <c r="P2364" s="273"/>
    </row>
    <row r="2365" spans="1:16" s="11" customFormat="1">
      <c r="A2365" s="271">
        <v>2362</v>
      </c>
      <c r="C2365" s="272" t="s">
        <v>2194</v>
      </c>
      <c r="D2365" s="272" t="s">
        <v>2189</v>
      </c>
      <c r="E2365" s="272"/>
      <c r="F2365" s="273" t="s">
        <v>2715</v>
      </c>
      <c r="G2365" s="274">
        <v>307511340203</v>
      </c>
      <c r="H2365" s="273" t="s">
        <v>5911</v>
      </c>
      <c r="I2365" s="273" t="s">
        <v>5750</v>
      </c>
      <c r="J2365" s="273" t="s">
        <v>373</v>
      </c>
      <c r="K2365" s="275">
        <v>0.43940000000000001</v>
      </c>
      <c r="L2365" s="275">
        <v>0.43940000000000001</v>
      </c>
      <c r="M2365" s="275">
        <v>0.42855900000000002</v>
      </c>
      <c r="N2365" s="276">
        <v>2.4672280382339529</v>
      </c>
      <c r="O2365" s="273"/>
      <c r="P2365" s="273"/>
    </row>
    <row r="2366" spans="1:16" s="11" customFormat="1">
      <c r="A2366" s="271">
        <v>2363</v>
      </c>
      <c r="C2366" s="272" t="s">
        <v>2194</v>
      </c>
      <c r="D2366" s="272" t="s">
        <v>2189</v>
      </c>
      <c r="E2366" s="272"/>
      <c r="F2366" s="273" t="s">
        <v>2717</v>
      </c>
      <c r="G2366" s="274">
        <v>307511340102</v>
      </c>
      <c r="H2366" s="273" t="s">
        <v>5759</v>
      </c>
      <c r="I2366" s="273" t="s">
        <v>5750</v>
      </c>
      <c r="J2366" s="273" t="s">
        <v>373</v>
      </c>
      <c r="K2366" s="275">
        <v>0.47089999999999999</v>
      </c>
      <c r="L2366" s="275">
        <v>0.47089999999999999</v>
      </c>
      <c r="M2366" s="275">
        <v>0.46398699999999998</v>
      </c>
      <c r="N2366" s="276">
        <v>1.4680399235506483</v>
      </c>
      <c r="O2366" s="273"/>
      <c r="P2366" s="273"/>
    </row>
    <row r="2367" spans="1:16" s="11" customFormat="1">
      <c r="A2367" s="271">
        <v>2364</v>
      </c>
      <c r="C2367" s="272" t="s">
        <v>2194</v>
      </c>
      <c r="D2367" s="272" t="s">
        <v>2189</v>
      </c>
      <c r="E2367" s="272"/>
      <c r="F2367" s="273" t="s">
        <v>2726</v>
      </c>
      <c r="G2367" s="274">
        <v>307522340202</v>
      </c>
      <c r="H2367" s="273" t="s">
        <v>5912</v>
      </c>
      <c r="I2367" s="273" t="s">
        <v>5750</v>
      </c>
      <c r="J2367" s="273" t="s">
        <v>373</v>
      </c>
      <c r="K2367" s="275">
        <v>1.4976</v>
      </c>
      <c r="L2367" s="275">
        <v>1.4976</v>
      </c>
      <c r="M2367" s="275">
        <v>1.277925</v>
      </c>
      <c r="N2367" s="276">
        <v>14.668469551282055</v>
      </c>
      <c r="O2367" s="273"/>
      <c r="P2367" s="273"/>
    </row>
    <row r="2368" spans="1:16" s="11" customFormat="1">
      <c r="A2368" s="271">
        <v>2365</v>
      </c>
      <c r="C2368" s="272" t="s">
        <v>2194</v>
      </c>
      <c r="D2368" s="272" t="s">
        <v>2189</v>
      </c>
      <c r="E2368" s="272"/>
      <c r="F2368" s="273" t="s">
        <v>5913</v>
      </c>
      <c r="G2368" s="274">
        <v>307522140401</v>
      </c>
      <c r="H2368" s="273" t="s">
        <v>5914</v>
      </c>
      <c r="I2368" s="273" t="s">
        <v>5750</v>
      </c>
      <c r="J2368" s="273" t="s">
        <v>373</v>
      </c>
      <c r="K2368" s="275">
        <v>0.55659999999999998</v>
      </c>
      <c r="L2368" s="275">
        <v>0.55659999999999998</v>
      </c>
      <c r="M2368" s="275">
        <v>0.48297400000000001</v>
      </c>
      <c r="N2368" s="276">
        <v>13.227811713977717</v>
      </c>
      <c r="O2368" s="273"/>
      <c r="P2368" s="273"/>
    </row>
    <row r="2369" spans="1:16" s="11" customFormat="1">
      <c r="A2369" s="271">
        <v>2366</v>
      </c>
      <c r="C2369" s="272" t="s">
        <v>2194</v>
      </c>
      <c r="D2369" s="272" t="s">
        <v>2189</v>
      </c>
      <c r="E2369" s="272"/>
      <c r="F2369" s="273" t="s">
        <v>5913</v>
      </c>
      <c r="G2369" s="274">
        <v>307522140402</v>
      </c>
      <c r="H2369" s="273" t="s">
        <v>5915</v>
      </c>
      <c r="I2369" s="273" t="s">
        <v>5750</v>
      </c>
      <c r="J2369" s="273" t="s">
        <v>373</v>
      </c>
      <c r="K2369" s="275">
        <v>1.0938000000000001</v>
      </c>
      <c r="L2369" s="275">
        <v>1.0938000000000001</v>
      </c>
      <c r="M2369" s="275">
        <v>0.95667599999999997</v>
      </c>
      <c r="N2369" s="276">
        <v>12.536478332419101</v>
      </c>
      <c r="O2369" s="273"/>
      <c r="P2369" s="273"/>
    </row>
    <row r="2370" spans="1:16" s="11" customFormat="1">
      <c r="A2370" s="271">
        <v>2367</v>
      </c>
      <c r="C2370" s="272" t="s">
        <v>2194</v>
      </c>
      <c r="D2370" s="272" t="s">
        <v>2189</v>
      </c>
      <c r="E2370" s="272"/>
      <c r="F2370" s="273" t="s">
        <v>2726</v>
      </c>
      <c r="G2370" s="274">
        <v>307522340204</v>
      </c>
      <c r="H2370" s="273" t="s">
        <v>5916</v>
      </c>
      <c r="I2370" s="273" t="s">
        <v>5750</v>
      </c>
      <c r="J2370" s="273" t="s">
        <v>373</v>
      </c>
      <c r="K2370" s="275">
        <v>0.64171999999999996</v>
      </c>
      <c r="L2370" s="275">
        <v>0.64171999999999996</v>
      </c>
      <c r="M2370" s="275">
        <v>0.56511400000000001</v>
      </c>
      <c r="N2370" s="276">
        <v>11.93760518606245</v>
      </c>
      <c r="O2370" s="273"/>
      <c r="P2370" s="273"/>
    </row>
    <row r="2371" spans="1:16" s="11" customFormat="1">
      <c r="A2371" s="271">
        <v>2368</v>
      </c>
      <c r="C2371" s="272" t="s">
        <v>2194</v>
      </c>
      <c r="D2371" s="272" t="s">
        <v>2189</v>
      </c>
      <c r="E2371" s="272"/>
      <c r="F2371" s="273" t="s">
        <v>5917</v>
      </c>
      <c r="G2371" s="274">
        <v>307522340301</v>
      </c>
      <c r="H2371" s="273" t="s">
        <v>5918</v>
      </c>
      <c r="I2371" s="273" t="s">
        <v>5750</v>
      </c>
      <c r="J2371" s="273" t="s">
        <v>373</v>
      </c>
      <c r="K2371" s="275">
        <v>1.071</v>
      </c>
      <c r="L2371" s="275">
        <v>1.071</v>
      </c>
      <c r="M2371" s="275">
        <v>0.94534799999999997</v>
      </c>
      <c r="N2371" s="276">
        <v>11.732212885154061</v>
      </c>
      <c r="O2371" s="273"/>
      <c r="P2371" s="273"/>
    </row>
    <row r="2372" spans="1:16" s="11" customFormat="1">
      <c r="A2372" s="271">
        <v>2369</v>
      </c>
      <c r="C2372" s="272" t="s">
        <v>2194</v>
      </c>
      <c r="D2372" s="272" t="s">
        <v>2189</v>
      </c>
      <c r="E2372" s="272"/>
      <c r="F2372" s="273" t="s">
        <v>2734</v>
      </c>
      <c r="G2372" s="274">
        <v>307522340104</v>
      </c>
      <c r="H2372" s="273" t="s">
        <v>5919</v>
      </c>
      <c r="I2372" s="273" t="s">
        <v>5750</v>
      </c>
      <c r="J2372" s="273" t="s">
        <v>373</v>
      </c>
      <c r="K2372" s="275">
        <v>0.79579999999999995</v>
      </c>
      <c r="L2372" s="275">
        <v>0.79579999999999995</v>
      </c>
      <c r="M2372" s="275">
        <v>0.70448299999999997</v>
      </c>
      <c r="N2372" s="276">
        <v>11.474868057300828</v>
      </c>
      <c r="O2372" s="273"/>
      <c r="P2372" s="273"/>
    </row>
    <row r="2373" spans="1:16" s="11" customFormat="1">
      <c r="A2373" s="271">
        <v>2370</v>
      </c>
      <c r="C2373" s="272" t="s">
        <v>2194</v>
      </c>
      <c r="D2373" s="272" t="s">
        <v>2189</v>
      </c>
      <c r="E2373" s="272"/>
      <c r="F2373" s="273" t="s">
        <v>5917</v>
      </c>
      <c r="G2373" s="274">
        <v>307522340302</v>
      </c>
      <c r="H2373" s="273" t="s">
        <v>5920</v>
      </c>
      <c r="I2373" s="273" t="s">
        <v>5750</v>
      </c>
      <c r="J2373" s="273" t="s">
        <v>373</v>
      </c>
      <c r="K2373" s="275">
        <v>0.43740000000000001</v>
      </c>
      <c r="L2373" s="275">
        <v>0.43740000000000001</v>
      </c>
      <c r="M2373" s="275">
        <v>0.38814500000000002</v>
      </c>
      <c r="N2373" s="276">
        <v>11.260859625057154</v>
      </c>
      <c r="O2373" s="273"/>
      <c r="P2373" s="273"/>
    </row>
    <row r="2374" spans="1:16" s="11" customFormat="1">
      <c r="A2374" s="271">
        <v>2371</v>
      </c>
      <c r="C2374" s="272" t="s">
        <v>2194</v>
      </c>
      <c r="D2374" s="272" t="s">
        <v>2189</v>
      </c>
      <c r="E2374" s="272"/>
      <c r="F2374" s="273" t="s">
        <v>5921</v>
      </c>
      <c r="G2374" s="274">
        <v>307522140202</v>
      </c>
      <c r="H2374" s="273" t="s">
        <v>5922</v>
      </c>
      <c r="I2374" s="273" t="s">
        <v>5750</v>
      </c>
      <c r="J2374" s="273" t="s">
        <v>373</v>
      </c>
      <c r="K2374" s="275">
        <v>0.50939999999999996</v>
      </c>
      <c r="L2374" s="275">
        <v>0.50939999999999996</v>
      </c>
      <c r="M2374" s="275">
        <v>0.45214500000000002</v>
      </c>
      <c r="N2374" s="276">
        <v>11.239693757361593</v>
      </c>
      <c r="O2374" s="273"/>
      <c r="P2374" s="273"/>
    </row>
    <row r="2375" spans="1:16" s="11" customFormat="1">
      <c r="A2375" s="271">
        <v>2372</v>
      </c>
      <c r="C2375" s="272" t="s">
        <v>2194</v>
      </c>
      <c r="D2375" s="272" t="s">
        <v>2189</v>
      </c>
      <c r="E2375" s="272"/>
      <c r="F2375" s="273" t="s">
        <v>2732</v>
      </c>
      <c r="G2375" s="274">
        <v>307522140304</v>
      </c>
      <c r="H2375" s="273" t="s">
        <v>5923</v>
      </c>
      <c r="I2375" s="273" t="s">
        <v>5750</v>
      </c>
      <c r="J2375" s="273" t="s">
        <v>373</v>
      </c>
      <c r="K2375" s="275">
        <v>1.2028000000000001</v>
      </c>
      <c r="L2375" s="275">
        <v>1.2028000000000001</v>
      </c>
      <c r="M2375" s="275">
        <v>1.0724370000000001</v>
      </c>
      <c r="N2375" s="276">
        <v>10.838293980711672</v>
      </c>
      <c r="O2375" s="273"/>
      <c r="P2375" s="273"/>
    </row>
    <row r="2376" spans="1:16" s="11" customFormat="1">
      <c r="A2376" s="271">
        <v>2373</v>
      </c>
      <c r="C2376" s="272" t="s">
        <v>2194</v>
      </c>
      <c r="D2376" s="272" t="s">
        <v>2189</v>
      </c>
      <c r="E2376" s="272"/>
      <c r="F2376" s="273" t="s">
        <v>2736</v>
      </c>
      <c r="G2376" s="274">
        <v>307522140102</v>
      </c>
      <c r="H2376" s="273" t="s">
        <v>5924</v>
      </c>
      <c r="I2376" s="273" t="s">
        <v>5750</v>
      </c>
      <c r="J2376" s="273" t="s">
        <v>373</v>
      </c>
      <c r="K2376" s="275">
        <v>0.92059999999999997</v>
      </c>
      <c r="L2376" s="275">
        <v>0.92059999999999997</v>
      </c>
      <c r="M2376" s="275">
        <v>0.82137300000000002</v>
      </c>
      <c r="N2376" s="276">
        <v>10.778514012600473</v>
      </c>
      <c r="O2376" s="273"/>
      <c r="P2376" s="273"/>
    </row>
    <row r="2377" spans="1:16" s="11" customFormat="1">
      <c r="A2377" s="271">
        <v>2374</v>
      </c>
      <c r="C2377" s="272" t="s">
        <v>2194</v>
      </c>
      <c r="D2377" s="272" t="s">
        <v>2189</v>
      </c>
      <c r="E2377" s="272"/>
      <c r="F2377" s="273" t="s">
        <v>2736</v>
      </c>
      <c r="G2377" s="274">
        <v>307522140104</v>
      </c>
      <c r="H2377" s="273" t="s">
        <v>5925</v>
      </c>
      <c r="I2377" s="273" t="s">
        <v>5750</v>
      </c>
      <c r="J2377" s="273" t="s">
        <v>373</v>
      </c>
      <c r="K2377" s="275">
        <v>0.90180000000000005</v>
      </c>
      <c r="L2377" s="275">
        <v>0.90180000000000005</v>
      </c>
      <c r="M2377" s="275">
        <v>0.80559700000000001</v>
      </c>
      <c r="N2377" s="276">
        <v>10.667886449323579</v>
      </c>
      <c r="O2377" s="273"/>
      <c r="P2377" s="273"/>
    </row>
    <row r="2378" spans="1:16" s="11" customFormat="1">
      <c r="A2378" s="271">
        <v>2375</v>
      </c>
      <c r="C2378" s="272" t="s">
        <v>2194</v>
      </c>
      <c r="D2378" s="272" t="s">
        <v>2189</v>
      </c>
      <c r="E2378" s="272"/>
      <c r="F2378" s="273" t="s">
        <v>2730</v>
      </c>
      <c r="G2378" s="274">
        <v>307522340402</v>
      </c>
      <c r="H2378" s="273" t="s">
        <v>5926</v>
      </c>
      <c r="I2378" s="273" t="s">
        <v>5750</v>
      </c>
      <c r="J2378" s="273" t="s">
        <v>373</v>
      </c>
      <c r="K2378" s="275">
        <v>0.89059999999999995</v>
      </c>
      <c r="L2378" s="275">
        <v>0.89059999999999995</v>
      </c>
      <c r="M2378" s="275">
        <v>0.79622099999999996</v>
      </c>
      <c r="N2378" s="276">
        <v>10.597237817201886</v>
      </c>
      <c r="O2378" s="273"/>
      <c r="P2378" s="273"/>
    </row>
    <row r="2379" spans="1:16" s="11" customFormat="1">
      <c r="A2379" s="271">
        <v>2376</v>
      </c>
      <c r="C2379" s="272" t="s">
        <v>2194</v>
      </c>
      <c r="D2379" s="272" t="s">
        <v>2189</v>
      </c>
      <c r="E2379" s="272"/>
      <c r="F2379" s="273" t="s">
        <v>2734</v>
      </c>
      <c r="G2379" s="274">
        <v>307522340102</v>
      </c>
      <c r="H2379" s="273" t="s">
        <v>5927</v>
      </c>
      <c r="I2379" s="273" t="s">
        <v>5750</v>
      </c>
      <c r="J2379" s="273" t="s">
        <v>373</v>
      </c>
      <c r="K2379" s="275">
        <v>2.0587</v>
      </c>
      <c r="L2379" s="275">
        <v>2.0587</v>
      </c>
      <c r="M2379" s="275">
        <v>1.8467750000000001</v>
      </c>
      <c r="N2379" s="276">
        <v>10.294117647058821</v>
      </c>
      <c r="O2379" s="273"/>
      <c r="P2379" s="273"/>
    </row>
    <row r="2380" spans="1:16" s="11" customFormat="1">
      <c r="A2380" s="271">
        <v>2377</v>
      </c>
      <c r="C2380" s="272" t="s">
        <v>2194</v>
      </c>
      <c r="D2380" s="272" t="s">
        <v>2189</v>
      </c>
      <c r="E2380" s="272"/>
      <c r="F2380" s="273" t="s">
        <v>5921</v>
      </c>
      <c r="G2380" s="274">
        <v>307522140203</v>
      </c>
      <c r="H2380" s="273" t="s">
        <v>5928</v>
      </c>
      <c r="I2380" s="273" t="s">
        <v>5750</v>
      </c>
      <c r="J2380" s="273" t="s">
        <v>373</v>
      </c>
      <c r="K2380" s="275">
        <v>7.0400000000000003E-3</v>
      </c>
      <c r="L2380" s="275">
        <v>7.0400000000000003E-3</v>
      </c>
      <c r="M2380" s="275">
        <v>6.3290000000000004E-3</v>
      </c>
      <c r="N2380" s="276">
        <v>10.099431818181817</v>
      </c>
      <c r="O2380" s="273"/>
      <c r="P2380" s="273"/>
    </row>
    <row r="2381" spans="1:16" s="11" customFormat="1">
      <c r="A2381" s="271">
        <v>2378</v>
      </c>
      <c r="C2381" s="272" t="s">
        <v>2194</v>
      </c>
      <c r="D2381" s="272" t="s">
        <v>2189</v>
      </c>
      <c r="E2381" s="272"/>
      <c r="F2381" s="273" t="s">
        <v>2732</v>
      </c>
      <c r="G2381" s="274">
        <v>307522140302</v>
      </c>
      <c r="H2381" s="273" t="s">
        <v>5929</v>
      </c>
      <c r="I2381" s="273" t="s">
        <v>5750</v>
      </c>
      <c r="J2381" s="273" t="s">
        <v>373</v>
      </c>
      <c r="K2381" s="275">
        <v>1.5680000000000001</v>
      </c>
      <c r="L2381" s="275">
        <v>1.5680000000000001</v>
      </c>
      <c r="M2381" s="275">
        <v>1.416088</v>
      </c>
      <c r="N2381" s="276">
        <v>9.6882653061224513</v>
      </c>
      <c r="O2381" s="273"/>
      <c r="P2381" s="273"/>
    </row>
    <row r="2382" spans="1:16" s="11" customFormat="1">
      <c r="A2382" s="271">
        <v>2379</v>
      </c>
      <c r="C2382" s="272" t="s">
        <v>2194</v>
      </c>
      <c r="D2382" s="272" t="s">
        <v>2189</v>
      </c>
      <c r="E2382" s="272"/>
      <c r="F2382" s="273" t="s">
        <v>2724</v>
      </c>
      <c r="G2382" s="274">
        <v>307522240303</v>
      </c>
      <c r="H2382" s="273" t="s">
        <v>5930</v>
      </c>
      <c r="I2382" s="273" t="s">
        <v>5750</v>
      </c>
      <c r="J2382" s="273" t="s">
        <v>373</v>
      </c>
      <c r="K2382" s="275">
        <v>1.4910000000000001</v>
      </c>
      <c r="L2382" s="275">
        <v>1.4910000000000001</v>
      </c>
      <c r="M2382" s="275">
        <v>1.3479190000000001</v>
      </c>
      <c r="N2382" s="276">
        <v>9.5963112005365527</v>
      </c>
      <c r="O2382" s="273"/>
      <c r="P2382" s="273"/>
    </row>
    <row r="2383" spans="1:16" s="11" customFormat="1">
      <c r="A2383" s="271">
        <v>2380</v>
      </c>
      <c r="C2383" s="272" t="s">
        <v>2194</v>
      </c>
      <c r="D2383" s="272" t="s">
        <v>2189</v>
      </c>
      <c r="E2383" s="272"/>
      <c r="F2383" s="273" t="s">
        <v>2730</v>
      </c>
      <c r="G2383" s="274">
        <v>307522340401</v>
      </c>
      <c r="H2383" s="273" t="s">
        <v>5931</v>
      </c>
      <c r="I2383" s="273" t="s">
        <v>5750</v>
      </c>
      <c r="J2383" s="273" t="s">
        <v>373</v>
      </c>
      <c r="K2383" s="275">
        <v>1.1970000000000001</v>
      </c>
      <c r="L2383" s="275">
        <v>1.1970000000000001</v>
      </c>
      <c r="M2383" s="275">
        <v>1.083442</v>
      </c>
      <c r="N2383" s="276">
        <v>9.4868838763575649</v>
      </c>
      <c r="O2383" s="273"/>
      <c r="P2383" s="273"/>
    </row>
    <row r="2384" spans="1:16" s="11" customFormat="1">
      <c r="A2384" s="271">
        <v>2381</v>
      </c>
      <c r="C2384" s="272" t="s">
        <v>2194</v>
      </c>
      <c r="D2384" s="272" t="s">
        <v>2189</v>
      </c>
      <c r="E2384" s="272"/>
      <c r="F2384" s="273" t="s">
        <v>2736</v>
      </c>
      <c r="G2384" s="274">
        <v>307522140103</v>
      </c>
      <c r="H2384" s="273" t="s">
        <v>5932</v>
      </c>
      <c r="I2384" s="273" t="s">
        <v>5750</v>
      </c>
      <c r="J2384" s="273" t="s">
        <v>373</v>
      </c>
      <c r="K2384" s="275">
        <v>0.63</v>
      </c>
      <c r="L2384" s="275">
        <v>0.63</v>
      </c>
      <c r="M2384" s="275">
        <v>0.57156499999999999</v>
      </c>
      <c r="N2384" s="276">
        <v>9.2753968253968289</v>
      </c>
      <c r="O2384" s="273"/>
      <c r="P2384" s="273"/>
    </row>
    <row r="2385" spans="1:16" s="11" customFormat="1">
      <c r="A2385" s="271">
        <v>2382</v>
      </c>
      <c r="C2385" s="272" t="s">
        <v>2194</v>
      </c>
      <c r="D2385" s="272" t="s">
        <v>2189</v>
      </c>
      <c r="E2385" s="272"/>
      <c r="F2385" s="273" t="s">
        <v>5917</v>
      </c>
      <c r="G2385" s="274">
        <v>307522340303</v>
      </c>
      <c r="H2385" s="273" t="s">
        <v>5933</v>
      </c>
      <c r="I2385" s="273" t="s">
        <v>5750</v>
      </c>
      <c r="J2385" s="273" t="s">
        <v>373</v>
      </c>
      <c r="K2385" s="275">
        <v>0.73299999999999998</v>
      </c>
      <c r="L2385" s="275">
        <v>0.73299999999999998</v>
      </c>
      <c r="M2385" s="275">
        <v>0.66640600000000005</v>
      </c>
      <c r="N2385" s="276">
        <v>9.085129604365612</v>
      </c>
      <c r="O2385" s="273"/>
      <c r="P2385" s="273"/>
    </row>
    <row r="2386" spans="1:16" s="11" customFormat="1">
      <c r="A2386" s="271">
        <v>2383</v>
      </c>
      <c r="C2386" s="272" t="s">
        <v>2194</v>
      </c>
      <c r="D2386" s="272" t="s">
        <v>2189</v>
      </c>
      <c r="E2386" s="272"/>
      <c r="F2386" s="273" t="s">
        <v>5934</v>
      </c>
      <c r="G2386" s="274">
        <v>307522240202</v>
      </c>
      <c r="H2386" s="273" t="s">
        <v>5935</v>
      </c>
      <c r="I2386" s="273" t="s">
        <v>5750</v>
      </c>
      <c r="J2386" s="273" t="s">
        <v>373</v>
      </c>
      <c r="K2386" s="275">
        <v>1.1798</v>
      </c>
      <c r="L2386" s="275">
        <v>1.1798</v>
      </c>
      <c r="M2386" s="275">
        <v>1.0737859999999999</v>
      </c>
      <c r="N2386" s="276">
        <v>8.9857602983556575</v>
      </c>
      <c r="O2386" s="273"/>
      <c r="P2386" s="273"/>
    </row>
    <row r="2387" spans="1:16" s="11" customFormat="1">
      <c r="A2387" s="271">
        <v>2384</v>
      </c>
      <c r="C2387" s="272" t="s">
        <v>2194</v>
      </c>
      <c r="D2387" s="272" t="s">
        <v>2189</v>
      </c>
      <c r="E2387" s="272"/>
      <c r="F2387" s="273" t="s">
        <v>5934</v>
      </c>
      <c r="G2387" s="274">
        <v>307522240201</v>
      </c>
      <c r="H2387" s="273" t="s">
        <v>5936</v>
      </c>
      <c r="I2387" s="273" t="s">
        <v>5750</v>
      </c>
      <c r="J2387" s="273" t="s">
        <v>373</v>
      </c>
      <c r="K2387" s="275">
        <v>2.2475999999999998</v>
      </c>
      <c r="L2387" s="275">
        <v>2.2475999999999998</v>
      </c>
      <c r="M2387" s="275">
        <v>2.0477970000000001</v>
      </c>
      <c r="N2387" s="276">
        <v>8.8896155899626148</v>
      </c>
      <c r="O2387" s="273"/>
      <c r="P2387" s="273"/>
    </row>
    <row r="2388" spans="1:16" s="11" customFormat="1">
      <c r="A2388" s="271">
        <v>2385</v>
      </c>
      <c r="C2388" s="272" t="s">
        <v>2194</v>
      </c>
      <c r="D2388" s="272" t="s">
        <v>2189</v>
      </c>
      <c r="E2388" s="272"/>
      <c r="F2388" s="273" t="s">
        <v>2724</v>
      </c>
      <c r="G2388" s="274">
        <v>307522240304</v>
      </c>
      <c r="H2388" s="273" t="s">
        <v>5937</v>
      </c>
      <c r="I2388" s="273" t="s">
        <v>5750</v>
      </c>
      <c r="J2388" s="273" t="s">
        <v>373</v>
      </c>
      <c r="K2388" s="275">
        <v>1.6950000000000001</v>
      </c>
      <c r="L2388" s="275">
        <v>1.6950000000000001</v>
      </c>
      <c r="M2388" s="275">
        <v>1.5447390000000001</v>
      </c>
      <c r="N2388" s="276">
        <v>8.8649557522123867</v>
      </c>
      <c r="O2388" s="273"/>
      <c r="P2388" s="273"/>
    </row>
    <row r="2389" spans="1:16" s="11" customFormat="1">
      <c r="A2389" s="271">
        <v>2386</v>
      </c>
      <c r="C2389" s="272" t="s">
        <v>2194</v>
      </c>
      <c r="D2389" s="272" t="s">
        <v>2189</v>
      </c>
      <c r="E2389" s="272"/>
      <c r="F2389" s="273" t="s">
        <v>2726</v>
      </c>
      <c r="G2389" s="274">
        <v>307522340203</v>
      </c>
      <c r="H2389" s="273" t="s">
        <v>5938</v>
      </c>
      <c r="I2389" s="273" t="s">
        <v>5750</v>
      </c>
      <c r="J2389" s="273" t="s">
        <v>373</v>
      </c>
      <c r="K2389" s="275">
        <v>1.2418</v>
      </c>
      <c r="L2389" s="275">
        <v>1.2418</v>
      </c>
      <c r="M2389" s="275">
        <v>1.133621</v>
      </c>
      <c r="N2389" s="276">
        <v>8.7114672249959746</v>
      </c>
      <c r="O2389" s="273"/>
      <c r="P2389" s="273"/>
    </row>
    <row r="2390" spans="1:16" s="11" customFormat="1">
      <c r="A2390" s="271">
        <v>2387</v>
      </c>
      <c r="C2390" s="272" t="s">
        <v>2194</v>
      </c>
      <c r="D2390" s="272" t="s">
        <v>2189</v>
      </c>
      <c r="E2390" s="272"/>
      <c r="F2390" s="273" t="s">
        <v>2728</v>
      </c>
      <c r="G2390" s="274">
        <v>307522240104</v>
      </c>
      <c r="H2390" s="273" t="s">
        <v>5939</v>
      </c>
      <c r="I2390" s="273" t="s">
        <v>5750</v>
      </c>
      <c r="J2390" s="273" t="s">
        <v>373</v>
      </c>
      <c r="K2390" s="275">
        <v>0.11650000000000001</v>
      </c>
      <c r="L2390" s="275">
        <v>0.11650000000000001</v>
      </c>
      <c r="M2390" s="275">
        <v>0.106707</v>
      </c>
      <c r="N2390" s="276">
        <v>8.4060085836909959</v>
      </c>
      <c r="O2390" s="273"/>
      <c r="P2390" s="273"/>
    </row>
    <row r="2391" spans="1:16" s="11" customFormat="1">
      <c r="A2391" s="271">
        <v>2388</v>
      </c>
      <c r="C2391" s="272" t="s">
        <v>2194</v>
      </c>
      <c r="D2391" s="272" t="s">
        <v>2189</v>
      </c>
      <c r="E2391" s="272"/>
      <c r="F2391" s="273" t="s">
        <v>2736</v>
      </c>
      <c r="G2391" s="274">
        <v>307522140105</v>
      </c>
      <c r="H2391" s="273" t="s">
        <v>5940</v>
      </c>
      <c r="I2391" s="273" t="s">
        <v>5750</v>
      </c>
      <c r="J2391" s="273" t="s">
        <v>373</v>
      </c>
      <c r="K2391" s="275">
        <v>0.16320000000000001</v>
      </c>
      <c r="L2391" s="275">
        <v>0.16320000000000001</v>
      </c>
      <c r="M2391" s="275">
        <v>0.14968500000000001</v>
      </c>
      <c r="N2391" s="276">
        <v>8.2812499999999982</v>
      </c>
      <c r="O2391" s="273"/>
      <c r="P2391" s="273"/>
    </row>
    <row r="2392" spans="1:16" s="11" customFormat="1">
      <c r="A2392" s="271">
        <v>2389</v>
      </c>
      <c r="C2392" s="272" t="s">
        <v>2194</v>
      </c>
      <c r="D2392" s="272" t="s">
        <v>2189</v>
      </c>
      <c r="E2392" s="272"/>
      <c r="F2392" s="273" t="s">
        <v>2732</v>
      </c>
      <c r="G2392" s="274">
        <v>307522140305</v>
      </c>
      <c r="H2392" s="273" t="s">
        <v>5941</v>
      </c>
      <c r="I2392" s="273" t="s">
        <v>5750</v>
      </c>
      <c r="J2392" s="273" t="s">
        <v>373</v>
      </c>
      <c r="K2392" s="275">
        <v>0.66559999999999997</v>
      </c>
      <c r="L2392" s="275">
        <v>0.66559999999999997</v>
      </c>
      <c r="M2392" s="275">
        <v>0.61280100000000004</v>
      </c>
      <c r="N2392" s="276">
        <v>7.9325420673076827</v>
      </c>
      <c r="O2392" s="273"/>
      <c r="P2392" s="273"/>
    </row>
    <row r="2393" spans="1:16" s="11" customFormat="1">
      <c r="A2393" s="271">
        <v>2390</v>
      </c>
      <c r="C2393" s="272" t="s">
        <v>2194</v>
      </c>
      <c r="D2393" s="272" t="s">
        <v>2189</v>
      </c>
      <c r="E2393" s="272"/>
      <c r="F2393" s="273" t="s">
        <v>2728</v>
      </c>
      <c r="G2393" s="274">
        <v>307522240103</v>
      </c>
      <c r="H2393" s="273" t="s">
        <v>5942</v>
      </c>
      <c r="I2393" s="273" t="s">
        <v>5750</v>
      </c>
      <c r="J2393" s="273" t="s">
        <v>373</v>
      </c>
      <c r="K2393" s="275">
        <v>8.6400000000000005E-2</v>
      </c>
      <c r="L2393" s="275">
        <v>8.6400000000000005E-2</v>
      </c>
      <c r="M2393" s="275">
        <v>7.9672000000000007E-2</v>
      </c>
      <c r="N2393" s="276">
        <v>7.7870370370370336</v>
      </c>
      <c r="O2393" s="273"/>
      <c r="P2393" s="273"/>
    </row>
    <row r="2394" spans="1:16" s="11" customFormat="1">
      <c r="A2394" s="271">
        <v>2391</v>
      </c>
      <c r="C2394" s="272" t="s">
        <v>2194</v>
      </c>
      <c r="D2394" s="272" t="s">
        <v>2189</v>
      </c>
      <c r="E2394" s="272"/>
      <c r="F2394" s="273" t="s">
        <v>2730</v>
      </c>
      <c r="G2394" s="274">
        <v>307522340403</v>
      </c>
      <c r="H2394" s="273" t="s">
        <v>5943</v>
      </c>
      <c r="I2394" s="273" t="s">
        <v>5750</v>
      </c>
      <c r="J2394" s="273" t="s">
        <v>373</v>
      </c>
      <c r="K2394" s="275">
        <v>0.60806000000000004</v>
      </c>
      <c r="L2394" s="275">
        <v>0.60806000000000004</v>
      </c>
      <c r="M2394" s="275">
        <v>0.56082399999999999</v>
      </c>
      <c r="N2394" s="276">
        <v>7.7683123375982728</v>
      </c>
      <c r="O2394" s="273"/>
      <c r="P2394" s="273"/>
    </row>
    <row r="2395" spans="1:16" s="11" customFormat="1">
      <c r="A2395" s="271">
        <v>2392</v>
      </c>
      <c r="C2395" s="272" t="s">
        <v>2194</v>
      </c>
      <c r="D2395" s="272" t="s">
        <v>2189</v>
      </c>
      <c r="E2395" s="272"/>
      <c r="F2395" s="273" t="s">
        <v>2734</v>
      </c>
      <c r="G2395" s="274">
        <v>307522340103</v>
      </c>
      <c r="H2395" s="273" t="s">
        <v>5944</v>
      </c>
      <c r="I2395" s="273" t="s">
        <v>5750</v>
      </c>
      <c r="J2395" s="273" t="s">
        <v>373</v>
      </c>
      <c r="K2395" s="275">
        <v>0.55320000000000003</v>
      </c>
      <c r="L2395" s="275">
        <v>0.55320000000000003</v>
      </c>
      <c r="M2395" s="275">
        <v>0.51090000000000002</v>
      </c>
      <c r="N2395" s="276">
        <v>7.6464208242950109</v>
      </c>
      <c r="O2395" s="273"/>
      <c r="P2395" s="273"/>
    </row>
    <row r="2396" spans="1:16" s="11" customFormat="1">
      <c r="A2396" s="271">
        <v>2393</v>
      </c>
      <c r="C2396" s="272" t="s">
        <v>2194</v>
      </c>
      <c r="D2396" s="272" t="s">
        <v>2189</v>
      </c>
      <c r="E2396" s="272"/>
      <c r="F2396" s="273" t="s">
        <v>2726</v>
      </c>
      <c r="G2396" s="274">
        <v>307522340205</v>
      </c>
      <c r="H2396" s="273" t="s">
        <v>5945</v>
      </c>
      <c r="I2396" s="273" t="s">
        <v>5750</v>
      </c>
      <c r="J2396" s="273" t="s">
        <v>373</v>
      </c>
      <c r="K2396" s="275">
        <v>1.60354</v>
      </c>
      <c r="L2396" s="275">
        <v>1.60354</v>
      </c>
      <c r="M2396" s="275">
        <v>1.482674</v>
      </c>
      <c r="N2396" s="276">
        <v>7.537448395425117</v>
      </c>
      <c r="O2396" s="273"/>
      <c r="P2396" s="273"/>
    </row>
    <row r="2397" spans="1:16" s="11" customFormat="1">
      <c r="A2397" s="271">
        <v>2394</v>
      </c>
      <c r="C2397" s="272" t="s">
        <v>2194</v>
      </c>
      <c r="D2397" s="272" t="s">
        <v>2189</v>
      </c>
      <c r="E2397" s="272"/>
      <c r="F2397" s="273" t="s">
        <v>2732</v>
      </c>
      <c r="G2397" s="274">
        <v>307522140303</v>
      </c>
      <c r="H2397" s="273" t="s">
        <v>5946</v>
      </c>
      <c r="I2397" s="273" t="s">
        <v>5750</v>
      </c>
      <c r="J2397" s="273" t="s">
        <v>373</v>
      </c>
      <c r="K2397" s="275">
        <v>0.70220000000000005</v>
      </c>
      <c r="L2397" s="275">
        <v>0.70220000000000005</v>
      </c>
      <c r="M2397" s="275">
        <v>0.65064100000000002</v>
      </c>
      <c r="N2397" s="276">
        <v>7.3424950156650555</v>
      </c>
      <c r="O2397" s="273"/>
      <c r="P2397" s="273"/>
    </row>
    <row r="2398" spans="1:16" s="11" customFormat="1">
      <c r="A2398" s="271">
        <v>2395</v>
      </c>
      <c r="C2398" s="272" t="s">
        <v>2194</v>
      </c>
      <c r="D2398" s="272" t="s">
        <v>2189</v>
      </c>
      <c r="E2398" s="272"/>
      <c r="F2398" s="273" t="s">
        <v>5921</v>
      </c>
      <c r="G2398" s="274">
        <v>307522140201</v>
      </c>
      <c r="H2398" s="273" t="s">
        <v>5947</v>
      </c>
      <c r="I2398" s="273" t="s">
        <v>5750</v>
      </c>
      <c r="J2398" s="273" t="s">
        <v>373</v>
      </c>
      <c r="K2398" s="275">
        <v>0.92915000000000003</v>
      </c>
      <c r="L2398" s="275">
        <v>0.92915000000000003</v>
      </c>
      <c r="M2398" s="275">
        <v>0.86733899999999997</v>
      </c>
      <c r="N2398" s="276">
        <v>6.652424258731104</v>
      </c>
      <c r="O2398" s="273"/>
      <c r="P2398" s="273"/>
    </row>
    <row r="2399" spans="1:16" s="11" customFormat="1">
      <c r="A2399" s="271">
        <v>2396</v>
      </c>
      <c r="C2399" s="272" t="s">
        <v>2194</v>
      </c>
      <c r="D2399" s="272" t="s">
        <v>2189</v>
      </c>
      <c r="E2399" s="272"/>
      <c r="F2399" s="273" t="s">
        <v>5913</v>
      </c>
      <c r="G2399" s="274">
        <v>307522140403</v>
      </c>
      <c r="H2399" s="273" t="s">
        <v>5948</v>
      </c>
      <c r="I2399" s="273" t="s">
        <v>5750</v>
      </c>
      <c r="J2399" s="273" t="s">
        <v>373</v>
      </c>
      <c r="K2399" s="275">
        <v>0.77193000000000001</v>
      </c>
      <c r="L2399" s="275">
        <v>0.77193000000000001</v>
      </c>
      <c r="M2399" s="275">
        <v>0.72511099999999995</v>
      </c>
      <c r="N2399" s="276">
        <v>6.0651872579119939</v>
      </c>
      <c r="O2399" s="273"/>
      <c r="P2399" s="273"/>
    </row>
    <row r="2400" spans="1:16" s="11" customFormat="1">
      <c r="A2400" s="271">
        <v>2397</v>
      </c>
      <c r="C2400" s="272" t="s">
        <v>2194</v>
      </c>
      <c r="D2400" s="272" t="s">
        <v>2189</v>
      </c>
      <c r="E2400" s="272"/>
      <c r="F2400" s="273" t="s">
        <v>2724</v>
      </c>
      <c r="G2400" s="274">
        <v>307522240305</v>
      </c>
      <c r="H2400" s="273" t="s">
        <v>5949</v>
      </c>
      <c r="I2400" s="273" t="s">
        <v>5750</v>
      </c>
      <c r="J2400" s="273" t="s">
        <v>373</v>
      </c>
      <c r="K2400" s="275">
        <v>6.8879999999999997E-2</v>
      </c>
      <c r="L2400" s="275">
        <v>6.8879999999999997E-2</v>
      </c>
      <c r="M2400" s="275">
        <v>6.5338999999999994E-2</v>
      </c>
      <c r="N2400" s="276">
        <v>5.1408246225319436</v>
      </c>
      <c r="O2400" s="273"/>
      <c r="P2400" s="273"/>
    </row>
    <row r="2401" spans="1:16" s="11" customFormat="1">
      <c r="A2401" s="271">
        <v>2398</v>
      </c>
      <c r="C2401" s="272" t="s">
        <v>2194</v>
      </c>
      <c r="D2401" s="272" t="s">
        <v>2189</v>
      </c>
      <c r="E2401" s="272"/>
      <c r="F2401" s="273" t="s">
        <v>5921</v>
      </c>
      <c r="G2401" s="274">
        <v>307522140204</v>
      </c>
      <c r="H2401" s="273" t="s">
        <v>5950</v>
      </c>
      <c r="I2401" s="273" t="s">
        <v>5750</v>
      </c>
      <c r="J2401" s="273" t="s">
        <v>373</v>
      </c>
      <c r="K2401" s="275">
        <v>2.2539999999999999E-3</v>
      </c>
      <c r="L2401" s="275">
        <v>2.2539999999999999E-3</v>
      </c>
      <c r="M2401" s="275">
        <v>2.1429999999999999E-3</v>
      </c>
      <c r="N2401" s="276">
        <v>4.924578527062998</v>
      </c>
      <c r="O2401" s="273"/>
      <c r="P2401" s="273"/>
    </row>
    <row r="2402" spans="1:16" s="11" customFormat="1">
      <c r="A2402" s="271">
        <v>2399</v>
      </c>
      <c r="C2402" s="272" t="s">
        <v>2194</v>
      </c>
      <c r="D2402" s="272" t="s">
        <v>2189</v>
      </c>
      <c r="E2402" s="272"/>
      <c r="F2402" s="273" t="s">
        <v>5934</v>
      </c>
      <c r="G2402" s="274">
        <v>307522240203</v>
      </c>
      <c r="H2402" s="273" t="s">
        <v>5951</v>
      </c>
      <c r="I2402" s="273" t="s">
        <v>5750</v>
      </c>
      <c r="J2402" s="273" t="s">
        <v>373</v>
      </c>
      <c r="K2402" s="275">
        <v>1.5156000000000001</v>
      </c>
      <c r="L2402" s="275">
        <v>1.5156000000000001</v>
      </c>
      <c r="M2402" s="275">
        <v>1.4522269999999999</v>
      </c>
      <c r="N2402" s="276">
        <v>4.1813803114278256</v>
      </c>
      <c r="O2402" s="273"/>
      <c r="P2402" s="273"/>
    </row>
    <row r="2403" spans="1:16" s="11" customFormat="1">
      <c r="A2403" s="271">
        <v>2400</v>
      </c>
      <c r="C2403" s="272" t="s">
        <v>2194</v>
      </c>
      <c r="D2403" s="272" t="s">
        <v>2189</v>
      </c>
      <c r="E2403" s="272"/>
      <c r="F2403" s="273" t="s">
        <v>2724</v>
      </c>
      <c r="G2403" s="274">
        <v>307522240302</v>
      </c>
      <c r="H2403" s="273" t="s">
        <v>5952</v>
      </c>
      <c r="I2403" s="273" t="s">
        <v>5750</v>
      </c>
      <c r="J2403" s="273" t="s">
        <v>373</v>
      </c>
      <c r="K2403" s="275">
        <v>1.0390999999999999</v>
      </c>
      <c r="L2403" s="275">
        <v>1.0390999999999999</v>
      </c>
      <c r="M2403" s="275">
        <v>1.006138</v>
      </c>
      <c r="N2403" s="276">
        <v>3.1721682225002343</v>
      </c>
      <c r="O2403" s="273"/>
      <c r="P2403" s="273"/>
    </row>
    <row r="2404" spans="1:16" s="11" customFormat="1">
      <c r="A2404" s="271">
        <v>2401</v>
      </c>
      <c r="C2404" s="272" t="s">
        <v>2194</v>
      </c>
      <c r="D2404" s="272" t="s">
        <v>2189</v>
      </c>
      <c r="E2404" s="272"/>
      <c r="F2404" s="273" t="s">
        <v>2728</v>
      </c>
      <c r="G2404" s="274">
        <v>307522240102</v>
      </c>
      <c r="H2404" s="273" t="s">
        <v>5953</v>
      </c>
      <c r="I2404" s="273" t="s">
        <v>5750</v>
      </c>
      <c r="J2404" s="273" t="s">
        <v>373</v>
      </c>
      <c r="K2404" s="275">
        <v>0.54679999999999995</v>
      </c>
      <c r="L2404" s="275">
        <v>0.54679999999999995</v>
      </c>
      <c r="M2404" s="275">
        <v>0.53404700000000005</v>
      </c>
      <c r="N2404" s="276">
        <v>2.3322970007315114</v>
      </c>
      <c r="O2404" s="273"/>
      <c r="P2404" s="273"/>
    </row>
    <row r="2405" spans="1:16" s="11" customFormat="1">
      <c r="A2405" s="271">
        <v>2402</v>
      </c>
      <c r="C2405" s="272" t="s">
        <v>2194</v>
      </c>
      <c r="D2405" s="272" t="s">
        <v>2189</v>
      </c>
      <c r="E2405" s="272"/>
      <c r="F2405" s="273" t="s">
        <v>2738</v>
      </c>
      <c r="G2405" s="274">
        <v>307521340703</v>
      </c>
      <c r="H2405" s="273" t="s">
        <v>5954</v>
      </c>
      <c r="I2405" s="273" t="s">
        <v>5750</v>
      </c>
      <c r="J2405" s="273" t="s">
        <v>373</v>
      </c>
      <c r="K2405" s="275">
        <v>0.59199999999999997</v>
      </c>
      <c r="L2405" s="275">
        <v>0.59199999999999997</v>
      </c>
      <c r="M2405" s="275">
        <v>0.58483499999999999</v>
      </c>
      <c r="N2405" s="276">
        <v>1.2103040540540502</v>
      </c>
      <c r="O2405" s="273"/>
      <c r="P2405" s="273"/>
    </row>
    <row r="2406" spans="1:16" s="11" customFormat="1">
      <c r="A2406" s="271">
        <v>2403</v>
      </c>
      <c r="C2406" s="272" t="s">
        <v>2194</v>
      </c>
      <c r="D2406" s="272" t="s">
        <v>2189</v>
      </c>
      <c r="E2406" s="272"/>
      <c r="F2406" s="273" t="s">
        <v>2738</v>
      </c>
      <c r="G2406" s="274">
        <v>307521340702</v>
      </c>
      <c r="H2406" s="273" t="s">
        <v>5955</v>
      </c>
      <c r="I2406" s="273" t="s">
        <v>5750</v>
      </c>
      <c r="J2406" s="273" t="s">
        <v>373</v>
      </c>
      <c r="K2406" s="275">
        <v>0.3221</v>
      </c>
      <c r="L2406" s="275">
        <v>0.3221</v>
      </c>
      <c r="M2406" s="275">
        <v>0.31785999999999998</v>
      </c>
      <c r="N2406" s="276">
        <v>1.316361378453903</v>
      </c>
      <c r="O2406" s="273"/>
      <c r="P2406" s="273"/>
    </row>
    <row r="2407" spans="1:16" s="11" customFormat="1">
      <c r="A2407" s="271">
        <v>2404</v>
      </c>
      <c r="C2407" s="272" t="s">
        <v>2194</v>
      </c>
      <c r="D2407" s="272" t="s">
        <v>2189</v>
      </c>
      <c r="E2407" s="272"/>
      <c r="F2407" s="273" t="s">
        <v>2745</v>
      </c>
      <c r="G2407" s="274">
        <v>307521240104</v>
      </c>
      <c r="H2407" s="273" t="s">
        <v>5956</v>
      </c>
      <c r="I2407" s="273" t="s">
        <v>5750</v>
      </c>
      <c r="J2407" s="273" t="s">
        <v>373</v>
      </c>
      <c r="K2407" s="275">
        <v>2.3624000000000001</v>
      </c>
      <c r="L2407" s="275">
        <v>2.3624000000000001</v>
      </c>
      <c r="M2407" s="275">
        <v>2.0074679999999998</v>
      </c>
      <c r="N2407" s="276">
        <v>15.024212665086361</v>
      </c>
      <c r="O2407" s="273"/>
      <c r="P2407" s="273"/>
    </row>
    <row r="2408" spans="1:16" s="11" customFormat="1">
      <c r="A2408" s="271">
        <v>2405</v>
      </c>
      <c r="C2408" s="272" t="s">
        <v>2194</v>
      </c>
      <c r="D2408" s="272" t="s">
        <v>2189</v>
      </c>
      <c r="E2408" s="272"/>
      <c r="F2408" s="273" t="s">
        <v>2747</v>
      </c>
      <c r="G2408" s="274">
        <v>307521340104</v>
      </c>
      <c r="H2408" s="273" t="s">
        <v>5957</v>
      </c>
      <c r="I2408" s="273" t="s">
        <v>5750</v>
      </c>
      <c r="J2408" s="273" t="s">
        <v>373</v>
      </c>
      <c r="K2408" s="275">
        <v>2.0727099999999998</v>
      </c>
      <c r="L2408" s="275">
        <v>2.0727099999999998</v>
      </c>
      <c r="M2408" s="275">
        <v>1.7653589999999999</v>
      </c>
      <c r="N2408" s="276">
        <v>14.828461289808992</v>
      </c>
      <c r="O2408" s="273"/>
      <c r="P2408" s="273"/>
    </row>
    <row r="2409" spans="1:16" s="11" customFormat="1">
      <c r="A2409" s="271">
        <v>2406</v>
      </c>
      <c r="C2409" s="272" t="s">
        <v>2194</v>
      </c>
      <c r="D2409" s="272" t="s">
        <v>2189</v>
      </c>
      <c r="E2409" s="272"/>
      <c r="F2409" s="273" t="s">
        <v>5958</v>
      </c>
      <c r="G2409" s="274">
        <v>307521340502</v>
      </c>
      <c r="H2409" s="273" t="s">
        <v>5939</v>
      </c>
      <c r="I2409" s="273" t="s">
        <v>5750</v>
      </c>
      <c r="J2409" s="273" t="s">
        <v>373</v>
      </c>
      <c r="K2409" s="275">
        <v>0.59760000000000002</v>
      </c>
      <c r="L2409" s="275">
        <v>0.59760000000000002</v>
      </c>
      <c r="M2409" s="275">
        <v>0.511575</v>
      </c>
      <c r="N2409" s="276">
        <v>14.395080321285143</v>
      </c>
      <c r="O2409" s="273"/>
      <c r="P2409" s="273"/>
    </row>
    <row r="2410" spans="1:16" s="11" customFormat="1">
      <c r="A2410" s="271">
        <v>2407</v>
      </c>
      <c r="C2410" s="272" t="s">
        <v>2194</v>
      </c>
      <c r="D2410" s="272" t="s">
        <v>2189</v>
      </c>
      <c r="E2410" s="272"/>
      <c r="F2410" s="273" t="s">
        <v>5958</v>
      </c>
      <c r="G2410" s="274">
        <v>307521340501</v>
      </c>
      <c r="H2410" s="273" t="s">
        <v>5959</v>
      </c>
      <c r="I2410" s="273" t="s">
        <v>5750</v>
      </c>
      <c r="J2410" s="273" t="s">
        <v>373</v>
      </c>
      <c r="K2410" s="275">
        <v>0.68979999999999997</v>
      </c>
      <c r="L2410" s="275">
        <v>0.68979999999999997</v>
      </c>
      <c r="M2410" s="275">
        <v>0.59051600000000004</v>
      </c>
      <c r="N2410" s="276">
        <v>14.393157436938234</v>
      </c>
      <c r="O2410" s="273"/>
      <c r="P2410" s="273"/>
    </row>
    <row r="2411" spans="1:16" s="11" customFormat="1">
      <c r="A2411" s="271">
        <v>2408</v>
      </c>
      <c r="C2411" s="272" t="s">
        <v>2194</v>
      </c>
      <c r="D2411" s="272" t="s">
        <v>2189</v>
      </c>
      <c r="E2411" s="272"/>
      <c r="F2411" s="273" t="s">
        <v>5960</v>
      </c>
      <c r="G2411" s="274">
        <v>307521340202</v>
      </c>
      <c r="H2411" s="273" t="s">
        <v>5961</v>
      </c>
      <c r="I2411" s="273" t="s">
        <v>5750</v>
      </c>
      <c r="J2411" s="273" t="s">
        <v>373</v>
      </c>
      <c r="K2411" s="275">
        <v>0.6532</v>
      </c>
      <c r="L2411" s="275">
        <v>0.6532</v>
      </c>
      <c r="M2411" s="275">
        <v>0.55954599999999999</v>
      </c>
      <c r="N2411" s="276">
        <v>14.337721984078385</v>
      </c>
      <c r="O2411" s="273"/>
      <c r="P2411" s="273"/>
    </row>
    <row r="2412" spans="1:16" s="11" customFormat="1">
      <c r="A2412" s="271">
        <v>2409</v>
      </c>
      <c r="C2412" s="272" t="s">
        <v>2194</v>
      </c>
      <c r="D2412" s="272" t="s">
        <v>2189</v>
      </c>
      <c r="E2412" s="272"/>
      <c r="F2412" s="273" t="s">
        <v>5960</v>
      </c>
      <c r="G2412" s="274">
        <v>307521340204</v>
      </c>
      <c r="H2412" s="273" t="s">
        <v>5962</v>
      </c>
      <c r="I2412" s="273" t="s">
        <v>5750</v>
      </c>
      <c r="J2412" s="273" t="s">
        <v>373</v>
      </c>
      <c r="K2412" s="275">
        <v>1.0111000000000001</v>
      </c>
      <c r="L2412" s="275">
        <v>1.0111000000000001</v>
      </c>
      <c r="M2412" s="275">
        <v>0.87445799999999996</v>
      </c>
      <c r="N2412" s="276">
        <v>13.51419246365346</v>
      </c>
      <c r="O2412" s="273"/>
      <c r="P2412" s="273"/>
    </row>
    <row r="2413" spans="1:16" s="11" customFormat="1">
      <c r="A2413" s="271">
        <v>2410</v>
      </c>
      <c r="C2413" s="272" t="s">
        <v>2194</v>
      </c>
      <c r="D2413" s="272" t="s">
        <v>2189</v>
      </c>
      <c r="E2413" s="272"/>
      <c r="F2413" s="273" t="s">
        <v>2743</v>
      </c>
      <c r="G2413" s="274">
        <v>307521140104</v>
      </c>
      <c r="H2413" s="273" t="s">
        <v>5963</v>
      </c>
      <c r="I2413" s="273" t="s">
        <v>5750</v>
      </c>
      <c r="J2413" s="273" t="s">
        <v>373</v>
      </c>
      <c r="K2413" s="275">
        <v>1.7276</v>
      </c>
      <c r="L2413" s="275">
        <v>1.7276</v>
      </c>
      <c r="M2413" s="275">
        <v>1.5028760000000001</v>
      </c>
      <c r="N2413" s="276">
        <v>13.00787219263718</v>
      </c>
      <c r="O2413" s="273"/>
      <c r="P2413" s="273"/>
    </row>
    <row r="2414" spans="1:16" s="11" customFormat="1">
      <c r="A2414" s="271">
        <v>2411</v>
      </c>
      <c r="C2414" s="272" t="s">
        <v>2194</v>
      </c>
      <c r="D2414" s="272" t="s">
        <v>2189</v>
      </c>
      <c r="E2414" s="272"/>
      <c r="F2414" s="273" t="s">
        <v>5960</v>
      </c>
      <c r="G2414" s="274">
        <v>307521340203</v>
      </c>
      <c r="H2414" s="273" t="s">
        <v>5964</v>
      </c>
      <c r="I2414" s="273" t="s">
        <v>5750</v>
      </c>
      <c r="J2414" s="273" t="s">
        <v>373</v>
      </c>
      <c r="K2414" s="275">
        <v>1.0164</v>
      </c>
      <c r="L2414" s="275">
        <v>1.0164</v>
      </c>
      <c r="M2414" s="275">
        <v>0.88713500000000001</v>
      </c>
      <c r="N2414" s="276">
        <v>12.717926013380557</v>
      </c>
      <c r="O2414" s="273"/>
      <c r="P2414" s="273"/>
    </row>
    <row r="2415" spans="1:16" s="11" customFormat="1">
      <c r="A2415" s="271">
        <v>2412</v>
      </c>
      <c r="C2415" s="272" t="s">
        <v>2194</v>
      </c>
      <c r="D2415" s="272" t="s">
        <v>2189</v>
      </c>
      <c r="E2415" s="272"/>
      <c r="F2415" s="273" t="s">
        <v>5965</v>
      </c>
      <c r="G2415" s="274">
        <v>307521340401</v>
      </c>
      <c r="H2415" s="273" t="s">
        <v>5957</v>
      </c>
      <c r="I2415" s="273" t="s">
        <v>5750</v>
      </c>
      <c r="J2415" s="273" t="s">
        <v>373</v>
      </c>
      <c r="K2415" s="275">
        <v>0.67979999999999996</v>
      </c>
      <c r="L2415" s="275">
        <v>0.67979999999999996</v>
      </c>
      <c r="M2415" s="275">
        <v>0.59602699999999997</v>
      </c>
      <c r="N2415" s="276">
        <v>12.323183289202705</v>
      </c>
      <c r="O2415" s="273"/>
      <c r="P2415" s="273"/>
    </row>
    <row r="2416" spans="1:16" s="11" customFormat="1">
      <c r="A2416" s="271">
        <v>2413</v>
      </c>
      <c r="C2416" s="272" t="s">
        <v>2194</v>
      </c>
      <c r="D2416" s="272" t="s">
        <v>2189</v>
      </c>
      <c r="E2416" s="272"/>
      <c r="F2416" s="273" t="s">
        <v>5966</v>
      </c>
      <c r="G2416" s="274">
        <v>307521340302</v>
      </c>
      <c r="H2416" s="273" t="s">
        <v>5967</v>
      </c>
      <c r="I2416" s="273" t="s">
        <v>5750</v>
      </c>
      <c r="J2416" s="273" t="s">
        <v>373</v>
      </c>
      <c r="K2416" s="275">
        <v>0.95520000000000005</v>
      </c>
      <c r="L2416" s="275">
        <v>0.95520000000000005</v>
      </c>
      <c r="M2416" s="275">
        <v>0.840202</v>
      </c>
      <c r="N2416" s="276">
        <v>12.039154103852601</v>
      </c>
      <c r="O2416" s="273"/>
      <c r="P2416" s="273"/>
    </row>
    <row r="2417" spans="1:16" s="11" customFormat="1">
      <c r="A2417" s="271">
        <v>2414</v>
      </c>
      <c r="C2417" s="272" t="s">
        <v>2194</v>
      </c>
      <c r="D2417" s="272" t="s">
        <v>2189</v>
      </c>
      <c r="E2417" s="272"/>
      <c r="F2417" s="273" t="s">
        <v>2741</v>
      </c>
      <c r="G2417" s="274">
        <v>307521340603</v>
      </c>
      <c r="H2417" s="273" t="s">
        <v>5968</v>
      </c>
      <c r="I2417" s="273" t="s">
        <v>5750</v>
      </c>
      <c r="J2417" s="273" t="s">
        <v>373</v>
      </c>
      <c r="K2417" s="275">
        <v>6.4000000000000005E-4</v>
      </c>
      <c r="L2417" s="275">
        <v>6.4000000000000005E-4</v>
      </c>
      <c r="M2417" s="275">
        <v>5.6599999999999999E-4</v>
      </c>
      <c r="N2417" s="276">
        <v>11.562500000000009</v>
      </c>
      <c r="O2417" s="273"/>
      <c r="P2417" s="273"/>
    </row>
    <row r="2418" spans="1:16" s="11" customFormat="1">
      <c r="A2418" s="271">
        <v>2415</v>
      </c>
      <c r="C2418" s="272" t="s">
        <v>2194</v>
      </c>
      <c r="D2418" s="272" t="s">
        <v>2189</v>
      </c>
      <c r="E2418" s="272"/>
      <c r="F2418" s="273" t="s">
        <v>2741</v>
      </c>
      <c r="G2418" s="274">
        <v>307521340602</v>
      </c>
      <c r="H2418" s="273" t="s">
        <v>5969</v>
      </c>
      <c r="I2418" s="273" t="s">
        <v>5750</v>
      </c>
      <c r="J2418" s="273" t="s">
        <v>373</v>
      </c>
      <c r="K2418" s="275">
        <v>0.33879999999999999</v>
      </c>
      <c r="L2418" s="275">
        <v>0.33879999999999999</v>
      </c>
      <c r="M2418" s="275">
        <v>0.29993999999999998</v>
      </c>
      <c r="N2418" s="276">
        <v>11.469893742621018</v>
      </c>
      <c r="O2418" s="273"/>
      <c r="P2418" s="273"/>
    </row>
    <row r="2419" spans="1:16" s="11" customFormat="1">
      <c r="A2419" s="271">
        <v>2416</v>
      </c>
      <c r="C2419" s="272" t="s">
        <v>2194</v>
      </c>
      <c r="D2419" s="272" t="s">
        <v>2189</v>
      </c>
      <c r="E2419" s="272"/>
      <c r="F2419" s="273" t="s">
        <v>5966</v>
      </c>
      <c r="G2419" s="274">
        <v>307521340301</v>
      </c>
      <c r="H2419" s="273" t="s">
        <v>5970</v>
      </c>
      <c r="I2419" s="273" t="s">
        <v>5750</v>
      </c>
      <c r="J2419" s="273" t="s">
        <v>373</v>
      </c>
      <c r="K2419" s="275">
        <v>1.0636000000000001</v>
      </c>
      <c r="L2419" s="275">
        <v>1.0636000000000001</v>
      </c>
      <c r="M2419" s="275">
        <v>0.95032000000000005</v>
      </c>
      <c r="N2419" s="276">
        <v>10.650620534035356</v>
      </c>
      <c r="O2419" s="273"/>
      <c r="P2419" s="273"/>
    </row>
    <row r="2420" spans="1:16" s="11" customFormat="1">
      <c r="A2420" s="271">
        <v>2417</v>
      </c>
      <c r="C2420" s="272" t="s">
        <v>2194</v>
      </c>
      <c r="D2420" s="272" t="s">
        <v>2189</v>
      </c>
      <c r="E2420" s="272"/>
      <c r="F2420" s="273" t="s">
        <v>2745</v>
      </c>
      <c r="G2420" s="274">
        <v>307521240105</v>
      </c>
      <c r="H2420" s="273" t="s">
        <v>5968</v>
      </c>
      <c r="I2420" s="273" t="s">
        <v>5750</v>
      </c>
      <c r="J2420" s="273" t="s">
        <v>373</v>
      </c>
      <c r="K2420" s="275">
        <v>0.32385000000000003</v>
      </c>
      <c r="L2420" s="275">
        <v>0.32385000000000003</v>
      </c>
      <c r="M2420" s="275">
        <v>0.29253099999999999</v>
      </c>
      <c r="N2420" s="276">
        <v>9.6708352632391659</v>
      </c>
      <c r="O2420" s="273"/>
      <c r="P2420" s="273"/>
    </row>
    <row r="2421" spans="1:16" s="11" customFormat="1">
      <c r="A2421" s="271">
        <v>2418</v>
      </c>
      <c r="C2421" s="272" t="s">
        <v>2194</v>
      </c>
      <c r="D2421" s="272" t="s">
        <v>2189</v>
      </c>
      <c r="E2421" s="272"/>
      <c r="F2421" s="273" t="s">
        <v>5965</v>
      </c>
      <c r="G2421" s="274">
        <v>307521340402</v>
      </c>
      <c r="H2421" s="273" t="s">
        <v>5971</v>
      </c>
      <c r="I2421" s="273" t="s">
        <v>5750</v>
      </c>
      <c r="J2421" s="273" t="s">
        <v>373</v>
      </c>
      <c r="K2421" s="275">
        <v>0.43080000000000002</v>
      </c>
      <c r="L2421" s="275">
        <v>0.43080000000000002</v>
      </c>
      <c r="M2421" s="275">
        <v>0.39012799999999997</v>
      </c>
      <c r="N2421" s="276">
        <v>9.4410399257196005</v>
      </c>
      <c r="O2421" s="273"/>
      <c r="P2421" s="273"/>
    </row>
    <row r="2422" spans="1:16" s="11" customFormat="1">
      <c r="A2422" s="271">
        <v>2419</v>
      </c>
      <c r="C2422" s="272" t="s">
        <v>2194</v>
      </c>
      <c r="D2422" s="272" t="s">
        <v>2189</v>
      </c>
      <c r="E2422" s="272"/>
      <c r="F2422" s="273" t="s">
        <v>5960</v>
      </c>
      <c r="G2422" s="274">
        <v>307521340201</v>
      </c>
      <c r="H2422" s="273" t="s">
        <v>5972</v>
      </c>
      <c r="I2422" s="273" t="s">
        <v>5750</v>
      </c>
      <c r="J2422" s="273" t="s">
        <v>373</v>
      </c>
      <c r="K2422" s="275">
        <v>0.70740000000000003</v>
      </c>
      <c r="L2422" s="275">
        <v>0.70740000000000003</v>
      </c>
      <c r="M2422" s="275">
        <v>0.64876100000000003</v>
      </c>
      <c r="N2422" s="276">
        <v>8.2893695221939492</v>
      </c>
      <c r="O2422" s="273"/>
      <c r="P2422" s="273"/>
    </row>
    <row r="2423" spans="1:16" s="11" customFormat="1">
      <c r="A2423" s="271">
        <v>2420</v>
      </c>
      <c r="C2423" s="272" t="s">
        <v>2194</v>
      </c>
      <c r="D2423" s="272" t="s">
        <v>1073</v>
      </c>
      <c r="E2423" s="272"/>
      <c r="F2423" s="273" t="s">
        <v>2769</v>
      </c>
      <c r="G2423" s="274">
        <v>307233240102</v>
      </c>
      <c r="H2423" s="273" t="s">
        <v>5973</v>
      </c>
      <c r="I2423" s="273" t="s">
        <v>5750</v>
      </c>
      <c r="J2423" s="273" t="s">
        <v>373</v>
      </c>
      <c r="K2423" s="275">
        <v>2.9283000000000001</v>
      </c>
      <c r="L2423" s="275">
        <v>2.9283000000000001</v>
      </c>
      <c r="M2423" s="275">
        <v>2.4169589999999999</v>
      </c>
      <c r="N2423" s="276">
        <v>17.462042823481209</v>
      </c>
      <c r="O2423" s="273"/>
      <c r="P2423" s="273"/>
    </row>
    <row r="2424" spans="1:16" s="11" customFormat="1">
      <c r="A2424" s="271">
        <v>2421</v>
      </c>
      <c r="C2424" s="272" t="s">
        <v>2194</v>
      </c>
      <c r="D2424" s="272" t="s">
        <v>1073</v>
      </c>
      <c r="E2424" s="272"/>
      <c r="F2424" s="273" t="s">
        <v>2762</v>
      </c>
      <c r="G2424" s="274">
        <v>307233140104</v>
      </c>
      <c r="H2424" s="273" t="s">
        <v>5974</v>
      </c>
      <c r="I2424" s="273" t="s">
        <v>5750</v>
      </c>
      <c r="J2424" s="273" t="s">
        <v>373</v>
      </c>
      <c r="K2424" s="275">
        <v>0.94169999999999998</v>
      </c>
      <c r="L2424" s="275">
        <v>0.94169999999999998</v>
      </c>
      <c r="M2424" s="275">
        <v>0.80535100000000004</v>
      </c>
      <c r="N2424" s="276">
        <v>14.479027291069338</v>
      </c>
      <c r="O2424" s="273"/>
      <c r="P2424" s="273"/>
    </row>
    <row r="2425" spans="1:16" s="11" customFormat="1">
      <c r="A2425" s="271">
        <v>2422</v>
      </c>
      <c r="C2425" s="272" t="s">
        <v>2194</v>
      </c>
      <c r="D2425" s="272" t="s">
        <v>1073</v>
      </c>
      <c r="E2425" s="272"/>
      <c r="F2425" s="273" t="s">
        <v>2758</v>
      </c>
      <c r="G2425" s="274">
        <v>307233140201</v>
      </c>
      <c r="H2425" s="273" t="s">
        <v>5975</v>
      </c>
      <c r="I2425" s="273" t="s">
        <v>5750</v>
      </c>
      <c r="J2425" s="273" t="s">
        <v>373</v>
      </c>
      <c r="K2425" s="275">
        <v>1.6824380000000001</v>
      </c>
      <c r="L2425" s="275">
        <v>1.6824380000000001</v>
      </c>
      <c r="M2425" s="275">
        <v>1.444153</v>
      </c>
      <c r="N2425" s="276">
        <v>14.163077629012189</v>
      </c>
      <c r="O2425" s="273"/>
      <c r="P2425" s="273"/>
    </row>
    <row r="2426" spans="1:16" s="11" customFormat="1">
      <c r="A2426" s="271">
        <v>2423</v>
      </c>
      <c r="C2426" s="272" t="s">
        <v>2194</v>
      </c>
      <c r="D2426" s="272" t="s">
        <v>1073</v>
      </c>
      <c r="E2426" s="272"/>
      <c r="F2426" s="273" t="s">
        <v>2769</v>
      </c>
      <c r="G2426" s="274">
        <v>307233240101</v>
      </c>
      <c r="H2426" s="273" t="s">
        <v>5976</v>
      </c>
      <c r="I2426" s="273" t="s">
        <v>5750</v>
      </c>
      <c r="J2426" s="273" t="s">
        <v>373</v>
      </c>
      <c r="K2426" s="275">
        <v>0.96160000000000001</v>
      </c>
      <c r="L2426" s="275">
        <v>0.96160000000000001</v>
      </c>
      <c r="M2426" s="275">
        <v>0.82611299999999999</v>
      </c>
      <c r="N2426" s="276">
        <v>14.089746256239602</v>
      </c>
      <c r="O2426" s="273"/>
      <c r="P2426" s="273"/>
    </row>
    <row r="2427" spans="1:16" s="11" customFormat="1">
      <c r="A2427" s="271">
        <v>2424</v>
      </c>
      <c r="C2427" s="272" t="s">
        <v>2194</v>
      </c>
      <c r="D2427" s="272" t="s">
        <v>1073</v>
      </c>
      <c r="E2427" s="272"/>
      <c r="F2427" s="273" t="s">
        <v>2769</v>
      </c>
      <c r="G2427" s="274">
        <v>307233240105</v>
      </c>
      <c r="H2427" s="273" t="s">
        <v>5977</v>
      </c>
      <c r="I2427" s="273" t="s">
        <v>5750</v>
      </c>
      <c r="J2427" s="273" t="s">
        <v>373</v>
      </c>
      <c r="K2427" s="275">
        <v>1.2021999999999999</v>
      </c>
      <c r="L2427" s="275">
        <v>1.2021999999999999</v>
      </c>
      <c r="M2427" s="275">
        <v>1.0391809999999999</v>
      </c>
      <c r="N2427" s="276">
        <v>13.560056562967896</v>
      </c>
      <c r="O2427" s="273"/>
      <c r="P2427" s="273"/>
    </row>
    <row r="2428" spans="1:16" s="11" customFormat="1">
      <c r="A2428" s="271">
        <v>2425</v>
      </c>
      <c r="C2428" s="272" t="s">
        <v>2194</v>
      </c>
      <c r="D2428" s="272" t="s">
        <v>1073</v>
      </c>
      <c r="E2428" s="272"/>
      <c r="F2428" s="273" t="s">
        <v>2769</v>
      </c>
      <c r="G2428" s="274">
        <v>307233240103</v>
      </c>
      <c r="H2428" s="273" t="s">
        <v>5978</v>
      </c>
      <c r="I2428" s="273" t="s">
        <v>5750</v>
      </c>
      <c r="J2428" s="273" t="s">
        <v>373</v>
      </c>
      <c r="K2428" s="275">
        <v>0.91779999999999995</v>
      </c>
      <c r="L2428" s="275">
        <v>0.91779999999999995</v>
      </c>
      <c r="M2428" s="275">
        <v>0.793547</v>
      </c>
      <c r="N2428" s="276">
        <v>13.538134669862711</v>
      </c>
      <c r="O2428" s="273"/>
      <c r="P2428" s="273"/>
    </row>
    <row r="2429" spans="1:16" s="11" customFormat="1">
      <c r="A2429" s="271">
        <v>2426</v>
      </c>
      <c r="C2429" s="272" t="s">
        <v>2194</v>
      </c>
      <c r="D2429" s="272" t="s">
        <v>1073</v>
      </c>
      <c r="E2429" s="272"/>
      <c r="F2429" s="273" t="s">
        <v>2772</v>
      </c>
      <c r="G2429" s="274">
        <v>307233240202</v>
      </c>
      <c r="H2429" s="273" t="s">
        <v>5979</v>
      </c>
      <c r="I2429" s="273" t="s">
        <v>5750</v>
      </c>
      <c r="J2429" s="273" t="s">
        <v>373</v>
      </c>
      <c r="K2429" s="275">
        <v>1.536</v>
      </c>
      <c r="L2429" s="275">
        <v>1.536</v>
      </c>
      <c r="M2429" s="275">
        <v>1.3569439999999999</v>
      </c>
      <c r="N2429" s="276">
        <v>11.657291666666673</v>
      </c>
      <c r="O2429" s="273"/>
      <c r="P2429" s="273"/>
    </row>
    <row r="2430" spans="1:16" s="11" customFormat="1">
      <c r="A2430" s="271">
        <v>2427</v>
      </c>
      <c r="C2430" s="272" t="s">
        <v>2194</v>
      </c>
      <c r="D2430" s="272" t="s">
        <v>1073</v>
      </c>
      <c r="E2430" s="272"/>
      <c r="F2430" s="273" t="s">
        <v>2776</v>
      </c>
      <c r="G2430" s="274">
        <v>307233140401</v>
      </c>
      <c r="H2430" s="273" t="s">
        <v>5980</v>
      </c>
      <c r="I2430" s="273" t="s">
        <v>5750</v>
      </c>
      <c r="J2430" s="273" t="s">
        <v>373</v>
      </c>
      <c r="K2430" s="275">
        <v>1.3318000000000001</v>
      </c>
      <c r="L2430" s="275">
        <v>1.3318000000000001</v>
      </c>
      <c r="M2430" s="275">
        <v>1.1792119999999999</v>
      </c>
      <c r="N2430" s="276">
        <v>11.457275867247347</v>
      </c>
      <c r="O2430" s="273"/>
      <c r="P2430" s="273"/>
    </row>
    <row r="2431" spans="1:16" s="11" customFormat="1">
      <c r="A2431" s="271">
        <v>2428</v>
      </c>
      <c r="C2431" s="272" t="s">
        <v>2194</v>
      </c>
      <c r="D2431" s="272" t="s">
        <v>1073</v>
      </c>
      <c r="E2431" s="272"/>
      <c r="F2431" s="273" t="s">
        <v>2772</v>
      </c>
      <c r="G2431" s="274">
        <v>307233240203</v>
      </c>
      <c r="H2431" s="273" t="s">
        <v>5981</v>
      </c>
      <c r="I2431" s="273" t="s">
        <v>5750</v>
      </c>
      <c r="J2431" s="273" t="s">
        <v>373</v>
      </c>
      <c r="K2431" s="275">
        <v>1.1325000000000001</v>
      </c>
      <c r="L2431" s="275">
        <v>1.1325000000000001</v>
      </c>
      <c r="M2431" s="275">
        <v>1.0100640000000001</v>
      </c>
      <c r="N2431" s="276">
        <v>10.811125827814568</v>
      </c>
      <c r="O2431" s="273"/>
      <c r="P2431" s="273"/>
    </row>
    <row r="2432" spans="1:16" s="11" customFormat="1">
      <c r="A2432" s="271">
        <v>2429</v>
      </c>
      <c r="C2432" s="272" t="s">
        <v>2194</v>
      </c>
      <c r="D2432" s="272" t="s">
        <v>1073</v>
      </c>
      <c r="E2432" s="272"/>
      <c r="F2432" s="273" t="s">
        <v>2762</v>
      </c>
      <c r="G2432" s="274">
        <v>307233140103</v>
      </c>
      <c r="H2432" s="273" t="s">
        <v>5982</v>
      </c>
      <c r="I2432" s="273" t="s">
        <v>5750</v>
      </c>
      <c r="J2432" s="273" t="s">
        <v>373</v>
      </c>
      <c r="K2432" s="275">
        <v>1.496</v>
      </c>
      <c r="L2432" s="275">
        <v>1.496</v>
      </c>
      <c r="M2432" s="275">
        <v>1.344617</v>
      </c>
      <c r="N2432" s="276">
        <v>10.119184491978613</v>
      </c>
      <c r="O2432" s="273"/>
      <c r="P2432" s="273"/>
    </row>
    <row r="2433" spans="1:16" s="11" customFormat="1">
      <c r="A2433" s="271">
        <v>2430</v>
      </c>
      <c r="C2433" s="272" t="s">
        <v>2194</v>
      </c>
      <c r="D2433" s="272" t="s">
        <v>1073</v>
      </c>
      <c r="E2433" s="272"/>
      <c r="F2433" s="273" t="s">
        <v>5983</v>
      </c>
      <c r="G2433" s="274">
        <v>307233340302</v>
      </c>
      <c r="H2433" s="273" t="s">
        <v>5984</v>
      </c>
      <c r="I2433" s="273" t="s">
        <v>5750</v>
      </c>
      <c r="J2433" s="273" t="s">
        <v>373</v>
      </c>
      <c r="K2433" s="275">
        <v>0.4894</v>
      </c>
      <c r="L2433" s="275">
        <v>0.4894</v>
      </c>
      <c r="M2433" s="275">
        <v>0.44595499999999999</v>
      </c>
      <c r="N2433" s="276">
        <v>8.8771965672251767</v>
      </c>
      <c r="O2433" s="273"/>
      <c r="P2433" s="273"/>
    </row>
    <row r="2434" spans="1:16" s="11" customFormat="1">
      <c r="A2434" s="271">
        <v>2431</v>
      </c>
      <c r="C2434" s="272" t="s">
        <v>2194</v>
      </c>
      <c r="D2434" s="272" t="s">
        <v>1073</v>
      </c>
      <c r="E2434" s="272"/>
      <c r="F2434" s="273" t="s">
        <v>2764</v>
      </c>
      <c r="G2434" s="274">
        <v>307233340106</v>
      </c>
      <c r="H2434" s="273" t="s">
        <v>5985</v>
      </c>
      <c r="I2434" s="273" t="s">
        <v>5750</v>
      </c>
      <c r="J2434" s="273" t="s">
        <v>373</v>
      </c>
      <c r="K2434" s="275">
        <v>5.2999999999999999E-2</v>
      </c>
      <c r="L2434" s="275">
        <v>5.2999999999999999E-2</v>
      </c>
      <c r="M2434" s="275">
        <v>4.8686E-2</v>
      </c>
      <c r="N2434" s="276">
        <v>8.1396226415094315</v>
      </c>
      <c r="O2434" s="273"/>
      <c r="P2434" s="273"/>
    </row>
    <row r="2435" spans="1:16" s="11" customFormat="1">
      <c r="A2435" s="271">
        <v>2432</v>
      </c>
      <c r="C2435" s="272" t="s">
        <v>2194</v>
      </c>
      <c r="D2435" s="272" t="s">
        <v>1073</v>
      </c>
      <c r="E2435" s="272"/>
      <c r="F2435" s="273" t="s">
        <v>2776</v>
      </c>
      <c r="G2435" s="274">
        <v>307233140402</v>
      </c>
      <c r="H2435" s="273" t="s">
        <v>5986</v>
      </c>
      <c r="I2435" s="273" t="s">
        <v>5750</v>
      </c>
      <c r="J2435" s="273" t="s">
        <v>373</v>
      </c>
      <c r="K2435" s="275">
        <v>0.58179999999999998</v>
      </c>
      <c r="L2435" s="275">
        <v>0.58179999999999998</v>
      </c>
      <c r="M2435" s="275">
        <v>0.53571000000000002</v>
      </c>
      <c r="N2435" s="276">
        <v>7.9219663114472274</v>
      </c>
      <c r="O2435" s="273"/>
      <c r="P2435" s="273"/>
    </row>
    <row r="2436" spans="1:16" s="11" customFormat="1">
      <c r="A2436" s="271">
        <v>2433</v>
      </c>
      <c r="C2436" s="272" t="s">
        <v>2194</v>
      </c>
      <c r="D2436" s="272" t="s">
        <v>1073</v>
      </c>
      <c r="E2436" s="272"/>
      <c r="F2436" s="273" t="s">
        <v>2764</v>
      </c>
      <c r="G2436" s="274">
        <v>307233340103</v>
      </c>
      <c r="H2436" s="273" t="s">
        <v>2729</v>
      </c>
      <c r="I2436" s="273" t="s">
        <v>5750</v>
      </c>
      <c r="J2436" s="273" t="s">
        <v>373</v>
      </c>
      <c r="K2436" s="275">
        <v>0.59130000000000005</v>
      </c>
      <c r="L2436" s="275">
        <v>0.59130000000000005</v>
      </c>
      <c r="M2436" s="275">
        <v>0.544547</v>
      </c>
      <c r="N2436" s="276">
        <v>7.9068154912903834</v>
      </c>
      <c r="O2436" s="273"/>
      <c r="P2436" s="273"/>
    </row>
    <row r="2437" spans="1:16" s="11" customFormat="1">
      <c r="A2437" s="271">
        <v>2434</v>
      </c>
      <c r="C2437" s="272" t="s">
        <v>2194</v>
      </c>
      <c r="D2437" s="272" t="s">
        <v>1073</v>
      </c>
      <c r="E2437" s="272"/>
      <c r="F2437" s="273" t="s">
        <v>2760</v>
      </c>
      <c r="G2437" s="274">
        <v>307233340208</v>
      </c>
      <c r="H2437" s="273" t="s">
        <v>5987</v>
      </c>
      <c r="I2437" s="273" t="s">
        <v>5750</v>
      </c>
      <c r="J2437" s="273" t="s">
        <v>373</v>
      </c>
      <c r="K2437" s="275">
        <v>0.12694</v>
      </c>
      <c r="L2437" s="275">
        <v>0.12694</v>
      </c>
      <c r="M2437" s="275">
        <v>0.11694300000000001</v>
      </c>
      <c r="N2437" s="276">
        <v>7.8753741925318987</v>
      </c>
      <c r="O2437" s="273"/>
      <c r="P2437" s="273"/>
    </row>
    <row r="2438" spans="1:16" s="11" customFormat="1">
      <c r="A2438" s="271">
        <v>2435</v>
      </c>
      <c r="C2438" s="272" t="s">
        <v>2194</v>
      </c>
      <c r="D2438" s="272" t="s">
        <v>1073</v>
      </c>
      <c r="E2438" s="272"/>
      <c r="F2438" s="273" t="s">
        <v>2760</v>
      </c>
      <c r="G2438" s="274">
        <v>307233340205</v>
      </c>
      <c r="H2438" s="273" t="s">
        <v>5988</v>
      </c>
      <c r="I2438" s="273" t="s">
        <v>5750</v>
      </c>
      <c r="J2438" s="273" t="s">
        <v>373</v>
      </c>
      <c r="K2438" s="275">
        <v>0.157</v>
      </c>
      <c r="L2438" s="275">
        <v>0.157</v>
      </c>
      <c r="M2438" s="275">
        <v>0.146285</v>
      </c>
      <c r="N2438" s="276">
        <v>6.8248407643312126</v>
      </c>
      <c r="O2438" s="273"/>
      <c r="P2438" s="273"/>
    </row>
    <row r="2439" spans="1:16" s="11" customFormat="1">
      <c r="A2439" s="271">
        <v>2436</v>
      </c>
      <c r="C2439" s="272" t="s">
        <v>2194</v>
      </c>
      <c r="D2439" s="272" t="s">
        <v>1073</v>
      </c>
      <c r="E2439" s="272"/>
      <c r="F2439" s="273" t="s">
        <v>5983</v>
      </c>
      <c r="G2439" s="274">
        <v>307233340303</v>
      </c>
      <c r="H2439" s="273" t="s">
        <v>5989</v>
      </c>
      <c r="I2439" s="273" t="s">
        <v>5750</v>
      </c>
      <c r="J2439" s="273" t="s">
        <v>373</v>
      </c>
      <c r="K2439" s="275">
        <v>1.6480000000000002E-2</v>
      </c>
      <c r="L2439" s="275">
        <v>1.6480000000000002E-2</v>
      </c>
      <c r="M2439" s="275">
        <v>1.5445E-2</v>
      </c>
      <c r="N2439" s="276">
        <v>6.2803398058252498</v>
      </c>
      <c r="O2439" s="273"/>
      <c r="P2439" s="273"/>
    </row>
    <row r="2440" spans="1:16" s="11" customFormat="1">
      <c r="A2440" s="271">
        <v>2437</v>
      </c>
      <c r="C2440" s="272" t="s">
        <v>2194</v>
      </c>
      <c r="D2440" s="272" t="s">
        <v>1073</v>
      </c>
      <c r="E2440" s="272"/>
      <c r="F2440" s="273" t="s">
        <v>5983</v>
      </c>
      <c r="G2440" s="274">
        <v>307233340301</v>
      </c>
      <c r="H2440" s="273" t="s">
        <v>5990</v>
      </c>
      <c r="I2440" s="273" t="s">
        <v>5750</v>
      </c>
      <c r="J2440" s="273" t="s">
        <v>373</v>
      </c>
      <c r="K2440" s="275">
        <v>1.0264</v>
      </c>
      <c r="L2440" s="275">
        <v>1.0264</v>
      </c>
      <c r="M2440" s="275">
        <v>0.96273299999999995</v>
      </c>
      <c r="N2440" s="276">
        <v>6.2029423226812188</v>
      </c>
      <c r="O2440" s="273"/>
      <c r="P2440" s="273"/>
    </row>
    <row r="2441" spans="1:16" s="11" customFormat="1">
      <c r="A2441" s="271">
        <v>2438</v>
      </c>
      <c r="C2441" s="272" t="s">
        <v>2194</v>
      </c>
      <c r="D2441" s="272" t="s">
        <v>1073</v>
      </c>
      <c r="E2441" s="272"/>
      <c r="F2441" s="273" t="s">
        <v>2760</v>
      </c>
      <c r="G2441" s="274">
        <v>307233340207</v>
      </c>
      <c r="H2441" s="273" t="s">
        <v>5991</v>
      </c>
      <c r="I2441" s="273" t="s">
        <v>5750</v>
      </c>
      <c r="J2441" s="273" t="s">
        <v>373</v>
      </c>
      <c r="K2441" s="275">
        <v>0.58560000000000001</v>
      </c>
      <c r="L2441" s="275">
        <v>0.58560000000000001</v>
      </c>
      <c r="M2441" s="275">
        <v>0.54995000000000005</v>
      </c>
      <c r="N2441" s="276">
        <v>6.0877732240437092</v>
      </c>
      <c r="O2441" s="273"/>
      <c r="P2441" s="273"/>
    </row>
    <row r="2442" spans="1:16" s="11" customFormat="1">
      <c r="A2442" s="271">
        <v>2439</v>
      </c>
      <c r="C2442" s="272" t="s">
        <v>2194</v>
      </c>
      <c r="D2442" s="272" t="s">
        <v>1073</v>
      </c>
      <c r="E2442" s="272"/>
      <c r="F2442" s="273" t="s">
        <v>2760</v>
      </c>
      <c r="G2442" s="274">
        <v>307233340206</v>
      </c>
      <c r="H2442" s="273" t="s">
        <v>5992</v>
      </c>
      <c r="I2442" s="273" t="s">
        <v>5750</v>
      </c>
      <c r="J2442" s="273" t="s">
        <v>373</v>
      </c>
      <c r="K2442" s="275">
        <v>0.48320000000000002</v>
      </c>
      <c r="L2442" s="275">
        <v>0.48320000000000002</v>
      </c>
      <c r="M2442" s="275">
        <v>0.454961</v>
      </c>
      <c r="N2442" s="276">
        <v>5.8441639072847709</v>
      </c>
      <c r="O2442" s="273"/>
      <c r="P2442" s="273"/>
    </row>
    <row r="2443" spans="1:16" s="11" customFormat="1">
      <c r="A2443" s="271">
        <v>2440</v>
      </c>
      <c r="C2443" s="272" t="s">
        <v>2194</v>
      </c>
      <c r="D2443" s="272" t="s">
        <v>1073</v>
      </c>
      <c r="E2443" s="272"/>
      <c r="F2443" s="273" t="s">
        <v>2764</v>
      </c>
      <c r="G2443" s="274">
        <v>307233340102</v>
      </c>
      <c r="H2443" s="273" t="s">
        <v>5993</v>
      </c>
      <c r="I2443" s="273" t="s">
        <v>5750</v>
      </c>
      <c r="J2443" s="273" t="s">
        <v>373</v>
      </c>
      <c r="K2443" s="275">
        <v>0.81176000000000004</v>
      </c>
      <c r="L2443" s="275">
        <v>0.81176000000000004</v>
      </c>
      <c r="M2443" s="275">
        <v>0.78116799999999997</v>
      </c>
      <c r="N2443" s="276">
        <v>3.7686015571104834</v>
      </c>
      <c r="O2443" s="273"/>
      <c r="P2443" s="273"/>
    </row>
    <row r="2444" spans="1:16" s="11" customFormat="1">
      <c r="A2444" s="271">
        <v>2441</v>
      </c>
      <c r="C2444" s="272" t="s">
        <v>2194</v>
      </c>
      <c r="D2444" s="272" t="s">
        <v>1073</v>
      </c>
      <c r="E2444" s="272"/>
      <c r="F2444" s="273" t="s">
        <v>5994</v>
      </c>
      <c r="G2444" s="274">
        <v>307244340101</v>
      </c>
      <c r="H2444" s="273" t="s">
        <v>5995</v>
      </c>
      <c r="I2444" s="273" t="s">
        <v>5750</v>
      </c>
      <c r="J2444" s="273" t="s">
        <v>373</v>
      </c>
      <c r="K2444" s="275">
        <v>0.94706000000000001</v>
      </c>
      <c r="L2444" s="275">
        <v>0.94706000000000001</v>
      </c>
      <c r="M2444" s="275">
        <v>0.83292100000000002</v>
      </c>
      <c r="N2444" s="276">
        <v>12.051929128038349</v>
      </c>
      <c r="O2444" s="273"/>
      <c r="P2444" s="273"/>
    </row>
    <row r="2445" spans="1:16" s="11" customFormat="1">
      <c r="A2445" s="271">
        <v>2442</v>
      </c>
      <c r="C2445" s="272" t="s">
        <v>2194</v>
      </c>
      <c r="D2445" s="272" t="s">
        <v>1073</v>
      </c>
      <c r="E2445" s="272"/>
      <c r="F2445" s="273" t="s">
        <v>2799</v>
      </c>
      <c r="G2445" s="274">
        <v>307244340304</v>
      </c>
      <c r="H2445" s="273" t="s">
        <v>5996</v>
      </c>
      <c r="I2445" s="273" t="s">
        <v>5750</v>
      </c>
      <c r="J2445" s="273" t="s">
        <v>373</v>
      </c>
      <c r="K2445" s="275">
        <v>0.60799999999999998</v>
      </c>
      <c r="L2445" s="275">
        <v>0.60799999999999998</v>
      </c>
      <c r="M2445" s="275">
        <v>0.53699699999999995</v>
      </c>
      <c r="N2445" s="276">
        <v>11.678125000000007</v>
      </c>
      <c r="O2445" s="273"/>
      <c r="P2445" s="273"/>
    </row>
    <row r="2446" spans="1:16" s="11" customFormat="1">
      <c r="A2446" s="271">
        <v>2443</v>
      </c>
      <c r="C2446" s="272" t="s">
        <v>2194</v>
      </c>
      <c r="D2446" s="272" t="s">
        <v>1073</v>
      </c>
      <c r="E2446" s="272"/>
      <c r="F2446" s="273" t="s">
        <v>5994</v>
      </c>
      <c r="G2446" s="274">
        <v>307244340103</v>
      </c>
      <c r="H2446" s="273" t="s">
        <v>5997</v>
      </c>
      <c r="I2446" s="273" t="s">
        <v>5750</v>
      </c>
      <c r="J2446" s="273" t="s">
        <v>373</v>
      </c>
      <c r="K2446" s="275">
        <v>1.7824</v>
      </c>
      <c r="L2446" s="275">
        <v>1.7824</v>
      </c>
      <c r="M2446" s="275">
        <v>1.5758970000000001</v>
      </c>
      <c r="N2446" s="276">
        <v>11.58567100538599</v>
      </c>
      <c r="O2446" s="273"/>
      <c r="P2446" s="273"/>
    </row>
    <row r="2447" spans="1:16" s="11" customFormat="1">
      <c r="A2447" s="271">
        <v>2444</v>
      </c>
      <c r="C2447" s="272" t="s">
        <v>2194</v>
      </c>
      <c r="D2447" s="272" t="s">
        <v>1073</v>
      </c>
      <c r="E2447" s="272"/>
      <c r="F2447" s="273" t="s">
        <v>2797</v>
      </c>
      <c r="G2447" s="274">
        <v>307244340204</v>
      </c>
      <c r="H2447" s="273" t="s">
        <v>5998</v>
      </c>
      <c r="I2447" s="273" t="s">
        <v>5750</v>
      </c>
      <c r="J2447" s="273" t="s">
        <v>373</v>
      </c>
      <c r="K2447" s="275">
        <v>1.1946000000000001</v>
      </c>
      <c r="L2447" s="275">
        <v>1.1946000000000001</v>
      </c>
      <c r="M2447" s="275">
        <v>1.061115</v>
      </c>
      <c r="N2447" s="276">
        <v>11.174033149171276</v>
      </c>
      <c r="O2447" s="273"/>
      <c r="P2447" s="273"/>
    </row>
    <row r="2448" spans="1:16" s="11" customFormat="1">
      <c r="A2448" s="271">
        <v>2445</v>
      </c>
      <c r="C2448" s="272" t="s">
        <v>2194</v>
      </c>
      <c r="D2448" s="272" t="s">
        <v>1073</v>
      </c>
      <c r="E2448" s="272"/>
      <c r="F2448" s="273" t="s">
        <v>2793</v>
      </c>
      <c r="G2448" s="274">
        <v>307244140203</v>
      </c>
      <c r="H2448" s="273" t="s">
        <v>5918</v>
      </c>
      <c r="I2448" s="273" t="s">
        <v>5750</v>
      </c>
      <c r="J2448" s="273" t="s">
        <v>373</v>
      </c>
      <c r="K2448" s="275">
        <v>0.97919999999999996</v>
      </c>
      <c r="L2448" s="275">
        <v>0.97919999999999996</v>
      </c>
      <c r="M2448" s="275">
        <v>0.87999000000000005</v>
      </c>
      <c r="N2448" s="276">
        <v>10.131740196078423</v>
      </c>
      <c r="O2448" s="273"/>
      <c r="P2448" s="273"/>
    </row>
    <row r="2449" spans="1:16" s="11" customFormat="1">
      <c r="A2449" s="271">
        <v>2446</v>
      </c>
      <c r="C2449" s="272" t="s">
        <v>2194</v>
      </c>
      <c r="D2449" s="272" t="s">
        <v>1073</v>
      </c>
      <c r="E2449" s="272"/>
      <c r="F2449" s="273" t="s">
        <v>5999</v>
      </c>
      <c r="G2449" s="274">
        <v>307244540204</v>
      </c>
      <c r="H2449" s="273" t="s">
        <v>6000</v>
      </c>
      <c r="I2449" s="273" t="s">
        <v>5750</v>
      </c>
      <c r="J2449" s="273" t="s">
        <v>373</v>
      </c>
      <c r="K2449" s="275">
        <v>0.62761999999999996</v>
      </c>
      <c r="L2449" s="275">
        <v>0.62761999999999996</v>
      </c>
      <c r="M2449" s="275">
        <v>0.56569800000000003</v>
      </c>
      <c r="N2449" s="276">
        <v>9.8661610528663726</v>
      </c>
      <c r="O2449" s="273"/>
      <c r="P2449" s="273"/>
    </row>
    <row r="2450" spans="1:16" s="11" customFormat="1">
      <c r="A2450" s="271">
        <v>2447</v>
      </c>
      <c r="C2450" s="272" t="s">
        <v>2194</v>
      </c>
      <c r="D2450" s="272" t="s">
        <v>1073</v>
      </c>
      <c r="E2450" s="272"/>
      <c r="F2450" s="273" t="s">
        <v>5999</v>
      </c>
      <c r="G2450" s="274">
        <v>307244540201</v>
      </c>
      <c r="H2450" s="273" t="s">
        <v>6001</v>
      </c>
      <c r="I2450" s="273" t="s">
        <v>5750</v>
      </c>
      <c r="J2450" s="273" t="s">
        <v>373</v>
      </c>
      <c r="K2450" s="275">
        <v>1.1359999999999999</v>
      </c>
      <c r="L2450" s="275">
        <v>1.1359999999999999</v>
      </c>
      <c r="M2450" s="275">
        <v>1.0246379999999999</v>
      </c>
      <c r="N2450" s="276">
        <v>9.8029929577464756</v>
      </c>
      <c r="O2450" s="273"/>
      <c r="P2450" s="273"/>
    </row>
    <row r="2451" spans="1:16" s="11" customFormat="1">
      <c r="A2451" s="271">
        <v>2448</v>
      </c>
      <c r="C2451" s="272" t="s">
        <v>2194</v>
      </c>
      <c r="D2451" s="272" t="s">
        <v>1073</v>
      </c>
      <c r="E2451" s="272"/>
      <c r="F2451" s="273" t="s">
        <v>2797</v>
      </c>
      <c r="G2451" s="274">
        <v>307244340203</v>
      </c>
      <c r="H2451" s="273" t="s">
        <v>6002</v>
      </c>
      <c r="I2451" s="273" t="s">
        <v>5750</v>
      </c>
      <c r="J2451" s="273" t="s">
        <v>373</v>
      </c>
      <c r="K2451" s="275">
        <v>1.0016799999999999</v>
      </c>
      <c r="L2451" s="275">
        <v>1.0016799999999999</v>
      </c>
      <c r="M2451" s="275">
        <v>0.90426700000000004</v>
      </c>
      <c r="N2451" s="276">
        <v>9.7249620637329155</v>
      </c>
      <c r="O2451" s="273"/>
      <c r="P2451" s="273"/>
    </row>
    <row r="2452" spans="1:16" s="11" customFormat="1">
      <c r="A2452" s="271">
        <v>2449</v>
      </c>
      <c r="C2452" s="272" t="s">
        <v>2194</v>
      </c>
      <c r="D2452" s="272" t="s">
        <v>1073</v>
      </c>
      <c r="E2452" s="272"/>
      <c r="F2452" s="273" t="s">
        <v>2781</v>
      </c>
      <c r="G2452" s="274">
        <v>307244240203</v>
      </c>
      <c r="H2452" s="273" t="s">
        <v>6003</v>
      </c>
      <c r="I2452" s="273" t="s">
        <v>5750</v>
      </c>
      <c r="J2452" s="273" t="s">
        <v>373</v>
      </c>
      <c r="K2452" s="275">
        <v>0.5252</v>
      </c>
      <c r="L2452" s="275">
        <v>0.5252</v>
      </c>
      <c r="M2452" s="275">
        <v>0.47485899999999998</v>
      </c>
      <c r="N2452" s="276">
        <v>9.5851104341203399</v>
      </c>
      <c r="O2452" s="273"/>
      <c r="P2452" s="273"/>
    </row>
    <row r="2453" spans="1:16" s="11" customFormat="1">
      <c r="A2453" s="271">
        <v>2450</v>
      </c>
      <c r="C2453" s="272" t="s">
        <v>2194</v>
      </c>
      <c r="D2453" s="272" t="s">
        <v>1073</v>
      </c>
      <c r="E2453" s="272"/>
      <c r="F2453" s="273" t="s">
        <v>5994</v>
      </c>
      <c r="G2453" s="274">
        <v>307244340102</v>
      </c>
      <c r="H2453" s="273" t="s">
        <v>6004</v>
      </c>
      <c r="I2453" s="273" t="s">
        <v>5750</v>
      </c>
      <c r="J2453" s="273" t="s">
        <v>373</v>
      </c>
      <c r="K2453" s="275">
        <v>1.9366000000000001</v>
      </c>
      <c r="L2453" s="275">
        <v>1.9366000000000001</v>
      </c>
      <c r="M2453" s="275">
        <v>1.7510790000000001</v>
      </c>
      <c r="N2453" s="276">
        <v>9.5797273572240016</v>
      </c>
      <c r="O2453" s="273"/>
      <c r="P2453" s="273"/>
    </row>
    <row r="2454" spans="1:16" s="11" customFormat="1">
      <c r="A2454" s="271">
        <v>2451</v>
      </c>
      <c r="C2454" s="272" t="s">
        <v>2194</v>
      </c>
      <c r="D2454" s="272" t="s">
        <v>1073</v>
      </c>
      <c r="E2454" s="272"/>
      <c r="F2454" s="273" t="s">
        <v>2797</v>
      </c>
      <c r="G2454" s="274">
        <v>307244340202</v>
      </c>
      <c r="H2454" s="273" t="s">
        <v>5915</v>
      </c>
      <c r="I2454" s="273" t="s">
        <v>5750</v>
      </c>
      <c r="J2454" s="273" t="s">
        <v>373</v>
      </c>
      <c r="K2454" s="275">
        <v>0.88839999999999997</v>
      </c>
      <c r="L2454" s="275">
        <v>0.88839999999999997</v>
      </c>
      <c r="M2454" s="275">
        <v>0.80454099999999995</v>
      </c>
      <c r="N2454" s="276">
        <v>9.4393291310220651</v>
      </c>
      <c r="O2454" s="273"/>
      <c r="P2454" s="273"/>
    </row>
    <row r="2455" spans="1:16" s="11" customFormat="1">
      <c r="A2455" s="271">
        <v>2452</v>
      </c>
      <c r="C2455" s="272" t="s">
        <v>2194</v>
      </c>
      <c r="D2455" s="272" t="s">
        <v>1073</v>
      </c>
      <c r="E2455" s="272"/>
      <c r="F2455" s="273" t="s">
        <v>2788</v>
      </c>
      <c r="G2455" s="274">
        <v>307244540104</v>
      </c>
      <c r="H2455" s="273" t="s">
        <v>2795</v>
      </c>
      <c r="I2455" s="273" t="s">
        <v>5750</v>
      </c>
      <c r="J2455" s="273" t="s">
        <v>373</v>
      </c>
      <c r="K2455" s="275">
        <v>1.5553999999999999</v>
      </c>
      <c r="L2455" s="275">
        <v>1.5553999999999999</v>
      </c>
      <c r="M2455" s="275">
        <v>1.411459</v>
      </c>
      <c r="N2455" s="276">
        <v>9.2542754275427459</v>
      </c>
      <c r="O2455" s="273"/>
      <c r="P2455" s="273"/>
    </row>
    <row r="2456" spans="1:16" s="11" customFormat="1">
      <c r="A2456" s="271">
        <v>2453</v>
      </c>
      <c r="C2456" s="272" t="s">
        <v>2194</v>
      </c>
      <c r="D2456" s="272" t="s">
        <v>1073</v>
      </c>
      <c r="E2456" s="272"/>
      <c r="F2456" s="273" t="s">
        <v>5999</v>
      </c>
      <c r="G2456" s="274">
        <v>307244540202</v>
      </c>
      <c r="H2456" s="273" t="s">
        <v>6005</v>
      </c>
      <c r="I2456" s="273" t="s">
        <v>5750</v>
      </c>
      <c r="J2456" s="273" t="s">
        <v>373</v>
      </c>
      <c r="K2456" s="275">
        <v>1.0278</v>
      </c>
      <c r="L2456" s="275">
        <v>1.0278</v>
      </c>
      <c r="M2456" s="275">
        <v>0.938948</v>
      </c>
      <c r="N2456" s="276">
        <v>8.6448725432963656</v>
      </c>
      <c r="O2456" s="273"/>
      <c r="P2456" s="273"/>
    </row>
    <row r="2457" spans="1:16" s="11" customFormat="1">
      <c r="A2457" s="271">
        <v>2454</v>
      </c>
      <c r="C2457" s="272" t="s">
        <v>2194</v>
      </c>
      <c r="D2457" s="272" t="s">
        <v>1073</v>
      </c>
      <c r="E2457" s="272"/>
      <c r="F2457" s="273" t="s">
        <v>2799</v>
      </c>
      <c r="G2457" s="274">
        <v>307244340303</v>
      </c>
      <c r="H2457" s="273" t="s">
        <v>6006</v>
      </c>
      <c r="I2457" s="273" t="s">
        <v>5750</v>
      </c>
      <c r="J2457" s="273" t="s">
        <v>373</v>
      </c>
      <c r="K2457" s="275">
        <v>1.0656000000000001</v>
      </c>
      <c r="L2457" s="275">
        <v>1.0656000000000001</v>
      </c>
      <c r="M2457" s="275">
        <v>0.97404599999999997</v>
      </c>
      <c r="N2457" s="276">
        <v>8.5917792792792902</v>
      </c>
      <c r="O2457" s="273"/>
      <c r="P2457" s="273"/>
    </row>
    <row r="2458" spans="1:16" s="11" customFormat="1">
      <c r="A2458" s="271">
        <v>2455</v>
      </c>
      <c r="C2458" s="272" t="s">
        <v>2194</v>
      </c>
      <c r="D2458" s="272" t="s">
        <v>1073</v>
      </c>
      <c r="E2458" s="272"/>
      <c r="F2458" s="273" t="s">
        <v>2788</v>
      </c>
      <c r="G2458" s="274">
        <v>307244540103</v>
      </c>
      <c r="H2458" s="273" t="s">
        <v>6007</v>
      </c>
      <c r="I2458" s="273" t="s">
        <v>5750</v>
      </c>
      <c r="J2458" s="273" t="s">
        <v>373</v>
      </c>
      <c r="K2458" s="275">
        <v>0.2853</v>
      </c>
      <c r="L2458" s="275">
        <v>0.2853</v>
      </c>
      <c r="M2458" s="275">
        <v>0.26174900000000001</v>
      </c>
      <c r="N2458" s="276">
        <v>8.2548194882579686</v>
      </c>
      <c r="O2458" s="273"/>
      <c r="P2458" s="273"/>
    </row>
    <row r="2459" spans="1:16" s="11" customFormat="1">
      <c r="A2459" s="271">
        <v>2456</v>
      </c>
      <c r="C2459" s="272" t="s">
        <v>2194</v>
      </c>
      <c r="D2459" s="272" t="s">
        <v>1073</v>
      </c>
      <c r="E2459" s="272"/>
      <c r="F2459" s="273" t="s">
        <v>2781</v>
      </c>
      <c r="G2459" s="274">
        <v>307244240205</v>
      </c>
      <c r="H2459" s="273" t="s">
        <v>6008</v>
      </c>
      <c r="I2459" s="273" t="s">
        <v>5750</v>
      </c>
      <c r="J2459" s="273" t="s">
        <v>373</v>
      </c>
      <c r="K2459" s="275">
        <v>0.71209999999999996</v>
      </c>
      <c r="L2459" s="275">
        <v>0.71209999999999996</v>
      </c>
      <c r="M2459" s="275">
        <v>0.65451599999999999</v>
      </c>
      <c r="N2459" s="276">
        <v>8.0865047043954466</v>
      </c>
      <c r="O2459" s="273"/>
      <c r="P2459" s="273"/>
    </row>
    <row r="2460" spans="1:16" s="11" customFormat="1">
      <c r="A2460" s="271">
        <v>2457</v>
      </c>
      <c r="C2460" s="272" t="s">
        <v>2194</v>
      </c>
      <c r="D2460" s="272" t="s">
        <v>1073</v>
      </c>
      <c r="E2460" s="272"/>
      <c r="F2460" s="273" t="s">
        <v>2779</v>
      </c>
      <c r="G2460" s="274">
        <v>307244240101</v>
      </c>
      <c r="H2460" s="273" t="s">
        <v>6009</v>
      </c>
      <c r="I2460" s="273" t="s">
        <v>5750</v>
      </c>
      <c r="J2460" s="273" t="s">
        <v>373</v>
      </c>
      <c r="K2460" s="275">
        <v>0.32462000000000002</v>
      </c>
      <c r="L2460" s="275">
        <v>0.32462000000000002</v>
      </c>
      <c r="M2460" s="275">
        <v>0.29852899999999999</v>
      </c>
      <c r="N2460" s="276">
        <v>8.0373975725463698</v>
      </c>
      <c r="O2460" s="273"/>
      <c r="P2460" s="273"/>
    </row>
    <row r="2461" spans="1:16" s="11" customFormat="1">
      <c r="A2461" s="271">
        <v>2458</v>
      </c>
      <c r="C2461" s="272" t="s">
        <v>2194</v>
      </c>
      <c r="D2461" s="272" t="s">
        <v>1073</v>
      </c>
      <c r="E2461" s="272"/>
      <c r="F2461" s="273" t="s">
        <v>2788</v>
      </c>
      <c r="G2461" s="274">
        <v>307244540102</v>
      </c>
      <c r="H2461" s="273" t="s">
        <v>6010</v>
      </c>
      <c r="I2461" s="273" t="s">
        <v>5750</v>
      </c>
      <c r="J2461" s="273" t="s">
        <v>373</v>
      </c>
      <c r="K2461" s="275">
        <v>0.99719999999999998</v>
      </c>
      <c r="L2461" s="275">
        <v>0.99719999999999998</v>
      </c>
      <c r="M2461" s="275">
        <v>0.92120500000000005</v>
      </c>
      <c r="N2461" s="276">
        <v>7.6208383473726355</v>
      </c>
      <c r="O2461" s="273"/>
      <c r="P2461" s="273"/>
    </row>
    <row r="2462" spans="1:16" s="11" customFormat="1">
      <c r="A2462" s="271">
        <v>2459</v>
      </c>
      <c r="C2462" s="272" t="s">
        <v>2194</v>
      </c>
      <c r="D2462" s="272" t="s">
        <v>1073</v>
      </c>
      <c r="E2462" s="272"/>
      <c r="F2462" s="273" t="s">
        <v>6011</v>
      </c>
      <c r="G2462" s="274">
        <v>307244540302</v>
      </c>
      <c r="H2462" s="273" t="s">
        <v>6012</v>
      </c>
      <c r="I2462" s="273" t="s">
        <v>5750</v>
      </c>
      <c r="J2462" s="273" t="s">
        <v>373</v>
      </c>
      <c r="K2462" s="275">
        <v>0.41860000000000003</v>
      </c>
      <c r="L2462" s="275">
        <v>0.41860000000000003</v>
      </c>
      <c r="M2462" s="275">
        <v>0.386992</v>
      </c>
      <c r="N2462" s="276">
        <v>7.5508838987099907</v>
      </c>
      <c r="O2462" s="273"/>
      <c r="P2462" s="273"/>
    </row>
    <row r="2463" spans="1:16" s="11" customFormat="1">
      <c r="A2463" s="271">
        <v>2460</v>
      </c>
      <c r="C2463" s="272" t="s">
        <v>2194</v>
      </c>
      <c r="D2463" s="272" t="s">
        <v>1073</v>
      </c>
      <c r="E2463" s="272"/>
      <c r="F2463" s="273" t="s">
        <v>6011</v>
      </c>
      <c r="G2463" s="274">
        <v>307244540301</v>
      </c>
      <c r="H2463" s="273" t="s">
        <v>6013</v>
      </c>
      <c r="I2463" s="273" t="s">
        <v>5750</v>
      </c>
      <c r="J2463" s="273" t="s">
        <v>373</v>
      </c>
      <c r="K2463" s="275">
        <v>0.48520000000000002</v>
      </c>
      <c r="L2463" s="275">
        <v>0.48520000000000002</v>
      </c>
      <c r="M2463" s="275">
        <v>0.44861800000000002</v>
      </c>
      <c r="N2463" s="276">
        <v>7.5395713107996709</v>
      </c>
      <c r="O2463" s="273"/>
      <c r="P2463" s="273"/>
    </row>
    <row r="2464" spans="1:16" s="11" customFormat="1">
      <c r="A2464" s="271">
        <v>2461</v>
      </c>
      <c r="C2464" s="272" t="s">
        <v>2194</v>
      </c>
      <c r="D2464" s="272" t="s">
        <v>1073</v>
      </c>
      <c r="E2464" s="272"/>
      <c r="F2464" s="273" t="s">
        <v>5999</v>
      </c>
      <c r="G2464" s="274">
        <v>307244540203</v>
      </c>
      <c r="H2464" s="273" t="s">
        <v>6014</v>
      </c>
      <c r="I2464" s="273" t="s">
        <v>5750</v>
      </c>
      <c r="J2464" s="273" t="s">
        <v>373</v>
      </c>
      <c r="K2464" s="275">
        <v>0.38669999999999999</v>
      </c>
      <c r="L2464" s="275">
        <v>0.38669999999999999</v>
      </c>
      <c r="M2464" s="275">
        <v>0.35780800000000001</v>
      </c>
      <c r="N2464" s="276">
        <v>7.4714248771657559</v>
      </c>
      <c r="O2464" s="273"/>
      <c r="P2464" s="273"/>
    </row>
    <row r="2465" spans="1:16" s="11" customFormat="1">
      <c r="A2465" s="271">
        <v>2462</v>
      </c>
      <c r="C2465" s="272" t="s">
        <v>2194</v>
      </c>
      <c r="D2465" s="272" t="s">
        <v>1073</v>
      </c>
      <c r="E2465" s="272"/>
      <c r="F2465" s="273" t="s">
        <v>6011</v>
      </c>
      <c r="G2465" s="274">
        <v>307244540303</v>
      </c>
      <c r="H2465" s="273" t="s">
        <v>6015</v>
      </c>
      <c r="I2465" s="273" t="s">
        <v>5750</v>
      </c>
      <c r="J2465" s="273" t="s">
        <v>373</v>
      </c>
      <c r="K2465" s="275">
        <v>0.79979999999999996</v>
      </c>
      <c r="L2465" s="275">
        <v>0.79979999999999996</v>
      </c>
      <c r="M2465" s="275">
        <v>0.74399700000000002</v>
      </c>
      <c r="N2465" s="276">
        <v>6.9771192798199477</v>
      </c>
      <c r="O2465" s="273"/>
      <c r="P2465" s="273"/>
    </row>
    <row r="2466" spans="1:16" s="11" customFormat="1">
      <c r="A2466" s="271">
        <v>2463</v>
      </c>
      <c r="C2466" s="272" t="s">
        <v>2194</v>
      </c>
      <c r="D2466" s="272" t="s">
        <v>1073</v>
      </c>
      <c r="E2466" s="272"/>
      <c r="F2466" s="273" t="s">
        <v>2841</v>
      </c>
      <c r="G2466" s="274">
        <v>307211440401</v>
      </c>
      <c r="H2466" s="273" t="s">
        <v>6016</v>
      </c>
      <c r="I2466" s="273" t="s">
        <v>5750</v>
      </c>
      <c r="J2466" s="273" t="s">
        <v>373</v>
      </c>
      <c r="K2466" s="275">
        <v>1.1345000000000001</v>
      </c>
      <c r="L2466" s="275">
        <v>1.1345000000000001</v>
      </c>
      <c r="M2466" s="275">
        <v>0.95652400000000004</v>
      </c>
      <c r="N2466" s="276">
        <v>15.68761568973116</v>
      </c>
      <c r="O2466" s="273"/>
      <c r="P2466" s="273"/>
    </row>
    <row r="2467" spans="1:16" s="11" customFormat="1">
      <c r="A2467" s="271">
        <v>2464</v>
      </c>
      <c r="C2467" s="272" t="s">
        <v>2194</v>
      </c>
      <c r="D2467" s="272" t="s">
        <v>1073</v>
      </c>
      <c r="E2467" s="272"/>
      <c r="F2467" s="273" t="s">
        <v>2825</v>
      </c>
      <c r="G2467" s="274">
        <v>307211440206</v>
      </c>
      <c r="H2467" s="273" t="s">
        <v>6017</v>
      </c>
      <c r="I2467" s="273" t="s">
        <v>5750</v>
      </c>
      <c r="J2467" s="273" t="s">
        <v>373</v>
      </c>
      <c r="K2467" s="275">
        <v>1.613</v>
      </c>
      <c r="L2467" s="275">
        <v>1.613</v>
      </c>
      <c r="M2467" s="275">
        <v>1.3851549999999999</v>
      </c>
      <c r="N2467" s="276">
        <v>14.125542467451957</v>
      </c>
      <c r="O2467" s="273"/>
      <c r="P2467" s="273"/>
    </row>
    <row r="2468" spans="1:16" s="11" customFormat="1">
      <c r="A2468" s="271">
        <v>2465</v>
      </c>
      <c r="C2468" s="272" t="s">
        <v>2194</v>
      </c>
      <c r="D2468" s="272" t="s">
        <v>1073</v>
      </c>
      <c r="E2468" s="272"/>
      <c r="F2468" s="273" t="s">
        <v>6018</v>
      </c>
      <c r="G2468" s="274">
        <v>307211440102</v>
      </c>
      <c r="H2468" s="273" t="s">
        <v>6019</v>
      </c>
      <c r="I2468" s="273" t="s">
        <v>5750</v>
      </c>
      <c r="J2468" s="273" t="s">
        <v>373</v>
      </c>
      <c r="K2468" s="275">
        <v>0.89780000000000004</v>
      </c>
      <c r="L2468" s="275">
        <v>0.89780000000000004</v>
      </c>
      <c r="M2468" s="275">
        <v>0.78414399999999995</v>
      </c>
      <c r="N2468" s="276">
        <v>12.659389619068845</v>
      </c>
      <c r="O2468" s="273"/>
      <c r="P2468" s="273"/>
    </row>
    <row r="2469" spans="1:16" s="11" customFormat="1">
      <c r="A2469" s="271">
        <v>2466</v>
      </c>
      <c r="C2469" s="272" t="s">
        <v>2194</v>
      </c>
      <c r="D2469" s="272" t="s">
        <v>1073</v>
      </c>
      <c r="E2469" s="272"/>
      <c r="F2469" s="273" t="s">
        <v>2810</v>
      </c>
      <c r="G2469" s="274">
        <v>307211140106</v>
      </c>
      <c r="H2469" s="273" t="s">
        <v>6020</v>
      </c>
      <c r="I2469" s="273" t="s">
        <v>5750</v>
      </c>
      <c r="J2469" s="273" t="s">
        <v>373</v>
      </c>
      <c r="K2469" s="275">
        <v>0.68710000000000004</v>
      </c>
      <c r="L2469" s="275">
        <v>0.68710000000000004</v>
      </c>
      <c r="M2469" s="275">
        <v>0.60216499999999995</v>
      </c>
      <c r="N2469" s="276">
        <v>12.361373890263438</v>
      </c>
      <c r="O2469" s="273"/>
      <c r="P2469" s="273"/>
    </row>
    <row r="2470" spans="1:16" s="11" customFormat="1">
      <c r="A2470" s="271">
        <v>2467</v>
      </c>
      <c r="C2470" s="272" t="s">
        <v>2194</v>
      </c>
      <c r="D2470" s="272" t="s">
        <v>1073</v>
      </c>
      <c r="E2470" s="272"/>
      <c r="F2470" s="273" t="s">
        <v>2825</v>
      </c>
      <c r="G2470" s="274">
        <v>307211440205</v>
      </c>
      <c r="H2470" s="273" t="s">
        <v>5984</v>
      </c>
      <c r="I2470" s="273" t="s">
        <v>5750</v>
      </c>
      <c r="J2470" s="273" t="s">
        <v>373</v>
      </c>
      <c r="K2470" s="275">
        <v>1.0204</v>
      </c>
      <c r="L2470" s="275">
        <v>1.0204</v>
      </c>
      <c r="M2470" s="275">
        <v>0.89821600000000001</v>
      </c>
      <c r="N2470" s="276">
        <v>11.97412779302234</v>
      </c>
      <c r="O2470" s="273"/>
      <c r="P2470" s="273"/>
    </row>
    <row r="2471" spans="1:16" s="11" customFormat="1">
      <c r="A2471" s="271">
        <v>2468</v>
      </c>
      <c r="C2471" s="272" t="s">
        <v>2194</v>
      </c>
      <c r="D2471" s="272" t="s">
        <v>1073</v>
      </c>
      <c r="E2471" s="272"/>
      <c r="F2471" s="273" t="s">
        <v>6018</v>
      </c>
      <c r="G2471" s="274">
        <v>307211440101</v>
      </c>
      <c r="H2471" s="273" t="s">
        <v>6021</v>
      </c>
      <c r="I2471" s="273" t="s">
        <v>5750</v>
      </c>
      <c r="J2471" s="273" t="s">
        <v>373</v>
      </c>
      <c r="K2471" s="275">
        <v>0.9768</v>
      </c>
      <c r="L2471" s="275">
        <v>0.9768</v>
      </c>
      <c r="M2471" s="275">
        <v>0.86016800000000004</v>
      </c>
      <c r="N2471" s="276">
        <v>11.940212940212936</v>
      </c>
      <c r="O2471" s="273"/>
      <c r="P2471" s="273"/>
    </row>
    <row r="2472" spans="1:16" s="11" customFormat="1">
      <c r="A2472" s="271">
        <v>2469</v>
      </c>
      <c r="C2472" s="272" t="s">
        <v>2194</v>
      </c>
      <c r="D2472" s="272" t="s">
        <v>1073</v>
      </c>
      <c r="E2472" s="272"/>
      <c r="F2472" s="273" t="s">
        <v>2828</v>
      </c>
      <c r="G2472" s="274">
        <v>307211440302</v>
      </c>
      <c r="H2472" s="273" t="s">
        <v>6022</v>
      </c>
      <c r="I2472" s="273" t="s">
        <v>5750</v>
      </c>
      <c r="J2472" s="273" t="s">
        <v>373</v>
      </c>
      <c r="K2472" s="275">
        <v>0.15260000000000001</v>
      </c>
      <c r="L2472" s="275">
        <v>0.15260000000000001</v>
      </c>
      <c r="M2472" s="275">
        <v>0.13550699999999999</v>
      </c>
      <c r="N2472" s="276">
        <v>11.201179554390579</v>
      </c>
      <c r="O2472" s="273"/>
      <c r="P2472" s="273"/>
    </row>
    <row r="2473" spans="1:16" s="11" customFormat="1">
      <c r="A2473" s="271">
        <v>2470</v>
      </c>
      <c r="C2473" s="272" t="s">
        <v>2194</v>
      </c>
      <c r="D2473" s="272" t="s">
        <v>1073</v>
      </c>
      <c r="E2473" s="272"/>
      <c r="F2473" s="273" t="s">
        <v>2825</v>
      </c>
      <c r="G2473" s="274">
        <v>307211440203</v>
      </c>
      <c r="H2473" s="273" t="s">
        <v>6023</v>
      </c>
      <c r="I2473" s="273" t="s">
        <v>5750</v>
      </c>
      <c r="J2473" s="273" t="s">
        <v>373</v>
      </c>
      <c r="K2473" s="275">
        <v>0.75839000000000001</v>
      </c>
      <c r="L2473" s="275">
        <v>0.75839000000000001</v>
      </c>
      <c r="M2473" s="275">
        <v>0.67474600000000007</v>
      </c>
      <c r="N2473" s="276">
        <v>11.029153865425432</v>
      </c>
      <c r="O2473" s="273"/>
      <c r="P2473" s="273"/>
    </row>
    <row r="2474" spans="1:16" s="11" customFormat="1">
      <c r="A2474" s="271">
        <v>2471</v>
      </c>
      <c r="C2474" s="272" t="s">
        <v>2194</v>
      </c>
      <c r="D2474" s="272" t="s">
        <v>1073</v>
      </c>
      <c r="E2474" s="272"/>
      <c r="F2474" s="273" t="s">
        <v>6018</v>
      </c>
      <c r="G2474" s="274">
        <v>307211440103</v>
      </c>
      <c r="H2474" s="273" t="s">
        <v>6024</v>
      </c>
      <c r="I2474" s="273" t="s">
        <v>5750</v>
      </c>
      <c r="J2474" s="273" t="s">
        <v>373</v>
      </c>
      <c r="K2474" s="275">
        <v>1.3555999999999999</v>
      </c>
      <c r="L2474" s="275">
        <v>1.3555999999999999</v>
      </c>
      <c r="M2474" s="275">
        <v>1.2065380000000001</v>
      </c>
      <c r="N2474" s="276">
        <v>10.996016524048379</v>
      </c>
      <c r="O2474" s="273"/>
      <c r="P2474" s="273"/>
    </row>
    <row r="2475" spans="1:16" s="11" customFormat="1">
      <c r="A2475" s="271">
        <v>2472</v>
      </c>
      <c r="C2475" s="272" t="s">
        <v>2194</v>
      </c>
      <c r="D2475" s="272" t="s">
        <v>1073</v>
      </c>
      <c r="E2475" s="272"/>
      <c r="F2475" s="273" t="s">
        <v>2828</v>
      </c>
      <c r="G2475" s="274">
        <v>307211440303</v>
      </c>
      <c r="H2475" s="273" t="s">
        <v>6025</v>
      </c>
      <c r="I2475" s="273" t="s">
        <v>5750</v>
      </c>
      <c r="J2475" s="273" t="s">
        <v>373</v>
      </c>
      <c r="K2475" s="275">
        <v>0.79720000000000002</v>
      </c>
      <c r="L2475" s="275">
        <v>0.79720000000000002</v>
      </c>
      <c r="M2475" s="275">
        <v>0.71041799999999999</v>
      </c>
      <c r="N2475" s="276">
        <v>10.885850476668342</v>
      </c>
      <c r="O2475" s="273"/>
      <c r="P2475" s="273"/>
    </row>
    <row r="2476" spans="1:16" s="11" customFormat="1">
      <c r="A2476" s="271">
        <v>2473</v>
      </c>
      <c r="C2476" s="272" t="s">
        <v>2194</v>
      </c>
      <c r="D2476" s="272" t="s">
        <v>1073</v>
      </c>
      <c r="E2476" s="272"/>
      <c r="F2476" s="273" t="s">
        <v>2808</v>
      </c>
      <c r="G2476" s="274">
        <v>307211240104</v>
      </c>
      <c r="H2476" s="273" t="s">
        <v>6026</v>
      </c>
      <c r="I2476" s="273" t="s">
        <v>5750</v>
      </c>
      <c r="J2476" s="273" t="s">
        <v>373</v>
      </c>
      <c r="K2476" s="275">
        <v>2.0523500000000001</v>
      </c>
      <c r="L2476" s="275">
        <v>2.0523500000000001</v>
      </c>
      <c r="M2476" s="275">
        <v>1.833086</v>
      </c>
      <c r="N2476" s="276">
        <v>10.68355787268254</v>
      </c>
      <c r="O2476" s="273"/>
      <c r="P2476" s="273"/>
    </row>
    <row r="2477" spans="1:16" s="11" customFormat="1">
      <c r="A2477" s="271">
        <v>2474</v>
      </c>
      <c r="C2477" s="272" t="s">
        <v>2194</v>
      </c>
      <c r="D2477" s="272" t="s">
        <v>1073</v>
      </c>
      <c r="E2477" s="272"/>
      <c r="F2477" s="273" t="s">
        <v>2828</v>
      </c>
      <c r="G2477" s="274">
        <v>307211440301</v>
      </c>
      <c r="H2477" s="273" t="s">
        <v>6027</v>
      </c>
      <c r="I2477" s="273" t="s">
        <v>5750</v>
      </c>
      <c r="J2477" s="273" t="s">
        <v>373</v>
      </c>
      <c r="K2477" s="275">
        <v>1.7172000000000001</v>
      </c>
      <c r="L2477" s="275">
        <v>1.7172000000000001</v>
      </c>
      <c r="M2477" s="275">
        <v>1.5347470000000001</v>
      </c>
      <c r="N2477" s="276">
        <v>10.625029117167479</v>
      </c>
      <c r="O2477" s="273"/>
      <c r="P2477" s="273"/>
    </row>
    <row r="2478" spans="1:16" s="11" customFormat="1">
      <c r="A2478" s="271">
        <v>2475</v>
      </c>
      <c r="C2478" s="272" t="s">
        <v>2194</v>
      </c>
      <c r="D2478" s="272" t="s">
        <v>1073</v>
      </c>
      <c r="E2478" s="272"/>
      <c r="F2478" s="273" t="s">
        <v>2841</v>
      </c>
      <c r="G2478" s="274">
        <v>307211440402</v>
      </c>
      <c r="H2478" s="273" t="s">
        <v>6028</v>
      </c>
      <c r="I2478" s="273" t="s">
        <v>5750</v>
      </c>
      <c r="J2478" s="273" t="s">
        <v>373</v>
      </c>
      <c r="K2478" s="275">
        <v>1.6268800000000001</v>
      </c>
      <c r="L2478" s="275">
        <v>1.6268800000000001</v>
      </c>
      <c r="M2478" s="275">
        <v>1.481681</v>
      </c>
      <c r="N2478" s="276">
        <v>8.9249975413060625</v>
      </c>
      <c r="O2478" s="273"/>
      <c r="P2478" s="273"/>
    </row>
    <row r="2479" spans="1:16" s="11" customFormat="1">
      <c r="A2479" s="271">
        <v>2476</v>
      </c>
      <c r="C2479" s="272" t="s">
        <v>2194</v>
      </c>
      <c r="D2479" s="272" t="s">
        <v>1073</v>
      </c>
      <c r="E2479" s="272"/>
      <c r="F2479" s="273" t="s">
        <v>2825</v>
      </c>
      <c r="G2479" s="274">
        <v>307211440204</v>
      </c>
      <c r="H2479" s="273" t="s">
        <v>6016</v>
      </c>
      <c r="I2479" s="273" t="s">
        <v>5750</v>
      </c>
      <c r="J2479" s="273" t="s">
        <v>373</v>
      </c>
      <c r="K2479" s="275">
        <v>0.52159999999999995</v>
      </c>
      <c r="L2479" s="275">
        <v>0.52159999999999995</v>
      </c>
      <c r="M2479" s="275">
        <v>0.475331</v>
      </c>
      <c r="N2479" s="276">
        <v>8.8705904907975359</v>
      </c>
      <c r="O2479" s="273"/>
      <c r="P2479" s="273"/>
    </row>
    <row r="2480" spans="1:16" s="11" customFormat="1">
      <c r="A2480" s="271">
        <v>2477</v>
      </c>
      <c r="C2480" s="272" t="s">
        <v>2194</v>
      </c>
      <c r="D2480" s="272" t="s">
        <v>1073</v>
      </c>
      <c r="E2480" s="272"/>
      <c r="F2480" s="273" t="s">
        <v>2812</v>
      </c>
      <c r="G2480" s="274">
        <v>307211340204</v>
      </c>
      <c r="H2480" s="273" t="s">
        <v>6029</v>
      </c>
      <c r="I2480" s="273" t="s">
        <v>5750</v>
      </c>
      <c r="J2480" s="273" t="s">
        <v>373</v>
      </c>
      <c r="K2480" s="275">
        <v>1.2139</v>
      </c>
      <c r="L2480" s="275">
        <v>1.2139</v>
      </c>
      <c r="M2480" s="275">
        <v>1.112444</v>
      </c>
      <c r="N2480" s="276">
        <v>8.357854848010545</v>
      </c>
      <c r="O2480" s="273"/>
      <c r="P2480" s="273"/>
    </row>
    <row r="2481" spans="1:16" s="11" customFormat="1">
      <c r="A2481" s="271">
        <v>2478</v>
      </c>
      <c r="C2481" s="272" t="s">
        <v>2194</v>
      </c>
      <c r="D2481" s="272" t="s">
        <v>1073</v>
      </c>
      <c r="E2481" s="272"/>
      <c r="F2481" s="273" t="s">
        <v>2841</v>
      </c>
      <c r="G2481" s="274">
        <v>307211440403</v>
      </c>
      <c r="H2481" s="273" t="s">
        <v>6030</v>
      </c>
      <c r="I2481" s="273" t="s">
        <v>5750</v>
      </c>
      <c r="J2481" s="273" t="s">
        <v>373</v>
      </c>
      <c r="K2481" s="275">
        <v>0.46949999999999997</v>
      </c>
      <c r="L2481" s="275">
        <v>0.46949999999999997</v>
      </c>
      <c r="M2481" s="275">
        <v>0.43426500000000001</v>
      </c>
      <c r="N2481" s="276">
        <v>7.5047923322683632</v>
      </c>
      <c r="O2481" s="273"/>
      <c r="P2481" s="273"/>
    </row>
    <row r="2482" spans="1:16" s="11" customFormat="1">
      <c r="A2482" s="271">
        <v>2479</v>
      </c>
      <c r="C2482" s="272" t="s">
        <v>2194</v>
      </c>
      <c r="D2482" s="272" t="s">
        <v>1073</v>
      </c>
      <c r="E2482" s="272"/>
      <c r="F2482" s="273" t="s">
        <v>2812</v>
      </c>
      <c r="G2482" s="274">
        <v>307211340203</v>
      </c>
      <c r="H2482" s="273" t="s">
        <v>6031</v>
      </c>
      <c r="I2482" s="273" t="s">
        <v>5750</v>
      </c>
      <c r="J2482" s="273" t="s">
        <v>373</v>
      </c>
      <c r="K2482" s="275">
        <v>0.56279999999999997</v>
      </c>
      <c r="L2482" s="275">
        <v>0.56279999999999997</v>
      </c>
      <c r="M2482" s="275">
        <v>0.52369699999999997</v>
      </c>
      <c r="N2482" s="276">
        <v>6.947938877043355</v>
      </c>
      <c r="O2482" s="273"/>
      <c r="P2482" s="273"/>
    </row>
    <row r="2483" spans="1:16" s="11" customFormat="1">
      <c r="A2483" s="271">
        <v>2480</v>
      </c>
      <c r="C2483" s="272" t="s">
        <v>2194</v>
      </c>
      <c r="D2483" s="272" t="s">
        <v>1073</v>
      </c>
      <c r="E2483" s="272"/>
      <c r="F2483" s="273" t="s">
        <v>2832</v>
      </c>
      <c r="G2483" s="274">
        <v>307211340302</v>
      </c>
      <c r="H2483" s="273" t="s">
        <v>6032</v>
      </c>
      <c r="I2483" s="273" t="s">
        <v>5750</v>
      </c>
      <c r="J2483" s="273" t="s">
        <v>373</v>
      </c>
      <c r="K2483" s="275">
        <v>0.96879999999999999</v>
      </c>
      <c r="L2483" s="275">
        <v>0.96879999999999999</v>
      </c>
      <c r="M2483" s="275">
        <v>0.90711600000000003</v>
      </c>
      <c r="N2483" s="276">
        <v>6.3670520231213832</v>
      </c>
      <c r="O2483" s="273"/>
      <c r="P2483" s="273"/>
    </row>
    <row r="2484" spans="1:16" s="11" customFormat="1">
      <c r="A2484" s="271">
        <v>2481</v>
      </c>
      <c r="C2484" s="272" t="s">
        <v>2194</v>
      </c>
      <c r="D2484" s="272" t="s">
        <v>1073</v>
      </c>
      <c r="E2484" s="272"/>
      <c r="F2484" s="273" t="s">
        <v>2832</v>
      </c>
      <c r="G2484" s="274">
        <v>307211340304</v>
      </c>
      <c r="H2484" s="273" t="s">
        <v>6033</v>
      </c>
      <c r="I2484" s="273" t="s">
        <v>5750</v>
      </c>
      <c r="J2484" s="273" t="s">
        <v>373</v>
      </c>
      <c r="K2484" s="275">
        <v>0.42355999999999999</v>
      </c>
      <c r="L2484" s="275">
        <v>0.42355999999999999</v>
      </c>
      <c r="M2484" s="275">
        <v>0.40098800000000001</v>
      </c>
      <c r="N2484" s="276">
        <v>5.32911511946359</v>
      </c>
      <c r="O2484" s="273"/>
      <c r="P2484" s="273"/>
    </row>
    <row r="2485" spans="1:16" s="11" customFormat="1">
      <c r="A2485" s="271">
        <v>2482</v>
      </c>
      <c r="C2485" s="272" t="s">
        <v>2194</v>
      </c>
      <c r="D2485" s="272" t="s">
        <v>1073</v>
      </c>
      <c r="E2485" s="272"/>
      <c r="F2485" s="273" t="s">
        <v>2844</v>
      </c>
      <c r="G2485" s="274">
        <v>307211340502</v>
      </c>
      <c r="H2485" s="273" t="s">
        <v>6034</v>
      </c>
      <c r="I2485" s="273" t="s">
        <v>5750</v>
      </c>
      <c r="J2485" s="273" t="s">
        <v>373</v>
      </c>
      <c r="K2485" s="275">
        <v>1.0354000000000001</v>
      </c>
      <c r="L2485" s="275">
        <v>1.0354000000000001</v>
      </c>
      <c r="M2485" s="275">
        <v>0.98084800000000005</v>
      </c>
      <c r="N2485" s="276">
        <v>5.2686884295924319</v>
      </c>
      <c r="O2485" s="273"/>
      <c r="P2485" s="273"/>
    </row>
    <row r="2486" spans="1:16" s="11" customFormat="1">
      <c r="A2486" s="271">
        <v>2483</v>
      </c>
      <c r="C2486" s="272" t="s">
        <v>2194</v>
      </c>
      <c r="D2486" s="272" t="s">
        <v>1073</v>
      </c>
      <c r="E2486" s="272"/>
      <c r="F2486" s="273" t="s">
        <v>2844</v>
      </c>
      <c r="G2486" s="274">
        <v>307211340503</v>
      </c>
      <c r="H2486" s="273" t="s">
        <v>6035</v>
      </c>
      <c r="I2486" s="273" t="s">
        <v>5750</v>
      </c>
      <c r="J2486" s="273" t="s">
        <v>373</v>
      </c>
      <c r="K2486" s="275">
        <v>1.2447999999999999</v>
      </c>
      <c r="L2486" s="275">
        <v>1.2447999999999999</v>
      </c>
      <c r="M2486" s="275">
        <v>1.1905460000000001</v>
      </c>
      <c r="N2486" s="276">
        <v>4.3584511568123236</v>
      </c>
      <c r="O2486" s="273"/>
      <c r="P2486" s="273"/>
    </row>
    <row r="2487" spans="1:16" s="11" customFormat="1">
      <c r="A2487" s="271">
        <v>2484</v>
      </c>
      <c r="C2487" s="272" t="s">
        <v>2194</v>
      </c>
      <c r="D2487" s="272" t="s">
        <v>1073</v>
      </c>
      <c r="E2487" s="272"/>
      <c r="F2487" s="273" t="s">
        <v>2832</v>
      </c>
      <c r="G2487" s="274">
        <v>307211340303</v>
      </c>
      <c r="H2487" s="273" t="s">
        <v>6036</v>
      </c>
      <c r="I2487" s="273" t="s">
        <v>5750</v>
      </c>
      <c r="J2487" s="273" t="s">
        <v>373</v>
      </c>
      <c r="K2487" s="275">
        <v>0.20699999999999999</v>
      </c>
      <c r="L2487" s="275">
        <v>0.20699999999999999</v>
      </c>
      <c r="M2487" s="275">
        <v>0.198987</v>
      </c>
      <c r="N2487" s="276">
        <v>3.8710144927536194</v>
      </c>
      <c r="O2487" s="273"/>
      <c r="P2487" s="273"/>
    </row>
    <row r="2488" spans="1:16" s="11" customFormat="1">
      <c r="A2488" s="271">
        <v>2485</v>
      </c>
      <c r="C2488" s="272" t="s">
        <v>2194</v>
      </c>
      <c r="D2488" s="272" t="s">
        <v>1073</v>
      </c>
      <c r="E2488" s="272"/>
      <c r="F2488" s="273" t="s">
        <v>2834</v>
      </c>
      <c r="G2488" s="274">
        <v>307211340403</v>
      </c>
      <c r="H2488" s="273" t="s">
        <v>6037</v>
      </c>
      <c r="I2488" s="273" t="s">
        <v>5750</v>
      </c>
      <c r="J2488" s="273" t="s">
        <v>373</v>
      </c>
      <c r="K2488" s="275">
        <v>0.76795000000000002</v>
      </c>
      <c r="L2488" s="275">
        <v>0.76795000000000002</v>
      </c>
      <c r="M2488" s="275">
        <v>0.75434999999999997</v>
      </c>
      <c r="N2488" s="276">
        <v>1.7709486294680716</v>
      </c>
      <c r="O2488" s="273"/>
      <c r="P2488" s="273"/>
    </row>
    <row r="2489" spans="1:16" s="11" customFormat="1">
      <c r="A2489" s="271">
        <v>2486</v>
      </c>
      <c r="C2489" s="272" t="s">
        <v>2194</v>
      </c>
      <c r="D2489" s="272" t="s">
        <v>1073</v>
      </c>
      <c r="E2489" s="272"/>
      <c r="F2489" s="273" t="s">
        <v>2834</v>
      </c>
      <c r="G2489" s="274">
        <v>307211340404</v>
      </c>
      <c r="H2489" s="273" t="s">
        <v>6038</v>
      </c>
      <c r="I2489" s="273" t="s">
        <v>5750</v>
      </c>
      <c r="J2489" s="273" t="s">
        <v>373</v>
      </c>
      <c r="K2489" s="275">
        <v>0.86299999999999999</v>
      </c>
      <c r="L2489" s="275">
        <v>0.86299999999999999</v>
      </c>
      <c r="M2489" s="275">
        <v>0.84914599999999996</v>
      </c>
      <c r="N2489" s="276">
        <v>1.6053302433371996</v>
      </c>
      <c r="O2489" s="273"/>
      <c r="P2489" s="273"/>
    </row>
    <row r="2490" spans="1:16" s="11" customFormat="1">
      <c r="A2490" s="271">
        <v>2487</v>
      </c>
      <c r="C2490" s="272" t="s">
        <v>2194</v>
      </c>
      <c r="D2490" s="272" t="s">
        <v>1073</v>
      </c>
      <c r="E2490" s="272"/>
      <c r="F2490" s="273" t="s">
        <v>6039</v>
      </c>
      <c r="G2490" s="274">
        <v>307222240203</v>
      </c>
      <c r="H2490" s="273" t="s">
        <v>6040</v>
      </c>
      <c r="I2490" s="273" t="s">
        <v>5750</v>
      </c>
      <c r="J2490" s="273" t="s">
        <v>373</v>
      </c>
      <c r="K2490" s="275">
        <v>8.6499999999999994E-2</v>
      </c>
      <c r="L2490" s="275">
        <v>8.6499999999999994E-2</v>
      </c>
      <c r="M2490" s="275">
        <v>8.5438E-2</v>
      </c>
      <c r="N2490" s="276">
        <v>1.227745664739877</v>
      </c>
      <c r="O2490" s="273"/>
      <c r="P2490" s="273"/>
    </row>
    <row r="2491" spans="1:16" s="11" customFormat="1">
      <c r="A2491" s="271">
        <v>2488</v>
      </c>
      <c r="C2491" s="272" t="s">
        <v>2194</v>
      </c>
      <c r="D2491" s="272" t="s">
        <v>1073</v>
      </c>
      <c r="E2491" s="272"/>
      <c r="F2491" s="273" t="s">
        <v>2849</v>
      </c>
      <c r="G2491" s="274">
        <v>307222140304</v>
      </c>
      <c r="H2491" s="273" t="s">
        <v>6041</v>
      </c>
      <c r="I2491" s="273" t="s">
        <v>5750</v>
      </c>
      <c r="J2491" s="273" t="s">
        <v>373</v>
      </c>
      <c r="K2491" s="275">
        <v>0.78239999999999998</v>
      </c>
      <c r="L2491" s="275">
        <v>0.78239999999999998</v>
      </c>
      <c r="M2491" s="275">
        <v>0.648536</v>
      </c>
      <c r="N2491" s="276">
        <v>17.109406952965234</v>
      </c>
      <c r="O2491" s="273"/>
      <c r="P2491" s="273"/>
    </row>
    <row r="2492" spans="1:16" s="11" customFormat="1">
      <c r="A2492" s="271">
        <v>2489</v>
      </c>
      <c r="C2492" s="272" t="s">
        <v>2194</v>
      </c>
      <c r="D2492" s="272" t="s">
        <v>1073</v>
      </c>
      <c r="E2492" s="272"/>
      <c r="F2492" s="273" t="s">
        <v>6042</v>
      </c>
      <c r="G2492" s="274">
        <v>307222140402</v>
      </c>
      <c r="H2492" s="273" t="s">
        <v>6043</v>
      </c>
      <c r="I2492" s="273" t="s">
        <v>5750</v>
      </c>
      <c r="J2492" s="273" t="s">
        <v>373</v>
      </c>
      <c r="K2492" s="275">
        <v>0.40279999999999999</v>
      </c>
      <c r="L2492" s="275">
        <v>0.40279999999999999</v>
      </c>
      <c r="M2492" s="275">
        <v>0.33420899999999998</v>
      </c>
      <c r="N2492" s="276">
        <v>17.028550148957304</v>
      </c>
      <c r="O2492" s="273"/>
      <c r="P2492" s="273"/>
    </row>
    <row r="2493" spans="1:16" s="11" customFormat="1">
      <c r="A2493" s="271">
        <v>2490</v>
      </c>
      <c r="C2493" s="272" t="s">
        <v>2194</v>
      </c>
      <c r="D2493" s="272" t="s">
        <v>1073</v>
      </c>
      <c r="E2493" s="272"/>
      <c r="F2493" s="273" t="s">
        <v>2849</v>
      </c>
      <c r="G2493" s="274">
        <v>307222140302</v>
      </c>
      <c r="H2493" s="273" t="s">
        <v>6044</v>
      </c>
      <c r="I2493" s="273" t="s">
        <v>5750</v>
      </c>
      <c r="J2493" s="273" t="s">
        <v>373</v>
      </c>
      <c r="K2493" s="275">
        <v>0.8639</v>
      </c>
      <c r="L2493" s="275">
        <v>0.8639</v>
      </c>
      <c r="M2493" s="275">
        <v>0.71928899999999996</v>
      </c>
      <c r="N2493" s="276">
        <v>16.739321680750091</v>
      </c>
      <c r="O2493" s="273"/>
      <c r="P2493" s="273"/>
    </row>
    <row r="2494" spans="1:16" s="11" customFormat="1">
      <c r="A2494" s="271">
        <v>2491</v>
      </c>
      <c r="C2494" s="272" t="s">
        <v>2194</v>
      </c>
      <c r="D2494" s="272" t="s">
        <v>1073</v>
      </c>
      <c r="E2494" s="272"/>
      <c r="F2494" s="273" t="s">
        <v>6045</v>
      </c>
      <c r="G2494" s="274">
        <v>307222140102</v>
      </c>
      <c r="H2494" s="273" t="s">
        <v>6046</v>
      </c>
      <c r="I2494" s="273" t="s">
        <v>5750</v>
      </c>
      <c r="J2494" s="273" t="s">
        <v>373</v>
      </c>
      <c r="K2494" s="275">
        <v>0.78820000000000001</v>
      </c>
      <c r="L2494" s="275">
        <v>0.78820000000000001</v>
      </c>
      <c r="M2494" s="275">
        <v>0.66184200000000004</v>
      </c>
      <c r="N2494" s="276">
        <v>16.031210352702356</v>
      </c>
      <c r="O2494" s="273"/>
      <c r="P2494" s="273"/>
    </row>
    <row r="2495" spans="1:16" s="11" customFormat="1">
      <c r="A2495" s="271">
        <v>2492</v>
      </c>
      <c r="C2495" s="272" t="s">
        <v>2194</v>
      </c>
      <c r="D2495" s="272" t="s">
        <v>1073</v>
      </c>
      <c r="E2495" s="272"/>
      <c r="F2495" s="273" t="s">
        <v>2846</v>
      </c>
      <c r="G2495" s="274">
        <v>307222240502</v>
      </c>
      <c r="H2495" s="273" t="s">
        <v>6047</v>
      </c>
      <c r="I2495" s="273" t="s">
        <v>5750</v>
      </c>
      <c r="J2495" s="273" t="s">
        <v>373</v>
      </c>
      <c r="K2495" s="275">
        <v>0.48020000000000002</v>
      </c>
      <c r="L2495" s="275">
        <v>0.48020000000000002</v>
      </c>
      <c r="M2495" s="275">
        <v>0.40546399999999999</v>
      </c>
      <c r="N2495" s="276">
        <v>15.563515201999174</v>
      </c>
      <c r="O2495" s="273"/>
      <c r="P2495" s="273"/>
    </row>
    <row r="2496" spans="1:16" s="11" customFormat="1">
      <c r="A2496" s="271">
        <v>2493</v>
      </c>
      <c r="C2496" s="272" t="s">
        <v>2194</v>
      </c>
      <c r="D2496" s="272" t="s">
        <v>1073</v>
      </c>
      <c r="E2496" s="272"/>
      <c r="F2496" s="273" t="s">
        <v>6048</v>
      </c>
      <c r="G2496" s="274">
        <v>307222140603</v>
      </c>
      <c r="H2496" s="273" t="s">
        <v>6049</v>
      </c>
      <c r="I2496" s="273" t="s">
        <v>5750</v>
      </c>
      <c r="J2496" s="273" t="s">
        <v>373</v>
      </c>
      <c r="K2496" s="275">
        <v>0.67849999999999999</v>
      </c>
      <c r="L2496" s="275">
        <v>0.67849999999999999</v>
      </c>
      <c r="M2496" s="275">
        <v>0.57438900000000004</v>
      </c>
      <c r="N2496" s="276">
        <v>15.344288872512891</v>
      </c>
      <c r="O2496" s="273"/>
      <c r="P2496" s="273"/>
    </row>
    <row r="2497" spans="1:16" s="11" customFormat="1">
      <c r="A2497" s="271">
        <v>2494</v>
      </c>
      <c r="C2497" s="272" t="s">
        <v>2194</v>
      </c>
      <c r="D2497" s="272" t="s">
        <v>1073</v>
      </c>
      <c r="E2497" s="272"/>
      <c r="F2497" s="273" t="s">
        <v>6048</v>
      </c>
      <c r="G2497" s="274">
        <v>307222140602</v>
      </c>
      <c r="H2497" s="273" t="s">
        <v>6050</v>
      </c>
      <c r="I2497" s="273" t="s">
        <v>5750</v>
      </c>
      <c r="J2497" s="273" t="s">
        <v>373</v>
      </c>
      <c r="K2497" s="275">
        <v>1.4744999999999999</v>
      </c>
      <c r="L2497" s="275">
        <v>1.4744999999999999</v>
      </c>
      <c r="M2497" s="275">
        <v>1.249201</v>
      </c>
      <c r="N2497" s="276">
        <v>15.279688029840619</v>
      </c>
      <c r="O2497" s="273"/>
      <c r="P2497" s="273"/>
    </row>
    <row r="2498" spans="1:16" s="11" customFormat="1">
      <c r="A2498" s="271">
        <v>2495</v>
      </c>
      <c r="C2498" s="272" t="s">
        <v>2194</v>
      </c>
      <c r="D2498" s="272" t="s">
        <v>1073</v>
      </c>
      <c r="E2498" s="272"/>
      <c r="F2498" s="273" t="s">
        <v>6051</v>
      </c>
      <c r="G2498" s="274">
        <v>307222140201</v>
      </c>
      <c r="H2498" s="273" t="s">
        <v>6052</v>
      </c>
      <c r="I2498" s="273" t="s">
        <v>5750</v>
      </c>
      <c r="J2498" s="273" t="s">
        <v>373</v>
      </c>
      <c r="K2498" s="275">
        <v>0.4546</v>
      </c>
      <c r="L2498" s="275">
        <v>0.4546</v>
      </c>
      <c r="M2498" s="275">
        <v>0.38514300000000001</v>
      </c>
      <c r="N2498" s="276">
        <v>15.278706555213372</v>
      </c>
      <c r="O2498" s="273"/>
      <c r="P2498" s="273"/>
    </row>
    <row r="2499" spans="1:16" s="11" customFormat="1">
      <c r="A2499" s="271">
        <v>2496</v>
      </c>
      <c r="C2499" s="272" t="s">
        <v>2194</v>
      </c>
      <c r="D2499" s="272" t="s">
        <v>1073</v>
      </c>
      <c r="E2499" s="272"/>
      <c r="F2499" s="273" t="s">
        <v>6039</v>
      </c>
      <c r="G2499" s="274">
        <v>307222240202</v>
      </c>
      <c r="H2499" s="273" t="s">
        <v>6053</v>
      </c>
      <c r="I2499" s="273" t="s">
        <v>5750</v>
      </c>
      <c r="J2499" s="273" t="s">
        <v>373</v>
      </c>
      <c r="K2499" s="275">
        <v>1.746</v>
      </c>
      <c r="L2499" s="275">
        <v>1.746</v>
      </c>
      <c r="M2499" s="275">
        <v>1.482437</v>
      </c>
      <c r="N2499" s="276">
        <v>15.095246277205041</v>
      </c>
      <c r="O2499" s="273"/>
      <c r="P2499" s="273"/>
    </row>
    <row r="2500" spans="1:16" s="11" customFormat="1">
      <c r="A2500" s="271">
        <v>2497</v>
      </c>
      <c r="C2500" s="272" t="s">
        <v>2194</v>
      </c>
      <c r="D2500" s="272" t="s">
        <v>1073</v>
      </c>
      <c r="E2500" s="272"/>
      <c r="F2500" s="273" t="s">
        <v>6042</v>
      </c>
      <c r="G2500" s="274">
        <v>307222140404</v>
      </c>
      <c r="H2500" s="273" t="s">
        <v>6054</v>
      </c>
      <c r="I2500" s="273" t="s">
        <v>5750</v>
      </c>
      <c r="J2500" s="273" t="s">
        <v>373</v>
      </c>
      <c r="K2500" s="275">
        <v>0.5494</v>
      </c>
      <c r="L2500" s="275">
        <v>0.5494</v>
      </c>
      <c r="M2500" s="275">
        <v>0.46647100000000002</v>
      </c>
      <c r="N2500" s="276">
        <v>15.094466690935562</v>
      </c>
      <c r="O2500" s="273"/>
      <c r="P2500" s="273"/>
    </row>
    <row r="2501" spans="1:16" s="11" customFormat="1">
      <c r="A2501" s="271">
        <v>2498</v>
      </c>
      <c r="C2501" s="272" t="s">
        <v>2194</v>
      </c>
      <c r="D2501" s="272" t="s">
        <v>1073</v>
      </c>
      <c r="E2501" s="272"/>
      <c r="F2501" s="273" t="s">
        <v>2854</v>
      </c>
      <c r="G2501" s="274">
        <v>307222340602</v>
      </c>
      <c r="H2501" s="273" t="s">
        <v>6055</v>
      </c>
      <c r="I2501" s="273" t="s">
        <v>5750</v>
      </c>
      <c r="J2501" s="273" t="s">
        <v>373</v>
      </c>
      <c r="K2501" s="275">
        <v>0.26960000000000001</v>
      </c>
      <c r="L2501" s="275">
        <v>0.26960000000000001</v>
      </c>
      <c r="M2501" s="275">
        <v>0.22962199999999999</v>
      </c>
      <c r="N2501" s="276">
        <v>14.828635014836799</v>
      </c>
      <c r="O2501" s="273"/>
      <c r="P2501" s="273"/>
    </row>
    <row r="2502" spans="1:16" s="11" customFormat="1">
      <c r="A2502" s="271">
        <v>2499</v>
      </c>
      <c r="C2502" s="272" t="s">
        <v>2194</v>
      </c>
      <c r="D2502" s="272" t="s">
        <v>1073</v>
      </c>
      <c r="E2502" s="272"/>
      <c r="F2502" s="273" t="s">
        <v>6048</v>
      </c>
      <c r="G2502" s="274">
        <v>307222140601</v>
      </c>
      <c r="H2502" s="273" t="s">
        <v>6056</v>
      </c>
      <c r="I2502" s="273" t="s">
        <v>5750</v>
      </c>
      <c r="J2502" s="273" t="s">
        <v>373</v>
      </c>
      <c r="K2502" s="275">
        <v>1.21</v>
      </c>
      <c r="L2502" s="275">
        <v>1.21</v>
      </c>
      <c r="M2502" s="275">
        <v>1.0339940000000001</v>
      </c>
      <c r="N2502" s="276">
        <v>14.545950413223133</v>
      </c>
      <c r="O2502" s="273"/>
      <c r="P2502" s="273"/>
    </row>
    <row r="2503" spans="1:16" s="11" customFormat="1">
      <c r="A2503" s="271">
        <v>2500</v>
      </c>
      <c r="C2503" s="272" t="s">
        <v>2194</v>
      </c>
      <c r="D2503" s="272" t="s">
        <v>1073</v>
      </c>
      <c r="E2503" s="272"/>
      <c r="F2503" s="273" t="s">
        <v>2854</v>
      </c>
      <c r="G2503" s="274">
        <v>307222340604</v>
      </c>
      <c r="H2503" s="273" t="s">
        <v>6057</v>
      </c>
      <c r="I2503" s="273" t="s">
        <v>5750</v>
      </c>
      <c r="J2503" s="273" t="s">
        <v>373</v>
      </c>
      <c r="K2503" s="275">
        <v>0.53039999999999998</v>
      </c>
      <c r="L2503" s="275">
        <v>0.53039999999999998</v>
      </c>
      <c r="M2503" s="275">
        <v>0.45409500000000003</v>
      </c>
      <c r="N2503" s="276">
        <v>14.386312217194563</v>
      </c>
      <c r="O2503" s="273"/>
      <c r="P2503" s="273"/>
    </row>
    <row r="2504" spans="1:16" s="11" customFormat="1">
      <c r="A2504" s="271">
        <v>2501</v>
      </c>
      <c r="C2504" s="272" t="s">
        <v>2194</v>
      </c>
      <c r="D2504" s="272" t="s">
        <v>1073</v>
      </c>
      <c r="E2504" s="272"/>
      <c r="F2504" s="273" t="s">
        <v>2849</v>
      </c>
      <c r="G2504" s="274">
        <v>307222140303</v>
      </c>
      <c r="H2504" s="273" t="s">
        <v>6058</v>
      </c>
      <c r="I2504" s="273" t="s">
        <v>5750</v>
      </c>
      <c r="J2504" s="273" t="s">
        <v>373</v>
      </c>
      <c r="K2504" s="275">
        <v>0.151</v>
      </c>
      <c r="L2504" s="275">
        <v>0.151</v>
      </c>
      <c r="M2504" s="275">
        <v>0.129499</v>
      </c>
      <c r="N2504" s="276">
        <v>14.239072847682113</v>
      </c>
      <c r="O2504" s="273"/>
      <c r="P2504" s="273"/>
    </row>
    <row r="2505" spans="1:16" s="11" customFormat="1">
      <c r="A2505" s="271">
        <v>2502</v>
      </c>
      <c r="C2505" s="272" t="s">
        <v>2194</v>
      </c>
      <c r="D2505" s="272" t="s">
        <v>1073</v>
      </c>
      <c r="E2505" s="272"/>
      <c r="F2505" s="273" t="s">
        <v>2852</v>
      </c>
      <c r="G2505" s="274">
        <v>307222340102</v>
      </c>
      <c r="H2505" s="273" t="s">
        <v>6059</v>
      </c>
      <c r="I2505" s="273" t="s">
        <v>5750</v>
      </c>
      <c r="J2505" s="273" t="s">
        <v>373</v>
      </c>
      <c r="K2505" s="275">
        <v>2.4127999999999998</v>
      </c>
      <c r="L2505" s="275">
        <v>2.4127999999999998</v>
      </c>
      <c r="M2505" s="275">
        <v>2.0852590000000002</v>
      </c>
      <c r="N2505" s="276">
        <v>13.575140915119349</v>
      </c>
      <c r="O2505" s="273"/>
      <c r="P2505" s="273"/>
    </row>
    <row r="2506" spans="1:16" s="11" customFormat="1">
      <c r="A2506" s="271">
        <v>2503</v>
      </c>
      <c r="C2506" s="272" t="s">
        <v>2194</v>
      </c>
      <c r="D2506" s="272" t="s">
        <v>1073</v>
      </c>
      <c r="E2506" s="272"/>
      <c r="F2506" s="273" t="s">
        <v>2852</v>
      </c>
      <c r="G2506" s="274">
        <v>307222340104</v>
      </c>
      <c r="H2506" s="273" t="s">
        <v>6060</v>
      </c>
      <c r="I2506" s="273" t="s">
        <v>5750</v>
      </c>
      <c r="J2506" s="273" t="s">
        <v>373</v>
      </c>
      <c r="K2506" s="275">
        <v>1.2430000000000001</v>
      </c>
      <c r="L2506" s="275">
        <v>1.2430000000000001</v>
      </c>
      <c r="M2506" s="275">
        <v>1.0754300000000001</v>
      </c>
      <c r="N2506" s="276">
        <v>13.481094127111826</v>
      </c>
      <c r="O2506" s="273"/>
      <c r="P2506" s="273"/>
    </row>
    <row r="2507" spans="1:16" s="11" customFormat="1">
      <c r="A2507" s="271">
        <v>2504</v>
      </c>
      <c r="C2507" s="272" t="s">
        <v>2194</v>
      </c>
      <c r="D2507" s="272" t="s">
        <v>1073</v>
      </c>
      <c r="E2507" s="272"/>
      <c r="F2507" s="273" t="s">
        <v>6061</v>
      </c>
      <c r="G2507" s="274">
        <v>307222240702</v>
      </c>
      <c r="H2507" s="273" t="s">
        <v>6062</v>
      </c>
      <c r="I2507" s="273" t="s">
        <v>5750</v>
      </c>
      <c r="J2507" s="273" t="s">
        <v>373</v>
      </c>
      <c r="K2507" s="275">
        <v>6.9000000000000006E-2</v>
      </c>
      <c r="L2507" s="275">
        <v>6.9000000000000006E-2</v>
      </c>
      <c r="M2507" s="275">
        <v>5.9741000000000002E-2</v>
      </c>
      <c r="N2507" s="276">
        <v>13.418840579710148</v>
      </c>
      <c r="O2507" s="273"/>
      <c r="P2507" s="273"/>
    </row>
    <row r="2508" spans="1:16" s="11" customFormat="1">
      <c r="A2508" s="271">
        <v>2505</v>
      </c>
      <c r="C2508" s="272" t="s">
        <v>2194</v>
      </c>
      <c r="D2508" s="272" t="s">
        <v>1073</v>
      </c>
      <c r="E2508" s="272"/>
      <c r="F2508" s="273" t="s">
        <v>2848</v>
      </c>
      <c r="G2508" s="274">
        <v>307222340204</v>
      </c>
      <c r="H2508" s="273" t="s">
        <v>6063</v>
      </c>
      <c r="I2508" s="273" t="s">
        <v>5750</v>
      </c>
      <c r="J2508" s="273" t="s">
        <v>373</v>
      </c>
      <c r="K2508" s="275">
        <v>1.1883999999999999</v>
      </c>
      <c r="L2508" s="275">
        <v>1.1883999999999999</v>
      </c>
      <c r="M2508" s="275">
        <v>1.029714</v>
      </c>
      <c r="N2508" s="276">
        <v>13.352911477616955</v>
      </c>
      <c r="O2508" s="273"/>
      <c r="P2508" s="273"/>
    </row>
    <row r="2509" spans="1:16" s="11" customFormat="1">
      <c r="A2509" s="271">
        <v>2506</v>
      </c>
      <c r="C2509" s="272" t="s">
        <v>2194</v>
      </c>
      <c r="D2509" s="272" t="s">
        <v>1073</v>
      </c>
      <c r="E2509" s="272"/>
      <c r="F2509" s="273" t="s">
        <v>6061</v>
      </c>
      <c r="G2509" s="274">
        <v>307222240704</v>
      </c>
      <c r="H2509" s="273" t="s">
        <v>6064</v>
      </c>
      <c r="I2509" s="273" t="s">
        <v>5750</v>
      </c>
      <c r="J2509" s="273" t="s">
        <v>373</v>
      </c>
      <c r="K2509" s="275">
        <v>1.8540000000000001E-2</v>
      </c>
      <c r="L2509" s="275">
        <v>1.8540000000000001E-2</v>
      </c>
      <c r="M2509" s="275">
        <v>1.6080000000000001E-2</v>
      </c>
      <c r="N2509" s="276">
        <v>13.268608414239482</v>
      </c>
      <c r="O2509" s="273"/>
      <c r="P2509" s="273"/>
    </row>
    <row r="2510" spans="1:16" s="11" customFormat="1">
      <c r="A2510" s="271">
        <v>2507</v>
      </c>
      <c r="C2510" s="272" t="s">
        <v>2194</v>
      </c>
      <c r="D2510" s="272" t="s">
        <v>1073</v>
      </c>
      <c r="E2510" s="272"/>
      <c r="F2510" s="273" t="s">
        <v>2849</v>
      </c>
      <c r="G2510" s="274">
        <v>307222140305</v>
      </c>
      <c r="H2510" s="273" t="s">
        <v>6065</v>
      </c>
      <c r="I2510" s="273" t="s">
        <v>5750</v>
      </c>
      <c r="J2510" s="273" t="s">
        <v>373</v>
      </c>
      <c r="K2510" s="275">
        <v>0.84204000000000001</v>
      </c>
      <c r="L2510" s="275">
        <v>0.84204000000000001</v>
      </c>
      <c r="M2510" s="275">
        <v>0.73044500000000001</v>
      </c>
      <c r="N2510" s="276">
        <v>13.252933352334805</v>
      </c>
      <c r="O2510" s="273"/>
      <c r="P2510" s="273"/>
    </row>
    <row r="2511" spans="1:16" s="11" customFormat="1">
      <c r="A2511" s="271">
        <v>2508</v>
      </c>
      <c r="C2511" s="272" t="s">
        <v>2194</v>
      </c>
      <c r="D2511" s="272" t="s">
        <v>1073</v>
      </c>
      <c r="E2511" s="272"/>
      <c r="F2511" s="273" t="s">
        <v>2846</v>
      </c>
      <c r="G2511" s="274">
        <v>307222240501</v>
      </c>
      <c r="H2511" s="273" t="s">
        <v>6066</v>
      </c>
      <c r="I2511" s="273" t="s">
        <v>5750</v>
      </c>
      <c r="J2511" s="273" t="s">
        <v>373</v>
      </c>
      <c r="K2511" s="275">
        <v>0.80081999999999998</v>
      </c>
      <c r="L2511" s="275">
        <v>0.80081999999999998</v>
      </c>
      <c r="M2511" s="275">
        <v>0.69585799999999998</v>
      </c>
      <c r="N2511" s="276">
        <v>13.10681551409805</v>
      </c>
      <c r="O2511" s="273"/>
      <c r="P2511" s="273"/>
    </row>
    <row r="2512" spans="1:16" s="11" customFormat="1">
      <c r="A2512" s="271">
        <v>2509</v>
      </c>
      <c r="C2512" s="272" t="s">
        <v>2194</v>
      </c>
      <c r="D2512" s="272" t="s">
        <v>1073</v>
      </c>
      <c r="E2512" s="272"/>
      <c r="F2512" s="273" t="s">
        <v>2856</v>
      </c>
      <c r="G2512" s="274">
        <v>307222340401</v>
      </c>
      <c r="H2512" s="273" t="s">
        <v>6067</v>
      </c>
      <c r="I2512" s="273" t="s">
        <v>5750</v>
      </c>
      <c r="J2512" s="273" t="s">
        <v>373</v>
      </c>
      <c r="K2512" s="275">
        <v>0.86980000000000002</v>
      </c>
      <c r="L2512" s="275">
        <v>0.86980000000000002</v>
      </c>
      <c r="M2512" s="275">
        <v>0.75726300000000002</v>
      </c>
      <c r="N2512" s="276">
        <v>12.938261669349274</v>
      </c>
      <c r="O2512" s="273"/>
      <c r="P2512" s="273"/>
    </row>
    <row r="2513" spans="1:16" s="11" customFormat="1">
      <c r="A2513" s="271">
        <v>2510</v>
      </c>
      <c r="C2513" s="272" t="s">
        <v>2194</v>
      </c>
      <c r="D2513" s="272" t="s">
        <v>1073</v>
      </c>
      <c r="E2513" s="272"/>
      <c r="F2513" s="273" t="s">
        <v>6045</v>
      </c>
      <c r="G2513" s="274">
        <v>307222140104</v>
      </c>
      <c r="H2513" s="273" t="s">
        <v>6068</v>
      </c>
      <c r="I2513" s="273" t="s">
        <v>5750</v>
      </c>
      <c r="J2513" s="273" t="s">
        <v>373</v>
      </c>
      <c r="K2513" s="275">
        <v>0.67679999999999996</v>
      </c>
      <c r="L2513" s="275">
        <v>0.67679999999999996</v>
      </c>
      <c r="M2513" s="275">
        <v>0.58931599999999995</v>
      </c>
      <c r="N2513" s="276">
        <v>12.926122931442082</v>
      </c>
      <c r="O2513" s="273"/>
      <c r="P2513" s="273"/>
    </row>
    <row r="2514" spans="1:16" s="11" customFormat="1">
      <c r="A2514" s="271">
        <v>2511</v>
      </c>
      <c r="C2514" s="272" t="s">
        <v>2194</v>
      </c>
      <c r="D2514" s="272" t="s">
        <v>1073</v>
      </c>
      <c r="E2514" s="272"/>
      <c r="F2514" s="273" t="s">
        <v>2848</v>
      </c>
      <c r="G2514" s="274">
        <v>307222340202</v>
      </c>
      <c r="H2514" s="273" t="s">
        <v>6069</v>
      </c>
      <c r="I2514" s="273" t="s">
        <v>5750</v>
      </c>
      <c r="J2514" s="273" t="s">
        <v>373</v>
      </c>
      <c r="K2514" s="275">
        <v>0.91049999999999998</v>
      </c>
      <c r="L2514" s="275">
        <v>0.91049999999999998</v>
      </c>
      <c r="M2514" s="275">
        <v>0.79406299999999996</v>
      </c>
      <c r="N2514" s="276">
        <v>12.788248215266339</v>
      </c>
      <c r="O2514" s="273"/>
      <c r="P2514" s="273"/>
    </row>
    <row r="2515" spans="1:16" s="11" customFormat="1">
      <c r="A2515" s="271">
        <v>2512</v>
      </c>
      <c r="C2515" s="272" t="s">
        <v>2194</v>
      </c>
      <c r="D2515" s="272" t="s">
        <v>1073</v>
      </c>
      <c r="E2515" s="272"/>
      <c r="F2515" s="273" t="s">
        <v>2859</v>
      </c>
      <c r="G2515" s="274">
        <v>307222340501</v>
      </c>
      <c r="H2515" s="273" t="s">
        <v>6070</v>
      </c>
      <c r="I2515" s="273" t="s">
        <v>5750</v>
      </c>
      <c r="J2515" s="273" t="s">
        <v>373</v>
      </c>
      <c r="K2515" s="275">
        <v>0.95259899999999997</v>
      </c>
      <c r="L2515" s="275">
        <v>0.95259899999999997</v>
      </c>
      <c r="M2515" s="275">
        <v>0.835032</v>
      </c>
      <c r="N2515" s="276">
        <v>12.341709365640735</v>
      </c>
      <c r="O2515" s="273"/>
      <c r="P2515" s="273"/>
    </row>
    <row r="2516" spans="1:16" s="11" customFormat="1">
      <c r="A2516" s="271">
        <v>2513</v>
      </c>
      <c r="C2516" s="272" t="s">
        <v>2194</v>
      </c>
      <c r="D2516" s="272" t="s">
        <v>1073</v>
      </c>
      <c r="E2516" s="272"/>
      <c r="F2516" s="273" t="s">
        <v>6042</v>
      </c>
      <c r="G2516" s="274">
        <v>307222140403</v>
      </c>
      <c r="H2516" s="273" t="s">
        <v>6071</v>
      </c>
      <c r="I2516" s="273" t="s">
        <v>5750</v>
      </c>
      <c r="J2516" s="273" t="s">
        <v>373</v>
      </c>
      <c r="K2516" s="275">
        <v>1.5576000000000001</v>
      </c>
      <c r="L2516" s="275">
        <v>1.5576000000000001</v>
      </c>
      <c r="M2516" s="275">
        <v>1.3699669999999999</v>
      </c>
      <c r="N2516" s="276">
        <v>12.046289162814595</v>
      </c>
      <c r="O2516" s="273"/>
      <c r="P2516" s="273"/>
    </row>
    <row r="2517" spans="1:16" s="11" customFormat="1">
      <c r="A2517" s="271">
        <v>2514</v>
      </c>
      <c r="C2517" s="272" t="s">
        <v>2194</v>
      </c>
      <c r="D2517" s="272" t="s">
        <v>1073</v>
      </c>
      <c r="E2517" s="272"/>
      <c r="F2517" s="273" t="s">
        <v>2859</v>
      </c>
      <c r="G2517" s="274">
        <v>307222340503</v>
      </c>
      <c r="H2517" s="273" t="s">
        <v>6072</v>
      </c>
      <c r="I2517" s="273" t="s">
        <v>5750</v>
      </c>
      <c r="J2517" s="273" t="s">
        <v>373</v>
      </c>
      <c r="K2517" s="275">
        <v>0.537076</v>
      </c>
      <c r="L2517" s="275">
        <v>0.537076</v>
      </c>
      <c r="M2517" s="275">
        <v>0.47256100000000001</v>
      </c>
      <c r="N2517" s="276">
        <v>12.012266420394877</v>
      </c>
      <c r="O2517" s="273"/>
      <c r="P2517" s="273"/>
    </row>
    <row r="2518" spans="1:16" s="11" customFormat="1">
      <c r="A2518" s="271">
        <v>2515</v>
      </c>
      <c r="C2518" s="272" t="s">
        <v>2194</v>
      </c>
      <c r="D2518" s="272" t="s">
        <v>1073</v>
      </c>
      <c r="E2518" s="272"/>
      <c r="F2518" s="273" t="s">
        <v>6051</v>
      </c>
      <c r="G2518" s="274">
        <v>307222140202</v>
      </c>
      <c r="H2518" s="273" t="s">
        <v>6073</v>
      </c>
      <c r="I2518" s="273" t="s">
        <v>5750</v>
      </c>
      <c r="J2518" s="273" t="s">
        <v>373</v>
      </c>
      <c r="K2518" s="275">
        <v>0.1472</v>
      </c>
      <c r="L2518" s="275">
        <v>0.1472</v>
      </c>
      <c r="M2518" s="275">
        <v>0.12976699999999999</v>
      </c>
      <c r="N2518" s="276">
        <v>11.843070652173916</v>
      </c>
      <c r="O2518" s="273"/>
      <c r="P2518" s="273"/>
    </row>
    <row r="2519" spans="1:16" s="11" customFormat="1">
      <c r="A2519" s="271">
        <v>2516</v>
      </c>
      <c r="C2519" s="272" t="s">
        <v>2194</v>
      </c>
      <c r="D2519" s="272" t="s">
        <v>1073</v>
      </c>
      <c r="E2519" s="272"/>
      <c r="F2519" s="273" t="s">
        <v>2861</v>
      </c>
      <c r="G2519" s="274">
        <v>307222240402</v>
      </c>
      <c r="H2519" s="273" t="s">
        <v>6074</v>
      </c>
      <c r="I2519" s="273" t="s">
        <v>5750</v>
      </c>
      <c r="J2519" s="273" t="s">
        <v>373</v>
      </c>
      <c r="K2519" s="275">
        <v>0.87180000000000002</v>
      </c>
      <c r="L2519" s="275">
        <v>0.87180000000000002</v>
      </c>
      <c r="M2519" s="275">
        <v>0.76878899999999994</v>
      </c>
      <c r="N2519" s="276">
        <v>11.815898141775644</v>
      </c>
      <c r="O2519" s="273"/>
      <c r="P2519" s="273"/>
    </row>
    <row r="2520" spans="1:16" s="11" customFormat="1">
      <c r="A2520" s="271">
        <v>2517</v>
      </c>
      <c r="C2520" s="272" t="s">
        <v>2194</v>
      </c>
      <c r="D2520" s="272" t="s">
        <v>1073</v>
      </c>
      <c r="E2520" s="272"/>
      <c r="F2520" s="273" t="s">
        <v>6075</v>
      </c>
      <c r="G2520" s="274">
        <v>307222240302</v>
      </c>
      <c r="H2520" s="273" t="s">
        <v>6076</v>
      </c>
      <c r="I2520" s="273" t="s">
        <v>5750</v>
      </c>
      <c r="J2520" s="273" t="s">
        <v>373</v>
      </c>
      <c r="K2520" s="275">
        <v>0.65449999999999997</v>
      </c>
      <c r="L2520" s="275">
        <v>0.65449999999999997</v>
      </c>
      <c r="M2520" s="275">
        <v>0.57997500000000002</v>
      </c>
      <c r="N2520" s="276">
        <v>11.386554621848733</v>
      </c>
      <c r="O2520" s="273"/>
      <c r="P2520" s="273"/>
    </row>
    <row r="2521" spans="1:16" s="11" customFormat="1">
      <c r="A2521" s="271">
        <v>2518</v>
      </c>
      <c r="C2521" s="272" t="s">
        <v>2194</v>
      </c>
      <c r="D2521" s="272" t="s">
        <v>1073</v>
      </c>
      <c r="E2521" s="272"/>
      <c r="F2521" s="273" t="s">
        <v>6077</v>
      </c>
      <c r="G2521" s="274">
        <v>307222340301</v>
      </c>
      <c r="H2521" s="273" t="s">
        <v>6078</v>
      </c>
      <c r="I2521" s="273" t="s">
        <v>5750</v>
      </c>
      <c r="J2521" s="273" t="s">
        <v>373</v>
      </c>
      <c r="K2521" s="275">
        <v>0.76559999999999995</v>
      </c>
      <c r="L2521" s="275">
        <v>0.76559999999999995</v>
      </c>
      <c r="M2521" s="275">
        <v>0.67876999999999998</v>
      </c>
      <c r="N2521" s="276">
        <v>11.341431556948795</v>
      </c>
      <c r="O2521" s="273"/>
      <c r="P2521" s="273"/>
    </row>
    <row r="2522" spans="1:16" s="11" customFormat="1">
      <c r="A2522" s="271">
        <v>2519</v>
      </c>
      <c r="C2522" s="272" t="s">
        <v>2194</v>
      </c>
      <c r="D2522" s="272" t="s">
        <v>1073</v>
      </c>
      <c r="E2522" s="272"/>
      <c r="F2522" s="273" t="s">
        <v>6061</v>
      </c>
      <c r="G2522" s="274">
        <v>307222240703</v>
      </c>
      <c r="H2522" s="273" t="s">
        <v>6079</v>
      </c>
      <c r="I2522" s="273" t="s">
        <v>5750</v>
      </c>
      <c r="J2522" s="273" t="s">
        <v>373</v>
      </c>
      <c r="K2522" s="275">
        <v>0.1206</v>
      </c>
      <c r="L2522" s="275">
        <v>0.1206</v>
      </c>
      <c r="M2522" s="275">
        <v>0.10712099999999999</v>
      </c>
      <c r="N2522" s="276">
        <v>11.176616915422889</v>
      </c>
      <c r="O2522" s="273"/>
      <c r="P2522" s="273"/>
    </row>
    <row r="2523" spans="1:16" s="11" customFormat="1">
      <c r="A2523" s="271">
        <v>2520</v>
      </c>
      <c r="C2523" s="272" t="s">
        <v>2194</v>
      </c>
      <c r="D2523" s="272" t="s">
        <v>1073</v>
      </c>
      <c r="E2523" s="272"/>
      <c r="F2523" s="273" t="s">
        <v>2848</v>
      </c>
      <c r="G2523" s="274">
        <v>307222340201</v>
      </c>
      <c r="H2523" s="273" t="s">
        <v>6080</v>
      </c>
      <c r="I2523" s="273" t="s">
        <v>5750</v>
      </c>
      <c r="J2523" s="273" t="s">
        <v>373</v>
      </c>
      <c r="K2523" s="275">
        <v>0.84789999999999999</v>
      </c>
      <c r="L2523" s="275">
        <v>0.84789999999999999</v>
      </c>
      <c r="M2523" s="275">
        <v>0.753996</v>
      </c>
      <c r="N2523" s="276">
        <v>11.074890906946573</v>
      </c>
      <c r="O2523" s="273"/>
      <c r="P2523" s="273"/>
    </row>
    <row r="2524" spans="1:16" s="11" customFormat="1">
      <c r="A2524" s="271">
        <v>2521</v>
      </c>
      <c r="C2524" s="272" t="s">
        <v>2194</v>
      </c>
      <c r="D2524" s="272" t="s">
        <v>1073</v>
      </c>
      <c r="E2524" s="272"/>
      <c r="F2524" s="273" t="s">
        <v>6081</v>
      </c>
      <c r="G2524" s="274">
        <v>307222140702</v>
      </c>
      <c r="H2524" s="273" t="s">
        <v>6082</v>
      </c>
      <c r="I2524" s="273" t="s">
        <v>5750</v>
      </c>
      <c r="J2524" s="273" t="s">
        <v>373</v>
      </c>
      <c r="K2524" s="275">
        <v>0.56999999999999995</v>
      </c>
      <c r="L2524" s="275">
        <v>0.56999999999999995</v>
      </c>
      <c r="M2524" s="275">
        <v>0.50723799999999997</v>
      </c>
      <c r="N2524" s="276">
        <v>11.010877192982454</v>
      </c>
      <c r="O2524" s="273"/>
      <c r="P2524" s="273"/>
    </row>
    <row r="2525" spans="1:16" s="11" customFormat="1">
      <c r="A2525" s="271">
        <v>2522</v>
      </c>
      <c r="C2525" s="272" t="s">
        <v>2194</v>
      </c>
      <c r="D2525" s="272" t="s">
        <v>1073</v>
      </c>
      <c r="E2525" s="272"/>
      <c r="F2525" s="273" t="s">
        <v>6077</v>
      </c>
      <c r="G2525" s="274">
        <v>307222340302</v>
      </c>
      <c r="H2525" s="273" t="s">
        <v>6083</v>
      </c>
      <c r="I2525" s="273" t="s">
        <v>5750</v>
      </c>
      <c r="J2525" s="273" t="s">
        <v>373</v>
      </c>
      <c r="K2525" s="275">
        <v>0.67259999999999998</v>
      </c>
      <c r="L2525" s="275">
        <v>0.67259999999999998</v>
      </c>
      <c r="M2525" s="275">
        <v>0.59909599999999996</v>
      </c>
      <c r="N2525" s="276">
        <v>10.928337793636636</v>
      </c>
      <c r="O2525" s="273"/>
      <c r="P2525" s="273"/>
    </row>
    <row r="2526" spans="1:16" s="11" customFormat="1">
      <c r="A2526" s="271">
        <v>2523</v>
      </c>
      <c r="C2526" s="272" t="s">
        <v>2194</v>
      </c>
      <c r="D2526" s="272" t="s">
        <v>1073</v>
      </c>
      <c r="E2526" s="272"/>
      <c r="F2526" s="273" t="s">
        <v>2859</v>
      </c>
      <c r="G2526" s="274">
        <v>307222340502</v>
      </c>
      <c r="H2526" s="273" t="s">
        <v>6084</v>
      </c>
      <c r="I2526" s="273" t="s">
        <v>5750</v>
      </c>
      <c r="J2526" s="273" t="s">
        <v>373</v>
      </c>
      <c r="K2526" s="275">
        <v>0.91981999999999997</v>
      </c>
      <c r="L2526" s="275">
        <v>0.91981999999999997</v>
      </c>
      <c r="M2526" s="275">
        <v>0.82042899999999996</v>
      </c>
      <c r="N2526" s="276">
        <v>10.805483681589878</v>
      </c>
      <c r="O2526" s="273"/>
      <c r="P2526" s="273"/>
    </row>
    <row r="2527" spans="1:16" s="11" customFormat="1">
      <c r="A2527" s="271">
        <v>2524</v>
      </c>
      <c r="C2527" s="272" t="s">
        <v>2194</v>
      </c>
      <c r="D2527" s="272" t="s">
        <v>1073</v>
      </c>
      <c r="E2527" s="272"/>
      <c r="F2527" s="273" t="s">
        <v>6085</v>
      </c>
      <c r="G2527" s="274">
        <v>307222240601</v>
      </c>
      <c r="H2527" s="273" t="s">
        <v>6086</v>
      </c>
      <c r="I2527" s="273" t="s">
        <v>5750</v>
      </c>
      <c r="J2527" s="273" t="s">
        <v>373</v>
      </c>
      <c r="K2527" s="275">
        <v>0.55320000000000003</v>
      </c>
      <c r="L2527" s="275">
        <v>0.55320000000000003</v>
      </c>
      <c r="M2527" s="275">
        <v>0.49426500000000001</v>
      </c>
      <c r="N2527" s="276">
        <v>10.653470715835143</v>
      </c>
      <c r="O2527" s="273"/>
      <c r="P2527" s="273"/>
    </row>
    <row r="2528" spans="1:16" s="11" customFormat="1">
      <c r="A2528" s="271">
        <v>2525</v>
      </c>
      <c r="C2528" s="272" t="s">
        <v>2194</v>
      </c>
      <c r="D2528" s="272" t="s">
        <v>1073</v>
      </c>
      <c r="E2528" s="272"/>
      <c r="F2528" s="273" t="s">
        <v>2861</v>
      </c>
      <c r="G2528" s="274">
        <v>307222240403</v>
      </c>
      <c r="H2528" s="273" t="s">
        <v>6087</v>
      </c>
      <c r="I2528" s="273" t="s">
        <v>5750</v>
      </c>
      <c r="J2528" s="273" t="s">
        <v>373</v>
      </c>
      <c r="K2528" s="275">
        <v>0.73514999999999997</v>
      </c>
      <c r="L2528" s="275">
        <v>0.73514999999999997</v>
      </c>
      <c r="M2528" s="275">
        <v>0.65698900000000005</v>
      </c>
      <c r="N2528" s="276">
        <v>10.631979868054128</v>
      </c>
      <c r="O2528" s="273"/>
      <c r="P2528" s="273"/>
    </row>
    <row r="2529" spans="1:16" s="11" customFormat="1">
      <c r="A2529" s="271">
        <v>2526</v>
      </c>
      <c r="C2529" s="272" t="s">
        <v>2194</v>
      </c>
      <c r="D2529" s="272" t="s">
        <v>1073</v>
      </c>
      <c r="E2529" s="272"/>
      <c r="F2529" s="273" t="s">
        <v>6075</v>
      </c>
      <c r="G2529" s="274">
        <v>307222240304</v>
      </c>
      <c r="H2529" s="273" t="s">
        <v>6088</v>
      </c>
      <c r="I2529" s="273" t="s">
        <v>5750</v>
      </c>
      <c r="J2529" s="273" t="s">
        <v>373</v>
      </c>
      <c r="K2529" s="275">
        <v>0.90880000000000005</v>
      </c>
      <c r="L2529" s="275">
        <v>0.90880000000000005</v>
      </c>
      <c r="M2529" s="275">
        <v>0.81366000000000005</v>
      </c>
      <c r="N2529" s="276">
        <v>10.46875</v>
      </c>
      <c r="O2529" s="273"/>
      <c r="P2529" s="273"/>
    </row>
    <row r="2530" spans="1:16" s="11" customFormat="1">
      <c r="A2530" s="271">
        <v>2527</v>
      </c>
      <c r="C2530" s="272" t="s">
        <v>2194</v>
      </c>
      <c r="D2530" s="272" t="s">
        <v>1073</v>
      </c>
      <c r="E2530" s="272"/>
      <c r="F2530" s="273" t="s">
        <v>6077</v>
      </c>
      <c r="G2530" s="274">
        <v>307222340303</v>
      </c>
      <c r="H2530" s="273" t="s">
        <v>6089</v>
      </c>
      <c r="I2530" s="273" t="s">
        <v>5750</v>
      </c>
      <c r="J2530" s="273" t="s">
        <v>373</v>
      </c>
      <c r="K2530" s="275">
        <v>0.60019999999999996</v>
      </c>
      <c r="L2530" s="275">
        <v>0.60019999999999996</v>
      </c>
      <c r="M2530" s="275">
        <v>0.53845600000000005</v>
      </c>
      <c r="N2530" s="276">
        <v>10.287237587470829</v>
      </c>
      <c r="O2530" s="273"/>
      <c r="P2530" s="273"/>
    </row>
    <row r="2531" spans="1:16" s="11" customFormat="1">
      <c r="A2531" s="271">
        <v>2528</v>
      </c>
      <c r="C2531" s="272" t="s">
        <v>2194</v>
      </c>
      <c r="D2531" s="272" t="s">
        <v>1073</v>
      </c>
      <c r="E2531" s="272"/>
      <c r="F2531" s="273" t="s">
        <v>2854</v>
      </c>
      <c r="G2531" s="274">
        <v>307222340603</v>
      </c>
      <c r="H2531" s="273" t="s">
        <v>6090</v>
      </c>
      <c r="I2531" s="273" t="s">
        <v>5750</v>
      </c>
      <c r="J2531" s="273" t="s">
        <v>373</v>
      </c>
      <c r="K2531" s="275">
        <v>0.69720000000000004</v>
      </c>
      <c r="L2531" s="275">
        <v>0.69720000000000004</v>
      </c>
      <c r="M2531" s="275">
        <v>0.62764399999999998</v>
      </c>
      <c r="N2531" s="276">
        <v>9.9764773379231304</v>
      </c>
      <c r="O2531" s="273"/>
      <c r="P2531" s="273"/>
    </row>
    <row r="2532" spans="1:16" s="11" customFormat="1">
      <c r="A2532" s="271">
        <v>2529</v>
      </c>
      <c r="C2532" s="272" t="s">
        <v>2194</v>
      </c>
      <c r="D2532" s="272" t="s">
        <v>1073</v>
      </c>
      <c r="E2532" s="272"/>
      <c r="F2532" s="273" t="s">
        <v>6075</v>
      </c>
      <c r="G2532" s="274">
        <v>307222240305</v>
      </c>
      <c r="H2532" s="273" t="s">
        <v>6091</v>
      </c>
      <c r="I2532" s="273" t="s">
        <v>5750</v>
      </c>
      <c r="J2532" s="273" t="s">
        <v>373</v>
      </c>
      <c r="K2532" s="275">
        <v>1.1386000000000001</v>
      </c>
      <c r="L2532" s="275">
        <v>1.1386000000000001</v>
      </c>
      <c r="M2532" s="275">
        <v>1.025398</v>
      </c>
      <c r="N2532" s="276">
        <v>9.9422097312489033</v>
      </c>
      <c r="O2532" s="273"/>
      <c r="P2532" s="273"/>
    </row>
    <row r="2533" spans="1:16" s="11" customFormat="1">
      <c r="A2533" s="271">
        <v>2530</v>
      </c>
      <c r="C2533" s="272" t="s">
        <v>2194</v>
      </c>
      <c r="D2533" s="272" t="s">
        <v>1073</v>
      </c>
      <c r="E2533" s="272"/>
      <c r="F2533" s="273" t="s">
        <v>6045</v>
      </c>
      <c r="G2533" s="274">
        <v>307222140101</v>
      </c>
      <c r="H2533" s="273" t="s">
        <v>6092</v>
      </c>
      <c r="I2533" s="273" t="s">
        <v>5750</v>
      </c>
      <c r="J2533" s="273" t="s">
        <v>373</v>
      </c>
      <c r="K2533" s="275">
        <v>0.90600000000000003</v>
      </c>
      <c r="L2533" s="275">
        <v>0.90600000000000003</v>
      </c>
      <c r="M2533" s="275">
        <v>0.81594599999999995</v>
      </c>
      <c r="N2533" s="276">
        <v>9.9397350993377565</v>
      </c>
      <c r="O2533" s="273"/>
      <c r="P2533" s="273"/>
    </row>
    <row r="2534" spans="1:16" s="11" customFormat="1">
      <c r="A2534" s="271">
        <v>2531</v>
      </c>
      <c r="C2534" s="272" t="s">
        <v>2194</v>
      </c>
      <c r="D2534" s="272" t="s">
        <v>1073</v>
      </c>
      <c r="E2534" s="272"/>
      <c r="F2534" s="273" t="s">
        <v>2861</v>
      </c>
      <c r="G2534" s="274">
        <v>307222240404</v>
      </c>
      <c r="H2534" s="273" t="s">
        <v>6093</v>
      </c>
      <c r="I2534" s="273" t="s">
        <v>5750</v>
      </c>
      <c r="J2534" s="273" t="s">
        <v>373</v>
      </c>
      <c r="K2534" s="275">
        <v>0.92979999999999996</v>
      </c>
      <c r="L2534" s="275">
        <v>0.92979999999999996</v>
      </c>
      <c r="M2534" s="275">
        <v>0.83819900000000003</v>
      </c>
      <c r="N2534" s="276">
        <v>9.8516885351688472</v>
      </c>
      <c r="O2534" s="273"/>
      <c r="P2534" s="273"/>
    </row>
    <row r="2535" spans="1:16" s="11" customFormat="1">
      <c r="A2535" s="271">
        <v>2532</v>
      </c>
      <c r="C2535" s="272" t="s">
        <v>2194</v>
      </c>
      <c r="D2535" s="272" t="s">
        <v>1073</v>
      </c>
      <c r="E2535" s="272"/>
      <c r="F2535" s="273" t="s">
        <v>2856</v>
      </c>
      <c r="G2535" s="274">
        <v>307222340402</v>
      </c>
      <c r="H2535" s="273" t="s">
        <v>6094</v>
      </c>
      <c r="I2535" s="273" t="s">
        <v>5750</v>
      </c>
      <c r="J2535" s="273" t="s">
        <v>373</v>
      </c>
      <c r="K2535" s="275">
        <v>1.2425999999999999</v>
      </c>
      <c r="L2535" s="275">
        <v>1.2425999999999999</v>
      </c>
      <c r="M2535" s="275">
        <v>1.121065</v>
      </c>
      <c r="N2535" s="276">
        <v>9.7807017543859622</v>
      </c>
      <c r="O2535" s="273"/>
      <c r="P2535" s="273"/>
    </row>
    <row r="2536" spans="1:16" s="11" customFormat="1">
      <c r="A2536" s="271">
        <v>2533</v>
      </c>
      <c r="C2536" s="272" t="s">
        <v>2194</v>
      </c>
      <c r="D2536" s="272" t="s">
        <v>1073</v>
      </c>
      <c r="E2536" s="272"/>
      <c r="F2536" s="273" t="s">
        <v>6061</v>
      </c>
      <c r="G2536" s="274">
        <v>307222240701</v>
      </c>
      <c r="H2536" s="273" t="s">
        <v>6095</v>
      </c>
      <c r="I2536" s="273" t="s">
        <v>5750</v>
      </c>
      <c r="J2536" s="273" t="s">
        <v>373</v>
      </c>
      <c r="K2536" s="275">
        <v>0.17979999999999999</v>
      </c>
      <c r="L2536" s="275">
        <v>0.17979999999999999</v>
      </c>
      <c r="M2536" s="275">
        <v>0.16254199999999999</v>
      </c>
      <c r="N2536" s="276">
        <v>9.5984427141268061</v>
      </c>
      <c r="O2536" s="273"/>
      <c r="P2536" s="273"/>
    </row>
    <row r="2537" spans="1:16" s="11" customFormat="1">
      <c r="A2537" s="271">
        <v>2534</v>
      </c>
      <c r="C2537" s="272" t="s">
        <v>2194</v>
      </c>
      <c r="D2537" s="272" t="s">
        <v>1073</v>
      </c>
      <c r="E2537" s="272"/>
      <c r="F2537" s="273" t="s">
        <v>6051</v>
      </c>
      <c r="G2537" s="274">
        <v>307222140203</v>
      </c>
      <c r="H2537" s="273" t="s">
        <v>6096</v>
      </c>
      <c r="I2537" s="273" t="s">
        <v>5750</v>
      </c>
      <c r="J2537" s="273" t="s">
        <v>373</v>
      </c>
      <c r="K2537" s="275">
        <v>0.36699999999999999</v>
      </c>
      <c r="L2537" s="275">
        <v>0.36699999999999999</v>
      </c>
      <c r="M2537" s="275">
        <v>0.33208399999999999</v>
      </c>
      <c r="N2537" s="276">
        <v>9.5138964577656679</v>
      </c>
      <c r="O2537" s="273"/>
      <c r="P2537" s="273"/>
    </row>
    <row r="2538" spans="1:16" s="11" customFormat="1">
      <c r="A2538" s="271">
        <v>2535</v>
      </c>
      <c r="C2538" s="272" t="s">
        <v>2194</v>
      </c>
      <c r="D2538" s="272" t="s">
        <v>1073</v>
      </c>
      <c r="E2538" s="272"/>
      <c r="F2538" s="273" t="s">
        <v>6081</v>
      </c>
      <c r="G2538" s="274">
        <v>307222140701</v>
      </c>
      <c r="H2538" s="273" t="s">
        <v>6097</v>
      </c>
      <c r="I2538" s="273" t="s">
        <v>5750</v>
      </c>
      <c r="J2538" s="273" t="s">
        <v>373</v>
      </c>
      <c r="K2538" s="275">
        <v>0.28599999999999998</v>
      </c>
      <c r="L2538" s="275">
        <v>0.28599999999999998</v>
      </c>
      <c r="M2538" s="275">
        <v>0.25945800000000002</v>
      </c>
      <c r="N2538" s="276">
        <v>9.2804195804195651</v>
      </c>
      <c r="O2538" s="273"/>
      <c r="P2538" s="273"/>
    </row>
    <row r="2539" spans="1:16" s="11" customFormat="1">
      <c r="A2539" s="271">
        <v>2536</v>
      </c>
      <c r="C2539" s="272" t="s">
        <v>2194</v>
      </c>
      <c r="D2539" s="272" t="s">
        <v>1073</v>
      </c>
      <c r="E2539" s="272"/>
      <c r="F2539" s="273" t="s">
        <v>6039</v>
      </c>
      <c r="G2539" s="274">
        <v>307222240201</v>
      </c>
      <c r="H2539" s="273" t="s">
        <v>6098</v>
      </c>
      <c r="I2539" s="273" t="s">
        <v>5762</v>
      </c>
      <c r="J2539" s="273" t="s">
        <v>373</v>
      </c>
      <c r="K2539" s="275">
        <v>0.42059999999999997</v>
      </c>
      <c r="L2539" s="275">
        <v>0.42059999999999997</v>
      </c>
      <c r="M2539" s="275">
        <v>0.38197799999999998</v>
      </c>
      <c r="N2539" s="276">
        <v>9.1825962910128371</v>
      </c>
      <c r="O2539" s="273"/>
      <c r="P2539" s="273"/>
    </row>
    <row r="2540" spans="1:16" s="11" customFormat="1">
      <c r="A2540" s="271">
        <v>2537</v>
      </c>
      <c r="C2540" s="272" t="s">
        <v>2194</v>
      </c>
      <c r="D2540" s="272" t="s">
        <v>1073</v>
      </c>
      <c r="E2540" s="272"/>
      <c r="F2540" s="273" t="s">
        <v>6081</v>
      </c>
      <c r="G2540" s="274">
        <v>307222140703</v>
      </c>
      <c r="H2540" s="273" t="s">
        <v>6099</v>
      </c>
      <c r="I2540" s="273" t="s">
        <v>5750</v>
      </c>
      <c r="J2540" s="273" t="s">
        <v>373</v>
      </c>
      <c r="K2540" s="275">
        <v>0.26419999999999999</v>
      </c>
      <c r="L2540" s="275">
        <v>0.26419999999999999</v>
      </c>
      <c r="M2540" s="275">
        <v>0.240226</v>
      </c>
      <c r="N2540" s="276">
        <v>9.0741862225586658</v>
      </c>
      <c r="O2540" s="273"/>
      <c r="P2540" s="273"/>
    </row>
    <row r="2541" spans="1:16" s="11" customFormat="1">
      <c r="A2541" s="271">
        <v>2538</v>
      </c>
      <c r="C2541" s="272" t="s">
        <v>2194</v>
      </c>
      <c r="D2541" s="272" t="s">
        <v>1073</v>
      </c>
      <c r="E2541" s="272"/>
      <c r="F2541" s="273" t="s">
        <v>6045</v>
      </c>
      <c r="G2541" s="274">
        <v>307222140103</v>
      </c>
      <c r="H2541" s="273" t="s">
        <v>6100</v>
      </c>
      <c r="I2541" s="273" t="s">
        <v>5750</v>
      </c>
      <c r="J2541" s="273" t="s">
        <v>373</v>
      </c>
      <c r="K2541" s="275">
        <v>0.38900000000000001</v>
      </c>
      <c r="L2541" s="275">
        <v>0.38900000000000001</v>
      </c>
      <c r="M2541" s="275">
        <v>0.35479300000000003</v>
      </c>
      <c r="N2541" s="276">
        <v>8.7935732647814877</v>
      </c>
      <c r="O2541" s="273"/>
      <c r="P2541" s="273"/>
    </row>
    <row r="2542" spans="1:16" s="11" customFormat="1">
      <c r="A2542" s="271">
        <v>2539</v>
      </c>
      <c r="C2542" s="272" t="s">
        <v>2194</v>
      </c>
      <c r="D2542" s="272" t="s">
        <v>1073</v>
      </c>
      <c r="E2542" s="272"/>
      <c r="F2542" s="273" t="s">
        <v>6075</v>
      </c>
      <c r="G2542" s="274">
        <v>307222240301</v>
      </c>
      <c r="H2542" s="273" t="s">
        <v>6101</v>
      </c>
      <c r="I2542" s="273" t="s">
        <v>5750</v>
      </c>
      <c r="J2542" s="273" t="s">
        <v>373</v>
      </c>
      <c r="K2542" s="275">
        <v>0.68259999999999998</v>
      </c>
      <c r="L2542" s="275">
        <v>0.68259999999999998</v>
      </c>
      <c r="M2542" s="275">
        <v>0.62263800000000002</v>
      </c>
      <c r="N2542" s="276">
        <v>8.7843539408145261</v>
      </c>
      <c r="O2542" s="273"/>
      <c r="P2542" s="273"/>
    </row>
    <row r="2543" spans="1:16" s="11" customFormat="1">
      <c r="A2543" s="271">
        <v>2540</v>
      </c>
      <c r="C2543" s="272" t="s">
        <v>2194</v>
      </c>
      <c r="D2543" s="272" t="s">
        <v>1073</v>
      </c>
      <c r="E2543" s="272"/>
      <c r="F2543" s="273" t="s">
        <v>6085</v>
      </c>
      <c r="G2543" s="274">
        <v>307222240603</v>
      </c>
      <c r="H2543" s="273" t="s">
        <v>6102</v>
      </c>
      <c r="I2543" s="273" t="s">
        <v>5750</v>
      </c>
      <c r="J2543" s="273" t="s">
        <v>373</v>
      </c>
      <c r="K2543" s="275">
        <v>0.7238</v>
      </c>
      <c r="L2543" s="275">
        <v>0.7238</v>
      </c>
      <c r="M2543" s="275">
        <v>0.661609</v>
      </c>
      <c r="N2543" s="276">
        <v>8.5922906880353693</v>
      </c>
      <c r="O2543" s="273"/>
      <c r="P2543" s="273"/>
    </row>
    <row r="2544" spans="1:16" s="11" customFormat="1">
      <c r="A2544" s="271">
        <v>2541</v>
      </c>
      <c r="C2544" s="272" t="s">
        <v>2194</v>
      </c>
      <c r="D2544" s="272" t="s">
        <v>1073</v>
      </c>
      <c r="E2544" s="272"/>
      <c r="F2544" s="273" t="s">
        <v>6039</v>
      </c>
      <c r="G2544" s="274">
        <v>307222240205</v>
      </c>
      <c r="H2544" s="273" t="s">
        <v>6103</v>
      </c>
      <c r="I2544" s="273" t="s">
        <v>5762</v>
      </c>
      <c r="J2544" s="273" t="s">
        <v>373</v>
      </c>
      <c r="K2544" s="275">
        <v>0.1714</v>
      </c>
      <c r="L2544" s="275">
        <v>0.1714</v>
      </c>
      <c r="M2544" s="275">
        <v>0.15681999999999999</v>
      </c>
      <c r="N2544" s="276">
        <v>8.5064177362893876</v>
      </c>
      <c r="O2544" s="273"/>
      <c r="P2544" s="273"/>
    </row>
    <row r="2545" spans="1:16" s="11" customFormat="1">
      <c r="A2545" s="271">
        <v>2542</v>
      </c>
      <c r="C2545" s="272" t="s">
        <v>2194</v>
      </c>
      <c r="D2545" s="272" t="s">
        <v>1073</v>
      </c>
      <c r="E2545" s="272"/>
      <c r="F2545" s="273" t="s">
        <v>6042</v>
      </c>
      <c r="G2545" s="274">
        <v>307222140401</v>
      </c>
      <c r="H2545" s="273" t="s">
        <v>6104</v>
      </c>
      <c r="I2545" s="273" t="s">
        <v>5750</v>
      </c>
      <c r="J2545" s="273" t="s">
        <v>373</v>
      </c>
      <c r="K2545" s="275">
        <v>1.286</v>
      </c>
      <c r="L2545" s="275">
        <v>1.286</v>
      </c>
      <c r="M2545" s="275">
        <v>1.1797200000000001</v>
      </c>
      <c r="N2545" s="276">
        <v>8.2643856920684247</v>
      </c>
      <c r="O2545" s="273"/>
      <c r="P2545" s="273"/>
    </row>
    <row r="2546" spans="1:16" s="11" customFormat="1">
      <c r="A2546" s="271">
        <v>2543</v>
      </c>
      <c r="C2546" s="272" t="s">
        <v>2194</v>
      </c>
      <c r="D2546" s="272" t="s">
        <v>1073</v>
      </c>
      <c r="E2546" s="272"/>
      <c r="F2546" s="273" t="s">
        <v>6085</v>
      </c>
      <c r="G2546" s="274">
        <v>307222240602</v>
      </c>
      <c r="H2546" s="273" t="s">
        <v>6105</v>
      </c>
      <c r="I2546" s="273" t="s">
        <v>5750</v>
      </c>
      <c r="J2546" s="273" t="s">
        <v>373</v>
      </c>
      <c r="K2546" s="275">
        <v>5.62E-2</v>
      </c>
      <c r="L2546" s="275">
        <v>5.62E-2</v>
      </c>
      <c r="M2546" s="275">
        <v>5.1596999999999997E-2</v>
      </c>
      <c r="N2546" s="276">
        <v>8.1903914590747391</v>
      </c>
      <c r="O2546" s="273"/>
      <c r="P2546" s="273"/>
    </row>
    <row r="2547" spans="1:16" s="11" customFormat="1">
      <c r="A2547" s="271">
        <v>2544</v>
      </c>
      <c r="C2547" s="272" t="s">
        <v>2194</v>
      </c>
      <c r="D2547" s="272" t="s">
        <v>1073</v>
      </c>
      <c r="E2547" s="272"/>
      <c r="F2547" s="273" t="s">
        <v>2858</v>
      </c>
      <c r="G2547" s="274">
        <v>307222240103</v>
      </c>
      <c r="H2547" s="273" t="s">
        <v>6106</v>
      </c>
      <c r="I2547" s="273" t="s">
        <v>5750</v>
      </c>
      <c r="J2547" s="273" t="s">
        <v>373</v>
      </c>
      <c r="K2547" s="275">
        <v>0.76680000000000004</v>
      </c>
      <c r="L2547" s="275">
        <v>0.76680000000000004</v>
      </c>
      <c r="M2547" s="275">
        <v>0.70563200000000004</v>
      </c>
      <c r="N2547" s="276">
        <v>7.9770474700052159</v>
      </c>
      <c r="O2547" s="273"/>
      <c r="P2547" s="273"/>
    </row>
    <row r="2548" spans="1:16" s="11" customFormat="1">
      <c r="A2548" s="271">
        <v>2545</v>
      </c>
      <c r="C2548" s="272" t="s">
        <v>2194</v>
      </c>
      <c r="D2548" s="272" t="s">
        <v>1073</v>
      </c>
      <c r="E2548" s="272"/>
      <c r="F2548" s="273" t="s">
        <v>2852</v>
      </c>
      <c r="G2548" s="274">
        <v>307222340103</v>
      </c>
      <c r="H2548" s="273" t="s">
        <v>6107</v>
      </c>
      <c r="I2548" s="273" t="s">
        <v>5750</v>
      </c>
      <c r="J2548" s="273" t="s">
        <v>373</v>
      </c>
      <c r="K2548" s="275">
        <v>1.5599999999999999E-2</v>
      </c>
      <c r="L2548" s="275">
        <v>1.5599999999999999E-2</v>
      </c>
      <c r="M2548" s="275">
        <v>1.4359E-2</v>
      </c>
      <c r="N2548" s="276">
        <v>7.9551282051281991</v>
      </c>
      <c r="O2548" s="273"/>
      <c r="P2548" s="273"/>
    </row>
    <row r="2549" spans="1:16" s="11" customFormat="1">
      <c r="A2549" s="271">
        <v>2546</v>
      </c>
      <c r="C2549" s="272" t="s">
        <v>2194</v>
      </c>
      <c r="D2549" s="272" t="s">
        <v>1073</v>
      </c>
      <c r="E2549" s="272"/>
      <c r="F2549" s="273" t="s">
        <v>6075</v>
      </c>
      <c r="G2549" s="274">
        <v>307222240303</v>
      </c>
      <c r="H2549" s="273" t="s">
        <v>6108</v>
      </c>
      <c r="I2549" s="273" t="s">
        <v>5750</v>
      </c>
      <c r="J2549" s="273" t="s">
        <v>373</v>
      </c>
      <c r="K2549" s="275">
        <v>1.0169999999999999</v>
      </c>
      <c r="L2549" s="275">
        <v>1.0169999999999999</v>
      </c>
      <c r="M2549" s="275">
        <v>0.93677500000000002</v>
      </c>
      <c r="N2549" s="276">
        <v>7.888397246804316</v>
      </c>
      <c r="O2549" s="273"/>
      <c r="P2549" s="273"/>
    </row>
    <row r="2550" spans="1:16" s="11" customFormat="1">
      <c r="A2550" s="271">
        <v>2547</v>
      </c>
      <c r="C2550" s="272" t="s">
        <v>2194</v>
      </c>
      <c r="D2550" s="272" t="s">
        <v>1073</v>
      </c>
      <c r="E2550" s="272"/>
      <c r="F2550" s="273" t="s">
        <v>2858</v>
      </c>
      <c r="G2550" s="274">
        <v>307222240101</v>
      </c>
      <c r="H2550" s="273" t="s">
        <v>6109</v>
      </c>
      <c r="I2550" s="273" t="s">
        <v>5750</v>
      </c>
      <c r="J2550" s="273" t="s">
        <v>373</v>
      </c>
      <c r="K2550" s="275">
        <v>1.123</v>
      </c>
      <c r="L2550" s="275">
        <v>1.123</v>
      </c>
      <c r="M2550" s="275">
        <v>1.0344390000000001</v>
      </c>
      <c r="N2550" s="276">
        <v>7.886108637577907</v>
      </c>
      <c r="O2550" s="273"/>
      <c r="P2550" s="273"/>
    </row>
    <row r="2551" spans="1:16" s="11" customFormat="1">
      <c r="A2551" s="271">
        <v>2548</v>
      </c>
      <c r="C2551" s="272" t="s">
        <v>2194</v>
      </c>
      <c r="D2551" s="272" t="s">
        <v>1073</v>
      </c>
      <c r="E2551" s="272"/>
      <c r="F2551" s="273" t="s">
        <v>6051</v>
      </c>
      <c r="G2551" s="274">
        <v>307222140204</v>
      </c>
      <c r="H2551" s="273" t="s">
        <v>6110</v>
      </c>
      <c r="I2551" s="273" t="s">
        <v>5750</v>
      </c>
      <c r="J2551" s="273" t="s">
        <v>373</v>
      </c>
      <c r="K2551" s="275">
        <v>4.2799999999999998E-2</v>
      </c>
      <c r="L2551" s="275">
        <v>4.2799999999999998E-2</v>
      </c>
      <c r="M2551" s="275">
        <v>3.9482999999999997E-2</v>
      </c>
      <c r="N2551" s="276">
        <v>7.7500000000000018</v>
      </c>
      <c r="O2551" s="273"/>
      <c r="P2551" s="273"/>
    </row>
    <row r="2552" spans="1:16" s="11" customFormat="1">
      <c r="A2552" s="271">
        <v>2549</v>
      </c>
      <c r="C2552" s="272" t="s">
        <v>2194</v>
      </c>
      <c r="D2552" s="272" t="s">
        <v>1073</v>
      </c>
      <c r="E2552" s="272"/>
      <c r="F2552" s="273" t="s">
        <v>6039</v>
      </c>
      <c r="G2552" s="274">
        <v>307222240207</v>
      </c>
      <c r="H2552" s="273" t="s">
        <v>6111</v>
      </c>
      <c r="I2552" s="273" t="s">
        <v>5762</v>
      </c>
      <c r="J2552" s="273" t="s">
        <v>373</v>
      </c>
      <c r="K2552" s="275">
        <v>0.32740000000000002</v>
      </c>
      <c r="L2552" s="275">
        <v>0.32740000000000002</v>
      </c>
      <c r="M2552" s="275">
        <v>0.30330200000000002</v>
      </c>
      <c r="N2552" s="276">
        <v>7.3604153940134402</v>
      </c>
      <c r="O2552" s="273"/>
      <c r="P2552" s="273"/>
    </row>
    <row r="2553" spans="1:16" s="11" customFormat="1">
      <c r="A2553" s="271">
        <v>2550</v>
      </c>
      <c r="C2553" s="272" t="s">
        <v>2194</v>
      </c>
      <c r="D2553" s="272" t="s">
        <v>1073</v>
      </c>
      <c r="E2553" s="272"/>
      <c r="F2553" s="273" t="s">
        <v>6039</v>
      </c>
      <c r="G2553" s="274">
        <v>307222240206</v>
      </c>
      <c r="H2553" s="273" t="s">
        <v>6112</v>
      </c>
      <c r="I2553" s="273" t="s">
        <v>5750</v>
      </c>
      <c r="J2553" s="273" t="s">
        <v>373</v>
      </c>
      <c r="K2553" s="275">
        <v>0.10352</v>
      </c>
      <c r="L2553" s="275">
        <v>0.10352</v>
      </c>
      <c r="M2553" s="275">
        <v>9.6098000000000003E-2</v>
      </c>
      <c r="N2553" s="276">
        <v>7.1696290571870147</v>
      </c>
      <c r="O2553" s="273"/>
      <c r="P2553" s="273"/>
    </row>
    <row r="2554" spans="1:16" s="11" customFormat="1">
      <c r="A2554" s="271">
        <v>2551</v>
      </c>
      <c r="C2554" s="272" t="s">
        <v>2194</v>
      </c>
      <c r="D2554" s="272" t="s">
        <v>1073</v>
      </c>
      <c r="E2554" s="272"/>
      <c r="F2554" s="273" t="s">
        <v>2861</v>
      </c>
      <c r="G2554" s="274">
        <v>307222240405</v>
      </c>
      <c r="H2554" s="273" t="s">
        <v>6113</v>
      </c>
      <c r="I2554" s="273" t="s">
        <v>5750</v>
      </c>
      <c r="J2554" s="273" t="s">
        <v>373</v>
      </c>
      <c r="K2554" s="275">
        <v>8.6660000000000001E-2</v>
      </c>
      <c r="L2554" s="275">
        <v>8.6660000000000001E-2</v>
      </c>
      <c r="M2554" s="275">
        <v>8.1366999999999995E-2</v>
      </c>
      <c r="N2554" s="276">
        <v>6.1077775213478027</v>
      </c>
      <c r="O2554" s="273"/>
      <c r="P2554" s="273"/>
    </row>
    <row r="2555" spans="1:16" s="11" customFormat="1">
      <c r="A2555" s="271">
        <v>2552</v>
      </c>
      <c r="C2555" s="272" t="s">
        <v>2194</v>
      </c>
      <c r="D2555" s="272" t="s">
        <v>1073</v>
      </c>
      <c r="E2555" s="272"/>
      <c r="F2555" s="273" t="s">
        <v>2858</v>
      </c>
      <c r="G2555" s="274">
        <v>307222240102</v>
      </c>
      <c r="H2555" s="273" t="s">
        <v>6114</v>
      </c>
      <c r="I2555" s="273" t="s">
        <v>5750</v>
      </c>
      <c r="J2555" s="273" t="s">
        <v>373</v>
      </c>
      <c r="K2555" s="275">
        <v>0.83169999999999999</v>
      </c>
      <c r="L2555" s="275">
        <v>0.83169999999999999</v>
      </c>
      <c r="M2555" s="275">
        <v>0.78679900000000003</v>
      </c>
      <c r="N2555" s="276">
        <v>5.3987014548515049</v>
      </c>
      <c r="O2555" s="273"/>
      <c r="P2555" s="273"/>
    </row>
    <row r="2556" spans="1:16" s="11" customFormat="1">
      <c r="A2556" s="271">
        <v>2553</v>
      </c>
      <c r="C2556" s="272" t="s">
        <v>2194</v>
      </c>
      <c r="D2556" s="272" t="s">
        <v>1073</v>
      </c>
      <c r="E2556" s="272"/>
      <c r="F2556" s="273" t="s">
        <v>2858</v>
      </c>
      <c r="G2556" s="274">
        <v>307222240104</v>
      </c>
      <c r="H2556" s="273" t="s">
        <v>6115</v>
      </c>
      <c r="I2556" s="273" t="s">
        <v>5750</v>
      </c>
      <c r="J2556" s="273" t="s">
        <v>373</v>
      </c>
      <c r="K2556" s="275">
        <v>0.61009999999999998</v>
      </c>
      <c r="L2556" s="275">
        <v>0.61009999999999998</v>
      </c>
      <c r="M2556" s="275">
        <v>0.57940999999999998</v>
      </c>
      <c r="N2556" s="276">
        <v>5.0303228978855916</v>
      </c>
      <c r="O2556" s="273"/>
      <c r="P2556" s="273"/>
    </row>
    <row r="2557" spans="1:16" s="11" customFormat="1">
      <c r="A2557" s="271">
        <v>2554</v>
      </c>
      <c r="C2557" s="272" t="s">
        <v>2194</v>
      </c>
      <c r="D2557" s="272" t="s">
        <v>1073</v>
      </c>
      <c r="E2557" s="272"/>
      <c r="F2557" s="273" t="s">
        <v>6039</v>
      </c>
      <c r="G2557" s="274">
        <v>307222240204</v>
      </c>
      <c r="H2557" s="273" t="s">
        <v>6116</v>
      </c>
      <c r="I2557" s="273" t="s">
        <v>5750</v>
      </c>
      <c r="J2557" s="273" t="s">
        <v>373</v>
      </c>
      <c r="K2557" s="275">
        <v>1.2619999999999999E-2</v>
      </c>
      <c r="L2557" s="275">
        <v>1.2619999999999999E-2</v>
      </c>
      <c r="M2557" s="275">
        <v>1.2042000000000001E-2</v>
      </c>
      <c r="N2557" s="276">
        <v>4.5800316957210674</v>
      </c>
      <c r="O2557" s="273"/>
      <c r="P2557" s="273"/>
    </row>
    <row r="2558" spans="1:16" s="11" customFormat="1">
      <c r="A2558" s="271">
        <v>2555</v>
      </c>
      <c r="C2558" s="272" t="s">
        <v>2194</v>
      </c>
      <c r="D2558" s="272" t="s">
        <v>1073</v>
      </c>
      <c r="E2558" s="272"/>
      <c r="F2558" s="273" t="s">
        <v>2858</v>
      </c>
      <c r="G2558" s="274">
        <v>307222240106</v>
      </c>
      <c r="H2558" s="273" t="s">
        <v>6117</v>
      </c>
      <c r="I2558" s="273" t="s">
        <v>5750</v>
      </c>
      <c r="J2558" s="273" t="s">
        <v>373</v>
      </c>
      <c r="K2558" s="275">
        <v>2.5479999999999999E-2</v>
      </c>
      <c r="L2558" s="275">
        <v>2.5479999999999999E-2</v>
      </c>
      <c r="M2558" s="275">
        <v>2.4882000000000001E-2</v>
      </c>
      <c r="N2558" s="276">
        <v>2.3469387755101958</v>
      </c>
      <c r="O2558" s="273"/>
      <c r="P2558" s="273"/>
    </row>
    <row r="2559" spans="1:16" s="11" customFormat="1">
      <c r="A2559" s="271">
        <v>2556</v>
      </c>
      <c r="C2559" s="272" t="s">
        <v>2194</v>
      </c>
      <c r="D2559" s="272" t="s">
        <v>1809</v>
      </c>
      <c r="E2559" s="272"/>
      <c r="F2559" s="273" t="s">
        <v>2867</v>
      </c>
      <c r="G2559" s="274">
        <v>307311440202</v>
      </c>
      <c r="H2559" s="273" t="s">
        <v>6118</v>
      </c>
      <c r="I2559" s="273" t="s">
        <v>5750</v>
      </c>
      <c r="J2559" s="273" t="s">
        <v>373</v>
      </c>
      <c r="K2559" s="275">
        <v>0.88990000000000002</v>
      </c>
      <c r="L2559" s="275">
        <v>0.88990000000000002</v>
      </c>
      <c r="M2559" s="275">
        <v>0.79492799999999997</v>
      </c>
      <c r="N2559" s="276">
        <v>10.672210360714693</v>
      </c>
      <c r="O2559" s="273"/>
      <c r="P2559" s="273"/>
    </row>
    <row r="2560" spans="1:16" s="11" customFormat="1">
      <c r="A2560" s="271">
        <v>2557</v>
      </c>
      <c r="C2560" s="272" t="s">
        <v>2194</v>
      </c>
      <c r="D2560" s="272" t="s">
        <v>1809</v>
      </c>
      <c r="E2560" s="272"/>
      <c r="F2560" s="273" t="s">
        <v>2888</v>
      </c>
      <c r="G2560" s="274">
        <v>307311240302</v>
      </c>
      <c r="H2560" s="273" t="s">
        <v>6119</v>
      </c>
      <c r="I2560" s="273" t="s">
        <v>5750</v>
      </c>
      <c r="J2560" s="273" t="s">
        <v>373</v>
      </c>
      <c r="K2560" s="275">
        <v>0.48659999999999998</v>
      </c>
      <c r="L2560" s="275">
        <v>0.48659999999999998</v>
      </c>
      <c r="M2560" s="275">
        <v>0.43829499999999999</v>
      </c>
      <c r="N2560" s="276">
        <v>9.9270448006576224</v>
      </c>
      <c r="O2560" s="273"/>
      <c r="P2560" s="273"/>
    </row>
    <row r="2561" spans="1:16" s="11" customFormat="1">
      <c r="A2561" s="271">
        <v>2558</v>
      </c>
      <c r="C2561" s="272" t="s">
        <v>2194</v>
      </c>
      <c r="D2561" s="272" t="s">
        <v>1809</v>
      </c>
      <c r="E2561" s="272"/>
      <c r="F2561" s="273" t="s">
        <v>2876</v>
      </c>
      <c r="G2561" s="274">
        <v>307311240204</v>
      </c>
      <c r="H2561" s="273" t="s">
        <v>6120</v>
      </c>
      <c r="I2561" s="273" t="s">
        <v>5750</v>
      </c>
      <c r="J2561" s="273" t="s">
        <v>373</v>
      </c>
      <c r="K2561" s="275">
        <v>0.56602300000000005</v>
      </c>
      <c r="L2561" s="275">
        <v>0.56602300000000005</v>
      </c>
      <c r="M2561" s="275">
        <v>0.51258000000000004</v>
      </c>
      <c r="N2561" s="276">
        <v>9.4418424692989529</v>
      </c>
      <c r="O2561" s="273"/>
      <c r="P2561" s="273"/>
    </row>
    <row r="2562" spans="1:16" s="11" customFormat="1">
      <c r="A2562" s="271">
        <v>2559</v>
      </c>
      <c r="C2562" s="272" t="s">
        <v>2194</v>
      </c>
      <c r="D2562" s="272" t="s">
        <v>1809</v>
      </c>
      <c r="E2562" s="272"/>
      <c r="F2562" s="273" t="s">
        <v>2863</v>
      </c>
      <c r="G2562" s="274">
        <v>307311440301</v>
      </c>
      <c r="H2562" s="273" t="s">
        <v>6121</v>
      </c>
      <c r="I2562" s="273" t="s">
        <v>5762</v>
      </c>
      <c r="J2562" s="273" t="s">
        <v>373</v>
      </c>
      <c r="K2562" s="275">
        <v>0.36580000000000001</v>
      </c>
      <c r="L2562" s="275">
        <v>0.36580000000000001</v>
      </c>
      <c r="M2562" s="275">
        <v>0.33768500000000001</v>
      </c>
      <c r="N2562" s="276">
        <v>7.6858939311098968</v>
      </c>
      <c r="O2562" s="273"/>
      <c r="P2562" s="273"/>
    </row>
    <row r="2563" spans="1:16" s="11" customFormat="1">
      <c r="A2563" s="271">
        <v>2560</v>
      </c>
      <c r="C2563" s="272" t="s">
        <v>2194</v>
      </c>
      <c r="D2563" s="272" t="s">
        <v>1809</v>
      </c>
      <c r="E2563" s="272"/>
      <c r="F2563" s="273" t="s">
        <v>2871</v>
      </c>
      <c r="G2563" s="274">
        <v>307311140103</v>
      </c>
      <c r="H2563" s="273" t="s">
        <v>6122</v>
      </c>
      <c r="I2563" s="273" t="s">
        <v>5750</v>
      </c>
      <c r="J2563" s="273" t="s">
        <v>373</v>
      </c>
      <c r="K2563" s="275">
        <v>0.46139999999999998</v>
      </c>
      <c r="L2563" s="275">
        <v>0.46139999999999998</v>
      </c>
      <c r="M2563" s="275">
        <v>0.42671599999999998</v>
      </c>
      <c r="N2563" s="276">
        <v>7.5171218032076288</v>
      </c>
      <c r="O2563" s="273"/>
      <c r="P2563" s="273"/>
    </row>
    <row r="2564" spans="1:16" s="11" customFormat="1">
      <c r="A2564" s="271">
        <v>2561</v>
      </c>
      <c r="C2564" s="272" t="s">
        <v>2194</v>
      </c>
      <c r="D2564" s="272" t="s">
        <v>1809</v>
      </c>
      <c r="E2564" s="272"/>
      <c r="F2564" s="273" t="s">
        <v>2865</v>
      </c>
      <c r="G2564" s="274">
        <v>307311240104</v>
      </c>
      <c r="H2564" s="273" t="s">
        <v>6123</v>
      </c>
      <c r="I2564" s="273" t="s">
        <v>5762</v>
      </c>
      <c r="J2564" s="273" t="s">
        <v>373</v>
      </c>
      <c r="K2564" s="275">
        <v>1.8647E-2</v>
      </c>
      <c r="L2564" s="275">
        <v>1.8647E-2</v>
      </c>
      <c r="M2564" s="275">
        <v>1.7298999999999998E-2</v>
      </c>
      <c r="N2564" s="276">
        <v>7.229044886576939</v>
      </c>
      <c r="O2564" s="273"/>
      <c r="P2564" s="273"/>
    </row>
    <row r="2565" spans="1:16" s="11" customFormat="1">
      <c r="A2565" s="271">
        <v>2562</v>
      </c>
      <c r="C2565" s="272" t="s">
        <v>2194</v>
      </c>
      <c r="D2565" s="272" t="s">
        <v>1809</v>
      </c>
      <c r="E2565" s="272"/>
      <c r="F2565" s="273" t="s">
        <v>2863</v>
      </c>
      <c r="G2565" s="274">
        <v>307311440302</v>
      </c>
      <c r="H2565" s="273" t="s">
        <v>6124</v>
      </c>
      <c r="I2565" s="273" t="s">
        <v>5762</v>
      </c>
      <c r="J2565" s="273" t="s">
        <v>373</v>
      </c>
      <c r="K2565" s="275">
        <v>0.51300000000000001</v>
      </c>
      <c r="L2565" s="275">
        <v>0.51300000000000001</v>
      </c>
      <c r="M2565" s="275">
        <v>0.4788</v>
      </c>
      <c r="N2565" s="276">
        <v>6.6666666666666679</v>
      </c>
      <c r="O2565" s="273"/>
      <c r="P2565" s="273"/>
    </row>
    <row r="2566" spans="1:16" s="11" customFormat="1">
      <c r="A2566" s="271">
        <v>2563</v>
      </c>
      <c r="C2566" s="272" t="s">
        <v>2194</v>
      </c>
      <c r="D2566" s="272" t="s">
        <v>1809</v>
      </c>
      <c r="E2566" s="272"/>
      <c r="F2566" s="273" t="s">
        <v>2873</v>
      </c>
      <c r="G2566" s="274">
        <v>307311440103</v>
      </c>
      <c r="H2566" s="273" t="s">
        <v>6125</v>
      </c>
      <c r="I2566" s="273" t="s">
        <v>5750</v>
      </c>
      <c r="J2566" s="273" t="s">
        <v>373</v>
      </c>
      <c r="K2566" s="275">
        <v>0.74060000000000004</v>
      </c>
      <c r="L2566" s="275">
        <v>0.74060000000000004</v>
      </c>
      <c r="M2566" s="275">
        <v>0.69305899999999998</v>
      </c>
      <c r="N2566" s="276">
        <v>6.4192546583850998</v>
      </c>
      <c r="O2566" s="273"/>
      <c r="P2566" s="273"/>
    </row>
    <row r="2567" spans="1:16" s="11" customFormat="1">
      <c r="A2567" s="271">
        <v>2564</v>
      </c>
      <c r="C2567" s="272" t="s">
        <v>2194</v>
      </c>
      <c r="D2567" s="272" t="s">
        <v>1809</v>
      </c>
      <c r="E2567" s="272"/>
      <c r="F2567" s="273" t="s">
        <v>2871</v>
      </c>
      <c r="G2567" s="274">
        <v>307311140102</v>
      </c>
      <c r="H2567" s="273" t="s">
        <v>6126</v>
      </c>
      <c r="I2567" s="273" t="s">
        <v>5750</v>
      </c>
      <c r="J2567" s="273" t="s">
        <v>373</v>
      </c>
      <c r="K2567" s="275">
        <v>1.0192000000000001</v>
      </c>
      <c r="L2567" s="275">
        <v>1.0192000000000001</v>
      </c>
      <c r="M2567" s="275">
        <v>0.95500300000000005</v>
      </c>
      <c r="N2567" s="276">
        <v>6.2987637362637416</v>
      </c>
      <c r="O2567" s="273"/>
      <c r="P2567" s="273"/>
    </row>
    <row r="2568" spans="1:16" s="11" customFormat="1">
      <c r="A2568" s="271">
        <v>2565</v>
      </c>
      <c r="C2568" s="272" t="s">
        <v>2194</v>
      </c>
      <c r="D2568" s="272" t="s">
        <v>1809</v>
      </c>
      <c r="E2568" s="272"/>
      <c r="F2568" s="273" t="s">
        <v>2873</v>
      </c>
      <c r="G2568" s="274">
        <v>307311440104</v>
      </c>
      <c r="H2568" s="273" t="s">
        <v>6127</v>
      </c>
      <c r="I2568" s="273" t="s">
        <v>5750</v>
      </c>
      <c r="J2568" s="273" t="s">
        <v>373</v>
      </c>
      <c r="K2568" s="275">
        <v>0.77810000000000001</v>
      </c>
      <c r="L2568" s="275">
        <v>0.77810000000000001</v>
      </c>
      <c r="M2568" s="275">
        <v>0.72979899999999998</v>
      </c>
      <c r="N2568" s="276">
        <v>6.2075568692970107</v>
      </c>
      <c r="O2568" s="273"/>
      <c r="P2568" s="273"/>
    </row>
    <row r="2569" spans="1:16" s="11" customFormat="1">
      <c r="A2569" s="271">
        <v>2566</v>
      </c>
      <c r="C2569" s="272" t="s">
        <v>2194</v>
      </c>
      <c r="D2569" s="272" t="s">
        <v>1809</v>
      </c>
      <c r="E2569" s="272"/>
      <c r="F2569" s="273" t="s">
        <v>2873</v>
      </c>
      <c r="G2569" s="274">
        <v>307311440107</v>
      </c>
      <c r="H2569" s="273" t="s">
        <v>6128</v>
      </c>
      <c r="I2569" s="273" t="s">
        <v>5750</v>
      </c>
      <c r="J2569" s="273" t="s">
        <v>373</v>
      </c>
      <c r="K2569" s="275">
        <v>0.32900000000000001</v>
      </c>
      <c r="L2569" s="275">
        <v>0.32900000000000001</v>
      </c>
      <c r="M2569" s="275">
        <v>0.31104199999999999</v>
      </c>
      <c r="N2569" s="276">
        <v>5.4583586626139908</v>
      </c>
      <c r="O2569" s="273"/>
      <c r="P2569" s="273"/>
    </row>
    <row r="2570" spans="1:16" s="11" customFormat="1">
      <c r="A2570" s="271">
        <v>2567</v>
      </c>
      <c r="C2570" s="272" t="s">
        <v>2194</v>
      </c>
      <c r="D2570" s="272" t="s">
        <v>1809</v>
      </c>
      <c r="E2570" s="272"/>
      <c r="F2570" s="273" t="s">
        <v>2907</v>
      </c>
      <c r="G2570" s="274">
        <v>307312340502</v>
      </c>
      <c r="H2570" s="273" t="s">
        <v>6129</v>
      </c>
      <c r="I2570" s="273" t="s">
        <v>5750</v>
      </c>
      <c r="J2570" s="273" t="s">
        <v>373</v>
      </c>
      <c r="K2570" s="275">
        <v>0.60840000000000005</v>
      </c>
      <c r="L2570" s="275">
        <v>0.60840000000000005</v>
      </c>
      <c r="M2570" s="275">
        <v>0.53207199999999999</v>
      </c>
      <c r="N2570" s="276">
        <v>12.545693622616708</v>
      </c>
      <c r="O2570" s="273"/>
      <c r="P2570" s="273"/>
    </row>
    <row r="2571" spans="1:16" s="11" customFormat="1">
      <c r="A2571" s="271">
        <v>2568</v>
      </c>
      <c r="C2571" s="272" t="s">
        <v>2194</v>
      </c>
      <c r="D2571" s="272" t="s">
        <v>1809</v>
      </c>
      <c r="E2571" s="272"/>
      <c r="F2571" s="273" t="s">
        <v>2903</v>
      </c>
      <c r="G2571" s="274">
        <v>307312340103</v>
      </c>
      <c r="H2571" s="273" t="s">
        <v>6130</v>
      </c>
      <c r="I2571" s="273" t="s">
        <v>5750</v>
      </c>
      <c r="J2571" s="273" t="s">
        <v>373</v>
      </c>
      <c r="K2571" s="275">
        <v>0.27135999999999999</v>
      </c>
      <c r="L2571" s="275">
        <v>0.27135999999999999</v>
      </c>
      <c r="M2571" s="275">
        <v>0.240068</v>
      </c>
      <c r="N2571" s="276">
        <v>11.531544811320749</v>
      </c>
      <c r="O2571" s="273"/>
      <c r="P2571" s="273"/>
    </row>
    <row r="2572" spans="1:16" s="11" customFormat="1">
      <c r="A2572" s="271">
        <v>2569</v>
      </c>
      <c r="C2572" s="272" t="s">
        <v>2194</v>
      </c>
      <c r="D2572" s="272" t="s">
        <v>1809</v>
      </c>
      <c r="E2572" s="272"/>
      <c r="F2572" s="273" t="s">
        <v>2907</v>
      </c>
      <c r="G2572" s="274">
        <v>307312340501</v>
      </c>
      <c r="H2572" s="273" t="s">
        <v>6131</v>
      </c>
      <c r="I2572" s="273" t="s">
        <v>5750</v>
      </c>
      <c r="J2572" s="273" t="s">
        <v>373</v>
      </c>
      <c r="K2572" s="275">
        <v>0.3992</v>
      </c>
      <c r="L2572" s="275">
        <v>0.3992</v>
      </c>
      <c r="M2572" s="275">
        <v>0.35449700000000001</v>
      </c>
      <c r="N2572" s="276">
        <v>11.19814629258517</v>
      </c>
      <c r="O2572" s="273"/>
      <c r="P2572" s="273"/>
    </row>
    <row r="2573" spans="1:16" s="11" customFormat="1">
      <c r="A2573" s="271">
        <v>2570</v>
      </c>
      <c r="C2573" s="272" t="s">
        <v>2194</v>
      </c>
      <c r="D2573" s="272" t="s">
        <v>1809</v>
      </c>
      <c r="E2573" s="272"/>
      <c r="F2573" s="273" t="s">
        <v>2897</v>
      </c>
      <c r="G2573" s="274">
        <v>307312340401</v>
      </c>
      <c r="H2573" s="273" t="s">
        <v>6132</v>
      </c>
      <c r="I2573" s="273" t="s">
        <v>5750</v>
      </c>
      <c r="J2573" s="273" t="s">
        <v>373</v>
      </c>
      <c r="K2573" s="275">
        <v>1.1061000000000001</v>
      </c>
      <c r="L2573" s="275">
        <v>1.1061000000000001</v>
      </c>
      <c r="M2573" s="275">
        <v>0.98643999999999998</v>
      </c>
      <c r="N2573" s="276">
        <v>10.818190037067181</v>
      </c>
      <c r="O2573" s="273"/>
      <c r="P2573" s="273"/>
    </row>
    <row r="2574" spans="1:16" s="11" customFormat="1">
      <c r="A2574" s="271">
        <v>2571</v>
      </c>
      <c r="C2574" s="272" t="s">
        <v>2194</v>
      </c>
      <c r="D2574" s="272" t="s">
        <v>1809</v>
      </c>
      <c r="E2574" s="272"/>
      <c r="F2574" s="273" t="s">
        <v>2867</v>
      </c>
      <c r="G2574" s="274">
        <v>307311440201</v>
      </c>
      <c r="H2574" s="273" t="s">
        <v>6133</v>
      </c>
      <c r="I2574" s="273" t="s">
        <v>5750</v>
      </c>
      <c r="J2574" s="273" t="s">
        <v>373</v>
      </c>
      <c r="K2574" s="275">
        <v>0.90300000000000002</v>
      </c>
      <c r="L2574" s="275">
        <v>0.90300000000000002</v>
      </c>
      <c r="M2574" s="275">
        <v>0.80982900000000002</v>
      </c>
      <c r="N2574" s="276">
        <v>10.317940199335549</v>
      </c>
      <c r="O2574" s="273"/>
      <c r="P2574" s="273"/>
    </row>
    <row r="2575" spans="1:16" s="11" customFormat="1">
      <c r="A2575" s="271">
        <v>2572</v>
      </c>
      <c r="C2575" s="272" t="s">
        <v>2194</v>
      </c>
      <c r="D2575" s="272" t="s">
        <v>1809</v>
      </c>
      <c r="E2575" s="272"/>
      <c r="F2575" s="273" t="s">
        <v>2905</v>
      </c>
      <c r="G2575" s="274">
        <v>307312240105</v>
      </c>
      <c r="H2575" s="273" t="s">
        <v>6134</v>
      </c>
      <c r="I2575" s="273" t="s">
        <v>5750</v>
      </c>
      <c r="J2575" s="273" t="s">
        <v>373</v>
      </c>
      <c r="K2575" s="275">
        <v>0.85760000000000003</v>
      </c>
      <c r="L2575" s="275">
        <v>0.85760000000000003</v>
      </c>
      <c r="M2575" s="275">
        <v>0.77195499999999995</v>
      </c>
      <c r="N2575" s="276">
        <v>9.9865904850746361</v>
      </c>
      <c r="O2575" s="273"/>
      <c r="P2575" s="273"/>
    </row>
    <row r="2576" spans="1:16" s="11" customFormat="1">
      <c r="A2576" s="271">
        <v>2573</v>
      </c>
      <c r="C2576" s="272" t="s">
        <v>2194</v>
      </c>
      <c r="D2576" s="272" t="s">
        <v>1809</v>
      </c>
      <c r="E2576" s="272"/>
      <c r="F2576" s="273" t="s">
        <v>6135</v>
      </c>
      <c r="G2576" s="274">
        <v>307312340203</v>
      </c>
      <c r="H2576" s="273" t="s">
        <v>6136</v>
      </c>
      <c r="I2576" s="273" t="s">
        <v>5750</v>
      </c>
      <c r="J2576" s="273" t="s">
        <v>373</v>
      </c>
      <c r="K2576" s="275">
        <v>1.0498000000000001</v>
      </c>
      <c r="L2576" s="275">
        <v>1.0498000000000001</v>
      </c>
      <c r="M2576" s="275">
        <v>0.94516900000000004</v>
      </c>
      <c r="N2576" s="276">
        <v>9.9667555724900012</v>
      </c>
      <c r="O2576" s="273"/>
      <c r="P2576" s="273"/>
    </row>
    <row r="2577" spans="1:16" s="11" customFormat="1">
      <c r="A2577" s="271">
        <v>2574</v>
      </c>
      <c r="C2577" s="272" t="s">
        <v>2194</v>
      </c>
      <c r="D2577" s="272" t="s">
        <v>1809</v>
      </c>
      <c r="E2577" s="272"/>
      <c r="F2577" s="273" t="s">
        <v>2867</v>
      </c>
      <c r="G2577" s="274">
        <v>307311440204</v>
      </c>
      <c r="H2577" s="273" t="s">
        <v>6137</v>
      </c>
      <c r="I2577" s="273" t="s">
        <v>5750</v>
      </c>
      <c r="J2577" s="273" t="s">
        <v>373</v>
      </c>
      <c r="K2577" s="275">
        <v>1.1624000000000001</v>
      </c>
      <c r="L2577" s="275">
        <v>1.1624000000000001</v>
      </c>
      <c r="M2577" s="275">
        <v>1.047132</v>
      </c>
      <c r="N2577" s="276">
        <v>9.9163799036476377</v>
      </c>
      <c r="O2577" s="273"/>
      <c r="P2577" s="273"/>
    </row>
    <row r="2578" spans="1:16" s="11" customFormat="1">
      <c r="A2578" s="271">
        <v>2575</v>
      </c>
      <c r="C2578" s="272" t="s">
        <v>2194</v>
      </c>
      <c r="D2578" s="272" t="s">
        <v>1809</v>
      </c>
      <c r="E2578" s="272"/>
      <c r="F2578" s="273" t="s">
        <v>2897</v>
      </c>
      <c r="G2578" s="274">
        <v>307312340402</v>
      </c>
      <c r="H2578" s="273" t="s">
        <v>6138</v>
      </c>
      <c r="I2578" s="273" t="s">
        <v>5750</v>
      </c>
      <c r="J2578" s="273" t="s">
        <v>373</v>
      </c>
      <c r="K2578" s="275">
        <v>1.1581999999999999</v>
      </c>
      <c r="L2578" s="275">
        <v>1.1581999999999999</v>
      </c>
      <c r="M2578" s="275">
        <v>1.046718</v>
      </c>
      <c r="N2578" s="276">
        <v>9.6254532895872789</v>
      </c>
      <c r="O2578" s="273"/>
      <c r="P2578" s="273"/>
    </row>
    <row r="2579" spans="1:16" s="11" customFormat="1">
      <c r="A2579" s="271">
        <v>2576</v>
      </c>
      <c r="C2579" s="272" t="s">
        <v>2194</v>
      </c>
      <c r="D2579" s="272" t="s">
        <v>1809</v>
      </c>
      <c r="E2579" s="272"/>
      <c r="F2579" s="273" t="s">
        <v>6139</v>
      </c>
      <c r="G2579" s="274">
        <v>307312240203</v>
      </c>
      <c r="H2579" s="273" t="s">
        <v>6140</v>
      </c>
      <c r="I2579" s="273" t="s">
        <v>5750</v>
      </c>
      <c r="J2579" s="273" t="s">
        <v>373</v>
      </c>
      <c r="K2579" s="275">
        <v>0.57740000000000002</v>
      </c>
      <c r="L2579" s="275">
        <v>0.57740000000000002</v>
      </c>
      <c r="M2579" s="275">
        <v>0.52190999999999999</v>
      </c>
      <c r="N2579" s="276">
        <v>9.6103221337028124</v>
      </c>
      <c r="O2579" s="273"/>
      <c r="P2579" s="273"/>
    </row>
    <row r="2580" spans="1:16" s="11" customFormat="1">
      <c r="A2580" s="271">
        <v>2577</v>
      </c>
      <c r="C2580" s="272" t="s">
        <v>2194</v>
      </c>
      <c r="D2580" s="272" t="s">
        <v>1809</v>
      </c>
      <c r="E2580" s="272"/>
      <c r="F2580" s="273" t="s">
        <v>6139</v>
      </c>
      <c r="G2580" s="274">
        <v>307312240202</v>
      </c>
      <c r="H2580" s="273" t="s">
        <v>6141</v>
      </c>
      <c r="I2580" s="273" t="s">
        <v>5750</v>
      </c>
      <c r="J2580" s="273" t="s">
        <v>373</v>
      </c>
      <c r="K2580" s="275">
        <v>0.99241999999999997</v>
      </c>
      <c r="L2580" s="275">
        <v>0.99241999999999997</v>
      </c>
      <c r="M2580" s="275">
        <v>0.898065</v>
      </c>
      <c r="N2580" s="276">
        <v>9.5075673605932938</v>
      </c>
      <c r="O2580" s="273"/>
      <c r="P2580" s="273"/>
    </row>
    <row r="2581" spans="1:16" s="11" customFormat="1">
      <c r="A2581" s="271">
        <v>2578</v>
      </c>
      <c r="C2581" s="272" t="s">
        <v>2194</v>
      </c>
      <c r="D2581" s="272" t="s">
        <v>1809</v>
      </c>
      <c r="E2581" s="272"/>
      <c r="F2581" s="273" t="s">
        <v>6135</v>
      </c>
      <c r="G2581" s="274">
        <v>307312340201</v>
      </c>
      <c r="H2581" s="273" t="s">
        <v>6142</v>
      </c>
      <c r="I2581" s="273" t="s">
        <v>5750</v>
      </c>
      <c r="J2581" s="273" t="s">
        <v>373</v>
      </c>
      <c r="K2581" s="275">
        <v>1.0676000000000001</v>
      </c>
      <c r="L2581" s="275">
        <v>1.0676000000000001</v>
      </c>
      <c r="M2581" s="275">
        <v>0.97086700000000004</v>
      </c>
      <c r="N2581" s="276">
        <v>9.0607905582615267</v>
      </c>
      <c r="O2581" s="273"/>
      <c r="P2581" s="273"/>
    </row>
    <row r="2582" spans="1:16" s="11" customFormat="1">
      <c r="A2582" s="271">
        <v>2579</v>
      </c>
      <c r="C2582" s="272" t="s">
        <v>2194</v>
      </c>
      <c r="D2582" s="272" t="s">
        <v>1809</v>
      </c>
      <c r="E2582" s="272"/>
      <c r="F2582" s="273" t="s">
        <v>6139</v>
      </c>
      <c r="G2582" s="274">
        <v>307312240204</v>
      </c>
      <c r="H2582" s="273" t="s">
        <v>6143</v>
      </c>
      <c r="I2582" s="273" t="s">
        <v>5750</v>
      </c>
      <c r="J2582" s="273" t="s">
        <v>373</v>
      </c>
      <c r="K2582" s="275">
        <v>0.2462</v>
      </c>
      <c r="L2582" s="275">
        <v>0.2462</v>
      </c>
      <c r="M2582" s="275">
        <v>0.223967</v>
      </c>
      <c r="N2582" s="276">
        <v>9.0304630381803417</v>
      </c>
      <c r="O2582" s="273"/>
      <c r="P2582" s="273"/>
    </row>
    <row r="2583" spans="1:16" s="11" customFormat="1">
      <c r="A2583" s="271">
        <v>2580</v>
      </c>
      <c r="C2583" s="272" t="s">
        <v>2194</v>
      </c>
      <c r="D2583" s="272" t="s">
        <v>1809</v>
      </c>
      <c r="E2583" s="272"/>
      <c r="F2583" s="273" t="s">
        <v>2905</v>
      </c>
      <c r="G2583" s="274">
        <v>307312240104</v>
      </c>
      <c r="H2583" s="273" t="s">
        <v>6144</v>
      </c>
      <c r="I2583" s="273" t="s">
        <v>5750</v>
      </c>
      <c r="J2583" s="273" t="s">
        <v>373</v>
      </c>
      <c r="K2583" s="275">
        <v>0.1193</v>
      </c>
      <c r="L2583" s="275">
        <v>0.1193</v>
      </c>
      <c r="M2583" s="275">
        <v>0.10875899999999999</v>
      </c>
      <c r="N2583" s="276">
        <v>8.8357082984073845</v>
      </c>
      <c r="O2583" s="273"/>
      <c r="P2583" s="273"/>
    </row>
    <row r="2584" spans="1:16" s="11" customFormat="1">
      <c r="A2584" s="271">
        <v>2581</v>
      </c>
      <c r="C2584" s="272" t="s">
        <v>2194</v>
      </c>
      <c r="D2584" s="272" t="s">
        <v>1809</v>
      </c>
      <c r="E2584" s="272"/>
      <c r="F2584" s="273" t="s">
        <v>2903</v>
      </c>
      <c r="G2584" s="274">
        <v>307312340104</v>
      </c>
      <c r="H2584" s="273" t="s">
        <v>6145</v>
      </c>
      <c r="I2584" s="273" t="s">
        <v>5750</v>
      </c>
      <c r="J2584" s="273" t="s">
        <v>373</v>
      </c>
      <c r="K2584" s="275">
        <v>0.9516</v>
      </c>
      <c r="L2584" s="275">
        <v>0.9516</v>
      </c>
      <c r="M2584" s="275">
        <v>0.86990500000000004</v>
      </c>
      <c r="N2584" s="276">
        <v>8.5850147120638898</v>
      </c>
      <c r="O2584" s="273"/>
      <c r="P2584" s="273"/>
    </row>
    <row r="2585" spans="1:16" s="11" customFormat="1">
      <c r="A2585" s="271">
        <v>2582</v>
      </c>
      <c r="C2585" s="272" t="s">
        <v>2194</v>
      </c>
      <c r="D2585" s="272" t="s">
        <v>1809</v>
      </c>
      <c r="E2585" s="272"/>
      <c r="F2585" s="273" t="s">
        <v>2903</v>
      </c>
      <c r="G2585" s="274">
        <v>307312340105</v>
      </c>
      <c r="H2585" s="273" t="s">
        <v>6146</v>
      </c>
      <c r="I2585" s="273" t="s">
        <v>5750</v>
      </c>
      <c r="J2585" s="273" t="s">
        <v>373</v>
      </c>
      <c r="K2585" s="275">
        <v>0.82791999999999999</v>
      </c>
      <c r="L2585" s="275">
        <v>0.82791999999999999</v>
      </c>
      <c r="M2585" s="275">
        <v>0.75798699999999997</v>
      </c>
      <c r="N2585" s="276">
        <v>8.4468306116533025</v>
      </c>
      <c r="O2585" s="273"/>
      <c r="P2585" s="273"/>
    </row>
    <row r="2586" spans="1:16" s="11" customFormat="1">
      <c r="A2586" s="271">
        <v>2583</v>
      </c>
      <c r="C2586" s="272" t="s">
        <v>2194</v>
      </c>
      <c r="D2586" s="272" t="s">
        <v>1809</v>
      </c>
      <c r="E2586" s="272"/>
      <c r="F2586" s="273" t="s">
        <v>2905</v>
      </c>
      <c r="G2586" s="274">
        <v>307312240101</v>
      </c>
      <c r="H2586" s="273" t="s">
        <v>6147</v>
      </c>
      <c r="I2586" s="273" t="s">
        <v>5750</v>
      </c>
      <c r="J2586" s="273" t="s">
        <v>373</v>
      </c>
      <c r="K2586" s="275">
        <v>0.79159999999999997</v>
      </c>
      <c r="L2586" s="275">
        <v>0.79159999999999997</v>
      </c>
      <c r="M2586" s="275">
        <v>0.72496799999999995</v>
      </c>
      <c r="N2586" s="276">
        <v>8.417382516422439</v>
      </c>
      <c r="O2586" s="273"/>
      <c r="P2586" s="273"/>
    </row>
    <row r="2587" spans="1:16" s="11" customFormat="1">
      <c r="A2587" s="271">
        <v>2584</v>
      </c>
      <c r="C2587" s="272" t="s">
        <v>2194</v>
      </c>
      <c r="D2587" s="272" t="s">
        <v>1809</v>
      </c>
      <c r="E2587" s="272"/>
      <c r="F2587" s="273" t="s">
        <v>6139</v>
      </c>
      <c r="G2587" s="274">
        <v>307312240201</v>
      </c>
      <c r="H2587" s="273" t="s">
        <v>6148</v>
      </c>
      <c r="I2587" s="273" t="s">
        <v>5750</v>
      </c>
      <c r="J2587" s="273" t="s">
        <v>373</v>
      </c>
      <c r="K2587" s="275">
        <v>0.80049999999999999</v>
      </c>
      <c r="L2587" s="275">
        <v>0.80049999999999999</v>
      </c>
      <c r="M2587" s="275">
        <v>0.73334100000000002</v>
      </c>
      <c r="N2587" s="276">
        <v>8.3896314803247929</v>
      </c>
      <c r="O2587" s="273"/>
      <c r="P2587" s="273"/>
    </row>
    <row r="2588" spans="1:16" s="11" customFormat="1">
      <c r="A2588" s="271">
        <v>2585</v>
      </c>
      <c r="C2588" s="272" t="s">
        <v>2194</v>
      </c>
      <c r="D2588" s="272" t="s">
        <v>1809</v>
      </c>
      <c r="E2588" s="272"/>
      <c r="F2588" s="273" t="s">
        <v>6135</v>
      </c>
      <c r="G2588" s="274">
        <v>307312340202</v>
      </c>
      <c r="H2588" s="273" t="s">
        <v>6149</v>
      </c>
      <c r="I2588" s="273" t="s">
        <v>5750</v>
      </c>
      <c r="J2588" s="273" t="s">
        <v>373</v>
      </c>
      <c r="K2588" s="275">
        <v>1.2886</v>
      </c>
      <c r="L2588" s="275">
        <v>1.2886</v>
      </c>
      <c r="M2588" s="275">
        <v>1.181942</v>
      </c>
      <c r="N2588" s="276">
        <v>8.277044854881261</v>
      </c>
      <c r="O2588" s="273"/>
      <c r="P2588" s="273"/>
    </row>
    <row r="2589" spans="1:16" s="11" customFormat="1">
      <c r="A2589" s="271">
        <v>2586</v>
      </c>
      <c r="C2589" s="272" t="s">
        <v>2194</v>
      </c>
      <c r="D2589" s="272" t="s">
        <v>1809</v>
      </c>
      <c r="E2589" s="272"/>
      <c r="F2589" s="273" t="s">
        <v>2905</v>
      </c>
      <c r="G2589" s="274">
        <v>307312240108</v>
      </c>
      <c r="H2589" s="273" t="s">
        <v>6150</v>
      </c>
      <c r="I2589" s="273" t="s">
        <v>5750</v>
      </c>
      <c r="J2589" s="273" t="s">
        <v>373</v>
      </c>
      <c r="K2589" s="275">
        <v>1.0132000000000001</v>
      </c>
      <c r="L2589" s="275">
        <v>1.0132000000000001</v>
      </c>
      <c r="M2589" s="275">
        <v>0.93107799999999996</v>
      </c>
      <c r="N2589" s="276">
        <v>8.105211212001592</v>
      </c>
      <c r="O2589" s="273"/>
      <c r="P2589" s="273"/>
    </row>
    <row r="2590" spans="1:16" s="11" customFormat="1">
      <c r="A2590" s="271">
        <v>2587</v>
      </c>
      <c r="C2590" s="272" t="s">
        <v>2194</v>
      </c>
      <c r="D2590" s="272" t="s">
        <v>1809</v>
      </c>
      <c r="E2590" s="272"/>
      <c r="F2590" s="273" t="s">
        <v>2905</v>
      </c>
      <c r="G2590" s="274">
        <v>307312240103</v>
      </c>
      <c r="H2590" s="273" t="s">
        <v>6151</v>
      </c>
      <c r="I2590" s="273" t="s">
        <v>5750</v>
      </c>
      <c r="J2590" s="273" t="s">
        <v>373</v>
      </c>
      <c r="K2590" s="275">
        <v>1.1194</v>
      </c>
      <c r="L2590" s="275">
        <v>1.1194</v>
      </c>
      <c r="M2590" s="275">
        <v>1.0363439999999999</v>
      </c>
      <c r="N2590" s="276">
        <v>7.4196891191709868</v>
      </c>
      <c r="O2590" s="273"/>
      <c r="P2590" s="273"/>
    </row>
    <row r="2591" spans="1:16" s="11" customFormat="1">
      <c r="A2591" s="271">
        <v>2588</v>
      </c>
      <c r="C2591" s="272" t="s">
        <v>2194</v>
      </c>
      <c r="D2591" s="272" t="s">
        <v>1809</v>
      </c>
      <c r="E2591" s="272"/>
      <c r="F2591" s="273" t="s">
        <v>2905</v>
      </c>
      <c r="G2591" s="274">
        <v>307312240102</v>
      </c>
      <c r="H2591" s="273" t="s">
        <v>6152</v>
      </c>
      <c r="I2591" s="273" t="s">
        <v>5750</v>
      </c>
      <c r="J2591" s="273" t="s">
        <v>373</v>
      </c>
      <c r="K2591" s="275">
        <v>1.2647999999999999</v>
      </c>
      <c r="L2591" s="275">
        <v>1.2647999999999999</v>
      </c>
      <c r="M2591" s="275">
        <v>1.174955</v>
      </c>
      <c r="N2591" s="276">
        <v>7.1034946236559104</v>
      </c>
      <c r="O2591" s="273"/>
      <c r="P2591" s="273"/>
    </row>
    <row r="2592" spans="1:16" s="11" customFormat="1">
      <c r="A2592" s="271">
        <v>2589</v>
      </c>
      <c r="C2592" s="272" t="s">
        <v>2194</v>
      </c>
      <c r="D2592" s="272" t="s">
        <v>1809</v>
      </c>
      <c r="E2592" s="272"/>
      <c r="F2592" s="273" t="s">
        <v>2905</v>
      </c>
      <c r="G2592" s="274">
        <v>307312240106</v>
      </c>
      <c r="H2592" s="273" t="s">
        <v>6153</v>
      </c>
      <c r="I2592" s="273" t="s">
        <v>5750</v>
      </c>
      <c r="J2592" s="273" t="s">
        <v>373</v>
      </c>
      <c r="K2592" s="275">
        <v>0.45200000000000001</v>
      </c>
      <c r="L2592" s="275">
        <v>0.45200000000000001</v>
      </c>
      <c r="M2592" s="275">
        <v>0.42159400000000002</v>
      </c>
      <c r="N2592" s="276">
        <v>6.7269911504424753</v>
      </c>
      <c r="O2592" s="273"/>
      <c r="P2592" s="273"/>
    </row>
    <row r="2593" spans="1:16" s="11" customFormat="1">
      <c r="A2593" s="271">
        <v>2590</v>
      </c>
      <c r="C2593" s="272" t="s">
        <v>2194</v>
      </c>
      <c r="D2593" s="272" t="s">
        <v>1809</v>
      </c>
      <c r="E2593" s="272"/>
      <c r="F2593" s="273" t="s">
        <v>2901</v>
      </c>
      <c r="G2593" s="274">
        <v>307312140101</v>
      </c>
      <c r="H2593" s="273" t="s">
        <v>6154</v>
      </c>
      <c r="I2593" s="273" t="s">
        <v>5750</v>
      </c>
      <c r="J2593" s="273" t="s">
        <v>373</v>
      </c>
      <c r="K2593" s="275">
        <v>0.90580000000000005</v>
      </c>
      <c r="L2593" s="275">
        <v>0.90580000000000005</v>
      </c>
      <c r="M2593" s="275">
        <v>0.84631900000000004</v>
      </c>
      <c r="N2593" s="276">
        <v>6.566681386619563</v>
      </c>
      <c r="O2593" s="273"/>
      <c r="P2593" s="273"/>
    </row>
    <row r="2594" spans="1:16" s="11" customFormat="1">
      <c r="A2594" s="271">
        <v>2591</v>
      </c>
      <c r="C2594" s="272" t="s">
        <v>2194</v>
      </c>
      <c r="D2594" s="272" t="s">
        <v>1809</v>
      </c>
      <c r="E2594" s="272"/>
      <c r="F2594" s="273" t="s">
        <v>2903</v>
      </c>
      <c r="G2594" s="274">
        <v>307312340102</v>
      </c>
      <c r="H2594" s="273" t="s">
        <v>6155</v>
      </c>
      <c r="I2594" s="273" t="s">
        <v>5750</v>
      </c>
      <c r="J2594" s="273" t="s">
        <v>373</v>
      </c>
      <c r="K2594" s="275">
        <v>0.73680000000000001</v>
      </c>
      <c r="L2594" s="275">
        <v>0.73680000000000001</v>
      </c>
      <c r="M2594" s="275">
        <v>0.69051300000000004</v>
      </c>
      <c r="N2594" s="276">
        <v>6.2821661237784969</v>
      </c>
      <c r="O2594" s="273"/>
      <c r="P2594" s="273"/>
    </row>
    <row r="2595" spans="1:16" s="11" customFormat="1">
      <c r="A2595" s="271">
        <v>2592</v>
      </c>
      <c r="C2595" s="272" t="s">
        <v>2194</v>
      </c>
      <c r="D2595" s="272" t="s">
        <v>1809</v>
      </c>
      <c r="E2595" s="272"/>
      <c r="F2595" s="273" t="s">
        <v>2911</v>
      </c>
      <c r="G2595" s="274">
        <v>307312140201</v>
      </c>
      <c r="H2595" s="273" t="s">
        <v>6156</v>
      </c>
      <c r="I2595" s="273" t="s">
        <v>5750</v>
      </c>
      <c r="J2595" s="273" t="s">
        <v>373</v>
      </c>
      <c r="K2595" s="275">
        <v>0.83460000000000001</v>
      </c>
      <c r="L2595" s="275">
        <v>0.83460000000000001</v>
      </c>
      <c r="M2595" s="275">
        <v>0.78371199999999996</v>
      </c>
      <c r="N2595" s="276">
        <v>6.0972921159837101</v>
      </c>
      <c r="O2595" s="273"/>
      <c r="P2595" s="273"/>
    </row>
    <row r="2596" spans="1:16" s="11" customFormat="1">
      <c r="A2596" s="271">
        <v>2593</v>
      </c>
      <c r="C2596" s="272" t="s">
        <v>2194</v>
      </c>
      <c r="D2596" s="272" t="s">
        <v>1809</v>
      </c>
      <c r="E2596" s="272"/>
      <c r="F2596" s="273" t="s">
        <v>2901</v>
      </c>
      <c r="G2596" s="274">
        <v>307312140105</v>
      </c>
      <c r="H2596" s="273" t="s">
        <v>6157</v>
      </c>
      <c r="I2596" s="273" t="s">
        <v>5750</v>
      </c>
      <c r="J2596" s="273" t="s">
        <v>373</v>
      </c>
      <c r="K2596" s="275">
        <v>0.3538</v>
      </c>
      <c r="L2596" s="275">
        <v>0.3538</v>
      </c>
      <c r="M2596" s="275">
        <v>0.33277200000000001</v>
      </c>
      <c r="N2596" s="276">
        <v>5.9434708875070639</v>
      </c>
      <c r="O2596" s="273"/>
      <c r="P2596" s="273"/>
    </row>
    <row r="2597" spans="1:16" s="11" customFormat="1">
      <c r="A2597" s="271">
        <v>2594</v>
      </c>
      <c r="C2597" s="272" t="s">
        <v>2194</v>
      </c>
      <c r="D2597" s="272" t="s">
        <v>1809</v>
      </c>
      <c r="E2597" s="272"/>
      <c r="F2597" s="273" t="s">
        <v>2899</v>
      </c>
      <c r="G2597" s="274">
        <v>307312340302</v>
      </c>
      <c r="H2597" s="273" t="s">
        <v>6158</v>
      </c>
      <c r="I2597" s="273" t="s">
        <v>5750</v>
      </c>
      <c r="J2597" s="273" t="s">
        <v>373</v>
      </c>
      <c r="K2597" s="275">
        <v>0.91100000000000003</v>
      </c>
      <c r="L2597" s="275">
        <v>0.91100000000000003</v>
      </c>
      <c r="M2597" s="275">
        <v>0.86029500000000003</v>
      </c>
      <c r="N2597" s="276">
        <v>5.5658616904500544</v>
      </c>
      <c r="O2597" s="273"/>
      <c r="P2597" s="273"/>
    </row>
    <row r="2598" spans="1:16" s="11" customFormat="1">
      <c r="A2598" s="271">
        <v>2595</v>
      </c>
      <c r="C2598" s="272" t="s">
        <v>2194</v>
      </c>
      <c r="D2598" s="272" t="s">
        <v>1809</v>
      </c>
      <c r="E2598" s="272"/>
      <c r="F2598" s="273" t="s">
        <v>2899</v>
      </c>
      <c r="G2598" s="274">
        <v>307312340301</v>
      </c>
      <c r="H2598" s="273" t="s">
        <v>6159</v>
      </c>
      <c r="I2598" s="273" t="s">
        <v>5750</v>
      </c>
      <c r="J2598" s="273" t="s">
        <v>373</v>
      </c>
      <c r="K2598" s="275">
        <v>0.33600000000000002</v>
      </c>
      <c r="L2598" s="275">
        <v>0.33600000000000002</v>
      </c>
      <c r="M2598" s="275">
        <v>0.31787199999999999</v>
      </c>
      <c r="N2598" s="276">
        <v>5.3952380952381054</v>
      </c>
      <c r="O2598" s="273"/>
      <c r="P2598" s="273"/>
    </row>
    <row r="2599" spans="1:16" s="11" customFormat="1">
      <c r="A2599" s="271">
        <v>2596</v>
      </c>
      <c r="C2599" s="272" t="s">
        <v>2194</v>
      </c>
      <c r="D2599" s="272" t="s">
        <v>1809</v>
      </c>
      <c r="E2599" s="272"/>
      <c r="F2599" s="273" t="s">
        <v>2911</v>
      </c>
      <c r="G2599" s="274">
        <v>307312140202</v>
      </c>
      <c r="H2599" s="273" t="s">
        <v>6160</v>
      </c>
      <c r="I2599" s="273" t="s">
        <v>5750</v>
      </c>
      <c r="J2599" s="273" t="s">
        <v>373</v>
      </c>
      <c r="K2599" s="275">
        <v>0.48737999999999998</v>
      </c>
      <c r="L2599" s="275">
        <v>0.48737999999999998</v>
      </c>
      <c r="M2599" s="275">
        <v>0.46165600000000001</v>
      </c>
      <c r="N2599" s="276">
        <v>5.2780171529402047</v>
      </c>
      <c r="O2599" s="273"/>
      <c r="P2599" s="273"/>
    </row>
    <row r="2600" spans="1:16" s="11" customFormat="1">
      <c r="A2600" s="271">
        <v>2597</v>
      </c>
      <c r="C2600" s="272" t="s">
        <v>2194</v>
      </c>
      <c r="D2600" s="272" t="s">
        <v>1809</v>
      </c>
      <c r="E2600" s="272"/>
      <c r="F2600" s="273" t="s">
        <v>2901</v>
      </c>
      <c r="G2600" s="274">
        <v>307312140102</v>
      </c>
      <c r="H2600" s="273" t="s">
        <v>6161</v>
      </c>
      <c r="I2600" s="273" t="s">
        <v>5750</v>
      </c>
      <c r="J2600" s="273" t="s">
        <v>373</v>
      </c>
      <c r="K2600" s="275">
        <v>1.5127999999999999</v>
      </c>
      <c r="L2600" s="275">
        <v>1.5127999999999999</v>
      </c>
      <c r="M2600" s="275">
        <v>1.4490019999999999</v>
      </c>
      <c r="N2600" s="276">
        <v>4.2172131147541005</v>
      </c>
      <c r="O2600" s="273"/>
      <c r="P2600" s="273"/>
    </row>
    <row r="2601" spans="1:16" s="11" customFormat="1">
      <c r="A2601" s="271">
        <v>2598</v>
      </c>
      <c r="C2601" s="272" t="s">
        <v>2194</v>
      </c>
      <c r="D2601" s="272" t="s">
        <v>1809</v>
      </c>
      <c r="E2601" s="272"/>
      <c r="F2601" s="273" t="s">
        <v>2913</v>
      </c>
      <c r="G2601" s="274">
        <v>307322340203</v>
      </c>
      <c r="H2601" s="273" t="s">
        <v>6162</v>
      </c>
      <c r="I2601" s="273" t="s">
        <v>5750</v>
      </c>
      <c r="J2601" s="273" t="s">
        <v>373</v>
      </c>
      <c r="K2601" s="275">
        <v>0.87706200000000001</v>
      </c>
      <c r="L2601" s="275">
        <v>0.87706200000000001</v>
      </c>
      <c r="M2601" s="275">
        <v>0.735321</v>
      </c>
      <c r="N2601" s="276">
        <v>16.160887143668294</v>
      </c>
      <c r="O2601" s="273"/>
      <c r="P2601" s="273"/>
    </row>
    <row r="2602" spans="1:16" s="11" customFormat="1">
      <c r="A2602" s="271">
        <v>2599</v>
      </c>
      <c r="C2602" s="272" t="s">
        <v>2194</v>
      </c>
      <c r="D2602" s="272" t="s">
        <v>1809</v>
      </c>
      <c r="E2602" s="272"/>
      <c r="F2602" s="273" t="s">
        <v>2916</v>
      </c>
      <c r="G2602" s="274">
        <v>307322440103</v>
      </c>
      <c r="H2602" s="273" t="s">
        <v>6163</v>
      </c>
      <c r="I2602" s="273" t="s">
        <v>5750</v>
      </c>
      <c r="J2602" s="273" t="s">
        <v>373</v>
      </c>
      <c r="K2602" s="275">
        <v>1.10351</v>
      </c>
      <c r="L2602" s="275">
        <v>1.10351</v>
      </c>
      <c r="M2602" s="275">
        <v>0.93362500000000004</v>
      </c>
      <c r="N2602" s="276">
        <v>15.394966969035165</v>
      </c>
      <c r="O2602" s="273"/>
      <c r="P2602" s="273"/>
    </row>
    <row r="2603" spans="1:16" s="11" customFormat="1">
      <c r="A2603" s="271">
        <v>2600</v>
      </c>
      <c r="C2603" s="272" t="s">
        <v>2194</v>
      </c>
      <c r="D2603" s="272" t="s">
        <v>1809</v>
      </c>
      <c r="E2603" s="272"/>
      <c r="F2603" s="273" t="s">
        <v>6164</v>
      </c>
      <c r="G2603" s="274">
        <v>307322240403</v>
      </c>
      <c r="H2603" s="273" t="s">
        <v>6165</v>
      </c>
      <c r="I2603" s="273" t="s">
        <v>5750</v>
      </c>
      <c r="J2603" s="273" t="s">
        <v>373</v>
      </c>
      <c r="K2603" s="275">
        <v>1.3222400000000001</v>
      </c>
      <c r="L2603" s="275">
        <v>1.3222400000000001</v>
      </c>
      <c r="M2603" s="275">
        <v>1.1277710000000001</v>
      </c>
      <c r="N2603" s="276">
        <v>14.707541747337849</v>
      </c>
      <c r="O2603" s="273"/>
      <c r="P2603" s="273"/>
    </row>
    <row r="2604" spans="1:16" s="11" customFormat="1">
      <c r="A2604" s="271">
        <v>2601</v>
      </c>
      <c r="C2604" s="272" t="s">
        <v>2194</v>
      </c>
      <c r="D2604" s="272" t="s">
        <v>1809</v>
      </c>
      <c r="E2604" s="272"/>
      <c r="F2604" s="273" t="s">
        <v>2922</v>
      </c>
      <c r="G2604" s="274">
        <v>307322140103</v>
      </c>
      <c r="H2604" s="273" t="s">
        <v>6166</v>
      </c>
      <c r="I2604" s="273" t="s">
        <v>5750</v>
      </c>
      <c r="J2604" s="273" t="s">
        <v>373</v>
      </c>
      <c r="K2604" s="275">
        <v>1.6892799999999999</v>
      </c>
      <c r="L2604" s="275">
        <v>1.6892799999999999</v>
      </c>
      <c r="M2604" s="275">
        <v>1.4541679999999999</v>
      </c>
      <c r="N2604" s="276">
        <v>13.917882174654292</v>
      </c>
      <c r="O2604" s="273"/>
      <c r="P2604" s="273"/>
    </row>
    <row r="2605" spans="1:16" s="11" customFormat="1">
      <c r="A2605" s="271">
        <v>2602</v>
      </c>
      <c r="C2605" s="272" t="s">
        <v>2194</v>
      </c>
      <c r="D2605" s="272" t="s">
        <v>1809</v>
      </c>
      <c r="E2605" s="272"/>
      <c r="F2605" s="273" t="s">
        <v>2913</v>
      </c>
      <c r="G2605" s="274">
        <v>307322340204</v>
      </c>
      <c r="H2605" s="273" t="s">
        <v>6167</v>
      </c>
      <c r="I2605" s="273" t="s">
        <v>5750</v>
      </c>
      <c r="J2605" s="273" t="s">
        <v>373</v>
      </c>
      <c r="K2605" s="275">
        <v>0.60899999999999999</v>
      </c>
      <c r="L2605" s="275">
        <v>0.60899999999999999</v>
      </c>
      <c r="M2605" s="275">
        <v>0.53155399999999997</v>
      </c>
      <c r="N2605" s="276">
        <v>12.716912972085389</v>
      </c>
      <c r="O2605" s="273"/>
      <c r="P2605" s="273"/>
    </row>
    <row r="2606" spans="1:16" s="11" customFormat="1">
      <c r="A2606" s="271">
        <v>2603</v>
      </c>
      <c r="C2606" s="272" t="s">
        <v>2194</v>
      </c>
      <c r="D2606" s="272" t="s">
        <v>1809</v>
      </c>
      <c r="E2606" s="272"/>
      <c r="F2606" s="273" t="s">
        <v>6164</v>
      </c>
      <c r="G2606" s="274">
        <v>307322240402</v>
      </c>
      <c r="H2606" s="273" t="s">
        <v>6168</v>
      </c>
      <c r="I2606" s="273" t="s">
        <v>5750</v>
      </c>
      <c r="J2606" s="273" t="s">
        <v>373</v>
      </c>
      <c r="K2606" s="275">
        <v>0.81379999999999997</v>
      </c>
      <c r="L2606" s="275">
        <v>0.81379999999999997</v>
      </c>
      <c r="M2606" s="275">
        <v>0.71435800000000005</v>
      </c>
      <c r="N2606" s="276">
        <v>12.219464241828449</v>
      </c>
      <c r="O2606" s="273"/>
      <c r="P2606" s="273"/>
    </row>
    <row r="2607" spans="1:16" s="11" customFormat="1">
      <c r="A2607" s="271">
        <v>2604</v>
      </c>
      <c r="C2607" s="272" t="s">
        <v>2194</v>
      </c>
      <c r="D2607" s="272" t="s">
        <v>1809</v>
      </c>
      <c r="E2607" s="272"/>
      <c r="F2607" s="273" t="s">
        <v>6169</v>
      </c>
      <c r="G2607" s="274">
        <v>307322140302</v>
      </c>
      <c r="H2607" s="273" t="s">
        <v>6170</v>
      </c>
      <c r="I2607" s="273" t="s">
        <v>5750</v>
      </c>
      <c r="J2607" s="273" t="s">
        <v>373</v>
      </c>
      <c r="K2607" s="275">
        <v>1.9874000000000001</v>
      </c>
      <c r="L2607" s="275">
        <v>1.9874000000000001</v>
      </c>
      <c r="M2607" s="275">
        <v>1.7477780000000001</v>
      </c>
      <c r="N2607" s="276">
        <v>12.057059474690551</v>
      </c>
      <c r="O2607" s="273"/>
      <c r="P2607" s="273"/>
    </row>
    <row r="2608" spans="1:16" s="11" customFormat="1">
      <c r="A2608" s="271">
        <v>2605</v>
      </c>
      <c r="C2608" s="272" t="s">
        <v>2194</v>
      </c>
      <c r="D2608" s="272" t="s">
        <v>1809</v>
      </c>
      <c r="E2608" s="272"/>
      <c r="F2608" s="273" t="s">
        <v>2916</v>
      </c>
      <c r="G2608" s="274">
        <v>307322440104</v>
      </c>
      <c r="H2608" s="273" t="s">
        <v>6171</v>
      </c>
      <c r="I2608" s="273" t="s">
        <v>5750</v>
      </c>
      <c r="J2608" s="273" t="s">
        <v>373</v>
      </c>
      <c r="K2608" s="275">
        <v>1.6052</v>
      </c>
      <c r="L2608" s="275">
        <v>1.6052</v>
      </c>
      <c r="M2608" s="275">
        <v>1.412693</v>
      </c>
      <c r="N2608" s="276">
        <v>11.992711188636928</v>
      </c>
      <c r="O2608" s="273"/>
      <c r="P2608" s="273"/>
    </row>
    <row r="2609" spans="1:16" s="11" customFormat="1">
      <c r="A2609" s="271">
        <v>2606</v>
      </c>
      <c r="C2609" s="272" t="s">
        <v>2194</v>
      </c>
      <c r="D2609" s="272" t="s">
        <v>1809</v>
      </c>
      <c r="E2609" s="272"/>
      <c r="F2609" s="273" t="s">
        <v>6169</v>
      </c>
      <c r="G2609" s="274">
        <v>307322140304</v>
      </c>
      <c r="H2609" s="273" t="s">
        <v>6172</v>
      </c>
      <c r="I2609" s="273" t="s">
        <v>5750</v>
      </c>
      <c r="J2609" s="273" t="s">
        <v>373</v>
      </c>
      <c r="K2609" s="275">
        <v>0.12053899999999999</v>
      </c>
      <c r="L2609" s="275">
        <v>0.12053899999999999</v>
      </c>
      <c r="M2609" s="275">
        <v>0.106132</v>
      </c>
      <c r="N2609" s="276">
        <v>11.952148267365741</v>
      </c>
      <c r="O2609" s="273"/>
      <c r="P2609" s="273"/>
    </row>
    <row r="2610" spans="1:16" s="11" customFormat="1">
      <c r="A2610" s="271">
        <v>2607</v>
      </c>
      <c r="C2610" s="272" t="s">
        <v>2194</v>
      </c>
      <c r="D2610" s="272" t="s">
        <v>1809</v>
      </c>
      <c r="E2610" s="272"/>
      <c r="F2610" s="273" t="s">
        <v>6173</v>
      </c>
      <c r="G2610" s="274">
        <v>307322240502</v>
      </c>
      <c r="H2610" s="273" t="s">
        <v>6174</v>
      </c>
      <c r="I2610" s="273" t="s">
        <v>5750</v>
      </c>
      <c r="J2610" s="273" t="s">
        <v>373</v>
      </c>
      <c r="K2610" s="275">
        <v>1.2356</v>
      </c>
      <c r="L2610" s="275">
        <v>1.2356</v>
      </c>
      <c r="M2610" s="275">
        <v>1.091928</v>
      </c>
      <c r="N2610" s="276">
        <v>11.627711233408872</v>
      </c>
      <c r="O2610" s="273"/>
      <c r="P2610" s="273"/>
    </row>
    <row r="2611" spans="1:16" s="11" customFormat="1">
      <c r="A2611" s="271">
        <v>2608</v>
      </c>
      <c r="C2611" s="272" t="s">
        <v>2194</v>
      </c>
      <c r="D2611" s="272" t="s">
        <v>1809</v>
      </c>
      <c r="E2611" s="272"/>
      <c r="F2611" s="273" t="s">
        <v>2918</v>
      </c>
      <c r="G2611" s="274">
        <v>307322540204</v>
      </c>
      <c r="H2611" s="273" t="s">
        <v>6175</v>
      </c>
      <c r="I2611" s="273" t="s">
        <v>5750</v>
      </c>
      <c r="J2611" s="273" t="s">
        <v>373</v>
      </c>
      <c r="K2611" s="275">
        <v>0.94040000000000001</v>
      </c>
      <c r="L2611" s="275">
        <v>0.94040000000000001</v>
      </c>
      <c r="M2611" s="275">
        <v>0.83210200000000001</v>
      </c>
      <c r="N2611" s="276">
        <v>11.51616333475117</v>
      </c>
      <c r="O2611" s="273"/>
      <c r="P2611" s="273"/>
    </row>
    <row r="2612" spans="1:16" s="11" customFormat="1">
      <c r="A2612" s="271">
        <v>2609</v>
      </c>
      <c r="C2612" s="272" t="s">
        <v>2194</v>
      </c>
      <c r="D2612" s="272" t="s">
        <v>1809</v>
      </c>
      <c r="E2612" s="272"/>
      <c r="F2612" s="273" t="s">
        <v>2924</v>
      </c>
      <c r="G2612" s="274">
        <v>307322140401</v>
      </c>
      <c r="H2612" s="273" t="s">
        <v>6176</v>
      </c>
      <c r="I2612" s="273" t="s">
        <v>5750</v>
      </c>
      <c r="J2612" s="273" t="s">
        <v>373</v>
      </c>
      <c r="K2612" s="275">
        <v>2.43296</v>
      </c>
      <c r="L2612" s="275">
        <v>2.43296</v>
      </c>
      <c r="M2612" s="275">
        <v>2.153527</v>
      </c>
      <c r="N2612" s="276">
        <v>11.485310074970407</v>
      </c>
      <c r="O2612" s="273"/>
      <c r="P2612" s="273"/>
    </row>
    <row r="2613" spans="1:16" s="11" customFormat="1">
      <c r="A2613" s="271">
        <v>2610</v>
      </c>
      <c r="C2613" s="272" t="s">
        <v>2194</v>
      </c>
      <c r="D2613" s="272" t="s">
        <v>1809</v>
      </c>
      <c r="E2613" s="272"/>
      <c r="F2613" s="273" t="s">
        <v>6177</v>
      </c>
      <c r="G2613" s="274">
        <v>307322240302</v>
      </c>
      <c r="H2613" s="273" t="s">
        <v>6178</v>
      </c>
      <c r="I2613" s="273" t="s">
        <v>5750</v>
      </c>
      <c r="J2613" s="273" t="s">
        <v>373</v>
      </c>
      <c r="K2613" s="275">
        <v>1.3944000000000001</v>
      </c>
      <c r="L2613" s="275">
        <v>1.3944000000000001</v>
      </c>
      <c r="M2613" s="275">
        <v>1.235279</v>
      </c>
      <c r="N2613" s="276">
        <v>11.411431440045902</v>
      </c>
      <c r="O2613" s="273"/>
      <c r="P2613" s="273"/>
    </row>
    <row r="2614" spans="1:16" s="11" customFormat="1">
      <c r="A2614" s="271">
        <v>2611</v>
      </c>
      <c r="C2614" s="272" t="s">
        <v>2194</v>
      </c>
      <c r="D2614" s="272" t="s">
        <v>1809</v>
      </c>
      <c r="E2614" s="272"/>
      <c r="F2614" s="273" t="s">
        <v>6179</v>
      </c>
      <c r="G2614" s="274">
        <v>307322440204</v>
      </c>
      <c r="H2614" s="273" t="s">
        <v>6180</v>
      </c>
      <c r="I2614" s="273" t="s">
        <v>5750</v>
      </c>
      <c r="J2614" s="273" t="s">
        <v>373</v>
      </c>
      <c r="K2614" s="275">
        <v>1.38</v>
      </c>
      <c r="L2614" s="275">
        <v>1.38</v>
      </c>
      <c r="M2614" s="275">
        <v>1.2240040000000001</v>
      </c>
      <c r="N2614" s="276">
        <v>11.30405797101448</v>
      </c>
      <c r="O2614" s="273"/>
      <c r="P2614" s="273"/>
    </row>
    <row r="2615" spans="1:16" s="11" customFormat="1">
      <c r="A2615" s="271">
        <v>2612</v>
      </c>
      <c r="C2615" s="272" t="s">
        <v>2194</v>
      </c>
      <c r="D2615" s="272" t="s">
        <v>1809</v>
      </c>
      <c r="E2615" s="272"/>
      <c r="F2615" s="273" t="s">
        <v>2925</v>
      </c>
      <c r="G2615" s="274">
        <v>307322540302</v>
      </c>
      <c r="H2615" s="273" t="s">
        <v>6181</v>
      </c>
      <c r="I2615" s="273" t="s">
        <v>5750</v>
      </c>
      <c r="J2615" s="273" t="s">
        <v>373</v>
      </c>
      <c r="K2615" s="275">
        <v>0.42699999999999999</v>
      </c>
      <c r="L2615" s="275">
        <v>0.42699999999999999</v>
      </c>
      <c r="M2615" s="275">
        <v>0.37873200000000001</v>
      </c>
      <c r="N2615" s="276">
        <v>11.303981264636997</v>
      </c>
      <c r="O2615" s="273"/>
      <c r="P2615" s="273"/>
    </row>
    <row r="2616" spans="1:16" s="11" customFormat="1">
      <c r="A2616" s="271">
        <v>2613</v>
      </c>
      <c r="C2616" s="272" t="s">
        <v>2194</v>
      </c>
      <c r="D2616" s="272" t="s">
        <v>1809</v>
      </c>
      <c r="E2616" s="272"/>
      <c r="F2616" s="273" t="s">
        <v>6173</v>
      </c>
      <c r="G2616" s="274">
        <v>307322240501</v>
      </c>
      <c r="H2616" s="273" t="s">
        <v>6182</v>
      </c>
      <c r="I2616" s="273" t="s">
        <v>5750</v>
      </c>
      <c r="J2616" s="273" t="s">
        <v>373</v>
      </c>
      <c r="K2616" s="275">
        <v>1.1335999999999999</v>
      </c>
      <c r="L2616" s="275">
        <v>1.1335999999999999</v>
      </c>
      <c r="M2616" s="275">
        <v>1.009074</v>
      </c>
      <c r="N2616" s="276">
        <v>10.985003528581503</v>
      </c>
      <c r="O2616" s="273"/>
      <c r="P2616" s="273"/>
    </row>
    <row r="2617" spans="1:16" s="11" customFormat="1">
      <c r="A2617" s="271">
        <v>2614</v>
      </c>
      <c r="C2617" s="272" t="s">
        <v>2194</v>
      </c>
      <c r="D2617" s="272" t="s">
        <v>1809</v>
      </c>
      <c r="E2617" s="272"/>
      <c r="F2617" s="273" t="s">
        <v>2916</v>
      </c>
      <c r="G2617" s="274">
        <v>307322440102</v>
      </c>
      <c r="H2617" s="273" t="s">
        <v>6183</v>
      </c>
      <c r="I2617" s="273" t="s">
        <v>5750</v>
      </c>
      <c r="J2617" s="273" t="s">
        <v>373</v>
      </c>
      <c r="K2617" s="275">
        <v>1.4468000000000001</v>
      </c>
      <c r="L2617" s="275">
        <v>1.4468000000000001</v>
      </c>
      <c r="M2617" s="275">
        <v>1.290171</v>
      </c>
      <c r="N2617" s="276">
        <v>10.825891622891907</v>
      </c>
      <c r="O2617" s="273"/>
      <c r="P2617" s="273"/>
    </row>
    <row r="2618" spans="1:16" s="11" customFormat="1">
      <c r="A2618" s="271">
        <v>2615</v>
      </c>
      <c r="C2618" s="272" t="s">
        <v>2194</v>
      </c>
      <c r="D2618" s="272" t="s">
        <v>1809</v>
      </c>
      <c r="E2618" s="272"/>
      <c r="F2618" s="273" t="s">
        <v>6184</v>
      </c>
      <c r="G2618" s="274">
        <v>307322440303</v>
      </c>
      <c r="H2618" s="273" t="s">
        <v>6185</v>
      </c>
      <c r="I2618" s="273" t="s">
        <v>5750</v>
      </c>
      <c r="J2618" s="273" t="s">
        <v>373</v>
      </c>
      <c r="K2618" s="275">
        <v>0.8488</v>
      </c>
      <c r="L2618" s="275">
        <v>0.8488</v>
      </c>
      <c r="M2618" s="275">
        <v>0.76119300000000001</v>
      </c>
      <c r="N2618" s="276">
        <v>10.321277097078227</v>
      </c>
      <c r="O2618" s="273"/>
      <c r="P2618" s="273"/>
    </row>
    <row r="2619" spans="1:16" s="11" customFormat="1">
      <c r="A2619" s="271">
        <v>2616</v>
      </c>
      <c r="C2619" s="272" t="s">
        <v>2194</v>
      </c>
      <c r="D2619" s="272" t="s">
        <v>1809</v>
      </c>
      <c r="E2619" s="272"/>
      <c r="F2619" s="273" t="s">
        <v>6186</v>
      </c>
      <c r="G2619" s="274">
        <v>307322240101</v>
      </c>
      <c r="H2619" s="273" t="s">
        <v>6134</v>
      </c>
      <c r="I2619" s="273" t="s">
        <v>5750</v>
      </c>
      <c r="J2619" s="273" t="s">
        <v>373</v>
      </c>
      <c r="K2619" s="275">
        <v>1.5664</v>
      </c>
      <c r="L2619" s="275">
        <v>1.5664</v>
      </c>
      <c r="M2619" s="275">
        <v>1.4093580000000001</v>
      </c>
      <c r="N2619" s="276">
        <v>10.025663942798769</v>
      </c>
      <c r="O2619" s="273"/>
      <c r="P2619" s="273"/>
    </row>
    <row r="2620" spans="1:16" s="11" customFormat="1">
      <c r="A2620" s="271">
        <v>2617</v>
      </c>
      <c r="C2620" s="272" t="s">
        <v>2194</v>
      </c>
      <c r="D2620" s="272" t="s">
        <v>1809</v>
      </c>
      <c r="E2620" s="272"/>
      <c r="F2620" s="273" t="s">
        <v>6187</v>
      </c>
      <c r="G2620" s="274">
        <v>307322340104</v>
      </c>
      <c r="H2620" s="273" t="s">
        <v>6188</v>
      </c>
      <c r="I2620" s="273" t="s">
        <v>5750</v>
      </c>
      <c r="J2620" s="273" t="s">
        <v>373</v>
      </c>
      <c r="K2620" s="275">
        <v>1.6152</v>
      </c>
      <c r="L2620" s="275">
        <v>1.6152</v>
      </c>
      <c r="M2620" s="275">
        <v>1.454178</v>
      </c>
      <c r="N2620" s="276">
        <v>9.9691679049034168</v>
      </c>
      <c r="O2620" s="273"/>
      <c r="P2620" s="273"/>
    </row>
    <row r="2621" spans="1:16" s="11" customFormat="1">
      <c r="A2621" s="271">
        <v>2618</v>
      </c>
      <c r="C2621" s="272" t="s">
        <v>2194</v>
      </c>
      <c r="D2621" s="272" t="s">
        <v>1809</v>
      </c>
      <c r="E2621" s="272"/>
      <c r="F2621" s="273" t="s">
        <v>6169</v>
      </c>
      <c r="G2621" s="274">
        <v>307322140301</v>
      </c>
      <c r="H2621" s="273" t="s">
        <v>6189</v>
      </c>
      <c r="I2621" s="273" t="s">
        <v>5750</v>
      </c>
      <c r="J2621" s="273" t="s">
        <v>373</v>
      </c>
      <c r="K2621" s="275">
        <v>0.99619999999999997</v>
      </c>
      <c r="L2621" s="275">
        <v>0.99619999999999997</v>
      </c>
      <c r="M2621" s="275">
        <v>0.89852399999999999</v>
      </c>
      <c r="N2621" s="276">
        <v>9.8048584621561918</v>
      </c>
      <c r="O2621" s="273"/>
      <c r="P2621" s="273"/>
    </row>
    <row r="2622" spans="1:16" s="11" customFormat="1">
      <c r="A2622" s="271">
        <v>2619</v>
      </c>
      <c r="C2622" s="272" t="s">
        <v>2194</v>
      </c>
      <c r="D2622" s="272" t="s">
        <v>1809</v>
      </c>
      <c r="E2622" s="272"/>
      <c r="F2622" s="273" t="s">
        <v>6187</v>
      </c>
      <c r="G2622" s="274">
        <v>307322340102</v>
      </c>
      <c r="H2622" s="273" t="s">
        <v>6190</v>
      </c>
      <c r="I2622" s="273" t="s">
        <v>5750</v>
      </c>
      <c r="J2622" s="273" t="s">
        <v>373</v>
      </c>
      <c r="K2622" s="275">
        <v>2.0106000000000002</v>
      </c>
      <c r="L2622" s="275">
        <v>2.0106000000000002</v>
      </c>
      <c r="M2622" s="275">
        <v>1.8138209999999999</v>
      </c>
      <c r="N2622" s="276">
        <v>9.7870784840346285</v>
      </c>
      <c r="O2622" s="273"/>
      <c r="P2622" s="273"/>
    </row>
    <row r="2623" spans="1:16" s="11" customFormat="1">
      <c r="A2623" s="271">
        <v>2620</v>
      </c>
      <c r="C2623" s="272" t="s">
        <v>2194</v>
      </c>
      <c r="D2623" s="272" t="s">
        <v>1809</v>
      </c>
      <c r="E2623" s="272"/>
      <c r="F2623" s="273" t="s">
        <v>2915</v>
      </c>
      <c r="G2623" s="274">
        <v>307322140202</v>
      </c>
      <c r="H2623" s="273" t="s">
        <v>6191</v>
      </c>
      <c r="I2623" s="273" t="s">
        <v>5750</v>
      </c>
      <c r="J2623" s="273" t="s">
        <v>373</v>
      </c>
      <c r="K2623" s="275">
        <v>1.0820000000000001</v>
      </c>
      <c r="L2623" s="275">
        <v>1.0820000000000001</v>
      </c>
      <c r="M2623" s="275">
        <v>0.97621199999999997</v>
      </c>
      <c r="N2623" s="276">
        <v>9.7770794824399356</v>
      </c>
      <c r="O2623" s="273"/>
      <c r="P2623" s="273"/>
    </row>
    <row r="2624" spans="1:16" s="11" customFormat="1">
      <c r="A2624" s="271">
        <v>2621</v>
      </c>
      <c r="C2624" s="272" t="s">
        <v>2194</v>
      </c>
      <c r="D2624" s="272" t="s">
        <v>1809</v>
      </c>
      <c r="E2624" s="272"/>
      <c r="F2624" s="273" t="s">
        <v>6169</v>
      </c>
      <c r="G2624" s="274">
        <v>307322140303</v>
      </c>
      <c r="H2624" s="273" t="s">
        <v>6192</v>
      </c>
      <c r="I2624" s="273" t="s">
        <v>5750</v>
      </c>
      <c r="J2624" s="273" t="s">
        <v>373</v>
      </c>
      <c r="K2624" s="275">
        <v>0.53820000000000001</v>
      </c>
      <c r="L2624" s="275">
        <v>0.53820000000000001</v>
      </c>
      <c r="M2624" s="275">
        <v>0.48566900000000002</v>
      </c>
      <c r="N2624" s="276">
        <v>9.7604979561501288</v>
      </c>
      <c r="O2624" s="273"/>
      <c r="P2624" s="273"/>
    </row>
    <row r="2625" spans="1:16" s="11" customFormat="1">
      <c r="A2625" s="271">
        <v>2622</v>
      </c>
      <c r="C2625" s="272" t="s">
        <v>2194</v>
      </c>
      <c r="D2625" s="272" t="s">
        <v>1809</v>
      </c>
      <c r="E2625" s="272"/>
      <c r="F2625" s="273" t="s">
        <v>2918</v>
      </c>
      <c r="G2625" s="274">
        <v>307322540202</v>
      </c>
      <c r="H2625" s="273" t="s">
        <v>6193</v>
      </c>
      <c r="I2625" s="273" t="s">
        <v>5750</v>
      </c>
      <c r="J2625" s="273" t="s">
        <v>373</v>
      </c>
      <c r="K2625" s="275">
        <v>1.1133999999999999</v>
      </c>
      <c r="L2625" s="275">
        <v>1.1133999999999999</v>
      </c>
      <c r="M2625" s="275">
        <v>1.007045</v>
      </c>
      <c r="N2625" s="276">
        <v>9.552272319022812</v>
      </c>
      <c r="O2625" s="273"/>
      <c r="P2625" s="273"/>
    </row>
    <row r="2626" spans="1:16" s="11" customFormat="1">
      <c r="A2626" s="271">
        <v>2623</v>
      </c>
      <c r="C2626" s="272" t="s">
        <v>2194</v>
      </c>
      <c r="D2626" s="272" t="s">
        <v>1809</v>
      </c>
      <c r="E2626" s="272"/>
      <c r="F2626" s="273" t="s">
        <v>6186</v>
      </c>
      <c r="G2626" s="274">
        <v>307322240102</v>
      </c>
      <c r="H2626" s="273" t="s">
        <v>6194</v>
      </c>
      <c r="I2626" s="273" t="s">
        <v>5750</v>
      </c>
      <c r="J2626" s="273" t="s">
        <v>373</v>
      </c>
      <c r="K2626" s="275">
        <v>1.519992</v>
      </c>
      <c r="L2626" s="275">
        <v>1.519992</v>
      </c>
      <c r="M2626" s="275">
        <v>1.3752089999999999</v>
      </c>
      <c r="N2626" s="276">
        <v>9.5252475013026459</v>
      </c>
      <c r="O2626" s="273"/>
      <c r="P2626" s="273"/>
    </row>
    <row r="2627" spans="1:16" s="11" customFormat="1">
      <c r="A2627" s="271">
        <v>2624</v>
      </c>
      <c r="C2627" s="272" t="s">
        <v>2194</v>
      </c>
      <c r="D2627" s="272" t="s">
        <v>1809</v>
      </c>
      <c r="E2627" s="272"/>
      <c r="F2627" s="273" t="s">
        <v>6195</v>
      </c>
      <c r="G2627" s="274">
        <v>307322540402</v>
      </c>
      <c r="H2627" s="273" t="s">
        <v>6196</v>
      </c>
      <c r="I2627" s="273" t="s">
        <v>5750</v>
      </c>
      <c r="J2627" s="273" t="s">
        <v>373</v>
      </c>
      <c r="K2627" s="275">
        <v>9.1000000000000004E-3</v>
      </c>
      <c r="L2627" s="275">
        <v>9.1000000000000004E-3</v>
      </c>
      <c r="M2627" s="275">
        <v>8.2389999999999998E-3</v>
      </c>
      <c r="N2627" s="276">
        <v>9.4615384615384688</v>
      </c>
      <c r="O2627" s="273"/>
      <c r="P2627" s="273"/>
    </row>
    <row r="2628" spans="1:16" s="11" customFormat="1">
      <c r="A2628" s="271">
        <v>2625</v>
      </c>
      <c r="C2628" s="272" t="s">
        <v>2194</v>
      </c>
      <c r="D2628" s="272" t="s">
        <v>1809</v>
      </c>
      <c r="E2628" s="272"/>
      <c r="F2628" s="273" t="s">
        <v>6179</v>
      </c>
      <c r="G2628" s="274">
        <v>307322440201</v>
      </c>
      <c r="H2628" s="273" t="s">
        <v>6197</v>
      </c>
      <c r="I2628" s="273" t="s">
        <v>5750</v>
      </c>
      <c r="J2628" s="273" t="s">
        <v>373</v>
      </c>
      <c r="K2628" s="275">
        <v>1.0960000000000001</v>
      </c>
      <c r="L2628" s="275">
        <v>1.0960000000000001</v>
      </c>
      <c r="M2628" s="275">
        <v>0.99232500000000001</v>
      </c>
      <c r="N2628" s="276">
        <v>9.4593978102189844</v>
      </c>
      <c r="O2628" s="273"/>
      <c r="P2628" s="273"/>
    </row>
    <row r="2629" spans="1:16" s="11" customFormat="1">
      <c r="A2629" s="271">
        <v>2626</v>
      </c>
      <c r="C2629" s="272" t="s">
        <v>2194</v>
      </c>
      <c r="D2629" s="272" t="s">
        <v>1809</v>
      </c>
      <c r="E2629" s="272"/>
      <c r="F2629" s="273" t="s">
        <v>2925</v>
      </c>
      <c r="G2629" s="274">
        <v>307322540304</v>
      </c>
      <c r="H2629" s="273" t="s">
        <v>6198</v>
      </c>
      <c r="I2629" s="273" t="s">
        <v>5750</v>
      </c>
      <c r="J2629" s="273" t="s">
        <v>373</v>
      </c>
      <c r="K2629" s="275">
        <v>0.30806</v>
      </c>
      <c r="L2629" s="275">
        <v>0.30806</v>
      </c>
      <c r="M2629" s="275">
        <v>0.27955799999999997</v>
      </c>
      <c r="N2629" s="276">
        <v>9.252093747971184</v>
      </c>
      <c r="O2629" s="273"/>
      <c r="P2629" s="273"/>
    </row>
    <row r="2630" spans="1:16" s="11" customFormat="1">
      <c r="A2630" s="271">
        <v>2627</v>
      </c>
      <c r="C2630" s="272" t="s">
        <v>2194</v>
      </c>
      <c r="D2630" s="272" t="s">
        <v>1809</v>
      </c>
      <c r="E2630" s="272"/>
      <c r="F2630" s="273" t="s">
        <v>2924</v>
      </c>
      <c r="G2630" s="274">
        <v>307322140402</v>
      </c>
      <c r="H2630" s="273" t="s">
        <v>6199</v>
      </c>
      <c r="I2630" s="273" t="s">
        <v>5750</v>
      </c>
      <c r="J2630" s="273" t="s">
        <v>373</v>
      </c>
      <c r="K2630" s="275">
        <v>1.6554</v>
      </c>
      <c r="L2630" s="275">
        <v>1.6554</v>
      </c>
      <c r="M2630" s="275">
        <v>1.506483</v>
      </c>
      <c r="N2630" s="276">
        <v>8.9958318231243179</v>
      </c>
      <c r="O2630" s="273"/>
      <c r="P2630" s="273"/>
    </row>
    <row r="2631" spans="1:16" s="11" customFormat="1">
      <c r="A2631" s="271">
        <v>2628</v>
      </c>
      <c r="C2631" s="272" t="s">
        <v>2194</v>
      </c>
      <c r="D2631" s="272" t="s">
        <v>1809</v>
      </c>
      <c r="E2631" s="272"/>
      <c r="F2631" s="273" t="s">
        <v>6184</v>
      </c>
      <c r="G2631" s="274">
        <v>307322440301</v>
      </c>
      <c r="H2631" s="273" t="s">
        <v>6200</v>
      </c>
      <c r="I2631" s="273" t="s">
        <v>5750</v>
      </c>
      <c r="J2631" s="273" t="s">
        <v>373</v>
      </c>
      <c r="K2631" s="275">
        <v>1.1082000000000001</v>
      </c>
      <c r="L2631" s="275">
        <v>1.1082000000000001</v>
      </c>
      <c r="M2631" s="275">
        <v>1.009031</v>
      </c>
      <c r="N2631" s="276">
        <v>8.9486554773506644</v>
      </c>
      <c r="O2631" s="273"/>
      <c r="P2631" s="273"/>
    </row>
    <row r="2632" spans="1:16" s="11" customFormat="1">
      <c r="A2632" s="271">
        <v>2629</v>
      </c>
      <c r="C2632" s="272" t="s">
        <v>2194</v>
      </c>
      <c r="D2632" s="272" t="s">
        <v>1809</v>
      </c>
      <c r="E2632" s="272"/>
      <c r="F2632" s="273" t="s">
        <v>6187</v>
      </c>
      <c r="G2632" s="274">
        <v>307322340105</v>
      </c>
      <c r="H2632" s="273" t="s">
        <v>6201</v>
      </c>
      <c r="I2632" s="273" t="s">
        <v>5750</v>
      </c>
      <c r="J2632" s="273" t="s">
        <v>373</v>
      </c>
      <c r="K2632" s="275">
        <v>0.553508</v>
      </c>
      <c r="L2632" s="275">
        <v>0.553508</v>
      </c>
      <c r="M2632" s="275">
        <v>0.50584300000000004</v>
      </c>
      <c r="N2632" s="276">
        <v>8.6114383170613547</v>
      </c>
      <c r="O2632" s="273"/>
      <c r="P2632" s="273"/>
    </row>
    <row r="2633" spans="1:16" s="11" customFormat="1">
      <c r="A2633" s="271">
        <v>2630</v>
      </c>
      <c r="C2633" s="272" t="s">
        <v>2194</v>
      </c>
      <c r="D2633" s="272" t="s">
        <v>1809</v>
      </c>
      <c r="E2633" s="272"/>
      <c r="F2633" s="273" t="s">
        <v>2920</v>
      </c>
      <c r="G2633" s="274">
        <v>307322240205</v>
      </c>
      <c r="H2633" s="273" t="s">
        <v>6202</v>
      </c>
      <c r="I2633" s="273" t="s">
        <v>5750</v>
      </c>
      <c r="J2633" s="273" t="s">
        <v>373</v>
      </c>
      <c r="K2633" s="275">
        <v>1.04352</v>
      </c>
      <c r="L2633" s="275">
        <v>1.04352</v>
      </c>
      <c r="M2633" s="275">
        <v>0.95394900000000005</v>
      </c>
      <c r="N2633" s="276">
        <v>8.583544158233666</v>
      </c>
      <c r="O2633" s="273"/>
      <c r="P2633" s="273"/>
    </row>
    <row r="2634" spans="1:16" s="11" customFormat="1">
      <c r="A2634" s="271">
        <v>2631</v>
      </c>
      <c r="C2634" s="272" t="s">
        <v>2194</v>
      </c>
      <c r="D2634" s="272" t="s">
        <v>1809</v>
      </c>
      <c r="E2634" s="272"/>
      <c r="F2634" s="273" t="s">
        <v>6177</v>
      </c>
      <c r="G2634" s="274">
        <v>307322240301</v>
      </c>
      <c r="H2634" s="273" t="s">
        <v>6203</v>
      </c>
      <c r="I2634" s="273" t="s">
        <v>5750</v>
      </c>
      <c r="J2634" s="273" t="s">
        <v>373</v>
      </c>
      <c r="K2634" s="275">
        <v>0.83879999999999999</v>
      </c>
      <c r="L2634" s="275">
        <v>0.83879999999999999</v>
      </c>
      <c r="M2634" s="275">
        <v>0.77079600000000004</v>
      </c>
      <c r="N2634" s="276">
        <v>8.1072961373390502</v>
      </c>
      <c r="O2634" s="273"/>
      <c r="P2634" s="273"/>
    </row>
    <row r="2635" spans="1:16" s="11" customFormat="1">
      <c r="A2635" s="271">
        <v>2632</v>
      </c>
      <c r="C2635" s="272" t="s">
        <v>2194</v>
      </c>
      <c r="D2635" s="272" t="s">
        <v>1809</v>
      </c>
      <c r="E2635" s="272"/>
      <c r="F2635" s="273" t="s">
        <v>2922</v>
      </c>
      <c r="G2635" s="274">
        <v>307322140105</v>
      </c>
      <c r="H2635" s="273" t="s">
        <v>5869</v>
      </c>
      <c r="I2635" s="273" t="s">
        <v>5750</v>
      </c>
      <c r="J2635" s="273" t="s">
        <v>373</v>
      </c>
      <c r="K2635" s="275">
        <v>0.93420000000000003</v>
      </c>
      <c r="L2635" s="275">
        <v>0.93420000000000003</v>
      </c>
      <c r="M2635" s="275">
        <v>0.859981</v>
      </c>
      <c r="N2635" s="276">
        <v>7.9446585313637366</v>
      </c>
      <c r="O2635" s="273"/>
      <c r="P2635" s="273"/>
    </row>
    <row r="2636" spans="1:16" s="11" customFormat="1">
      <c r="A2636" s="271">
        <v>2633</v>
      </c>
      <c r="C2636" s="272" t="s">
        <v>2194</v>
      </c>
      <c r="D2636" s="272" t="s">
        <v>1809</v>
      </c>
      <c r="E2636" s="272"/>
      <c r="F2636" s="273" t="s">
        <v>2918</v>
      </c>
      <c r="G2636" s="274">
        <v>307322540203</v>
      </c>
      <c r="H2636" s="273" t="s">
        <v>6204</v>
      </c>
      <c r="I2636" s="273" t="s">
        <v>5750</v>
      </c>
      <c r="J2636" s="273" t="s">
        <v>373</v>
      </c>
      <c r="K2636" s="275">
        <v>0.53900000000000003</v>
      </c>
      <c r="L2636" s="275">
        <v>0.53900000000000003</v>
      </c>
      <c r="M2636" s="275">
        <v>0.49647200000000002</v>
      </c>
      <c r="N2636" s="276">
        <v>7.8901669758812627</v>
      </c>
      <c r="O2636" s="273"/>
      <c r="P2636" s="273"/>
    </row>
    <row r="2637" spans="1:16" s="11" customFormat="1">
      <c r="A2637" s="271">
        <v>2634</v>
      </c>
      <c r="C2637" s="272" t="s">
        <v>2194</v>
      </c>
      <c r="D2637" s="272" t="s">
        <v>1809</v>
      </c>
      <c r="E2637" s="272"/>
      <c r="F2637" s="273" t="s">
        <v>6187</v>
      </c>
      <c r="G2637" s="274">
        <v>307322340103</v>
      </c>
      <c r="H2637" s="273" t="s">
        <v>6205</v>
      </c>
      <c r="I2637" s="273" t="s">
        <v>5750</v>
      </c>
      <c r="J2637" s="273" t="s">
        <v>373</v>
      </c>
      <c r="K2637" s="275">
        <v>1.8389800000000001</v>
      </c>
      <c r="L2637" s="275">
        <v>1.8389800000000001</v>
      </c>
      <c r="M2637" s="275">
        <v>1.694288</v>
      </c>
      <c r="N2637" s="276">
        <v>7.8680572926296115</v>
      </c>
      <c r="O2637" s="273"/>
      <c r="P2637" s="273"/>
    </row>
    <row r="2638" spans="1:16" s="11" customFormat="1">
      <c r="A2638" s="271">
        <v>2635</v>
      </c>
      <c r="C2638" s="272" t="s">
        <v>2194</v>
      </c>
      <c r="D2638" s="272" t="s">
        <v>1809</v>
      </c>
      <c r="E2638" s="272"/>
      <c r="F2638" s="273" t="s">
        <v>6184</v>
      </c>
      <c r="G2638" s="274">
        <v>307322440302</v>
      </c>
      <c r="H2638" s="273" t="s">
        <v>6206</v>
      </c>
      <c r="I2638" s="273" t="s">
        <v>5750</v>
      </c>
      <c r="J2638" s="273" t="s">
        <v>373</v>
      </c>
      <c r="K2638" s="275">
        <v>0.59435800000000005</v>
      </c>
      <c r="L2638" s="275">
        <v>0.59435800000000005</v>
      </c>
      <c r="M2638" s="275">
        <v>0.54885799999999996</v>
      </c>
      <c r="N2638" s="276">
        <v>7.6553188482362629</v>
      </c>
      <c r="O2638" s="273"/>
      <c r="P2638" s="273"/>
    </row>
    <row r="2639" spans="1:16" s="11" customFormat="1">
      <c r="A2639" s="271">
        <v>2636</v>
      </c>
      <c r="C2639" s="272" t="s">
        <v>2194</v>
      </c>
      <c r="D2639" s="272" t="s">
        <v>1809</v>
      </c>
      <c r="E2639" s="272"/>
      <c r="F2639" s="273" t="s">
        <v>6179</v>
      </c>
      <c r="G2639" s="274">
        <v>307322440202</v>
      </c>
      <c r="H2639" s="273" t="s">
        <v>6207</v>
      </c>
      <c r="I2639" s="273" t="s">
        <v>5750</v>
      </c>
      <c r="J2639" s="273" t="s">
        <v>373</v>
      </c>
      <c r="K2639" s="275">
        <v>0.71779999999999999</v>
      </c>
      <c r="L2639" s="275">
        <v>0.71779999999999999</v>
      </c>
      <c r="M2639" s="275">
        <v>0.66320100000000004</v>
      </c>
      <c r="N2639" s="276">
        <v>7.6064363332404499</v>
      </c>
      <c r="O2639" s="273"/>
      <c r="P2639" s="273"/>
    </row>
    <row r="2640" spans="1:16" s="11" customFormat="1">
      <c r="A2640" s="271">
        <v>2637</v>
      </c>
      <c r="C2640" s="272" t="s">
        <v>2194</v>
      </c>
      <c r="D2640" s="272" t="s">
        <v>1809</v>
      </c>
      <c r="E2640" s="272"/>
      <c r="F2640" s="273" t="s">
        <v>2920</v>
      </c>
      <c r="G2640" s="274">
        <v>307322240202</v>
      </c>
      <c r="H2640" s="273" t="s">
        <v>6208</v>
      </c>
      <c r="I2640" s="273" t="s">
        <v>5750</v>
      </c>
      <c r="J2640" s="273" t="s">
        <v>373</v>
      </c>
      <c r="K2640" s="275">
        <v>1.0728</v>
      </c>
      <c r="L2640" s="275">
        <v>1.0728</v>
      </c>
      <c r="M2640" s="275">
        <v>0.992672</v>
      </c>
      <c r="N2640" s="276">
        <v>7.4690529455630106</v>
      </c>
      <c r="O2640" s="273"/>
      <c r="P2640" s="273"/>
    </row>
    <row r="2641" spans="1:16" s="11" customFormat="1">
      <c r="A2641" s="271">
        <v>2638</v>
      </c>
      <c r="C2641" s="272" t="s">
        <v>2194</v>
      </c>
      <c r="D2641" s="272" t="s">
        <v>1809</v>
      </c>
      <c r="E2641" s="272"/>
      <c r="F2641" s="273" t="s">
        <v>2915</v>
      </c>
      <c r="G2641" s="274">
        <v>307322140201</v>
      </c>
      <c r="H2641" s="273" t="s">
        <v>6209</v>
      </c>
      <c r="I2641" s="273" t="s">
        <v>5750</v>
      </c>
      <c r="J2641" s="273" t="s">
        <v>373</v>
      </c>
      <c r="K2641" s="275">
        <v>0.92049999999999998</v>
      </c>
      <c r="L2641" s="275">
        <v>0.92049999999999998</v>
      </c>
      <c r="M2641" s="275">
        <v>0.85307200000000005</v>
      </c>
      <c r="N2641" s="276">
        <v>7.3251493753394818</v>
      </c>
      <c r="O2641" s="273"/>
      <c r="P2641" s="273"/>
    </row>
    <row r="2642" spans="1:16" s="11" customFormat="1">
      <c r="A2642" s="271">
        <v>2639</v>
      </c>
      <c r="C2642" s="272" t="s">
        <v>2194</v>
      </c>
      <c r="D2642" s="272" t="s">
        <v>1809</v>
      </c>
      <c r="E2642" s="272"/>
      <c r="F2642" s="273" t="s">
        <v>2915</v>
      </c>
      <c r="G2642" s="274">
        <v>307322140204</v>
      </c>
      <c r="H2642" s="273" t="s">
        <v>6210</v>
      </c>
      <c r="I2642" s="273" t="s">
        <v>5750</v>
      </c>
      <c r="J2642" s="273" t="s">
        <v>373</v>
      </c>
      <c r="K2642" s="275">
        <v>0.61180000000000001</v>
      </c>
      <c r="L2642" s="275">
        <v>0.61180000000000001</v>
      </c>
      <c r="M2642" s="275">
        <v>0.56713499999999994</v>
      </c>
      <c r="N2642" s="276">
        <v>7.3005884275907267</v>
      </c>
      <c r="O2642" s="273"/>
      <c r="P2642" s="273"/>
    </row>
    <row r="2643" spans="1:16" s="11" customFormat="1">
      <c r="A2643" s="271">
        <v>2640</v>
      </c>
      <c r="C2643" s="272" t="s">
        <v>2194</v>
      </c>
      <c r="D2643" s="272" t="s">
        <v>1809</v>
      </c>
      <c r="E2643" s="272"/>
      <c r="F2643" s="273" t="s">
        <v>2925</v>
      </c>
      <c r="G2643" s="274">
        <v>307322540301</v>
      </c>
      <c r="H2643" s="273" t="s">
        <v>6211</v>
      </c>
      <c r="I2643" s="273" t="s">
        <v>5750</v>
      </c>
      <c r="J2643" s="273" t="s">
        <v>373</v>
      </c>
      <c r="K2643" s="275">
        <v>0.26069999999999999</v>
      </c>
      <c r="L2643" s="275">
        <v>0.26069999999999999</v>
      </c>
      <c r="M2643" s="275">
        <v>0.24168400000000001</v>
      </c>
      <c r="N2643" s="276">
        <v>7.2942079018028307</v>
      </c>
      <c r="O2643" s="273"/>
      <c r="P2643" s="273"/>
    </row>
    <row r="2644" spans="1:16" s="11" customFormat="1">
      <c r="A2644" s="271">
        <v>2641</v>
      </c>
      <c r="C2644" s="272" t="s">
        <v>2194</v>
      </c>
      <c r="D2644" s="272" t="s">
        <v>1809</v>
      </c>
      <c r="E2644" s="272"/>
      <c r="F2644" s="273" t="s">
        <v>2913</v>
      </c>
      <c r="G2644" s="274">
        <v>307322340202</v>
      </c>
      <c r="H2644" s="273" t="s">
        <v>6212</v>
      </c>
      <c r="I2644" s="273" t="s">
        <v>5750</v>
      </c>
      <c r="J2644" s="273" t="s">
        <v>373</v>
      </c>
      <c r="K2644" s="275">
        <v>0.74360000000000004</v>
      </c>
      <c r="L2644" s="275">
        <v>0.74360000000000004</v>
      </c>
      <c r="M2644" s="275">
        <v>0.68955900000000003</v>
      </c>
      <c r="N2644" s="276">
        <v>7.2674825174825184</v>
      </c>
      <c r="O2644" s="273"/>
      <c r="P2644" s="273"/>
    </row>
    <row r="2645" spans="1:16" s="11" customFormat="1">
      <c r="A2645" s="271">
        <v>2642</v>
      </c>
      <c r="C2645" s="272" t="s">
        <v>2194</v>
      </c>
      <c r="D2645" s="272" t="s">
        <v>1809</v>
      </c>
      <c r="E2645" s="272"/>
      <c r="F2645" s="273" t="s">
        <v>2922</v>
      </c>
      <c r="G2645" s="274">
        <v>307322140104</v>
      </c>
      <c r="H2645" s="273" t="s">
        <v>6213</v>
      </c>
      <c r="I2645" s="273" t="s">
        <v>5750</v>
      </c>
      <c r="J2645" s="273" t="s">
        <v>373</v>
      </c>
      <c r="K2645" s="275">
        <v>1.2078</v>
      </c>
      <c r="L2645" s="275">
        <v>1.2078</v>
      </c>
      <c r="M2645" s="275">
        <v>1.120668</v>
      </c>
      <c r="N2645" s="276">
        <v>7.2141082960755085</v>
      </c>
      <c r="O2645" s="273"/>
      <c r="P2645" s="273"/>
    </row>
    <row r="2646" spans="1:16" s="11" customFormat="1">
      <c r="A2646" s="271">
        <v>2643</v>
      </c>
      <c r="C2646" s="272" t="s">
        <v>2194</v>
      </c>
      <c r="D2646" s="272" t="s">
        <v>1809</v>
      </c>
      <c r="E2646" s="272"/>
      <c r="F2646" s="273" t="s">
        <v>6186</v>
      </c>
      <c r="G2646" s="274">
        <v>307322240103</v>
      </c>
      <c r="H2646" s="273" t="s">
        <v>6214</v>
      </c>
      <c r="I2646" s="273" t="s">
        <v>5750</v>
      </c>
      <c r="J2646" s="273" t="s">
        <v>373</v>
      </c>
      <c r="K2646" s="275">
        <v>0.80940000000000001</v>
      </c>
      <c r="L2646" s="275">
        <v>0.80940000000000001</v>
      </c>
      <c r="M2646" s="275">
        <v>0.75192000000000003</v>
      </c>
      <c r="N2646" s="276">
        <v>7.1015567086730877</v>
      </c>
      <c r="O2646" s="273"/>
      <c r="P2646" s="273"/>
    </row>
    <row r="2647" spans="1:16" s="11" customFormat="1">
      <c r="A2647" s="271">
        <v>2644</v>
      </c>
      <c r="C2647" s="272" t="s">
        <v>2194</v>
      </c>
      <c r="D2647" s="272" t="s">
        <v>1809</v>
      </c>
      <c r="E2647" s="272"/>
      <c r="F2647" s="273" t="s">
        <v>2924</v>
      </c>
      <c r="G2647" s="274">
        <v>307322140404</v>
      </c>
      <c r="H2647" s="273" t="s">
        <v>6215</v>
      </c>
      <c r="I2647" s="273" t="s">
        <v>5750</v>
      </c>
      <c r="J2647" s="273" t="s">
        <v>373</v>
      </c>
      <c r="K2647" s="275">
        <v>0.146236</v>
      </c>
      <c r="L2647" s="275">
        <v>0.146236</v>
      </c>
      <c r="M2647" s="275">
        <v>0.13597600000000001</v>
      </c>
      <c r="N2647" s="276">
        <v>7.0160562378620801</v>
      </c>
      <c r="O2647" s="273"/>
      <c r="P2647" s="273"/>
    </row>
    <row r="2648" spans="1:16" s="11" customFormat="1">
      <c r="A2648" s="271">
        <v>2645</v>
      </c>
      <c r="C2648" s="272" t="s">
        <v>2194</v>
      </c>
      <c r="D2648" s="272" t="s">
        <v>1809</v>
      </c>
      <c r="E2648" s="272"/>
      <c r="F2648" s="273" t="s">
        <v>2922</v>
      </c>
      <c r="G2648" s="274">
        <v>307322140102</v>
      </c>
      <c r="H2648" s="273" t="s">
        <v>6216</v>
      </c>
      <c r="I2648" s="273" t="s">
        <v>5750</v>
      </c>
      <c r="J2648" s="273" t="s">
        <v>373</v>
      </c>
      <c r="K2648" s="275">
        <v>0.64439999999999997</v>
      </c>
      <c r="L2648" s="275">
        <v>0.64439999999999997</v>
      </c>
      <c r="M2648" s="275">
        <v>0.59949399999999997</v>
      </c>
      <c r="N2648" s="276">
        <v>6.9686530105524529</v>
      </c>
      <c r="O2648" s="273"/>
      <c r="P2648" s="273"/>
    </row>
    <row r="2649" spans="1:16" s="11" customFormat="1">
      <c r="A2649" s="271">
        <v>2646</v>
      </c>
      <c r="C2649" s="272" t="s">
        <v>2194</v>
      </c>
      <c r="D2649" s="272" t="s">
        <v>1809</v>
      </c>
      <c r="E2649" s="272"/>
      <c r="F2649" s="273" t="s">
        <v>2920</v>
      </c>
      <c r="G2649" s="274">
        <v>307322240203</v>
      </c>
      <c r="H2649" s="273" t="s">
        <v>6217</v>
      </c>
      <c r="I2649" s="273" t="s">
        <v>5750</v>
      </c>
      <c r="J2649" s="273" t="s">
        <v>373</v>
      </c>
      <c r="K2649" s="275">
        <v>1.5487</v>
      </c>
      <c r="L2649" s="275">
        <v>1.5487</v>
      </c>
      <c r="M2649" s="275">
        <v>1.442699</v>
      </c>
      <c r="N2649" s="276">
        <v>6.8445147543100671</v>
      </c>
      <c r="O2649" s="273"/>
      <c r="P2649" s="273"/>
    </row>
    <row r="2650" spans="1:16" s="11" customFormat="1">
      <c r="A2650" s="271">
        <v>2647</v>
      </c>
      <c r="C2650" s="272" t="s">
        <v>2194</v>
      </c>
      <c r="D2650" s="272" t="s">
        <v>1809</v>
      </c>
      <c r="E2650" s="272"/>
      <c r="F2650" s="273" t="s">
        <v>6218</v>
      </c>
      <c r="G2650" s="274">
        <v>307322540102</v>
      </c>
      <c r="H2650" s="273" t="s">
        <v>6206</v>
      </c>
      <c r="I2650" s="273" t="s">
        <v>5750</v>
      </c>
      <c r="J2650" s="273" t="s">
        <v>373</v>
      </c>
      <c r="K2650" s="275">
        <v>0.9758</v>
      </c>
      <c r="L2650" s="275">
        <v>0.9758</v>
      </c>
      <c r="M2650" s="275">
        <v>0.91180899999999998</v>
      </c>
      <c r="N2650" s="276">
        <v>6.5577987292477991</v>
      </c>
      <c r="O2650" s="273"/>
      <c r="P2650" s="273"/>
    </row>
    <row r="2651" spans="1:16" s="11" customFormat="1">
      <c r="A2651" s="271">
        <v>2648</v>
      </c>
      <c r="C2651" s="272" t="s">
        <v>2194</v>
      </c>
      <c r="D2651" s="272" t="s">
        <v>1809</v>
      </c>
      <c r="E2651" s="272"/>
      <c r="F2651" s="273" t="s">
        <v>6195</v>
      </c>
      <c r="G2651" s="274">
        <v>307322540403</v>
      </c>
      <c r="H2651" s="273" t="s">
        <v>6219</v>
      </c>
      <c r="I2651" s="273" t="s">
        <v>5750</v>
      </c>
      <c r="J2651" s="273" t="s">
        <v>373</v>
      </c>
      <c r="K2651" s="275">
        <v>1.5100000000000001E-2</v>
      </c>
      <c r="L2651" s="275">
        <v>1.5100000000000001E-2</v>
      </c>
      <c r="M2651" s="275">
        <v>1.4163E-2</v>
      </c>
      <c r="N2651" s="276">
        <v>6.2052980132450353</v>
      </c>
      <c r="O2651" s="273"/>
      <c r="P2651" s="273"/>
    </row>
    <row r="2652" spans="1:16" s="11" customFormat="1">
      <c r="A2652" s="271">
        <v>2649</v>
      </c>
      <c r="C2652" s="272" t="s">
        <v>2194</v>
      </c>
      <c r="D2652" s="272" t="s">
        <v>1809</v>
      </c>
      <c r="E2652" s="272"/>
      <c r="F2652" s="273" t="s">
        <v>6179</v>
      </c>
      <c r="G2652" s="274">
        <v>307322440203</v>
      </c>
      <c r="H2652" s="273" t="s">
        <v>6220</v>
      </c>
      <c r="I2652" s="273" t="s">
        <v>5750</v>
      </c>
      <c r="J2652" s="273" t="s">
        <v>373</v>
      </c>
      <c r="K2652" s="275">
        <v>0.71240000000000003</v>
      </c>
      <c r="L2652" s="275">
        <v>0.71240000000000003</v>
      </c>
      <c r="M2652" s="275">
        <v>0.66881999999999997</v>
      </c>
      <c r="N2652" s="276">
        <v>6.1173498034811988</v>
      </c>
      <c r="O2652" s="273"/>
      <c r="P2652" s="273"/>
    </row>
    <row r="2653" spans="1:16" s="11" customFormat="1">
      <c r="A2653" s="271">
        <v>2650</v>
      </c>
      <c r="C2653" s="272" t="s">
        <v>2194</v>
      </c>
      <c r="D2653" s="272" t="s">
        <v>1809</v>
      </c>
      <c r="E2653" s="272"/>
      <c r="F2653" s="273" t="s">
        <v>6195</v>
      </c>
      <c r="G2653" s="274">
        <v>307322540401</v>
      </c>
      <c r="H2653" s="273" t="s">
        <v>6221</v>
      </c>
      <c r="I2653" s="273" t="s">
        <v>5750</v>
      </c>
      <c r="J2653" s="273" t="s">
        <v>373</v>
      </c>
      <c r="K2653" s="275">
        <v>5.94E-3</v>
      </c>
      <c r="L2653" s="275">
        <v>5.94E-3</v>
      </c>
      <c r="M2653" s="275">
        <v>5.5820000000000002E-3</v>
      </c>
      <c r="N2653" s="276">
        <v>6.0269360269360233</v>
      </c>
      <c r="O2653" s="273"/>
      <c r="P2653" s="273"/>
    </row>
    <row r="2654" spans="1:16" s="11" customFormat="1">
      <c r="A2654" s="271">
        <v>2651</v>
      </c>
      <c r="C2654" s="272" t="s">
        <v>2194</v>
      </c>
      <c r="D2654" s="272" t="s">
        <v>1809</v>
      </c>
      <c r="E2654" s="272"/>
      <c r="F2654" s="273" t="s">
        <v>2927</v>
      </c>
      <c r="G2654" s="274">
        <v>307322340303</v>
      </c>
      <c r="H2654" s="273" t="s">
        <v>6222</v>
      </c>
      <c r="I2654" s="273" t="s">
        <v>5750</v>
      </c>
      <c r="J2654" s="273" t="s">
        <v>373</v>
      </c>
      <c r="K2654" s="275">
        <v>0.16392799999999999</v>
      </c>
      <c r="L2654" s="275">
        <v>0.16392799999999999</v>
      </c>
      <c r="M2654" s="275">
        <v>0.15418599999999999</v>
      </c>
      <c r="N2654" s="276">
        <v>5.9428529598360269</v>
      </c>
      <c r="O2654" s="273"/>
      <c r="P2654" s="273"/>
    </row>
    <row r="2655" spans="1:16" s="11" customFormat="1">
      <c r="A2655" s="271">
        <v>2652</v>
      </c>
      <c r="C2655" s="272" t="s">
        <v>2194</v>
      </c>
      <c r="D2655" s="272" t="s">
        <v>1809</v>
      </c>
      <c r="E2655" s="272"/>
      <c r="F2655" s="273" t="s">
        <v>6177</v>
      </c>
      <c r="G2655" s="274">
        <v>307322240305</v>
      </c>
      <c r="H2655" s="273" t="s">
        <v>6223</v>
      </c>
      <c r="I2655" s="273" t="s">
        <v>5750</v>
      </c>
      <c r="J2655" s="273" t="s">
        <v>373</v>
      </c>
      <c r="K2655" s="275">
        <v>0.59763999999999995</v>
      </c>
      <c r="L2655" s="275">
        <v>0.59763999999999995</v>
      </c>
      <c r="M2655" s="275">
        <v>0.562226</v>
      </c>
      <c r="N2655" s="276">
        <v>5.9256408540258265</v>
      </c>
      <c r="O2655" s="273"/>
      <c r="P2655" s="273"/>
    </row>
    <row r="2656" spans="1:16" s="11" customFormat="1">
      <c r="A2656" s="271">
        <v>2653</v>
      </c>
      <c r="C2656" s="272" t="s">
        <v>2194</v>
      </c>
      <c r="D2656" s="272" t="s">
        <v>1809</v>
      </c>
      <c r="E2656" s="272"/>
      <c r="F2656" s="273" t="s">
        <v>6187</v>
      </c>
      <c r="G2656" s="274">
        <v>307322340101</v>
      </c>
      <c r="H2656" s="273" t="s">
        <v>6224</v>
      </c>
      <c r="I2656" s="273" t="s">
        <v>5750</v>
      </c>
      <c r="J2656" s="273" t="s">
        <v>373</v>
      </c>
      <c r="K2656" s="275">
        <v>1.5236689999999999</v>
      </c>
      <c r="L2656" s="275">
        <v>1.5236689999999999</v>
      </c>
      <c r="M2656" s="275">
        <v>1.4355009999999999</v>
      </c>
      <c r="N2656" s="276">
        <v>5.7865586292035882</v>
      </c>
      <c r="O2656" s="273"/>
      <c r="P2656" s="273"/>
    </row>
    <row r="2657" spans="1:16" s="11" customFormat="1">
      <c r="A2657" s="271">
        <v>2654</v>
      </c>
      <c r="C2657" s="272" t="s">
        <v>2194</v>
      </c>
      <c r="D2657" s="272" t="s">
        <v>1809</v>
      </c>
      <c r="E2657" s="272"/>
      <c r="F2657" s="273" t="s">
        <v>2927</v>
      </c>
      <c r="G2657" s="274">
        <v>307322340302</v>
      </c>
      <c r="H2657" s="273" t="s">
        <v>6225</v>
      </c>
      <c r="I2657" s="273" t="s">
        <v>5750</v>
      </c>
      <c r="J2657" s="273" t="s">
        <v>373</v>
      </c>
      <c r="K2657" s="275">
        <v>0.71860000000000002</v>
      </c>
      <c r="L2657" s="275">
        <v>0.71860000000000002</v>
      </c>
      <c r="M2657" s="275">
        <v>0.67957100000000004</v>
      </c>
      <c r="N2657" s="276">
        <v>5.4312552184803753</v>
      </c>
      <c r="O2657" s="273"/>
      <c r="P2657" s="273"/>
    </row>
    <row r="2658" spans="1:16" s="11" customFormat="1">
      <c r="A2658" s="271">
        <v>2655</v>
      </c>
      <c r="C2658" s="272" t="s">
        <v>2194</v>
      </c>
      <c r="D2658" s="272" t="s">
        <v>1809</v>
      </c>
      <c r="E2658" s="272"/>
      <c r="F2658" s="273" t="s">
        <v>2927</v>
      </c>
      <c r="G2658" s="274">
        <v>307322340305</v>
      </c>
      <c r="H2658" s="273" t="s">
        <v>6226</v>
      </c>
      <c r="I2658" s="273" t="s">
        <v>5750</v>
      </c>
      <c r="J2658" s="273" t="s">
        <v>373</v>
      </c>
      <c r="K2658" s="275">
        <v>0.54461999999999999</v>
      </c>
      <c r="L2658" s="275">
        <v>0.54461999999999999</v>
      </c>
      <c r="M2658" s="275">
        <v>0.51504300000000003</v>
      </c>
      <c r="N2658" s="276">
        <v>5.4307590613638803</v>
      </c>
      <c r="O2658" s="273"/>
      <c r="P2658" s="273"/>
    </row>
    <row r="2659" spans="1:16" s="11" customFormat="1">
      <c r="A2659" s="271">
        <v>2656</v>
      </c>
      <c r="C2659" s="272" t="s">
        <v>2194</v>
      </c>
      <c r="D2659" s="272" t="s">
        <v>1809</v>
      </c>
      <c r="E2659" s="272"/>
      <c r="F2659" s="273" t="s">
        <v>2920</v>
      </c>
      <c r="G2659" s="274">
        <v>307322240204</v>
      </c>
      <c r="H2659" s="273" t="s">
        <v>6227</v>
      </c>
      <c r="I2659" s="273" t="s">
        <v>5750</v>
      </c>
      <c r="J2659" s="273" t="s">
        <v>373</v>
      </c>
      <c r="K2659" s="275">
        <v>1.06104</v>
      </c>
      <c r="L2659" s="275">
        <v>1.06104</v>
      </c>
      <c r="M2659" s="275">
        <v>1.0045949999999999</v>
      </c>
      <c r="N2659" s="276">
        <v>5.3197805926261106</v>
      </c>
      <c r="O2659" s="273"/>
      <c r="P2659" s="273"/>
    </row>
    <row r="2660" spans="1:16" s="11" customFormat="1">
      <c r="A2660" s="271">
        <v>2657</v>
      </c>
      <c r="C2660" s="272" t="s">
        <v>2194</v>
      </c>
      <c r="D2660" s="272" t="s">
        <v>1809</v>
      </c>
      <c r="E2660" s="272"/>
      <c r="F2660" s="273" t="s">
        <v>6186</v>
      </c>
      <c r="G2660" s="274">
        <v>307322240104</v>
      </c>
      <c r="H2660" s="273" t="s">
        <v>6228</v>
      </c>
      <c r="I2660" s="273" t="s">
        <v>5750</v>
      </c>
      <c r="J2660" s="273" t="s">
        <v>373</v>
      </c>
      <c r="K2660" s="275">
        <v>0.31543100000000002</v>
      </c>
      <c r="L2660" s="275">
        <v>0.31543100000000002</v>
      </c>
      <c r="M2660" s="275">
        <v>0.301311</v>
      </c>
      <c r="N2660" s="276">
        <v>4.4764148102120656</v>
      </c>
      <c r="O2660" s="273"/>
      <c r="P2660" s="273"/>
    </row>
    <row r="2661" spans="1:16" s="11" customFormat="1">
      <c r="A2661" s="271">
        <v>2658</v>
      </c>
      <c r="C2661" s="272" t="s">
        <v>2194</v>
      </c>
      <c r="D2661" s="272" t="s">
        <v>1809</v>
      </c>
      <c r="E2661" s="272"/>
      <c r="F2661" s="273" t="s">
        <v>6218</v>
      </c>
      <c r="G2661" s="274">
        <v>307322540101</v>
      </c>
      <c r="H2661" s="273" t="s">
        <v>6229</v>
      </c>
      <c r="I2661" s="273" t="s">
        <v>5750</v>
      </c>
      <c r="J2661" s="273" t="s">
        <v>373</v>
      </c>
      <c r="K2661" s="275">
        <v>0.2248</v>
      </c>
      <c r="L2661" s="275">
        <v>0.2248</v>
      </c>
      <c r="M2661" s="275">
        <v>0.21503</v>
      </c>
      <c r="N2661" s="276">
        <v>4.3460854092526695</v>
      </c>
      <c r="O2661" s="273"/>
      <c r="P2661" s="273"/>
    </row>
    <row r="2662" spans="1:16" s="11" customFormat="1">
      <c r="A2662" s="271">
        <v>2659</v>
      </c>
      <c r="C2662" s="272" t="s">
        <v>2194</v>
      </c>
      <c r="D2662" s="272" t="s">
        <v>1809</v>
      </c>
      <c r="E2662" s="272"/>
      <c r="F2662" s="273" t="s">
        <v>6195</v>
      </c>
      <c r="G2662" s="274">
        <v>307322540404</v>
      </c>
      <c r="H2662" s="273" t="s">
        <v>6230</v>
      </c>
      <c r="I2662" s="273" t="s">
        <v>5750</v>
      </c>
      <c r="J2662" s="273" t="s">
        <v>373</v>
      </c>
      <c r="K2662" s="275">
        <v>4.0400000000000002E-3</v>
      </c>
      <c r="L2662" s="275">
        <v>4.0400000000000002E-3</v>
      </c>
      <c r="M2662" s="275">
        <v>3.8649999999999999E-3</v>
      </c>
      <c r="N2662" s="276">
        <v>4.3316831683168378</v>
      </c>
      <c r="O2662" s="273"/>
      <c r="P2662" s="273"/>
    </row>
    <row r="2663" spans="1:16" s="11" customFormat="1">
      <c r="A2663" s="271">
        <v>2660</v>
      </c>
      <c r="C2663" s="272" t="s">
        <v>2194</v>
      </c>
      <c r="D2663" s="272" t="s">
        <v>1809</v>
      </c>
      <c r="E2663" s="272"/>
      <c r="F2663" s="273" t="s">
        <v>6184</v>
      </c>
      <c r="G2663" s="274">
        <v>307322440304</v>
      </c>
      <c r="H2663" s="273" t="s">
        <v>6231</v>
      </c>
      <c r="I2663" s="273" t="s">
        <v>5750</v>
      </c>
      <c r="J2663" s="273" t="s">
        <v>373</v>
      </c>
      <c r="K2663" s="275">
        <v>7.3242000000000002E-2</v>
      </c>
      <c r="L2663" s="275">
        <v>7.3242000000000002E-2</v>
      </c>
      <c r="M2663" s="275">
        <v>7.0878999999999998E-2</v>
      </c>
      <c r="N2663" s="276">
        <v>3.2262909259714423</v>
      </c>
      <c r="O2663" s="273"/>
      <c r="P2663" s="273"/>
    </row>
    <row r="2664" spans="1:16" s="11" customFormat="1">
      <c r="A2664" s="271">
        <v>2661</v>
      </c>
      <c r="C2664" s="272" t="s">
        <v>2194</v>
      </c>
      <c r="D2664" s="272" t="s">
        <v>1809</v>
      </c>
      <c r="E2664" s="272"/>
      <c r="F2664" s="273" t="s">
        <v>2927</v>
      </c>
      <c r="G2664" s="274">
        <v>307322340301</v>
      </c>
      <c r="H2664" s="273" t="s">
        <v>6232</v>
      </c>
      <c r="I2664" s="273" t="s">
        <v>5750</v>
      </c>
      <c r="J2664" s="273" t="s">
        <v>373</v>
      </c>
      <c r="K2664" s="275">
        <v>0.89929999999999999</v>
      </c>
      <c r="L2664" s="275">
        <v>0.89929999999999999</v>
      </c>
      <c r="M2664" s="275">
        <v>0.87296499999999999</v>
      </c>
      <c r="N2664" s="276">
        <v>2.9283887468030687</v>
      </c>
      <c r="O2664" s="273"/>
      <c r="P2664" s="273"/>
    </row>
    <row r="2665" spans="1:16" s="11" customFormat="1">
      <c r="A2665" s="271">
        <v>2662</v>
      </c>
      <c r="C2665" s="272" t="s">
        <v>2194</v>
      </c>
      <c r="D2665" s="272" t="s">
        <v>1809</v>
      </c>
      <c r="E2665" s="272"/>
      <c r="F2665" s="273" t="s">
        <v>6164</v>
      </c>
      <c r="G2665" s="274">
        <v>307322240401</v>
      </c>
      <c r="H2665" s="273" t="s">
        <v>6233</v>
      </c>
      <c r="I2665" s="273" t="s">
        <v>5750</v>
      </c>
      <c r="J2665" s="273" t="s">
        <v>373</v>
      </c>
      <c r="K2665" s="275">
        <v>0.76370000000000005</v>
      </c>
      <c r="L2665" s="275">
        <v>0.76370000000000005</v>
      </c>
      <c r="M2665" s="275">
        <v>0.74332699999999996</v>
      </c>
      <c r="N2665" s="276">
        <v>2.6676705512635963</v>
      </c>
      <c r="O2665" s="273"/>
      <c r="P2665" s="273"/>
    </row>
    <row r="2666" spans="1:16" s="11" customFormat="1">
      <c r="A2666" s="271">
        <v>2663</v>
      </c>
      <c r="C2666" s="272" t="s">
        <v>2194</v>
      </c>
      <c r="D2666" s="272" t="s">
        <v>1809</v>
      </c>
      <c r="E2666" s="272"/>
      <c r="F2666" s="273" t="s">
        <v>2936</v>
      </c>
      <c r="G2666" s="274">
        <v>307333240202</v>
      </c>
      <c r="H2666" s="273" t="s">
        <v>6234</v>
      </c>
      <c r="I2666" s="273" t="s">
        <v>5750</v>
      </c>
      <c r="J2666" s="273" t="s">
        <v>373</v>
      </c>
      <c r="K2666" s="275">
        <v>1.4892000000000001</v>
      </c>
      <c r="L2666" s="275">
        <v>1.4892000000000001</v>
      </c>
      <c r="M2666" s="275">
        <v>1.259431</v>
      </c>
      <c r="N2666" s="276">
        <v>15.429022293849053</v>
      </c>
      <c r="O2666" s="273"/>
      <c r="P2666" s="273"/>
    </row>
    <row r="2667" spans="1:16" s="11" customFormat="1">
      <c r="A2667" s="271">
        <v>2664</v>
      </c>
      <c r="C2667" s="272" t="s">
        <v>2194</v>
      </c>
      <c r="D2667" s="272" t="s">
        <v>1809</v>
      </c>
      <c r="E2667" s="272"/>
      <c r="F2667" s="273" t="s">
        <v>2940</v>
      </c>
      <c r="G2667" s="274">
        <v>307333340205</v>
      </c>
      <c r="H2667" s="273" t="s">
        <v>6235</v>
      </c>
      <c r="I2667" s="273" t="s">
        <v>5750</v>
      </c>
      <c r="J2667" s="273" t="s">
        <v>373</v>
      </c>
      <c r="K2667" s="275">
        <v>0.51900000000000002</v>
      </c>
      <c r="L2667" s="275">
        <v>0.51900000000000002</v>
      </c>
      <c r="M2667" s="275">
        <v>0.44075900000000001</v>
      </c>
      <c r="N2667" s="276">
        <v>15.07533718689788</v>
      </c>
      <c r="O2667" s="273"/>
      <c r="P2667" s="273"/>
    </row>
    <row r="2668" spans="1:16" s="11" customFormat="1">
      <c r="A2668" s="271">
        <v>2665</v>
      </c>
      <c r="C2668" s="272" t="s">
        <v>2194</v>
      </c>
      <c r="D2668" s="272" t="s">
        <v>1809</v>
      </c>
      <c r="E2668" s="272"/>
      <c r="F2668" s="273" t="s">
        <v>2950</v>
      </c>
      <c r="G2668" s="274">
        <v>307333340402</v>
      </c>
      <c r="H2668" s="273" t="s">
        <v>6236</v>
      </c>
      <c r="I2668" s="273" t="s">
        <v>5750</v>
      </c>
      <c r="J2668" s="273" t="s">
        <v>373</v>
      </c>
      <c r="K2668" s="275">
        <v>0.55379999999999996</v>
      </c>
      <c r="L2668" s="275">
        <v>0.55379999999999996</v>
      </c>
      <c r="M2668" s="275">
        <v>0.47805199999999998</v>
      </c>
      <c r="N2668" s="276">
        <v>13.677862044059225</v>
      </c>
      <c r="O2668" s="273"/>
      <c r="P2668" s="273"/>
    </row>
    <row r="2669" spans="1:16" s="11" customFormat="1">
      <c r="A2669" s="271">
        <v>2666</v>
      </c>
      <c r="C2669" s="272" t="s">
        <v>2194</v>
      </c>
      <c r="D2669" s="272" t="s">
        <v>1809</v>
      </c>
      <c r="E2669" s="272"/>
      <c r="F2669" s="273" t="s">
        <v>2940</v>
      </c>
      <c r="G2669" s="274">
        <v>307333340202</v>
      </c>
      <c r="H2669" s="273" t="s">
        <v>6237</v>
      </c>
      <c r="I2669" s="273" t="s">
        <v>5750</v>
      </c>
      <c r="J2669" s="273" t="s">
        <v>373</v>
      </c>
      <c r="K2669" s="275">
        <v>0.43120000000000003</v>
      </c>
      <c r="L2669" s="275">
        <v>0.43120000000000003</v>
      </c>
      <c r="M2669" s="275">
        <v>0.37456600000000001</v>
      </c>
      <c r="N2669" s="276">
        <v>13.134044526901672</v>
      </c>
      <c r="O2669" s="273"/>
      <c r="P2669" s="273"/>
    </row>
    <row r="2670" spans="1:16" s="11" customFormat="1">
      <c r="A2670" s="271">
        <v>2667</v>
      </c>
      <c r="C2670" s="272" t="s">
        <v>2194</v>
      </c>
      <c r="D2670" s="272" t="s">
        <v>1809</v>
      </c>
      <c r="E2670" s="272"/>
      <c r="F2670" s="273" t="s">
        <v>2940</v>
      </c>
      <c r="G2670" s="274">
        <v>307333340206</v>
      </c>
      <c r="H2670" s="273" t="s">
        <v>5798</v>
      </c>
      <c r="I2670" s="273" t="s">
        <v>5750</v>
      </c>
      <c r="J2670" s="273" t="s">
        <v>373</v>
      </c>
      <c r="K2670" s="275">
        <v>1.1164000000000001</v>
      </c>
      <c r="L2670" s="275">
        <v>1.1164000000000001</v>
      </c>
      <c r="M2670" s="275">
        <v>0.96991400000000005</v>
      </c>
      <c r="N2670" s="276">
        <v>13.121282694374775</v>
      </c>
      <c r="O2670" s="273"/>
      <c r="P2670" s="273"/>
    </row>
    <row r="2671" spans="1:16" s="11" customFormat="1">
      <c r="A2671" s="271">
        <v>2668</v>
      </c>
      <c r="C2671" s="272" t="s">
        <v>2194</v>
      </c>
      <c r="D2671" s="272" t="s">
        <v>1809</v>
      </c>
      <c r="E2671" s="272"/>
      <c r="F2671" s="273" t="s">
        <v>2940</v>
      </c>
      <c r="G2671" s="274">
        <v>307333340207</v>
      </c>
      <c r="H2671" s="273" t="s">
        <v>6238</v>
      </c>
      <c r="I2671" s="273" t="s">
        <v>5750</v>
      </c>
      <c r="J2671" s="273" t="s">
        <v>373</v>
      </c>
      <c r="K2671" s="275">
        <v>1.2</v>
      </c>
      <c r="L2671" s="275">
        <v>1.2</v>
      </c>
      <c r="M2671" s="275">
        <v>1.047844</v>
      </c>
      <c r="N2671" s="276">
        <v>12.679666666666664</v>
      </c>
      <c r="O2671" s="273"/>
      <c r="P2671" s="273"/>
    </row>
    <row r="2672" spans="1:16" s="11" customFormat="1">
      <c r="A2672" s="271">
        <v>2669</v>
      </c>
      <c r="C2672" s="272" t="s">
        <v>2194</v>
      </c>
      <c r="D2672" s="272" t="s">
        <v>1809</v>
      </c>
      <c r="E2672" s="272"/>
      <c r="F2672" s="273" t="s">
        <v>2940</v>
      </c>
      <c r="G2672" s="274">
        <v>307333340203</v>
      </c>
      <c r="H2672" s="273" t="s">
        <v>6239</v>
      </c>
      <c r="I2672" s="273" t="s">
        <v>5750</v>
      </c>
      <c r="J2672" s="273" t="s">
        <v>373</v>
      </c>
      <c r="K2672" s="275">
        <v>0.61431999999999998</v>
      </c>
      <c r="L2672" s="275">
        <v>0.61431999999999998</v>
      </c>
      <c r="M2672" s="275">
        <v>0.53647100000000003</v>
      </c>
      <c r="N2672" s="276">
        <v>12.672385727308235</v>
      </c>
      <c r="O2672" s="273"/>
      <c r="P2672" s="273"/>
    </row>
    <row r="2673" spans="1:16" s="11" customFormat="1">
      <c r="A2673" s="271">
        <v>2670</v>
      </c>
      <c r="C2673" s="272" t="s">
        <v>2194</v>
      </c>
      <c r="D2673" s="272" t="s">
        <v>1809</v>
      </c>
      <c r="E2673" s="272"/>
      <c r="F2673" s="273" t="s">
        <v>6240</v>
      </c>
      <c r="G2673" s="274">
        <v>307333340302</v>
      </c>
      <c r="H2673" s="273" t="s">
        <v>6241</v>
      </c>
      <c r="I2673" s="273" t="s">
        <v>5750</v>
      </c>
      <c r="J2673" s="273" t="s">
        <v>373</v>
      </c>
      <c r="K2673" s="275">
        <v>0.79020000000000001</v>
      </c>
      <c r="L2673" s="275">
        <v>0.79020000000000001</v>
      </c>
      <c r="M2673" s="275">
        <v>0.692496</v>
      </c>
      <c r="N2673" s="276">
        <v>12.364464692482917</v>
      </c>
      <c r="O2673" s="273"/>
      <c r="P2673" s="273"/>
    </row>
    <row r="2674" spans="1:16" s="11" customFormat="1">
      <c r="A2674" s="271">
        <v>2671</v>
      </c>
      <c r="C2674" s="272" t="s">
        <v>2194</v>
      </c>
      <c r="D2674" s="272" t="s">
        <v>1809</v>
      </c>
      <c r="E2674" s="272"/>
      <c r="F2674" s="273" t="s">
        <v>2948</v>
      </c>
      <c r="G2674" s="274">
        <v>307333140203</v>
      </c>
      <c r="H2674" s="273" t="s">
        <v>6242</v>
      </c>
      <c r="I2674" s="273" t="s">
        <v>5750</v>
      </c>
      <c r="J2674" s="273" t="s">
        <v>373</v>
      </c>
      <c r="K2674" s="275">
        <v>1.026</v>
      </c>
      <c r="L2674" s="275">
        <v>1.026</v>
      </c>
      <c r="M2674" s="275">
        <v>0.90671500000000005</v>
      </c>
      <c r="N2674" s="276">
        <v>11.626218323586741</v>
      </c>
      <c r="O2674" s="273"/>
      <c r="P2674" s="273"/>
    </row>
    <row r="2675" spans="1:16" s="11" customFormat="1">
      <c r="A2675" s="271">
        <v>2672</v>
      </c>
      <c r="C2675" s="272" t="s">
        <v>2194</v>
      </c>
      <c r="D2675" s="272" t="s">
        <v>1809</v>
      </c>
      <c r="E2675" s="272"/>
      <c r="F2675" s="273" t="s">
        <v>2940</v>
      </c>
      <c r="G2675" s="274">
        <v>307333340204</v>
      </c>
      <c r="H2675" s="273" t="s">
        <v>6243</v>
      </c>
      <c r="I2675" s="273" t="s">
        <v>5750</v>
      </c>
      <c r="J2675" s="273" t="s">
        <v>373</v>
      </c>
      <c r="K2675" s="275">
        <v>0.76160000000000005</v>
      </c>
      <c r="L2675" s="275">
        <v>0.76160000000000005</v>
      </c>
      <c r="M2675" s="275">
        <v>0.68547599999999997</v>
      </c>
      <c r="N2675" s="276">
        <v>9.9952731092437084</v>
      </c>
      <c r="O2675" s="273"/>
      <c r="P2675" s="273"/>
    </row>
    <row r="2676" spans="1:16" s="11" customFormat="1">
      <c r="A2676" s="271">
        <v>2673</v>
      </c>
      <c r="C2676" s="272" t="s">
        <v>2194</v>
      </c>
      <c r="D2676" s="272" t="s">
        <v>1809</v>
      </c>
      <c r="E2676" s="272"/>
      <c r="F2676" s="273" t="s">
        <v>6240</v>
      </c>
      <c r="G2676" s="274">
        <v>307333340301</v>
      </c>
      <c r="H2676" s="273" t="s">
        <v>6244</v>
      </c>
      <c r="I2676" s="273" t="s">
        <v>5750</v>
      </c>
      <c r="J2676" s="273" t="s">
        <v>373</v>
      </c>
      <c r="K2676" s="275">
        <v>1.0799799999999999</v>
      </c>
      <c r="L2676" s="275">
        <v>1.0799799999999999</v>
      </c>
      <c r="M2676" s="275">
        <v>0.97884099999999996</v>
      </c>
      <c r="N2676" s="276">
        <v>9.3648956462156701</v>
      </c>
      <c r="O2676" s="273"/>
      <c r="P2676" s="273"/>
    </row>
    <row r="2677" spans="1:16" s="11" customFormat="1">
      <c r="A2677" s="271">
        <v>2674</v>
      </c>
      <c r="C2677" s="272" t="s">
        <v>2194</v>
      </c>
      <c r="D2677" s="272" t="s">
        <v>1809</v>
      </c>
      <c r="E2677" s="272"/>
      <c r="F2677" s="273" t="s">
        <v>2932</v>
      </c>
      <c r="G2677" s="274">
        <v>307333240101</v>
      </c>
      <c r="H2677" s="273" t="s">
        <v>6245</v>
      </c>
      <c r="I2677" s="273" t="s">
        <v>5750</v>
      </c>
      <c r="J2677" s="273" t="s">
        <v>373</v>
      </c>
      <c r="K2677" s="275">
        <v>0.95409999999999995</v>
      </c>
      <c r="L2677" s="275">
        <v>0.95409999999999995</v>
      </c>
      <c r="M2677" s="275">
        <v>0.86494400000000005</v>
      </c>
      <c r="N2677" s="276">
        <v>9.3445131537574575</v>
      </c>
      <c r="O2677" s="273"/>
      <c r="P2677" s="273"/>
    </row>
    <row r="2678" spans="1:16" s="11" customFormat="1">
      <c r="A2678" s="271">
        <v>2675</v>
      </c>
      <c r="C2678" s="272" t="s">
        <v>2194</v>
      </c>
      <c r="D2678" s="272" t="s">
        <v>1809</v>
      </c>
      <c r="E2678" s="272"/>
      <c r="F2678" s="273" t="s">
        <v>2932</v>
      </c>
      <c r="G2678" s="274">
        <v>307333240102</v>
      </c>
      <c r="H2678" s="273" t="s">
        <v>6246</v>
      </c>
      <c r="I2678" s="273" t="s">
        <v>5750</v>
      </c>
      <c r="J2678" s="273" t="s">
        <v>373</v>
      </c>
      <c r="K2678" s="275">
        <v>1.0911999999999999</v>
      </c>
      <c r="L2678" s="275">
        <v>1.0911999999999999</v>
      </c>
      <c r="M2678" s="275">
        <v>0.99041699999999999</v>
      </c>
      <c r="N2678" s="276">
        <v>9.2359787390029293</v>
      </c>
      <c r="O2678" s="273"/>
      <c r="P2678" s="273"/>
    </row>
    <row r="2679" spans="1:16" s="11" customFormat="1">
      <c r="A2679" s="271">
        <v>2676</v>
      </c>
      <c r="C2679" s="272" t="s">
        <v>2194</v>
      </c>
      <c r="D2679" s="272" t="s">
        <v>1809</v>
      </c>
      <c r="E2679" s="272"/>
      <c r="F2679" s="273" t="s">
        <v>2936</v>
      </c>
      <c r="G2679" s="274">
        <v>307333240203</v>
      </c>
      <c r="H2679" s="273" t="s">
        <v>6247</v>
      </c>
      <c r="I2679" s="273" t="s">
        <v>5750</v>
      </c>
      <c r="J2679" s="273" t="s">
        <v>373</v>
      </c>
      <c r="K2679" s="275">
        <v>0.75319999999999998</v>
      </c>
      <c r="L2679" s="275">
        <v>0.75319999999999998</v>
      </c>
      <c r="M2679" s="275">
        <v>0.68600700000000003</v>
      </c>
      <c r="N2679" s="276">
        <v>8.9210037174721126</v>
      </c>
      <c r="O2679" s="273"/>
      <c r="P2679" s="273"/>
    </row>
    <row r="2680" spans="1:16" s="11" customFormat="1">
      <c r="A2680" s="271">
        <v>2677</v>
      </c>
      <c r="C2680" s="272" t="s">
        <v>2194</v>
      </c>
      <c r="D2680" s="272" t="s">
        <v>1809</v>
      </c>
      <c r="E2680" s="272"/>
      <c r="F2680" s="273" t="s">
        <v>6248</v>
      </c>
      <c r="G2680" s="274">
        <v>307333340101</v>
      </c>
      <c r="H2680" s="273" t="s">
        <v>6249</v>
      </c>
      <c r="I2680" s="273" t="s">
        <v>5750</v>
      </c>
      <c r="J2680" s="273" t="s">
        <v>373</v>
      </c>
      <c r="K2680" s="275">
        <v>1.2021999999999999</v>
      </c>
      <c r="L2680" s="275">
        <v>1.2021999999999999</v>
      </c>
      <c r="M2680" s="275">
        <v>1.103148</v>
      </c>
      <c r="N2680" s="276">
        <v>8.2392280818499355</v>
      </c>
      <c r="O2680" s="273"/>
      <c r="P2680" s="273"/>
    </row>
    <row r="2681" spans="1:16" s="11" customFormat="1">
      <c r="A2681" s="271">
        <v>2678</v>
      </c>
      <c r="C2681" s="272" t="s">
        <v>2194</v>
      </c>
      <c r="D2681" s="272" t="s">
        <v>1809</v>
      </c>
      <c r="E2681" s="272"/>
      <c r="F2681" s="273" t="s">
        <v>2930</v>
      </c>
      <c r="G2681" s="274">
        <v>307333140502</v>
      </c>
      <c r="H2681" s="273" t="s">
        <v>6250</v>
      </c>
      <c r="I2681" s="273" t="s">
        <v>5750</v>
      </c>
      <c r="J2681" s="273" t="s">
        <v>373</v>
      </c>
      <c r="K2681" s="275">
        <v>0.19789999999999999</v>
      </c>
      <c r="L2681" s="275">
        <v>0.19789999999999999</v>
      </c>
      <c r="M2681" s="275">
        <v>0.18209400000000001</v>
      </c>
      <c r="N2681" s="276">
        <v>7.9868620515411752</v>
      </c>
      <c r="O2681" s="273"/>
      <c r="P2681" s="273"/>
    </row>
    <row r="2682" spans="1:16" s="11" customFormat="1">
      <c r="A2682" s="271">
        <v>2679</v>
      </c>
      <c r="C2682" s="272" t="s">
        <v>2194</v>
      </c>
      <c r="D2682" s="272" t="s">
        <v>1809</v>
      </c>
      <c r="E2682" s="272"/>
      <c r="F2682" s="273" t="s">
        <v>6248</v>
      </c>
      <c r="G2682" s="274">
        <v>307333340103</v>
      </c>
      <c r="H2682" s="273" t="s">
        <v>6251</v>
      </c>
      <c r="I2682" s="273" t="s">
        <v>5750</v>
      </c>
      <c r="J2682" s="273" t="s">
        <v>373</v>
      </c>
      <c r="K2682" s="275">
        <v>0.53712099999999996</v>
      </c>
      <c r="L2682" s="275">
        <v>0.53712099999999996</v>
      </c>
      <c r="M2682" s="275">
        <v>0.49440600000000001</v>
      </c>
      <c r="N2682" s="276">
        <v>7.952584240794895</v>
      </c>
      <c r="O2682" s="273"/>
      <c r="P2682" s="273"/>
    </row>
    <row r="2683" spans="1:16" s="11" customFormat="1">
      <c r="A2683" s="271">
        <v>2680</v>
      </c>
      <c r="C2683" s="272" t="s">
        <v>2194</v>
      </c>
      <c r="D2683" s="272" t="s">
        <v>1809</v>
      </c>
      <c r="E2683" s="272"/>
      <c r="F2683" s="273" t="s">
        <v>2932</v>
      </c>
      <c r="G2683" s="274">
        <v>307333240103</v>
      </c>
      <c r="H2683" s="273" t="s">
        <v>6252</v>
      </c>
      <c r="I2683" s="273" t="s">
        <v>5750</v>
      </c>
      <c r="J2683" s="273" t="s">
        <v>373</v>
      </c>
      <c r="K2683" s="275">
        <v>1.3757999999999999</v>
      </c>
      <c r="L2683" s="275">
        <v>1.3757999999999999</v>
      </c>
      <c r="M2683" s="275">
        <v>1.2666500000000001</v>
      </c>
      <c r="N2683" s="276">
        <v>7.9335659252798267</v>
      </c>
      <c r="O2683" s="273"/>
      <c r="P2683" s="273"/>
    </row>
    <row r="2684" spans="1:16" s="11" customFormat="1">
      <c r="A2684" s="271">
        <v>2681</v>
      </c>
      <c r="C2684" s="272" t="s">
        <v>2194</v>
      </c>
      <c r="D2684" s="272" t="s">
        <v>1809</v>
      </c>
      <c r="E2684" s="272"/>
      <c r="F2684" s="273" t="s">
        <v>6248</v>
      </c>
      <c r="G2684" s="274">
        <v>307333340102</v>
      </c>
      <c r="H2684" s="273" t="s">
        <v>6253</v>
      </c>
      <c r="I2684" s="273" t="s">
        <v>5750</v>
      </c>
      <c r="J2684" s="273" t="s">
        <v>373</v>
      </c>
      <c r="K2684" s="275">
        <v>1.1652</v>
      </c>
      <c r="L2684" s="275">
        <v>1.1652</v>
      </c>
      <c r="M2684" s="275">
        <v>1.074106</v>
      </c>
      <c r="N2684" s="276">
        <v>7.8178853415722633</v>
      </c>
      <c r="O2684" s="273"/>
      <c r="P2684" s="273"/>
    </row>
    <row r="2685" spans="1:16" s="11" customFormat="1">
      <c r="A2685" s="271">
        <v>2682</v>
      </c>
      <c r="C2685" s="272" t="s">
        <v>2194</v>
      </c>
      <c r="D2685" s="272" t="s">
        <v>1809</v>
      </c>
      <c r="E2685" s="272"/>
      <c r="F2685" s="273" t="s">
        <v>2938</v>
      </c>
      <c r="G2685" s="274">
        <v>307333140103</v>
      </c>
      <c r="H2685" s="273" t="s">
        <v>6254</v>
      </c>
      <c r="I2685" s="273" t="s">
        <v>5750</v>
      </c>
      <c r="J2685" s="273" t="s">
        <v>373</v>
      </c>
      <c r="K2685" s="275">
        <v>0.33248</v>
      </c>
      <c r="L2685" s="275">
        <v>0.33248</v>
      </c>
      <c r="M2685" s="275">
        <v>0.30750899999999998</v>
      </c>
      <c r="N2685" s="276">
        <v>7.51052694898942</v>
      </c>
      <c r="O2685" s="273"/>
      <c r="P2685" s="273"/>
    </row>
    <row r="2686" spans="1:16" s="11" customFormat="1">
      <c r="A2686" s="271">
        <v>2683</v>
      </c>
      <c r="C2686" s="272" t="s">
        <v>2194</v>
      </c>
      <c r="D2686" s="272" t="s">
        <v>1809</v>
      </c>
      <c r="E2686" s="272"/>
      <c r="F2686" s="273" t="s">
        <v>6255</v>
      </c>
      <c r="G2686" s="274">
        <v>307333140303</v>
      </c>
      <c r="H2686" s="273" t="s">
        <v>6256</v>
      </c>
      <c r="I2686" s="273" t="s">
        <v>5750</v>
      </c>
      <c r="J2686" s="273" t="s">
        <v>373</v>
      </c>
      <c r="K2686" s="275">
        <v>0.36220000000000002</v>
      </c>
      <c r="L2686" s="275">
        <v>0.36220000000000002</v>
      </c>
      <c r="M2686" s="275">
        <v>0.33671600000000002</v>
      </c>
      <c r="N2686" s="276">
        <v>7.0358917725013823</v>
      </c>
      <c r="O2686" s="273"/>
      <c r="P2686" s="273"/>
    </row>
    <row r="2687" spans="1:16" s="11" customFormat="1">
      <c r="A2687" s="271">
        <v>2684</v>
      </c>
      <c r="C2687" s="272" t="s">
        <v>2194</v>
      </c>
      <c r="D2687" s="272" t="s">
        <v>1809</v>
      </c>
      <c r="E2687" s="272"/>
      <c r="F2687" s="273" t="s">
        <v>2948</v>
      </c>
      <c r="G2687" s="274">
        <v>307333140202</v>
      </c>
      <c r="H2687" s="273" t="s">
        <v>6257</v>
      </c>
      <c r="I2687" s="273" t="s">
        <v>5750</v>
      </c>
      <c r="J2687" s="273" t="s">
        <v>373</v>
      </c>
      <c r="K2687" s="275">
        <v>1.2684</v>
      </c>
      <c r="L2687" s="275">
        <v>1.2684</v>
      </c>
      <c r="M2687" s="275">
        <v>1.1809419999999999</v>
      </c>
      <c r="N2687" s="276">
        <v>6.8951434878587223</v>
      </c>
      <c r="O2687" s="273"/>
      <c r="P2687" s="273"/>
    </row>
    <row r="2688" spans="1:16" s="11" customFormat="1">
      <c r="A2688" s="271">
        <v>2685</v>
      </c>
      <c r="C2688" s="272" t="s">
        <v>2194</v>
      </c>
      <c r="D2688" s="272" t="s">
        <v>1809</v>
      </c>
      <c r="E2688" s="272"/>
      <c r="F2688" s="273" t="s">
        <v>2933</v>
      </c>
      <c r="G2688" s="274">
        <v>307333140403</v>
      </c>
      <c r="H2688" s="273" t="s">
        <v>6258</v>
      </c>
      <c r="I2688" s="273" t="s">
        <v>5750</v>
      </c>
      <c r="J2688" s="273" t="s">
        <v>373</v>
      </c>
      <c r="K2688" s="275">
        <v>0.82572400000000001</v>
      </c>
      <c r="L2688" s="275">
        <v>0.82572400000000001</v>
      </c>
      <c r="M2688" s="275">
        <v>0.77031700000000003</v>
      </c>
      <c r="N2688" s="276">
        <v>6.7101113689319893</v>
      </c>
      <c r="O2688" s="273"/>
      <c r="P2688" s="273"/>
    </row>
    <row r="2689" spans="1:16" s="11" customFormat="1">
      <c r="A2689" s="271">
        <v>2686</v>
      </c>
      <c r="C2689" s="272" t="s">
        <v>2194</v>
      </c>
      <c r="D2689" s="272" t="s">
        <v>1809</v>
      </c>
      <c r="E2689" s="272"/>
      <c r="F2689" s="273" t="s">
        <v>6240</v>
      </c>
      <c r="G2689" s="274">
        <v>307333340303</v>
      </c>
      <c r="H2689" s="273" t="s">
        <v>6259</v>
      </c>
      <c r="I2689" s="273" t="s">
        <v>5750</v>
      </c>
      <c r="J2689" s="273" t="s">
        <v>373</v>
      </c>
      <c r="K2689" s="275">
        <v>0.35630000000000001</v>
      </c>
      <c r="L2689" s="275">
        <v>0.35630000000000001</v>
      </c>
      <c r="M2689" s="275">
        <v>0.33346999999999999</v>
      </c>
      <c r="N2689" s="276">
        <v>6.4075217513331504</v>
      </c>
      <c r="O2689" s="273"/>
      <c r="P2689" s="273"/>
    </row>
    <row r="2690" spans="1:16" s="11" customFormat="1">
      <c r="A2690" s="271">
        <v>2687</v>
      </c>
      <c r="C2690" s="272" t="s">
        <v>2194</v>
      </c>
      <c r="D2690" s="272" t="s">
        <v>1809</v>
      </c>
      <c r="E2690" s="272"/>
      <c r="F2690" s="273" t="s">
        <v>2950</v>
      </c>
      <c r="G2690" s="274">
        <v>307333340401</v>
      </c>
      <c r="H2690" s="273" t="s">
        <v>6260</v>
      </c>
      <c r="I2690" s="273" t="s">
        <v>5750</v>
      </c>
      <c r="J2690" s="273" t="s">
        <v>373</v>
      </c>
      <c r="K2690" s="275">
        <v>0.37451899999999999</v>
      </c>
      <c r="L2690" s="275">
        <v>0.37451899999999999</v>
      </c>
      <c r="M2690" s="275">
        <v>0.35136699999999998</v>
      </c>
      <c r="N2690" s="276">
        <v>6.1817958501437866</v>
      </c>
      <c r="O2690" s="273"/>
      <c r="P2690" s="273"/>
    </row>
    <row r="2691" spans="1:16" s="11" customFormat="1">
      <c r="A2691" s="271">
        <v>2688</v>
      </c>
      <c r="C2691" s="272" t="s">
        <v>2194</v>
      </c>
      <c r="D2691" s="272" t="s">
        <v>1809</v>
      </c>
      <c r="E2691" s="272"/>
      <c r="F2691" s="273" t="s">
        <v>2863</v>
      </c>
      <c r="G2691" s="274">
        <v>307311440304</v>
      </c>
      <c r="H2691" s="273" t="s">
        <v>6261</v>
      </c>
      <c r="I2691" s="273" t="s">
        <v>5750</v>
      </c>
      <c r="J2691" s="273" t="s">
        <v>373</v>
      </c>
      <c r="K2691" s="275">
        <v>0.98819999999999997</v>
      </c>
      <c r="L2691" s="275">
        <v>0.98819999999999997</v>
      </c>
      <c r="M2691" s="275">
        <v>0.93080999999999992</v>
      </c>
      <c r="N2691" s="276">
        <v>5.8075288403157312</v>
      </c>
      <c r="O2691" s="273"/>
      <c r="P2691" s="273"/>
    </row>
    <row r="2692" spans="1:16" s="11" customFormat="1">
      <c r="A2692" s="271">
        <v>2689</v>
      </c>
      <c r="C2692" s="272" t="s">
        <v>2194</v>
      </c>
      <c r="D2692" s="272" t="s">
        <v>1809</v>
      </c>
      <c r="E2692" s="272"/>
      <c r="F2692" s="273" t="s">
        <v>2933</v>
      </c>
      <c r="G2692" s="274">
        <v>307333140402</v>
      </c>
      <c r="H2692" s="273" t="s">
        <v>6137</v>
      </c>
      <c r="I2692" s="273" t="s">
        <v>5750</v>
      </c>
      <c r="J2692" s="273" t="s">
        <v>373</v>
      </c>
      <c r="K2692" s="275">
        <v>0.39739999999999998</v>
      </c>
      <c r="L2692" s="275">
        <v>0.39739999999999998</v>
      </c>
      <c r="M2692" s="275">
        <v>0.376</v>
      </c>
      <c r="N2692" s="276">
        <v>5.3850025163563107</v>
      </c>
      <c r="O2692" s="273"/>
      <c r="P2692" s="273"/>
    </row>
    <row r="2693" spans="1:16" s="11" customFormat="1">
      <c r="A2693" s="271">
        <v>2690</v>
      </c>
      <c r="C2693" s="272" t="s">
        <v>2194</v>
      </c>
      <c r="D2693" s="272" t="s">
        <v>1809</v>
      </c>
      <c r="E2693" s="272"/>
      <c r="F2693" s="273" t="s">
        <v>6255</v>
      </c>
      <c r="G2693" s="274">
        <v>307333140302</v>
      </c>
      <c r="H2693" s="273" t="s">
        <v>6254</v>
      </c>
      <c r="I2693" s="273" t="s">
        <v>5750</v>
      </c>
      <c r="J2693" s="273" t="s">
        <v>373</v>
      </c>
      <c r="K2693" s="275">
        <v>0.87719999999999998</v>
      </c>
      <c r="L2693" s="275">
        <v>0.87719999999999998</v>
      </c>
      <c r="M2693" s="275">
        <v>0.83005600000000002</v>
      </c>
      <c r="N2693" s="276">
        <v>5.3743730050159559</v>
      </c>
      <c r="O2693" s="273"/>
      <c r="P2693" s="273"/>
    </row>
    <row r="2694" spans="1:16" s="11" customFormat="1">
      <c r="A2694" s="271">
        <v>2691</v>
      </c>
      <c r="C2694" s="272" t="s">
        <v>2194</v>
      </c>
      <c r="D2694" s="272" t="s">
        <v>1809</v>
      </c>
      <c r="E2694" s="272"/>
      <c r="F2694" s="273" t="s">
        <v>6255</v>
      </c>
      <c r="G2694" s="274">
        <v>307333140301</v>
      </c>
      <c r="H2694" s="273" t="s">
        <v>6262</v>
      </c>
      <c r="I2694" s="273" t="s">
        <v>5750</v>
      </c>
      <c r="J2694" s="273" t="s">
        <v>373</v>
      </c>
      <c r="K2694" s="275">
        <v>1.43899</v>
      </c>
      <c r="L2694" s="275">
        <v>1.43899</v>
      </c>
      <c r="M2694" s="275">
        <v>1.3658920000000001</v>
      </c>
      <c r="N2694" s="276">
        <v>5.0798129243427601</v>
      </c>
      <c r="O2694" s="273"/>
      <c r="P2694" s="273"/>
    </row>
    <row r="2695" spans="1:16" s="11" customFormat="1">
      <c r="A2695" s="271">
        <v>2692</v>
      </c>
      <c r="C2695" s="272" t="s">
        <v>2194</v>
      </c>
      <c r="D2695" s="272" t="s">
        <v>1809</v>
      </c>
      <c r="E2695" s="272"/>
      <c r="F2695" s="273" t="s">
        <v>2933</v>
      </c>
      <c r="G2695" s="274">
        <v>307333140401</v>
      </c>
      <c r="H2695" s="273" t="s">
        <v>6263</v>
      </c>
      <c r="I2695" s="273" t="s">
        <v>5750</v>
      </c>
      <c r="J2695" s="273" t="s">
        <v>373</v>
      </c>
      <c r="K2695" s="275">
        <v>0.23519999999999999</v>
      </c>
      <c r="L2695" s="275">
        <v>0.23519999999999999</v>
      </c>
      <c r="M2695" s="275">
        <v>0.22357399999999999</v>
      </c>
      <c r="N2695" s="276">
        <v>4.9430272108843525</v>
      </c>
      <c r="O2695" s="273"/>
      <c r="P2695" s="273"/>
    </row>
    <row r="2696" spans="1:16" s="11" customFormat="1">
      <c r="A2696" s="271">
        <v>2693</v>
      </c>
      <c r="C2696" s="272" t="s">
        <v>2194</v>
      </c>
      <c r="D2696" s="272" t="s">
        <v>1809</v>
      </c>
      <c r="E2696" s="272"/>
      <c r="F2696" s="273" t="s">
        <v>2933</v>
      </c>
      <c r="G2696" s="274">
        <v>307333140404</v>
      </c>
      <c r="H2696" s="273" t="s">
        <v>6264</v>
      </c>
      <c r="I2696" s="273" t="s">
        <v>5750</v>
      </c>
      <c r="J2696" s="273" t="s">
        <v>373</v>
      </c>
      <c r="K2696" s="275">
        <v>0.51300000000000001</v>
      </c>
      <c r="L2696" s="275">
        <v>0.51300000000000001</v>
      </c>
      <c r="M2696" s="275">
        <v>0.48824200000000001</v>
      </c>
      <c r="N2696" s="276">
        <v>4.8261208576998049</v>
      </c>
      <c r="O2696" s="273"/>
      <c r="P2696" s="273"/>
    </row>
    <row r="2697" spans="1:16" s="11" customFormat="1">
      <c r="A2697" s="271">
        <v>2694</v>
      </c>
      <c r="C2697" s="272" t="s">
        <v>2194</v>
      </c>
      <c r="D2697" s="272" t="s">
        <v>1859</v>
      </c>
      <c r="E2697" s="272"/>
      <c r="F2697" s="273" t="s">
        <v>2965</v>
      </c>
      <c r="G2697" s="274">
        <v>307411240105</v>
      </c>
      <c r="H2697" s="273" t="s">
        <v>6265</v>
      </c>
      <c r="I2697" s="273" t="s">
        <v>5750</v>
      </c>
      <c r="J2697" s="273" t="s">
        <v>373</v>
      </c>
      <c r="K2697" s="275">
        <v>0.80601999999999996</v>
      </c>
      <c r="L2697" s="275">
        <v>0.80601999999999996</v>
      </c>
      <c r="M2697" s="275">
        <v>0.70521199999999995</v>
      </c>
      <c r="N2697" s="276">
        <v>12.50688568521873</v>
      </c>
      <c r="O2697" s="273"/>
      <c r="P2697" s="273"/>
    </row>
    <row r="2698" spans="1:16" s="11" customFormat="1">
      <c r="A2698" s="271">
        <v>2695</v>
      </c>
      <c r="C2698" s="272" t="s">
        <v>2194</v>
      </c>
      <c r="D2698" s="272" t="s">
        <v>1859</v>
      </c>
      <c r="E2698" s="272"/>
      <c r="F2698" s="273" t="s">
        <v>2965</v>
      </c>
      <c r="G2698" s="274">
        <v>307411240103</v>
      </c>
      <c r="H2698" s="273" t="s">
        <v>6266</v>
      </c>
      <c r="I2698" s="273" t="s">
        <v>5750</v>
      </c>
      <c r="J2698" s="273" t="s">
        <v>373</v>
      </c>
      <c r="K2698" s="275">
        <v>0.27179999999999999</v>
      </c>
      <c r="L2698" s="275">
        <v>0.27179999999999999</v>
      </c>
      <c r="M2698" s="275">
        <v>0.23826700000000001</v>
      </c>
      <c r="N2698" s="276">
        <v>12.337380426784392</v>
      </c>
      <c r="O2698" s="273"/>
      <c r="P2698" s="273"/>
    </row>
    <row r="2699" spans="1:16" s="11" customFormat="1">
      <c r="A2699" s="271">
        <v>2696</v>
      </c>
      <c r="C2699" s="272" t="s">
        <v>2194</v>
      </c>
      <c r="D2699" s="272" t="s">
        <v>1859</v>
      </c>
      <c r="E2699" s="272"/>
      <c r="F2699" s="273" t="s">
        <v>2959</v>
      </c>
      <c r="G2699" s="274">
        <v>307411240204</v>
      </c>
      <c r="H2699" s="273" t="s">
        <v>6267</v>
      </c>
      <c r="I2699" s="273" t="s">
        <v>5750</v>
      </c>
      <c r="J2699" s="273" t="s">
        <v>373</v>
      </c>
      <c r="K2699" s="275">
        <v>1.5988</v>
      </c>
      <c r="L2699" s="275">
        <v>1.5988</v>
      </c>
      <c r="M2699" s="275">
        <v>1.4077839999999999</v>
      </c>
      <c r="N2699" s="276">
        <v>11.947460595446589</v>
      </c>
      <c r="O2699" s="273"/>
      <c r="P2699" s="273"/>
    </row>
    <row r="2700" spans="1:16" s="11" customFormat="1">
      <c r="A2700" s="271">
        <v>2697</v>
      </c>
      <c r="C2700" s="272" t="s">
        <v>2194</v>
      </c>
      <c r="D2700" s="272" t="s">
        <v>1859</v>
      </c>
      <c r="E2700" s="272"/>
      <c r="F2700" s="273" t="s">
        <v>2961</v>
      </c>
      <c r="G2700" s="274">
        <v>307411340102</v>
      </c>
      <c r="H2700" s="273" t="s">
        <v>6268</v>
      </c>
      <c r="I2700" s="273" t="s">
        <v>5750</v>
      </c>
      <c r="J2700" s="273" t="s">
        <v>373</v>
      </c>
      <c r="K2700" s="275">
        <v>1.6007</v>
      </c>
      <c r="L2700" s="275">
        <v>1.6007</v>
      </c>
      <c r="M2700" s="275">
        <v>1.4142920000000001</v>
      </c>
      <c r="N2700" s="276">
        <v>11.645405135253322</v>
      </c>
      <c r="O2700" s="273"/>
      <c r="P2700" s="273"/>
    </row>
    <row r="2701" spans="1:16" s="11" customFormat="1">
      <c r="A2701" s="271">
        <v>2698</v>
      </c>
      <c r="C2701" s="272" t="s">
        <v>2194</v>
      </c>
      <c r="D2701" s="272" t="s">
        <v>1859</v>
      </c>
      <c r="E2701" s="272"/>
      <c r="F2701" s="273" t="s">
        <v>2965</v>
      </c>
      <c r="G2701" s="274">
        <v>307411240102</v>
      </c>
      <c r="H2701" s="273" t="s">
        <v>6269</v>
      </c>
      <c r="I2701" s="273" t="s">
        <v>5750</v>
      </c>
      <c r="J2701" s="273" t="s">
        <v>373</v>
      </c>
      <c r="K2701" s="275">
        <v>1.1688000000000001</v>
      </c>
      <c r="L2701" s="275">
        <v>1.1688000000000001</v>
      </c>
      <c r="M2701" s="275">
        <v>1.0368930000000001</v>
      </c>
      <c r="N2701" s="276">
        <v>11.285677618069814</v>
      </c>
      <c r="O2701" s="273"/>
      <c r="P2701" s="273"/>
    </row>
    <row r="2702" spans="1:16" s="11" customFormat="1">
      <c r="A2702" s="271">
        <v>2699</v>
      </c>
      <c r="C2702" s="272" t="s">
        <v>2194</v>
      </c>
      <c r="D2702" s="272" t="s">
        <v>1859</v>
      </c>
      <c r="E2702" s="272"/>
      <c r="F2702" s="273" t="s">
        <v>2967</v>
      </c>
      <c r="G2702" s="274">
        <v>307411440102</v>
      </c>
      <c r="H2702" s="273" t="s">
        <v>6270</v>
      </c>
      <c r="I2702" s="273" t="s">
        <v>5750</v>
      </c>
      <c r="J2702" s="273" t="s">
        <v>373</v>
      </c>
      <c r="K2702" s="275">
        <v>2.2707999999999999</v>
      </c>
      <c r="L2702" s="275">
        <v>2.2707999999999999</v>
      </c>
      <c r="M2702" s="275">
        <v>2.026033</v>
      </c>
      <c r="N2702" s="276">
        <v>10.778888497445832</v>
      </c>
      <c r="O2702" s="273"/>
      <c r="P2702" s="273"/>
    </row>
    <row r="2703" spans="1:16" s="11" customFormat="1">
      <c r="A2703" s="271">
        <v>2700</v>
      </c>
      <c r="C2703" s="272" t="s">
        <v>2194</v>
      </c>
      <c r="D2703" s="272" t="s">
        <v>1859</v>
      </c>
      <c r="E2703" s="272"/>
      <c r="F2703" s="273" t="s">
        <v>2963</v>
      </c>
      <c r="G2703" s="274">
        <v>307411140107</v>
      </c>
      <c r="H2703" s="273" t="s">
        <v>6271</v>
      </c>
      <c r="I2703" s="273" t="s">
        <v>5750</v>
      </c>
      <c r="J2703" s="273" t="s">
        <v>373</v>
      </c>
      <c r="K2703" s="275">
        <v>0.69132499999999997</v>
      </c>
      <c r="L2703" s="275">
        <v>0.69132499999999997</v>
      </c>
      <c r="M2703" s="275">
        <v>0.62497400000000003</v>
      </c>
      <c r="N2703" s="276">
        <v>9.5976566737786051</v>
      </c>
      <c r="O2703" s="273"/>
      <c r="P2703" s="273"/>
    </row>
    <row r="2704" spans="1:16" s="11" customFormat="1">
      <c r="A2704" s="271">
        <v>2701</v>
      </c>
      <c r="C2704" s="272" t="s">
        <v>2194</v>
      </c>
      <c r="D2704" s="272" t="s">
        <v>1859</v>
      </c>
      <c r="E2704" s="272"/>
      <c r="F2704" s="273" t="s">
        <v>2965</v>
      </c>
      <c r="G2704" s="274">
        <v>307411240104</v>
      </c>
      <c r="H2704" s="273" t="s">
        <v>6272</v>
      </c>
      <c r="I2704" s="273" t="s">
        <v>5750</v>
      </c>
      <c r="J2704" s="273" t="s">
        <v>373</v>
      </c>
      <c r="K2704" s="275">
        <v>0.62260000000000004</v>
      </c>
      <c r="L2704" s="275">
        <v>0.62260000000000004</v>
      </c>
      <c r="M2704" s="275">
        <v>0.57366399999999995</v>
      </c>
      <c r="N2704" s="276">
        <v>7.8599421779633927</v>
      </c>
      <c r="O2704" s="273"/>
      <c r="P2704" s="273"/>
    </row>
    <row r="2705" spans="1:16" s="11" customFormat="1">
      <c r="A2705" s="271">
        <v>2702</v>
      </c>
      <c r="C2705" s="272" t="s">
        <v>2194</v>
      </c>
      <c r="D2705" s="272" t="s">
        <v>1859</v>
      </c>
      <c r="E2705" s="272"/>
      <c r="F2705" s="273" t="s">
        <v>2967</v>
      </c>
      <c r="G2705" s="274">
        <v>307411440104</v>
      </c>
      <c r="H2705" s="273" t="s">
        <v>6273</v>
      </c>
      <c r="I2705" s="273" t="s">
        <v>5750</v>
      </c>
      <c r="J2705" s="273" t="s">
        <v>373</v>
      </c>
      <c r="K2705" s="275">
        <v>0.84519999999999995</v>
      </c>
      <c r="L2705" s="275">
        <v>0.84519999999999995</v>
      </c>
      <c r="M2705" s="275">
        <v>0.79092099999999999</v>
      </c>
      <c r="N2705" s="276">
        <v>6.4220302886890641</v>
      </c>
      <c r="O2705" s="273"/>
      <c r="P2705" s="273"/>
    </row>
    <row r="2706" spans="1:16" s="11" customFormat="1">
      <c r="A2706" s="271">
        <v>2703</v>
      </c>
      <c r="C2706" s="272" t="s">
        <v>2194</v>
      </c>
      <c r="D2706" s="272" t="s">
        <v>1859</v>
      </c>
      <c r="E2706" s="272"/>
      <c r="F2706" s="273" t="s">
        <v>2975</v>
      </c>
      <c r="G2706" s="274">
        <v>307411440204</v>
      </c>
      <c r="H2706" s="273" t="s">
        <v>6274</v>
      </c>
      <c r="I2706" s="273" t="s">
        <v>5750</v>
      </c>
      <c r="J2706" s="273" t="s">
        <v>373</v>
      </c>
      <c r="K2706" s="275">
        <v>5.1990000000000001E-2</v>
      </c>
      <c r="L2706" s="275">
        <v>5.1990000000000001E-2</v>
      </c>
      <c r="M2706" s="275">
        <v>4.8696999999999997E-2</v>
      </c>
      <c r="N2706" s="276">
        <v>6.3339103673783494</v>
      </c>
      <c r="O2706" s="273"/>
      <c r="P2706" s="273"/>
    </row>
    <row r="2707" spans="1:16" s="11" customFormat="1">
      <c r="A2707" s="271">
        <v>2704</v>
      </c>
      <c r="C2707" s="272" t="s">
        <v>2194</v>
      </c>
      <c r="D2707" s="272" t="s">
        <v>1859</v>
      </c>
      <c r="E2707" s="272"/>
      <c r="F2707" s="273" t="s">
        <v>2967</v>
      </c>
      <c r="G2707" s="274">
        <v>307411440103</v>
      </c>
      <c r="H2707" s="273" t="s">
        <v>6275</v>
      </c>
      <c r="I2707" s="273" t="s">
        <v>5750</v>
      </c>
      <c r="J2707" s="273" t="s">
        <v>373</v>
      </c>
      <c r="K2707" s="275">
        <v>1.6386000000000001</v>
      </c>
      <c r="L2707" s="275">
        <v>1.6386000000000001</v>
      </c>
      <c r="M2707" s="275">
        <v>1.5620959999999999</v>
      </c>
      <c r="N2707" s="276">
        <v>4.6688636641035108</v>
      </c>
      <c r="O2707" s="273"/>
      <c r="P2707" s="273"/>
    </row>
    <row r="2708" spans="1:16" s="11" customFormat="1">
      <c r="A2708" s="271">
        <v>2705</v>
      </c>
      <c r="C2708" s="272" t="s">
        <v>2194</v>
      </c>
      <c r="D2708" s="272" t="s">
        <v>1859</v>
      </c>
      <c r="E2708" s="272"/>
      <c r="F2708" s="273" t="s">
        <v>2967</v>
      </c>
      <c r="G2708" s="274">
        <v>307411440105</v>
      </c>
      <c r="H2708" s="273" t="s">
        <v>6276</v>
      </c>
      <c r="I2708" s="273" t="s">
        <v>5750</v>
      </c>
      <c r="J2708" s="273" t="s">
        <v>373</v>
      </c>
      <c r="K2708" s="275">
        <v>1.0733999999999999</v>
      </c>
      <c r="L2708" s="275">
        <v>1.0733999999999999</v>
      </c>
      <c r="M2708" s="275">
        <v>1.0237130000000001</v>
      </c>
      <c r="N2708" s="276">
        <v>4.6289360909260129</v>
      </c>
      <c r="O2708" s="273"/>
      <c r="P2708" s="273"/>
    </row>
    <row r="2709" spans="1:16" s="11" customFormat="1">
      <c r="A2709" s="271">
        <v>2706</v>
      </c>
      <c r="C2709" s="272" t="s">
        <v>2194</v>
      </c>
      <c r="D2709" s="272" t="s">
        <v>1859</v>
      </c>
      <c r="E2709" s="272"/>
      <c r="F2709" s="273" t="s">
        <v>2975</v>
      </c>
      <c r="G2709" s="274">
        <v>307411440202</v>
      </c>
      <c r="H2709" s="273" t="s">
        <v>6277</v>
      </c>
      <c r="I2709" s="273" t="s">
        <v>5750</v>
      </c>
      <c r="J2709" s="273" t="s">
        <v>373</v>
      </c>
      <c r="K2709" s="275">
        <v>1.3603400000000001</v>
      </c>
      <c r="L2709" s="275">
        <v>1.3603400000000001</v>
      </c>
      <c r="M2709" s="275">
        <v>1.300716</v>
      </c>
      <c r="N2709" s="276">
        <v>4.383021891585936</v>
      </c>
      <c r="O2709" s="273"/>
      <c r="P2709" s="273"/>
    </row>
    <row r="2710" spans="1:16" s="11" customFormat="1">
      <c r="A2710" s="271">
        <v>2707</v>
      </c>
      <c r="C2710" s="272" t="s">
        <v>2194</v>
      </c>
      <c r="D2710" s="272" t="s">
        <v>1859</v>
      </c>
      <c r="E2710" s="272"/>
      <c r="F2710" s="273" t="s">
        <v>2975</v>
      </c>
      <c r="G2710" s="274">
        <v>307411440201</v>
      </c>
      <c r="H2710" s="273" t="s">
        <v>6278</v>
      </c>
      <c r="I2710" s="273" t="s">
        <v>5750</v>
      </c>
      <c r="J2710" s="273" t="s">
        <v>373</v>
      </c>
      <c r="K2710" s="275">
        <v>0.68752000000000002</v>
      </c>
      <c r="L2710" s="275">
        <v>0.68752000000000002</v>
      </c>
      <c r="M2710" s="275">
        <v>0.65940600000000005</v>
      </c>
      <c r="N2710" s="276">
        <v>4.0891901326506819</v>
      </c>
      <c r="O2710" s="273"/>
      <c r="P2710" s="273"/>
    </row>
    <row r="2711" spans="1:16" s="11" customFormat="1">
      <c r="A2711" s="271">
        <v>2708</v>
      </c>
      <c r="C2711" s="272" t="s">
        <v>2194</v>
      </c>
      <c r="D2711" s="272" t="s">
        <v>1859</v>
      </c>
      <c r="E2711" s="272"/>
      <c r="F2711" s="273" t="s">
        <v>6279</v>
      </c>
      <c r="G2711" s="274">
        <v>307422340202</v>
      </c>
      <c r="H2711" s="273" t="s">
        <v>6280</v>
      </c>
      <c r="I2711" s="273" t="s">
        <v>5750</v>
      </c>
      <c r="J2711" s="273" t="s">
        <v>373</v>
      </c>
      <c r="K2711" s="275">
        <v>1.2918000000000001</v>
      </c>
      <c r="L2711" s="275">
        <v>1.2918000000000001</v>
      </c>
      <c r="M2711" s="275">
        <v>1.1145210000000001</v>
      </c>
      <c r="N2711" s="276">
        <v>13.723409196470037</v>
      </c>
      <c r="O2711" s="273"/>
      <c r="P2711" s="273"/>
    </row>
    <row r="2712" spans="1:16" s="11" customFormat="1">
      <c r="A2712" s="271">
        <v>2709</v>
      </c>
      <c r="C2712" s="272" t="s">
        <v>2194</v>
      </c>
      <c r="D2712" s="272" t="s">
        <v>1859</v>
      </c>
      <c r="E2712" s="272"/>
      <c r="F2712" s="273" t="s">
        <v>2984</v>
      </c>
      <c r="G2712" s="274">
        <v>307422240203</v>
      </c>
      <c r="H2712" s="273" t="s">
        <v>6281</v>
      </c>
      <c r="I2712" s="273" t="s">
        <v>5750</v>
      </c>
      <c r="J2712" s="273" t="s">
        <v>373</v>
      </c>
      <c r="K2712" s="275">
        <v>0.90439999999999998</v>
      </c>
      <c r="L2712" s="275">
        <v>0.90439999999999998</v>
      </c>
      <c r="M2712" s="275">
        <v>0.78500400000000004</v>
      </c>
      <c r="N2712" s="276">
        <v>13.2016806722689</v>
      </c>
      <c r="O2712" s="273"/>
      <c r="P2712" s="273"/>
    </row>
    <row r="2713" spans="1:16" s="11" customFormat="1">
      <c r="A2713" s="271">
        <v>2710</v>
      </c>
      <c r="C2713" s="272" t="s">
        <v>2194</v>
      </c>
      <c r="D2713" s="272" t="s">
        <v>1859</v>
      </c>
      <c r="E2713" s="272"/>
      <c r="F2713" s="273" t="s">
        <v>6282</v>
      </c>
      <c r="G2713" s="274">
        <v>307422140403</v>
      </c>
      <c r="H2713" s="273" t="s">
        <v>6283</v>
      </c>
      <c r="I2713" s="273" t="s">
        <v>5750</v>
      </c>
      <c r="J2713" s="273" t="s">
        <v>373</v>
      </c>
      <c r="K2713" s="275">
        <v>0.45119999999999999</v>
      </c>
      <c r="L2713" s="275">
        <v>0.45119999999999999</v>
      </c>
      <c r="M2713" s="275">
        <v>0.394455</v>
      </c>
      <c r="N2713" s="276">
        <v>12.576462765957444</v>
      </c>
      <c r="O2713" s="273"/>
      <c r="P2713" s="273"/>
    </row>
    <row r="2714" spans="1:16" s="11" customFormat="1">
      <c r="A2714" s="271">
        <v>2711</v>
      </c>
      <c r="C2714" s="272" t="s">
        <v>2194</v>
      </c>
      <c r="D2714" s="272" t="s">
        <v>1859</v>
      </c>
      <c r="E2714" s="272"/>
      <c r="F2714" s="273" t="s">
        <v>6284</v>
      </c>
      <c r="G2714" s="274">
        <v>307422440203</v>
      </c>
      <c r="H2714" s="273" t="s">
        <v>6285</v>
      </c>
      <c r="I2714" s="273" t="s">
        <v>5750</v>
      </c>
      <c r="J2714" s="273" t="s">
        <v>373</v>
      </c>
      <c r="K2714" s="275">
        <v>0.86873999999999996</v>
      </c>
      <c r="L2714" s="275">
        <v>0.86873999999999996</v>
      </c>
      <c r="M2714" s="275">
        <v>0.76097800000000004</v>
      </c>
      <c r="N2714" s="276">
        <v>12.404401777286637</v>
      </c>
      <c r="O2714" s="273"/>
      <c r="P2714" s="273"/>
    </row>
    <row r="2715" spans="1:16" s="11" customFormat="1">
      <c r="A2715" s="271">
        <v>2712</v>
      </c>
      <c r="C2715" s="272" t="s">
        <v>2194</v>
      </c>
      <c r="D2715" s="272" t="s">
        <v>1859</v>
      </c>
      <c r="E2715" s="272"/>
      <c r="F2715" s="273" t="s">
        <v>2992</v>
      </c>
      <c r="G2715" s="274">
        <v>307422240104</v>
      </c>
      <c r="H2715" s="273" t="s">
        <v>6286</v>
      </c>
      <c r="I2715" s="273" t="s">
        <v>5750</v>
      </c>
      <c r="J2715" s="273" t="s">
        <v>373</v>
      </c>
      <c r="K2715" s="275">
        <v>0.31230000000000002</v>
      </c>
      <c r="L2715" s="275">
        <v>0.31230000000000002</v>
      </c>
      <c r="M2715" s="275">
        <v>0.27430599999999999</v>
      </c>
      <c r="N2715" s="276">
        <v>12.165866154338785</v>
      </c>
      <c r="O2715" s="273"/>
      <c r="P2715" s="273"/>
    </row>
    <row r="2716" spans="1:16" s="11" customFormat="1">
      <c r="A2716" s="271">
        <v>2713</v>
      </c>
      <c r="C2716" s="272" t="s">
        <v>2194</v>
      </c>
      <c r="D2716" s="272" t="s">
        <v>1859</v>
      </c>
      <c r="E2716" s="272"/>
      <c r="F2716" s="273" t="s">
        <v>6282</v>
      </c>
      <c r="G2716" s="274">
        <v>307422140402</v>
      </c>
      <c r="H2716" s="273" t="s">
        <v>6287</v>
      </c>
      <c r="I2716" s="273" t="s">
        <v>5750</v>
      </c>
      <c r="J2716" s="273" t="s">
        <v>373</v>
      </c>
      <c r="K2716" s="275">
        <v>0.35074499999999997</v>
      </c>
      <c r="L2716" s="275">
        <v>0.35074499999999997</v>
      </c>
      <c r="M2716" s="275">
        <v>0.308589</v>
      </c>
      <c r="N2716" s="276">
        <v>12.018988153786932</v>
      </c>
      <c r="O2716" s="273"/>
      <c r="P2716" s="273"/>
    </row>
    <row r="2717" spans="1:16" s="11" customFormat="1">
      <c r="A2717" s="271">
        <v>2714</v>
      </c>
      <c r="C2717" s="272" t="s">
        <v>2194</v>
      </c>
      <c r="D2717" s="272" t="s">
        <v>1859</v>
      </c>
      <c r="E2717" s="272"/>
      <c r="F2717" s="273" t="s">
        <v>2978</v>
      </c>
      <c r="G2717" s="274">
        <v>307422340103</v>
      </c>
      <c r="H2717" s="273" t="s">
        <v>6288</v>
      </c>
      <c r="I2717" s="273" t="s">
        <v>5750</v>
      </c>
      <c r="J2717" s="273" t="s">
        <v>373</v>
      </c>
      <c r="K2717" s="275">
        <v>1.33856</v>
      </c>
      <c r="L2717" s="275">
        <v>1.33856</v>
      </c>
      <c r="M2717" s="275">
        <v>1.1788400000000001</v>
      </c>
      <c r="N2717" s="276">
        <v>11.932225675352608</v>
      </c>
      <c r="O2717" s="273"/>
      <c r="P2717" s="273"/>
    </row>
    <row r="2718" spans="1:16" s="11" customFormat="1">
      <c r="A2718" s="271">
        <v>2715</v>
      </c>
      <c r="C2718" s="272" t="s">
        <v>2194</v>
      </c>
      <c r="D2718" s="272" t="s">
        <v>1859</v>
      </c>
      <c r="E2718" s="272"/>
      <c r="F2718" s="273" t="s">
        <v>2988</v>
      </c>
      <c r="G2718" s="274">
        <v>307422140105</v>
      </c>
      <c r="H2718" s="273" t="s">
        <v>6289</v>
      </c>
      <c r="I2718" s="273" t="s">
        <v>5750</v>
      </c>
      <c r="J2718" s="273" t="s">
        <v>373</v>
      </c>
      <c r="K2718" s="275">
        <v>1.3022</v>
      </c>
      <c r="L2718" s="275">
        <v>1.3022</v>
      </c>
      <c r="M2718" s="275">
        <v>1.1541999999999999</v>
      </c>
      <c r="N2718" s="276">
        <v>11.365381661803111</v>
      </c>
      <c r="O2718" s="273"/>
      <c r="P2718" s="273"/>
    </row>
    <row r="2719" spans="1:16" s="11" customFormat="1">
      <c r="A2719" s="271">
        <v>2716</v>
      </c>
      <c r="C2719" s="272" t="s">
        <v>2194</v>
      </c>
      <c r="D2719" s="272" t="s">
        <v>1859</v>
      </c>
      <c r="E2719" s="272"/>
      <c r="F2719" s="273" t="s">
        <v>2992</v>
      </c>
      <c r="G2719" s="274">
        <v>307422240103</v>
      </c>
      <c r="H2719" s="273" t="s">
        <v>6290</v>
      </c>
      <c r="I2719" s="273" t="s">
        <v>5750</v>
      </c>
      <c r="J2719" s="273" t="s">
        <v>373</v>
      </c>
      <c r="K2719" s="275">
        <v>1.3275999999999999</v>
      </c>
      <c r="L2719" s="275">
        <v>1.3275999999999999</v>
      </c>
      <c r="M2719" s="275">
        <v>1.1814100000000001</v>
      </c>
      <c r="N2719" s="276">
        <v>11.011599879481759</v>
      </c>
      <c r="O2719" s="273"/>
      <c r="P2719" s="273"/>
    </row>
    <row r="2720" spans="1:16" s="11" customFormat="1">
      <c r="A2720" s="271">
        <v>2717</v>
      </c>
      <c r="C2720" s="272" t="s">
        <v>2194</v>
      </c>
      <c r="D2720" s="272" t="s">
        <v>1859</v>
      </c>
      <c r="E2720" s="272"/>
      <c r="F2720" s="273" t="s">
        <v>6284</v>
      </c>
      <c r="G2720" s="274">
        <v>307422440202</v>
      </c>
      <c r="H2720" s="273" t="s">
        <v>6291</v>
      </c>
      <c r="I2720" s="273" t="s">
        <v>5750</v>
      </c>
      <c r="J2720" s="273" t="s">
        <v>373</v>
      </c>
      <c r="K2720" s="275">
        <v>1.0860799999999999</v>
      </c>
      <c r="L2720" s="275">
        <v>1.0860799999999999</v>
      </c>
      <c r="M2720" s="275">
        <v>0.97151100000000001</v>
      </c>
      <c r="N2720" s="276">
        <v>10.548854596346487</v>
      </c>
      <c r="O2720" s="273"/>
      <c r="P2720" s="273"/>
    </row>
    <row r="2721" spans="1:16" s="11" customFormat="1">
      <c r="A2721" s="271">
        <v>2718</v>
      </c>
      <c r="C2721" s="272" t="s">
        <v>2194</v>
      </c>
      <c r="D2721" s="272" t="s">
        <v>1859</v>
      </c>
      <c r="E2721" s="272"/>
      <c r="F2721" s="273" t="s">
        <v>6279</v>
      </c>
      <c r="G2721" s="274">
        <v>307422340201</v>
      </c>
      <c r="H2721" s="273" t="s">
        <v>6292</v>
      </c>
      <c r="I2721" s="273" t="s">
        <v>5750</v>
      </c>
      <c r="J2721" s="273" t="s">
        <v>373</v>
      </c>
      <c r="K2721" s="275">
        <v>0.59440000000000004</v>
      </c>
      <c r="L2721" s="275">
        <v>0.59440000000000004</v>
      </c>
      <c r="M2721" s="275">
        <v>0.53221099999999999</v>
      </c>
      <c r="N2721" s="276">
        <v>10.462483176312256</v>
      </c>
      <c r="O2721" s="273"/>
      <c r="P2721" s="273"/>
    </row>
    <row r="2722" spans="1:16" s="11" customFormat="1">
      <c r="A2722" s="271">
        <v>2719</v>
      </c>
      <c r="C2722" s="272" t="s">
        <v>2194</v>
      </c>
      <c r="D2722" s="272" t="s">
        <v>1859</v>
      </c>
      <c r="E2722" s="272"/>
      <c r="F2722" s="273" t="s">
        <v>2988</v>
      </c>
      <c r="G2722" s="274">
        <v>307422140103</v>
      </c>
      <c r="H2722" s="273" t="s">
        <v>6293</v>
      </c>
      <c r="I2722" s="273" t="s">
        <v>5750</v>
      </c>
      <c r="J2722" s="273" t="s">
        <v>373</v>
      </c>
      <c r="K2722" s="275">
        <v>0.20569999999999999</v>
      </c>
      <c r="L2722" s="275">
        <v>0.20569999999999999</v>
      </c>
      <c r="M2722" s="275">
        <v>0.184338</v>
      </c>
      <c r="N2722" s="276">
        <v>10.385026737967911</v>
      </c>
      <c r="O2722" s="273"/>
      <c r="P2722" s="273"/>
    </row>
    <row r="2723" spans="1:16" s="11" customFormat="1">
      <c r="A2723" s="271">
        <v>2720</v>
      </c>
      <c r="C2723" s="272" t="s">
        <v>2194</v>
      </c>
      <c r="D2723" s="272" t="s">
        <v>1859</v>
      </c>
      <c r="E2723" s="272"/>
      <c r="F2723" s="273" t="s">
        <v>2984</v>
      </c>
      <c r="G2723" s="274">
        <v>307422240204</v>
      </c>
      <c r="H2723" s="273" t="s">
        <v>6294</v>
      </c>
      <c r="I2723" s="273" t="s">
        <v>5750</v>
      </c>
      <c r="J2723" s="273" t="s">
        <v>373</v>
      </c>
      <c r="K2723" s="275">
        <v>0.76459999999999995</v>
      </c>
      <c r="L2723" s="275">
        <v>0.76459999999999995</v>
      </c>
      <c r="M2723" s="275">
        <v>0.68529600000000002</v>
      </c>
      <c r="N2723" s="276">
        <v>10.371959194349978</v>
      </c>
      <c r="O2723" s="273"/>
      <c r="P2723" s="273"/>
    </row>
    <row r="2724" spans="1:16" s="11" customFormat="1">
      <c r="A2724" s="271">
        <v>2721</v>
      </c>
      <c r="C2724" s="272" t="s">
        <v>2194</v>
      </c>
      <c r="D2724" s="272" t="s">
        <v>1859</v>
      </c>
      <c r="E2724" s="272"/>
      <c r="F2724" s="273" t="s">
        <v>2988</v>
      </c>
      <c r="G2724" s="274">
        <v>307422140104</v>
      </c>
      <c r="H2724" s="273" t="s">
        <v>6295</v>
      </c>
      <c r="I2724" s="273" t="s">
        <v>5750</v>
      </c>
      <c r="J2724" s="273" t="s">
        <v>373</v>
      </c>
      <c r="K2724" s="275">
        <v>0.3594</v>
      </c>
      <c r="L2724" s="275">
        <v>0.3594</v>
      </c>
      <c r="M2724" s="275">
        <v>0.32231199999999999</v>
      </c>
      <c r="N2724" s="276">
        <v>10.319421257651644</v>
      </c>
      <c r="O2724" s="273"/>
      <c r="P2724" s="273"/>
    </row>
    <row r="2725" spans="1:16" s="11" customFormat="1">
      <c r="A2725" s="271">
        <v>2722</v>
      </c>
      <c r="C2725" s="272" t="s">
        <v>2194</v>
      </c>
      <c r="D2725" s="272" t="s">
        <v>1859</v>
      </c>
      <c r="E2725" s="272"/>
      <c r="F2725" s="273" t="s">
        <v>2980</v>
      </c>
      <c r="G2725" s="274">
        <v>307422440103</v>
      </c>
      <c r="H2725" s="273" t="s">
        <v>6296</v>
      </c>
      <c r="I2725" s="273" t="s">
        <v>5750</v>
      </c>
      <c r="J2725" s="273" t="s">
        <v>373</v>
      </c>
      <c r="K2725" s="275">
        <v>0.31678000000000001</v>
      </c>
      <c r="L2725" s="275">
        <v>0.31678000000000001</v>
      </c>
      <c r="M2725" s="275">
        <v>0.28472599999999998</v>
      </c>
      <c r="N2725" s="276">
        <v>10.118694362017813</v>
      </c>
      <c r="O2725" s="273"/>
      <c r="P2725" s="273"/>
    </row>
    <row r="2726" spans="1:16" s="11" customFormat="1">
      <c r="A2726" s="271">
        <v>2723</v>
      </c>
      <c r="C2726" s="272" t="s">
        <v>2194</v>
      </c>
      <c r="D2726" s="272" t="s">
        <v>1859</v>
      </c>
      <c r="E2726" s="272"/>
      <c r="F2726" s="273" t="s">
        <v>2992</v>
      </c>
      <c r="G2726" s="274">
        <v>307422240101</v>
      </c>
      <c r="H2726" s="273" t="s">
        <v>6297</v>
      </c>
      <c r="I2726" s="273" t="s">
        <v>5750</v>
      </c>
      <c r="J2726" s="273" t="s">
        <v>373</v>
      </c>
      <c r="K2726" s="275">
        <v>0.52380000000000004</v>
      </c>
      <c r="L2726" s="275">
        <v>0.52380000000000004</v>
      </c>
      <c r="M2726" s="275">
        <v>0.47142600000000001</v>
      </c>
      <c r="N2726" s="276">
        <v>9.9988545246277258</v>
      </c>
      <c r="O2726" s="273"/>
      <c r="P2726" s="273"/>
    </row>
    <row r="2727" spans="1:16" s="11" customFormat="1">
      <c r="A2727" s="271">
        <v>2724</v>
      </c>
      <c r="C2727" s="272" t="s">
        <v>2194</v>
      </c>
      <c r="D2727" s="272" t="s">
        <v>1859</v>
      </c>
      <c r="E2727" s="272"/>
      <c r="F2727" s="273" t="s">
        <v>2990</v>
      </c>
      <c r="G2727" s="274">
        <v>307422140501</v>
      </c>
      <c r="H2727" s="273" t="s">
        <v>6298</v>
      </c>
      <c r="I2727" s="273" t="s">
        <v>5750</v>
      </c>
      <c r="J2727" s="273" t="s">
        <v>373</v>
      </c>
      <c r="K2727" s="275">
        <v>1.4960420000000001</v>
      </c>
      <c r="L2727" s="275">
        <v>1.4960420000000001</v>
      </c>
      <c r="M2727" s="275">
        <v>1.348811</v>
      </c>
      <c r="N2727" s="276">
        <v>9.8413680899333116</v>
      </c>
      <c r="O2727" s="273"/>
      <c r="P2727" s="273"/>
    </row>
    <row r="2728" spans="1:16" s="11" customFormat="1">
      <c r="A2728" s="271">
        <v>2725</v>
      </c>
      <c r="C2728" s="272" t="s">
        <v>2194</v>
      </c>
      <c r="D2728" s="272" t="s">
        <v>1859</v>
      </c>
      <c r="E2728" s="272"/>
      <c r="F2728" s="273" t="s">
        <v>6284</v>
      </c>
      <c r="G2728" s="274">
        <v>307422440201</v>
      </c>
      <c r="H2728" s="273" t="s">
        <v>6299</v>
      </c>
      <c r="I2728" s="273" t="s">
        <v>5750</v>
      </c>
      <c r="J2728" s="273" t="s">
        <v>373</v>
      </c>
      <c r="K2728" s="275">
        <v>0.7752</v>
      </c>
      <c r="L2728" s="275">
        <v>0.7752</v>
      </c>
      <c r="M2728" s="275">
        <v>0.70065200000000005</v>
      </c>
      <c r="N2728" s="276">
        <v>9.6166150670794561</v>
      </c>
      <c r="O2728" s="273"/>
      <c r="P2728" s="273"/>
    </row>
    <row r="2729" spans="1:16" s="11" customFormat="1">
      <c r="A2729" s="271">
        <v>2726</v>
      </c>
      <c r="C2729" s="272" t="s">
        <v>2194</v>
      </c>
      <c r="D2729" s="272" t="s">
        <v>1859</v>
      </c>
      <c r="E2729" s="272"/>
      <c r="F2729" s="273" t="s">
        <v>2982</v>
      </c>
      <c r="G2729" s="274">
        <v>307422140301</v>
      </c>
      <c r="H2729" s="273" t="s">
        <v>6300</v>
      </c>
      <c r="I2729" s="273" t="s">
        <v>5750</v>
      </c>
      <c r="J2729" s="273" t="s">
        <v>373</v>
      </c>
      <c r="K2729" s="275">
        <v>0.56559999999999999</v>
      </c>
      <c r="L2729" s="275">
        <v>0.56559999999999999</v>
      </c>
      <c r="M2729" s="275">
        <v>0.511737</v>
      </c>
      <c r="N2729" s="276">
        <v>9.5231612446958973</v>
      </c>
      <c r="O2729" s="273"/>
      <c r="P2729" s="273"/>
    </row>
    <row r="2730" spans="1:16" s="11" customFormat="1">
      <c r="A2730" s="271">
        <v>2727</v>
      </c>
      <c r="C2730" s="272" t="s">
        <v>2194</v>
      </c>
      <c r="D2730" s="272" t="s">
        <v>1859</v>
      </c>
      <c r="E2730" s="272"/>
      <c r="F2730" s="273" t="s">
        <v>2986</v>
      </c>
      <c r="G2730" s="274">
        <v>307422140202</v>
      </c>
      <c r="H2730" s="273" t="s">
        <v>6301</v>
      </c>
      <c r="I2730" s="273" t="s">
        <v>5750</v>
      </c>
      <c r="J2730" s="273" t="s">
        <v>373</v>
      </c>
      <c r="K2730" s="275">
        <v>1.1556</v>
      </c>
      <c r="L2730" s="275">
        <v>1.1556</v>
      </c>
      <c r="M2730" s="275">
        <v>1.0505720000000001</v>
      </c>
      <c r="N2730" s="276">
        <v>9.0886119764624347</v>
      </c>
      <c r="O2730" s="273"/>
      <c r="P2730" s="273"/>
    </row>
    <row r="2731" spans="1:16" s="11" customFormat="1">
      <c r="A2731" s="271">
        <v>2728</v>
      </c>
      <c r="C2731" s="272" t="s">
        <v>2194</v>
      </c>
      <c r="D2731" s="272" t="s">
        <v>1859</v>
      </c>
      <c r="E2731" s="272"/>
      <c r="F2731" s="273" t="s">
        <v>2992</v>
      </c>
      <c r="G2731" s="274">
        <v>307422240102</v>
      </c>
      <c r="H2731" s="273" t="s">
        <v>6302</v>
      </c>
      <c r="I2731" s="273" t="s">
        <v>5750</v>
      </c>
      <c r="J2731" s="273" t="s">
        <v>373</v>
      </c>
      <c r="K2731" s="275">
        <v>1.0626</v>
      </c>
      <c r="L2731" s="275">
        <v>1.0626</v>
      </c>
      <c r="M2731" s="275">
        <v>0.96888099999999999</v>
      </c>
      <c r="N2731" s="276">
        <v>8.8197816676077547</v>
      </c>
      <c r="O2731" s="273"/>
      <c r="P2731" s="273"/>
    </row>
    <row r="2732" spans="1:16" s="11" customFormat="1">
      <c r="A2732" s="271">
        <v>2729</v>
      </c>
      <c r="C2732" s="272" t="s">
        <v>2194</v>
      </c>
      <c r="D2732" s="272" t="s">
        <v>1859</v>
      </c>
      <c r="E2732" s="272"/>
      <c r="F2732" s="273" t="s">
        <v>2980</v>
      </c>
      <c r="G2732" s="274">
        <v>307422440102</v>
      </c>
      <c r="H2732" s="273" t="s">
        <v>6303</v>
      </c>
      <c r="I2732" s="273" t="s">
        <v>5750</v>
      </c>
      <c r="J2732" s="273" t="s">
        <v>373</v>
      </c>
      <c r="K2732" s="275">
        <v>1.2948</v>
      </c>
      <c r="L2732" s="275">
        <v>1.2948</v>
      </c>
      <c r="M2732" s="275">
        <v>1.1807270000000001</v>
      </c>
      <c r="N2732" s="276">
        <v>8.8100864998455268</v>
      </c>
      <c r="O2732" s="273"/>
      <c r="P2732" s="273"/>
    </row>
    <row r="2733" spans="1:16" s="11" customFormat="1">
      <c r="A2733" s="271">
        <v>2730</v>
      </c>
      <c r="C2733" s="272" t="s">
        <v>2194</v>
      </c>
      <c r="D2733" s="272" t="s">
        <v>1859</v>
      </c>
      <c r="E2733" s="272"/>
      <c r="F2733" s="273" t="s">
        <v>2984</v>
      </c>
      <c r="G2733" s="274">
        <v>307422240205</v>
      </c>
      <c r="H2733" s="273" t="s">
        <v>6304</v>
      </c>
      <c r="I2733" s="273" t="s">
        <v>5750</v>
      </c>
      <c r="J2733" s="273" t="s">
        <v>373</v>
      </c>
      <c r="K2733" s="275">
        <v>0.67659999999999998</v>
      </c>
      <c r="L2733" s="275">
        <v>0.67659999999999998</v>
      </c>
      <c r="M2733" s="275">
        <v>0.61721700000000002</v>
      </c>
      <c r="N2733" s="276">
        <v>8.776677505172918</v>
      </c>
      <c r="O2733" s="273"/>
      <c r="P2733" s="273"/>
    </row>
    <row r="2734" spans="1:16" s="11" customFormat="1">
      <c r="A2734" s="271">
        <v>2731</v>
      </c>
      <c r="C2734" s="272" t="s">
        <v>2194</v>
      </c>
      <c r="D2734" s="272" t="s">
        <v>1859</v>
      </c>
      <c r="E2734" s="272"/>
      <c r="F2734" s="273" t="s">
        <v>2978</v>
      </c>
      <c r="G2734" s="274">
        <v>307422340102</v>
      </c>
      <c r="H2734" s="273" t="s">
        <v>6305</v>
      </c>
      <c r="I2734" s="273" t="s">
        <v>5750</v>
      </c>
      <c r="J2734" s="273" t="s">
        <v>373</v>
      </c>
      <c r="K2734" s="275">
        <v>1.0402</v>
      </c>
      <c r="L2734" s="275">
        <v>1.0402</v>
      </c>
      <c r="M2734" s="275">
        <v>0.94922499999999999</v>
      </c>
      <c r="N2734" s="276">
        <v>8.7459142472601457</v>
      </c>
      <c r="O2734" s="273"/>
      <c r="P2734" s="273"/>
    </row>
    <row r="2735" spans="1:16" s="11" customFormat="1">
      <c r="A2735" s="271">
        <v>2732</v>
      </c>
      <c r="C2735" s="272" t="s">
        <v>2194</v>
      </c>
      <c r="D2735" s="272" t="s">
        <v>1859</v>
      </c>
      <c r="E2735" s="272"/>
      <c r="F2735" s="273" t="s">
        <v>6282</v>
      </c>
      <c r="G2735" s="274">
        <v>307422140401</v>
      </c>
      <c r="H2735" s="273" t="s">
        <v>6306</v>
      </c>
      <c r="I2735" s="273" t="s">
        <v>5750</v>
      </c>
      <c r="J2735" s="273" t="s">
        <v>373</v>
      </c>
      <c r="K2735" s="275">
        <v>0.216</v>
      </c>
      <c r="L2735" s="275">
        <v>0.216</v>
      </c>
      <c r="M2735" s="275">
        <v>0.19758999999999999</v>
      </c>
      <c r="N2735" s="276">
        <v>8.5231481481481541</v>
      </c>
      <c r="O2735" s="273"/>
      <c r="P2735" s="273"/>
    </row>
    <row r="2736" spans="1:16" s="11" customFormat="1">
      <c r="A2736" s="271">
        <v>2733</v>
      </c>
      <c r="C2736" s="272" t="s">
        <v>2194</v>
      </c>
      <c r="D2736" s="272" t="s">
        <v>1859</v>
      </c>
      <c r="E2736" s="272"/>
      <c r="F2736" s="273" t="s">
        <v>2986</v>
      </c>
      <c r="G2736" s="274">
        <v>307422140204</v>
      </c>
      <c r="H2736" s="273" t="s">
        <v>6287</v>
      </c>
      <c r="I2736" s="273" t="s">
        <v>5750</v>
      </c>
      <c r="J2736" s="273" t="s">
        <v>373</v>
      </c>
      <c r="K2736" s="275">
        <v>0.16735900000000001</v>
      </c>
      <c r="L2736" s="275">
        <v>0.16735900000000001</v>
      </c>
      <c r="M2736" s="275">
        <v>0.15320500000000001</v>
      </c>
      <c r="N2736" s="276">
        <v>8.4572685066234854</v>
      </c>
      <c r="O2736" s="273"/>
      <c r="P2736" s="273"/>
    </row>
    <row r="2737" spans="1:16" s="11" customFormat="1">
      <c r="A2737" s="271">
        <v>2734</v>
      </c>
      <c r="C2737" s="272" t="s">
        <v>2194</v>
      </c>
      <c r="D2737" s="272" t="s">
        <v>1859</v>
      </c>
      <c r="E2737" s="272"/>
      <c r="F2737" s="273" t="s">
        <v>2982</v>
      </c>
      <c r="G2737" s="274">
        <v>307422140302</v>
      </c>
      <c r="H2737" s="273" t="s">
        <v>6307</v>
      </c>
      <c r="I2737" s="273" t="s">
        <v>5750</v>
      </c>
      <c r="J2737" s="273" t="s">
        <v>373</v>
      </c>
      <c r="K2737" s="275">
        <v>1.4286000000000001</v>
      </c>
      <c r="L2737" s="275">
        <v>1.4286000000000001</v>
      </c>
      <c r="M2737" s="275">
        <v>1.3120700000000001</v>
      </c>
      <c r="N2737" s="276">
        <v>8.1569368612627748</v>
      </c>
      <c r="O2737" s="273"/>
      <c r="P2737" s="273"/>
    </row>
    <row r="2738" spans="1:16" s="11" customFormat="1">
      <c r="A2738" s="271">
        <v>2735</v>
      </c>
      <c r="C2738" s="272" t="s">
        <v>2194</v>
      </c>
      <c r="D2738" s="272" t="s">
        <v>1859</v>
      </c>
      <c r="E2738" s="272"/>
      <c r="F2738" s="273" t="s">
        <v>6279</v>
      </c>
      <c r="G2738" s="274">
        <v>307422340203</v>
      </c>
      <c r="H2738" s="273" t="s">
        <v>6308</v>
      </c>
      <c r="I2738" s="273" t="s">
        <v>5750</v>
      </c>
      <c r="J2738" s="273" t="s">
        <v>373</v>
      </c>
      <c r="K2738" s="275">
        <v>0.28849999999999998</v>
      </c>
      <c r="L2738" s="275">
        <v>0.28849999999999998</v>
      </c>
      <c r="M2738" s="275">
        <v>0.26541700000000001</v>
      </c>
      <c r="N2738" s="276">
        <v>8.0010398613518081</v>
      </c>
      <c r="O2738" s="273"/>
      <c r="P2738" s="273"/>
    </row>
    <row r="2739" spans="1:16" s="11" customFormat="1">
      <c r="A2739" s="271">
        <v>2736</v>
      </c>
      <c r="C2739" s="272" t="s">
        <v>2194</v>
      </c>
      <c r="D2739" s="272" t="s">
        <v>1859</v>
      </c>
      <c r="E2739" s="272"/>
      <c r="F2739" s="273" t="s">
        <v>2990</v>
      </c>
      <c r="G2739" s="274">
        <v>307422140503</v>
      </c>
      <c r="H2739" s="273" t="s">
        <v>6309</v>
      </c>
      <c r="I2739" s="273" t="s">
        <v>5750</v>
      </c>
      <c r="J2739" s="273" t="s">
        <v>373</v>
      </c>
      <c r="K2739" s="275">
        <v>1.3652</v>
      </c>
      <c r="L2739" s="275">
        <v>1.3652</v>
      </c>
      <c r="M2739" s="275">
        <v>1.2584679999999999</v>
      </c>
      <c r="N2739" s="276">
        <v>7.8180486375622653</v>
      </c>
      <c r="O2739" s="273"/>
      <c r="P2739" s="273"/>
    </row>
    <row r="2740" spans="1:16" s="11" customFormat="1">
      <c r="A2740" s="271">
        <v>2737</v>
      </c>
      <c r="C2740" s="272" t="s">
        <v>2194</v>
      </c>
      <c r="D2740" s="272" t="s">
        <v>1859</v>
      </c>
      <c r="E2740" s="272"/>
      <c r="F2740" s="273" t="s">
        <v>6310</v>
      </c>
      <c r="G2740" s="274">
        <v>307422440303</v>
      </c>
      <c r="H2740" s="273" t="s">
        <v>6311</v>
      </c>
      <c r="I2740" s="273" t="s">
        <v>5750</v>
      </c>
      <c r="J2740" s="273" t="s">
        <v>373</v>
      </c>
      <c r="K2740" s="275">
        <v>0.80820000000000003</v>
      </c>
      <c r="L2740" s="275">
        <v>0.80820000000000003</v>
      </c>
      <c r="M2740" s="275">
        <v>0.75266200000000005</v>
      </c>
      <c r="N2740" s="276">
        <v>6.8718139074486482</v>
      </c>
      <c r="O2740" s="273"/>
      <c r="P2740" s="273"/>
    </row>
    <row r="2741" spans="1:16" s="11" customFormat="1">
      <c r="A2741" s="271">
        <v>2738</v>
      </c>
      <c r="C2741" s="272" t="s">
        <v>2194</v>
      </c>
      <c r="D2741" s="272" t="s">
        <v>1859</v>
      </c>
      <c r="E2741" s="272"/>
      <c r="F2741" s="273" t="s">
        <v>2984</v>
      </c>
      <c r="G2741" s="274">
        <v>307422240202</v>
      </c>
      <c r="H2741" s="273" t="s">
        <v>6312</v>
      </c>
      <c r="I2741" s="273" t="s">
        <v>5750</v>
      </c>
      <c r="J2741" s="273" t="s">
        <v>373</v>
      </c>
      <c r="K2741" s="275">
        <v>0.66379999999999995</v>
      </c>
      <c r="L2741" s="275">
        <v>0.66379999999999995</v>
      </c>
      <c r="M2741" s="275">
        <v>0.62627500000000003</v>
      </c>
      <c r="N2741" s="276">
        <v>5.6530581500451831</v>
      </c>
      <c r="O2741" s="273"/>
      <c r="P2741" s="273"/>
    </row>
    <row r="2742" spans="1:16" s="11" customFormat="1">
      <c r="A2742" s="271">
        <v>2739</v>
      </c>
      <c r="C2742" s="272" t="s">
        <v>2194</v>
      </c>
      <c r="D2742" s="272" t="s">
        <v>1859</v>
      </c>
      <c r="E2742" s="272"/>
      <c r="F2742" s="273" t="s">
        <v>2982</v>
      </c>
      <c r="G2742" s="274">
        <v>307422140303</v>
      </c>
      <c r="H2742" s="273" t="s">
        <v>6313</v>
      </c>
      <c r="I2742" s="273" t="s">
        <v>5750</v>
      </c>
      <c r="J2742" s="273" t="s">
        <v>373</v>
      </c>
      <c r="K2742" s="275">
        <v>0.98479300000000003</v>
      </c>
      <c r="L2742" s="275">
        <v>0.98479300000000003</v>
      </c>
      <c r="M2742" s="275">
        <v>0.92918500000000004</v>
      </c>
      <c r="N2742" s="276">
        <v>5.6466688938690659</v>
      </c>
      <c r="O2742" s="273"/>
      <c r="P2742" s="273"/>
    </row>
    <row r="2743" spans="1:16" s="11" customFormat="1">
      <c r="A2743" s="271">
        <v>2740</v>
      </c>
      <c r="C2743" s="272" t="s">
        <v>2194</v>
      </c>
      <c r="D2743" s="272" t="s">
        <v>1859</v>
      </c>
      <c r="E2743" s="272"/>
      <c r="F2743" s="273" t="s">
        <v>6310</v>
      </c>
      <c r="G2743" s="274">
        <v>307422440301</v>
      </c>
      <c r="H2743" s="273" t="s">
        <v>6314</v>
      </c>
      <c r="I2743" s="273" t="s">
        <v>5750</v>
      </c>
      <c r="J2743" s="273" t="s">
        <v>373</v>
      </c>
      <c r="K2743" s="275">
        <v>0.4138</v>
      </c>
      <c r="L2743" s="275">
        <v>0.4138</v>
      </c>
      <c r="M2743" s="275">
        <v>0.391652</v>
      </c>
      <c r="N2743" s="276">
        <v>5.352344127597874</v>
      </c>
      <c r="O2743" s="273"/>
      <c r="P2743" s="273"/>
    </row>
    <row r="2744" spans="1:16" s="11" customFormat="1">
      <c r="A2744" s="271">
        <v>2741</v>
      </c>
      <c r="C2744" s="272" t="s">
        <v>2194</v>
      </c>
      <c r="D2744" s="272" t="s">
        <v>1859</v>
      </c>
      <c r="E2744" s="272"/>
      <c r="F2744" s="273" t="s">
        <v>2986</v>
      </c>
      <c r="G2744" s="274">
        <v>307422140203</v>
      </c>
      <c r="H2744" s="273" t="s">
        <v>6315</v>
      </c>
      <c r="I2744" s="273" t="s">
        <v>5750</v>
      </c>
      <c r="J2744" s="273" t="s">
        <v>373</v>
      </c>
      <c r="K2744" s="275">
        <v>0.78799600000000003</v>
      </c>
      <c r="L2744" s="275">
        <v>0.78799600000000003</v>
      </c>
      <c r="M2744" s="275">
        <v>0.74951900000000005</v>
      </c>
      <c r="N2744" s="276">
        <v>4.8828928065624675</v>
      </c>
      <c r="O2744" s="273"/>
      <c r="P2744" s="273"/>
    </row>
    <row r="2745" spans="1:16" s="11" customFormat="1">
      <c r="A2745" s="271">
        <v>2742</v>
      </c>
      <c r="C2745" s="272" t="s">
        <v>2194</v>
      </c>
      <c r="D2745" s="272" t="s">
        <v>1859</v>
      </c>
      <c r="E2745" s="272"/>
      <c r="F2745" s="273" t="s">
        <v>6310</v>
      </c>
      <c r="G2745" s="274">
        <v>307422440302</v>
      </c>
      <c r="H2745" s="273" t="s">
        <v>6316</v>
      </c>
      <c r="I2745" s="273" t="s">
        <v>5750</v>
      </c>
      <c r="J2745" s="273" t="s">
        <v>373</v>
      </c>
      <c r="K2745" s="275">
        <v>0.3216</v>
      </c>
      <c r="L2745" s="275">
        <v>0.3216</v>
      </c>
      <c r="M2745" s="275">
        <v>0.309643</v>
      </c>
      <c r="N2745" s="276">
        <v>3.7179726368159187</v>
      </c>
      <c r="O2745" s="273"/>
      <c r="P2745" s="273"/>
    </row>
    <row r="2746" spans="1:16" s="11" customFormat="1">
      <c r="A2746" s="271">
        <v>2743</v>
      </c>
      <c r="C2746" s="272" t="s">
        <v>2194</v>
      </c>
      <c r="D2746" s="272" t="s">
        <v>1859</v>
      </c>
      <c r="E2746" s="272"/>
      <c r="F2746" s="273" t="s">
        <v>2994</v>
      </c>
      <c r="G2746" s="274">
        <v>307433440103</v>
      </c>
      <c r="H2746" s="273" t="s">
        <v>6317</v>
      </c>
      <c r="I2746" s="273" t="s">
        <v>5750</v>
      </c>
      <c r="J2746" s="273" t="s">
        <v>373</v>
      </c>
      <c r="K2746" s="275">
        <v>0.7046</v>
      </c>
      <c r="L2746" s="275">
        <v>0.7046</v>
      </c>
      <c r="M2746" s="275">
        <v>0.58827099999999999</v>
      </c>
      <c r="N2746" s="276">
        <v>16.509934714731763</v>
      </c>
      <c r="O2746" s="273"/>
      <c r="P2746" s="273"/>
    </row>
    <row r="2747" spans="1:16" s="11" customFormat="1">
      <c r="A2747" s="271">
        <v>2744</v>
      </c>
      <c r="C2747" s="272" t="s">
        <v>2194</v>
      </c>
      <c r="D2747" s="272" t="s">
        <v>1859</v>
      </c>
      <c r="E2747" s="272"/>
      <c r="F2747" s="273" t="s">
        <v>2998</v>
      </c>
      <c r="G2747" s="274">
        <v>307433440301</v>
      </c>
      <c r="H2747" s="273" t="s">
        <v>6318</v>
      </c>
      <c r="I2747" s="273" t="s">
        <v>5750</v>
      </c>
      <c r="J2747" s="273" t="s">
        <v>373</v>
      </c>
      <c r="K2747" s="275">
        <v>2.2050000000000001</v>
      </c>
      <c r="L2747" s="275">
        <v>2.2050000000000001</v>
      </c>
      <c r="M2747" s="275">
        <v>1.910701</v>
      </c>
      <c r="N2747" s="276">
        <v>13.346893424036285</v>
      </c>
      <c r="O2747" s="273"/>
      <c r="P2747" s="273"/>
    </row>
    <row r="2748" spans="1:16" s="11" customFormat="1">
      <c r="A2748" s="271">
        <v>2745</v>
      </c>
      <c r="C2748" s="272" t="s">
        <v>2194</v>
      </c>
      <c r="D2748" s="272" t="s">
        <v>1859</v>
      </c>
      <c r="E2748" s="272"/>
      <c r="F2748" s="273" t="s">
        <v>2994</v>
      </c>
      <c r="G2748" s="274">
        <v>307433440102</v>
      </c>
      <c r="H2748" s="273" t="s">
        <v>6319</v>
      </c>
      <c r="I2748" s="273" t="s">
        <v>5750</v>
      </c>
      <c r="J2748" s="273" t="s">
        <v>373</v>
      </c>
      <c r="K2748" s="275">
        <v>2.2862</v>
      </c>
      <c r="L2748" s="275">
        <v>2.2862</v>
      </c>
      <c r="M2748" s="275">
        <v>1.998861</v>
      </c>
      <c r="N2748" s="276">
        <v>12.568410462776662</v>
      </c>
      <c r="O2748" s="273"/>
      <c r="P2748" s="273"/>
    </row>
    <row r="2749" spans="1:16" s="11" customFormat="1">
      <c r="A2749" s="271">
        <v>2746</v>
      </c>
      <c r="C2749" s="272" t="s">
        <v>2194</v>
      </c>
      <c r="D2749" s="272" t="s">
        <v>1859</v>
      </c>
      <c r="E2749" s="272"/>
      <c r="F2749" s="273" t="s">
        <v>6320</v>
      </c>
      <c r="G2749" s="274">
        <v>307433140302</v>
      </c>
      <c r="H2749" s="273" t="s">
        <v>6321</v>
      </c>
      <c r="I2749" s="273" t="s">
        <v>5750</v>
      </c>
      <c r="J2749" s="273" t="s">
        <v>373</v>
      </c>
      <c r="K2749" s="275">
        <v>0.46600000000000003</v>
      </c>
      <c r="L2749" s="275">
        <v>0.46600000000000003</v>
      </c>
      <c r="M2749" s="275">
        <v>0.409223</v>
      </c>
      <c r="N2749" s="276">
        <v>12.183905579399145</v>
      </c>
      <c r="O2749" s="273"/>
      <c r="P2749" s="273"/>
    </row>
    <row r="2750" spans="1:16" s="11" customFormat="1">
      <c r="A2750" s="271">
        <v>2747</v>
      </c>
      <c r="C2750" s="272" t="s">
        <v>2194</v>
      </c>
      <c r="D2750" s="272" t="s">
        <v>1859</v>
      </c>
      <c r="E2750" s="272"/>
      <c r="F2750" s="273" t="s">
        <v>6322</v>
      </c>
      <c r="G2750" s="274">
        <v>307433340301</v>
      </c>
      <c r="H2750" s="273" t="s">
        <v>6323</v>
      </c>
      <c r="I2750" s="273" t="s">
        <v>5750</v>
      </c>
      <c r="J2750" s="273" t="s">
        <v>373</v>
      </c>
      <c r="K2750" s="275">
        <v>1.0178</v>
      </c>
      <c r="L2750" s="275">
        <v>1.0178</v>
      </c>
      <c r="M2750" s="275">
        <v>0.89509099999999997</v>
      </c>
      <c r="N2750" s="276">
        <v>12.056297897425827</v>
      </c>
      <c r="O2750" s="273"/>
      <c r="P2750" s="273"/>
    </row>
    <row r="2751" spans="1:16" s="11" customFormat="1">
      <c r="A2751" s="271">
        <v>2748</v>
      </c>
      <c r="C2751" s="272" t="s">
        <v>2194</v>
      </c>
      <c r="D2751" s="272" t="s">
        <v>1859</v>
      </c>
      <c r="E2751" s="272"/>
      <c r="F2751" s="273" t="s">
        <v>3000</v>
      </c>
      <c r="G2751" s="274">
        <v>307433140101</v>
      </c>
      <c r="H2751" s="273" t="s">
        <v>6324</v>
      </c>
      <c r="I2751" s="273" t="s">
        <v>5750</v>
      </c>
      <c r="J2751" s="273" t="s">
        <v>373</v>
      </c>
      <c r="K2751" s="275">
        <v>1.2048000000000001</v>
      </c>
      <c r="L2751" s="275">
        <v>1.2048000000000001</v>
      </c>
      <c r="M2751" s="275">
        <v>1.0674809999999999</v>
      </c>
      <c r="N2751" s="276">
        <v>11.397659362549815</v>
      </c>
      <c r="O2751" s="273"/>
      <c r="P2751" s="273"/>
    </row>
    <row r="2752" spans="1:16" s="11" customFormat="1">
      <c r="A2752" s="271">
        <v>2749</v>
      </c>
      <c r="C2752" s="272" t="s">
        <v>2194</v>
      </c>
      <c r="D2752" s="272" t="s">
        <v>1859</v>
      </c>
      <c r="E2752" s="272"/>
      <c r="F2752" s="273" t="s">
        <v>6325</v>
      </c>
      <c r="G2752" s="274">
        <v>307433340202</v>
      </c>
      <c r="H2752" s="273" t="s">
        <v>6326</v>
      </c>
      <c r="I2752" s="273" t="s">
        <v>5750</v>
      </c>
      <c r="J2752" s="273" t="s">
        <v>373</v>
      </c>
      <c r="K2752" s="275">
        <v>1.3073999999999999</v>
      </c>
      <c r="L2752" s="275">
        <v>1.3073999999999999</v>
      </c>
      <c r="M2752" s="275">
        <v>1.1623920000000001</v>
      </c>
      <c r="N2752" s="276">
        <v>11.091326296466255</v>
      </c>
      <c r="O2752" s="273"/>
      <c r="P2752" s="273"/>
    </row>
    <row r="2753" spans="1:16" s="11" customFormat="1">
      <c r="A2753" s="271">
        <v>2750</v>
      </c>
      <c r="C2753" s="272" t="s">
        <v>2194</v>
      </c>
      <c r="D2753" s="272" t="s">
        <v>1859</v>
      </c>
      <c r="E2753" s="272"/>
      <c r="F2753" s="273" t="s">
        <v>6322</v>
      </c>
      <c r="G2753" s="274">
        <v>307433340302</v>
      </c>
      <c r="H2753" s="273" t="s">
        <v>6327</v>
      </c>
      <c r="I2753" s="273" t="s">
        <v>5750</v>
      </c>
      <c r="J2753" s="273" t="s">
        <v>373</v>
      </c>
      <c r="K2753" s="275">
        <v>1.3542000000000001</v>
      </c>
      <c r="L2753" s="275">
        <v>1.3542000000000001</v>
      </c>
      <c r="M2753" s="275">
        <v>1.2049639999999999</v>
      </c>
      <c r="N2753" s="276">
        <v>11.020233348102211</v>
      </c>
      <c r="O2753" s="273"/>
      <c r="P2753" s="273"/>
    </row>
    <row r="2754" spans="1:16" s="11" customFormat="1">
      <c r="A2754" s="271">
        <v>2751</v>
      </c>
      <c r="C2754" s="272" t="s">
        <v>2194</v>
      </c>
      <c r="D2754" s="272" t="s">
        <v>1859</v>
      </c>
      <c r="E2754" s="272"/>
      <c r="F2754" s="273" t="s">
        <v>6328</v>
      </c>
      <c r="G2754" s="274">
        <v>307433240203</v>
      </c>
      <c r="H2754" s="273" t="s">
        <v>6329</v>
      </c>
      <c r="I2754" s="273" t="s">
        <v>5750</v>
      </c>
      <c r="J2754" s="273" t="s">
        <v>373</v>
      </c>
      <c r="K2754" s="275">
        <v>0.38379999999999997</v>
      </c>
      <c r="L2754" s="275">
        <v>0.38379999999999997</v>
      </c>
      <c r="M2754" s="275">
        <v>0.34157199999999999</v>
      </c>
      <c r="N2754" s="276">
        <v>11.002605523710262</v>
      </c>
      <c r="O2754" s="273"/>
      <c r="P2754" s="273"/>
    </row>
    <row r="2755" spans="1:16" s="11" customFormat="1">
      <c r="A2755" s="271">
        <v>2752</v>
      </c>
      <c r="C2755" s="272" t="s">
        <v>2194</v>
      </c>
      <c r="D2755" s="272" t="s">
        <v>1859</v>
      </c>
      <c r="E2755" s="272"/>
      <c r="F2755" s="273" t="s">
        <v>6330</v>
      </c>
      <c r="G2755" s="274">
        <v>307433440401</v>
      </c>
      <c r="H2755" s="273" t="s">
        <v>6331</v>
      </c>
      <c r="I2755" s="273" t="s">
        <v>5750</v>
      </c>
      <c r="J2755" s="273" t="s">
        <v>373</v>
      </c>
      <c r="K2755" s="275">
        <v>1.7121999999999999</v>
      </c>
      <c r="L2755" s="275">
        <v>1.7121999999999999</v>
      </c>
      <c r="M2755" s="275">
        <v>1.5257529999999999</v>
      </c>
      <c r="N2755" s="276">
        <v>10.889323677140524</v>
      </c>
      <c r="O2755" s="273"/>
      <c r="P2755" s="273"/>
    </row>
    <row r="2756" spans="1:16" s="11" customFormat="1">
      <c r="A2756" s="271">
        <v>2753</v>
      </c>
      <c r="C2756" s="272" t="s">
        <v>2194</v>
      </c>
      <c r="D2756" s="272" t="s">
        <v>1859</v>
      </c>
      <c r="E2756" s="272"/>
      <c r="F2756" s="273" t="s">
        <v>2996</v>
      </c>
      <c r="G2756" s="274">
        <v>307433240104</v>
      </c>
      <c r="H2756" s="273" t="s">
        <v>6332</v>
      </c>
      <c r="I2756" s="273" t="s">
        <v>5750</v>
      </c>
      <c r="J2756" s="273" t="s">
        <v>373</v>
      </c>
      <c r="K2756" s="275">
        <v>0.44280000000000003</v>
      </c>
      <c r="L2756" s="275">
        <v>0.44280000000000003</v>
      </c>
      <c r="M2756" s="275">
        <v>0.39564300000000002</v>
      </c>
      <c r="N2756" s="276">
        <v>10.649728997289973</v>
      </c>
      <c r="O2756" s="273"/>
      <c r="P2756" s="273"/>
    </row>
    <row r="2757" spans="1:16" s="11" customFormat="1">
      <c r="A2757" s="271">
        <v>2754</v>
      </c>
      <c r="C2757" s="272" t="s">
        <v>2194</v>
      </c>
      <c r="D2757" s="272" t="s">
        <v>1859</v>
      </c>
      <c r="E2757" s="272"/>
      <c r="F2757" s="273" t="s">
        <v>6333</v>
      </c>
      <c r="G2757" s="274">
        <v>307433240302</v>
      </c>
      <c r="H2757" s="273" t="s">
        <v>6334</v>
      </c>
      <c r="I2757" s="273" t="s">
        <v>5750</v>
      </c>
      <c r="J2757" s="273" t="s">
        <v>373</v>
      </c>
      <c r="K2757" s="275">
        <v>0.74119999999999997</v>
      </c>
      <c r="L2757" s="275">
        <v>0.74119999999999997</v>
      </c>
      <c r="M2757" s="275">
        <v>0.66236399999999995</v>
      </c>
      <c r="N2757" s="276">
        <v>10.636265515380467</v>
      </c>
      <c r="O2757" s="273"/>
      <c r="P2757" s="273"/>
    </row>
    <row r="2758" spans="1:16" s="11" customFormat="1">
      <c r="A2758" s="271">
        <v>2755</v>
      </c>
      <c r="C2758" s="272" t="s">
        <v>2194</v>
      </c>
      <c r="D2758" s="272" t="s">
        <v>1859</v>
      </c>
      <c r="E2758" s="272"/>
      <c r="F2758" s="273" t="s">
        <v>3002</v>
      </c>
      <c r="G2758" s="274">
        <v>307433340102</v>
      </c>
      <c r="H2758" s="273" t="s">
        <v>6335</v>
      </c>
      <c r="I2758" s="273" t="s">
        <v>5750</v>
      </c>
      <c r="J2758" s="273" t="s">
        <v>373</v>
      </c>
      <c r="K2758" s="275">
        <v>0.77854000000000001</v>
      </c>
      <c r="L2758" s="275">
        <v>0.77854000000000001</v>
      </c>
      <c r="M2758" s="275">
        <v>0.69722799999999996</v>
      </c>
      <c r="N2758" s="276">
        <v>10.444164718575802</v>
      </c>
      <c r="O2758" s="273"/>
      <c r="P2758" s="273"/>
    </row>
    <row r="2759" spans="1:16" s="11" customFormat="1">
      <c r="A2759" s="271">
        <v>2756</v>
      </c>
      <c r="C2759" s="272" t="s">
        <v>2194</v>
      </c>
      <c r="D2759" s="272" t="s">
        <v>1859</v>
      </c>
      <c r="E2759" s="272"/>
      <c r="F2759" s="273" t="s">
        <v>3000</v>
      </c>
      <c r="G2759" s="274">
        <v>307433140103</v>
      </c>
      <c r="H2759" s="273" t="s">
        <v>6336</v>
      </c>
      <c r="I2759" s="273" t="s">
        <v>5750</v>
      </c>
      <c r="J2759" s="273" t="s">
        <v>373</v>
      </c>
      <c r="K2759" s="275">
        <v>0.11899999999999999</v>
      </c>
      <c r="L2759" s="275">
        <v>0.11899999999999999</v>
      </c>
      <c r="M2759" s="275">
        <v>0.10685799999999999</v>
      </c>
      <c r="N2759" s="276">
        <v>10.203361344537816</v>
      </c>
      <c r="O2759" s="273"/>
      <c r="P2759" s="273"/>
    </row>
    <row r="2760" spans="1:16" s="11" customFormat="1">
      <c r="A2760" s="271">
        <v>2757</v>
      </c>
      <c r="C2760" s="272" t="s">
        <v>2194</v>
      </c>
      <c r="D2760" s="272" t="s">
        <v>1859</v>
      </c>
      <c r="E2760" s="272"/>
      <c r="F2760" s="273" t="s">
        <v>2996</v>
      </c>
      <c r="G2760" s="274">
        <v>307433240102</v>
      </c>
      <c r="H2760" s="273" t="s">
        <v>6337</v>
      </c>
      <c r="I2760" s="273" t="s">
        <v>5750</v>
      </c>
      <c r="J2760" s="273" t="s">
        <v>373</v>
      </c>
      <c r="K2760" s="275">
        <v>0.29499999999999998</v>
      </c>
      <c r="L2760" s="275">
        <v>0.29499999999999998</v>
      </c>
      <c r="M2760" s="275">
        <v>0.26497399999999999</v>
      </c>
      <c r="N2760" s="276">
        <v>10.178305084745762</v>
      </c>
      <c r="O2760" s="273"/>
      <c r="P2760" s="273"/>
    </row>
    <row r="2761" spans="1:16" s="11" customFormat="1">
      <c r="A2761" s="271">
        <v>2758</v>
      </c>
      <c r="C2761" s="272" t="s">
        <v>2194</v>
      </c>
      <c r="D2761" s="272" t="s">
        <v>1859</v>
      </c>
      <c r="E2761" s="272"/>
      <c r="F2761" s="273" t="s">
        <v>6325</v>
      </c>
      <c r="G2761" s="274">
        <v>307433340201</v>
      </c>
      <c r="H2761" s="273" t="s">
        <v>6338</v>
      </c>
      <c r="I2761" s="273" t="s">
        <v>5750</v>
      </c>
      <c r="J2761" s="273" t="s">
        <v>373</v>
      </c>
      <c r="K2761" s="275">
        <v>1.2629999999999999</v>
      </c>
      <c r="L2761" s="275">
        <v>1.2629999999999999</v>
      </c>
      <c r="M2761" s="275">
        <v>1.138269</v>
      </c>
      <c r="N2761" s="276">
        <v>9.875771971496432</v>
      </c>
      <c r="O2761" s="273"/>
      <c r="P2761" s="273"/>
    </row>
    <row r="2762" spans="1:16" s="11" customFormat="1">
      <c r="A2762" s="271">
        <v>2759</v>
      </c>
      <c r="C2762" s="272" t="s">
        <v>2194</v>
      </c>
      <c r="D2762" s="272" t="s">
        <v>1859</v>
      </c>
      <c r="E2762" s="272"/>
      <c r="F2762" s="273" t="s">
        <v>2996</v>
      </c>
      <c r="G2762" s="274">
        <v>307433240105</v>
      </c>
      <c r="H2762" s="273" t="s">
        <v>6339</v>
      </c>
      <c r="I2762" s="273" t="s">
        <v>5750</v>
      </c>
      <c r="J2762" s="273" t="s">
        <v>373</v>
      </c>
      <c r="K2762" s="275">
        <v>0.41299999999999998</v>
      </c>
      <c r="L2762" s="275">
        <v>0.41299999999999998</v>
      </c>
      <c r="M2762" s="275">
        <v>0.37224400000000002</v>
      </c>
      <c r="N2762" s="276">
        <v>9.8682808716706933</v>
      </c>
      <c r="O2762" s="273"/>
      <c r="P2762" s="273"/>
    </row>
    <row r="2763" spans="1:16" s="11" customFormat="1">
      <c r="A2763" s="271">
        <v>2760</v>
      </c>
      <c r="C2763" s="272" t="s">
        <v>2194</v>
      </c>
      <c r="D2763" s="272" t="s">
        <v>1859</v>
      </c>
      <c r="E2763" s="272"/>
      <c r="F2763" s="273" t="s">
        <v>2998</v>
      </c>
      <c r="G2763" s="274">
        <v>307433440303</v>
      </c>
      <c r="H2763" s="273" t="s">
        <v>6340</v>
      </c>
      <c r="I2763" s="273" t="s">
        <v>5750</v>
      </c>
      <c r="J2763" s="273" t="s">
        <v>373</v>
      </c>
      <c r="K2763" s="275">
        <v>1.9272</v>
      </c>
      <c r="L2763" s="275">
        <v>1.9272</v>
      </c>
      <c r="M2763" s="275">
        <v>1.7477940000000001</v>
      </c>
      <c r="N2763" s="276">
        <v>9.3091531755915291</v>
      </c>
      <c r="O2763" s="273"/>
      <c r="P2763" s="273"/>
    </row>
    <row r="2764" spans="1:16" s="11" customFormat="1">
      <c r="A2764" s="271">
        <v>2761</v>
      </c>
      <c r="C2764" s="272" t="s">
        <v>2194</v>
      </c>
      <c r="D2764" s="272" t="s">
        <v>1859</v>
      </c>
      <c r="E2764" s="272"/>
      <c r="F2764" s="273" t="s">
        <v>6333</v>
      </c>
      <c r="G2764" s="274">
        <v>307433240301</v>
      </c>
      <c r="H2764" s="273" t="s">
        <v>6341</v>
      </c>
      <c r="I2764" s="273" t="s">
        <v>5750</v>
      </c>
      <c r="J2764" s="273" t="s">
        <v>373</v>
      </c>
      <c r="K2764" s="275">
        <v>0.99339999999999995</v>
      </c>
      <c r="L2764" s="275">
        <v>0.99339999999999995</v>
      </c>
      <c r="M2764" s="275">
        <v>0.902976</v>
      </c>
      <c r="N2764" s="276">
        <v>9.1024763438695331</v>
      </c>
      <c r="O2764" s="273"/>
      <c r="P2764" s="273"/>
    </row>
    <row r="2765" spans="1:16" s="11" customFormat="1">
      <c r="A2765" s="271">
        <v>2762</v>
      </c>
      <c r="C2765" s="272" t="s">
        <v>2194</v>
      </c>
      <c r="D2765" s="272" t="s">
        <v>1859</v>
      </c>
      <c r="E2765" s="272"/>
      <c r="F2765" s="273" t="s">
        <v>6342</v>
      </c>
      <c r="G2765" s="274">
        <v>307433440203</v>
      </c>
      <c r="H2765" s="273" t="s">
        <v>6343</v>
      </c>
      <c r="I2765" s="273" t="s">
        <v>5750</v>
      </c>
      <c r="J2765" s="273" t="s">
        <v>373</v>
      </c>
      <c r="K2765" s="275">
        <v>0.92959999999999998</v>
      </c>
      <c r="L2765" s="275">
        <v>0.92959999999999998</v>
      </c>
      <c r="M2765" s="275">
        <v>0.85104500000000005</v>
      </c>
      <c r="N2765" s="276">
        <v>8.4504087779690114</v>
      </c>
      <c r="O2765" s="273"/>
      <c r="P2765" s="273"/>
    </row>
    <row r="2766" spans="1:16" s="11" customFormat="1">
      <c r="A2766" s="271">
        <v>2763</v>
      </c>
      <c r="C2766" s="272" t="s">
        <v>2194</v>
      </c>
      <c r="D2766" s="272" t="s">
        <v>1859</v>
      </c>
      <c r="E2766" s="272"/>
      <c r="F2766" s="273" t="s">
        <v>3002</v>
      </c>
      <c r="G2766" s="274">
        <v>307433340103</v>
      </c>
      <c r="H2766" s="273" t="s">
        <v>6344</v>
      </c>
      <c r="I2766" s="273" t="s">
        <v>5750</v>
      </c>
      <c r="J2766" s="273" t="s">
        <v>373</v>
      </c>
      <c r="K2766" s="275">
        <v>1.1668000000000001</v>
      </c>
      <c r="L2766" s="275">
        <v>1.1668000000000001</v>
      </c>
      <c r="M2766" s="275">
        <v>1.072228</v>
      </c>
      <c r="N2766" s="276">
        <v>8.1052451148440259</v>
      </c>
      <c r="O2766" s="273"/>
      <c r="P2766" s="273"/>
    </row>
    <row r="2767" spans="1:16" s="11" customFormat="1">
      <c r="A2767" s="271">
        <v>2764</v>
      </c>
      <c r="C2767" s="272" t="s">
        <v>2194</v>
      </c>
      <c r="D2767" s="272" t="s">
        <v>1859</v>
      </c>
      <c r="E2767" s="272"/>
      <c r="F2767" s="273" t="s">
        <v>6330</v>
      </c>
      <c r="G2767" s="274">
        <v>307433440402</v>
      </c>
      <c r="H2767" s="273" t="s">
        <v>6345</v>
      </c>
      <c r="I2767" s="273" t="s">
        <v>5750</v>
      </c>
      <c r="J2767" s="273" t="s">
        <v>373</v>
      </c>
      <c r="K2767" s="275">
        <v>0.2044</v>
      </c>
      <c r="L2767" s="275">
        <v>0.2044</v>
      </c>
      <c r="M2767" s="275">
        <v>0.18844</v>
      </c>
      <c r="N2767" s="276">
        <v>7.8082191780821928</v>
      </c>
      <c r="O2767" s="273"/>
      <c r="P2767" s="273"/>
    </row>
    <row r="2768" spans="1:16" s="11" customFormat="1">
      <c r="A2768" s="271">
        <v>2765</v>
      </c>
      <c r="C2768" s="272" t="s">
        <v>2194</v>
      </c>
      <c r="D2768" s="272" t="s">
        <v>1859</v>
      </c>
      <c r="E2768" s="272"/>
      <c r="F2768" s="273" t="s">
        <v>3000</v>
      </c>
      <c r="G2768" s="274">
        <v>307433140102</v>
      </c>
      <c r="H2768" s="273" t="s">
        <v>6346</v>
      </c>
      <c r="I2768" s="273" t="s">
        <v>5750</v>
      </c>
      <c r="J2768" s="273" t="s">
        <v>373</v>
      </c>
      <c r="K2768" s="275">
        <v>0.90100000000000002</v>
      </c>
      <c r="L2768" s="275">
        <v>0.90100000000000002</v>
      </c>
      <c r="M2768" s="275">
        <v>0.83298499999999998</v>
      </c>
      <c r="N2768" s="276">
        <v>7.5488346281909031</v>
      </c>
      <c r="O2768" s="273"/>
      <c r="P2768" s="273"/>
    </row>
    <row r="2769" spans="1:16" s="11" customFormat="1">
      <c r="A2769" s="271">
        <v>2766</v>
      </c>
      <c r="C2769" s="272" t="s">
        <v>2194</v>
      </c>
      <c r="D2769" s="272" t="s">
        <v>1859</v>
      </c>
      <c r="E2769" s="272"/>
      <c r="F2769" s="273" t="s">
        <v>2996</v>
      </c>
      <c r="G2769" s="274">
        <v>307433240103</v>
      </c>
      <c r="H2769" s="273" t="s">
        <v>6347</v>
      </c>
      <c r="I2769" s="273" t="s">
        <v>5750</v>
      </c>
      <c r="J2769" s="273" t="s">
        <v>373</v>
      </c>
      <c r="K2769" s="275">
        <v>0.33040000000000003</v>
      </c>
      <c r="L2769" s="275">
        <v>0.33040000000000003</v>
      </c>
      <c r="M2769" s="275">
        <v>0.30571599999999999</v>
      </c>
      <c r="N2769" s="276">
        <v>7.4709443099273711</v>
      </c>
      <c r="O2769" s="273"/>
      <c r="P2769" s="273"/>
    </row>
    <row r="2770" spans="1:16" s="11" customFormat="1">
      <c r="A2770" s="271">
        <v>2767</v>
      </c>
      <c r="C2770" s="272" t="s">
        <v>2194</v>
      </c>
      <c r="D2770" s="272" t="s">
        <v>1859</v>
      </c>
      <c r="E2770" s="272"/>
      <c r="F2770" s="273" t="s">
        <v>3002</v>
      </c>
      <c r="G2770" s="274">
        <v>307433340104</v>
      </c>
      <c r="H2770" s="273" t="s">
        <v>6348</v>
      </c>
      <c r="I2770" s="273" t="s">
        <v>5750</v>
      </c>
      <c r="J2770" s="273" t="s">
        <v>373</v>
      </c>
      <c r="K2770" s="275">
        <v>0.65480000000000005</v>
      </c>
      <c r="L2770" s="275">
        <v>0.65480000000000005</v>
      </c>
      <c r="M2770" s="275">
        <v>0.60670100000000005</v>
      </c>
      <c r="N2770" s="276">
        <v>7.345601710445937</v>
      </c>
      <c r="O2770" s="273"/>
      <c r="P2770" s="273"/>
    </row>
    <row r="2771" spans="1:16" s="11" customFormat="1">
      <c r="A2771" s="271">
        <v>2768</v>
      </c>
      <c r="C2771" s="272" t="s">
        <v>2194</v>
      </c>
      <c r="D2771" s="272" t="s">
        <v>1859</v>
      </c>
      <c r="E2771" s="272"/>
      <c r="F2771" s="273" t="s">
        <v>6333</v>
      </c>
      <c r="G2771" s="274">
        <v>307433240303</v>
      </c>
      <c r="H2771" s="273" t="s">
        <v>6349</v>
      </c>
      <c r="I2771" s="273" t="s">
        <v>5750</v>
      </c>
      <c r="J2771" s="273" t="s">
        <v>373</v>
      </c>
      <c r="K2771" s="275">
        <v>0.96679999999999999</v>
      </c>
      <c r="L2771" s="275">
        <v>0.96679999999999999</v>
      </c>
      <c r="M2771" s="275">
        <v>0.89609000000000005</v>
      </c>
      <c r="N2771" s="276">
        <v>7.3138187836160471</v>
      </c>
      <c r="O2771" s="273"/>
      <c r="P2771" s="273"/>
    </row>
    <row r="2772" spans="1:16" s="11" customFormat="1">
      <c r="A2772" s="271">
        <v>2769</v>
      </c>
      <c r="C2772" s="272" t="s">
        <v>2194</v>
      </c>
      <c r="D2772" s="272" t="s">
        <v>1859</v>
      </c>
      <c r="E2772" s="272"/>
      <c r="F2772" s="273" t="s">
        <v>2998</v>
      </c>
      <c r="G2772" s="274">
        <v>307433440302</v>
      </c>
      <c r="H2772" s="273" t="s">
        <v>6350</v>
      </c>
      <c r="I2772" s="273" t="s">
        <v>5750</v>
      </c>
      <c r="J2772" s="273" t="s">
        <v>373</v>
      </c>
      <c r="K2772" s="275">
        <v>0.29499999999999998</v>
      </c>
      <c r="L2772" s="275">
        <v>0.29499999999999998</v>
      </c>
      <c r="M2772" s="275">
        <v>0.27349200000000001</v>
      </c>
      <c r="N2772" s="276">
        <v>7.290847457627109</v>
      </c>
      <c r="O2772" s="273"/>
      <c r="P2772" s="273"/>
    </row>
    <row r="2773" spans="1:16" s="11" customFormat="1">
      <c r="A2773" s="271">
        <v>2770</v>
      </c>
      <c r="C2773" s="272" t="s">
        <v>2194</v>
      </c>
      <c r="D2773" s="272" t="s">
        <v>1859</v>
      </c>
      <c r="E2773" s="272"/>
      <c r="F2773" s="273" t="s">
        <v>6342</v>
      </c>
      <c r="G2773" s="274">
        <v>307433440201</v>
      </c>
      <c r="H2773" s="273" t="s">
        <v>6351</v>
      </c>
      <c r="I2773" s="273" t="s">
        <v>5750</v>
      </c>
      <c r="J2773" s="273" t="s">
        <v>373</v>
      </c>
      <c r="K2773" s="275">
        <v>0.28199999999999997</v>
      </c>
      <c r="L2773" s="275">
        <v>0.28199999999999997</v>
      </c>
      <c r="M2773" s="275">
        <v>0.26160800000000001</v>
      </c>
      <c r="N2773" s="276">
        <v>7.2312056737588533</v>
      </c>
      <c r="O2773" s="273"/>
      <c r="P2773" s="273"/>
    </row>
    <row r="2774" spans="1:16" s="11" customFormat="1">
      <c r="A2774" s="271">
        <v>2771</v>
      </c>
      <c r="C2774" s="272" t="s">
        <v>2194</v>
      </c>
      <c r="D2774" s="272" t="s">
        <v>1859</v>
      </c>
      <c r="E2774" s="272"/>
      <c r="F2774" s="273" t="s">
        <v>3000</v>
      </c>
      <c r="G2774" s="274">
        <v>307433140105</v>
      </c>
      <c r="H2774" s="273" t="s">
        <v>6352</v>
      </c>
      <c r="I2774" s="273" t="s">
        <v>5750</v>
      </c>
      <c r="J2774" s="273" t="s">
        <v>373</v>
      </c>
      <c r="K2774" s="275">
        <v>0.15540000000000001</v>
      </c>
      <c r="L2774" s="275">
        <v>0.15540000000000001</v>
      </c>
      <c r="M2774" s="275">
        <v>0.14419399999999999</v>
      </c>
      <c r="N2774" s="276">
        <v>7.2110682110682252</v>
      </c>
      <c r="O2774" s="273"/>
      <c r="P2774" s="273"/>
    </row>
    <row r="2775" spans="1:16" s="11" customFormat="1">
      <c r="A2775" s="271">
        <v>2772</v>
      </c>
      <c r="C2775" s="272" t="s">
        <v>2194</v>
      </c>
      <c r="D2775" s="272" t="s">
        <v>1859</v>
      </c>
      <c r="E2775" s="272"/>
      <c r="F2775" s="273" t="s">
        <v>3000</v>
      </c>
      <c r="G2775" s="274">
        <v>307433140106</v>
      </c>
      <c r="H2775" s="273" t="s">
        <v>6353</v>
      </c>
      <c r="I2775" s="273" t="s">
        <v>5750</v>
      </c>
      <c r="J2775" s="273" t="s">
        <v>373</v>
      </c>
      <c r="K2775" s="275">
        <v>0.2422</v>
      </c>
      <c r="L2775" s="275">
        <v>0.2422</v>
      </c>
      <c r="M2775" s="275">
        <v>0.22817299999999999</v>
      </c>
      <c r="N2775" s="276">
        <v>5.7914946325351</v>
      </c>
      <c r="O2775" s="273"/>
      <c r="P2775" s="273"/>
    </row>
    <row r="2776" spans="1:16" s="11" customFormat="1">
      <c r="A2776" s="271">
        <v>2773</v>
      </c>
      <c r="C2776" s="272" t="s">
        <v>2194</v>
      </c>
      <c r="D2776" s="272" t="s">
        <v>1859</v>
      </c>
      <c r="E2776" s="272"/>
      <c r="F2776" s="273" t="s">
        <v>6354</v>
      </c>
      <c r="G2776" s="274">
        <v>307433140202</v>
      </c>
      <c r="H2776" s="273" t="s">
        <v>6355</v>
      </c>
      <c r="I2776" s="273" t="s">
        <v>5750</v>
      </c>
      <c r="J2776" s="273" t="s">
        <v>373</v>
      </c>
      <c r="K2776" s="275">
        <v>0.87680000000000002</v>
      </c>
      <c r="L2776" s="275">
        <v>0.87680000000000002</v>
      </c>
      <c r="M2776" s="275">
        <v>0.82744899999999999</v>
      </c>
      <c r="N2776" s="276">
        <v>5.6285355839416091</v>
      </c>
      <c r="O2776" s="273"/>
      <c r="P2776" s="273"/>
    </row>
    <row r="2777" spans="1:16" s="11" customFormat="1">
      <c r="A2777" s="271">
        <v>2774</v>
      </c>
      <c r="C2777" s="272" t="s">
        <v>2194</v>
      </c>
      <c r="D2777" s="272" t="s">
        <v>1859</v>
      </c>
      <c r="E2777" s="272"/>
      <c r="F2777" s="273" t="s">
        <v>6328</v>
      </c>
      <c r="G2777" s="274">
        <v>307433240202</v>
      </c>
      <c r="H2777" s="273" t="s">
        <v>6356</v>
      </c>
      <c r="I2777" s="273" t="s">
        <v>5750</v>
      </c>
      <c r="J2777" s="273" t="s">
        <v>373</v>
      </c>
      <c r="K2777" s="275">
        <v>0.378</v>
      </c>
      <c r="L2777" s="275">
        <v>0.378</v>
      </c>
      <c r="M2777" s="275">
        <v>0.35798000000000002</v>
      </c>
      <c r="N2777" s="276">
        <v>5.2962962962962914</v>
      </c>
      <c r="O2777" s="273"/>
      <c r="P2777" s="273"/>
    </row>
    <row r="2778" spans="1:16" s="11" customFormat="1">
      <c r="A2778" s="271">
        <v>2775</v>
      </c>
      <c r="C2778" s="272" t="s">
        <v>2194</v>
      </c>
      <c r="D2778" s="272" t="s">
        <v>1859</v>
      </c>
      <c r="E2778" s="272"/>
      <c r="F2778" s="273" t="s">
        <v>6342</v>
      </c>
      <c r="G2778" s="274">
        <v>307433440202</v>
      </c>
      <c r="H2778" s="273" t="s">
        <v>6357</v>
      </c>
      <c r="I2778" s="273" t="s">
        <v>5750</v>
      </c>
      <c r="J2778" s="273" t="s">
        <v>373</v>
      </c>
      <c r="K2778" s="275">
        <v>0.74060000000000004</v>
      </c>
      <c r="L2778" s="275">
        <v>0.74060000000000004</v>
      </c>
      <c r="M2778" s="275">
        <v>0.70203300000000002</v>
      </c>
      <c r="N2778" s="276">
        <v>5.2075344315419949</v>
      </c>
      <c r="O2778" s="273"/>
      <c r="P2778" s="273"/>
    </row>
    <row r="2779" spans="1:16" s="11" customFormat="1">
      <c r="A2779" s="271">
        <v>2776</v>
      </c>
      <c r="C2779" s="272" t="s">
        <v>2194</v>
      </c>
      <c r="D2779" s="272" t="s">
        <v>1859</v>
      </c>
      <c r="E2779" s="272"/>
      <c r="F2779" s="273" t="s">
        <v>6320</v>
      </c>
      <c r="G2779" s="274">
        <v>307433140301</v>
      </c>
      <c r="H2779" s="273" t="s">
        <v>6358</v>
      </c>
      <c r="I2779" s="273" t="s">
        <v>5750</v>
      </c>
      <c r="J2779" s="273" t="s">
        <v>373</v>
      </c>
      <c r="K2779" s="275">
        <v>0.68440000000000001</v>
      </c>
      <c r="L2779" s="275">
        <v>0.68440000000000001</v>
      </c>
      <c r="M2779" s="275">
        <v>0.65430500000000003</v>
      </c>
      <c r="N2779" s="276">
        <v>4.3972822910578584</v>
      </c>
      <c r="O2779" s="273"/>
      <c r="P2779" s="273"/>
    </row>
    <row r="2780" spans="1:16" s="11" customFormat="1">
      <c r="A2780" s="271">
        <v>2777</v>
      </c>
      <c r="C2780" s="272" t="s">
        <v>2194</v>
      </c>
      <c r="D2780" s="272" t="s">
        <v>1859</v>
      </c>
      <c r="E2780" s="272"/>
      <c r="F2780" s="273" t="s">
        <v>6328</v>
      </c>
      <c r="G2780" s="274">
        <v>307433240201</v>
      </c>
      <c r="H2780" s="273" t="s">
        <v>6359</v>
      </c>
      <c r="I2780" s="273" t="s">
        <v>5750</v>
      </c>
      <c r="J2780" s="273" t="s">
        <v>373</v>
      </c>
      <c r="K2780" s="275">
        <v>0.60260000000000002</v>
      </c>
      <c r="L2780" s="275">
        <v>0.60260000000000002</v>
      </c>
      <c r="M2780" s="275">
        <v>0.57745400000000002</v>
      </c>
      <c r="N2780" s="276">
        <v>4.1729173581148356</v>
      </c>
      <c r="O2780" s="273"/>
      <c r="P2780" s="273"/>
    </row>
    <row r="2781" spans="1:16" s="11" customFormat="1">
      <c r="A2781" s="271">
        <v>2778</v>
      </c>
      <c r="C2781" s="272" t="s">
        <v>2194</v>
      </c>
      <c r="D2781" s="272" t="s">
        <v>1859</v>
      </c>
      <c r="E2781" s="272"/>
      <c r="F2781" s="273" t="s">
        <v>6320</v>
      </c>
      <c r="G2781" s="274">
        <v>307433140303</v>
      </c>
      <c r="H2781" s="273" t="s">
        <v>6360</v>
      </c>
      <c r="I2781" s="273" t="s">
        <v>5750</v>
      </c>
      <c r="J2781" s="273" t="s">
        <v>373</v>
      </c>
      <c r="K2781" s="275">
        <v>0.51859999999999995</v>
      </c>
      <c r="L2781" s="275">
        <v>0.51859999999999995</v>
      </c>
      <c r="M2781" s="275">
        <v>0.50051000000000001</v>
      </c>
      <c r="N2781" s="276">
        <v>3.4882375626687119</v>
      </c>
      <c r="O2781" s="273"/>
      <c r="P2781" s="273"/>
    </row>
    <row r="2782" spans="1:16" s="11" customFormat="1">
      <c r="A2782" s="271">
        <v>2779</v>
      </c>
      <c r="C2782" s="272" t="s">
        <v>2194</v>
      </c>
      <c r="D2782" s="272" t="s">
        <v>1859</v>
      </c>
      <c r="E2782" s="272"/>
      <c r="F2782" s="273" t="s">
        <v>6354</v>
      </c>
      <c r="G2782" s="274">
        <v>307433140201</v>
      </c>
      <c r="H2782" s="273" t="s">
        <v>6361</v>
      </c>
      <c r="I2782" s="273" t="s">
        <v>5750</v>
      </c>
      <c r="J2782" s="273" t="s">
        <v>373</v>
      </c>
      <c r="K2782" s="275">
        <v>0.61199999999999999</v>
      </c>
      <c r="L2782" s="275">
        <v>0.61199999999999999</v>
      </c>
      <c r="M2782" s="275">
        <v>0.59072600000000008</v>
      </c>
      <c r="N2782" s="276">
        <v>3.4761437908496577</v>
      </c>
      <c r="O2782" s="273"/>
      <c r="P2782" s="273"/>
    </row>
    <row r="2783" spans="1:16" s="11" customFormat="1">
      <c r="A2783" s="271">
        <v>2780</v>
      </c>
      <c r="C2783" s="272" t="s">
        <v>2194</v>
      </c>
      <c r="D2783" s="272" t="s">
        <v>1859</v>
      </c>
      <c r="E2783" s="272"/>
      <c r="F2783" s="273" t="s">
        <v>3004</v>
      </c>
      <c r="G2783" s="274">
        <v>307444340103</v>
      </c>
      <c r="H2783" s="273" t="s">
        <v>6362</v>
      </c>
      <c r="I2783" s="273" t="s">
        <v>5750</v>
      </c>
      <c r="J2783" s="273" t="s">
        <v>373</v>
      </c>
      <c r="K2783" s="275">
        <v>0.2238</v>
      </c>
      <c r="L2783" s="275">
        <v>0.2238</v>
      </c>
      <c r="M2783" s="275">
        <v>0.20216899999999999</v>
      </c>
      <c r="N2783" s="276">
        <v>9.6653261840929456</v>
      </c>
      <c r="O2783" s="273"/>
      <c r="P2783" s="273"/>
    </row>
    <row r="2784" spans="1:16" s="11" customFormat="1">
      <c r="A2784" s="271">
        <v>2781</v>
      </c>
      <c r="C2784" s="272" t="s">
        <v>2194</v>
      </c>
      <c r="D2784" s="272" t="s">
        <v>1859</v>
      </c>
      <c r="E2784" s="272"/>
      <c r="F2784" s="273" t="s">
        <v>3004</v>
      </c>
      <c r="G2784" s="274">
        <v>307444340106</v>
      </c>
      <c r="H2784" s="273" t="s">
        <v>4961</v>
      </c>
      <c r="I2784" s="273" t="s">
        <v>5750</v>
      </c>
      <c r="J2784" s="273" t="s">
        <v>373</v>
      </c>
      <c r="K2784" s="275">
        <v>1.4476</v>
      </c>
      <c r="L2784" s="275">
        <v>1.4476</v>
      </c>
      <c r="M2784" s="275">
        <v>1.3396539999999999</v>
      </c>
      <c r="N2784" s="276">
        <v>7.4568941696601332</v>
      </c>
      <c r="O2784" s="273"/>
      <c r="P2784" s="273"/>
    </row>
    <row r="2785" spans="1:16" s="11" customFormat="1">
      <c r="A2785" s="271">
        <v>2782</v>
      </c>
      <c r="C2785" s="272" t="s">
        <v>2194</v>
      </c>
      <c r="D2785" s="272" t="s">
        <v>1859</v>
      </c>
      <c r="E2785" s="272"/>
      <c r="F2785" s="273" t="s">
        <v>3010</v>
      </c>
      <c r="G2785" s="274">
        <v>307444340201</v>
      </c>
      <c r="H2785" s="273" t="s">
        <v>6363</v>
      </c>
      <c r="I2785" s="273" t="s">
        <v>5750</v>
      </c>
      <c r="J2785" s="273" t="s">
        <v>373</v>
      </c>
      <c r="K2785" s="275">
        <v>0.29399999999999998</v>
      </c>
      <c r="L2785" s="275">
        <v>0.29399999999999998</v>
      </c>
      <c r="M2785" s="275">
        <v>0.27212999999999998</v>
      </c>
      <c r="N2785" s="276">
        <v>7.4387755102040822</v>
      </c>
      <c r="O2785" s="273"/>
      <c r="P2785" s="273"/>
    </row>
    <row r="2786" spans="1:16" s="11" customFormat="1">
      <c r="A2786" s="271">
        <v>2783</v>
      </c>
      <c r="C2786" s="272" t="s">
        <v>2194</v>
      </c>
      <c r="D2786" s="272" t="s">
        <v>1859</v>
      </c>
      <c r="E2786" s="272"/>
      <c r="F2786" s="273" t="s">
        <v>3010</v>
      </c>
      <c r="G2786" s="274">
        <v>307444340202</v>
      </c>
      <c r="H2786" s="273" t="s">
        <v>6364</v>
      </c>
      <c r="I2786" s="273" t="s">
        <v>5750</v>
      </c>
      <c r="J2786" s="273" t="s">
        <v>373</v>
      </c>
      <c r="K2786" s="275">
        <v>1.2804</v>
      </c>
      <c r="L2786" s="275">
        <v>1.2804</v>
      </c>
      <c r="M2786" s="275">
        <v>1.188601</v>
      </c>
      <c r="N2786" s="276">
        <v>7.1695563886285507</v>
      </c>
      <c r="O2786" s="273"/>
      <c r="P2786" s="273"/>
    </row>
    <row r="2787" spans="1:16" s="11" customFormat="1">
      <c r="A2787" s="271">
        <v>2784</v>
      </c>
      <c r="C2787" s="272" t="s">
        <v>2194</v>
      </c>
      <c r="D2787" s="272" t="s">
        <v>1859</v>
      </c>
      <c r="E2787" s="272"/>
      <c r="F2787" s="273" t="s">
        <v>3025</v>
      </c>
      <c r="G2787" s="274">
        <v>307444540201</v>
      </c>
      <c r="H2787" s="273" t="s">
        <v>6365</v>
      </c>
      <c r="I2787" s="273" t="s">
        <v>5750</v>
      </c>
      <c r="J2787" s="273" t="s">
        <v>373</v>
      </c>
      <c r="K2787" s="275">
        <v>1.7148399999999999</v>
      </c>
      <c r="L2787" s="275">
        <v>1.7148399999999999</v>
      </c>
      <c r="M2787" s="275">
        <v>1.593424</v>
      </c>
      <c r="N2787" s="276">
        <v>7.0803106995404805</v>
      </c>
      <c r="O2787" s="273"/>
      <c r="P2787" s="273"/>
    </row>
    <row r="2788" spans="1:16" s="11" customFormat="1">
      <c r="A2788" s="271">
        <v>2785</v>
      </c>
      <c r="C2788" s="272" t="s">
        <v>2194</v>
      </c>
      <c r="D2788" s="272" t="s">
        <v>1859</v>
      </c>
      <c r="E2788" s="272"/>
      <c r="F2788" s="273" t="s">
        <v>3013</v>
      </c>
      <c r="G2788" s="274">
        <v>307444440202</v>
      </c>
      <c r="H2788" s="273" t="s">
        <v>5763</v>
      </c>
      <c r="I2788" s="273" t="s">
        <v>5750</v>
      </c>
      <c r="J2788" s="273" t="s">
        <v>373</v>
      </c>
      <c r="K2788" s="275">
        <v>1.468</v>
      </c>
      <c r="L2788" s="275">
        <v>1.468</v>
      </c>
      <c r="M2788" s="275">
        <v>1.3651009999999999</v>
      </c>
      <c r="N2788" s="276">
        <v>7.0094686648501412</v>
      </c>
      <c r="O2788" s="273"/>
      <c r="P2788" s="273"/>
    </row>
    <row r="2789" spans="1:16" s="11" customFormat="1">
      <c r="A2789" s="271">
        <v>2786</v>
      </c>
      <c r="C2789" s="272" t="s">
        <v>2194</v>
      </c>
      <c r="D2789" s="272" t="s">
        <v>1859</v>
      </c>
      <c r="E2789" s="272"/>
      <c r="F2789" s="273" t="s">
        <v>3008</v>
      </c>
      <c r="G2789" s="274">
        <v>307444340302</v>
      </c>
      <c r="H2789" s="273" t="s">
        <v>6366</v>
      </c>
      <c r="I2789" s="273" t="s">
        <v>5750</v>
      </c>
      <c r="J2789" s="273" t="s">
        <v>373</v>
      </c>
      <c r="K2789" s="275">
        <v>1.6203000000000001</v>
      </c>
      <c r="L2789" s="275">
        <v>1.6203000000000001</v>
      </c>
      <c r="M2789" s="275">
        <v>1.507449</v>
      </c>
      <c r="N2789" s="276">
        <v>6.96482132938345</v>
      </c>
      <c r="O2789" s="273"/>
      <c r="P2789" s="273"/>
    </row>
    <row r="2790" spans="1:16" s="11" customFormat="1">
      <c r="A2790" s="271">
        <v>2787</v>
      </c>
      <c r="C2790" s="272" t="s">
        <v>2194</v>
      </c>
      <c r="D2790" s="272" t="s">
        <v>1859</v>
      </c>
      <c r="E2790" s="272"/>
      <c r="F2790" s="273" t="s">
        <v>6367</v>
      </c>
      <c r="G2790" s="274">
        <v>307444540403</v>
      </c>
      <c r="H2790" s="273" t="s">
        <v>6368</v>
      </c>
      <c r="I2790" s="273" t="s">
        <v>5750</v>
      </c>
      <c r="J2790" s="273" t="s">
        <v>373</v>
      </c>
      <c r="K2790" s="275">
        <v>1.0678000000000001</v>
      </c>
      <c r="L2790" s="275">
        <v>1.0678000000000001</v>
      </c>
      <c r="M2790" s="275">
        <v>0.995363</v>
      </c>
      <c r="N2790" s="276">
        <v>6.7837610039333276</v>
      </c>
      <c r="O2790" s="273"/>
      <c r="P2790" s="273"/>
    </row>
    <row r="2791" spans="1:16" s="11" customFormat="1">
      <c r="A2791" s="271">
        <v>2788</v>
      </c>
      <c r="C2791" s="272" t="s">
        <v>2194</v>
      </c>
      <c r="D2791" s="272" t="s">
        <v>1859</v>
      </c>
      <c r="E2791" s="272"/>
      <c r="F2791" s="273" t="s">
        <v>3021</v>
      </c>
      <c r="G2791" s="274">
        <v>307444540302</v>
      </c>
      <c r="H2791" s="273" t="s">
        <v>6369</v>
      </c>
      <c r="I2791" s="273" t="s">
        <v>5750</v>
      </c>
      <c r="J2791" s="273" t="s">
        <v>373</v>
      </c>
      <c r="K2791" s="275">
        <v>0.7772</v>
      </c>
      <c r="L2791" s="275">
        <v>0.7772</v>
      </c>
      <c r="M2791" s="275">
        <v>0.72453400000000001</v>
      </c>
      <c r="N2791" s="276">
        <v>6.7763767370046306</v>
      </c>
      <c r="O2791" s="273"/>
      <c r="P2791" s="273"/>
    </row>
    <row r="2792" spans="1:16" s="11" customFormat="1">
      <c r="A2792" s="271">
        <v>2789</v>
      </c>
      <c r="C2792" s="272" t="s">
        <v>2194</v>
      </c>
      <c r="D2792" s="272" t="s">
        <v>1859</v>
      </c>
      <c r="E2792" s="272"/>
      <c r="F2792" s="273" t="s">
        <v>3004</v>
      </c>
      <c r="G2792" s="274">
        <v>307444340102</v>
      </c>
      <c r="H2792" s="273" t="s">
        <v>2892</v>
      </c>
      <c r="I2792" s="273" t="s">
        <v>5750</v>
      </c>
      <c r="J2792" s="273" t="s">
        <v>373</v>
      </c>
      <c r="K2792" s="275">
        <v>1.6559999999999999</v>
      </c>
      <c r="L2792" s="275">
        <v>1.6559999999999999</v>
      </c>
      <c r="M2792" s="275">
        <v>1.5442929999999999</v>
      </c>
      <c r="N2792" s="276">
        <v>6.7455917874396141</v>
      </c>
      <c r="O2792" s="273"/>
      <c r="P2792" s="273"/>
    </row>
    <row r="2793" spans="1:16" s="11" customFormat="1">
      <c r="A2793" s="271">
        <v>2790</v>
      </c>
      <c r="C2793" s="272" t="s">
        <v>2194</v>
      </c>
      <c r="D2793" s="272" t="s">
        <v>1859</v>
      </c>
      <c r="E2793" s="272"/>
      <c r="F2793" s="273" t="s">
        <v>3004</v>
      </c>
      <c r="G2793" s="274">
        <v>307444340105</v>
      </c>
      <c r="H2793" s="273" t="s">
        <v>6370</v>
      </c>
      <c r="I2793" s="273" t="s">
        <v>5750</v>
      </c>
      <c r="J2793" s="273" t="s">
        <v>373</v>
      </c>
      <c r="K2793" s="275">
        <v>1.1402000000000001</v>
      </c>
      <c r="L2793" s="275">
        <v>1.1402000000000001</v>
      </c>
      <c r="M2793" s="275">
        <v>1.0634049999999999</v>
      </c>
      <c r="N2793" s="276">
        <v>6.7352218908963479</v>
      </c>
      <c r="O2793" s="273"/>
      <c r="P2793" s="273"/>
    </row>
    <row r="2794" spans="1:16" s="11" customFormat="1">
      <c r="A2794" s="271">
        <v>2791</v>
      </c>
      <c r="C2794" s="272" t="s">
        <v>2194</v>
      </c>
      <c r="D2794" s="272" t="s">
        <v>1859</v>
      </c>
      <c r="E2794" s="272"/>
      <c r="F2794" s="273" t="s">
        <v>6371</v>
      </c>
      <c r="G2794" s="274">
        <v>307444540103</v>
      </c>
      <c r="H2794" s="273" t="s">
        <v>6372</v>
      </c>
      <c r="I2794" s="273" t="s">
        <v>5750</v>
      </c>
      <c r="J2794" s="273" t="s">
        <v>373</v>
      </c>
      <c r="K2794" s="275">
        <v>0.98680000000000001</v>
      </c>
      <c r="L2794" s="275">
        <v>0.98680000000000001</v>
      </c>
      <c r="M2794" s="275">
        <v>0.92080399999999996</v>
      </c>
      <c r="N2794" s="276">
        <v>6.6878800162140299</v>
      </c>
      <c r="O2794" s="273"/>
      <c r="P2794" s="273"/>
    </row>
    <row r="2795" spans="1:16" s="11" customFormat="1">
      <c r="A2795" s="271">
        <v>2792</v>
      </c>
      <c r="C2795" s="272" t="s">
        <v>2194</v>
      </c>
      <c r="D2795" s="272" t="s">
        <v>1859</v>
      </c>
      <c r="E2795" s="272"/>
      <c r="F2795" s="273" t="s">
        <v>6367</v>
      </c>
      <c r="G2795" s="274">
        <v>307444540401</v>
      </c>
      <c r="H2795" s="273" t="s">
        <v>6373</v>
      </c>
      <c r="I2795" s="273" t="s">
        <v>5750</v>
      </c>
      <c r="J2795" s="273" t="s">
        <v>373</v>
      </c>
      <c r="K2795" s="275">
        <v>0.50539999999999996</v>
      </c>
      <c r="L2795" s="275">
        <v>0.50539999999999996</v>
      </c>
      <c r="M2795" s="275">
        <v>0.47175800000000001</v>
      </c>
      <c r="N2795" s="276">
        <v>6.6565096952908496</v>
      </c>
      <c r="O2795" s="273"/>
      <c r="P2795" s="273"/>
    </row>
    <row r="2796" spans="1:16" s="11" customFormat="1">
      <c r="A2796" s="271">
        <v>2793</v>
      </c>
      <c r="C2796" s="272" t="s">
        <v>2194</v>
      </c>
      <c r="D2796" s="272" t="s">
        <v>1859</v>
      </c>
      <c r="E2796" s="272"/>
      <c r="F2796" s="273" t="s">
        <v>3025</v>
      </c>
      <c r="G2796" s="274">
        <v>307444540202</v>
      </c>
      <c r="H2796" s="273" t="s">
        <v>3768</v>
      </c>
      <c r="I2796" s="273" t="s">
        <v>5750</v>
      </c>
      <c r="J2796" s="273" t="s">
        <v>373</v>
      </c>
      <c r="K2796" s="275">
        <v>0.48296</v>
      </c>
      <c r="L2796" s="275">
        <v>0.48296</v>
      </c>
      <c r="M2796" s="275">
        <v>0.45112799999999997</v>
      </c>
      <c r="N2796" s="276">
        <v>6.5910220308100103</v>
      </c>
      <c r="O2796" s="273"/>
      <c r="P2796" s="273"/>
    </row>
    <row r="2797" spans="1:16" s="11" customFormat="1">
      <c r="A2797" s="271">
        <v>2794</v>
      </c>
      <c r="C2797" s="272" t="s">
        <v>2194</v>
      </c>
      <c r="D2797" s="272" t="s">
        <v>1859</v>
      </c>
      <c r="E2797" s="272"/>
      <c r="F2797" s="273" t="s">
        <v>6371</v>
      </c>
      <c r="G2797" s="274">
        <v>307444540102</v>
      </c>
      <c r="H2797" s="273" t="s">
        <v>6374</v>
      </c>
      <c r="I2797" s="273" t="s">
        <v>5750</v>
      </c>
      <c r="J2797" s="273" t="s">
        <v>373</v>
      </c>
      <c r="K2797" s="275">
        <v>1.0786</v>
      </c>
      <c r="L2797" s="275">
        <v>1.0786</v>
      </c>
      <c r="M2797" s="275">
        <v>1.0086139999999999</v>
      </c>
      <c r="N2797" s="276">
        <v>6.4885963285740864</v>
      </c>
      <c r="O2797" s="273"/>
      <c r="P2797" s="273"/>
    </row>
    <row r="2798" spans="1:16" s="11" customFormat="1">
      <c r="A2798" s="271">
        <v>2795</v>
      </c>
      <c r="C2798" s="272" t="s">
        <v>2194</v>
      </c>
      <c r="D2798" s="272" t="s">
        <v>1859</v>
      </c>
      <c r="E2798" s="272"/>
      <c r="F2798" s="273" t="s">
        <v>3021</v>
      </c>
      <c r="G2798" s="274">
        <v>307444540303</v>
      </c>
      <c r="H2798" s="273" t="s">
        <v>6375</v>
      </c>
      <c r="I2798" s="273" t="s">
        <v>5750</v>
      </c>
      <c r="J2798" s="273" t="s">
        <v>373</v>
      </c>
      <c r="K2798" s="275">
        <v>1.2727999999999999</v>
      </c>
      <c r="L2798" s="275">
        <v>1.2727999999999999</v>
      </c>
      <c r="M2798" s="275">
        <v>1.1912480000000001</v>
      </c>
      <c r="N2798" s="276">
        <v>6.4072910119421635</v>
      </c>
      <c r="O2798" s="273"/>
      <c r="P2798" s="273"/>
    </row>
    <row r="2799" spans="1:16" s="11" customFormat="1">
      <c r="A2799" s="271">
        <v>2796</v>
      </c>
      <c r="C2799" s="272" t="s">
        <v>2194</v>
      </c>
      <c r="D2799" s="272" t="s">
        <v>1859</v>
      </c>
      <c r="E2799" s="272"/>
      <c r="F2799" s="273" t="s">
        <v>6367</v>
      </c>
      <c r="G2799" s="274">
        <v>307444540402</v>
      </c>
      <c r="H2799" s="273" t="s">
        <v>6372</v>
      </c>
      <c r="I2799" s="273" t="s">
        <v>5750</v>
      </c>
      <c r="J2799" s="273" t="s">
        <v>373</v>
      </c>
      <c r="K2799" s="275">
        <v>0.60860000000000003</v>
      </c>
      <c r="L2799" s="275">
        <v>0.60860000000000003</v>
      </c>
      <c r="M2799" s="275">
        <v>0.56977699999999998</v>
      </c>
      <c r="N2799" s="276">
        <v>6.3790667104830847</v>
      </c>
      <c r="O2799" s="273"/>
      <c r="P2799" s="273"/>
    </row>
    <row r="2800" spans="1:16" s="11" customFormat="1">
      <c r="A2800" s="271">
        <v>2797</v>
      </c>
      <c r="C2800" s="272" t="s">
        <v>2194</v>
      </c>
      <c r="D2800" s="272" t="s">
        <v>1859</v>
      </c>
      <c r="E2800" s="272"/>
      <c r="F2800" s="273" t="s">
        <v>3013</v>
      </c>
      <c r="G2800" s="274">
        <v>307444440204</v>
      </c>
      <c r="H2800" s="273" t="s">
        <v>6376</v>
      </c>
      <c r="I2800" s="273" t="s">
        <v>5750</v>
      </c>
      <c r="J2800" s="273" t="s">
        <v>373</v>
      </c>
      <c r="K2800" s="275">
        <v>0.27550000000000002</v>
      </c>
      <c r="L2800" s="275">
        <v>0.27550000000000002</v>
      </c>
      <c r="M2800" s="275">
        <v>0.25851299999999999</v>
      </c>
      <c r="N2800" s="276">
        <v>6.1658802177858538</v>
      </c>
      <c r="O2800" s="273"/>
      <c r="P2800" s="273"/>
    </row>
    <row r="2801" spans="1:16" s="11" customFormat="1">
      <c r="A2801" s="271">
        <v>2798</v>
      </c>
      <c r="C2801" s="272" t="s">
        <v>2194</v>
      </c>
      <c r="D2801" s="272" t="s">
        <v>1859</v>
      </c>
      <c r="E2801" s="272"/>
      <c r="F2801" s="273" t="s">
        <v>6377</v>
      </c>
      <c r="G2801" s="274">
        <v>307444440402</v>
      </c>
      <c r="H2801" s="273" t="s">
        <v>6378</v>
      </c>
      <c r="I2801" s="273" t="s">
        <v>5750</v>
      </c>
      <c r="J2801" s="273" t="s">
        <v>373</v>
      </c>
      <c r="K2801" s="275">
        <v>0.10979999999999999</v>
      </c>
      <c r="L2801" s="275">
        <v>0.10979999999999999</v>
      </c>
      <c r="M2801" s="275">
        <v>0.103141</v>
      </c>
      <c r="N2801" s="276">
        <v>6.0646630236794161</v>
      </c>
      <c r="O2801" s="273"/>
      <c r="P2801" s="273"/>
    </row>
    <row r="2802" spans="1:16" s="11" customFormat="1">
      <c r="A2802" s="271">
        <v>2799</v>
      </c>
      <c r="C2802" s="272" t="s">
        <v>2194</v>
      </c>
      <c r="D2802" s="272" t="s">
        <v>1859</v>
      </c>
      <c r="E2802" s="272"/>
      <c r="F2802" s="273" t="s">
        <v>3015</v>
      </c>
      <c r="G2802" s="274">
        <v>307444240101</v>
      </c>
      <c r="H2802" s="273" t="s">
        <v>6379</v>
      </c>
      <c r="I2802" s="273" t="s">
        <v>5750</v>
      </c>
      <c r="J2802" s="273" t="s">
        <v>373</v>
      </c>
      <c r="K2802" s="275">
        <v>1.6658999999999999</v>
      </c>
      <c r="L2802" s="275">
        <v>1.6658999999999999</v>
      </c>
      <c r="M2802" s="275">
        <v>1.565453</v>
      </c>
      <c r="N2802" s="276">
        <v>6.0295936130620058</v>
      </c>
      <c r="O2802" s="273"/>
      <c r="P2802" s="273"/>
    </row>
    <row r="2803" spans="1:16" s="11" customFormat="1">
      <c r="A2803" s="271">
        <v>2800</v>
      </c>
      <c r="C2803" s="272" t="s">
        <v>2194</v>
      </c>
      <c r="D2803" s="272" t="s">
        <v>1859</v>
      </c>
      <c r="E2803" s="272"/>
      <c r="F2803" s="273" t="s">
        <v>3015</v>
      </c>
      <c r="G2803" s="274">
        <v>307444240102</v>
      </c>
      <c r="H2803" s="273" t="s">
        <v>6380</v>
      </c>
      <c r="I2803" s="273" t="s">
        <v>5750</v>
      </c>
      <c r="J2803" s="273" t="s">
        <v>373</v>
      </c>
      <c r="K2803" s="275">
        <v>1.3078000000000001</v>
      </c>
      <c r="L2803" s="275">
        <v>1.3078000000000001</v>
      </c>
      <c r="M2803" s="275">
        <v>1.229813</v>
      </c>
      <c r="N2803" s="276">
        <v>5.9632206759443358</v>
      </c>
      <c r="O2803" s="273"/>
      <c r="P2803" s="273"/>
    </row>
    <row r="2804" spans="1:16" s="11" customFormat="1">
      <c r="A2804" s="271">
        <v>2801</v>
      </c>
      <c r="C2804" s="272" t="s">
        <v>2194</v>
      </c>
      <c r="D2804" s="272" t="s">
        <v>1859</v>
      </c>
      <c r="E2804" s="272"/>
      <c r="F2804" s="273" t="s">
        <v>6381</v>
      </c>
      <c r="G2804" s="274">
        <v>307444440102</v>
      </c>
      <c r="H2804" s="273" t="s">
        <v>6242</v>
      </c>
      <c r="I2804" s="273" t="s">
        <v>5750</v>
      </c>
      <c r="J2804" s="273" t="s">
        <v>373</v>
      </c>
      <c r="K2804" s="275">
        <v>1.9945999999999999</v>
      </c>
      <c r="L2804" s="275">
        <v>1.9945999999999999</v>
      </c>
      <c r="M2804" s="275">
        <v>1.877791</v>
      </c>
      <c r="N2804" s="276">
        <v>5.8562619071493005</v>
      </c>
      <c r="O2804" s="273"/>
      <c r="P2804" s="273"/>
    </row>
    <row r="2805" spans="1:16" s="11" customFormat="1">
      <c r="A2805" s="271">
        <v>2802</v>
      </c>
      <c r="C2805" s="272" t="s">
        <v>2194</v>
      </c>
      <c r="D2805" s="272" t="s">
        <v>1859</v>
      </c>
      <c r="E2805" s="272"/>
      <c r="F2805" s="273" t="s">
        <v>3010</v>
      </c>
      <c r="G2805" s="274">
        <v>307444340203</v>
      </c>
      <c r="H2805" s="273" t="s">
        <v>6382</v>
      </c>
      <c r="I2805" s="273" t="s">
        <v>5750</v>
      </c>
      <c r="J2805" s="273" t="s">
        <v>373</v>
      </c>
      <c r="K2805" s="275">
        <v>0.252</v>
      </c>
      <c r="L2805" s="275">
        <v>0.252</v>
      </c>
      <c r="M2805" s="275">
        <v>0.23727400000000001</v>
      </c>
      <c r="N2805" s="276">
        <v>5.8436507936507889</v>
      </c>
      <c r="O2805" s="273"/>
      <c r="P2805" s="273"/>
    </row>
    <row r="2806" spans="1:16" s="11" customFormat="1">
      <c r="A2806" s="271">
        <v>2803</v>
      </c>
      <c r="C2806" s="272" t="s">
        <v>2194</v>
      </c>
      <c r="D2806" s="272" t="s">
        <v>1859</v>
      </c>
      <c r="E2806" s="272"/>
      <c r="F2806" s="273" t="s">
        <v>6381</v>
      </c>
      <c r="G2806" s="274">
        <v>307444440101</v>
      </c>
      <c r="H2806" s="273" t="s">
        <v>6383</v>
      </c>
      <c r="I2806" s="273" t="s">
        <v>5750</v>
      </c>
      <c r="J2806" s="273" t="s">
        <v>373</v>
      </c>
      <c r="K2806" s="275">
        <v>1.0358000000000001</v>
      </c>
      <c r="L2806" s="275">
        <v>1.0358000000000001</v>
      </c>
      <c r="M2806" s="275">
        <v>0.97611800000000004</v>
      </c>
      <c r="N2806" s="276">
        <v>5.7619231511874887</v>
      </c>
      <c r="O2806" s="273"/>
      <c r="P2806" s="273"/>
    </row>
    <row r="2807" spans="1:16" s="11" customFormat="1">
      <c r="A2807" s="271">
        <v>2804</v>
      </c>
      <c r="C2807" s="272" t="s">
        <v>2194</v>
      </c>
      <c r="D2807" s="272" t="s">
        <v>1859</v>
      </c>
      <c r="E2807" s="272"/>
      <c r="F2807" s="273" t="s">
        <v>3006</v>
      </c>
      <c r="G2807" s="274">
        <v>307444440303</v>
      </c>
      <c r="H2807" s="273" t="s">
        <v>6384</v>
      </c>
      <c r="I2807" s="273" t="s">
        <v>5750</v>
      </c>
      <c r="J2807" s="273" t="s">
        <v>373</v>
      </c>
      <c r="K2807" s="275">
        <v>0.69399999999999995</v>
      </c>
      <c r="L2807" s="275">
        <v>0.69399999999999995</v>
      </c>
      <c r="M2807" s="275">
        <v>0.65423399999999998</v>
      </c>
      <c r="N2807" s="276">
        <v>5.7299711815561922</v>
      </c>
      <c r="O2807" s="273"/>
      <c r="P2807" s="273"/>
    </row>
    <row r="2808" spans="1:16" s="11" customFormat="1">
      <c r="A2808" s="271">
        <v>2805</v>
      </c>
      <c r="C2808" s="272" t="s">
        <v>2194</v>
      </c>
      <c r="D2808" s="272" t="s">
        <v>1859</v>
      </c>
      <c r="E2808" s="272"/>
      <c r="F2808" s="273" t="s">
        <v>3015</v>
      </c>
      <c r="G2808" s="274">
        <v>307444240103</v>
      </c>
      <c r="H2808" s="273" t="s">
        <v>6385</v>
      </c>
      <c r="I2808" s="273" t="s">
        <v>5750</v>
      </c>
      <c r="J2808" s="273" t="s">
        <v>373</v>
      </c>
      <c r="K2808" s="275">
        <v>1.7484</v>
      </c>
      <c r="L2808" s="275">
        <v>1.7484</v>
      </c>
      <c r="M2808" s="275">
        <v>1.6487480000000001</v>
      </c>
      <c r="N2808" s="276">
        <v>5.6996110729810026</v>
      </c>
      <c r="O2808" s="273"/>
      <c r="P2808" s="273"/>
    </row>
    <row r="2809" spans="1:16" s="11" customFormat="1">
      <c r="A2809" s="271">
        <v>2806</v>
      </c>
      <c r="C2809" s="272" t="s">
        <v>2194</v>
      </c>
      <c r="D2809" s="272" t="s">
        <v>1859</v>
      </c>
      <c r="E2809" s="272"/>
      <c r="F2809" s="273" t="s">
        <v>3006</v>
      </c>
      <c r="G2809" s="274">
        <v>307444440302</v>
      </c>
      <c r="H2809" s="273" t="s">
        <v>6386</v>
      </c>
      <c r="I2809" s="273" t="s">
        <v>5750</v>
      </c>
      <c r="J2809" s="273" t="s">
        <v>373</v>
      </c>
      <c r="K2809" s="275">
        <v>0.67900000000000005</v>
      </c>
      <c r="L2809" s="275">
        <v>0.67900000000000005</v>
      </c>
      <c r="M2809" s="275">
        <v>0.64102599999999998</v>
      </c>
      <c r="N2809" s="276">
        <v>5.5926362297496413</v>
      </c>
      <c r="O2809" s="273"/>
      <c r="P2809" s="273"/>
    </row>
    <row r="2810" spans="1:16" s="11" customFormat="1">
      <c r="A2810" s="271">
        <v>2807</v>
      </c>
      <c r="C2810" s="272" t="s">
        <v>2194</v>
      </c>
      <c r="D2810" s="272" t="s">
        <v>1859</v>
      </c>
      <c r="E2810" s="272"/>
      <c r="F2810" s="273" t="s">
        <v>3018</v>
      </c>
      <c r="G2810" s="274">
        <v>307444140107</v>
      </c>
      <c r="H2810" s="273" t="s">
        <v>6387</v>
      </c>
      <c r="I2810" s="273" t="s">
        <v>5750</v>
      </c>
      <c r="J2810" s="273" t="s">
        <v>373</v>
      </c>
      <c r="K2810" s="275">
        <v>0.59719999999999995</v>
      </c>
      <c r="L2810" s="275">
        <v>0.59719999999999995</v>
      </c>
      <c r="M2810" s="275">
        <v>0.56436399999999998</v>
      </c>
      <c r="N2810" s="276">
        <v>5.4983255190890787</v>
      </c>
      <c r="O2810" s="273"/>
      <c r="P2810" s="273"/>
    </row>
    <row r="2811" spans="1:16" s="11" customFormat="1">
      <c r="A2811" s="271">
        <v>2808</v>
      </c>
      <c r="C2811" s="272" t="s">
        <v>2194</v>
      </c>
      <c r="D2811" s="272" t="s">
        <v>1859</v>
      </c>
      <c r="E2811" s="272"/>
      <c r="F2811" s="273" t="s">
        <v>3018</v>
      </c>
      <c r="G2811" s="274">
        <v>307444140105</v>
      </c>
      <c r="H2811" s="273" t="s">
        <v>6388</v>
      </c>
      <c r="I2811" s="273" t="s">
        <v>5750</v>
      </c>
      <c r="J2811" s="273" t="s">
        <v>373</v>
      </c>
      <c r="K2811" s="275">
        <v>0.996</v>
      </c>
      <c r="L2811" s="275">
        <v>0.996</v>
      </c>
      <c r="M2811" s="275">
        <v>0.94394500000000003</v>
      </c>
      <c r="N2811" s="276">
        <v>5.2264056224899562</v>
      </c>
      <c r="O2811" s="273"/>
      <c r="P2811" s="273"/>
    </row>
    <row r="2812" spans="1:16" s="11" customFormat="1">
      <c r="A2812" s="271">
        <v>2809</v>
      </c>
      <c r="C2812" s="272" t="s">
        <v>2194</v>
      </c>
      <c r="D2812" s="272" t="s">
        <v>1859</v>
      </c>
      <c r="E2812" s="272"/>
      <c r="F2812" s="273" t="s">
        <v>3013</v>
      </c>
      <c r="G2812" s="274">
        <v>307444440203</v>
      </c>
      <c r="H2812" s="273" t="s">
        <v>6389</v>
      </c>
      <c r="I2812" s="273" t="s">
        <v>5750</v>
      </c>
      <c r="J2812" s="273" t="s">
        <v>373</v>
      </c>
      <c r="K2812" s="275">
        <v>0.6784</v>
      </c>
      <c r="L2812" s="275">
        <v>0.6784</v>
      </c>
      <c r="M2812" s="275">
        <v>0.643876</v>
      </c>
      <c r="N2812" s="276">
        <v>5.0890330188679247</v>
      </c>
      <c r="O2812" s="273"/>
      <c r="P2812" s="273"/>
    </row>
    <row r="2813" spans="1:16" s="11" customFormat="1">
      <c r="A2813" s="271">
        <v>2810</v>
      </c>
      <c r="C2813" s="272" t="s">
        <v>2194</v>
      </c>
      <c r="D2813" s="272" t="s">
        <v>1859</v>
      </c>
      <c r="E2813" s="272"/>
      <c r="F2813" s="273" t="s">
        <v>3006</v>
      </c>
      <c r="G2813" s="274">
        <v>307444440301</v>
      </c>
      <c r="H2813" s="273" t="s">
        <v>6390</v>
      </c>
      <c r="I2813" s="273" t="s">
        <v>5750</v>
      </c>
      <c r="J2813" s="273" t="s">
        <v>373</v>
      </c>
      <c r="K2813" s="275">
        <v>0.80920000000000003</v>
      </c>
      <c r="L2813" s="275">
        <v>0.80920000000000003</v>
      </c>
      <c r="M2813" s="275">
        <v>0.76807899999999996</v>
      </c>
      <c r="N2813" s="276">
        <v>5.0816856154226482</v>
      </c>
      <c r="O2813" s="273"/>
      <c r="P2813" s="273"/>
    </row>
    <row r="2814" spans="1:16" s="11" customFormat="1">
      <c r="A2814" s="271">
        <v>2811</v>
      </c>
      <c r="C2814" s="272" t="s">
        <v>2194</v>
      </c>
      <c r="D2814" s="272" t="s">
        <v>1859</v>
      </c>
      <c r="E2814" s="272"/>
      <c r="F2814" s="273" t="s">
        <v>6377</v>
      </c>
      <c r="G2814" s="274">
        <v>307444440401</v>
      </c>
      <c r="H2814" s="273" t="s">
        <v>6391</v>
      </c>
      <c r="I2814" s="273" t="s">
        <v>5750</v>
      </c>
      <c r="J2814" s="273" t="s">
        <v>373</v>
      </c>
      <c r="K2814" s="275">
        <v>0.52839999999999998</v>
      </c>
      <c r="L2814" s="275">
        <v>0.52839999999999998</v>
      </c>
      <c r="M2814" s="275">
        <v>0.50576100000000002</v>
      </c>
      <c r="N2814" s="276">
        <v>4.2844436033308035</v>
      </c>
      <c r="O2814" s="273"/>
      <c r="P2814" s="273"/>
    </row>
    <row r="2815" spans="1:16" s="11" customFormat="1">
      <c r="A2815" s="271">
        <v>2812</v>
      </c>
      <c r="C2815" s="272" t="s">
        <v>2194</v>
      </c>
      <c r="D2815" s="272" t="s">
        <v>1859</v>
      </c>
      <c r="E2815" s="272"/>
      <c r="F2815" s="273" t="s">
        <v>6371</v>
      </c>
      <c r="G2815" s="274">
        <v>307444540101</v>
      </c>
      <c r="H2815" s="273" t="s">
        <v>5872</v>
      </c>
      <c r="I2815" s="273" t="s">
        <v>5750</v>
      </c>
      <c r="J2815" s="273" t="s">
        <v>373</v>
      </c>
      <c r="K2815" s="275">
        <v>0.49199999999999999</v>
      </c>
      <c r="L2815" s="275">
        <v>0.49199999999999999</v>
      </c>
      <c r="M2815" s="275">
        <v>0.47682099999999999</v>
      </c>
      <c r="N2815" s="276">
        <v>3.0851626016260161</v>
      </c>
      <c r="O2815" s="273"/>
      <c r="P2815" s="273"/>
    </row>
    <row r="2816" spans="1:16" s="11" customFormat="1">
      <c r="A2816" s="271">
        <v>2813</v>
      </c>
      <c r="C2816" s="272" t="s">
        <v>2194</v>
      </c>
      <c r="D2816" s="272" t="s">
        <v>1890</v>
      </c>
      <c r="E2816" s="272"/>
      <c r="F2816" s="273" t="s">
        <v>6392</v>
      </c>
      <c r="G2816" s="274">
        <v>307611140304</v>
      </c>
      <c r="H2816" s="273" t="s">
        <v>6393</v>
      </c>
      <c r="I2816" s="273" t="s">
        <v>5750</v>
      </c>
      <c r="J2816" s="273" t="s">
        <v>373</v>
      </c>
      <c r="K2816" s="275">
        <v>0.36230000000000001</v>
      </c>
      <c r="L2816" s="275">
        <v>0.36230000000000001</v>
      </c>
      <c r="M2816" s="275">
        <v>0.300396</v>
      </c>
      <c r="N2816" s="276">
        <v>17.086392492409608</v>
      </c>
      <c r="O2816" s="273"/>
      <c r="P2816" s="273"/>
    </row>
    <row r="2817" spans="1:16" s="11" customFormat="1">
      <c r="A2817" s="271">
        <v>2814</v>
      </c>
      <c r="C2817" s="272" t="s">
        <v>2194</v>
      </c>
      <c r="D2817" s="272" t="s">
        <v>1890</v>
      </c>
      <c r="E2817" s="272"/>
      <c r="F2817" s="273" t="s">
        <v>6394</v>
      </c>
      <c r="G2817" s="274">
        <v>307611640302</v>
      </c>
      <c r="H2817" s="273" t="s">
        <v>6395</v>
      </c>
      <c r="I2817" s="273" t="s">
        <v>5750</v>
      </c>
      <c r="J2817" s="273" t="s">
        <v>373</v>
      </c>
      <c r="K2817" s="275">
        <v>1.6841999999999999</v>
      </c>
      <c r="L2817" s="275">
        <v>1.6841999999999999</v>
      </c>
      <c r="M2817" s="275">
        <v>1.4260619999999999</v>
      </c>
      <c r="N2817" s="276">
        <v>15.327039543997151</v>
      </c>
      <c r="O2817" s="273"/>
      <c r="P2817" s="273"/>
    </row>
    <row r="2818" spans="1:16" s="11" customFormat="1">
      <c r="A2818" s="271">
        <v>2815</v>
      </c>
      <c r="C2818" s="272" t="s">
        <v>2194</v>
      </c>
      <c r="D2818" s="272" t="s">
        <v>1890</v>
      </c>
      <c r="E2818" s="272"/>
      <c r="F2818" s="273" t="s">
        <v>6396</v>
      </c>
      <c r="G2818" s="274">
        <v>307611140202</v>
      </c>
      <c r="H2818" s="273" t="s">
        <v>6397</v>
      </c>
      <c r="I2818" s="273" t="s">
        <v>5750</v>
      </c>
      <c r="J2818" s="273" t="s">
        <v>373</v>
      </c>
      <c r="K2818" s="275">
        <v>1.9641999999999999</v>
      </c>
      <c r="L2818" s="275">
        <v>1.9641999999999999</v>
      </c>
      <c r="M2818" s="275">
        <v>1.6709609999999999</v>
      </c>
      <c r="N2818" s="276">
        <v>14.929182364321353</v>
      </c>
      <c r="O2818" s="273"/>
      <c r="P2818" s="273"/>
    </row>
    <row r="2819" spans="1:16" s="11" customFormat="1">
      <c r="A2819" s="271">
        <v>2816</v>
      </c>
      <c r="C2819" s="272" t="s">
        <v>2194</v>
      </c>
      <c r="D2819" s="272" t="s">
        <v>1890</v>
      </c>
      <c r="E2819" s="272"/>
      <c r="F2819" s="273" t="s">
        <v>3027</v>
      </c>
      <c r="G2819" s="274">
        <v>307611140108</v>
      </c>
      <c r="H2819" s="273" t="s">
        <v>6398</v>
      </c>
      <c r="I2819" s="273" t="s">
        <v>5750</v>
      </c>
      <c r="J2819" s="273" t="s">
        <v>373</v>
      </c>
      <c r="K2819" s="275">
        <v>1.68512</v>
      </c>
      <c r="L2819" s="275">
        <v>1.68512</v>
      </c>
      <c r="M2819" s="275">
        <v>1.448164</v>
      </c>
      <c r="N2819" s="276">
        <v>14.061669198632734</v>
      </c>
      <c r="O2819" s="273"/>
      <c r="P2819" s="273"/>
    </row>
    <row r="2820" spans="1:16" s="11" customFormat="1">
      <c r="A2820" s="271">
        <v>2817</v>
      </c>
      <c r="C2820" s="272" t="s">
        <v>2194</v>
      </c>
      <c r="D2820" s="272" t="s">
        <v>1890</v>
      </c>
      <c r="E2820" s="272"/>
      <c r="F2820" s="273" t="s">
        <v>6399</v>
      </c>
      <c r="G2820" s="274">
        <v>307611740102</v>
      </c>
      <c r="H2820" s="273" t="s">
        <v>6400</v>
      </c>
      <c r="I2820" s="273" t="s">
        <v>5750</v>
      </c>
      <c r="J2820" s="273" t="s">
        <v>373</v>
      </c>
      <c r="K2820" s="275">
        <v>1.1686000000000001</v>
      </c>
      <c r="L2820" s="275">
        <v>1.1686000000000001</v>
      </c>
      <c r="M2820" s="275">
        <v>1.0043839999999999</v>
      </c>
      <c r="N2820" s="276">
        <v>14.052370357692979</v>
      </c>
      <c r="O2820" s="273"/>
      <c r="P2820" s="273"/>
    </row>
    <row r="2821" spans="1:16" s="11" customFormat="1">
      <c r="A2821" s="271">
        <v>2818</v>
      </c>
      <c r="C2821" s="272" t="s">
        <v>2194</v>
      </c>
      <c r="D2821" s="272" t="s">
        <v>1890</v>
      </c>
      <c r="E2821" s="272"/>
      <c r="F2821" s="273" t="s">
        <v>6399</v>
      </c>
      <c r="G2821" s="274">
        <v>307611740103</v>
      </c>
      <c r="H2821" s="273" t="s">
        <v>6401</v>
      </c>
      <c r="I2821" s="273" t="s">
        <v>5750</v>
      </c>
      <c r="J2821" s="273" t="s">
        <v>373</v>
      </c>
      <c r="K2821" s="275">
        <v>1.2914000000000001</v>
      </c>
      <c r="L2821" s="275">
        <v>1.2914000000000001</v>
      </c>
      <c r="M2821" s="275">
        <v>1.115127</v>
      </c>
      <c r="N2821" s="276">
        <v>13.649759950441389</v>
      </c>
      <c r="O2821" s="273"/>
      <c r="P2821" s="273"/>
    </row>
    <row r="2822" spans="1:16" s="11" customFormat="1">
      <c r="A2822" s="271">
        <v>2819</v>
      </c>
      <c r="C2822" s="272" t="s">
        <v>2194</v>
      </c>
      <c r="D2822" s="272" t="s">
        <v>1890</v>
      </c>
      <c r="E2822" s="272"/>
      <c r="F2822" s="273" t="s">
        <v>3033</v>
      </c>
      <c r="G2822" s="274">
        <v>307613140306</v>
      </c>
      <c r="H2822" s="273" t="s">
        <v>6402</v>
      </c>
      <c r="I2822" s="273" t="s">
        <v>5750</v>
      </c>
      <c r="J2822" s="273" t="s">
        <v>373</v>
      </c>
      <c r="K2822" s="275">
        <v>0.89839999999999998</v>
      </c>
      <c r="L2822" s="275">
        <v>0.89839999999999998</v>
      </c>
      <c r="M2822" s="275">
        <v>0.77918600000000005</v>
      </c>
      <c r="N2822" s="276">
        <v>13.269590382902932</v>
      </c>
      <c r="O2822" s="273"/>
      <c r="P2822" s="273"/>
    </row>
    <row r="2823" spans="1:16" s="11" customFormat="1">
      <c r="A2823" s="271">
        <v>2820</v>
      </c>
      <c r="C2823" s="272" t="s">
        <v>2194</v>
      </c>
      <c r="D2823" s="272" t="s">
        <v>1890</v>
      </c>
      <c r="E2823" s="272"/>
      <c r="F2823" s="273" t="s">
        <v>6403</v>
      </c>
      <c r="G2823" s="274">
        <v>307611640405</v>
      </c>
      <c r="H2823" s="273" t="s">
        <v>6404</v>
      </c>
      <c r="I2823" s="273" t="s">
        <v>5750</v>
      </c>
      <c r="J2823" s="273" t="s">
        <v>373</v>
      </c>
      <c r="K2823" s="275">
        <v>1.6961999999999999</v>
      </c>
      <c r="L2823" s="275">
        <v>1.6961999999999999</v>
      </c>
      <c r="M2823" s="275">
        <v>1.4887870000000001</v>
      </c>
      <c r="N2823" s="276">
        <v>12.228098101638949</v>
      </c>
      <c r="O2823" s="273"/>
      <c r="P2823" s="273"/>
    </row>
    <row r="2824" spans="1:16" s="11" customFormat="1">
      <c r="A2824" s="271">
        <v>2821</v>
      </c>
      <c r="C2824" s="272" t="s">
        <v>2194</v>
      </c>
      <c r="D2824" s="272" t="s">
        <v>1890</v>
      </c>
      <c r="E2824" s="272"/>
      <c r="F2824" s="273" t="s">
        <v>6399</v>
      </c>
      <c r="G2824" s="274">
        <v>307611740101</v>
      </c>
      <c r="H2824" s="273" t="s">
        <v>6405</v>
      </c>
      <c r="I2824" s="273" t="s">
        <v>5750</v>
      </c>
      <c r="J2824" s="273" t="s">
        <v>373</v>
      </c>
      <c r="K2824" s="275">
        <v>1.1928000000000001</v>
      </c>
      <c r="L2824" s="275">
        <v>1.1928000000000001</v>
      </c>
      <c r="M2824" s="275">
        <v>1.048411</v>
      </c>
      <c r="N2824" s="276">
        <v>12.105046948356815</v>
      </c>
      <c r="O2824" s="273"/>
      <c r="P2824" s="273"/>
    </row>
    <row r="2825" spans="1:16" s="11" customFormat="1">
      <c r="A2825" s="271">
        <v>2822</v>
      </c>
      <c r="C2825" s="272" t="s">
        <v>2194</v>
      </c>
      <c r="D2825" s="272" t="s">
        <v>1890</v>
      </c>
      <c r="E2825" s="272"/>
      <c r="F2825" s="273" t="s">
        <v>6406</v>
      </c>
      <c r="G2825" s="274">
        <v>307611640203</v>
      </c>
      <c r="H2825" s="273" t="s">
        <v>6407</v>
      </c>
      <c r="I2825" s="273" t="s">
        <v>5750</v>
      </c>
      <c r="J2825" s="273" t="s">
        <v>373</v>
      </c>
      <c r="K2825" s="275">
        <v>0.95940000000000003</v>
      </c>
      <c r="L2825" s="275">
        <v>0.95940000000000003</v>
      </c>
      <c r="M2825" s="275">
        <v>0.84486099999999997</v>
      </c>
      <c r="N2825" s="276">
        <v>11.938607462997712</v>
      </c>
      <c r="O2825" s="273"/>
      <c r="P2825" s="273"/>
    </row>
    <row r="2826" spans="1:16" s="11" customFormat="1">
      <c r="A2826" s="271">
        <v>2823</v>
      </c>
      <c r="C2826" s="272" t="s">
        <v>2194</v>
      </c>
      <c r="D2826" s="272" t="s">
        <v>1890</v>
      </c>
      <c r="E2826" s="272"/>
      <c r="F2826" s="273" t="s">
        <v>6392</v>
      </c>
      <c r="G2826" s="274">
        <v>307611140303</v>
      </c>
      <c r="H2826" s="273" t="s">
        <v>6408</v>
      </c>
      <c r="I2826" s="273" t="s">
        <v>5750</v>
      </c>
      <c r="J2826" s="273" t="s">
        <v>373</v>
      </c>
      <c r="K2826" s="275">
        <v>0.61860000000000004</v>
      </c>
      <c r="L2826" s="275">
        <v>0.61860000000000004</v>
      </c>
      <c r="M2826" s="275">
        <v>0.55169900000000005</v>
      </c>
      <c r="N2826" s="276">
        <v>10.814904623343031</v>
      </c>
      <c r="O2826" s="273"/>
      <c r="P2826" s="273"/>
    </row>
    <row r="2827" spans="1:16" s="11" customFormat="1">
      <c r="A2827" s="271">
        <v>2824</v>
      </c>
      <c r="C2827" s="272" t="s">
        <v>2194</v>
      </c>
      <c r="D2827" s="272" t="s">
        <v>1890</v>
      </c>
      <c r="E2827" s="272"/>
      <c r="F2827" s="273" t="s">
        <v>6394</v>
      </c>
      <c r="G2827" s="274">
        <v>307611640303</v>
      </c>
      <c r="H2827" s="273" t="s">
        <v>6409</v>
      </c>
      <c r="I2827" s="273" t="s">
        <v>5750</v>
      </c>
      <c r="J2827" s="273" t="s">
        <v>373</v>
      </c>
      <c r="K2827" s="275">
        <v>1.5127999999999999</v>
      </c>
      <c r="L2827" s="275">
        <v>1.5127999999999999</v>
      </c>
      <c r="M2827" s="275">
        <v>1.3508279999999999</v>
      </c>
      <c r="N2827" s="276">
        <v>10.706768905341091</v>
      </c>
      <c r="O2827" s="273"/>
      <c r="P2827" s="273"/>
    </row>
    <row r="2828" spans="1:16" s="11" customFormat="1">
      <c r="A2828" s="271">
        <v>2825</v>
      </c>
      <c r="C2828" s="272" t="s">
        <v>2194</v>
      </c>
      <c r="D2828" s="272" t="s">
        <v>1890</v>
      </c>
      <c r="E2828" s="272"/>
      <c r="F2828" s="273" t="s">
        <v>3027</v>
      </c>
      <c r="G2828" s="274">
        <v>307611140105</v>
      </c>
      <c r="H2828" s="273" t="s">
        <v>6410</v>
      </c>
      <c r="I2828" s="273" t="s">
        <v>5750</v>
      </c>
      <c r="J2828" s="273" t="s">
        <v>373</v>
      </c>
      <c r="K2828" s="275">
        <v>1.1060000000000001</v>
      </c>
      <c r="L2828" s="275">
        <v>1.1060000000000001</v>
      </c>
      <c r="M2828" s="275">
        <v>0.99224599999999996</v>
      </c>
      <c r="N2828" s="276">
        <v>10.285171790235093</v>
      </c>
      <c r="O2828" s="273"/>
      <c r="P2828" s="273"/>
    </row>
    <row r="2829" spans="1:16" s="11" customFormat="1">
      <c r="A2829" s="271">
        <v>2826</v>
      </c>
      <c r="C2829" s="272" t="s">
        <v>2194</v>
      </c>
      <c r="D2829" s="272" t="s">
        <v>1890</v>
      </c>
      <c r="E2829" s="272"/>
      <c r="F2829" s="273" t="s">
        <v>6403</v>
      </c>
      <c r="G2829" s="274">
        <v>307611640404</v>
      </c>
      <c r="H2829" s="273" t="s">
        <v>6411</v>
      </c>
      <c r="I2829" s="273" t="s">
        <v>5750</v>
      </c>
      <c r="J2829" s="273" t="s">
        <v>373</v>
      </c>
      <c r="K2829" s="275">
        <v>1.1930000000000001</v>
      </c>
      <c r="L2829" s="275">
        <v>1.1930000000000001</v>
      </c>
      <c r="M2829" s="275">
        <v>1.070406</v>
      </c>
      <c r="N2829" s="276">
        <v>10.276110645431693</v>
      </c>
      <c r="O2829" s="273"/>
      <c r="P2829" s="273"/>
    </row>
    <row r="2830" spans="1:16" s="11" customFormat="1">
      <c r="A2830" s="271">
        <v>2827</v>
      </c>
      <c r="C2830" s="272" t="s">
        <v>2194</v>
      </c>
      <c r="D2830" s="272" t="s">
        <v>1890</v>
      </c>
      <c r="E2830" s="272"/>
      <c r="F2830" s="273" t="s">
        <v>6396</v>
      </c>
      <c r="G2830" s="274">
        <v>307611140203</v>
      </c>
      <c r="H2830" s="273" t="s">
        <v>6412</v>
      </c>
      <c r="I2830" s="273" t="s">
        <v>5750</v>
      </c>
      <c r="J2830" s="273" t="s">
        <v>373</v>
      </c>
      <c r="K2830" s="275">
        <v>2.1880000000000002</v>
      </c>
      <c r="L2830" s="275">
        <v>2.1880000000000002</v>
      </c>
      <c r="M2830" s="275">
        <v>1.970491</v>
      </c>
      <c r="N2830" s="276">
        <v>9.940996343692877</v>
      </c>
      <c r="O2830" s="273"/>
      <c r="P2830" s="273"/>
    </row>
    <row r="2831" spans="1:16" s="11" customFormat="1">
      <c r="A2831" s="271">
        <v>2828</v>
      </c>
      <c r="C2831" s="272" t="s">
        <v>2194</v>
      </c>
      <c r="D2831" s="272" t="s">
        <v>1890</v>
      </c>
      <c r="E2831" s="272"/>
      <c r="F2831" s="273" t="s">
        <v>6394</v>
      </c>
      <c r="G2831" s="274">
        <v>307611640301</v>
      </c>
      <c r="H2831" s="273" t="s">
        <v>6413</v>
      </c>
      <c r="I2831" s="273" t="s">
        <v>5750</v>
      </c>
      <c r="J2831" s="273" t="s">
        <v>373</v>
      </c>
      <c r="K2831" s="275">
        <v>1.6872</v>
      </c>
      <c r="L2831" s="275">
        <v>1.6872</v>
      </c>
      <c r="M2831" s="275">
        <v>1.520975</v>
      </c>
      <c r="N2831" s="276">
        <v>9.8521218587008104</v>
      </c>
      <c r="O2831" s="273"/>
      <c r="P2831" s="273"/>
    </row>
    <row r="2832" spans="1:16" s="11" customFormat="1">
      <c r="A2832" s="271">
        <v>2829</v>
      </c>
      <c r="C2832" s="272" t="s">
        <v>2194</v>
      </c>
      <c r="D2832" s="272" t="s">
        <v>1890</v>
      </c>
      <c r="E2832" s="272"/>
      <c r="F2832" s="273" t="s">
        <v>6403</v>
      </c>
      <c r="G2832" s="274">
        <v>307611640406</v>
      </c>
      <c r="H2832" s="273" t="s">
        <v>6414</v>
      </c>
      <c r="I2832" s="273" t="s">
        <v>5750</v>
      </c>
      <c r="J2832" s="273" t="s">
        <v>373</v>
      </c>
      <c r="K2832" s="275">
        <v>0.69799999999999995</v>
      </c>
      <c r="L2832" s="275">
        <v>0.69799999999999995</v>
      </c>
      <c r="M2832" s="275">
        <v>0.63071999999999995</v>
      </c>
      <c r="N2832" s="276">
        <v>9.6389684813753593</v>
      </c>
      <c r="O2832" s="273"/>
      <c r="P2832" s="273"/>
    </row>
    <row r="2833" spans="1:16" s="11" customFormat="1">
      <c r="A2833" s="271">
        <v>2830</v>
      </c>
      <c r="C2833" s="272" t="s">
        <v>2194</v>
      </c>
      <c r="D2833" s="272" t="s">
        <v>1890</v>
      </c>
      <c r="E2833" s="272"/>
      <c r="F2833" s="273" t="s">
        <v>6403</v>
      </c>
      <c r="G2833" s="274">
        <v>307611640402</v>
      </c>
      <c r="H2833" s="273" t="s">
        <v>6415</v>
      </c>
      <c r="I2833" s="273" t="s">
        <v>5750</v>
      </c>
      <c r="J2833" s="273" t="s">
        <v>373</v>
      </c>
      <c r="K2833" s="275">
        <v>1.5448</v>
      </c>
      <c r="L2833" s="275">
        <v>1.5448</v>
      </c>
      <c r="M2833" s="275">
        <v>1.408002</v>
      </c>
      <c r="N2833" s="276">
        <v>8.8553858104609002</v>
      </c>
      <c r="O2833" s="273"/>
      <c r="P2833" s="273"/>
    </row>
    <row r="2834" spans="1:16" s="11" customFormat="1">
      <c r="A2834" s="271">
        <v>2831</v>
      </c>
      <c r="C2834" s="272" t="s">
        <v>2194</v>
      </c>
      <c r="D2834" s="272" t="s">
        <v>1890</v>
      </c>
      <c r="E2834" s="272"/>
      <c r="F2834" s="273" t="s">
        <v>6392</v>
      </c>
      <c r="G2834" s="274">
        <v>307611140302</v>
      </c>
      <c r="H2834" s="273" t="s">
        <v>6416</v>
      </c>
      <c r="I2834" s="273" t="s">
        <v>5750</v>
      </c>
      <c r="J2834" s="273" t="s">
        <v>373</v>
      </c>
      <c r="K2834" s="275">
        <v>0.78700000000000003</v>
      </c>
      <c r="L2834" s="275">
        <v>0.78700000000000003</v>
      </c>
      <c r="M2834" s="275">
        <v>0.71749600000000002</v>
      </c>
      <c r="N2834" s="276">
        <v>8.8315120711562898</v>
      </c>
      <c r="O2834" s="273"/>
      <c r="P2834" s="273"/>
    </row>
    <row r="2835" spans="1:16" s="11" customFormat="1">
      <c r="A2835" s="271">
        <v>2832</v>
      </c>
      <c r="C2835" s="272" t="s">
        <v>2194</v>
      </c>
      <c r="D2835" s="272" t="s">
        <v>1890</v>
      </c>
      <c r="E2835" s="272"/>
      <c r="F2835" s="273" t="s">
        <v>3029</v>
      </c>
      <c r="G2835" s="274">
        <v>307611640102</v>
      </c>
      <c r="H2835" s="273" t="s">
        <v>6417</v>
      </c>
      <c r="I2835" s="273" t="s">
        <v>5750</v>
      </c>
      <c r="J2835" s="273" t="s">
        <v>373</v>
      </c>
      <c r="K2835" s="275">
        <v>0.54330000000000001</v>
      </c>
      <c r="L2835" s="275">
        <v>0.54330000000000001</v>
      </c>
      <c r="M2835" s="275">
        <v>0.49556299999999998</v>
      </c>
      <c r="N2835" s="276">
        <v>8.7864899687097413</v>
      </c>
      <c r="O2835" s="273"/>
      <c r="P2835" s="273"/>
    </row>
    <row r="2836" spans="1:16" s="11" customFormat="1">
      <c r="A2836" s="271">
        <v>2833</v>
      </c>
      <c r="C2836" s="272" t="s">
        <v>2194</v>
      </c>
      <c r="D2836" s="272" t="s">
        <v>1890</v>
      </c>
      <c r="E2836" s="272"/>
      <c r="F2836" s="273" t="s">
        <v>3029</v>
      </c>
      <c r="G2836" s="274">
        <v>307611640104</v>
      </c>
      <c r="H2836" s="273" t="s">
        <v>6418</v>
      </c>
      <c r="I2836" s="273" t="s">
        <v>5750</v>
      </c>
      <c r="J2836" s="273" t="s">
        <v>373</v>
      </c>
      <c r="K2836" s="275">
        <v>0.86380000000000001</v>
      </c>
      <c r="L2836" s="275">
        <v>0.86380000000000001</v>
      </c>
      <c r="M2836" s="275">
        <v>0.78817899999999996</v>
      </c>
      <c r="N2836" s="276">
        <v>8.7544570502431167</v>
      </c>
      <c r="O2836" s="273"/>
      <c r="P2836" s="273"/>
    </row>
    <row r="2837" spans="1:16" s="11" customFormat="1">
      <c r="A2837" s="271">
        <v>2834</v>
      </c>
      <c r="C2837" s="272" t="s">
        <v>2194</v>
      </c>
      <c r="D2837" s="272" t="s">
        <v>1890</v>
      </c>
      <c r="E2837" s="272"/>
      <c r="F2837" s="273" t="s">
        <v>6406</v>
      </c>
      <c r="G2837" s="274">
        <v>307611640201</v>
      </c>
      <c r="H2837" s="273" t="s">
        <v>6419</v>
      </c>
      <c r="I2837" s="273" t="s">
        <v>5750</v>
      </c>
      <c r="J2837" s="273" t="s">
        <v>373</v>
      </c>
      <c r="K2837" s="275">
        <v>1.0738000000000001</v>
      </c>
      <c r="L2837" s="275">
        <v>1.0738000000000001</v>
      </c>
      <c r="M2837" s="275">
        <v>0.98535099999999998</v>
      </c>
      <c r="N2837" s="276">
        <v>8.237008753957916</v>
      </c>
      <c r="O2837" s="273"/>
      <c r="P2837" s="273"/>
    </row>
    <row r="2838" spans="1:16" s="11" customFormat="1">
      <c r="A2838" s="271">
        <v>2835</v>
      </c>
      <c r="C2838" s="272" t="s">
        <v>2194</v>
      </c>
      <c r="D2838" s="272" t="s">
        <v>1890</v>
      </c>
      <c r="E2838" s="272"/>
      <c r="F2838" s="273" t="s">
        <v>6394</v>
      </c>
      <c r="G2838" s="274">
        <v>307611640305</v>
      </c>
      <c r="H2838" s="273" t="s">
        <v>6420</v>
      </c>
      <c r="I2838" s="273" t="s">
        <v>5750</v>
      </c>
      <c r="J2838" s="273" t="s">
        <v>373</v>
      </c>
      <c r="K2838" s="275">
        <v>1.3413999999999999</v>
      </c>
      <c r="L2838" s="275">
        <v>1.3413999999999999</v>
      </c>
      <c r="M2838" s="275">
        <v>1.2369969999999999</v>
      </c>
      <c r="N2838" s="276">
        <v>7.7831370210228137</v>
      </c>
      <c r="O2838" s="273"/>
      <c r="P2838" s="273"/>
    </row>
    <row r="2839" spans="1:16" s="11" customFormat="1">
      <c r="A2839" s="271">
        <v>2836</v>
      </c>
      <c r="C2839" s="272" t="s">
        <v>2194</v>
      </c>
      <c r="D2839" s="272" t="s">
        <v>1890</v>
      </c>
      <c r="E2839" s="272"/>
      <c r="F2839" s="273" t="s">
        <v>6394</v>
      </c>
      <c r="G2839" s="274">
        <v>307611640304</v>
      </c>
      <c r="H2839" s="273" t="s">
        <v>6041</v>
      </c>
      <c r="I2839" s="273" t="s">
        <v>5750</v>
      </c>
      <c r="J2839" s="273" t="s">
        <v>373</v>
      </c>
      <c r="K2839" s="275">
        <v>0.2472</v>
      </c>
      <c r="L2839" s="275">
        <v>0.2472</v>
      </c>
      <c r="M2839" s="275">
        <v>0.22797999999999999</v>
      </c>
      <c r="N2839" s="276">
        <v>7.7750809061488733</v>
      </c>
      <c r="O2839" s="273"/>
      <c r="P2839" s="273"/>
    </row>
    <row r="2840" spans="1:16" s="11" customFormat="1">
      <c r="A2840" s="271">
        <v>2837</v>
      </c>
      <c r="C2840" s="272" t="s">
        <v>2194</v>
      </c>
      <c r="D2840" s="272" t="s">
        <v>1890</v>
      </c>
      <c r="E2840" s="272"/>
      <c r="F2840" s="273" t="s">
        <v>6396</v>
      </c>
      <c r="G2840" s="274">
        <v>307611140201</v>
      </c>
      <c r="H2840" s="273" t="s">
        <v>6421</v>
      </c>
      <c r="I2840" s="273" t="s">
        <v>5750</v>
      </c>
      <c r="J2840" s="273" t="s">
        <v>373</v>
      </c>
      <c r="K2840" s="275">
        <v>1.0406</v>
      </c>
      <c r="L2840" s="275">
        <v>1.0406</v>
      </c>
      <c r="M2840" s="275">
        <v>0.96138999999999997</v>
      </c>
      <c r="N2840" s="276">
        <v>7.6119546415529511</v>
      </c>
      <c r="O2840" s="273"/>
      <c r="P2840" s="273"/>
    </row>
    <row r="2841" spans="1:16" s="11" customFormat="1">
      <c r="A2841" s="271">
        <v>2838</v>
      </c>
      <c r="C2841" s="272" t="s">
        <v>2194</v>
      </c>
      <c r="D2841" s="272" t="s">
        <v>1890</v>
      </c>
      <c r="E2841" s="272"/>
      <c r="F2841" s="273" t="s">
        <v>3029</v>
      </c>
      <c r="G2841" s="274">
        <v>307611640105</v>
      </c>
      <c r="H2841" s="273" t="s">
        <v>6422</v>
      </c>
      <c r="I2841" s="273" t="s">
        <v>5750</v>
      </c>
      <c r="J2841" s="273" t="s">
        <v>373</v>
      </c>
      <c r="K2841" s="275">
        <v>1.0018400000000001</v>
      </c>
      <c r="L2841" s="275">
        <v>1.0018400000000001</v>
      </c>
      <c r="M2841" s="275">
        <v>0.92586500000000005</v>
      </c>
      <c r="N2841" s="276">
        <v>7.5835462748542692</v>
      </c>
      <c r="O2841" s="273"/>
      <c r="P2841" s="273"/>
    </row>
    <row r="2842" spans="1:16" s="11" customFormat="1">
      <c r="A2842" s="271">
        <v>2839</v>
      </c>
      <c r="C2842" s="272" t="s">
        <v>2194</v>
      </c>
      <c r="D2842" s="272" t="s">
        <v>1890</v>
      </c>
      <c r="E2842" s="272"/>
      <c r="F2842" s="273" t="s">
        <v>6423</v>
      </c>
      <c r="G2842" s="274">
        <v>307613240205</v>
      </c>
      <c r="H2842" s="273" t="s">
        <v>6424</v>
      </c>
      <c r="I2842" s="273" t="s">
        <v>5750</v>
      </c>
      <c r="J2842" s="273" t="s">
        <v>373</v>
      </c>
      <c r="K2842" s="275">
        <v>8.5400000000000004E-2</v>
      </c>
      <c r="L2842" s="275">
        <v>8.5400000000000004E-2</v>
      </c>
      <c r="M2842" s="275">
        <v>7.9059000000000004E-2</v>
      </c>
      <c r="N2842" s="276">
        <v>7.4250585480093667</v>
      </c>
      <c r="O2842" s="273"/>
      <c r="P2842" s="273"/>
    </row>
    <row r="2843" spans="1:16" s="11" customFormat="1">
      <c r="A2843" s="271">
        <v>2840</v>
      </c>
      <c r="C2843" s="272" t="s">
        <v>2194</v>
      </c>
      <c r="D2843" s="272" t="s">
        <v>1890</v>
      </c>
      <c r="E2843" s="272"/>
      <c r="F2843" s="273" t="s">
        <v>3027</v>
      </c>
      <c r="G2843" s="274">
        <v>307611140104</v>
      </c>
      <c r="H2843" s="273" t="s">
        <v>6425</v>
      </c>
      <c r="I2843" s="273" t="s">
        <v>5750</v>
      </c>
      <c r="J2843" s="273" t="s">
        <v>373</v>
      </c>
      <c r="K2843" s="275">
        <v>0.86941999999999997</v>
      </c>
      <c r="L2843" s="275">
        <v>0.86941999999999997</v>
      </c>
      <c r="M2843" s="275">
        <v>0.80636699999999994</v>
      </c>
      <c r="N2843" s="276">
        <v>7.2523061351245683</v>
      </c>
      <c r="O2843" s="273"/>
      <c r="P2843" s="273"/>
    </row>
    <row r="2844" spans="1:16" s="11" customFormat="1">
      <c r="A2844" s="271">
        <v>2841</v>
      </c>
      <c r="C2844" s="272" t="s">
        <v>2194</v>
      </c>
      <c r="D2844" s="272" t="s">
        <v>1890</v>
      </c>
      <c r="E2844" s="272"/>
      <c r="F2844" s="273" t="s">
        <v>6406</v>
      </c>
      <c r="G2844" s="274">
        <v>307611640202</v>
      </c>
      <c r="H2844" s="273" t="s">
        <v>6426</v>
      </c>
      <c r="I2844" s="273" t="s">
        <v>5750</v>
      </c>
      <c r="J2844" s="273" t="s">
        <v>373</v>
      </c>
      <c r="K2844" s="275">
        <v>1.2907999999999999</v>
      </c>
      <c r="L2844" s="275">
        <v>1.2907999999999999</v>
      </c>
      <c r="M2844" s="275">
        <v>1.1985840000000001</v>
      </c>
      <c r="N2844" s="276">
        <v>7.1440966842268248</v>
      </c>
      <c r="O2844" s="273"/>
      <c r="P2844" s="273"/>
    </row>
    <row r="2845" spans="1:16" s="11" customFormat="1">
      <c r="A2845" s="271">
        <v>2842</v>
      </c>
      <c r="C2845" s="272" t="s">
        <v>2194</v>
      </c>
      <c r="D2845" s="272" t="s">
        <v>1890</v>
      </c>
      <c r="E2845" s="272"/>
      <c r="F2845" s="273" t="s">
        <v>6403</v>
      </c>
      <c r="G2845" s="274">
        <v>307611640403</v>
      </c>
      <c r="H2845" s="273" t="s">
        <v>6427</v>
      </c>
      <c r="I2845" s="273" t="s">
        <v>5750</v>
      </c>
      <c r="J2845" s="273" t="s">
        <v>373</v>
      </c>
      <c r="K2845" s="275">
        <v>0.29880000000000001</v>
      </c>
      <c r="L2845" s="275">
        <v>0.29880000000000001</v>
      </c>
      <c r="M2845" s="275">
        <v>0.27778700000000001</v>
      </c>
      <c r="N2845" s="276">
        <v>7.0324631860776448</v>
      </c>
      <c r="O2845" s="273"/>
      <c r="P2845" s="273"/>
    </row>
    <row r="2846" spans="1:16" s="11" customFormat="1">
      <c r="A2846" s="271">
        <v>2843</v>
      </c>
      <c r="C2846" s="272" t="s">
        <v>2194</v>
      </c>
      <c r="D2846" s="272" t="s">
        <v>1890</v>
      </c>
      <c r="E2846" s="272"/>
      <c r="F2846" s="273" t="s">
        <v>3029</v>
      </c>
      <c r="G2846" s="274">
        <v>307611640103</v>
      </c>
      <c r="H2846" s="273" t="s">
        <v>6428</v>
      </c>
      <c r="I2846" s="273" t="s">
        <v>5750</v>
      </c>
      <c r="J2846" s="273" t="s">
        <v>373</v>
      </c>
      <c r="K2846" s="275">
        <v>1.0032000000000001</v>
      </c>
      <c r="L2846" s="275">
        <v>1.0032000000000001</v>
      </c>
      <c r="M2846" s="275">
        <v>0.93340699999999999</v>
      </c>
      <c r="N2846" s="276">
        <v>6.9570374800638062</v>
      </c>
      <c r="O2846" s="273"/>
      <c r="P2846" s="273"/>
    </row>
    <row r="2847" spans="1:16" s="11" customFormat="1">
      <c r="A2847" s="271">
        <v>2844</v>
      </c>
      <c r="C2847" s="272" t="s">
        <v>2194</v>
      </c>
      <c r="D2847" s="272" t="s">
        <v>1890</v>
      </c>
      <c r="E2847" s="272"/>
      <c r="F2847" s="273" t="s">
        <v>6403</v>
      </c>
      <c r="G2847" s="274">
        <v>307611640401</v>
      </c>
      <c r="H2847" s="273" t="s">
        <v>6429</v>
      </c>
      <c r="I2847" s="273" t="s">
        <v>5750</v>
      </c>
      <c r="J2847" s="273" t="s">
        <v>373</v>
      </c>
      <c r="K2847" s="275">
        <v>0.78739999999999999</v>
      </c>
      <c r="L2847" s="275">
        <v>0.78739999999999999</v>
      </c>
      <c r="M2847" s="275">
        <v>0.73697699999999999</v>
      </c>
      <c r="N2847" s="276">
        <v>6.4037338074676136</v>
      </c>
      <c r="O2847" s="273"/>
      <c r="P2847" s="273"/>
    </row>
    <row r="2848" spans="1:16" s="11" customFormat="1">
      <c r="A2848" s="271">
        <v>2845</v>
      </c>
      <c r="C2848" s="272" t="s">
        <v>2194</v>
      </c>
      <c r="D2848" s="272" t="s">
        <v>1890</v>
      </c>
      <c r="E2848" s="272"/>
      <c r="F2848" s="273" t="s">
        <v>3027</v>
      </c>
      <c r="G2848" s="274">
        <v>307611140103</v>
      </c>
      <c r="H2848" s="273" t="s">
        <v>6430</v>
      </c>
      <c r="I2848" s="273" t="s">
        <v>5750</v>
      </c>
      <c r="J2848" s="273" t="s">
        <v>373</v>
      </c>
      <c r="K2848" s="275">
        <v>2.0478000000000001</v>
      </c>
      <c r="L2848" s="275">
        <v>2.0478000000000001</v>
      </c>
      <c r="M2848" s="275">
        <v>1.9185760000000001</v>
      </c>
      <c r="N2848" s="276">
        <v>6.3103818732298071</v>
      </c>
      <c r="O2848" s="273"/>
      <c r="P2848" s="273"/>
    </row>
    <row r="2849" spans="1:16" s="11" customFormat="1">
      <c r="A2849" s="271">
        <v>2846</v>
      </c>
      <c r="C2849" s="272" t="s">
        <v>2194</v>
      </c>
      <c r="D2849" s="272" t="s">
        <v>1890</v>
      </c>
      <c r="E2849" s="272"/>
      <c r="F2849" s="273" t="s">
        <v>6394</v>
      </c>
      <c r="G2849" s="274">
        <v>307611640306</v>
      </c>
      <c r="H2849" s="273" t="s">
        <v>6431</v>
      </c>
      <c r="I2849" s="273" t="s">
        <v>5750</v>
      </c>
      <c r="J2849" s="273" t="s">
        <v>373</v>
      </c>
      <c r="K2849" s="275">
        <v>0.2576</v>
      </c>
      <c r="L2849" s="275">
        <v>0.2576</v>
      </c>
      <c r="M2849" s="275">
        <v>0.24180399999999999</v>
      </c>
      <c r="N2849" s="276">
        <v>6.1319875776397534</v>
      </c>
      <c r="O2849" s="273"/>
      <c r="P2849" s="273"/>
    </row>
    <row r="2850" spans="1:16" s="11" customFormat="1">
      <c r="A2850" s="271">
        <v>2847</v>
      </c>
      <c r="C2850" s="272" t="s">
        <v>2194</v>
      </c>
      <c r="D2850" s="272" t="s">
        <v>1890</v>
      </c>
      <c r="E2850" s="272"/>
      <c r="F2850" s="273" t="s">
        <v>3029</v>
      </c>
      <c r="G2850" s="274">
        <v>307611640106</v>
      </c>
      <c r="H2850" s="273" t="s">
        <v>6432</v>
      </c>
      <c r="I2850" s="273" t="s">
        <v>5750</v>
      </c>
      <c r="J2850" s="273" t="s">
        <v>373</v>
      </c>
      <c r="K2850" s="275">
        <v>3.1060000000000001E-2</v>
      </c>
      <c r="L2850" s="275">
        <v>3.1060000000000001E-2</v>
      </c>
      <c r="M2850" s="275">
        <v>2.9302000000000002E-2</v>
      </c>
      <c r="N2850" s="276">
        <v>5.6600128783000612</v>
      </c>
      <c r="O2850" s="273"/>
      <c r="P2850" s="273"/>
    </row>
    <row r="2851" spans="1:16" s="11" customFormat="1">
      <c r="A2851" s="271">
        <v>2848</v>
      </c>
      <c r="C2851" s="272" t="s">
        <v>2194</v>
      </c>
      <c r="D2851" s="272" t="s">
        <v>1890</v>
      </c>
      <c r="E2851" s="272"/>
      <c r="F2851" s="273" t="s">
        <v>6392</v>
      </c>
      <c r="G2851" s="274">
        <v>307611140301</v>
      </c>
      <c r="H2851" s="273" t="s">
        <v>6433</v>
      </c>
      <c r="I2851" s="273" t="s">
        <v>5750</v>
      </c>
      <c r="J2851" s="273" t="s">
        <v>373</v>
      </c>
      <c r="K2851" s="275">
        <v>0.311</v>
      </c>
      <c r="L2851" s="275">
        <v>0.311</v>
      </c>
      <c r="M2851" s="275">
        <v>0.294493</v>
      </c>
      <c r="N2851" s="276">
        <v>5.3077170418006414</v>
      </c>
      <c r="O2851" s="273"/>
      <c r="P2851" s="273"/>
    </row>
    <row r="2852" spans="1:16" s="11" customFormat="1">
      <c r="A2852" s="271">
        <v>2849</v>
      </c>
      <c r="C2852" s="272" t="s">
        <v>2194</v>
      </c>
      <c r="D2852" s="272" t="s">
        <v>1890</v>
      </c>
      <c r="E2852" s="272"/>
      <c r="F2852" s="273" t="s">
        <v>3027</v>
      </c>
      <c r="G2852" s="274">
        <v>307611140107</v>
      </c>
      <c r="H2852" s="273" t="s">
        <v>6434</v>
      </c>
      <c r="I2852" s="273" t="s">
        <v>5750</v>
      </c>
      <c r="J2852" s="273" t="s">
        <v>373</v>
      </c>
      <c r="K2852" s="275">
        <v>0.95911999999999997</v>
      </c>
      <c r="L2852" s="275">
        <v>0.95911999999999997</v>
      </c>
      <c r="M2852" s="275">
        <v>0.94982900000000003</v>
      </c>
      <c r="N2852" s="276">
        <v>0.96870047543580973</v>
      </c>
      <c r="O2852" s="273"/>
      <c r="P2852" s="273"/>
    </row>
    <row r="2853" spans="1:16" s="11" customFormat="1">
      <c r="A2853" s="271">
        <v>2850</v>
      </c>
      <c r="C2853" s="272" t="s">
        <v>2194</v>
      </c>
      <c r="D2853" s="272" t="s">
        <v>1890</v>
      </c>
      <c r="E2853" s="272"/>
      <c r="F2853" s="273" t="s">
        <v>3034</v>
      </c>
      <c r="G2853" s="274">
        <v>307613240108</v>
      </c>
      <c r="H2853" s="273" t="s">
        <v>6232</v>
      </c>
      <c r="I2853" s="273" t="s">
        <v>5750</v>
      </c>
      <c r="J2853" s="273" t="s">
        <v>373</v>
      </c>
      <c r="K2853" s="275">
        <v>0.53069999999999995</v>
      </c>
      <c r="L2853" s="275">
        <v>0.53069999999999995</v>
      </c>
      <c r="M2853" s="275">
        <v>0.52401699999999996</v>
      </c>
      <c r="N2853" s="276">
        <v>1.259280195967589</v>
      </c>
      <c r="O2853" s="273"/>
      <c r="P2853" s="273"/>
    </row>
    <row r="2854" spans="1:16" s="11" customFormat="1">
      <c r="A2854" s="271">
        <v>2851</v>
      </c>
      <c r="C2854" s="272" t="s">
        <v>2194</v>
      </c>
      <c r="D2854" s="272" t="s">
        <v>1890</v>
      </c>
      <c r="E2854" s="272"/>
      <c r="F2854" s="273" t="s">
        <v>3038</v>
      </c>
      <c r="G2854" s="274">
        <v>307613340106</v>
      </c>
      <c r="H2854" s="273" t="s">
        <v>6435</v>
      </c>
      <c r="I2854" s="273" t="s">
        <v>5750</v>
      </c>
      <c r="J2854" s="273" t="s">
        <v>373</v>
      </c>
      <c r="K2854" s="275">
        <v>0.217</v>
      </c>
      <c r="L2854" s="275">
        <v>0.217</v>
      </c>
      <c r="M2854" s="275">
        <v>0.21521799999999999</v>
      </c>
      <c r="N2854" s="276">
        <v>0.82119815668203022</v>
      </c>
      <c r="O2854" s="273"/>
      <c r="P2854" s="273"/>
    </row>
    <row r="2855" spans="1:16" s="11" customFormat="1">
      <c r="A2855" s="271">
        <v>2852</v>
      </c>
      <c r="C2855" s="272" t="s">
        <v>2194</v>
      </c>
      <c r="D2855" s="272" t="s">
        <v>1890</v>
      </c>
      <c r="E2855" s="272"/>
      <c r="F2855" s="273" t="s">
        <v>6436</v>
      </c>
      <c r="G2855" s="274">
        <v>307613340403</v>
      </c>
      <c r="H2855" s="273" t="s">
        <v>6437</v>
      </c>
      <c r="I2855" s="273" t="s">
        <v>5750</v>
      </c>
      <c r="J2855" s="273" t="s">
        <v>373</v>
      </c>
      <c r="K2855" s="275">
        <v>0.30659999999999998</v>
      </c>
      <c r="L2855" s="275">
        <v>0.30659999999999998</v>
      </c>
      <c r="M2855" s="275">
        <v>0.25710699999999997</v>
      </c>
      <c r="N2855" s="276">
        <v>16.142530984996743</v>
      </c>
      <c r="O2855" s="273"/>
      <c r="P2855" s="273"/>
    </row>
    <row r="2856" spans="1:16" s="11" customFormat="1">
      <c r="A2856" s="271">
        <v>2853</v>
      </c>
      <c r="C2856" s="272" t="s">
        <v>2194</v>
      </c>
      <c r="D2856" s="272" t="s">
        <v>1890</v>
      </c>
      <c r="E2856" s="272"/>
      <c r="F2856" s="273" t="s">
        <v>3033</v>
      </c>
      <c r="G2856" s="274">
        <v>307613140302</v>
      </c>
      <c r="H2856" s="273" t="s">
        <v>6438</v>
      </c>
      <c r="I2856" s="273" t="s">
        <v>5750</v>
      </c>
      <c r="J2856" s="273" t="s">
        <v>373</v>
      </c>
      <c r="K2856" s="275">
        <v>1.0187999999999999</v>
      </c>
      <c r="L2856" s="275">
        <v>1.0187999999999999</v>
      </c>
      <c r="M2856" s="275">
        <v>0.86156999999999995</v>
      </c>
      <c r="N2856" s="276">
        <v>15.43286219081272</v>
      </c>
      <c r="O2856" s="273"/>
      <c r="P2856" s="273"/>
    </row>
    <row r="2857" spans="1:16" s="11" customFormat="1">
      <c r="A2857" s="271">
        <v>2854</v>
      </c>
      <c r="C2857" s="272" t="s">
        <v>2194</v>
      </c>
      <c r="D2857" s="272" t="s">
        <v>1890</v>
      </c>
      <c r="E2857" s="272"/>
      <c r="F2857" s="273" t="s">
        <v>6439</v>
      </c>
      <c r="G2857" s="274">
        <v>307613340204</v>
      </c>
      <c r="H2857" s="273" t="s">
        <v>6440</v>
      </c>
      <c r="I2857" s="273" t="s">
        <v>5750</v>
      </c>
      <c r="J2857" s="273" t="s">
        <v>373</v>
      </c>
      <c r="K2857" s="275">
        <v>0.76719999999999999</v>
      </c>
      <c r="L2857" s="275">
        <v>0.76719999999999999</v>
      </c>
      <c r="M2857" s="275">
        <v>0.66041000000000005</v>
      </c>
      <c r="N2857" s="276">
        <v>13.919447340980179</v>
      </c>
      <c r="O2857" s="273"/>
      <c r="P2857" s="273"/>
    </row>
    <row r="2858" spans="1:16" s="11" customFormat="1">
      <c r="A2858" s="271">
        <v>2855</v>
      </c>
      <c r="C2858" s="272" t="s">
        <v>2194</v>
      </c>
      <c r="D2858" s="272" t="s">
        <v>1890</v>
      </c>
      <c r="E2858" s="272"/>
      <c r="F2858" s="273" t="s">
        <v>6441</v>
      </c>
      <c r="G2858" s="274">
        <v>307613240304</v>
      </c>
      <c r="H2858" s="273" t="s">
        <v>6442</v>
      </c>
      <c r="I2858" s="273" t="s">
        <v>5750</v>
      </c>
      <c r="J2858" s="273" t="s">
        <v>373</v>
      </c>
      <c r="K2858" s="275">
        <v>0.5262</v>
      </c>
      <c r="L2858" s="275">
        <v>0.5262</v>
      </c>
      <c r="M2858" s="275">
        <v>0.453094</v>
      </c>
      <c r="N2858" s="276">
        <v>13.893196503230712</v>
      </c>
      <c r="O2858" s="273"/>
      <c r="P2858" s="273"/>
    </row>
    <row r="2859" spans="1:16" s="11" customFormat="1">
      <c r="A2859" s="271">
        <v>2856</v>
      </c>
      <c r="C2859" s="272" t="s">
        <v>2194</v>
      </c>
      <c r="D2859" s="272" t="s">
        <v>1890</v>
      </c>
      <c r="E2859" s="272"/>
      <c r="F2859" s="273" t="s">
        <v>3033</v>
      </c>
      <c r="G2859" s="274">
        <v>307613140301</v>
      </c>
      <c r="H2859" s="273" t="s">
        <v>6443</v>
      </c>
      <c r="I2859" s="273" t="s">
        <v>5750</v>
      </c>
      <c r="J2859" s="273" t="s">
        <v>373</v>
      </c>
      <c r="K2859" s="275">
        <v>1.5884</v>
      </c>
      <c r="L2859" s="275">
        <v>1.5884</v>
      </c>
      <c r="M2859" s="275">
        <v>1.367731</v>
      </c>
      <c r="N2859" s="276">
        <v>13.892533366910097</v>
      </c>
      <c r="O2859" s="273"/>
      <c r="P2859" s="273"/>
    </row>
    <row r="2860" spans="1:16" s="11" customFormat="1">
      <c r="A2860" s="271">
        <v>2857</v>
      </c>
      <c r="C2860" s="272" t="s">
        <v>2194</v>
      </c>
      <c r="D2860" s="272" t="s">
        <v>1890</v>
      </c>
      <c r="E2860" s="272"/>
      <c r="F2860" s="273" t="s">
        <v>6439</v>
      </c>
      <c r="G2860" s="274">
        <v>307613340202</v>
      </c>
      <c r="H2860" s="273" t="s">
        <v>6444</v>
      </c>
      <c r="I2860" s="273" t="s">
        <v>5750</v>
      </c>
      <c r="J2860" s="273" t="s">
        <v>373</v>
      </c>
      <c r="K2860" s="275">
        <v>0.438</v>
      </c>
      <c r="L2860" s="275">
        <v>0.438</v>
      </c>
      <c r="M2860" s="275">
        <v>0.37988899999999998</v>
      </c>
      <c r="N2860" s="276">
        <v>13.267351598173521</v>
      </c>
      <c r="O2860" s="273"/>
      <c r="P2860" s="273"/>
    </row>
    <row r="2861" spans="1:16" s="11" customFormat="1">
      <c r="A2861" s="271">
        <v>2858</v>
      </c>
      <c r="C2861" s="272" t="s">
        <v>2194</v>
      </c>
      <c r="D2861" s="272" t="s">
        <v>1890</v>
      </c>
      <c r="E2861" s="272"/>
      <c r="F2861" s="273" t="s">
        <v>3075</v>
      </c>
      <c r="G2861" s="274">
        <v>307621340104</v>
      </c>
      <c r="H2861" s="273" t="s">
        <v>6445</v>
      </c>
      <c r="I2861" s="273" t="s">
        <v>5750</v>
      </c>
      <c r="J2861" s="273" t="s">
        <v>373</v>
      </c>
      <c r="K2861" s="275">
        <v>1.4952799999999999</v>
      </c>
      <c r="L2861" s="275">
        <v>1.4952799999999999</v>
      </c>
      <c r="M2861" s="275">
        <v>1.3013319999999999</v>
      </c>
      <c r="N2861" s="276">
        <v>12.970681076453911</v>
      </c>
      <c r="O2861" s="273"/>
      <c r="P2861" s="273"/>
    </row>
    <row r="2862" spans="1:16" s="11" customFormat="1">
      <c r="A2862" s="271">
        <v>2859</v>
      </c>
      <c r="C2862" s="272" t="s">
        <v>2194</v>
      </c>
      <c r="D2862" s="272" t="s">
        <v>1890</v>
      </c>
      <c r="E2862" s="272"/>
      <c r="F2862" s="273" t="s">
        <v>3033</v>
      </c>
      <c r="G2862" s="274">
        <v>307613140305</v>
      </c>
      <c r="H2862" s="273" t="s">
        <v>6446</v>
      </c>
      <c r="I2862" s="273" t="s">
        <v>5750</v>
      </c>
      <c r="J2862" s="273" t="s">
        <v>373</v>
      </c>
      <c r="K2862" s="275">
        <v>2.0190000000000001</v>
      </c>
      <c r="L2862" s="275">
        <v>2.0190000000000001</v>
      </c>
      <c r="M2862" s="275">
        <v>1.7593510000000001</v>
      </c>
      <c r="N2862" s="276">
        <v>12.860277365032195</v>
      </c>
      <c r="O2862" s="273"/>
      <c r="P2862" s="273"/>
    </row>
    <row r="2863" spans="1:16" s="11" customFormat="1">
      <c r="A2863" s="271">
        <v>2860</v>
      </c>
      <c r="C2863" s="272" t="s">
        <v>2194</v>
      </c>
      <c r="D2863" s="272" t="s">
        <v>1890</v>
      </c>
      <c r="E2863" s="272"/>
      <c r="F2863" s="273" t="s">
        <v>3040</v>
      </c>
      <c r="G2863" s="274">
        <v>307613140106</v>
      </c>
      <c r="H2863" s="273" t="s">
        <v>6447</v>
      </c>
      <c r="I2863" s="273" t="s">
        <v>5750</v>
      </c>
      <c r="J2863" s="273" t="s">
        <v>373</v>
      </c>
      <c r="K2863" s="275">
        <v>0.6996</v>
      </c>
      <c r="L2863" s="275">
        <v>0.6996</v>
      </c>
      <c r="M2863" s="275">
        <v>0.61048400000000003</v>
      </c>
      <c r="N2863" s="276">
        <v>12.738136077758716</v>
      </c>
      <c r="O2863" s="273"/>
      <c r="P2863" s="273"/>
    </row>
    <row r="2864" spans="1:16" s="11" customFormat="1">
      <c r="A2864" s="271">
        <v>2861</v>
      </c>
      <c r="C2864" s="272" t="s">
        <v>2194</v>
      </c>
      <c r="D2864" s="272" t="s">
        <v>1890</v>
      </c>
      <c r="E2864" s="272"/>
      <c r="F2864" s="273" t="s">
        <v>6448</v>
      </c>
      <c r="G2864" s="274">
        <v>307613440202</v>
      </c>
      <c r="H2864" s="273" t="s">
        <v>6449</v>
      </c>
      <c r="I2864" s="273" t="s">
        <v>5750</v>
      </c>
      <c r="J2864" s="273" t="s">
        <v>373</v>
      </c>
      <c r="K2864" s="275">
        <v>1.1592</v>
      </c>
      <c r="L2864" s="275">
        <v>1.1592</v>
      </c>
      <c r="M2864" s="275">
        <v>1.016316</v>
      </c>
      <c r="N2864" s="276">
        <v>12.32608695652174</v>
      </c>
      <c r="O2864" s="273"/>
      <c r="P2864" s="273"/>
    </row>
    <row r="2865" spans="1:16" s="11" customFormat="1">
      <c r="A2865" s="271">
        <v>2862</v>
      </c>
      <c r="C2865" s="272" t="s">
        <v>2194</v>
      </c>
      <c r="D2865" s="272" t="s">
        <v>1890</v>
      </c>
      <c r="E2865" s="272"/>
      <c r="F2865" s="273" t="s">
        <v>6439</v>
      </c>
      <c r="G2865" s="274">
        <v>307613340201</v>
      </c>
      <c r="H2865" s="273" t="s">
        <v>6450</v>
      </c>
      <c r="I2865" s="273" t="s">
        <v>5750</v>
      </c>
      <c r="J2865" s="273" t="s">
        <v>373</v>
      </c>
      <c r="K2865" s="275">
        <v>0.71050000000000002</v>
      </c>
      <c r="L2865" s="275">
        <v>0.71050000000000002</v>
      </c>
      <c r="M2865" s="275">
        <v>0.62428399999999995</v>
      </c>
      <c r="N2865" s="276">
        <v>12.134553131597476</v>
      </c>
      <c r="O2865" s="273"/>
      <c r="P2865" s="273"/>
    </row>
    <row r="2866" spans="1:16" s="11" customFormat="1">
      <c r="A2866" s="271">
        <v>2863</v>
      </c>
      <c r="C2866" s="272" t="s">
        <v>2194</v>
      </c>
      <c r="D2866" s="272" t="s">
        <v>1890</v>
      </c>
      <c r="E2866" s="272"/>
      <c r="F2866" s="273" t="s">
        <v>3042</v>
      </c>
      <c r="G2866" s="274">
        <v>307613440105</v>
      </c>
      <c r="H2866" s="273" t="s">
        <v>6451</v>
      </c>
      <c r="I2866" s="273" t="s">
        <v>5750</v>
      </c>
      <c r="J2866" s="273" t="s">
        <v>373</v>
      </c>
      <c r="K2866" s="275">
        <v>0.49020000000000002</v>
      </c>
      <c r="L2866" s="275">
        <v>0.49020000000000002</v>
      </c>
      <c r="M2866" s="275">
        <v>0.43377900000000003</v>
      </c>
      <c r="N2866" s="276">
        <v>11.509791921664627</v>
      </c>
      <c r="O2866" s="273"/>
      <c r="P2866" s="273"/>
    </row>
    <row r="2867" spans="1:16" s="11" customFormat="1">
      <c r="A2867" s="271">
        <v>2864</v>
      </c>
      <c r="C2867" s="272" t="s">
        <v>2194</v>
      </c>
      <c r="D2867" s="272" t="s">
        <v>1890</v>
      </c>
      <c r="E2867" s="272"/>
      <c r="F2867" s="273" t="s">
        <v>6452</v>
      </c>
      <c r="G2867" s="274">
        <v>307613340302</v>
      </c>
      <c r="H2867" s="273" t="s">
        <v>6453</v>
      </c>
      <c r="I2867" s="273" t="s">
        <v>5750</v>
      </c>
      <c r="J2867" s="273" t="s">
        <v>373</v>
      </c>
      <c r="K2867" s="275">
        <v>0.52300000000000002</v>
      </c>
      <c r="L2867" s="275">
        <v>0.52300000000000002</v>
      </c>
      <c r="M2867" s="275">
        <v>0.46357999999999999</v>
      </c>
      <c r="N2867" s="276">
        <v>11.361376673040159</v>
      </c>
      <c r="O2867" s="273"/>
      <c r="P2867" s="273"/>
    </row>
    <row r="2868" spans="1:16" s="11" customFormat="1">
      <c r="A2868" s="271">
        <v>2865</v>
      </c>
      <c r="C2868" s="272" t="s">
        <v>2194</v>
      </c>
      <c r="D2868" s="272" t="s">
        <v>1890</v>
      </c>
      <c r="E2868" s="272"/>
      <c r="F2868" s="273" t="s">
        <v>3033</v>
      </c>
      <c r="G2868" s="274">
        <v>307613140303</v>
      </c>
      <c r="H2868" s="273" t="s">
        <v>6454</v>
      </c>
      <c r="I2868" s="273" t="s">
        <v>5750</v>
      </c>
      <c r="J2868" s="273" t="s">
        <v>373</v>
      </c>
      <c r="K2868" s="275">
        <v>0.37980000000000003</v>
      </c>
      <c r="L2868" s="275">
        <v>0.37980000000000003</v>
      </c>
      <c r="M2868" s="275">
        <v>0.33723999999999998</v>
      </c>
      <c r="N2868" s="276">
        <v>11.205897840968941</v>
      </c>
      <c r="O2868" s="273"/>
      <c r="P2868" s="273"/>
    </row>
    <row r="2869" spans="1:16" s="11" customFormat="1">
      <c r="A2869" s="271">
        <v>2866</v>
      </c>
      <c r="C2869" s="272" t="s">
        <v>2194</v>
      </c>
      <c r="D2869" s="272" t="s">
        <v>1890</v>
      </c>
      <c r="E2869" s="272"/>
      <c r="F2869" s="273" t="s">
        <v>6448</v>
      </c>
      <c r="G2869" s="274">
        <v>307613440201</v>
      </c>
      <c r="H2869" s="273" t="s">
        <v>6455</v>
      </c>
      <c r="I2869" s="273" t="s">
        <v>5750</v>
      </c>
      <c r="J2869" s="273" t="s">
        <v>373</v>
      </c>
      <c r="K2869" s="275">
        <v>0.42693999999999999</v>
      </c>
      <c r="L2869" s="275">
        <v>0.42693999999999999</v>
      </c>
      <c r="M2869" s="275">
        <v>0.37913999999999998</v>
      </c>
      <c r="N2869" s="276">
        <v>11.195952592870196</v>
      </c>
      <c r="O2869" s="273"/>
      <c r="P2869" s="273"/>
    </row>
    <row r="2870" spans="1:16" s="11" customFormat="1">
      <c r="A2870" s="271">
        <v>2867</v>
      </c>
      <c r="C2870" s="272" t="s">
        <v>2194</v>
      </c>
      <c r="D2870" s="272" t="s">
        <v>1890</v>
      </c>
      <c r="E2870" s="272"/>
      <c r="F2870" s="273" t="s">
        <v>3034</v>
      </c>
      <c r="G2870" s="274">
        <v>307613240105</v>
      </c>
      <c r="H2870" s="273" t="s">
        <v>6456</v>
      </c>
      <c r="I2870" s="273" t="s">
        <v>5750</v>
      </c>
      <c r="J2870" s="273" t="s">
        <v>373</v>
      </c>
      <c r="K2870" s="275">
        <v>1.4536</v>
      </c>
      <c r="L2870" s="275">
        <v>1.4536</v>
      </c>
      <c r="M2870" s="275">
        <v>1.291749</v>
      </c>
      <c r="N2870" s="276">
        <v>11.134493670886075</v>
      </c>
      <c r="O2870" s="273"/>
      <c r="P2870" s="273"/>
    </row>
    <row r="2871" spans="1:16" s="11" customFormat="1">
      <c r="A2871" s="271">
        <v>2868</v>
      </c>
      <c r="C2871" s="272" t="s">
        <v>2194</v>
      </c>
      <c r="D2871" s="272" t="s">
        <v>1890</v>
      </c>
      <c r="E2871" s="272"/>
      <c r="F2871" s="273" t="s">
        <v>6448</v>
      </c>
      <c r="G2871" s="274">
        <v>307613440204</v>
      </c>
      <c r="H2871" s="273" t="s">
        <v>6457</v>
      </c>
      <c r="I2871" s="273" t="s">
        <v>5750</v>
      </c>
      <c r="J2871" s="273" t="s">
        <v>373</v>
      </c>
      <c r="K2871" s="275">
        <v>0.62280000000000002</v>
      </c>
      <c r="L2871" s="275">
        <v>0.62280000000000002</v>
      </c>
      <c r="M2871" s="275">
        <v>0.55393199999999998</v>
      </c>
      <c r="N2871" s="276">
        <v>11.057803468208098</v>
      </c>
      <c r="O2871" s="273"/>
      <c r="P2871" s="273"/>
    </row>
    <row r="2872" spans="1:16" s="11" customFormat="1">
      <c r="A2872" s="271">
        <v>2869</v>
      </c>
      <c r="C2872" s="272" t="s">
        <v>2194</v>
      </c>
      <c r="D2872" s="272" t="s">
        <v>1890</v>
      </c>
      <c r="E2872" s="272"/>
      <c r="F2872" s="273" t="s">
        <v>6448</v>
      </c>
      <c r="G2872" s="274">
        <v>307613440203</v>
      </c>
      <c r="H2872" s="273" t="s">
        <v>6458</v>
      </c>
      <c r="I2872" s="273" t="s">
        <v>5750</v>
      </c>
      <c r="J2872" s="273" t="s">
        <v>373</v>
      </c>
      <c r="K2872" s="275">
        <v>1.4796</v>
      </c>
      <c r="L2872" s="275">
        <v>1.4796</v>
      </c>
      <c r="M2872" s="275">
        <v>1.3193809999999999</v>
      </c>
      <c r="N2872" s="276">
        <v>10.828534739118687</v>
      </c>
      <c r="O2872" s="273"/>
      <c r="P2872" s="273"/>
    </row>
    <row r="2873" spans="1:16" s="11" customFormat="1">
      <c r="A2873" s="271">
        <v>2870</v>
      </c>
      <c r="C2873" s="272" t="s">
        <v>2194</v>
      </c>
      <c r="D2873" s="272" t="s">
        <v>1890</v>
      </c>
      <c r="E2873" s="272"/>
      <c r="F2873" s="273" t="s">
        <v>3034</v>
      </c>
      <c r="G2873" s="274">
        <v>307613240102</v>
      </c>
      <c r="H2873" s="273" t="s">
        <v>6459</v>
      </c>
      <c r="I2873" s="273" t="s">
        <v>5750</v>
      </c>
      <c r="J2873" s="273" t="s">
        <v>373</v>
      </c>
      <c r="K2873" s="275">
        <v>0.97450000000000003</v>
      </c>
      <c r="L2873" s="275">
        <v>0.97450000000000003</v>
      </c>
      <c r="M2873" s="275">
        <v>0.86947399999999997</v>
      </c>
      <c r="N2873" s="276">
        <v>10.777424320164194</v>
      </c>
      <c r="O2873" s="273"/>
      <c r="P2873" s="273"/>
    </row>
    <row r="2874" spans="1:16" s="11" customFormat="1">
      <c r="A2874" s="271">
        <v>2871</v>
      </c>
      <c r="C2874" s="272" t="s">
        <v>2194</v>
      </c>
      <c r="D2874" s="272" t="s">
        <v>1890</v>
      </c>
      <c r="E2874" s="272"/>
      <c r="F2874" s="273" t="s">
        <v>6448</v>
      </c>
      <c r="G2874" s="274">
        <v>307613440205</v>
      </c>
      <c r="H2874" s="273" t="s">
        <v>6460</v>
      </c>
      <c r="I2874" s="273" t="s">
        <v>5750</v>
      </c>
      <c r="J2874" s="273" t="s">
        <v>373</v>
      </c>
      <c r="K2874" s="275">
        <v>1.1948000000000001</v>
      </c>
      <c r="L2874" s="275">
        <v>1.1948000000000001</v>
      </c>
      <c r="M2874" s="275">
        <v>1.066319</v>
      </c>
      <c r="N2874" s="276">
        <v>10.753347840642791</v>
      </c>
      <c r="O2874" s="273"/>
      <c r="P2874" s="273"/>
    </row>
    <row r="2875" spans="1:16" s="11" customFormat="1">
      <c r="A2875" s="271">
        <v>2872</v>
      </c>
      <c r="C2875" s="272" t="s">
        <v>2194</v>
      </c>
      <c r="D2875" s="272" t="s">
        <v>1890</v>
      </c>
      <c r="E2875" s="272"/>
      <c r="F2875" s="273" t="s">
        <v>6452</v>
      </c>
      <c r="G2875" s="274">
        <v>307613340303</v>
      </c>
      <c r="H2875" s="273" t="s">
        <v>6461</v>
      </c>
      <c r="I2875" s="273" t="s">
        <v>5750</v>
      </c>
      <c r="J2875" s="273" t="s">
        <v>373</v>
      </c>
      <c r="K2875" s="275">
        <v>0.88660000000000005</v>
      </c>
      <c r="L2875" s="275">
        <v>0.88660000000000005</v>
      </c>
      <c r="M2875" s="275">
        <v>0.79480899999999999</v>
      </c>
      <c r="N2875" s="276">
        <v>10.35314685314686</v>
      </c>
      <c r="O2875" s="273"/>
      <c r="P2875" s="273"/>
    </row>
    <row r="2876" spans="1:16" s="11" customFormat="1">
      <c r="A2876" s="271">
        <v>2873</v>
      </c>
      <c r="C2876" s="272" t="s">
        <v>2194</v>
      </c>
      <c r="D2876" s="272" t="s">
        <v>1890</v>
      </c>
      <c r="E2876" s="272"/>
      <c r="F2876" s="273" t="s">
        <v>3040</v>
      </c>
      <c r="G2876" s="274">
        <v>307613140103</v>
      </c>
      <c r="H2876" s="273" t="s">
        <v>6462</v>
      </c>
      <c r="I2876" s="273" t="s">
        <v>5750</v>
      </c>
      <c r="J2876" s="273" t="s">
        <v>373</v>
      </c>
      <c r="K2876" s="275">
        <v>6.8000000000000005E-2</v>
      </c>
      <c r="L2876" s="275">
        <v>6.8000000000000005E-2</v>
      </c>
      <c r="M2876" s="275">
        <v>6.0978999999999998E-2</v>
      </c>
      <c r="N2876" s="276">
        <v>10.32500000000001</v>
      </c>
      <c r="O2876" s="273"/>
      <c r="P2876" s="273"/>
    </row>
    <row r="2877" spans="1:16" s="11" customFormat="1">
      <c r="A2877" s="271">
        <v>2874</v>
      </c>
      <c r="C2877" s="272" t="s">
        <v>2194</v>
      </c>
      <c r="D2877" s="272" t="s">
        <v>1890</v>
      </c>
      <c r="E2877" s="272"/>
      <c r="F2877" s="273" t="s">
        <v>6436</v>
      </c>
      <c r="G2877" s="274">
        <v>307613340401</v>
      </c>
      <c r="H2877" s="273" t="s">
        <v>6463</v>
      </c>
      <c r="I2877" s="273" t="s">
        <v>5750</v>
      </c>
      <c r="J2877" s="273" t="s">
        <v>373</v>
      </c>
      <c r="K2877" s="275">
        <v>0.52259999999999995</v>
      </c>
      <c r="L2877" s="275">
        <v>0.52259999999999995</v>
      </c>
      <c r="M2877" s="275">
        <v>0.46873399999999998</v>
      </c>
      <c r="N2877" s="276">
        <v>10.307309605817064</v>
      </c>
      <c r="O2877" s="273"/>
      <c r="P2877" s="273"/>
    </row>
    <row r="2878" spans="1:16" s="11" customFormat="1">
      <c r="A2878" s="271">
        <v>2875</v>
      </c>
      <c r="C2878" s="272" t="s">
        <v>2194</v>
      </c>
      <c r="D2878" s="272" t="s">
        <v>1890</v>
      </c>
      <c r="E2878" s="272"/>
      <c r="F2878" s="273" t="s">
        <v>3027</v>
      </c>
      <c r="G2878" s="274">
        <v>307611140106</v>
      </c>
      <c r="H2878" s="273" t="s">
        <v>6464</v>
      </c>
      <c r="I2878" s="273" t="s">
        <v>5750</v>
      </c>
      <c r="J2878" s="273" t="s">
        <v>373</v>
      </c>
      <c r="K2878" s="275">
        <v>0.74038000000000004</v>
      </c>
      <c r="L2878" s="275">
        <v>0.74038000000000004</v>
      </c>
      <c r="M2878" s="275">
        <v>0.666655</v>
      </c>
      <c r="N2878" s="276">
        <v>9.9577244117885453</v>
      </c>
      <c r="O2878" s="273"/>
      <c r="P2878" s="273"/>
    </row>
    <row r="2879" spans="1:16" s="11" customFormat="1">
      <c r="A2879" s="271">
        <v>2876</v>
      </c>
      <c r="C2879" s="272" t="s">
        <v>2194</v>
      </c>
      <c r="D2879" s="272" t="s">
        <v>1890</v>
      </c>
      <c r="E2879" s="272"/>
      <c r="F2879" s="273" t="s">
        <v>6439</v>
      </c>
      <c r="G2879" s="274">
        <v>307613340203</v>
      </c>
      <c r="H2879" s="273" t="s">
        <v>6465</v>
      </c>
      <c r="I2879" s="273" t="s">
        <v>5750</v>
      </c>
      <c r="J2879" s="273" t="s">
        <v>373</v>
      </c>
      <c r="K2879" s="275">
        <v>1.2450000000000001</v>
      </c>
      <c r="L2879" s="275">
        <v>1.2450000000000001</v>
      </c>
      <c r="M2879" s="275">
        <v>1.1217220000000001</v>
      </c>
      <c r="N2879" s="276">
        <v>9.9018473895582328</v>
      </c>
      <c r="O2879" s="273"/>
      <c r="P2879" s="273"/>
    </row>
    <row r="2880" spans="1:16" s="11" customFormat="1">
      <c r="A2880" s="271">
        <v>2877</v>
      </c>
      <c r="C2880" s="272" t="s">
        <v>2194</v>
      </c>
      <c r="D2880" s="272" t="s">
        <v>1890</v>
      </c>
      <c r="E2880" s="272"/>
      <c r="F2880" s="273" t="s">
        <v>3034</v>
      </c>
      <c r="G2880" s="274">
        <v>307613240103</v>
      </c>
      <c r="H2880" s="273" t="s">
        <v>6466</v>
      </c>
      <c r="I2880" s="273" t="s">
        <v>5750</v>
      </c>
      <c r="J2880" s="273" t="s">
        <v>373</v>
      </c>
      <c r="K2880" s="275">
        <v>0.4864</v>
      </c>
      <c r="L2880" s="275">
        <v>0.4864</v>
      </c>
      <c r="M2880" s="275">
        <v>0.43971700000000002</v>
      </c>
      <c r="N2880" s="276">
        <v>9.5976562499999947</v>
      </c>
      <c r="O2880" s="273"/>
      <c r="P2880" s="273"/>
    </row>
    <row r="2881" spans="1:16" s="11" customFormat="1">
      <c r="A2881" s="271">
        <v>2878</v>
      </c>
      <c r="C2881" s="272" t="s">
        <v>2194</v>
      </c>
      <c r="D2881" s="272" t="s">
        <v>1890</v>
      </c>
      <c r="E2881" s="272"/>
      <c r="F2881" s="273" t="s">
        <v>6441</v>
      </c>
      <c r="G2881" s="274">
        <v>307613240301</v>
      </c>
      <c r="H2881" s="273" t="s">
        <v>6467</v>
      </c>
      <c r="I2881" s="273" t="s">
        <v>5750</v>
      </c>
      <c r="J2881" s="273" t="s">
        <v>373</v>
      </c>
      <c r="K2881" s="275">
        <v>1.6696</v>
      </c>
      <c r="L2881" s="275">
        <v>1.6696</v>
      </c>
      <c r="M2881" s="275">
        <v>1.5112289999999999</v>
      </c>
      <c r="N2881" s="276">
        <v>9.4855654048874012</v>
      </c>
      <c r="O2881" s="273"/>
      <c r="P2881" s="273"/>
    </row>
    <row r="2882" spans="1:16" s="11" customFormat="1">
      <c r="A2882" s="271">
        <v>2879</v>
      </c>
      <c r="C2882" s="272" t="s">
        <v>2194</v>
      </c>
      <c r="D2882" s="272" t="s">
        <v>1890</v>
      </c>
      <c r="E2882" s="272"/>
      <c r="F2882" s="273" t="s">
        <v>3034</v>
      </c>
      <c r="G2882" s="274">
        <v>307613240107</v>
      </c>
      <c r="H2882" s="273" t="s">
        <v>6468</v>
      </c>
      <c r="I2882" s="273" t="s">
        <v>5750</v>
      </c>
      <c r="J2882" s="273" t="s">
        <v>373</v>
      </c>
      <c r="K2882" s="275">
        <v>0.30669999999999997</v>
      </c>
      <c r="L2882" s="275">
        <v>0.30669999999999997</v>
      </c>
      <c r="M2882" s="275">
        <v>0.27889599999999998</v>
      </c>
      <c r="N2882" s="276">
        <v>9.0655363547440491</v>
      </c>
      <c r="O2882" s="273"/>
      <c r="P2882" s="273"/>
    </row>
    <row r="2883" spans="1:16" s="11" customFormat="1">
      <c r="A2883" s="271">
        <v>2880</v>
      </c>
      <c r="C2883" s="272" t="s">
        <v>2194</v>
      </c>
      <c r="D2883" s="272" t="s">
        <v>1890</v>
      </c>
      <c r="E2883" s="272"/>
      <c r="F2883" s="273" t="s">
        <v>3034</v>
      </c>
      <c r="G2883" s="274">
        <v>307613240104</v>
      </c>
      <c r="H2883" s="273" t="s">
        <v>6469</v>
      </c>
      <c r="I2883" s="273" t="s">
        <v>5750</v>
      </c>
      <c r="J2883" s="273" t="s">
        <v>373</v>
      </c>
      <c r="K2883" s="275">
        <v>0.18</v>
      </c>
      <c r="L2883" s="275">
        <v>0.18</v>
      </c>
      <c r="M2883" s="275">
        <v>0.163712</v>
      </c>
      <c r="N2883" s="276">
        <v>9.0488888888888876</v>
      </c>
      <c r="O2883" s="273"/>
      <c r="P2883" s="273"/>
    </row>
    <row r="2884" spans="1:16" s="11" customFormat="1">
      <c r="A2884" s="271">
        <v>2881</v>
      </c>
      <c r="C2884" s="272" t="s">
        <v>2194</v>
      </c>
      <c r="D2884" s="272" t="s">
        <v>1890</v>
      </c>
      <c r="E2884" s="272"/>
      <c r="F2884" s="273" t="s">
        <v>3036</v>
      </c>
      <c r="G2884" s="274">
        <v>307613140203</v>
      </c>
      <c r="H2884" s="273" t="s">
        <v>6470</v>
      </c>
      <c r="I2884" s="273" t="s">
        <v>5750</v>
      </c>
      <c r="J2884" s="273" t="s">
        <v>373</v>
      </c>
      <c r="K2884" s="275">
        <v>1.10816</v>
      </c>
      <c r="L2884" s="275">
        <v>1.10816</v>
      </c>
      <c r="M2884" s="275">
        <v>1.0085299999999999</v>
      </c>
      <c r="N2884" s="276">
        <v>8.9905789777649527</v>
      </c>
      <c r="O2884" s="273"/>
      <c r="P2884" s="273"/>
    </row>
    <row r="2885" spans="1:16" s="11" customFormat="1">
      <c r="A2885" s="271">
        <v>2882</v>
      </c>
      <c r="C2885" s="272" t="s">
        <v>2194</v>
      </c>
      <c r="D2885" s="272" t="s">
        <v>1890</v>
      </c>
      <c r="E2885" s="272"/>
      <c r="F2885" s="273" t="s">
        <v>6471</v>
      </c>
      <c r="G2885" s="274">
        <v>307613140401</v>
      </c>
      <c r="H2885" s="273" t="s">
        <v>6472</v>
      </c>
      <c r="I2885" s="273" t="s">
        <v>5750</v>
      </c>
      <c r="J2885" s="273" t="s">
        <v>373</v>
      </c>
      <c r="K2885" s="275">
        <v>8.5459999999999994E-2</v>
      </c>
      <c r="L2885" s="275">
        <v>8.5459999999999994E-2</v>
      </c>
      <c r="M2885" s="275">
        <v>7.7869999999999995E-2</v>
      </c>
      <c r="N2885" s="276">
        <v>8.8813479990638893</v>
      </c>
      <c r="O2885" s="273"/>
      <c r="P2885" s="273"/>
    </row>
    <row r="2886" spans="1:16" s="11" customFormat="1">
      <c r="A2886" s="271">
        <v>2883</v>
      </c>
      <c r="C2886" s="272" t="s">
        <v>2194</v>
      </c>
      <c r="D2886" s="272" t="s">
        <v>1890</v>
      </c>
      <c r="E2886" s="272"/>
      <c r="F2886" s="273" t="s">
        <v>3040</v>
      </c>
      <c r="G2886" s="274">
        <v>307613140104</v>
      </c>
      <c r="H2886" s="273" t="s">
        <v>3667</v>
      </c>
      <c r="I2886" s="273" t="s">
        <v>5750</v>
      </c>
      <c r="J2886" s="273" t="s">
        <v>373</v>
      </c>
      <c r="K2886" s="275">
        <v>0.40139999999999998</v>
      </c>
      <c r="L2886" s="275">
        <v>0.40139999999999998</v>
      </c>
      <c r="M2886" s="275">
        <v>0.366622</v>
      </c>
      <c r="N2886" s="276">
        <v>8.6641753861484752</v>
      </c>
      <c r="O2886" s="273"/>
      <c r="P2886" s="273"/>
    </row>
    <row r="2887" spans="1:16" s="11" customFormat="1">
      <c r="A2887" s="271">
        <v>2884</v>
      </c>
      <c r="C2887" s="272" t="s">
        <v>2194</v>
      </c>
      <c r="D2887" s="272" t="s">
        <v>1890</v>
      </c>
      <c r="E2887" s="272"/>
      <c r="F2887" s="273" t="s">
        <v>3042</v>
      </c>
      <c r="G2887" s="274">
        <v>307613440104</v>
      </c>
      <c r="H2887" s="273" t="s">
        <v>6473</v>
      </c>
      <c r="I2887" s="273" t="s">
        <v>5750</v>
      </c>
      <c r="J2887" s="273" t="s">
        <v>373</v>
      </c>
      <c r="K2887" s="275">
        <v>0.80820000000000003</v>
      </c>
      <c r="L2887" s="275">
        <v>0.80820000000000003</v>
      </c>
      <c r="M2887" s="275">
        <v>0.73833499999999996</v>
      </c>
      <c r="N2887" s="276">
        <v>8.6445186834941925</v>
      </c>
      <c r="O2887" s="273"/>
      <c r="P2887" s="273"/>
    </row>
    <row r="2888" spans="1:16" s="11" customFormat="1">
      <c r="A2888" s="271">
        <v>2885</v>
      </c>
      <c r="C2888" s="272" t="s">
        <v>2194</v>
      </c>
      <c r="D2888" s="272" t="s">
        <v>1890</v>
      </c>
      <c r="E2888" s="272"/>
      <c r="F2888" s="273" t="s">
        <v>3036</v>
      </c>
      <c r="G2888" s="274">
        <v>307613140204</v>
      </c>
      <c r="H2888" s="273" t="s">
        <v>6474</v>
      </c>
      <c r="I2888" s="273" t="s">
        <v>5750</v>
      </c>
      <c r="J2888" s="273" t="s">
        <v>373</v>
      </c>
      <c r="K2888" s="275">
        <v>0.55779999999999996</v>
      </c>
      <c r="L2888" s="275">
        <v>0.55779999999999996</v>
      </c>
      <c r="M2888" s="275">
        <v>0.509741</v>
      </c>
      <c r="N2888" s="276">
        <v>8.6158121190390755</v>
      </c>
      <c r="O2888" s="273"/>
      <c r="P2888" s="273"/>
    </row>
    <row r="2889" spans="1:16" s="11" customFormat="1">
      <c r="A2889" s="271">
        <v>2886</v>
      </c>
      <c r="C2889" s="272" t="s">
        <v>2194</v>
      </c>
      <c r="D2889" s="272" t="s">
        <v>1890</v>
      </c>
      <c r="E2889" s="272"/>
      <c r="F2889" s="273" t="s">
        <v>6436</v>
      </c>
      <c r="G2889" s="274">
        <v>307613340402</v>
      </c>
      <c r="H2889" s="273" t="s">
        <v>6475</v>
      </c>
      <c r="I2889" s="273" t="s">
        <v>5750</v>
      </c>
      <c r="J2889" s="273" t="s">
        <v>373</v>
      </c>
      <c r="K2889" s="275">
        <v>0.92900000000000005</v>
      </c>
      <c r="L2889" s="275">
        <v>0.92900000000000005</v>
      </c>
      <c r="M2889" s="275">
        <v>0.84927799999999998</v>
      </c>
      <c r="N2889" s="276">
        <v>8.5814854682454325</v>
      </c>
      <c r="O2889" s="273"/>
      <c r="P2889" s="273"/>
    </row>
    <row r="2890" spans="1:16" s="11" customFormat="1">
      <c r="A2890" s="271">
        <v>2887</v>
      </c>
      <c r="C2890" s="272" t="s">
        <v>2194</v>
      </c>
      <c r="D2890" s="272" t="s">
        <v>1890</v>
      </c>
      <c r="E2890" s="272"/>
      <c r="F2890" s="273" t="s">
        <v>6471</v>
      </c>
      <c r="G2890" s="274">
        <v>307613140404</v>
      </c>
      <c r="H2890" s="273" t="s">
        <v>6476</v>
      </c>
      <c r="I2890" s="273" t="s">
        <v>5750</v>
      </c>
      <c r="J2890" s="273" t="s">
        <v>373</v>
      </c>
      <c r="K2890" s="275">
        <v>0.22819999999999999</v>
      </c>
      <c r="L2890" s="275">
        <v>0.22819999999999999</v>
      </c>
      <c r="M2890" s="275">
        <v>0.20874300000000001</v>
      </c>
      <c r="N2890" s="276">
        <v>8.5262927256792196</v>
      </c>
      <c r="O2890" s="273"/>
      <c r="P2890" s="273"/>
    </row>
    <row r="2891" spans="1:16" s="11" customFormat="1">
      <c r="A2891" s="271">
        <v>2888</v>
      </c>
      <c r="C2891" s="272" t="s">
        <v>2194</v>
      </c>
      <c r="D2891" s="272" t="s">
        <v>1890</v>
      </c>
      <c r="E2891" s="272"/>
      <c r="F2891" s="273" t="s">
        <v>6423</v>
      </c>
      <c r="G2891" s="274">
        <v>307613240203</v>
      </c>
      <c r="H2891" s="273" t="s">
        <v>6477</v>
      </c>
      <c r="I2891" s="273" t="s">
        <v>5750</v>
      </c>
      <c r="J2891" s="273" t="s">
        <v>373</v>
      </c>
      <c r="K2891" s="275">
        <v>6.1800000000000001E-2</v>
      </c>
      <c r="L2891" s="275">
        <v>6.1800000000000001E-2</v>
      </c>
      <c r="M2891" s="275">
        <v>5.6568E-2</v>
      </c>
      <c r="N2891" s="276">
        <v>8.4660194174757279</v>
      </c>
      <c r="O2891" s="273"/>
      <c r="P2891" s="273"/>
    </row>
    <row r="2892" spans="1:16" s="11" customFormat="1">
      <c r="A2892" s="271">
        <v>2889</v>
      </c>
      <c r="C2892" s="272" t="s">
        <v>2194</v>
      </c>
      <c r="D2892" s="272" t="s">
        <v>1890</v>
      </c>
      <c r="E2892" s="272"/>
      <c r="F2892" s="273" t="s">
        <v>6423</v>
      </c>
      <c r="G2892" s="274">
        <v>307613240202</v>
      </c>
      <c r="H2892" s="273" t="s">
        <v>6478</v>
      </c>
      <c r="I2892" s="273" t="s">
        <v>5750</v>
      </c>
      <c r="J2892" s="273" t="s">
        <v>373</v>
      </c>
      <c r="K2892" s="275">
        <v>0.12859999999999999</v>
      </c>
      <c r="L2892" s="275">
        <v>0.12859999999999999</v>
      </c>
      <c r="M2892" s="275">
        <v>0.117756</v>
      </c>
      <c r="N2892" s="276">
        <v>8.4323483670295438</v>
      </c>
      <c r="O2892" s="273"/>
      <c r="P2892" s="273"/>
    </row>
    <row r="2893" spans="1:16" s="11" customFormat="1">
      <c r="A2893" s="271">
        <v>2890</v>
      </c>
      <c r="C2893" s="272" t="s">
        <v>2194</v>
      </c>
      <c r="D2893" s="272" t="s">
        <v>1890</v>
      </c>
      <c r="E2893" s="272"/>
      <c r="F2893" s="273" t="s">
        <v>3036</v>
      </c>
      <c r="G2893" s="274">
        <v>307613140207</v>
      </c>
      <c r="H2893" s="273" t="s">
        <v>6479</v>
      </c>
      <c r="I2893" s="273" t="s">
        <v>5750</v>
      </c>
      <c r="J2893" s="273" t="s">
        <v>373</v>
      </c>
      <c r="K2893" s="275">
        <v>0.55059999999999998</v>
      </c>
      <c r="L2893" s="275">
        <v>0.55059999999999998</v>
      </c>
      <c r="M2893" s="275">
        <v>0.50420500000000001</v>
      </c>
      <c r="N2893" s="276">
        <v>8.4262622593534253</v>
      </c>
      <c r="O2893" s="273"/>
      <c r="P2893" s="273"/>
    </row>
    <row r="2894" spans="1:16" s="11" customFormat="1">
      <c r="A2894" s="271">
        <v>2891</v>
      </c>
      <c r="C2894" s="272" t="s">
        <v>2194</v>
      </c>
      <c r="D2894" s="272" t="s">
        <v>1890</v>
      </c>
      <c r="E2894" s="272"/>
      <c r="F2894" s="273" t="s">
        <v>3042</v>
      </c>
      <c r="G2894" s="274">
        <v>307613440103</v>
      </c>
      <c r="H2894" s="273" t="s">
        <v>6480</v>
      </c>
      <c r="I2894" s="273" t="s">
        <v>5750</v>
      </c>
      <c r="J2894" s="273" t="s">
        <v>373</v>
      </c>
      <c r="K2894" s="275">
        <v>0.44640000000000002</v>
      </c>
      <c r="L2894" s="275">
        <v>0.44640000000000002</v>
      </c>
      <c r="M2894" s="275">
        <v>0.409611</v>
      </c>
      <c r="N2894" s="276">
        <v>8.2412634408602177</v>
      </c>
      <c r="O2894" s="273"/>
      <c r="P2894" s="273"/>
    </row>
    <row r="2895" spans="1:16" s="11" customFormat="1">
      <c r="A2895" s="271">
        <v>2892</v>
      </c>
      <c r="C2895" s="272" t="s">
        <v>2194</v>
      </c>
      <c r="D2895" s="272" t="s">
        <v>1890</v>
      </c>
      <c r="E2895" s="272"/>
      <c r="F2895" s="273" t="s">
        <v>6423</v>
      </c>
      <c r="G2895" s="274">
        <v>307613240201</v>
      </c>
      <c r="H2895" s="273" t="s">
        <v>6124</v>
      </c>
      <c r="I2895" s="273" t="s">
        <v>5750</v>
      </c>
      <c r="J2895" s="273" t="s">
        <v>373</v>
      </c>
      <c r="K2895" s="275">
        <v>0.1002</v>
      </c>
      <c r="L2895" s="275">
        <v>0.1002</v>
      </c>
      <c r="M2895" s="275">
        <v>9.2029E-2</v>
      </c>
      <c r="N2895" s="276">
        <v>8.1546906187624728</v>
      </c>
      <c r="O2895" s="273"/>
      <c r="P2895" s="273"/>
    </row>
    <row r="2896" spans="1:16" s="11" customFormat="1">
      <c r="A2896" s="271">
        <v>2893</v>
      </c>
      <c r="C2896" s="272" t="s">
        <v>2194</v>
      </c>
      <c r="D2896" s="272" t="s">
        <v>1890</v>
      </c>
      <c r="E2896" s="272"/>
      <c r="F2896" s="273" t="s">
        <v>6471</v>
      </c>
      <c r="G2896" s="274">
        <v>307613140402</v>
      </c>
      <c r="H2896" s="273" t="s">
        <v>6481</v>
      </c>
      <c r="I2896" s="273" t="s">
        <v>5750</v>
      </c>
      <c r="J2896" s="273" t="s">
        <v>373</v>
      </c>
      <c r="K2896" s="275">
        <v>6.8459999999999993E-2</v>
      </c>
      <c r="L2896" s="275">
        <v>6.8459999999999993E-2</v>
      </c>
      <c r="M2896" s="275">
        <v>6.3036999999999996E-2</v>
      </c>
      <c r="N2896" s="276">
        <v>7.921413964358746</v>
      </c>
      <c r="O2896" s="273"/>
      <c r="P2896" s="273"/>
    </row>
    <row r="2897" spans="1:16" s="11" customFormat="1">
      <c r="A2897" s="271">
        <v>2894</v>
      </c>
      <c r="C2897" s="272" t="s">
        <v>2194</v>
      </c>
      <c r="D2897" s="272" t="s">
        <v>1890</v>
      </c>
      <c r="E2897" s="272"/>
      <c r="F2897" s="273" t="s">
        <v>3038</v>
      </c>
      <c r="G2897" s="274">
        <v>307613340107</v>
      </c>
      <c r="H2897" s="273" t="s">
        <v>6482</v>
      </c>
      <c r="I2897" s="273" t="s">
        <v>5750</v>
      </c>
      <c r="J2897" s="273" t="s">
        <v>373</v>
      </c>
      <c r="K2897" s="275">
        <v>0.52059999999999995</v>
      </c>
      <c r="L2897" s="275">
        <v>0.52059999999999995</v>
      </c>
      <c r="M2897" s="275">
        <v>0.47950300000000001</v>
      </c>
      <c r="N2897" s="276">
        <v>7.8941605839415949</v>
      </c>
      <c r="O2897" s="273"/>
      <c r="P2897" s="273"/>
    </row>
    <row r="2898" spans="1:16" s="11" customFormat="1">
      <c r="A2898" s="271">
        <v>2895</v>
      </c>
      <c r="C2898" s="272" t="s">
        <v>2194</v>
      </c>
      <c r="D2898" s="272" t="s">
        <v>1890</v>
      </c>
      <c r="E2898" s="272"/>
      <c r="F2898" s="273" t="s">
        <v>3042</v>
      </c>
      <c r="G2898" s="274">
        <v>307613440102</v>
      </c>
      <c r="H2898" s="273" t="s">
        <v>6483</v>
      </c>
      <c r="I2898" s="273" t="s">
        <v>5750</v>
      </c>
      <c r="J2898" s="273" t="s">
        <v>373</v>
      </c>
      <c r="K2898" s="275">
        <v>1.3628</v>
      </c>
      <c r="L2898" s="275">
        <v>1.3628</v>
      </c>
      <c r="M2898" s="275">
        <v>1.2561310000000001</v>
      </c>
      <c r="N2898" s="276">
        <v>7.8271940123275545</v>
      </c>
      <c r="O2898" s="273"/>
      <c r="P2898" s="273"/>
    </row>
    <row r="2899" spans="1:16" s="11" customFormat="1">
      <c r="A2899" s="271">
        <v>2896</v>
      </c>
      <c r="C2899" s="272" t="s">
        <v>2194</v>
      </c>
      <c r="D2899" s="272" t="s">
        <v>1890</v>
      </c>
      <c r="E2899" s="272"/>
      <c r="F2899" s="273" t="s">
        <v>3036</v>
      </c>
      <c r="G2899" s="274">
        <v>307613140205</v>
      </c>
      <c r="H2899" s="273" t="s">
        <v>6484</v>
      </c>
      <c r="I2899" s="273" t="s">
        <v>5750</v>
      </c>
      <c r="J2899" s="273" t="s">
        <v>373</v>
      </c>
      <c r="K2899" s="275">
        <v>0.71279999999999999</v>
      </c>
      <c r="L2899" s="275">
        <v>0.71279999999999999</v>
      </c>
      <c r="M2899" s="275">
        <v>0.65833799999999998</v>
      </c>
      <c r="N2899" s="276">
        <v>7.6405723905723919</v>
      </c>
      <c r="O2899" s="273"/>
      <c r="P2899" s="273"/>
    </row>
    <row r="2900" spans="1:16" s="11" customFormat="1">
      <c r="A2900" s="271">
        <v>2897</v>
      </c>
      <c r="C2900" s="272" t="s">
        <v>2194</v>
      </c>
      <c r="D2900" s="272" t="s">
        <v>1890</v>
      </c>
      <c r="E2900" s="272"/>
      <c r="F2900" s="273" t="s">
        <v>6471</v>
      </c>
      <c r="G2900" s="274">
        <v>307613140403</v>
      </c>
      <c r="H2900" s="273" t="s">
        <v>6485</v>
      </c>
      <c r="I2900" s="273" t="s">
        <v>5750</v>
      </c>
      <c r="J2900" s="273" t="s">
        <v>373</v>
      </c>
      <c r="K2900" s="275">
        <v>0.17294000000000001</v>
      </c>
      <c r="L2900" s="275">
        <v>0.17294000000000001</v>
      </c>
      <c r="M2900" s="275">
        <v>0.159773</v>
      </c>
      <c r="N2900" s="276">
        <v>7.6136232219266864</v>
      </c>
      <c r="O2900" s="273"/>
      <c r="P2900" s="273"/>
    </row>
    <row r="2901" spans="1:16" s="11" customFormat="1">
      <c r="A2901" s="271">
        <v>2898</v>
      </c>
      <c r="C2901" s="272" t="s">
        <v>2194</v>
      </c>
      <c r="D2901" s="272" t="s">
        <v>1890</v>
      </c>
      <c r="E2901" s="272"/>
      <c r="F2901" s="273" t="s">
        <v>3038</v>
      </c>
      <c r="G2901" s="274">
        <v>307613340105</v>
      </c>
      <c r="H2901" s="273" t="s">
        <v>6486</v>
      </c>
      <c r="I2901" s="273" t="s">
        <v>5750</v>
      </c>
      <c r="J2901" s="273" t="s">
        <v>373</v>
      </c>
      <c r="K2901" s="275">
        <v>0.48659999999999998</v>
      </c>
      <c r="L2901" s="275">
        <v>0.48659999999999998</v>
      </c>
      <c r="M2901" s="275">
        <v>0.45016899999999999</v>
      </c>
      <c r="N2901" s="276">
        <v>7.4868475133579926</v>
      </c>
      <c r="O2901" s="273"/>
      <c r="P2901" s="273"/>
    </row>
    <row r="2902" spans="1:16" s="11" customFormat="1">
      <c r="A2902" s="271">
        <v>2899</v>
      </c>
      <c r="C2902" s="272" t="s">
        <v>2194</v>
      </c>
      <c r="D2902" s="272" t="s">
        <v>1890</v>
      </c>
      <c r="E2902" s="272"/>
      <c r="F2902" s="273" t="s">
        <v>6439</v>
      </c>
      <c r="G2902" s="274">
        <v>307613340205</v>
      </c>
      <c r="H2902" s="273" t="s">
        <v>6487</v>
      </c>
      <c r="I2902" s="273" t="s">
        <v>5750</v>
      </c>
      <c r="J2902" s="273" t="s">
        <v>373</v>
      </c>
      <c r="K2902" s="275">
        <v>5.7000000000000002E-3</v>
      </c>
      <c r="L2902" s="275">
        <v>5.7000000000000002E-3</v>
      </c>
      <c r="M2902" s="275">
        <v>5.2760000000000003E-3</v>
      </c>
      <c r="N2902" s="276">
        <v>7.4385964912280684</v>
      </c>
      <c r="O2902" s="273"/>
      <c r="P2902" s="273"/>
    </row>
    <row r="2903" spans="1:16" s="11" customFormat="1">
      <c r="A2903" s="271">
        <v>2900</v>
      </c>
      <c r="C2903" s="272" t="s">
        <v>2194</v>
      </c>
      <c r="D2903" s="272" t="s">
        <v>1890</v>
      </c>
      <c r="E2903" s="272"/>
      <c r="F2903" s="273" t="s">
        <v>6423</v>
      </c>
      <c r="G2903" s="274">
        <v>307613240204</v>
      </c>
      <c r="H2903" s="273" t="s">
        <v>6488</v>
      </c>
      <c r="I2903" s="273" t="s">
        <v>5750</v>
      </c>
      <c r="J2903" s="273" t="s">
        <v>373</v>
      </c>
      <c r="K2903" s="275">
        <v>0.14354</v>
      </c>
      <c r="L2903" s="275">
        <v>0.14354</v>
      </c>
      <c r="M2903" s="275">
        <v>0.132996</v>
      </c>
      <c r="N2903" s="276">
        <v>7.3456876132088595</v>
      </c>
      <c r="O2903" s="273"/>
      <c r="P2903" s="273"/>
    </row>
    <row r="2904" spans="1:16" s="11" customFormat="1">
      <c r="A2904" s="271">
        <v>2901</v>
      </c>
      <c r="C2904" s="272" t="s">
        <v>2194</v>
      </c>
      <c r="D2904" s="272" t="s">
        <v>1890</v>
      </c>
      <c r="E2904" s="272"/>
      <c r="F2904" s="273" t="s">
        <v>3040</v>
      </c>
      <c r="G2904" s="274">
        <v>307613140102</v>
      </c>
      <c r="H2904" s="273" t="s">
        <v>6489</v>
      </c>
      <c r="I2904" s="273" t="s">
        <v>5750</v>
      </c>
      <c r="J2904" s="273" t="s">
        <v>373</v>
      </c>
      <c r="K2904" s="275">
        <v>0.93720000000000003</v>
      </c>
      <c r="L2904" s="275">
        <v>0.93720000000000003</v>
      </c>
      <c r="M2904" s="275">
        <v>0.86873500000000003</v>
      </c>
      <c r="N2904" s="276">
        <v>7.3052710200597515</v>
      </c>
      <c r="O2904" s="273"/>
      <c r="P2904" s="273"/>
    </row>
    <row r="2905" spans="1:16" s="11" customFormat="1">
      <c r="A2905" s="271">
        <v>2902</v>
      </c>
      <c r="C2905" s="272" t="s">
        <v>2194</v>
      </c>
      <c r="D2905" s="272" t="s">
        <v>1890</v>
      </c>
      <c r="E2905" s="272"/>
      <c r="F2905" s="273" t="s">
        <v>3034</v>
      </c>
      <c r="G2905" s="274">
        <v>307613240106</v>
      </c>
      <c r="H2905" s="273" t="s">
        <v>5867</v>
      </c>
      <c r="I2905" s="273" t="s">
        <v>5750</v>
      </c>
      <c r="J2905" s="273" t="s">
        <v>373</v>
      </c>
      <c r="K2905" s="275">
        <v>5.5E-2</v>
      </c>
      <c r="L2905" s="275">
        <v>5.5E-2</v>
      </c>
      <c r="M2905" s="275">
        <v>5.1319999999999998E-2</v>
      </c>
      <c r="N2905" s="276">
        <v>6.6909090909090958</v>
      </c>
      <c r="O2905" s="273"/>
      <c r="P2905" s="273"/>
    </row>
    <row r="2906" spans="1:16" s="11" customFormat="1">
      <c r="A2906" s="271">
        <v>2903</v>
      </c>
      <c r="C2906" s="272" t="s">
        <v>2194</v>
      </c>
      <c r="D2906" s="272" t="s">
        <v>1890</v>
      </c>
      <c r="E2906" s="272"/>
      <c r="F2906" s="273" t="s">
        <v>6452</v>
      </c>
      <c r="G2906" s="274">
        <v>307613340301</v>
      </c>
      <c r="H2906" s="273" t="s">
        <v>6490</v>
      </c>
      <c r="I2906" s="273" t="s">
        <v>5750</v>
      </c>
      <c r="J2906" s="273" t="s">
        <v>373</v>
      </c>
      <c r="K2906" s="275">
        <v>0.83460000000000001</v>
      </c>
      <c r="L2906" s="275">
        <v>0.83460000000000001</v>
      </c>
      <c r="M2906" s="275">
        <v>0.77909399999999995</v>
      </c>
      <c r="N2906" s="276">
        <v>6.6506110711718245</v>
      </c>
      <c r="O2906" s="273"/>
      <c r="P2906" s="273"/>
    </row>
    <row r="2907" spans="1:16" s="11" customFormat="1">
      <c r="A2907" s="271">
        <v>2904</v>
      </c>
      <c r="C2907" s="272" t="s">
        <v>2194</v>
      </c>
      <c r="D2907" s="272" t="s">
        <v>1890</v>
      </c>
      <c r="E2907" s="272"/>
      <c r="F2907" s="273" t="s">
        <v>3036</v>
      </c>
      <c r="G2907" s="274">
        <v>307613140202</v>
      </c>
      <c r="H2907" s="273" t="s">
        <v>6491</v>
      </c>
      <c r="I2907" s="273" t="s">
        <v>5750</v>
      </c>
      <c r="J2907" s="273" t="s">
        <v>373</v>
      </c>
      <c r="K2907" s="275">
        <v>0.7762</v>
      </c>
      <c r="L2907" s="275">
        <v>0.7762</v>
      </c>
      <c r="M2907" s="275">
        <v>0.73236699999999999</v>
      </c>
      <c r="N2907" s="276">
        <v>5.6471270291162083</v>
      </c>
      <c r="O2907" s="273"/>
      <c r="P2907" s="273"/>
    </row>
    <row r="2908" spans="1:16" s="11" customFormat="1">
      <c r="A2908" s="271">
        <v>2905</v>
      </c>
      <c r="C2908" s="272" t="s">
        <v>2194</v>
      </c>
      <c r="D2908" s="272" t="s">
        <v>1890</v>
      </c>
      <c r="E2908" s="272"/>
      <c r="F2908" s="273" t="s">
        <v>3038</v>
      </c>
      <c r="G2908" s="274">
        <v>307613340103</v>
      </c>
      <c r="H2908" s="273" t="s">
        <v>6137</v>
      </c>
      <c r="I2908" s="273" t="s">
        <v>5750</v>
      </c>
      <c r="J2908" s="273" t="s">
        <v>373</v>
      </c>
      <c r="K2908" s="275">
        <v>0.1638</v>
      </c>
      <c r="L2908" s="275">
        <v>0.1638</v>
      </c>
      <c r="M2908" s="275">
        <v>0.154691</v>
      </c>
      <c r="N2908" s="276">
        <v>5.5610500610500644</v>
      </c>
      <c r="O2908" s="273"/>
      <c r="P2908" s="273"/>
    </row>
    <row r="2909" spans="1:16" s="11" customFormat="1">
      <c r="A2909" s="271">
        <v>2906</v>
      </c>
      <c r="C2909" s="272" t="s">
        <v>2194</v>
      </c>
      <c r="D2909" s="272" t="s">
        <v>1890</v>
      </c>
      <c r="E2909" s="272"/>
      <c r="F2909" s="273" t="s">
        <v>6448</v>
      </c>
      <c r="G2909" s="274">
        <v>307613440206</v>
      </c>
      <c r="H2909" s="273" t="s">
        <v>6492</v>
      </c>
      <c r="I2909" s="273" t="s">
        <v>5750</v>
      </c>
      <c r="J2909" s="273" t="s">
        <v>373</v>
      </c>
      <c r="K2909" s="275">
        <v>0.40300000000000002</v>
      </c>
      <c r="L2909" s="275">
        <v>0.40300000000000002</v>
      </c>
      <c r="M2909" s="275">
        <v>0.381021</v>
      </c>
      <c r="N2909" s="276">
        <v>5.4538461538461602</v>
      </c>
      <c r="O2909" s="273"/>
      <c r="P2909" s="273"/>
    </row>
    <row r="2910" spans="1:16" s="11" customFormat="1">
      <c r="A2910" s="271">
        <v>2907</v>
      </c>
      <c r="C2910" s="272" t="s">
        <v>2194</v>
      </c>
      <c r="D2910" s="272" t="s">
        <v>1890</v>
      </c>
      <c r="E2910" s="272"/>
      <c r="F2910" s="273" t="s">
        <v>3036</v>
      </c>
      <c r="G2910" s="274">
        <v>307613140201</v>
      </c>
      <c r="H2910" s="273" t="s">
        <v>6493</v>
      </c>
      <c r="I2910" s="273" t="s">
        <v>5750</v>
      </c>
      <c r="J2910" s="273" t="s">
        <v>373</v>
      </c>
      <c r="K2910" s="275">
        <v>0.22116</v>
      </c>
      <c r="L2910" s="275">
        <v>0.22116</v>
      </c>
      <c r="M2910" s="275">
        <v>0.209122</v>
      </c>
      <c r="N2910" s="276">
        <v>5.443118104539697</v>
      </c>
      <c r="O2910" s="273"/>
      <c r="P2910" s="273"/>
    </row>
    <row r="2911" spans="1:16" s="11" customFormat="1">
      <c r="A2911" s="271">
        <v>2908</v>
      </c>
      <c r="C2911" s="272" t="s">
        <v>2194</v>
      </c>
      <c r="D2911" s="272" t="s">
        <v>1890</v>
      </c>
      <c r="E2911" s="272"/>
      <c r="F2911" s="273" t="s">
        <v>6441</v>
      </c>
      <c r="G2911" s="274">
        <v>307613240302</v>
      </c>
      <c r="H2911" s="273" t="s">
        <v>6494</v>
      </c>
      <c r="I2911" s="273" t="s">
        <v>5750</v>
      </c>
      <c r="J2911" s="273" t="s">
        <v>373</v>
      </c>
      <c r="K2911" s="275">
        <v>3.4500000000000003E-2</v>
      </c>
      <c r="L2911" s="275">
        <v>3.4500000000000003E-2</v>
      </c>
      <c r="M2911" s="275">
        <v>3.2658E-2</v>
      </c>
      <c r="N2911" s="276">
        <v>5.3391304347826178</v>
      </c>
      <c r="O2911" s="273"/>
      <c r="P2911" s="273"/>
    </row>
    <row r="2912" spans="1:16" s="11" customFormat="1">
      <c r="A2912" s="271">
        <v>2909</v>
      </c>
      <c r="C2912" s="272" t="s">
        <v>2194</v>
      </c>
      <c r="D2912" s="272" t="s">
        <v>1890</v>
      </c>
      <c r="E2912" s="272"/>
      <c r="F2912" s="273" t="s">
        <v>3040</v>
      </c>
      <c r="G2912" s="274">
        <v>307613140105</v>
      </c>
      <c r="H2912" s="273" t="s">
        <v>6495</v>
      </c>
      <c r="I2912" s="273" t="s">
        <v>5750</v>
      </c>
      <c r="J2912" s="273" t="s">
        <v>373</v>
      </c>
      <c r="K2912" s="275">
        <v>0.4516</v>
      </c>
      <c r="L2912" s="275">
        <v>0.4516</v>
      </c>
      <c r="M2912" s="275">
        <v>0.42913699999999999</v>
      </c>
      <c r="N2912" s="276">
        <v>4.9740921169176282</v>
      </c>
      <c r="O2912" s="273"/>
      <c r="P2912" s="273"/>
    </row>
    <row r="2913" spans="1:16" s="11" customFormat="1">
      <c r="A2913" s="271">
        <v>2910</v>
      </c>
      <c r="C2913" s="272" t="s">
        <v>2194</v>
      </c>
      <c r="D2913" s="272" t="s">
        <v>1890</v>
      </c>
      <c r="E2913" s="272"/>
      <c r="F2913" s="273" t="s">
        <v>3038</v>
      </c>
      <c r="G2913" s="274">
        <v>307613340104</v>
      </c>
      <c r="H2913" s="273" t="s">
        <v>6496</v>
      </c>
      <c r="I2913" s="273" t="s">
        <v>5750</v>
      </c>
      <c r="J2913" s="273" t="s">
        <v>373</v>
      </c>
      <c r="K2913" s="275">
        <v>0.44456000000000001</v>
      </c>
      <c r="L2913" s="275">
        <v>0.44456000000000001</v>
      </c>
      <c r="M2913" s="275">
        <v>0.422684</v>
      </c>
      <c r="N2913" s="276">
        <v>4.9208205866474728</v>
      </c>
      <c r="O2913" s="273"/>
      <c r="P2913" s="273"/>
    </row>
    <row r="2914" spans="1:16" s="11" customFormat="1">
      <c r="A2914" s="271">
        <v>2911</v>
      </c>
      <c r="C2914" s="272" t="s">
        <v>2194</v>
      </c>
      <c r="D2914" s="272" t="s">
        <v>1890</v>
      </c>
      <c r="E2914" s="272"/>
      <c r="F2914" s="273" t="s">
        <v>6441</v>
      </c>
      <c r="G2914" s="274">
        <v>307613240303</v>
      </c>
      <c r="H2914" s="273" t="s">
        <v>6497</v>
      </c>
      <c r="I2914" s="273" t="s">
        <v>5750</v>
      </c>
      <c r="J2914" s="273" t="s">
        <v>373</v>
      </c>
      <c r="K2914" s="275">
        <v>0.3014</v>
      </c>
      <c r="L2914" s="275">
        <v>0.3014</v>
      </c>
      <c r="M2914" s="275">
        <v>0.28761900000000001</v>
      </c>
      <c r="N2914" s="276">
        <v>4.5723291307232872</v>
      </c>
      <c r="O2914" s="273"/>
      <c r="P2914" s="273"/>
    </row>
    <row r="2915" spans="1:16" s="11" customFormat="1">
      <c r="A2915" s="271">
        <v>2912</v>
      </c>
      <c r="C2915" s="272" t="s">
        <v>2194</v>
      </c>
      <c r="D2915" s="272" t="s">
        <v>1890</v>
      </c>
      <c r="E2915" s="272"/>
      <c r="F2915" s="273" t="s">
        <v>3038</v>
      </c>
      <c r="G2915" s="274">
        <v>307613340102</v>
      </c>
      <c r="H2915" s="273" t="s">
        <v>6498</v>
      </c>
      <c r="I2915" s="273" t="s">
        <v>5750</v>
      </c>
      <c r="J2915" s="273" t="s">
        <v>373</v>
      </c>
      <c r="K2915" s="275">
        <v>1.8140400000000001</v>
      </c>
      <c r="L2915" s="275">
        <v>1.8140400000000001</v>
      </c>
      <c r="M2915" s="275">
        <v>1.733204</v>
      </c>
      <c r="N2915" s="276">
        <v>4.456131066569653</v>
      </c>
      <c r="O2915" s="273"/>
      <c r="P2915" s="273"/>
    </row>
    <row r="2916" spans="1:16" s="11" customFormat="1">
      <c r="A2916" s="271">
        <v>2913</v>
      </c>
      <c r="C2916" s="272" t="s">
        <v>2194</v>
      </c>
      <c r="D2916" s="272" t="s">
        <v>1890</v>
      </c>
      <c r="E2916" s="272"/>
      <c r="F2916" s="273" t="s">
        <v>3046</v>
      </c>
      <c r="G2916" s="274">
        <v>307621240306</v>
      </c>
      <c r="H2916" s="273" t="s">
        <v>6499</v>
      </c>
      <c r="I2916" s="273" t="s">
        <v>5750</v>
      </c>
      <c r="J2916" s="273" t="s">
        <v>373</v>
      </c>
      <c r="K2916" s="275">
        <v>1.1054999999999999</v>
      </c>
      <c r="L2916" s="275">
        <v>1.1054999999999999</v>
      </c>
      <c r="M2916" s="275">
        <v>1.0914999999999999</v>
      </c>
      <c r="N2916" s="276">
        <v>1.2663952962460436</v>
      </c>
      <c r="O2916" s="273"/>
      <c r="P2916" s="273"/>
    </row>
    <row r="2917" spans="1:16" s="11" customFormat="1">
      <c r="A2917" s="271">
        <v>2914</v>
      </c>
      <c r="C2917" s="272" t="s">
        <v>2194</v>
      </c>
      <c r="D2917" s="272" t="s">
        <v>1890</v>
      </c>
      <c r="E2917" s="272"/>
      <c r="F2917" s="273" t="s">
        <v>3046</v>
      </c>
      <c r="G2917" s="274">
        <v>307621240307</v>
      </c>
      <c r="H2917" s="273" t="s">
        <v>6500</v>
      </c>
      <c r="I2917" s="273" t="s">
        <v>5750</v>
      </c>
      <c r="J2917" s="273" t="s">
        <v>373</v>
      </c>
      <c r="K2917" s="275">
        <v>0.50051000000000001</v>
      </c>
      <c r="L2917" s="275">
        <v>0.50051000000000001</v>
      </c>
      <c r="M2917" s="275">
        <v>0.49413699999999999</v>
      </c>
      <c r="N2917" s="276">
        <v>1.2733012327426061</v>
      </c>
      <c r="O2917" s="273"/>
      <c r="P2917" s="273"/>
    </row>
    <row r="2918" spans="1:16" s="11" customFormat="1">
      <c r="A2918" s="271">
        <v>2915</v>
      </c>
      <c r="C2918" s="272" t="s">
        <v>2194</v>
      </c>
      <c r="D2918" s="272" t="s">
        <v>1890</v>
      </c>
      <c r="E2918" s="272"/>
      <c r="F2918" s="273" t="s">
        <v>3050</v>
      </c>
      <c r="G2918" s="274">
        <v>307621240204</v>
      </c>
      <c r="H2918" s="273" t="s">
        <v>6501</v>
      </c>
      <c r="I2918" s="273" t="s">
        <v>5750</v>
      </c>
      <c r="J2918" s="273" t="s">
        <v>373</v>
      </c>
      <c r="K2918" s="275">
        <v>0.77059999999999995</v>
      </c>
      <c r="L2918" s="275">
        <v>0.77059999999999995</v>
      </c>
      <c r="M2918" s="275">
        <v>0.62734900000000005</v>
      </c>
      <c r="N2918" s="276">
        <v>18.589540617700482</v>
      </c>
      <c r="O2918" s="273"/>
      <c r="P2918" s="273"/>
    </row>
    <row r="2919" spans="1:16" s="11" customFormat="1">
      <c r="A2919" s="271">
        <v>2916</v>
      </c>
      <c r="C2919" s="272" t="s">
        <v>2194</v>
      </c>
      <c r="D2919" s="272" t="s">
        <v>1890</v>
      </c>
      <c r="E2919" s="272"/>
      <c r="F2919" s="273" t="s">
        <v>6502</v>
      </c>
      <c r="G2919" s="274">
        <v>307621140502</v>
      </c>
      <c r="H2919" s="273" t="s">
        <v>6503</v>
      </c>
      <c r="I2919" s="273" t="s">
        <v>5750</v>
      </c>
      <c r="J2919" s="273" t="s">
        <v>373</v>
      </c>
      <c r="K2919" s="275">
        <v>0.51219999999999999</v>
      </c>
      <c r="L2919" s="275">
        <v>0.51219999999999999</v>
      </c>
      <c r="M2919" s="275">
        <v>0.42582100000000001</v>
      </c>
      <c r="N2919" s="276">
        <v>16.864310816087464</v>
      </c>
      <c r="O2919" s="273"/>
      <c r="P2919" s="273"/>
    </row>
    <row r="2920" spans="1:16" s="11" customFormat="1">
      <c r="A2920" s="271">
        <v>2917</v>
      </c>
      <c r="C2920" s="272" t="s">
        <v>2194</v>
      </c>
      <c r="D2920" s="272" t="s">
        <v>1890</v>
      </c>
      <c r="E2920" s="272"/>
      <c r="F2920" s="273" t="s">
        <v>3050</v>
      </c>
      <c r="G2920" s="274">
        <v>307621240203</v>
      </c>
      <c r="H2920" s="273" t="s">
        <v>6504</v>
      </c>
      <c r="I2920" s="273" t="s">
        <v>5750</v>
      </c>
      <c r="J2920" s="273" t="s">
        <v>373</v>
      </c>
      <c r="K2920" s="275">
        <v>1.5573999999999999</v>
      </c>
      <c r="L2920" s="275">
        <v>1.5573999999999999</v>
      </c>
      <c r="M2920" s="275">
        <v>1.308376</v>
      </c>
      <c r="N2920" s="276">
        <v>15.9897264671889</v>
      </c>
      <c r="O2920" s="273"/>
      <c r="P2920" s="273"/>
    </row>
    <row r="2921" spans="1:16" s="11" customFormat="1">
      <c r="A2921" s="271">
        <v>2918</v>
      </c>
      <c r="C2921" s="272" t="s">
        <v>2194</v>
      </c>
      <c r="D2921" s="272" t="s">
        <v>1890</v>
      </c>
      <c r="E2921" s="272"/>
      <c r="F2921" s="273" t="s">
        <v>6505</v>
      </c>
      <c r="G2921" s="274">
        <v>307621340203</v>
      </c>
      <c r="H2921" s="273" t="s">
        <v>6506</v>
      </c>
      <c r="I2921" s="273" t="s">
        <v>5750</v>
      </c>
      <c r="J2921" s="273" t="s">
        <v>373</v>
      </c>
      <c r="K2921" s="275">
        <v>0.54859999999999998</v>
      </c>
      <c r="L2921" s="275">
        <v>0.54859999999999998</v>
      </c>
      <c r="M2921" s="275">
        <v>0.46107399999999998</v>
      </c>
      <c r="N2921" s="276">
        <v>15.954429456799124</v>
      </c>
      <c r="O2921" s="273"/>
      <c r="P2921" s="273"/>
    </row>
    <row r="2922" spans="1:16" s="11" customFormat="1">
      <c r="A2922" s="271">
        <v>2919</v>
      </c>
      <c r="C2922" s="272" t="s">
        <v>2194</v>
      </c>
      <c r="D2922" s="272" t="s">
        <v>1890</v>
      </c>
      <c r="E2922" s="272"/>
      <c r="F2922" s="273" t="s">
        <v>3062</v>
      </c>
      <c r="G2922" s="274">
        <v>307621140305</v>
      </c>
      <c r="H2922" s="273" t="s">
        <v>6507</v>
      </c>
      <c r="I2922" s="273" t="s">
        <v>5750</v>
      </c>
      <c r="J2922" s="273" t="s">
        <v>373</v>
      </c>
      <c r="K2922" s="275">
        <v>0.93279999999999996</v>
      </c>
      <c r="L2922" s="275">
        <v>0.93279999999999996</v>
      </c>
      <c r="M2922" s="275">
        <v>0.79671700000000001</v>
      </c>
      <c r="N2922" s="276">
        <v>14.588657804459688</v>
      </c>
      <c r="O2922" s="273"/>
      <c r="P2922" s="273"/>
    </row>
    <row r="2923" spans="1:16" s="11" customFormat="1">
      <c r="A2923" s="271">
        <v>2920</v>
      </c>
      <c r="C2923" s="272" t="s">
        <v>2194</v>
      </c>
      <c r="D2923" s="272" t="s">
        <v>1890</v>
      </c>
      <c r="E2923" s="272"/>
      <c r="F2923" s="273" t="s">
        <v>3075</v>
      </c>
      <c r="G2923" s="274">
        <v>307621340106</v>
      </c>
      <c r="H2923" s="273" t="s">
        <v>6508</v>
      </c>
      <c r="I2923" s="273" t="s">
        <v>5750</v>
      </c>
      <c r="J2923" s="273" t="s">
        <v>373</v>
      </c>
      <c r="K2923" s="275">
        <v>1.3157000000000001</v>
      </c>
      <c r="L2923" s="275">
        <v>1.3157000000000001</v>
      </c>
      <c r="M2923" s="275">
        <v>1.1440900000000001</v>
      </c>
      <c r="N2923" s="276">
        <v>13.043246940791974</v>
      </c>
      <c r="O2923" s="273"/>
      <c r="P2923" s="273"/>
    </row>
    <row r="2924" spans="1:16" s="11" customFormat="1">
      <c r="A2924" s="271">
        <v>2921</v>
      </c>
      <c r="C2924" s="272" t="s">
        <v>2194</v>
      </c>
      <c r="D2924" s="272" t="s">
        <v>1890</v>
      </c>
      <c r="E2924" s="272"/>
      <c r="F2924" s="273" t="s">
        <v>3050</v>
      </c>
      <c r="G2924" s="274">
        <v>307621240205</v>
      </c>
      <c r="H2924" s="273" t="s">
        <v>6509</v>
      </c>
      <c r="I2924" s="273" t="s">
        <v>5750</v>
      </c>
      <c r="J2924" s="273" t="s">
        <v>373</v>
      </c>
      <c r="K2924" s="275">
        <v>0.4284</v>
      </c>
      <c r="L2924" s="275">
        <v>0.4284</v>
      </c>
      <c r="M2924" s="275">
        <v>0.37298399999999998</v>
      </c>
      <c r="N2924" s="276">
        <v>12.935574229691882</v>
      </c>
      <c r="O2924" s="273"/>
      <c r="P2924" s="273"/>
    </row>
    <row r="2925" spans="1:16" s="11" customFormat="1">
      <c r="A2925" s="271">
        <v>2922</v>
      </c>
      <c r="C2925" s="272" t="s">
        <v>2194</v>
      </c>
      <c r="D2925" s="272" t="s">
        <v>1890</v>
      </c>
      <c r="E2925" s="272"/>
      <c r="F2925" s="273" t="s">
        <v>3075</v>
      </c>
      <c r="G2925" s="274">
        <v>307621340102</v>
      </c>
      <c r="H2925" s="273" t="s">
        <v>6510</v>
      </c>
      <c r="I2925" s="273" t="s">
        <v>5750</v>
      </c>
      <c r="J2925" s="273" t="s">
        <v>373</v>
      </c>
      <c r="K2925" s="275">
        <v>0.99739999999999995</v>
      </c>
      <c r="L2925" s="275">
        <v>0.99739999999999995</v>
      </c>
      <c r="M2925" s="275">
        <v>0.87097800000000003</v>
      </c>
      <c r="N2925" s="276">
        <v>12.675155404050525</v>
      </c>
      <c r="O2925" s="273"/>
      <c r="P2925" s="273"/>
    </row>
    <row r="2926" spans="1:16" s="11" customFormat="1">
      <c r="A2926" s="271">
        <v>2923</v>
      </c>
      <c r="C2926" s="272" t="s">
        <v>2194</v>
      </c>
      <c r="D2926" s="272" t="s">
        <v>1890</v>
      </c>
      <c r="E2926" s="272"/>
      <c r="F2926" s="273" t="s">
        <v>6502</v>
      </c>
      <c r="G2926" s="274">
        <v>307621140503</v>
      </c>
      <c r="H2926" s="273" t="s">
        <v>6511</v>
      </c>
      <c r="I2926" s="273" t="s">
        <v>5750</v>
      </c>
      <c r="J2926" s="273" t="s">
        <v>373</v>
      </c>
      <c r="K2926" s="275">
        <v>1.1986000000000001</v>
      </c>
      <c r="L2926" s="275">
        <v>1.1986000000000001</v>
      </c>
      <c r="M2926" s="275">
        <v>1.048073</v>
      </c>
      <c r="N2926" s="276">
        <v>12.558568329718009</v>
      </c>
      <c r="O2926" s="273"/>
      <c r="P2926" s="273"/>
    </row>
    <row r="2927" spans="1:16" s="11" customFormat="1">
      <c r="A2927" s="271">
        <v>2924</v>
      </c>
      <c r="C2927" s="272" t="s">
        <v>2194</v>
      </c>
      <c r="D2927" s="272" t="s">
        <v>1890</v>
      </c>
      <c r="E2927" s="272"/>
      <c r="F2927" s="273" t="s">
        <v>3046</v>
      </c>
      <c r="G2927" s="274">
        <v>307621240301</v>
      </c>
      <c r="H2927" s="273" t="s">
        <v>6512</v>
      </c>
      <c r="I2927" s="273" t="s">
        <v>5750</v>
      </c>
      <c r="J2927" s="273" t="s">
        <v>373</v>
      </c>
      <c r="K2927" s="275">
        <v>0.85540000000000005</v>
      </c>
      <c r="L2927" s="275">
        <v>0.85540000000000005</v>
      </c>
      <c r="M2927" s="275">
        <v>0.74905999999999995</v>
      </c>
      <c r="N2927" s="276">
        <v>12.43161094224925</v>
      </c>
      <c r="O2927" s="273"/>
      <c r="P2927" s="273"/>
    </row>
    <row r="2928" spans="1:16" s="11" customFormat="1">
      <c r="A2928" s="271">
        <v>2925</v>
      </c>
      <c r="C2928" s="272" t="s">
        <v>2194</v>
      </c>
      <c r="D2928" s="272" t="s">
        <v>1890</v>
      </c>
      <c r="E2928" s="272"/>
      <c r="F2928" s="273" t="s">
        <v>3059</v>
      </c>
      <c r="G2928" s="274">
        <v>307621140702</v>
      </c>
      <c r="H2928" s="273" t="s">
        <v>6513</v>
      </c>
      <c r="I2928" s="273" t="s">
        <v>5750</v>
      </c>
      <c r="J2928" s="273" t="s">
        <v>373</v>
      </c>
      <c r="K2928" s="275">
        <v>1.7370000000000001</v>
      </c>
      <c r="L2928" s="275">
        <v>1.7370000000000001</v>
      </c>
      <c r="M2928" s="275">
        <v>1.5229760000000001</v>
      </c>
      <c r="N2928" s="276">
        <v>12.321473805411628</v>
      </c>
      <c r="O2928" s="273"/>
      <c r="P2928" s="273"/>
    </row>
    <row r="2929" spans="1:16" s="11" customFormat="1">
      <c r="A2929" s="271">
        <v>2926</v>
      </c>
      <c r="C2929" s="272" t="s">
        <v>2194</v>
      </c>
      <c r="D2929" s="272" t="s">
        <v>1890</v>
      </c>
      <c r="E2929" s="272"/>
      <c r="F2929" s="273" t="s">
        <v>3046</v>
      </c>
      <c r="G2929" s="274">
        <v>307621240302</v>
      </c>
      <c r="H2929" s="273" t="s">
        <v>6514</v>
      </c>
      <c r="I2929" s="273" t="s">
        <v>5750</v>
      </c>
      <c r="J2929" s="273" t="s">
        <v>373</v>
      </c>
      <c r="K2929" s="275">
        <v>0.5534</v>
      </c>
      <c r="L2929" s="275">
        <v>0.5534</v>
      </c>
      <c r="M2929" s="275">
        <v>0.48553499999999999</v>
      </c>
      <c r="N2929" s="276">
        <v>12.263281532345502</v>
      </c>
      <c r="O2929" s="273"/>
      <c r="P2929" s="273"/>
    </row>
    <row r="2930" spans="1:16" s="11" customFormat="1">
      <c r="A2930" s="271">
        <v>2927</v>
      </c>
      <c r="C2930" s="272" t="s">
        <v>2194</v>
      </c>
      <c r="D2930" s="272" t="s">
        <v>1890</v>
      </c>
      <c r="E2930" s="272"/>
      <c r="F2930" s="273" t="s">
        <v>3052</v>
      </c>
      <c r="G2930" s="274">
        <v>307621440402</v>
      </c>
      <c r="H2930" s="273" t="s">
        <v>6515</v>
      </c>
      <c r="I2930" s="273" t="s">
        <v>5750</v>
      </c>
      <c r="J2930" s="273" t="s">
        <v>373</v>
      </c>
      <c r="K2930" s="275">
        <v>0.1736</v>
      </c>
      <c r="L2930" s="275">
        <v>0.1736</v>
      </c>
      <c r="M2930" s="275">
        <v>0.152477</v>
      </c>
      <c r="N2930" s="276">
        <v>12.1676267281106</v>
      </c>
      <c r="O2930" s="273"/>
      <c r="P2930" s="273"/>
    </row>
    <row r="2931" spans="1:16" s="11" customFormat="1">
      <c r="A2931" s="271">
        <v>2928</v>
      </c>
      <c r="C2931" s="272" t="s">
        <v>2194</v>
      </c>
      <c r="D2931" s="272" t="s">
        <v>1890</v>
      </c>
      <c r="E2931" s="272"/>
      <c r="F2931" s="273" t="s">
        <v>6516</v>
      </c>
      <c r="G2931" s="274">
        <v>307621140602</v>
      </c>
      <c r="H2931" s="273" t="s">
        <v>6517</v>
      </c>
      <c r="I2931" s="273" t="s">
        <v>5750</v>
      </c>
      <c r="J2931" s="273" t="s">
        <v>373</v>
      </c>
      <c r="K2931" s="275">
        <v>1.3682000000000001</v>
      </c>
      <c r="L2931" s="275">
        <v>1.3682000000000001</v>
      </c>
      <c r="M2931" s="275">
        <v>1.2037</v>
      </c>
      <c r="N2931" s="276">
        <v>12.023096038590856</v>
      </c>
      <c r="O2931" s="273"/>
      <c r="P2931" s="273"/>
    </row>
    <row r="2932" spans="1:16" s="11" customFormat="1">
      <c r="A2932" s="271">
        <v>2929</v>
      </c>
      <c r="C2932" s="272" t="s">
        <v>2194</v>
      </c>
      <c r="D2932" s="272" t="s">
        <v>1890</v>
      </c>
      <c r="E2932" s="272"/>
      <c r="F2932" s="273" t="s">
        <v>3062</v>
      </c>
      <c r="G2932" s="274">
        <v>307621140302</v>
      </c>
      <c r="H2932" s="273" t="s">
        <v>6518</v>
      </c>
      <c r="I2932" s="273" t="s">
        <v>5750</v>
      </c>
      <c r="J2932" s="273" t="s">
        <v>373</v>
      </c>
      <c r="K2932" s="275">
        <v>0.95079999999999998</v>
      </c>
      <c r="L2932" s="275">
        <v>0.95079999999999998</v>
      </c>
      <c r="M2932" s="275">
        <v>0.836808</v>
      </c>
      <c r="N2932" s="276">
        <v>11.989061842658812</v>
      </c>
      <c r="O2932" s="273"/>
      <c r="P2932" s="273"/>
    </row>
    <row r="2933" spans="1:16" s="11" customFormat="1">
      <c r="A2933" s="271">
        <v>2930</v>
      </c>
      <c r="C2933" s="272" t="s">
        <v>2194</v>
      </c>
      <c r="D2933" s="272" t="s">
        <v>1890</v>
      </c>
      <c r="E2933" s="272"/>
      <c r="F2933" s="273" t="s">
        <v>3054</v>
      </c>
      <c r="G2933" s="274">
        <v>307621440103</v>
      </c>
      <c r="H2933" s="273" t="s">
        <v>6519</v>
      </c>
      <c r="I2933" s="273" t="s">
        <v>5750</v>
      </c>
      <c r="J2933" s="273" t="s">
        <v>373</v>
      </c>
      <c r="K2933" s="275">
        <v>0.5726</v>
      </c>
      <c r="L2933" s="275">
        <v>0.5726</v>
      </c>
      <c r="M2933" s="275">
        <v>0.505768</v>
      </c>
      <c r="N2933" s="276">
        <v>11.671673070206078</v>
      </c>
      <c r="O2933" s="273"/>
      <c r="P2933" s="273"/>
    </row>
    <row r="2934" spans="1:16" s="11" customFormat="1">
      <c r="A2934" s="271">
        <v>2931</v>
      </c>
      <c r="C2934" s="272" t="s">
        <v>2194</v>
      </c>
      <c r="D2934" s="272" t="s">
        <v>1890</v>
      </c>
      <c r="E2934" s="272"/>
      <c r="F2934" s="273" t="s">
        <v>3052</v>
      </c>
      <c r="G2934" s="274">
        <v>307621440407</v>
      </c>
      <c r="H2934" s="273" t="s">
        <v>6520</v>
      </c>
      <c r="I2934" s="273" t="s">
        <v>5750</v>
      </c>
      <c r="J2934" s="273" t="s">
        <v>373</v>
      </c>
      <c r="K2934" s="275">
        <v>0.152</v>
      </c>
      <c r="L2934" s="275">
        <v>0.152</v>
      </c>
      <c r="M2934" s="275">
        <v>0.13428000000000001</v>
      </c>
      <c r="N2934" s="276">
        <v>11.657894736842096</v>
      </c>
      <c r="O2934" s="273"/>
      <c r="P2934" s="273"/>
    </row>
    <row r="2935" spans="1:16" s="11" customFormat="1">
      <c r="A2935" s="271">
        <v>2932</v>
      </c>
      <c r="C2935" s="272" t="s">
        <v>2194</v>
      </c>
      <c r="D2935" s="272" t="s">
        <v>1890</v>
      </c>
      <c r="E2935" s="272"/>
      <c r="F2935" s="273" t="s">
        <v>3068</v>
      </c>
      <c r="G2935" s="274">
        <v>307621440501</v>
      </c>
      <c r="H2935" s="273" t="s">
        <v>6521</v>
      </c>
      <c r="I2935" s="273" t="s">
        <v>5750</v>
      </c>
      <c r="J2935" s="273" t="s">
        <v>373</v>
      </c>
      <c r="K2935" s="275">
        <v>0.5746</v>
      </c>
      <c r="L2935" s="275">
        <v>0.5746</v>
      </c>
      <c r="M2935" s="275">
        <v>0.50813299999999995</v>
      </c>
      <c r="N2935" s="276">
        <v>11.567525234946059</v>
      </c>
      <c r="O2935" s="273"/>
      <c r="P2935" s="273"/>
    </row>
    <row r="2936" spans="1:16" s="11" customFormat="1">
      <c r="A2936" s="271">
        <v>2933</v>
      </c>
      <c r="C2936" s="272" t="s">
        <v>2194</v>
      </c>
      <c r="D2936" s="272" t="s">
        <v>1890</v>
      </c>
      <c r="E2936" s="272"/>
      <c r="F2936" s="273" t="s">
        <v>3052</v>
      </c>
      <c r="G2936" s="274">
        <v>307621440404</v>
      </c>
      <c r="H2936" s="273" t="s">
        <v>6522</v>
      </c>
      <c r="I2936" s="273" t="s">
        <v>5750</v>
      </c>
      <c r="J2936" s="273" t="s">
        <v>373</v>
      </c>
      <c r="K2936" s="275">
        <v>1.1575</v>
      </c>
      <c r="L2936" s="275">
        <v>1.1575</v>
      </c>
      <c r="M2936" s="275">
        <v>1.023798</v>
      </c>
      <c r="N2936" s="276">
        <v>11.550928725701944</v>
      </c>
      <c r="O2936" s="273"/>
      <c r="P2936" s="273"/>
    </row>
    <row r="2937" spans="1:16" s="11" customFormat="1">
      <c r="A2937" s="271">
        <v>2934</v>
      </c>
      <c r="C2937" s="272" t="s">
        <v>2194</v>
      </c>
      <c r="D2937" s="272" t="s">
        <v>1890</v>
      </c>
      <c r="E2937" s="272"/>
      <c r="F2937" s="273" t="s">
        <v>6516</v>
      </c>
      <c r="G2937" s="274">
        <v>307621140601</v>
      </c>
      <c r="H2937" s="273" t="s">
        <v>6523</v>
      </c>
      <c r="I2937" s="273" t="s">
        <v>5750</v>
      </c>
      <c r="J2937" s="273" t="s">
        <v>373</v>
      </c>
      <c r="K2937" s="275">
        <v>0.58079999999999998</v>
      </c>
      <c r="L2937" s="275">
        <v>0.58079999999999998</v>
      </c>
      <c r="M2937" s="275">
        <v>0.51586299999999996</v>
      </c>
      <c r="N2937" s="276">
        <v>11.180612947658407</v>
      </c>
      <c r="O2937" s="273"/>
      <c r="P2937" s="273"/>
    </row>
    <row r="2938" spans="1:16" s="11" customFormat="1">
      <c r="A2938" s="271">
        <v>2935</v>
      </c>
      <c r="C2938" s="272" t="s">
        <v>2194</v>
      </c>
      <c r="D2938" s="272" t="s">
        <v>1890</v>
      </c>
      <c r="E2938" s="272"/>
      <c r="F2938" s="273" t="s">
        <v>3065</v>
      </c>
      <c r="G2938" s="274">
        <v>307621240102</v>
      </c>
      <c r="H2938" s="273" t="s">
        <v>6524</v>
      </c>
      <c r="I2938" s="273" t="s">
        <v>5750</v>
      </c>
      <c r="J2938" s="273" t="s">
        <v>373</v>
      </c>
      <c r="K2938" s="275">
        <v>1.1308400000000001</v>
      </c>
      <c r="L2938" s="275">
        <v>1.1308400000000001</v>
      </c>
      <c r="M2938" s="275">
        <v>1.006408</v>
      </c>
      <c r="N2938" s="276">
        <v>11.003501821654707</v>
      </c>
      <c r="O2938" s="273"/>
      <c r="P2938" s="273"/>
    </row>
    <row r="2939" spans="1:16" s="11" customFormat="1">
      <c r="A2939" s="271">
        <v>2936</v>
      </c>
      <c r="C2939" s="272" t="s">
        <v>2194</v>
      </c>
      <c r="D2939" s="272" t="s">
        <v>1890</v>
      </c>
      <c r="E2939" s="272"/>
      <c r="F2939" s="273" t="s">
        <v>3074</v>
      </c>
      <c r="G2939" s="274">
        <v>307621140202</v>
      </c>
      <c r="H2939" s="273" t="s">
        <v>6525</v>
      </c>
      <c r="I2939" s="273" t="s">
        <v>5750</v>
      </c>
      <c r="J2939" s="273" t="s">
        <v>373</v>
      </c>
      <c r="K2939" s="275">
        <v>0.51859999999999995</v>
      </c>
      <c r="L2939" s="275">
        <v>0.51859999999999995</v>
      </c>
      <c r="M2939" s="275">
        <v>0.46178399999999997</v>
      </c>
      <c r="N2939" s="276">
        <v>10.95564982645584</v>
      </c>
      <c r="O2939" s="273"/>
      <c r="P2939" s="273"/>
    </row>
    <row r="2940" spans="1:16" s="11" customFormat="1">
      <c r="A2940" s="271">
        <v>2937</v>
      </c>
      <c r="C2940" s="272" t="s">
        <v>2194</v>
      </c>
      <c r="D2940" s="272" t="s">
        <v>1890</v>
      </c>
      <c r="E2940" s="272"/>
      <c r="F2940" s="273" t="s">
        <v>6516</v>
      </c>
      <c r="G2940" s="274">
        <v>307621140603</v>
      </c>
      <c r="H2940" s="273" t="s">
        <v>6526</v>
      </c>
      <c r="I2940" s="273" t="s">
        <v>5750</v>
      </c>
      <c r="J2940" s="273" t="s">
        <v>373</v>
      </c>
      <c r="K2940" s="275">
        <v>0.85740000000000005</v>
      </c>
      <c r="L2940" s="275">
        <v>0.85740000000000005</v>
      </c>
      <c r="M2940" s="275">
        <v>0.76713900000000002</v>
      </c>
      <c r="N2940" s="276">
        <v>10.527291812456268</v>
      </c>
      <c r="O2940" s="273"/>
      <c r="P2940" s="273"/>
    </row>
    <row r="2941" spans="1:16" s="11" customFormat="1">
      <c r="A2941" s="271">
        <v>2938</v>
      </c>
      <c r="C2941" s="272" t="s">
        <v>2194</v>
      </c>
      <c r="D2941" s="272" t="s">
        <v>1890</v>
      </c>
      <c r="E2941" s="272"/>
      <c r="F2941" s="273" t="s">
        <v>3054</v>
      </c>
      <c r="G2941" s="274">
        <v>307621440101</v>
      </c>
      <c r="H2941" s="273" t="s">
        <v>6527</v>
      </c>
      <c r="I2941" s="273" t="s">
        <v>5750</v>
      </c>
      <c r="J2941" s="273" t="s">
        <v>373</v>
      </c>
      <c r="K2941" s="275">
        <v>0.96719999999999995</v>
      </c>
      <c r="L2941" s="275">
        <v>0.96719999999999995</v>
      </c>
      <c r="M2941" s="275">
        <v>0.865923</v>
      </c>
      <c r="N2941" s="276">
        <v>10.471153846153841</v>
      </c>
      <c r="O2941" s="273"/>
      <c r="P2941" s="273"/>
    </row>
    <row r="2942" spans="1:16" s="11" customFormat="1">
      <c r="A2942" s="271">
        <v>2939</v>
      </c>
      <c r="C2942" s="272" t="s">
        <v>2194</v>
      </c>
      <c r="D2942" s="272" t="s">
        <v>1890</v>
      </c>
      <c r="E2942" s="272"/>
      <c r="F2942" s="273" t="s">
        <v>6505</v>
      </c>
      <c r="G2942" s="274">
        <v>307621340201</v>
      </c>
      <c r="H2942" s="273" t="s">
        <v>6528</v>
      </c>
      <c r="I2942" s="273" t="s">
        <v>5750</v>
      </c>
      <c r="J2942" s="273" t="s">
        <v>373</v>
      </c>
      <c r="K2942" s="275">
        <v>0.96240000000000003</v>
      </c>
      <c r="L2942" s="275">
        <v>0.96240000000000003</v>
      </c>
      <c r="M2942" s="275">
        <v>0.86437699999999995</v>
      </c>
      <c r="N2942" s="276">
        <v>10.185266001662519</v>
      </c>
      <c r="O2942" s="273"/>
      <c r="P2942" s="273"/>
    </row>
    <row r="2943" spans="1:16" s="11" customFormat="1">
      <c r="A2943" s="271">
        <v>2940</v>
      </c>
      <c r="C2943" s="272" t="s">
        <v>2194</v>
      </c>
      <c r="D2943" s="272" t="s">
        <v>1890</v>
      </c>
      <c r="E2943" s="272"/>
      <c r="F2943" s="273" t="s">
        <v>3054</v>
      </c>
      <c r="G2943" s="274">
        <v>307621440104</v>
      </c>
      <c r="H2943" s="273" t="s">
        <v>6529</v>
      </c>
      <c r="I2943" s="273" t="s">
        <v>5750</v>
      </c>
      <c r="J2943" s="273" t="s">
        <v>373</v>
      </c>
      <c r="K2943" s="275">
        <v>1.2584</v>
      </c>
      <c r="L2943" s="275">
        <v>1.2584</v>
      </c>
      <c r="M2943" s="275">
        <v>1.1332869999999999</v>
      </c>
      <c r="N2943" s="276">
        <v>9.9422282263191377</v>
      </c>
      <c r="O2943" s="273"/>
      <c r="P2943" s="273"/>
    </row>
    <row r="2944" spans="1:16" s="11" customFormat="1">
      <c r="A2944" s="271">
        <v>2941</v>
      </c>
      <c r="C2944" s="272" t="s">
        <v>2194</v>
      </c>
      <c r="D2944" s="272" t="s">
        <v>1890</v>
      </c>
      <c r="E2944" s="272"/>
      <c r="F2944" s="273" t="s">
        <v>3059</v>
      </c>
      <c r="G2944" s="274">
        <v>307621140701</v>
      </c>
      <c r="H2944" s="273" t="s">
        <v>6530</v>
      </c>
      <c r="I2944" s="273" t="s">
        <v>5750</v>
      </c>
      <c r="J2944" s="273" t="s">
        <v>373</v>
      </c>
      <c r="K2944" s="275">
        <v>1.6390499999999999</v>
      </c>
      <c r="L2944" s="275">
        <v>1.6390499999999999</v>
      </c>
      <c r="M2944" s="275">
        <v>1.4774879999999999</v>
      </c>
      <c r="N2944" s="276">
        <v>9.8570513407156586</v>
      </c>
      <c r="O2944" s="273"/>
      <c r="P2944" s="273"/>
    </row>
    <row r="2945" spans="1:16" s="11" customFormat="1">
      <c r="A2945" s="271">
        <v>2942</v>
      </c>
      <c r="C2945" s="272" t="s">
        <v>2194</v>
      </c>
      <c r="D2945" s="272" t="s">
        <v>1890</v>
      </c>
      <c r="E2945" s="272"/>
      <c r="F2945" s="273" t="s">
        <v>3052</v>
      </c>
      <c r="G2945" s="274">
        <v>307621440403</v>
      </c>
      <c r="H2945" s="273" t="s">
        <v>6531</v>
      </c>
      <c r="I2945" s="273" t="s">
        <v>5750</v>
      </c>
      <c r="J2945" s="273" t="s">
        <v>373</v>
      </c>
      <c r="K2945" s="275">
        <v>0.68020000000000003</v>
      </c>
      <c r="L2945" s="275">
        <v>0.68020000000000003</v>
      </c>
      <c r="M2945" s="275">
        <v>0.61340399999999995</v>
      </c>
      <c r="N2945" s="276">
        <v>9.8200529256101259</v>
      </c>
      <c r="O2945" s="273"/>
      <c r="P2945" s="273"/>
    </row>
    <row r="2946" spans="1:16" s="11" customFormat="1">
      <c r="A2946" s="271">
        <v>2943</v>
      </c>
      <c r="C2946" s="272" t="s">
        <v>2194</v>
      </c>
      <c r="D2946" s="272" t="s">
        <v>1890</v>
      </c>
      <c r="E2946" s="272"/>
      <c r="F2946" s="273" t="s">
        <v>3065</v>
      </c>
      <c r="G2946" s="274">
        <v>307621240105</v>
      </c>
      <c r="H2946" s="273" t="s">
        <v>6532</v>
      </c>
      <c r="I2946" s="273" t="s">
        <v>5750</v>
      </c>
      <c r="J2946" s="273" t="s">
        <v>373</v>
      </c>
      <c r="K2946" s="275">
        <v>0.79659999999999997</v>
      </c>
      <c r="L2946" s="275">
        <v>0.79659999999999997</v>
      </c>
      <c r="M2946" s="275">
        <v>0.72011999999999998</v>
      </c>
      <c r="N2946" s="276">
        <v>9.6008034145116739</v>
      </c>
      <c r="O2946" s="273"/>
      <c r="P2946" s="273"/>
    </row>
    <row r="2947" spans="1:16" s="11" customFormat="1">
      <c r="A2947" s="271">
        <v>2944</v>
      </c>
      <c r="C2947" s="272" t="s">
        <v>2194</v>
      </c>
      <c r="D2947" s="272" t="s">
        <v>1890</v>
      </c>
      <c r="E2947" s="272"/>
      <c r="F2947" s="273" t="s">
        <v>3056</v>
      </c>
      <c r="G2947" s="274">
        <v>307621140403</v>
      </c>
      <c r="H2947" s="273" t="s">
        <v>6533</v>
      </c>
      <c r="I2947" s="273" t="s">
        <v>5750</v>
      </c>
      <c r="J2947" s="273" t="s">
        <v>373</v>
      </c>
      <c r="K2947" s="275">
        <v>1.4925999999999999</v>
      </c>
      <c r="L2947" s="275">
        <v>1.4925999999999999</v>
      </c>
      <c r="M2947" s="275">
        <v>1.3520779999999999</v>
      </c>
      <c r="N2947" s="276">
        <v>9.4145785876993191</v>
      </c>
      <c r="O2947" s="273"/>
      <c r="P2947" s="273"/>
    </row>
    <row r="2948" spans="1:16" s="11" customFormat="1">
      <c r="A2948" s="271">
        <v>2945</v>
      </c>
      <c r="C2948" s="272" t="s">
        <v>2194</v>
      </c>
      <c r="D2948" s="272" t="s">
        <v>1890</v>
      </c>
      <c r="E2948" s="272"/>
      <c r="F2948" s="273" t="s">
        <v>3062</v>
      </c>
      <c r="G2948" s="274">
        <v>307621140304</v>
      </c>
      <c r="H2948" s="273" t="s">
        <v>6534</v>
      </c>
      <c r="I2948" s="273" t="s">
        <v>5750</v>
      </c>
      <c r="J2948" s="273" t="s">
        <v>373</v>
      </c>
      <c r="K2948" s="275">
        <v>0.57779999999999998</v>
      </c>
      <c r="L2948" s="275">
        <v>0.57779999999999998</v>
      </c>
      <c r="M2948" s="275">
        <v>0.52388599999999996</v>
      </c>
      <c r="N2948" s="276">
        <v>9.3309103496019414</v>
      </c>
      <c r="O2948" s="273"/>
      <c r="P2948" s="273"/>
    </row>
    <row r="2949" spans="1:16" s="11" customFormat="1">
      <c r="A2949" s="271">
        <v>2946</v>
      </c>
      <c r="C2949" s="272" t="s">
        <v>2194</v>
      </c>
      <c r="D2949" s="272" t="s">
        <v>1890</v>
      </c>
      <c r="E2949" s="272"/>
      <c r="F2949" s="273" t="s">
        <v>3072</v>
      </c>
      <c r="G2949" s="274">
        <v>307621340402</v>
      </c>
      <c r="H2949" s="273" t="s">
        <v>6535</v>
      </c>
      <c r="I2949" s="273" t="s">
        <v>5750</v>
      </c>
      <c r="J2949" s="273" t="s">
        <v>373</v>
      </c>
      <c r="K2949" s="275">
        <v>0.64480000000000004</v>
      </c>
      <c r="L2949" s="275">
        <v>0.64480000000000004</v>
      </c>
      <c r="M2949" s="275">
        <v>0.58584599999999998</v>
      </c>
      <c r="N2949" s="276">
        <v>9.1429900744416965</v>
      </c>
      <c r="O2949" s="273"/>
      <c r="P2949" s="273"/>
    </row>
    <row r="2950" spans="1:16" s="11" customFormat="1">
      <c r="A2950" s="271">
        <v>2947</v>
      </c>
      <c r="C2950" s="272" t="s">
        <v>2194</v>
      </c>
      <c r="D2950" s="272" t="s">
        <v>1890</v>
      </c>
      <c r="E2950" s="272"/>
      <c r="F2950" s="273" t="s">
        <v>3065</v>
      </c>
      <c r="G2950" s="274">
        <v>307621240103</v>
      </c>
      <c r="H2950" s="273" t="s">
        <v>6536</v>
      </c>
      <c r="I2950" s="273" t="s">
        <v>5750</v>
      </c>
      <c r="J2950" s="273" t="s">
        <v>373</v>
      </c>
      <c r="K2950" s="275">
        <v>1.3214999999999999</v>
      </c>
      <c r="L2950" s="275">
        <v>1.3214999999999999</v>
      </c>
      <c r="M2950" s="275">
        <v>1.205014</v>
      </c>
      <c r="N2950" s="276">
        <v>8.8146802875520152</v>
      </c>
      <c r="O2950" s="273"/>
      <c r="P2950" s="273"/>
    </row>
    <row r="2951" spans="1:16" s="11" customFormat="1">
      <c r="A2951" s="271">
        <v>2948</v>
      </c>
      <c r="C2951" s="272" t="s">
        <v>2194</v>
      </c>
      <c r="D2951" s="272" t="s">
        <v>1890</v>
      </c>
      <c r="E2951" s="272"/>
      <c r="F2951" s="273" t="s">
        <v>3054</v>
      </c>
      <c r="G2951" s="274">
        <v>307621440105</v>
      </c>
      <c r="H2951" s="273" t="s">
        <v>6537</v>
      </c>
      <c r="I2951" s="273" t="s">
        <v>5750</v>
      </c>
      <c r="J2951" s="273" t="s">
        <v>373</v>
      </c>
      <c r="K2951" s="275">
        <v>0.84919999999999995</v>
      </c>
      <c r="L2951" s="275">
        <v>0.84919999999999995</v>
      </c>
      <c r="M2951" s="275">
        <v>0.775119</v>
      </c>
      <c r="N2951" s="276">
        <v>8.7236222326895838</v>
      </c>
      <c r="O2951" s="273"/>
      <c r="P2951" s="273"/>
    </row>
    <row r="2952" spans="1:16" s="11" customFormat="1">
      <c r="A2952" s="271">
        <v>2949</v>
      </c>
      <c r="C2952" s="272" t="s">
        <v>2194</v>
      </c>
      <c r="D2952" s="272" t="s">
        <v>1890</v>
      </c>
      <c r="E2952" s="272"/>
      <c r="F2952" s="273" t="s">
        <v>3074</v>
      </c>
      <c r="G2952" s="274">
        <v>307621140203</v>
      </c>
      <c r="H2952" s="273" t="s">
        <v>6538</v>
      </c>
      <c r="I2952" s="273" t="s">
        <v>5750</v>
      </c>
      <c r="J2952" s="273" t="s">
        <v>373</v>
      </c>
      <c r="K2952" s="275">
        <v>1.3859999999999999</v>
      </c>
      <c r="L2952" s="275">
        <v>1.3859999999999999</v>
      </c>
      <c r="M2952" s="275">
        <v>1.2664150000000001</v>
      </c>
      <c r="N2952" s="276">
        <v>8.6280663780663662</v>
      </c>
      <c r="O2952" s="273"/>
      <c r="P2952" s="273"/>
    </row>
    <row r="2953" spans="1:16" s="11" customFormat="1">
      <c r="A2953" s="271">
        <v>2950</v>
      </c>
      <c r="C2953" s="272" t="s">
        <v>2194</v>
      </c>
      <c r="D2953" s="272" t="s">
        <v>1890</v>
      </c>
      <c r="E2953" s="272"/>
      <c r="F2953" s="273" t="s">
        <v>3048</v>
      </c>
      <c r="G2953" s="274">
        <v>307621340304</v>
      </c>
      <c r="H2953" s="273" t="s">
        <v>6539</v>
      </c>
      <c r="I2953" s="273" t="s">
        <v>5750</v>
      </c>
      <c r="J2953" s="273" t="s">
        <v>373</v>
      </c>
      <c r="K2953" s="275">
        <v>1.3858999999999999</v>
      </c>
      <c r="L2953" s="275">
        <v>1.3858999999999999</v>
      </c>
      <c r="M2953" s="275">
        <v>1.2669630000000001</v>
      </c>
      <c r="N2953" s="276">
        <v>8.581932318349077</v>
      </c>
      <c r="O2953" s="273"/>
      <c r="P2953" s="273"/>
    </row>
    <row r="2954" spans="1:16" s="11" customFormat="1">
      <c r="A2954" s="271">
        <v>2951</v>
      </c>
      <c r="C2954" s="272" t="s">
        <v>2194</v>
      </c>
      <c r="D2954" s="272" t="s">
        <v>1890</v>
      </c>
      <c r="E2954" s="272"/>
      <c r="F2954" s="273" t="s">
        <v>3072</v>
      </c>
      <c r="G2954" s="274">
        <v>307621340403</v>
      </c>
      <c r="H2954" s="273" t="s">
        <v>6540</v>
      </c>
      <c r="I2954" s="273" t="s">
        <v>5750</v>
      </c>
      <c r="J2954" s="273" t="s">
        <v>373</v>
      </c>
      <c r="K2954" s="275">
        <v>1.1597999999999999</v>
      </c>
      <c r="L2954" s="275">
        <v>1.1597999999999999</v>
      </c>
      <c r="M2954" s="275">
        <v>1.063696</v>
      </c>
      <c r="N2954" s="276">
        <v>8.28625625107777</v>
      </c>
      <c r="O2954" s="273"/>
      <c r="P2954" s="273"/>
    </row>
    <row r="2955" spans="1:16" s="11" customFormat="1">
      <c r="A2955" s="271">
        <v>2952</v>
      </c>
      <c r="C2955" s="272" t="s">
        <v>2194</v>
      </c>
      <c r="D2955" s="272" t="s">
        <v>1890</v>
      </c>
      <c r="E2955" s="272"/>
      <c r="F2955" s="273" t="s">
        <v>3048</v>
      </c>
      <c r="G2955" s="274">
        <v>307621340302</v>
      </c>
      <c r="H2955" s="273" t="s">
        <v>6541</v>
      </c>
      <c r="I2955" s="273" t="s">
        <v>5750</v>
      </c>
      <c r="J2955" s="273" t="s">
        <v>373</v>
      </c>
      <c r="K2955" s="275">
        <v>0.1</v>
      </c>
      <c r="L2955" s="275">
        <v>0.1</v>
      </c>
      <c r="M2955" s="275">
        <v>9.1814000000000007E-2</v>
      </c>
      <c r="N2955" s="276">
        <v>8.1859999999999982</v>
      </c>
      <c r="O2955" s="273"/>
      <c r="P2955" s="273"/>
    </row>
    <row r="2956" spans="1:16" s="11" customFormat="1">
      <c r="A2956" s="271">
        <v>2953</v>
      </c>
      <c r="C2956" s="272" t="s">
        <v>2194</v>
      </c>
      <c r="D2956" s="272" t="s">
        <v>1890</v>
      </c>
      <c r="E2956" s="272"/>
      <c r="F2956" s="273" t="s">
        <v>3044</v>
      </c>
      <c r="G2956" s="274">
        <v>307621440205</v>
      </c>
      <c r="H2956" s="273" t="s">
        <v>6542</v>
      </c>
      <c r="I2956" s="273" t="s">
        <v>5750</v>
      </c>
      <c r="J2956" s="273" t="s">
        <v>373</v>
      </c>
      <c r="K2956" s="275">
        <v>0.53539999999999999</v>
      </c>
      <c r="L2956" s="275">
        <v>0.53539999999999999</v>
      </c>
      <c r="M2956" s="275">
        <v>0.49222300000000002</v>
      </c>
      <c r="N2956" s="276">
        <v>8.0644378035113871</v>
      </c>
      <c r="O2956" s="273"/>
      <c r="P2956" s="273"/>
    </row>
    <row r="2957" spans="1:16" s="11" customFormat="1">
      <c r="A2957" s="271">
        <v>2954</v>
      </c>
      <c r="C2957" s="272" t="s">
        <v>2194</v>
      </c>
      <c r="D2957" s="272" t="s">
        <v>1890</v>
      </c>
      <c r="E2957" s="272"/>
      <c r="F2957" s="273" t="s">
        <v>6505</v>
      </c>
      <c r="G2957" s="274">
        <v>307621340202</v>
      </c>
      <c r="H2957" s="273" t="s">
        <v>6543</v>
      </c>
      <c r="I2957" s="273" t="s">
        <v>5750</v>
      </c>
      <c r="J2957" s="273" t="s">
        <v>373</v>
      </c>
      <c r="K2957" s="275">
        <v>0.3508</v>
      </c>
      <c r="L2957" s="275">
        <v>0.3508</v>
      </c>
      <c r="M2957" s="275">
        <v>0.322799</v>
      </c>
      <c r="N2957" s="276">
        <v>7.9820410490307854</v>
      </c>
      <c r="O2957" s="273"/>
      <c r="P2957" s="273"/>
    </row>
    <row r="2958" spans="1:16" s="11" customFormat="1">
      <c r="A2958" s="271">
        <v>2955</v>
      </c>
      <c r="C2958" s="272" t="s">
        <v>2194</v>
      </c>
      <c r="D2958" s="272" t="s">
        <v>1890</v>
      </c>
      <c r="E2958" s="272"/>
      <c r="F2958" s="273" t="s">
        <v>3062</v>
      </c>
      <c r="G2958" s="274">
        <v>307621140303</v>
      </c>
      <c r="H2958" s="273" t="s">
        <v>6544</v>
      </c>
      <c r="I2958" s="273" t="s">
        <v>5750</v>
      </c>
      <c r="J2958" s="273" t="s">
        <v>373</v>
      </c>
      <c r="K2958" s="275">
        <v>1.3762000000000001</v>
      </c>
      <c r="L2958" s="275">
        <v>1.3762000000000001</v>
      </c>
      <c r="M2958" s="275">
        <v>1.2667280000000001</v>
      </c>
      <c r="N2958" s="276">
        <v>7.9546577532335423</v>
      </c>
      <c r="O2958" s="273"/>
      <c r="P2958" s="273"/>
    </row>
    <row r="2959" spans="1:16" s="11" customFormat="1">
      <c r="A2959" s="271">
        <v>2956</v>
      </c>
      <c r="C2959" s="272" t="s">
        <v>2194</v>
      </c>
      <c r="D2959" s="272" t="s">
        <v>1890</v>
      </c>
      <c r="E2959" s="272"/>
      <c r="F2959" s="273" t="s">
        <v>6505</v>
      </c>
      <c r="G2959" s="274">
        <v>307621340204</v>
      </c>
      <c r="H2959" s="273" t="s">
        <v>6545</v>
      </c>
      <c r="I2959" s="273" t="s">
        <v>5750</v>
      </c>
      <c r="J2959" s="273" t="s">
        <v>373</v>
      </c>
      <c r="K2959" s="275">
        <v>0.78779999999999994</v>
      </c>
      <c r="L2959" s="275">
        <v>0.78779999999999994</v>
      </c>
      <c r="M2959" s="275">
        <v>0.72861100000000001</v>
      </c>
      <c r="N2959" s="276">
        <v>7.5132013201320058</v>
      </c>
      <c r="O2959" s="273"/>
      <c r="P2959" s="273"/>
    </row>
    <row r="2960" spans="1:16" s="11" customFormat="1">
      <c r="A2960" s="271">
        <v>2957</v>
      </c>
      <c r="C2960" s="272" t="s">
        <v>2194</v>
      </c>
      <c r="D2960" s="272" t="s">
        <v>1890</v>
      </c>
      <c r="E2960" s="272"/>
      <c r="F2960" s="273" t="s">
        <v>3044</v>
      </c>
      <c r="G2960" s="274">
        <v>307621440201</v>
      </c>
      <c r="H2960" s="273" t="s">
        <v>6546</v>
      </c>
      <c r="I2960" s="273" t="s">
        <v>5750</v>
      </c>
      <c r="J2960" s="273" t="s">
        <v>373</v>
      </c>
      <c r="K2960" s="275">
        <v>0.34560000000000002</v>
      </c>
      <c r="L2960" s="275">
        <v>0.34560000000000002</v>
      </c>
      <c r="M2960" s="275">
        <v>0.31993200000000005</v>
      </c>
      <c r="N2960" s="276">
        <v>7.4270833333333242</v>
      </c>
      <c r="O2960" s="273"/>
      <c r="P2960" s="273"/>
    </row>
    <row r="2961" spans="1:16" s="11" customFormat="1">
      <c r="A2961" s="271">
        <v>2958</v>
      </c>
      <c r="C2961" s="272" t="s">
        <v>2194</v>
      </c>
      <c r="D2961" s="272" t="s">
        <v>1890</v>
      </c>
      <c r="E2961" s="272"/>
      <c r="F2961" s="273" t="s">
        <v>3068</v>
      </c>
      <c r="G2961" s="274">
        <v>307621440504</v>
      </c>
      <c r="H2961" s="273" t="s">
        <v>6547</v>
      </c>
      <c r="I2961" s="273" t="s">
        <v>5750</v>
      </c>
      <c r="J2961" s="273" t="s">
        <v>373</v>
      </c>
      <c r="K2961" s="275">
        <v>1.1711100000000001</v>
      </c>
      <c r="L2961" s="275">
        <v>1.1711100000000001</v>
      </c>
      <c r="M2961" s="275">
        <v>1.084525</v>
      </c>
      <c r="N2961" s="276">
        <v>7.3934130867296943</v>
      </c>
      <c r="O2961" s="273"/>
      <c r="P2961" s="273"/>
    </row>
    <row r="2962" spans="1:16" s="11" customFormat="1">
      <c r="A2962" s="271">
        <v>2959</v>
      </c>
      <c r="C2962" s="272" t="s">
        <v>2194</v>
      </c>
      <c r="D2962" s="272" t="s">
        <v>1890</v>
      </c>
      <c r="E2962" s="272"/>
      <c r="F2962" s="273" t="s">
        <v>3072</v>
      </c>
      <c r="G2962" s="274">
        <v>307621340401</v>
      </c>
      <c r="H2962" s="273" t="s">
        <v>6548</v>
      </c>
      <c r="I2962" s="273" t="s">
        <v>5750</v>
      </c>
      <c r="J2962" s="273" t="s">
        <v>373</v>
      </c>
      <c r="K2962" s="275">
        <v>9.6000000000000002E-2</v>
      </c>
      <c r="L2962" s="275">
        <v>9.6000000000000002E-2</v>
      </c>
      <c r="M2962" s="275">
        <v>8.9327000000000004E-2</v>
      </c>
      <c r="N2962" s="276">
        <v>6.9510416666666641</v>
      </c>
      <c r="O2962" s="273"/>
      <c r="P2962" s="273"/>
    </row>
    <row r="2963" spans="1:16" s="11" customFormat="1">
      <c r="A2963" s="271">
        <v>2960</v>
      </c>
      <c r="C2963" s="272" t="s">
        <v>2194</v>
      </c>
      <c r="D2963" s="272" t="s">
        <v>1890</v>
      </c>
      <c r="E2963" s="272"/>
      <c r="F2963" s="273" t="s">
        <v>3048</v>
      </c>
      <c r="G2963" s="274">
        <v>307621340301</v>
      </c>
      <c r="H2963" s="273" t="s">
        <v>6549</v>
      </c>
      <c r="I2963" s="273" t="s">
        <v>5750</v>
      </c>
      <c r="J2963" s="273" t="s">
        <v>373</v>
      </c>
      <c r="K2963" s="275">
        <v>1.1022000000000001</v>
      </c>
      <c r="L2963" s="275">
        <v>1.1022000000000001</v>
      </c>
      <c r="M2963" s="275">
        <v>1.030243</v>
      </c>
      <c r="N2963" s="276">
        <v>6.5284884775902778</v>
      </c>
      <c r="O2963" s="273"/>
      <c r="P2963" s="273"/>
    </row>
    <row r="2964" spans="1:16" s="11" customFormat="1">
      <c r="A2964" s="271">
        <v>2961</v>
      </c>
      <c r="C2964" s="272" t="s">
        <v>2194</v>
      </c>
      <c r="D2964" s="272" t="s">
        <v>1890</v>
      </c>
      <c r="E2964" s="272"/>
      <c r="F2964" s="273" t="s">
        <v>3046</v>
      </c>
      <c r="G2964" s="274">
        <v>307621240303</v>
      </c>
      <c r="H2964" s="273" t="s">
        <v>6550</v>
      </c>
      <c r="I2964" s="273" t="s">
        <v>5750</v>
      </c>
      <c r="J2964" s="273" t="s">
        <v>373</v>
      </c>
      <c r="K2964" s="275">
        <v>0.67359999999999998</v>
      </c>
      <c r="L2964" s="275">
        <v>0.67359999999999998</v>
      </c>
      <c r="M2964" s="275">
        <v>0.62992800000000004</v>
      </c>
      <c r="N2964" s="276">
        <v>6.4833729216151923</v>
      </c>
      <c r="O2964" s="273"/>
      <c r="P2964" s="273"/>
    </row>
    <row r="2965" spans="1:16" s="11" customFormat="1">
      <c r="A2965" s="271">
        <v>2962</v>
      </c>
      <c r="C2965" s="272" t="s">
        <v>2194</v>
      </c>
      <c r="D2965" s="272" t="s">
        <v>1890</v>
      </c>
      <c r="E2965" s="272"/>
      <c r="F2965" s="273" t="s">
        <v>3075</v>
      </c>
      <c r="G2965" s="274">
        <v>307621340103</v>
      </c>
      <c r="H2965" s="273" t="s">
        <v>6551</v>
      </c>
      <c r="I2965" s="273" t="s">
        <v>5750</v>
      </c>
      <c r="J2965" s="273" t="s">
        <v>373</v>
      </c>
      <c r="K2965" s="275">
        <v>0.34639999999999999</v>
      </c>
      <c r="L2965" s="275">
        <v>0.34639999999999999</v>
      </c>
      <c r="M2965" s="275">
        <v>0.32414700000000002</v>
      </c>
      <c r="N2965" s="276">
        <v>6.4240762124711219</v>
      </c>
      <c r="O2965" s="273"/>
      <c r="P2965" s="273"/>
    </row>
    <row r="2966" spans="1:16" s="11" customFormat="1">
      <c r="A2966" s="271">
        <v>2963</v>
      </c>
      <c r="C2966" s="272" t="s">
        <v>2194</v>
      </c>
      <c r="D2966" s="272" t="s">
        <v>1890</v>
      </c>
      <c r="E2966" s="272"/>
      <c r="F2966" s="273" t="s">
        <v>3058</v>
      </c>
      <c r="G2966" s="274">
        <v>307621140104</v>
      </c>
      <c r="H2966" s="273" t="s">
        <v>6552</v>
      </c>
      <c r="I2966" s="273" t="s">
        <v>5750</v>
      </c>
      <c r="J2966" s="273" t="s">
        <v>373</v>
      </c>
      <c r="K2966" s="275">
        <v>0.2</v>
      </c>
      <c r="L2966" s="275">
        <v>0.2</v>
      </c>
      <c r="M2966" s="275">
        <v>0.18729000000000001</v>
      </c>
      <c r="N2966" s="276">
        <v>6.3549999999999995</v>
      </c>
      <c r="O2966" s="273"/>
      <c r="P2966" s="273"/>
    </row>
    <row r="2967" spans="1:16" s="11" customFormat="1">
      <c r="A2967" s="271">
        <v>2964</v>
      </c>
      <c r="C2967" s="272" t="s">
        <v>2194</v>
      </c>
      <c r="D2967" s="272" t="s">
        <v>1890</v>
      </c>
      <c r="E2967" s="272"/>
      <c r="F2967" s="273" t="s">
        <v>3058</v>
      </c>
      <c r="G2967" s="274">
        <v>307621140103</v>
      </c>
      <c r="H2967" s="273" t="s">
        <v>6553</v>
      </c>
      <c r="I2967" s="273" t="s">
        <v>5750</v>
      </c>
      <c r="J2967" s="273" t="s">
        <v>373</v>
      </c>
      <c r="K2967" s="275">
        <v>3.9E-2</v>
      </c>
      <c r="L2967" s="275">
        <v>3.9E-2</v>
      </c>
      <c r="M2967" s="275">
        <v>3.6660999999999999E-2</v>
      </c>
      <c r="N2967" s="276">
        <v>5.9974358974358992</v>
      </c>
      <c r="O2967" s="273"/>
      <c r="P2967" s="273"/>
    </row>
    <row r="2968" spans="1:16" s="11" customFormat="1">
      <c r="A2968" s="271">
        <v>2965</v>
      </c>
      <c r="C2968" s="272" t="s">
        <v>2194</v>
      </c>
      <c r="D2968" s="272" t="s">
        <v>1890</v>
      </c>
      <c r="E2968" s="272"/>
      <c r="F2968" s="273" t="s">
        <v>3052</v>
      </c>
      <c r="G2968" s="274">
        <v>307621440401</v>
      </c>
      <c r="H2968" s="273" t="s">
        <v>6554</v>
      </c>
      <c r="I2968" s="273" t="s">
        <v>5750</v>
      </c>
      <c r="J2968" s="273" t="s">
        <v>373</v>
      </c>
      <c r="K2968" s="275">
        <v>0.28939999999999999</v>
      </c>
      <c r="L2968" s="275">
        <v>0.28939999999999999</v>
      </c>
      <c r="M2968" s="275">
        <v>0.27235799999999999</v>
      </c>
      <c r="N2968" s="276">
        <v>5.8887353144436769</v>
      </c>
      <c r="O2968" s="273"/>
      <c r="P2968" s="273"/>
    </row>
    <row r="2969" spans="1:16" s="11" customFormat="1">
      <c r="A2969" s="271">
        <v>2966</v>
      </c>
      <c r="C2969" s="272" t="s">
        <v>2194</v>
      </c>
      <c r="D2969" s="272" t="s">
        <v>1890</v>
      </c>
      <c r="E2969" s="272"/>
      <c r="F2969" s="273" t="s">
        <v>3065</v>
      </c>
      <c r="G2969" s="274">
        <v>307621240101</v>
      </c>
      <c r="H2969" s="273" t="s">
        <v>6555</v>
      </c>
      <c r="I2969" s="273" t="s">
        <v>5750</v>
      </c>
      <c r="J2969" s="273" t="s">
        <v>373</v>
      </c>
      <c r="K2969" s="275">
        <v>0.13769999999999999</v>
      </c>
      <c r="L2969" s="275">
        <v>0.13769999999999999</v>
      </c>
      <c r="M2969" s="275">
        <v>0.13072300000000001</v>
      </c>
      <c r="N2969" s="276">
        <v>5.0668119099491529</v>
      </c>
      <c r="O2969" s="273"/>
      <c r="P2969" s="273"/>
    </row>
    <row r="2970" spans="1:16" s="11" customFormat="1">
      <c r="A2970" s="271">
        <v>2967</v>
      </c>
      <c r="C2970" s="272" t="s">
        <v>2194</v>
      </c>
      <c r="D2970" s="272" t="s">
        <v>1890</v>
      </c>
      <c r="E2970" s="272"/>
      <c r="F2970" s="273" t="s">
        <v>3065</v>
      </c>
      <c r="G2970" s="274">
        <v>307621240104</v>
      </c>
      <c r="H2970" s="273" t="s">
        <v>6556</v>
      </c>
      <c r="I2970" s="273" t="s">
        <v>5750</v>
      </c>
      <c r="J2970" s="273" t="s">
        <v>373</v>
      </c>
      <c r="K2970" s="275">
        <v>1.1172</v>
      </c>
      <c r="L2970" s="275">
        <v>1.1172</v>
      </c>
      <c r="M2970" s="275">
        <v>1.0608820000000001</v>
      </c>
      <c r="N2970" s="276">
        <v>5.0409953455066114</v>
      </c>
      <c r="O2970" s="273"/>
      <c r="P2970" s="273"/>
    </row>
    <row r="2971" spans="1:16" s="11" customFormat="1">
      <c r="A2971" s="271">
        <v>2968</v>
      </c>
      <c r="C2971" s="272" t="s">
        <v>2194</v>
      </c>
      <c r="D2971" s="272" t="s">
        <v>1890</v>
      </c>
      <c r="E2971" s="272"/>
      <c r="F2971" s="273" t="s">
        <v>3046</v>
      </c>
      <c r="G2971" s="274">
        <v>307621240305</v>
      </c>
      <c r="H2971" s="273" t="s">
        <v>6557</v>
      </c>
      <c r="I2971" s="273" t="s">
        <v>5750</v>
      </c>
      <c r="J2971" s="273" t="s">
        <v>373</v>
      </c>
      <c r="K2971" s="275">
        <v>1.0149999999999999</v>
      </c>
      <c r="L2971" s="275">
        <v>1.0149999999999999</v>
      </c>
      <c r="M2971" s="275">
        <v>0.96425700000000003</v>
      </c>
      <c r="N2971" s="276">
        <v>4.999310344827574</v>
      </c>
      <c r="O2971" s="273"/>
      <c r="P2971" s="273"/>
    </row>
    <row r="2972" spans="1:16" s="11" customFormat="1">
      <c r="A2972" s="271">
        <v>2969</v>
      </c>
      <c r="C2972" s="272" t="s">
        <v>2194</v>
      </c>
      <c r="D2972" s="272" t="s">
        <v>1890</v>
      </c>
      <c r="E2972" s="272"/>
      <c r="F2972" s="273" t="s">
        <v>6502</v>
      </c>
      <c r="G2972" s="274">
        <v>307621140501</v>
      </c>
      <c r="H2972" s="273" t="s">
        <v>6558</v>
      </c>
      <c r="I2972" s="273" t="s">
        <v>5750</v>
      </c>
      <c r="J2972" s="273" t="s">
        <v>373</v>
      </c>
      <c r="K2972" s="275">
        <v>2.0754999999999999</v>
      </c>
      <c r="L2972" s="275">
        <v>2.0754999999999999</v>
      </c>
      <c r="M2972" s="275">
        <v>1.97506</v>
      </c>
      <c r="N2972" s="276">
        <v>4.8393158275114363</v>
      </c>
      <c r="O2972" s="273"/>
      <c r="P2972" s="273"/>
    </row>
    <row r="2973" spans="1:16" s="11" customFormat="1">
      <c r="A2973" s="271">
        <v>2970</v>
      </c>
      <c r="C2973" s="272" t="s">
        <v>2194</v>
      </c>
      <c r="D2973" s="272" t="s">
        <v>1890</v>
      </c>
      <c r="E2973" s="272"/>
      <c r="F2973" s="273" t="s">
        <v>3056</v>
      </c>
      <c r="G2973" s="274">
        <v>307621140401</v>
      </c>
      <c r="H2973" s="273" t="s">
        <v>6559</v>
      </c>
      <c r="I2973" s="273" t="s">
        <v>5750</v>
      </c>
      <c r="J2973" s="273" t="s">
        <v>373</v>
      </c>
      <c r="K2973" s="275">
        <v>0.66459999999999997</v>
      </c>
      <c r="L2973" s="275">
        <v>0.66459999999999997</v>
      </c>
      <c r="M2973" s="275">
        <v>0.63483400000000001</v>
      </c>
      <c r="N2973" s="276">
        <v>4.478784231116455</v>
      </c>
      <c r="O2973" s="273"/>
      <c r="P2973" s="273"/>
    </row>
    <row r="2974" spans="1:16" s="11" customFormat="1">
      <c r="A2974" s="271">
        <v>2971</v>
      </c>
      <c r="C2974" s="272" t="s">
        <v>2194</v>
      </c>
      <c r="D2974" s="272" t="s">
        <v>1890</v>
      </c>
      <c r="E2974" s="272"/>
      <c r="F2974" s="273" t="s">
        <v>3075</v>
      </c>
      <c r="G2974" s="274">
        <v>307621340105</v>
      </c>
      <c r="H2974" s="273" t="s">
        <v>6497</v>
      </c>
      <c r="I2974" s="273" t="s">
        <v>5750</v>
      </c>
      <c r="J2974" s="273" t="s">
        <v>373</v>
      </c>
      <c r="K2974" s="275">
        <v>0.45739999999999997</v>
      </c>
      <c r="L2974" s="275">
        <v>0.45739999999999997</v>
      </c>
      <c r="M2974" s="275">
        <v>0.439058</v>
      </c>
      <c r="N2974" s="276">
        <v>4.0100568430257919</v>
      </c>
      <c r="O2974" s="273"/>
      <c r="P2974" s="273"/>
    </row>
    <row r="2975" spans="1:16" s="11" customFormat="1">
      <c r="A2975" s="271">
        <v>2972</v>
      </c>
      <c r="C2975" s="272" t="s">
        <v>2194</v>
      </c>
      <c r="D2975" s="272" t="s">
        <v>1890</v>
      </c>
      <c r="E2975" s="272"/>
      <c r="F2975" s="273" t="s">
        <v>6505</v>
      </c>
      <c r="G2975" s="274">
        <v>307621340205</v>
      </c>
      <c r="H2975" s="273" t="s">
        <v>6560</v>
      </c>
      <c r="I2975" s="273" t="s">
        <v>5750</v>
      </c>
      <c r="J2975" s="273" t="s">
        <v>373</v>
      </c>
      <c r="K2975" s="275">
        <v>0.60389999999999999</v>
      </c>
      <c r="L2975" s="275">
        <v>0.60389999999999999</v>
      </c>
      <c r="M2975" s="275">
        <v>0.58057199999999998</v>
      </c>
      <c r="N2975" s="276">
        <v>3.8628912071535049</v>
      </c>
      <c r="O2975" s="273"/>
      <c r="P2975" s="273"/>
    </row>
    <row r="2976" spans="1:16" s="11" customFormat="1">
      <c r="A2976" s="271">
        <v>2973</v>
      </c>
      <c r="C2976" s="272" t="s">
        <v>2194</v>
      </c>
      <c r="D2976" s="272" t="s">
        <v>1890</v>
      </c>
      <c r="E2976" s="272"/>
      <c r="F2976" s="273" t="s">
        <v>3085</v>
      </c>
      <c r="G2976" s="274">
        <v>307612140302</v>
      </c>
      <c r="H2976" s="273" t="s">
        <v>6561</v>
      </c>
      <c r="I2976" s="273" t="s">
        <v>5750</v>
      </c>
      <c r="J2976" s="273" t="s">
        <v>373</v>
      </c>
      <c r="K2976" s="275">
        <v>1.3269059999999999</v>
      </c>
      <c r="L2976" s="275">
        <v>1.3269059999999999</v>
      </c>
      <c r="M2976" s="275">
        <v>1.310198</v>
      </c>
      <c r="N2976" s="276">
        <v>1.259169828156625</v>
      </c>
      <c r="O2976" s="273"/>
      <c r="P2976" s="273"/>
    </row>
    <row r="2977" spans="1:16" s="11" customFormat="1">
      <c r="A2977" s="271">
        <v>2974</v>
      </c>
      <c r="C2977" s="272" t="s">
        <v>2194</v>
      </c>
      <c r="D2977" s="272" t="s">
        <v>1890</v>
      </c>
      <c r="E2977" s="272"/>
      <c r="F2977" s="273" t="s">
        <v>6562</v>
      </c>
      <c r="G2977" s="274">
        <v>307612140404</v>
      </c>
      <c r="H2977" s="273" t="s">
        <v>6563</v>
      </c>
      <c r="I2977" s="273" t="s">
        <v>5750</v>
      </c>
      <c r="J2977" s="273" t="s">
        <v>373</v>
      </c>
      <c r="K2977" s="275">
        <v>0.67369999999999997</v>
      </c>
      <c r="L2977" s="275">
        <v>0.67369999999999997</v>
      </c>
      <c r="M2977" s="275">
        <v>0.66586800000000002</v>
      </c>
      <c r="N2977" s="276">
        <v>1.1625352530799986</v>
      </c>
      <c r="O2977" s="273"/>
      <c r="P2977" s="273"/>
    </row>
    <row r="2978" spans="1:16" s="11" customFormat="1">
      <c r="A2978" s="271">
        <v>2975</v>
      </c>
      <c r="C2978" s="272" t="s">
        <v>2194</v>
      </c>
      <c r="D2978" s="272" t="s">
        <v>1890</v>
      </c>
      <c r="E2978" s="272"/>
      <c r="F2978" s="273" t="s">
        <v>6564</v>
      </c>
      <c r="G2978" s="274">
        <v>307612340301</v>
      </c>
      <c r="H2978" s="273" t="s">
        <v>6565</v>
      </c>
      <c r="I2978" s="273" t="s">
        <v>5750</v>
      </c>
      <c r="J2978" s="273" t="s">
        <v>373</v>
      </c>
      <c r="K2978" s="275">
        <v>0.87419999999999998</v>
      </c>
      <c r="L2978" s="275">
        <v>0.87419999999999998</v>
      </c>
      <c r="M2978" s="275">
        <v>0.71853100000000003</v>
      </c>
      <c r="N2978" s="276">
        <v>17.807023564401732</v>
      </c>
      <c r="O2978" s="273"/>
      <c r="P2978" s="273"/>
    </row>
    <row r="2979" spans="1:16" s="11" customFormat="1">
      <c r="A2979" s="271">
        <v>2976</v>
      </c>
      <c r="C2979" s="272" t="s">
        <v>2194</v>
      </c>
      <c r="D2979" s="272" t="s">
        <v>1890</v>
      </c>
      <c r="E2979" s="272"/>
      <c r="F2979" s="273" t="s">
        <v>6566</v>
      </c>
      <c r="G2979" s="274">
        <v>307612340403</v>
      </c>
      <c r="H2979" s="273" t="s">
        <v>6567</v>
      </c>
      <c r="I2979" s="273" t="s">
        <v>5750</v>
      </c>
      <c r="J2979" s="273" t="s">
        <v>373</v>
      </c>
      <c r="K2979" s="275">
        <v>0.58879999999999999</v>
      </c>
      <c r="L2979" s="275">
        <v>0.58879999999999999</v>
      </c>
      <c r="M2979" s="275">
        <v>0.48525499999999999</v>
      </c>
      <c r="N2979" s="276">
        <v>17.585767663043477</v>
      </c>
      <c r="O2979" s="273"/>
      <c r="P2979" s="273"/>
    </row>
    <row r="2980" spans="1:16" s="11" customFormat="1">
      <c r="A2980" s="271">
        <v>2977</v>
      </c>
      <c r="C2980" s="272" t="s">
        <v>2194</v>
      </c>
      <c r="D2980" s="272" t="s">
        <v>1890</v>
      </c>
      <c r="E2980" s="272"/>
      <c r="F2980" s="273" t="s">
        <v>3085</v>
      </c>
      <c r="G2980" s="274">
        <v>307612140304</v>
      </c>
      <c r="H2980" s="273" t="s">
        <v>6568</v>
      </c>
      <c r="I2980" s="273" t="s">
        <v>5750</v>
      </c>
      <c r="J2980" s="273" t="s">
        <v>373</v>
      </c>
      <c r="K2980" s="275">
        <v>0.58462000000000003</v>
      </c>
      <c r="L2980" s="275">
        <v>0.58462000000000003</v>
      </c>
      <c r="M2980" s="275">
        <v>0.49193999999999999</v>
      </c>
      <c r="N2980" s="276">
        <v>15.853032739215223</v>
      </c>
      <c r="O2980" s="273"/>
      <c r="P2980" s="273"/>
    </row>
    <row r="2981" spans="1:16" s="11" customFormat="1">
      <c r="A2981" s="271">
        <v>2978</v>
      </c>
      <c r="C2981" s="272" t="s">
        <v>2194</v>
      </c>
      <c r="D2981" s="272" t="s">
        <v>1890</v>
      </c>
      <c r="E2981" s="272"/>
      <c r="F2981" s="273" t="s">
        <v>3083</v>
      </c>
      <c r="G2981" s="274">
        <v>307612340102</v>
      </c>
      <c r="H2981" s="273" t="s">
        <v>6569</v>
      </c>
      <c r="I2981" s="273" t="s">
        <v>5750</v>
      </c>
      <c r="J2981" s="273" t="s">
        <v>373</v>
      </c>
      <c r="K2981" s="275">
        <v>0.71440000000000003</v>
      </c>
      <c r="L2981" s="275">
        <v>0.71440000000000003</v>
      </c>
      <c r="M2981" s="275">
        <v>0.60474600000000001</v>
      </c>
      <c r="N2981" s="276">
        <v>15.349104143337069</v>
      </c>
      <c r="O2981" s="273"/>
      <c r="P2981" s="273"/>
    </row>
    <row r="2982" spans="1:16" s="11" customFormat="1">
      <c r="A2982" s="271">
        <v>2979</v>
      </c>
      <c r="C2982" s="272" t="s">
        <v>2194</v>
      </c>
      <c r="D2982" s="272" t="s">
        <v>1890</v>
      </c>
      <c r="E2982" s="272"/>
      <c r="F2982" s="273" t="s">
        <v>6564</v>
      </c>
      <c r="G2982" s="274">
        <v>307612340303</v>
      </c>
      <c r="H2982" s="273" t="s">
        <v>6570</v>
      </c>
      <c r="I2982" s="273" t="s">
        <v>5750</v>
      </c>
      <c r="J2982" s="273" t="s">
        <v>373</v>
      </c>
      <c r="K2982" s="275">
        <v>1.8399000000000001</v>
      </c>
      <c r="L2982" s="275">
        <v>1.8399000000000001</v>
      </c>
      <c r="M2982" s="275">
        <v>1.5654699999999999</v>
      </c>
      <c r="N2982" s="276">
        <v>14.915484537203117</v>
      </c>
      <c r="O2982" s="273"/>
      <c r="P2982" s="273"/>
    </row>
    <row r="2983" spans="1:16" s="11" customFormat="1">
      <c r="A2983" s="271">
        <v>2980</v>
      </c>
      <c r="C2983" s="272" t="s">
        <v>2194</v>
      </c>
      <c r="D2983" s="272" t="s">
        <v>1890</v>
      </c>
      <c r="E2983" s="272"/>
      <c r="F2983" s="273" t="s">
        <v>3079</v>
      </c>
      <c r="G2983" s="274">
        <v>307612240203</v>
      </c>
      <c r="H2983" s="273" t="s">
        <v>6571</v>
      </c>
      <c r="I2983" s="273" t="s">
        <v>5750</v>
      </c>
      <c r="J2983" s="273" t="s">
        <v>373</v>
      </c>
      <c r="K2983" s="275">
        <v>1.5626</v>
      </c>
      <c r="L2983" s="275">
        <v>1.5626</v>
      </c>
      <c r="M2983" s="275">
        <v>1.333148</v>
      </c>
      <c r="N2983" s="276">
        <v>14.683988224753616</v>
      </c>
      <c r="O2983" s="273"/>
      <c r="P2983" s="273"/>
    </row>
    <row r="2984" spans="1:16" s="11" customFormat="1">
      <c r="A2984" s="271">
        <v>2981</v>
      </c>
      <c r="C2984" s="272" t="s">
        <v>2194</v>
      </c>
      <c r="D2984" s="272" t="s">
        <v>1890</v>
      </c>
      <c r="E2984" s="272"/>
      <c r="F2984" s="273" t="s">
        <v>3083</v>
      </c>
      <c r="G2984" s="274">
        <v>307612340107</v>
      </c>
      <c r="H2984" s="273" t="s">
        <v>6572</v>
      </c>
      <c r="I2984" s="273" t="s">
        <v>5750</v>
      </c>
      <c r="J2984" s="273" t="s">
        <v>373</v>
      </c>
      <c r="K2984" s="275">
        <v>0.98540000000000005</v>
      </c>
      <c r="L2984" s="275">
        <v>0.98540000000000005</v>
      </c>
      <c r="M2984" s="275">
        <v>0.85050099999999995</v>
      </c>
      <c r="N2984" s="276">
        <v>13.689770651512086</v>
      </c>
      <c r="O2984" s="273"/>
      <c r="P2984" s="273"/>
    </row>
    <row r="2985" spans="1:16" s="11" customFormat="1">
      <c r="A2985" s="271">
        <v>2982</v>
      </c>
      <c r="C2985" s="272" t="s">
        <v>2194</v>
      </c>
      <c r="D2985" s="272" t="s">
        <v>1890</v>
      </c>
      <c r="E2985" s="272"/>
      <c r="F2985" s="273" t="s">
        <v>6562</v>
      </c>
      <c r="G2985" s="274">
        <v>307612140403</v>
      </c>
      <c r="H2985" s="273" t="s">
        <v>6573</v>
      </c>
      <c r="I2985" s="273" t="s">
        <v>5750</v>
      </c>
      <c r="J2985" s="273" t="s">
        <v>373</v>
      </c>
      <c r="K2985" s="275">
        <v>0.46279999999999999</v>
      </c>
      <c r="L2985" s="275">
        <v>0.46279999999999999</v>
      </c>
      <c r="M2985" s="275">
        <v>0.39951500000000001</v>
      </c>
      <c r="N2985" s="276">
        <v>13.674373379429555</v>
      </c>
      <c r="O2985" s="273"/>
      <c r="P2985" s="273"/>
    </row>
    <row r="2986" spans="1:16" s="11" customFormat="1">
      <c r="A2986" s="271">
        <v>2983</v>
      </c>
      <c r="C2986" s="272" t="s">
        <v>2194</v>
      </c>
      <c r="D2986" s="272" t="s">
        <v>1890</v>
      </c>
      <c r="E2986" s="272"/>
      <c r="F2986" s="273" t="s">
        <v>3079</v>
      </c>
      <c r="G2986" s="274">
        <v>307612240202</v>
      </c>
      <c r="H2986" s="273" t="s">
        <v>6574</v>
      </c>
      <c r="I2986" s="273" t="s">
        <v>5750</v>
      </c>
      <c r="J2986" s="273" t="s">
        <v>373</v>
      </c>
      <c r="K2986" s="275">
        <v>0.79620000000000002</v>
      </c>
      <c r="L2986" s="275">
        <v>0.79620000000000002</v>
      </c>
      <c r="M2986" s="275">
        <v>0.69230899999999995</v>
      </c>
      <c r="N2986" s="276">
        <v>13.048354684752583</v>
      </c>
      <c r="O2986" s="273"/>
      <c r="P2986" s="273"/>
    </row>
    <row r="2987" spans="1:16" s="11" customFormat="1">
      <c r="A2987" s="271">
        <v>2984</v>
      </c>
      <c r="C2987" s="272" t="s">
        <v>2194</v>
      </c>
      <c r="D2987" s="272" t="s">
        <v>1890</v>
      </c>
      <c r="E2987" s="272"/>
      <c r="F2987" s="273" t="s">
        <v>6566</v>
      </c>
      <c r="G2987" s="274">
        <v>307612340402</v>
      </c>
      <c r="H2987" s="273" t="s">
        <v>6575</v>
      </c>
      <c r="I2987" s="273" t="s">
        <v>5750</v>
      </c>
      <c r="J2987" s="273" t="s">
        <v>373</v>
      </c>
      <c r="K2987" s="275">
        <v>0.96160000000000001</v>
      </c>
      <c r="L2987" s="275">
        <v>0.96160000000000001</v>
      </c>
      <c r="M2987" s="275">
        <v>0.837171</v>
      </c>
      <c r="N2987" s="276">
        <v>12.939787853577373</v>
      </c>
      <c r="O2987" s="273"/>
      <c r="P2987" s="273"/>
    </row>
    <row r="2988" spans="1:16" s="11" customFormat="1">
      <c r="A2988" s="271">
        <v>2985</v>
      </c>
      <c r="C2988" s="272" t="s">
        <v>2194</v>
      </c>
      <c r="D2988" s="272" t="s">
        <v>1890</v>
      </c>
      <c r="E2988" s="272"/>
      <c r="F2988" s="273" t="s">
        <v>6566</v>
      </c>
      <c r="G2988" s="274">
        <v>307612340401</v>
      </c>
      <c r="H2988" s="273" t="s">
        <v>6576</v>
      </c>
      <c r="I2988" s="273" t="s">
        <v>5750</v>
      </c>
      <c r="J2988" s="273" t="s">
        <v>373</v>
      </c>
      <c r="K2988" s="275">
        <v>0.31659999999999999</v>
      </c>
      <c r="L2988" s="275">
        <v>0.31659999999999999</v>
      </c>
      <c r="M2988" s="275">
        <v>0.279086</v>
      </c>
      <c r="N2988" s="276">
        <v>11.849020846493996</v>
      </c>
      <c r="O2988" s="273"/>
      <c r="P2988" s="273"/>
    </row>
    <row r="2989" spans="1:16" s="11" customFormat="1">
      <c r="A2989" s="271">
        <v>2986</v>
      </c>
      <c r="C2989" s="272" t="s">
        <v>2194</v>
      </c>
      <c r="D2989" s="272" t="s">
        <v>1890</v>
      </c>
      <c r="E2989" s="272"/>
      <c r="F2989" s="273" t="s">
        <v>3079</v>
      </c>
      <c r="G2989" s="274">
        <v>307612240201</v>
      </c>
      <c r="H2989" s="273" t="s">
        <v>6577</v>
      </c>
      <c r="I2989" s="273" t="s">
        <v>5750</v>
      </c>
      <c r="J2989" s="273" t="s">
        <v>373</v>
      </c>
      <c r="K2989" s="275">
        <v>0.97030000000000005</v>
      </c>
      <c r="L2989" s="275">
        <v>0.97030000000000005</v>
      </c>
      <c r="M2989" s="275">
        <v>0.85653000000000001</v>
      </c>
      <c r="N2989" s="276">
        <v>11.725239616613422</v>
      </c>
      <c r="O2989" s="273"/>
      <c r="P2989" s="273"/>
    </row>
    <row r="2990" spans="1:16" s="11" customFormat="1">
      <c r="A2990" s="271">
        <v>2987</v>
      </c>
      <c r="C2990" s="272" t="s">
        <v>2194</v>
      </c>
      <c r="D2990" s="272" t="s">
        <v>1890</v>
      </c>
      <c r="E2990" s="272"/>
      <c r="F2990" s="273" t="s">
        <v>3081</v>
      </c>
      <c r="G2990" s="274">
        <v>307612140204</v>
      </c>
      <c r="H2990" s="273" t="s">
        <v>6578</v>
      </c>
      <c r="I2990" s="273" t="s">
        <v>5750</v>
      </c>
      <c r="J2990" s="273" t="s">
        <v>373</v>
      </c>
      <c r="K2990" s="275">
        <v>0.45639999999999997</v>
      </c>
      <c r="L2990" s="275">
        <v>0.45639999999999997</v>
      </c>
      <c r="M2990" s="275">
        <v>0.40416800000000003</v>
      </c>
      <c r="N2990" s="276">
        <v>11.444347063978954</v>
      </c>
      <c r="O2990" s="273"/>
      <c r="P2990" s="273"/>
    </row>
    <row r="2991" spans="1:16" s="11" customFormat="1">
      <c r="A2991" s="271">
        <v>2988</v>
      </c>
      <c r="C2991" s="272" t="s">
        <v>2194</v>
      </c>
      <c r="D2991" s="272" t="s">
        <v>1890</v>
      </c>
      <c r="E2991" s="272"/>
      <c r="F2991" s="273" t="s">
        <v>3092</v>
      </c>
      <c r="G2991" s="274">
        <v>307612140103</v>
      </c>
      <c r="H2991" s="273" t="s">
        <v>6579</v>
      </c>
      <c r="I2991" s="273" t="s">
        <v>5750</v>
      </c>
      <c r="J2991" s="273" t="s">
        <v>373</v>
      </c>
      <c r="K2991" s="275">
        <v>0.83</v>
      </c>
      <c r="L2991" s="275">
        <v>0.83</v>
      </c>
      <c r="M2991" s="275">
        <v>0.73577899999999996</v>
      </c>
      <c r="N2991" s="276">
        <v>11.351927710843373</v>
      </c>
      <c r="O2991" s="273"/>
      <c r="P2991" s="273"/>
    </row>
    <row r="2992" spans="1:16" s="11" customFormat="1">
      <c r="A2992" s="271">
        <v>2989</v>
      </c>
      <c r="C2992" s="272" t="s">
        <v>2194</v>
      </c>
      <c r="D2992" s="272" t="s">
        <v>1890</v>
      </c>
      <c r="E2992" s="272"/>
      <c r="F2992" s="273" t="s">
        <v>6562</v>
      </c>
      <c r="G2992" s="274">
        <v>307612140402</v>
      </c>
      <c r="H2992" s="273" t="s">
        <v>6580</v>
      </c>
      <c r="I2992" s="273" t="s">
        <v>5750</v>
      </c>
      <c r="J2992" s="273" t="s">
        <v>373</v>
      </c>
      <c r="K2992" s="275">
        <v>0.61860000000000004</v>
      </c>
      <c r="L2992" s="275">
        <v>0.61860000000000004</v>
      </c>
      <c r="M2992" s="275">
        <v>0.54944700000000002</v>
      </c>
      <c r="N2992" s="276">
        <v>11.17895247332687</v>
      </c>
      <c r="O2992" s="273"/>
      <c r="P2992" s="273"/>
    </row>
    <row r="2993" spans="1:16" s="11" customFormat="1">
      <c r="A2993" s="271">
        <v>2990</v>
      </c>
      <c r="C2993" s="272" t="s">
        <v>2194</v>
      </c>
      <c r="D2993" s="272" t="s">
        <v>1890</v>
      </c>
      <c r="E2993" s="272"/>
      <c r="F2993" s="273" t="s">
        <v>3092</v>
      </c>
      <c r="G2993" s="274">
        <v>307612140106</v>
      </c>
      <c r="H2993" s="273" t="s">
        <v>6581</v>
      </c>
      <c r="I2993" s="273" t="s">
        <v>5750</v>
      </c>
      <c r="J2993" s="273" t="s">
        <v>373</v>
      </c>
      <c r="K2993" s="275">
        <v>0.65559999999999996</v>
      </c>
      <c r="L2993" s="275">
        <v>0.65559999999999996</v>
      </c>
      <c r="M2993" s="275">
        <v>0.58373699999999995</v>
      </c>
      <c r="N2993" s="276">
        <v>10.961409395973156</v>
      </c>
      <c r="O2993" s="273"/>
      <c r="P2993" s="273"/>
    </row>
    <row r="2994" spans="1:16" s="11" customFormat="1">
      <c r="A2994" s="271">
        <v>2991</v>
      </c>
      <c r="C2994" s="272" t="s">
        <v>2194</v>
      </c>
      <c r="D2994" s="272" t="s">
        <v>1890</v>
      </c>
      <c r="E2994" s="272"/>
      <c r="F2994" s="273" t="s">
        <v>6562</v>
      </c>
      <c r="G2994" s="274">
        <v>307612140401</v>
      </c>
      <c r="H2994" s="273" t="s">
        <v>6582</v>
      </c>
      <c r="I2994" s="273" t="s">
        <v>5750</v>
      </c>
      <c r="J2994" s="273" t="s">
        <v>373</v>
      </c>
      <c r="K2994" s="275">
        <v>0.29260000000000003</v>
      </c>
      <c r="L2994" s="275">
        <v>0.29260000000000003</v>
      </c>
      <c r="M2994" s="275">
        <v>0.26081399999999999</v>
      </c>
      <c r="N2994" s="276">
        <v>10.863294600136717</v>
      </c>
      <c r="O2994" s="273"/>
      <c r="P2994" s="273"/>
    </row>
    <row r="2995" spans="1:16" s="11" customFormat="1">
      <c r="A2995" s="271">
        <v>2992</v>
      </c>
      <c r="C2995" s="272" t="s">
        <v>2194</v>
      </c>
      <c r="D2995" s="272" t="s">
        <v>1890</v>
      </c>
      <c r="E2995" s="272"/>
      <c r="F2995" s="273" t="s">
        <v>3081</v>
      </c>
      <c r="G2995" s="274">
        <v>307612140203</v>
      </c>
      <c r="H2995" s="273" t="s">
        <v>6583</v>
      </c>
      <c r="I2995" s="273" t="s">
        <v>5750</v>
      </c>
      <c r="J2995" s="273" t="s">
        <v>373</v>
      </c>
      <c r="K2995" s="275">
        <v>0.86499999999999999</v>
      </c>
      <c r="L2995" s="275">
        <v>0.86499999999999999</v>
      </c>
      <c r="M2995" s="275">
        <v>0.77238099999999998</v>
      </c>
      <c r="N2995" s="276">
        <v>10.707398843930637</v>
      </c>
      <c r="O2995" s="273"/>
      <c r="P2995" s="273"/>
    </row>
    <row r="2996" spans="1:16" s="11" customFormat="1">
      <c r="A2996" s="271">
        <v>2993</v>
      </c>
      <c r="C2996" s="272" t="s">
        <v>2194</v>
      </c>
      <c r="D2996" s="272" t="s">
        <v>1890</v>
      </c>
      <c r="E2996" s="272"/>
      <c r="F2996" s="273" t="s">
        <v>6564</v>
      </c>
      <c r="G2996" s="274">
        <v>307612340302</v>
      </c>
      <c r="H2996" s="273" t="s">
        <v>6584</v>
      </c>
      <c r="I2996" s="273" t="s">
        <v>5750</v>
      </c>
      <c r="J2996" s="273" t="s">
        <v>373</v>
      </c>
      <c r="K2996" s="275">
        <v>0.6552</v>
      </c>
      <c r="L2996" s="275">
        <v>0.6552</v>
      </c>
      <c r="M2996" s="275">
        <v>0.586511</v>
      </c>
      <c r="N2996" s="276">
        <v>10.483669108669108</v>
      </c>
      <c r="O2996" s="273"/>
      <c r="P2996" s="273"/>
    </row>
    <row r="2997" spans="1:16" s="11" customFormat="1">
      <c r="A2997" s="271">
        <v>2994</v>
      </c>
      <c r="C2997" s="272" t="s">
        <v>2194</v>
      </c>
      <c r="D2997" s="272" t="s">
        <v>1890</v>
      </c>
      <c r="E2997" s="272"/>
      <c r="F2997" s="273" t="s">
        <v>3085</v>
      </c>
      <c r="G2997" s="274">
        <v>307612140301</v>
      </c>
      <c r="H2997" s="273" t="s">
        <v>6585</v>
      </c>
      <c r="I2997" s="273" t="s">
        <v>5750</v>
      </c>
      <c r="J2997" s="273" t="s">
        <v>373</v>
      </c>
      <c r="K2997" s="275">
        <v>1.2144999999999999</v>
      </c>
      <c r="L2997" s="275">
        <v>1.2144999999999999</v>
      </c>
      <c r="M2997" s="275">
        <v>1.087785</v>
      </c>
      <c r="N2997" s="276">
        <v>10.433511733223542</v>
      </c>
      <c r="O2997" s="273"/>
      <c r="P2997" s="273"/>
    </row>
    <row r="2998" spans="1:16" s="11" customFormat="1">
      <c r="A2998" s="271">
        <v>2995</v>
      </c>
      <c r="C2998" s="272" t="s">
        <v>2194</v>
      </c>
      <c r="D2998" s="272" t="s">
        <v>1890</v>
      </c>
      <c r="E2998" s="272"/>
      <c r="F2998" s="273" t="s">
        <v>3092</v>
      </c>
      <c r="G2998" s="274">
        <v>307612140105</v>
      </c>
      <c r="H2998" s="273" t="s">
        <v>6586</v>
      </c>
      <c r="I2998" s="273" t="s">
        <v>5750</v>
      </c>
      <c r="J2998" s="273" t="s">
        <v>373</v>
      </c>
      <c r="K2998" s="275">
        <v>0.91785000000000005</v>
      </c>
      <c r="L2998" s="275">
        <v>0.91785000000000005</v>
      </c>
      <c r="M2998" s="275">
        <v>0.82215700000000003</v>
      </c>
      <c r="N2998" s="276">
        <v>10.425777632510762</v>
      </c>
      <c r="O2998" s="273"/>
      <c r="P2998" s="273"/>
    </row>
    <row r="2999" spans="1:16" s="11" customFormat="1">
      <c r="A2999" s="271">
        <v>2996</v>
      </c>
      <c r="C2999" s="272" t="s">
        <v>2194</v>
      </c>
      <c r="D2999" s="272" t="s">
        <v>1890</v>
      </c>
      <c r="E2999" s="272"/>
      <c r="F2999" s="273" t="s">
        <v>6564</v>
      </c>
      <c r="G2999" s="274">
        <v>307612340304</v>
      </c>
      <c r="H2999" s="273" t="s">
        <v>6587</v>
      </c>
      <c r="I2999" s="273" t="s">
        <v>5750</v>
      </c>
      <c r="J2999" s="273" t="s">
        <v>373</v>
      </c>
      <c r="K2999" s="275">
        <v>0.05</v>
      </c>
      <c r="L2999" s="275">
        <v>0.05</v>
      </c>
      <c r="M2999" s="275">
        <v>4.4817999999999997E-2</v>
      </c>
      <c r="N2999" s="276">
        <v>10.364000000000011</v>
      </c>
      <c r="O2999" s="273"/>
      <c r="P2999" s="273"/>
    </row>
    <row r="3000" spans="1:16" s="11" customFormat="1">
      <c r="A3000" s="271">
        <v>2997</v>
      </c>
      <c r="C3000" s="272" t="s">
        <v>2194</v>
      </c>
      <c r="D3000" s="272" t="s">
        <v>1890</v>
      </c>
      <c r="E3000" s="272"/>
      <c r="F3000" s="273" t="s">
        <v>3083</v>
      </c>
      <c r="G3000" s="274">
        <v>307612340104</v>
      </c>
      <c r="H3000" s="273" t="s">
        <v>6588</v>
      </c>
      <c r="I3000" s="273" t="s">
        <v>5750</v>
      </c>
      <c r="J3000" s="273" t="s">
        <v>373</v>
      </c>
      <c r="K3000" s="275">
        <v>0.315</v>
      </c>
      <c r="L3000" s="275">
        <v>0.315</v>
      </c>
      <c r="M3000" s="275">
        <v>0.28256399999999998</v>
      </c>
      <c r="N3000" s="276">
        <v>10.297142857142862</v>
      </c>
      <c r="O3000" s="273"/>
      <c r="P3000" s="273"/>
    </row>
    <row r="3001" spans="1:16" s="11" customFormat="1">
      <c r="A3001" s="271">
        <v>2998</v>
      </c>
      <c r="C3001" s="272" t="s">
        <v>2194</v>
      </c>
      <c r="D3001" s="272" t="s">
        <v>1890</v>
      </c>
      <c r="E3001" s="272"/>
      <c r="F3001" s="273" t="s">
        <v>3083</v>
      </c>
      <c r="G3001" s="274">
        <v>307612340103</v>
      </c>
      <c r="H3001" s="273" t="s">
        <v>6589</v>
      </c>
      <c r="I3001" s="273" t="s">
        <v>5750</v>
      </c>
      <c r="J3001" s="273" t="s">
        <v>373</v>
      </c>
      <c r="K3001" s="275">
        <v>0.2208</v>
      </c>
      <c r="L3001" s="275">
        <v>0.2208</v>
      </c>
      <c r="M3001" s="275">
        <v>0.19914299999999999</v>
      </c>
      <c r="N3001" s="276">
        <v>9.8084239130434838</v>
      </c>
      <c r="O3001" s="273"/>
      <c r="P3001" s="273"/>
    </row>
    <row r="3002" spans="1:16" s="11" customFormat="1">
      <c r="A3002" s="271">
        <v>2999</v>
      </c>
      <c r="C3002" s="272" t="s">
        <v>2194</v>
      </c>
      <c r="D3002" s="272" t="s">
        <v>1890</v>
      </c>
      <c r="E3002" s="272"/>
      <c r="F3002" s="273" t="s">
        <v>3094</v>
      </c>
      <c r="G3002" s="274">
        <v>307612240103</v>
      </c>
      <c r="H3002" s="273" t="s">
        <v>6590</v>
      </c>
      <c r="I3002" s="273" t="s">
        <v>5750</v>
      </c>
      <c r="J3002" s="273" t="s">
        <v>373</v>
      </c>
      <c r="K3002" s="275">
        <v>0.7782</v>
      </c>
      <c r="L3002" s="275">
        <v>0.7782</v>
      </c>
      <c r="M3002" s="275">
        <v>0.70413800000000004</v>
      </c>
      <c r="N3002" s="276">
        <v>9.5170907221793826</v>
      </c>
      <c r="O3002" s="273"/>
      <c r="P3002" s="273"/>
    </row>
    <row r="3003" spans="1:16" s="11" customFormat="1">
      <c r="A3003" s="271">
        <v>3000</v>
      </c>
      <c r="C3003" s="272" t="s">
        <v>2194</v>
      </c>
      <c r="D3003" s="272" t="s">
        <v>1890</v>
      </c>
      <c r="E3003" s="272"/>
      <c r="F3003" s="273" t="s">
        <v>3083</v>
      </c>
      <c r="G3003" s="274">
        <v>307612340105</v>
      </c>
      <c r="H3003" s="273" t="s">
        <v>6591</v>
      </c>
      <c r="I3003" s="273" t="s">
        <v>5750</v>
      </c>
      <c r="J3003" s="273" t="s">
        <v>373</v>
      </c>
      <c r="K3003" s="275">
        <v>7.1999999999999995E-2</v>
      </c>
      <c r="L3003" s="275">
        <v>7.1999999999999995E-2</v>
      </c>
      <c r="M3003" s="275">
        <v>6.5454999999999999E-2</v>
      </c>
      <c r="N3003" s="276">
        <v>9.0902777777777715</v>
      </c>
      <c r="O3003" s="273"/>
      <c r="P3003" s="273"/>
    </row>
    <row r="3004" spans="1:16" s="11" customFormat="1">
      <c r="A3004" s="271">
        <v>3001</v>
      </c>
      <c r="C3004" s="272" t="s">
        <v>2194</v>
      </c>
      <c r="D3004" s="272" t="s">
        <v>1890</v>
      </c>
      <c r="E3004" s="272"/>
      <c r="F3004" s="273" t="s">
        <v>3085</v>
      </c>
      <c r="G3004" s="274">
        <v>307612140305</v>
      </c>
      <c r="H3004" s="273" t="s">
        <v>6592</v>
      </c>
      <c r="I3004" s="273" t="s">
        <v>5750</v>
      </c>
      <c r="J3004" s="273" t="s">
        <v>373</v>
      </c>
      <c r="K3004" s="275">
        <v>0.40550000000000003</v>
      </c>
      <c r="L3004" s="275">
        <v>0.40550000000000003</v>
      </c>
      <c r="M3004" s="275">
        <v>0.36896400000000001</v>
      </c>
      <c r="N3004" s="276">
        <v>9.0101109741060448</v>
      </c>
      <c r="O3004" s="273"/>
      <c r="P3004" s="273"/>
    </row>
    <row r="3005" spans="1:16" s="11" customFormat="1">
      <c r="A3005" s="271">
        <v>3002</v>
      </c>
      <c r="C3005" s="272" t="s">
        <v>2194</v>
      </c>
      <c r="D3005" s="272" t="s">
        <v>1890</v>
      </c>
      <c r="E3005" s="272"/>
      <c r="F3005" s="273" t="s">
        <v>3090</v>
      </c>
      <c r="G3005" s="274">
        <v>307612340203</v>
      </c>
      <c r="H3005" s="273" t="s">
        <v>6593</v>
      </c>
      <c r="I3005" s="273" t="s">
        <v>5750</v>
      </c>
      <c r="J3005" s="273" t="s">
        <v>373</v>
      </c>
      <c r="K3005" s="275">
        <v>0.21440000000000001</v>
      </c>
      <c r="L3005" s="275">
        <v>0.21440000000000001</v>
      </c>
      <c r="M3005" s="275">
        <v>0.19524900000000001</v>
      </c>
      <c r="N3005" s="276">
        <v>8.932369402985076</v>
      </c>
      <c r="O3005" s="273"/>
      <c r="P3005" s="273"/>
    </row>
    <row r="3006" spans="1:16" s="11" customFormat="1">
      <c r="A3006" s="271">
        <v>3003</v>
      </c>
      <c r="C3006" s="272" t="s">
        <v>2194</v>
      </c>
      <c r="D3006" s="272" t="s">
        <v>1890</v>
      </c>
      <c r="E3006" s="272"/>
      <c r="F3006" s="273" t="s">
        <v>3090</v>
      </c>
      <c r="G3006" s="274">
        <v>307612340204</v>
      </c>
      <c r="H3006" s="273" t="s">
        <v>6594</v>
      </c>
      <c r="I3006" s="273" t="s">
        <v>5750</v>
      </c>
      <c r="J3006" s="273" t="s">
        <v>373</v>
      </c>
      <c r="K3006" s="275">
        <v>0.93799999999999994</v>
      </c>
      <c r="L3006" s="275">
        <v>0.93799999999999994</v>
      </c>
      <c r="M3006" s="275">
        <v>0.85721499999999995</v>
      </c>
      <c r="N3006" s="276">
        <v>8.612473347547974</v>
      </c>
      <c r="O3006" s="273"/>
      <c r="P3006" s="273"/>
    </row>
    <row r="3007" spans="1:16" s="11" customFormat="1">
      <c r="A3007" s="271">
        <v>3004</v>
      </c>
      <c r="C3007" s="272" t="s">
        <v>2194</v>
      </c>
      <c r="D3007" s="272" t="s">
        <v>1890</v>
      </c>
      <c r="E3007" s="272"/>
      <c r="F3007" s="273" t="s">
        <v>3094</v>
      </c>
      <c r="G3007" s="274">
        <v>307612240102</v>
      </c>
      <c r="H3007" s="273" t="s">
        <v>6595</v>
      </c>
      <c r="I3007" s="273" t="s">
        <v>5750</v>
      </c>
      <c r="J3007" s="273" t="s">
        <v>373</v>
      </c>
      <c r="K3007" s="275">
        <v>0.63680000000000003</v>
      </c>
      <c r="L3007" s="275">
        <v>0.63680000000000003</v>
      </c>
      <c r="M3007" s="275">
        <v>0.58234800000000009</v>
      </c>
      <c r="N3007" s="276">
        <v>8.5508793969849162</v>
      </c>
      <c r="O3007" s="273"/>
      <c r="P3007" s="273"/>
    </row>
    <row r="3008" spans="1:16" s="11" customFormat="1">
      <c r="A3008" s="271">
        <v>3005</v>
      </c>
      <c r="C3008" s="272" t="s">
        <v>2194</v>
      </c>
      <c r="D3008" s="272" t="s">
        <v>1890</v>
      </c>
      <c r="E3008" s="272"/>
      <c r="F3008" s="273" t="s">
        <v>3090</v>
      </c>
      <c r="G3008" s="274">
        <v>307612340202</v>
      </c>
      <c r="H3008" s="273" t="s">
        <v>6596</v>
      </c>
      <c r="I3008" s="273" t="s">
        <v>5750</v>
      </c>
      <c r="J3008" s="273" t="s">
        <v>373</v>
      </c>
      <c r="K3008" s="275">
        <v>1.125E-2</v>
      </c>
      <c r="L3008" s="275">
        <v>1.125E-2</v>
      </c>
      <c r="M3008" s="275">
        <v>1.0307E-2</v>
      </c>
      <c r="N3008" s="276">
        <v>8.382222222222218</v>
      </c>
      <c r="O3008" s="273"/>
      <c r="P3008" s="273"/>
    </row>
    <row r="3009" spans="1:16" s="11" customFormat="1">
      <c r="A3009" s="271">
        <v>3006</v>
      </c>
      <c r="C3009" s="272" t="s">
        <v>2194</v>
      </c>
      <c r="D3009" s="272" t="s">
        <v>1890</v>
      </c>
      <c r="E3009" s="272"/>
      <c r="F3009" s="273" t="s">
        <v>3092</v>
      </c>
      <c r="G3009" s="274">
        <v>307612140101</v>
      </c>
      <c r="H3009" s="273" t="s">
        <v>6597</v>
      </c>
      <c r="I3009" s="273" t="s">
        <v>5750</v>
      </c>
      <c r="J3009" s="273" t="s">
        <v>373</v>
      </c>
      <c r="K3009" s="275">
        <v>0.68079999999999996</v>
      </c>
      <c r="L3009" s="275">
        <v>0.68079999999999996</v>
      </c>
      <c r="M3009" s="275">
        <v>0.62722199999999995</v>
      </c>
      <c r="N3009" s="276">
        <v>7.8698589894242099</v>
      </c>
      <c r="O3009" s="273"/>
      <c r="P3009" s="273"/>
    </row>
    <row r="3010" spans="1:16" s="11" customFormat="1">
      <c r="A3010" s="271">
        <v>3007</v>
      </c>
      <c r="C3010" s="272" t="s">
        <v>2194</v>
      </c>
      <c r="D3010" s="272" t="s">
        <v>1890</v>
      </c>
      <c r="E3010" s="272"/>
      <c r="F3010" s="273" t="s">
        <v>3092</v>
      </c>
      <c r="G3010" s="274">
        <v>307612140102</v>
      </c>
      <c r="H3010" s="273" t="s">
        <v>6598</v>
      </c>
      <c r="I3010" s="273" t="s">
        <v>5750</v>
      </c>
      <c r="J3010" s="273" t="s">
        <v>373</v>
      </c>
      <c r="K3010" s="275">
        <v>0.76915</v>
      </c>
      <c r="L3010" s="275">
        <v>0.76915</v>
      </c>
      <c r="M3010" s="275">
        <v>0.70931900000000003</v>
      </c>
      <c r="N3010" s="276">
        <v>7.778846778911781</v>
      </c>
      <c r="O3010" s="273"/>
      <c r="P3010" s="273"/>
    </row>
    <row r="3011" spans="1:16" s="11" customFormat="1">
      <c r="A3011" s="271">
        <v>3008</v>
      </c>
      <c r="C3011" s="272" t="s">
        <v>2194</v>
      </c>
      <c r="D3011" s="272" t="s">
        <v>1890</v>
      </c>
      <c r="E3011" s="272"/>
      <c r="F3011" s="273" t="s">
        <v>3090</v>
      </c>
      <c r="G3011" s="274">
        <v>307612340206</v>
      </c>
      <c r="H3011" s="273" t="s">
        <v>6599</v>
      </c>
      <c r="I3011" s="273" t="s">
        <v>5750</v>
      </c>
      <c r="J3011" s="273" t="s">
        <v>373</v>
      </c>
      <c r="K3011" s="275">
        <v>3.3649999999999999E-2</v>
      </c>
      <c r="L3011" s="275">
        <v>3.3649999999999999E-2</v>
      </c>
      <c r="M3011" s="275">
        <v>3.1074999999999998E-2</v>
      </c>
      <c r="N3011" s="276">
        <v>7.6523031203566152</v>
      </c>
      <c r="O3011" s="273"/>
      <c r="P3011" s="273"/>
    </row>
    <row r="3012" spans="1:16" s="11" customFormat="1">
      <c r="A3012" s="271">
        <v>3009</v>
      </c>
      <c r="C3012" s="272" t="s">
        <v>2194</v>
      </c>
      <c r="D3012" s="272" t="s">
        <v>1890</v>
      </c>
      <c r="E3012" s="272"/>
      <c r="F3012" s="273" t="s">
        <v>3090</v>
      </c>
      <c r="G3012" s="274">
        <v>307612340205</v>
      </c>
      <c r="H3012" s="273" t="s">
        <v>6600</v>
      </c>
      <c r="I3012" s="273" t="s">
        <v>5750</v>
      </c>
      <c r="J3012" s="273" t="s">
        <v>373</v>
      </c>
      <c r="K3012" s="275">
        <v>0.72440000000000004</v>
      </c>
      <c r="L3012" s="275">
        <v>0.72440000000000004</v>
      </c>
      <c r="M3012" s="275">
        <v>0.67399200000000004</v>
      </c>
      <c r="N3012" s="276">
        <v>6.9585864163445619</v>
      </c>
      <c r="O3012" s="273"/>
      <c r="P3012" s="273"/>
    </row>
    <row r="3013" spans="1:16" s="11" customFormat="1">
      <c r="A3013" s="271">
        <v>3010</v>
      </c>
      <c r="C3013" s="272" t="s">
        <v>1795</v>
      </c>
      <c r="D3013" s="272" t="s">
        <v>1795</v>
      </c>
      <c r="E3013" s="272"/>
      <c r="F3013" s="273" t="s">
        <v>3099</v>
      </c>
      <c r="G3013" s="274">
        <v>306111140404</v>
      </c>
      <c r="H3013" s="273" t="s">
        <v>6601</v>
      </c>
      <c r="I3013" s="273" t="s">
        <v>5762</v>
      </c>
      <c r="J3013" s="273" t="s">
        <v>373</v>
      </c>
      <c r="K3013" s="275">
        <v>0.87829999999999997</v>
      </c>
      <c r="L3013" s="275">
        <v>0.87829999999999997</v>
      </c>
      <c r="M3013" s="275">
        <v>0.86843700000000001</v>
      </c>
      <c r="N3013" s="276">
        <v>1.1229648183991752</v>
      </c>
      <c r="O3013" s="273"/>
      <c r="P3013" s="273"/>
    </row>
    <row r="3014" spans="1:16" s="11" customFormat="1">
      <c r="A3014" s="271">
        <v>3011</v>
      </c>
      <c r="C3014" s="272" t="s">
        <v>1795</v>
      </c>
      <c r="D3014" s="272" t="s">
        <v>1795</v>
      </c>
      <c r="E3014" s="272"/>
      <c r="F3014" s="273" t="s">
        <v>3104</v>
      </c>
      <c r="G3014" s="274">
        <v>306111340103</v>
      </c>
      <c r="H3014" s="273" t="s">
        <v>6602</v>
      </c>
      <c r="I3014" s="273" t="s">
        <v>5750</v>
      </c>
      <c r="J3014" s="273" t="s">
        <v>373</v>
      </c>
      <c r="K3014" s="275">
        <v>0.77110000000000001</v>
      </c>
      <c r="L3014" s="275">
        <v>0.77110000000000001</v>
      </c>
      <c r="M3014" s="275">
        <v>0.55966000000000005</v>
      </c>
      <c r="N3014" s="276">
        <v>27.420568019712093</v>
      </c>
      <c r="O3014" s="273"/>
      <c r="P3014" s="273"/>
    </row>
    <row r="3015" spans="1:16" s="11" customFormat="1">
      <c r="A3015" s="271">
        <v>3012</v>
      </c>
      <c r="C3015" s="272" t="s">
        <v>1795</v>
      </c>
      <c r="D3015" s="272" t="s">
        <v>1795</v>
      </c>
      <c r="E3015" s="272"/>
      <c r="F3015" s="273" t="s">
        <v>3127</v>
      </c>
      <c r="G3015" s="274">
        <v>306111240303</v>
      </c>
      <c r="H3015" s="273" t="s">
        <v>6603</v>
      </c>
      <c r="I3015" s="273" t="s">
        <v>5750</v>
      </c>
      <c r="J3015" s="273" t="s">
        <v>373</v>
      </c>
      <c r="K3015" s="275">
        <v>0.17760000000000001</v>
      </c>
      <c r="L3015" s="275">
        <v>0.17760000000000001</v>
      </c>
      <c r="M3015" s="275">
        <v>0.12697900000000001</v>
      </c>
      <c r="N3015" s="276">
        <v>28.502815315315317</v>
      </c>
      <c r="O3015" s="273"/>
      <c r="P3015" s="273"/>
    </row>
    <row r="3016" spans="1:16" s="11" customFormat="1">
      <c r="A3016" s="271">
        <v>3013</v>
      </c>
      <c r="C3016" s="272" t="s">
        <v>1795</v>
      </c>
      <c r="D3016" s="272" t="s">
        <v>1795</v>
      </c>
      <c r="E3016" s="272"/>
      <c r="F3016" s="273" t="s">
        <v>3117</v>
      </c>
      <c r="G3016" s="274">
        <v>306111340203</v>
      </c>
      <c r="H3016" s="273" t="s">
        <v>6604</v>
      </c>
      <c r="I3016" s="273" t="s">
        <v>5750</v>
      </c>
      <c r="J3016" s="273" t="s">
        <v>373</v>
      </c>
      <c r="K3016" s="275">
        <v>1.1275999999999999</v>
      </c>
      <c r="L3016" s="275">
        <v>1.1275999999999999</v>
      </c>
      <c r="M3016" s="275">
        <v>0.85089300000000001</v>
      </c>
      <c r="N3016" s="276">
        <v>24.539464349059944</v>
      </c>
      <c r="O3016" s="273"/>
      <c r="P3016" s="273"/>
    </row>
    <row r="3017" spans="1:16" s="11" customFormat="1">
      <c r="A3017" s="271">
        <v>3014</v>
      </c>
      <c r="C3017" s="272" t="s">
        <v>1795</v>
      </c>
      <c r="D3017" s="272" t="s">
        <v>1795</v>
      </c>
      <c r="E3017" s="272"/>
      <c r="F3017" s="273" t="s">
        <v>3117</v>
      </c>
      <c r="G3017" s="274">
        <v>306111340201</v>
      </c>
      <c r="H3017" s="273" t="s">
        <v>6605</v>
      </c>
      <c r="I3017" s="273" t="s">
        <v>5750</v>
      </c>
      <c r="J3017" s="273" t="s">
        <v>373</v>
      </c>
      <c r="K3017" s="275">
        <v>1.3580000000000001</v>
      </c>
      <c r="L3017" s="275">
        <v>1.3580000000000001</v>
      </c>
      <c r="M3017" s="275">
        <v>1.051903</v>
      </c>
      <c r="N3017" s="276">
        <v>22.540279823269518</v>
      </c>
      <c r="O3017" s="273"/>
      <c r="P3017" s="273"/>
    </row>
    <row r="3018" spans="1:16" s="11" customFormat="1">
      <c r="A3018" s="271">
        <v>3015</v>
      </c>
      <c r="C3018" s="272" t="s">
        <v>1795</v>
      </c>
      <c r="D3018" s="272" t="s">
        <v>1795</v>
      </c>
      <c r="E3018" s="272"/>
      <c r="F3018" s="273" t="s">
        <v>3104</v>
      </c>
      <c r="G3018" s="274">
        <v>306111340106</v>
      </c>
      <c r="H3018" s="273" t="s">
        <v>6606</v>
      </c>
      <c r="I3018" s="273" t="s">
        <v>5750</v>
      </c>
      <c r="J3018" s="273" t="s">
        <v>373</v>
      </c>
      <c r="K3018" s="275">
        <v>0.73219999999999996</v>
      </c>
      <c r="L3018" s="275">
        <v>0.73219999999999996</v>
      </c>
      <c r="M3018" s="275">
        <v>0.59218199999999999</v>
      </c>
      <c r="N3018" s="276">
        <v>19.12291723572794</v>
      </c>
      <c r="O3018" s="273"/>
      <c r="P3018" s="273"/>
    </row>
    <row r="3019" spans="1:16" s="11" customFormat="1">
      <c r="A3019" s="271">
        <v>3016</v>
      </c>
      <c r="C3019" s="272" t="s">
        <v>1795</v>
      </c>
      <c r="D3019" s="272" t="s">
        <v>1795</v>
      </c>
      <c r="E3019" s="272"/>
      <c r="F3019" s="273" t="s">
        <v>3117</v>
      </c>
      <c r="G3019" s="274">
        <v>306111340202</v>
      </c>
      <c r="H3019" s="273" t="s">
        <v>6607</v>
      </c>
      <c r="I3019" s="273" t="s">
        <v>5762</v>
      </c>
      <c r="J3019" s="273" t="s">
        <v>373</v>
      </c>
      <c r="K3019" s="275">
        <v>0.86960000000000004</v>
      </c>
      <c r="L3019" s="275">
        <v>0.86960000000000004</v>
      </c>
      <c r="M3019" s="275">
        <v>0.71099999999999997</v>
      </c>
      <c r="N3019" s="276">
        <v>18.238270469181238</v>
      </c>
      <c r="O3019" s="273"/>
      <c r="P3019" s="273"/>
    </row>
    <row r="3020" spans="1:16" s="11" customFormat="1">
      <c r="A3020" s="271">
        <v>3017</v>
      </c>
      <c r="C3020" s="272" t="s">
        <v>1795</v>
      </c>
      <c r="D3020" s="272" t="s">
        <v>1795</v>
      </c>
      <c r="E3020" s="272"/>
      <c r="F3020" s="273" t="s">
        <v>3104</v>
      </c>
      <c r="G3020" s="274">
        <v>306111340104</v>
      </c>
      <c r="H3020" s="273" t="s">
        <v>6608</v>
      </c>
      <c r="I3020" s="273" t="s">
        <v>5750</v>
      </c>
      <c r="J3020" s="273" t="s">
        <v>373</v>
      </c>
      <c r="K3020" s="275">
        <v>0.47476000000000002</v>
      </c>
      <c r="L3020" s="275">
        <v>0.47476000000000002</v>
      </c>
      <c r="M3020" s="275">
        <v>0.39093099999999997</v>
      </c>
      <c r="N3020" s="276">
        <v>17.657132024601914</v>
      </c>
      <c r="O3020" s="273"/>
      <c r="P3020" s="273"/>
    </row>
    <row r="3021" spans="1:16" s="11" customFormat="1">
      <c r="A3021" s="271">
        <v>3018</v>
      </c>
      <c r="C3021" s="272" t="s">
        <v>1795</v>
      </c>
      <c r="D3021" s="272" t="s">
        <v>1795</v>
      </c>
      <c r="E3021" s="272"/>
      <c r="F3021" s="273" t="s">
        <v>3127</v>
      </c>
      <c r="G3021" s="274">
        <v>306111240304</v>
      </c>
      <c r="H3021" s="273" t="s">
        <v>6609</v>
      </c>
      <c r="I3021" s="273" t="s">
        <v>5762</v>
      </c>
      <c r="J3021" s="273" t="s">
        <v>373</v>
      </c>
      <c r="K3021" s="275">
        <v>0.28660000000000002</v>
      </c>
      <c r="L3021" s="275">
        <v>0.28660000000000002</v>
      </c>
      <c r="M3021" s="275">
        <v>0.23724000000000001</v>
      </c>
      <c r="N3021" s="276">
        <v>17.222609909281232</v>
      </c>
      <c r="O3021" s="273"/>
      <c r="P3021" s="273"/>
    </row>
    <row r="3022" spans="1:16" s="11" customFormat="1">
      <c r="A3022" s="271">
        <v>3019</v>
      </c>
      <c r="C3022" s="272" t="s">
        <v>1795</v>
      </c>
      <c r="D3022" s="272" t="s">
        <v>1795</v>
      </c>
      <c r="E3022" s="272"/>
      <c r="F3022" s="273" t="s">
        <v>3112</v>
      </c>
      <c r="G3022" s="274">
        <v>306111340303</v>
      </c>
      <c r="H3022" s="273" t="s">
        <v>6610</v>
      </c>
      <c r="I3022" s="273" t="s">
        <v>5750</v>
      </c>
      <c r="J3022" s="273" t="s">
        <v>373</v>
      </c>
      <c r="K3022" s="275">
        <v>0.32979999999999998</v>
      </c>
      <c r="L3022" s="275">
        <v>0.32979999999999998</v>
      </c>
      <c r="M3022" s="275">
        <v>0.27375500000000003</v>
      </c>
      <c r="N3022" s="276">
        <v>16.993632504548199</v>
      </c>
      <c r="O3022" s="273"/>
      <c r="P3022" s="273"/>
    </row>
    <row r="3023" spans="1:16" s="11" customFormat="1">
      <c r="A3023" s="271">
        <v>3020</v>
      </c>
      <c r="C3023" s="272" t="s">
        <v>1795</v>
      </c>
      <c r="D3023" s="272" t="s">
        <v>1795</v>
      </c>
      <c r="E3023" s="272"/>
      <c r="F3023" s="273" t="s">
        <v>3104</v>
      </c>
      <c r="G3023" s="274">
        <v>306111340102</v>
      </c>
      <c r="H3023" s="273" t="s">
        <v>6611</v>
      </c>
      <c r="I3023" s="273" t="s">
        <v>5750</v>
      </c>
      <c r="J3023" s="273" t="s">
        <v>373</v>
      </c>
      <c r="K3023" s="275">
        <v>0.54320000000000002</v>
      </c>
      <c r="L3023" s="275">
        <v>0.54320000000000002</v>
      </c>
      <c r="M3023" s="275">
        <v>0.458397</v>
      </c>
      <c r="N3023" s="276">
        <v>15.611745213549341</v>
      </c>
      <c r="O3023" s="273"/>
      <c r="P3023" s="273"/>
    </row>
    <row r="3024" spans="1:16" s="11" customFormat="1">
      <c r="A3024" s="271">
        <v>3021</v>
      </c>
      <c r="C3024" s="272" t="s">
        <v>1795</v>
      </c>
      <c r="D3024" s="272" t="s">
        <v>1795</v>
      </c>
      <c r="E3024" s="272"/>
      <c r="F3024" s="273" t="s">
        <v>6612</v>
      </c>
      <c r="G3024" s="274">
        <v>306111240402</v>
      </c>
      <c r="H3024" s="273" t="s">
        <v>6613</v>
      </c>
      <c r="I3024" s="273" t="s">
        <v>5750</v>
      </c>
      <c r="J3024" s="273" t="s">
        <v>373</v>
      </c>
      <c r="K3024" s="275">
        <v>1.2934000000000001</v>
      </c>
      <c r="L3024" s="275">
        <v>1.2934000000000001</v>
      </c>
      <c r="M3024" s="275">
        <v>1.0991200000000001</v>
      </c>
      <c r="N3024" s="276">
        <v>15.020875212617907</v>
      </c>
      <c r="O3024" s="273"/>
      <c r="P3024" s="273"/>
    </row>
    <row r="3025" spans="1:16" s="11" customFormat="1">
      <c r="A3025" s="271">
        <v>3022</v>
      </c>
      <c r="C3025" s="272" t="s">
        <v>1795</v>
      </c>
      <c r="D3025" s="272" t="s">
        <v>1795</v>
      </c>
      <c r="E3025" s="272"/>
      <c r="F3025" s="273" t="s">
        <v>3119</v>
      </c>
      <c r="G3025" s="274">
        <v>306111240503</v>
      </c>
      <c r="H3025" s="273" t="s">
        <v>6614</v>
      </c>
      <c r="I3025" s="273" t="s">
        <v>5750</v>
      </c>
      <c r="J3025" s="273" t="s">
        <v>373</v>
      </c>
      <c r="K3025" s="275">
        <v>0.64839999999999998</v>
      </c>
      <c r="L3025" s="275">
        <v>0.64839999999999998</v>
      </c>
      <c r="M3025" s="275">
        <v>0.55519099999999999</v>
      </c>
      <c r="N3025" s="276">
        <v>14.375231338679825</v>
      </c>
      <c r="O3025" s="273"/>
      <c r="P3025" s="273"/>
    </row>
    <row r="3026" spans="1:16" s="11" customFormat="1">
      <c r="A3026" s="271">
        <v>3023</v>
      </c>
      <c r="C3026" s="272" t="s">
        <v>1795</v>
      </c>
      <c r="D3026" s="272" t="s">
        <v>1795</v>
      </c>
      <c r="E3026" s="272"/>
      <c r="F3026" s="273" t="s">
        <v>3104</v>
      </c>
      <c r="G3026" s="274">
        <v>306111340101</v>
      </c>
      <c r="H3026" s="273" t="s">
        <v>6615</v>
      </c>
      <c r="I3026" s="273" t="s">
        <v>5750</v>
      </c>
      <c r="J3026" s="273" t="s">
        <v>373</v>
      </c>
      <c r="K3026" s="275">
        <v>0.81240000000000001</v>
      </c>
      <c r="L3026" s="275">
        <v>0.81240000000000001</v>
      </c>
      <c r="M3026" s="275">
        <v>0.69741699999999995</v>
      </c>
      <c r="N3026" s="276">
        <v>14.15349581486953</v>
      </c>
      <c r="O3026" s="273"/>
      <c r="P3026" s="273"/>
    </row>
    <row r="3027" spans="1:16" s="11" customFormat="1">
      <c r="A3027" s="271">
        <v>3024</v>
      </c>
      <c r="C3027" s="272" t="s">
        <v>1795</v>
      </c>
      <c r="D3027" s="272" t="s">
        <v>1795</v>
      </c>
      <c r="E3027" s="272"/>
      <c r="F3027" s="273" t="s">
        <v>3107</v>
      </c>
      <c r="G3027" s="274">
        <v>306111340403</v>
      </c>
      <c r="H3027" s="273" t="s">
        <v>6616</v>
      </c>
      <c r="I3027" s="273" t="s">
        <v>5750</v>
      </c>
      <c r="J3027" s="273" t="s">
        <v>373</v>
      </c>
      <c r="K3027" s="275">
        <v>0.35058</v>
      </c>
      <c r="L3027" s="275">
        <v>0.35058</v>
      </c>
      <c r="M3027" s="275">
        <v>0.30225000000000002</v>
      </c>
      <c r="N3027" s="276">
        <v>13.785726510354266</v>
      </c>
      <c r="O3027" s="273"/>
      <c r="P3027" s="273"/>
    </row>
    <row r="3028" spans="1:16" s="11" customFormat="1">
      <c r="A3028" s="271">
        <v>3025</v>
      </c>
      <c r="C3028" s="272" t="s">
        <v>1795</v>
      </c>
      <c r="D3028" s="272" t="s">
        <v>1795</v>
      </c>
      <c r="E3028" s="272"/>
      <c r="F3028" s="273" t="s">
        <v>3107</v>
      </c>
      <c r="G3028" s="274">
        <v>306111340404</v>
      </c>
      <c r="H3028" s="273" t="s">
        <v>6617</v>
      </c>
      <c r="I3028" s="273" t="s">
        <v>5750</v>
      </c>
      <c r="J3028" s="273" t="s">
        <v>373</v>
      </c>
      <c r="K3028" s="275">
        <v>0.27394000000000002</v>
      </c>
      <c r="L3028" s="275">
        <v>0.27394000000000002</v>
      </c>
      <c r="M3028" s="275">
        <v>0.23830899999999999</v>
      </c>
      <c r="N3028" s="276">
        <v>13.006862816675191</v>
      </c>
      <c r="O3028" s="273"/>
      <c r="P3028" s="273"/>
    </row>
    <row r="3029" spans="1:16" s="11" customFormat="1">
      <c r="A3029" s="271">
        <v>3026</v>
      </c>
      <c r="C3029" s="272" t="s">
        <v>1795</v>
      </c>
      <c r="D3029" s="272" t="s">
        <v>1795</v>
      </c>
      <c r="E3029" s="272"/>
      <c r="F3029" s="273" t="s">
        <v>3130</v>
      </c>
      <c r="G3029" s="274">
        <v>306113640105</v>
      </c>
      <c r="H3029" s="273" t="s">
        <v>6618</v>
      </c>
      <c r="I3029" s="273" t="s">
        <v>5750</v>
      </c>
      <c r="J3029" s="273" t="s">
        <v>373</v>
      </c>
      <c r="K3029" s="275">
        <v>7.7600000000000002E-2</v>
      </c>
      <c r="L3029" s="275">
        <v>7.7600000000000002E-2</v>
      </c>
      <c r="M3029" s="275">
        <v>6.7509E-2</v>
      </c>
      <c r="N3029" s="276">
        <v>13.003865979381446</v>
      </c>
      <c r="O3029" s="273"/>
      <c r="P3029" s="273"/>
    </row>
    <row r="3030" spans="1:16" s="11" customFormat="1">
      <c r="A3030" s="271">
        <v>3027</v>
      </c>
      <c r="C3030" s="272" t="s">
        <v>1795</v>
      </c>
      <c r="D3030" s="272" t="s">
        <v>1795</v>
      </c>
      <c r="E3030" s="272"/>
      <c r="F3030" s="273" t="s">
        <v>3107</v>
      </c>
      <c r="G3030" s="274">
        <v>306111340401</v>
      </c>
      <c r="H3030" s="273" t="s">
        <v>6619</v>
      </c>
      <c r="I3030" s="273" t="s">
        <v>5750</v>
      </c>
      <c r="J3030" s="273" t="s">
        <v>373</v>
      </c>
      <c r="K3030" s="275">
        <v>0.65107999999999999</v>
      </c>
      <c r="L3030" s="275">
        <v>0.65107999999999999</v>
      </c>
      <c r="M3030" s="275">
        <v>0.57372500000000004</v>
      </c>
      <c r="N3030" s="276">
        <v>11.881028445045148</v>
      </c>
      <c r="O3030" s="273"/>
      <c r="P3030" s="273"/>
    </row>
    <row r="3031" spans="1:16" s="11" customFormat="1">
      <c r="A3031" s="271">
        <v>3028</v>
      </c>
      <c r="C3031" s="272" t="s">
        <v>1795</v>
      </c>
      <c r="D3031" s="272" t="s">
        <v>1795</v>
      </c>
      <c r="E3031" s="272"/>
      <c r="F3031" s="273" t="s">
        <v>3136</v>
      </c>
      <c r="G3031" s="274">
        <v>306111240804</v>
      </c>
      <c r="H3031" s="273" t="s">
        <v>6620</v>
      </c>
      <c r="I3031" s="273" t="s">
        <v>5750</v>
      </c>
      <c r="J3031" s="273" t="s">
        <v>373</v>
      </c>
      <c r="K3031" s="275">
        <v>0.21</v>
      </c>
      <c r="L3031" s="275">
        <v>0.21</v>
      </c>
      <c r="M3031" s="275">
        <v>0.18567600000000001</v>
      </c>
      <c r="N3031" s="276">
        <v>11.582857142857137</v>
      </c>
      <c r="O3031" s="273"/>
      <c r="P3031" s="273"/>
    </row>
    <row r="3032" spans="1:16" s="11" customFormat="1">
      <c r="A3032" s="271">
        <v>3029</v>
      </c>
      <c r="C3032" s="272" t="s">
        <v>1795</v>
      </c>
      <c r="D3032" s="272" t="s">
        <v>1795</v>
      </c>
      <c r="E3032" s="272"/>
      <c r="F3032" s="273" t="s">
        <v>6612</v>
      </c>
      <c r="G3032" s="274">
        <v>306111240403</v>
      </c>
      <c r="H3032" s="273" t="s">
        <v>6621</v>
      </c>
      <c r="I3032" s="273" t="s">
        <v>5750</v>
      </c>
      <c r="J3032" s="273" t="s">
        <v>373</v>
      </c>
      <c r="K3032" s="275">
        <v>0.2752</v>
      </c>
      <c r="L3032" s="275">
        <v>0.2752</v>
      </c>
      <c r="M3032" s="275">
        <v>0.24828900000000001</v>
      </c>
      <c r="N3032" s="276">
        <v>9.7787063953488342</v>
      </c>
      <c r="O3032" s="273"/>
      <c r="P3032" s="273"/>
    </row>
    <row r="3033" spans="1:16" s="11" customFormat="1">
      <c r="A3033" s="271">
        <v>3030</v>
      </c>
      <c r="C3033" s="272" t="s">
        <v>1795</v>
      </c>
      <c r="D3033" s="272" t="s">
        <v>1795</v>
      </c>
      <c r="E3033" s="272"/>
      <c r="F3033" s="273" t="s">
        <v>3104</v>
      </c>
      <c r="G3033" s="274">
        <v>306111340105</v>
      </c>
      <c r="H3033" s="273" t="s">
        <v>6622</v>
      </c>
      <c r="I3033" s="273" t="s">
        <v>5750</v>
      </c>
      <c r="J3033" s="273" t="s">
        <v>373</v>
      </c>
      <c r="K3033" s="275">
        <v>0.24340000000000001</v>
      </c>
      <c r="L3033" s="275">
        <v>0.24340000000000001</v>
      </c>
      <c r="M3033" s="275">
        <v>0.21992700000000001</v>
      </c>
      <c r="N3033" s="276">
        <v>9.6437962202136376</v>
      </c>
      <c r="O3033" s="273"/>
      <c r="P3033" s="273"/>
    </row>
    <row r="3034" spans="1:16" s="11" customFormat="1">
      <c r="A3034" s="271">
        <v>3031</v>
      </c>
      <c r="C3034" s="272" t="s">
        <v>1795</v>
      </c>
      <c r="D3034" s="272" t="s">
        <v>1795</v>
      </c>
      <c r="E3034" s="272"/>
      <c r="F3034" s="273" t="s">
        <v>6612</v>
      </c>
      <c r="G3034" s="274">
        <v>306111240401</v>
      </c>
      <c r="H3034" s="273" t="s">
        <v>6623</v>
      </c>
      <c r="I3034" s="273" t="s">
        <v>5750</v>
      </c>
      <c r="J3034" s="273" t="s">
        <v>373</v>
      </c>
      <c r="K3034" s="275">
        <v>0.75339999999999996</v>
      </c>
      <c r="L3034" s="275">
        <v>0.75339999999999996</v>
      </c>
      <c r="M3034" s="275">
        <v>0.68164199999999997</v>
      </c>
      <c r="N3034" s="276">
        <v>9.5245553490841495</v>
      </c>
      <c r="O3034" s="273"/>
      <c r="P3034" s="273"/>
    </row>
    <row r="3035" spans="1:16" s="11" customFormat="1">
      <c r="A3035" s="271">
        <v>3032</v>
      </c>
      <c r="C3035" s="272" t="s">
        <v>1795</v>
      </c>
      <c r="D3035" s="272" t="s">
        <v>1795</v>
      </c>
      <c r="E3035" s="272"/>
      <c r="F3035" s="273" t="s">
        <v>3127</v>
      </c>
      <c r="G3035" s="274">
        <v>306111240305</v>
      </c>
      <c r="H3035" s="273" t="s">
        <v>6624</v>
      </c>
      <c r="I3035" s="273" t="s">
        <v>5750</v>
      </c>
      <c r="J3035" s="273" t="s">
        <v>373</v>
      </c>
      <c r="K3035" s="275">
        <v>0.91700000000000004</v>
      </c>
      <c r="L3035" s="275">
        <v>0.91700000000000004</v>
      </c>
      <c r="M3035" s="275">
        <v>0.83071899999999999</v>
      </c>
      <c r="N3035" s="276">
        <v>9.4090512540894267</v>
      </c>
      <c r="O3035" s="273"/>
      <c r="P3035" s="273"/>
    </row>
    <row r="3036" spans="1:16" s="11" customFormat="1">
      <c r="A3036" s="271">
        <v>3033</v>
      </c>
      <c r="C3036" s="272" t="s">
        <v>1795</v>
      </c>
      <c r="D3036" s="272" t="s">
        <v>1795</v>
      </c>
      <c r="E3036" s="272"/>
      <c r="F3036" s="273" t="s">
        <v>6625</v>
      </c>
      <c r="G3036" s="274">
        <v>306111240601</v>
      </c>
      <c r="H3036" s="273" t="s">
        <v>6626</v>
      </c>
      <c r="I3036" s="273" t="s">
        <v>5750</v>
      </c>
      <c r="J3036" s="273" t="s">
        <v>373</v>
      </c>
      <c r="K3036" s="275">
        <v>0.88371999999999995</v>
      </c>
      <c r="L3036" s="275">
        <v>0.88371999999999995</v>
      </c>
      <c r="M3036" s="275">
        <v>0.80558099999999999</v>
      </c>
      <c r="N3036" s="276">
        <v>8.8420540442674103</v>
      </c>
      <c r="O3036" s="273"/>
      <c r="P3036" s="273"/>
    </row>
    <row r="3037" spans="1:16" s="11" customFormat="1">
      <c r="A3037" s="271">
        <v>3034</v>
      </c>
      <c r="C3037" s="272" t="s">
        <v>1795</v>
      </c>
      <c r="D3037" s="272" t="s">
        <v>1795</v>
      </c>
      <c r="E3037" s="272"/>
      <c r="F3037" s="273" t="s">
        <v>3122</v>
      </c>
      <c r="G3037" s="274">
        <v>306111240102</v>
      </c>
      <c r="H3037" s="273" t="s">
        <v>6274</v>
      </c>
      <c r="I3037" s="273" t="s">
        <v>5750</v>
      </c>
      <c r="J3037" s="273" t="s">
        <v>373</v>
      </c>
      <c r="K3037" s="275">
        <v>0.35799999999999998</v>
      </c>
      <c r="L3037" s="275">
        <v>0.35799999999999998</v>
      </c>
      <c r="M3037" s="275">
        <v>0.32641100000000001</v>
      </c>
      <c r="N3037" s="276">
        <v>8.8237430167597708</v>
      </c>
      <c r="O3037" s="273"/>
      <c r="P3037" s="273"/>
    </row>
    <row r="3038" spans="1:16" s="11" customFormat="1">
      <c r="A3038" s="271">
        <v>3035</v>
      </c>
      <c r="C3038" s="272" t="s">
        <v>1795</v>
      </c>
      <c r="D3038" s="272" t="s">
        <v>1795</v>
      </c>
      <c r="E3038" s="272"/>
      <c r="F3038" s="273" t="s">
        <v>3132</v>
      </c>
      <c r="G3038" s="274">
        <v>306111240703</v>
      </c>
      <c r="H3038" s="273" t="s">
        <v>6627</v>
      </c>
      <c r="I3038" s="273" t="s">
        <v>5750</v>
      </c>
      <c r="J3038" s="273" t="s">
        <v>373</v>
      </c>
      <c r="K3038" s="275">
        <v>0.95975999999999995</v>
      </c>
      <c r="L3038" s="275">
        <v>0.95975999999999995</v>
      </c>
      <c r="M3038" s="275">
        <v>0.88085400000000003</v>
      </c>
      <c r="N3038" s="276">
        <v>8.221430357589389</v>
      </c>
      <c r="O3038" s="273"/>
      <c r="P3038" s="273"/>
    </row>
    <row r="3039" spans="1:16" s="11" customFormat="1">
      <c r="A3039" s="271">
        <v>3036</v>
      </c>
      <c r="C3039" s="272" t="s">
        <v>1795</v>
      </c>
      <c r="D3039" s="272" t="s">
        <v>1795</v>
      </c>
      <c r="E3039" s="272"/>
      <c r="F3039" s="273" t="s">
        <v>6625</v>
      </c>
      <c r="G3039" s="274">
        <v>306111240602</v>
      </c>
      <c r="H3039" s="273" t="s">
        <v>5026</v>
      </c>
      <c r="I3039" s="273" t="s">
        <v>5750</v>
      </c>
      <c r="J3039" s="273" t="s">
        <v>373</v>
      </c>
      <c r="K3039" s="275">
        <v>1.1292</v>
      </c>
      <c r="L3039" s="275">
        <v>1.1292</v>
      </c>
      <c r="M3039" s="275">
        <v>1.0372239999999999</v>
      </c>
      <c r="N3039" s="276">
        <v>8.1452355650017765</v>
      </c>
      <c r="O3039" s="273"/>
      <c r="P3039" s="273"/>
    </row>
    <row r="3040" spans="1:16" s="11" customFormat="1">
      <c r="A3040" s="271">
        <v>3037</v>
      </c>
      <c r="C3040" s="272" t="s">
        <v>1795</v>
      </c>
      <c r="D3040" s="272" t="s">
        <v>1795</v>
      </c>
      <c r="E3040" s="272"/>
      <c r="F3040" s="273" t="s">
        <v>6625</v>
      </c>
      <c r="G3040" s="274">
        <v>306111240603</v>
      </c>
      <c r="H3040" s="273" t="s">
        <v>5817</v>
      </c>
      <c r="I3040" s="273" t="s">
        <v>5750</v>
      </c>
      <c r="J3040" s="273" t="s">
        <v>373</v>
      </c>
      <c r="K3040" s="275">
        <v>0.25319999999999998</v>
      </c>
      <c r="L3040" s="275">
        <v>0.25319999999999998</v>
      </c>
      <c r="M3040" s="275">
        <v>0.23366400000000001</v>
      </c>
      <c r="N3040" s="276">
        <v>7.7156398104265289</v>
      </c>
      <c r="O3040" s="273"/>
      <c r="P3040" s="273"/>
    </row>
    <row r="3041" spans="1:16" s="11" customFormat="1">
      <c r="A3041" s="271">
        <v>3038</v>
      </c>
      <c r="C3041" s="272" t="s">
        <v>1795</v>
      </c>
      <c r="D3041" s="272" t="s">
        <v>1795</v>
      </c>
      <c r="E3041" s="272"/>
      <c r="F3041" s="273" t="s">
        <v>3122</v>
      </c>
      <c r="G3041" s="274">
        <v>306111240103</v>
      </c>
      <c r="H3041" s="273" t="s">
        <v>2737</v>
      </c>
      <c r="I3041" s="273" t="s">
        <v>5750</v>
      </c>
      <c r="J3041" s="273" t="s">
        <v>373</v>
      </c>
      <c r="K3041" s="275">
        <v>0.71840000000000004</v>
      </c>
      <c r="L3041" s="275">
        <v>0.71840000000000004</v>
      </c>
      <c r="M3041" s="275">
        <v>0.68236200000000002</v>
      </c>
      <c r="N3041" s="276">
        <v>5.0164253897550131</v>
      </c>
      <c r="O3041" s="273"/>
      <c r="P3041" s="273"/>
    </row>
    <row r="3042" spans="1:16" s="11" customFormat="1">
      <c r="A3042" s="271">
        <v>3039</v>
      </c>
      <c r="C3042" s="272" t="s">
        <v>1795</v>
      </c>
      <c r="D3042" s="272" t="s">
        <v>1795</v>
      </c>
      <c r="E3042" s="272"/>
      <c r="F3042" s="273" t="s">
        <v>3105</v>
      </c>
      <c r="G3042" s="274">
        <v>306111140301</v>
      </c>
      <c r="H3042" s="273" t="s">
        <v>6628</v>
      </c>
      <c r="I3042" s="273" t="s">
        <v>5750</v>
      </c>
      <c r="J3042" s="273" t="s">
        <v>373</v>
      </c>
      <c r="K3042" s="275">
        <v>0.16200000000000001</v>
      </c>
      <c r="L3042" s="275">
        <v>0.16200000000000001</v>
      </c>
      <c r="M3042" s="275">
        <v>0.15949199999999999</v>
      </c>
      <c r="N3042" s="276">
        <v>1.5481481481481545</v>
      </c>
      <c r="O3042" s="273"/>
      <c r="P3042" s="273"/>
    </row>
    <row r="3043" spans="1:16" s="11" customFormat="1">
      <c r="A3043" s="271">
        <v>3040</v>
      </c>
      <c r="C3043" s="272" t="s">
        <v>1795</v>
      </c>
      <c r="D3043" s="272" t="s">
        <v>1795</v>
      </c>
      <c r="E3043" s="272"/>
      <c r="F3043" s="273" t="s">
        <v>3112</v>
      </c>
      <c r="G3043" s="274">
        <v>306111340305</v>
      </c>
      <c r="H3043" s="273" t="s">
        <v>6034</v>
      </c>
      <c r="I3043" s="273" t="s">
        <v>5750</v>
      </c>
      <c r="J3043" s="273" t="s">
        <v>373</v>
      </c>
      <c r="K3043" s="275">
        <v>0.27960000000000002</v>
      </c>
      <c r="L3043" s="275">
        <v>0.27960000000000002</v>
      </c>
      <c r="M3043" s="275">
        <v>0.27894999999999998</v>
      </c>
      <c r="N3043" s="276">
        <v>0.23247496423463498</v>
      </c>
      <c r="O3043" s="273"/>
      <c r="P3043" s="273"/>
    </row>
    <row r="3044" spans="1:16" s="11" customFormat="1">
      <c r="A3044" s="271">
        <v>3041</v>
      </c>
      <c r="C3044" s="272" t="s">
        <v>1795</v>
      </c>
      <c r="D3044" s="272" t="s">
        <v>1795</v>
      </c>
      <c r="E3044" s="272"/>
      <c r="F3044" s="273" t="s">
        <v>3127</v>
      </c>
      <c r="G3044" s="274">
        <v>306111240306</v>
      </c>
      <c r="H3044" s="273" t="s">
        <v>6629</v>
      </c>
      <c r="I3044" s="273" t="s">
        <v>5750</v>
      </c>
      <c r="J3044" s="273" t="s">
        <v>373</v>
      </c>
      <c r="K3044" s="275">
        <v>0.4299</v>
      </c>
      <c r="L3044" s="275">
        <v>0.4299</v>
      </c>
      <c r="M3044" s="275">
        <v>0.42701899999999998</v>
      </c>
      <c r="N3044" s="276">
        <v>0.67015585019772561</v>
      </c>
      <c r="O3044" s="273"/>
      <c r="P3044" s="273"/>
    </row>
    <row r="3045" spans="1:16" s="11" customFormat="1">
      <c r="A3045" s="271">
        <v>3042</v>
      </c>
      <c r="C3045" s="272" t="s">
        <v>1795</v>
      </c>
      <c r="D3045" s="272" t="s">
        <v>1795</v>
      </c>
      <c r="E3045" s="272"/>
      <c r="F3045" s="273" t="s">
        <v>3141</v>
      </c>
      <c r="G3045" s="274">
        <v>306112340302</v>
      </c>
      <c r="H3045" s="273" t="s">
        <v>6630</v>
      </c>
      <c r="I3045" s="273" t="s">
        <v>5750</v>
      </c>
      <c r="J3045" s="273" t="s">
        <v>373</v>
      </c>
      <c r="K3045" s="275">
        <v>0.48159999999999997</v>
      </c>
      <c r="L3045" s="275">
        <v>0.48159999999999997</v>
      </c>
      <c r="M3045" s="275">
        <v>0.33640300000000001</v>
      </c>
      <c r="N3045" s="276">
        <v>30.148878737541523</v>
      </c>
      <c r="O3045" s="273"/>
      <c r="P3045" s="273"/>
    </row>
    <row r="3046" spans="1:16" s="11" customFormat="1">
      <c r="A3046" s="271">
        <v>3043</v>
      </c>
      <c r="C3046" s="272" t="s">
        <v>1795</v>
      </c>
      <c r="D3046" s="272" t="s">
        <v>1795</v>
      </c>
      <c r="E3046" s="272"/>
      <c r="F3046" s="273" t="s">
        <v>3141</v>
      </c>
      <c r="G3046" s="274">
        <v>306112340305</v>
      </c>
      <c r="H3046" s="273" t="s">
        <v>6631</v>
      </c>
      <c r="I3046" s="273" t="s">
        <v>5750</v>
      </c>
      <c r="J3046" s="273" t="s">
        <v>373</v>
      </c>
      <c r="K3046" s="275">
        <v>0.77780000000000005</v>
      </c>
      <c r="L3046" s="275">
        <v>0.77780000000000005</v>
      </c>
      <c r="M3046" s="275">
        <v>0.56274900000000005</v>
      </c>
      <c r="N3046" s="276">
        <v>27.648624325019284</v>
      </c>
      <c r="O3046" s="273"/>
      <c r="P3046" s="273"/>
    </row>
    <row r="3047" spans="1:16" s="11" customFormat="1">
      <c r="A3047" s="271">
        <v>3044</v>
      </c>
      <c r="C3047" s="272" t="s">
        <v>1795</v>
      </c>
      <c r="D3047" s="272" t="s">
        <v>1795</v>
      </c>
      <c r="E3047" s="272"/>
      <c r="F3047" s="273" t="s">
        <v>3149</v>
      </c>
      <c r="G3047" s="274">
        <v>306231240202</v>
      </c>
      <c r="H3047" s="273" t="s">
        <v>6632</v>
      </c>
      <c r="I3047" s="273" t="s">
        <v>5750</v>
      </c>
      <c r="J3047" s="273" t="s">
        <v>373</v>
      </c>
      <c r="K3047" s="275">
        <v>1.1932</v>
      </c>
      <c r="L3047" s="275">
        <v>1.1932</v>
      </c>
      <c r="M3047" s="275">
        <v>0.87591600000000003</v>
      </c>
      <c r="N3047" s="276">
        <v>26.591015755950387</v>
      </c>
      <c r="O3047" s="273"/>
      <c r="P3047" s="273"/>
    </row>
    <row r="3048" spans="1:16" s="11" customFormat="1">
      <c r="A3048" s="271">
        <v>3045</v>
      </c>
      <c r="C3048" s="272" t="s">
        <v>1795</v>
      </c>
      <c r="D3048" s="272" t="s">
        <v>1795</v>
      </c>
      <c r="E3048" s="272"/>
      <c r="F3048" s="273" t="s">
        <v>3141</v>
      </c>
      <c r="G3048" s="274">
        <v>306112340303</v>
      </c>
      <c r="H3048" s="273" t="s">
        <v>6633</v>
      </c>
      <c r="I3048" s="273" t="s">
        <v>5750</v>
      </c>
      <c r="J3048" s="273" t="s">
        <v>373</v>
      </c>
      <c r="K3048" s="275">
        <v>1.07548</v>
      </c>
      <c r="L3048" s="275">
        <v>1.07548</v>
      </c>
      <c r="M3048" s="275">
        <v>0.79921900000000001</v>
      </c>
      <c r="N3048" s="276">
        <v>25.687228028415216</v>
      </c>
      <c r="O3048" s="273"/>
      <c r="P3048" s="273"/>
    </row>
    <row r="3049" spans="1:16" s="11" customFormat="1">
      <c r="A3049" s="271">
        <v>3046</v>
      </c>
      <c r="C3049" s="272" t="s">
        <v>1795</v>
      </c>
      <c r="D3049" s="272" t="s">
        <v>1795</v>
      </c>
      <c r="E3049" s="272"/>
      <c r="F3049" s="273" t="s">
        <v>3141</v>
      </c>
      <c r="G3049" s="274">
        <v>306112340306</v>
      </c>
      <c r="H3049" s="273" t="s">
        <v>6634</v>
      </c>
      <c r="I3049" s="273" t="s">
        <v>5750</v>
      </c>
      <c r="J3049" s="273" t="s">
        <v>373</v>
      </c>
      <c r="K3049" s="275">
        <v>0.43940000000000001</v>
      </c>
      <c r="L3049" s="275">
        <v>0.43940000000000001</v>
      </c>
      <c r="M3049" s="275">
        <v>0.33624399999999999</v>
      </c>
      <c r="N3049" s="276">
        <v>23.47655894401457</v>
      </c>
      <c r="O3049" s="273"/>
      <c r="P3049" s="273"/>
    </row>
    <row r="3050" spans="1:16" s="11" customFormat="1">
      <c r="A3050" s="271">
        <v>3047</v>
      </c>
      <c r="C3050" s="272" t="s">
        <v>1795</v>
      </c>
      <c r="D3050" s="272" t="s">
        <v>1795</v>
      </c>
      <c r="E3050" s="272"/>
      <c r="F3050" s="273" t="s">
        <v>3141</v>
      </c>
      <c r="G3050" s="274">
        <v>306112340301</v>
      </c>
      <c r="H3050" s="273" t="s">
        <v>6635</v>
      </c>
      <c r="I3050" s="273" t="s">
        <v>5750</v>
      </c>
      <c r="J3050" s="273" t="s">
        <v>373</v>
      </c>
      <c r="K3050" s="275">
        <v>0.17879999999999999</v>
      </c>
      <c r="L3050" s="275">
        <v>0.17879999999999999</v>
      </c>
      <c r="M3050" s="275">
        <v>0.13786699999999999</v>
      </c>
      <c r="N3050" s="276">
        <v>22.893176733780759</v>
      </c>
      <c r="O3050" s="273"/>
      <c r="P3050" s="273"/>
    </row>
    <row r="3051" spans="1:16" s="11" customFormat="1">
      <c r="A3051" s="271">
        <v>3048</v>
      </c>
      <c r="C3051" s="272" t="s">
        <v>1795</v>
      </c>
      <c r="D3051" s="272" t="s">
        <v>1795</v>
      </c>
      <c r="E3051" s="272"/>
      <c r="F3051" s="273" t="s">
        <v>3155</v>
      </c>
      <c r="G3051" s="274">
        <v>306112140104</v>
      </c>
      <c r="H3051" s="273" t="s">
        <v>6636</v>
      </c>
      <c r="I3051" s="273" t="s">
        <v>5750</v>
      </c>
      <c r="J3051" s="273" t="s">
        <v>373</v>
      </c>
      <c r="K3051" s="275">
        <v>1.3740000000000001</v>
      </c>
      <c r="L3051" s="275">
        <v>1.3740000000000001</v>
      </c>
      <c r="M3051" s="275">
        <v>1.0790919999999999</v>
      </c>
      <c r="N3051" s="276">
        <v>21.463464337700156</v>
      </c>
      <c r="O3051" s="273"/>
      <c r="P3051" s="273"/>
    </row>
    <row r="3052" spans="1:16" s="11" customFormat="1">
      <c r="A3052" s="271">
        <v>3049</v>
      </c>
      <c r="C3052" s="272" t="s">
        <v>1795</v>
      </c>
      <c r="D3052" s="272" t="s">
        <v>1795</v>
      </c>
      <c r="E3052" s="272"/>
      <c r="F3052" s="273" t="s">
        <v>3155</v>
      </c>
      <c r="G3052" s="274">
        <v>306112140105</v>
      </c>
      <c r="H3052" s="273" t="s">
        <v>3626</v>
      </c>
      <c r="I3052" s="273" t="s">
        <v>5750</v>
      </c>
      <c r="J3052" s="273" t="s">
        <v>373</v>
      </c>
      <c r="K3052" s="275">
        <v>0.68479999999999996</v>
      </c>
      <c r="L3052" s="275">
        <v>0.68479999999999996</v>
      </c>
      <c r="M3052" s="275">
        <v>0.54682200000000003</v>
      </c>
      <c r="N3052" s="276">
        <v>20.148656542056067</v>
      </c>
      <c r="O3052" s="273"/>
      <c r="P3052" s="273"/>
    </row>
    <row r="3053" spans="1:16" s="11" customFormat="1">
      <c r="A3053" s="271">
        <v>3050</v>
      </c>
      <c r="C3053" s="272" t="s">
        <v>1795</v>
      </c>
      <c r="D3053" s="272" t="s">
        <v>1795</v>
      </c>
      <c r="E3053" s="272"/>
      <c r="F3053" s="273" t="s">
        <v>6637</v>
      </c>
      <c r="G3053" s="274">
        <v>306231240104</v>
      </c>
      <c r="H3053" s="273" t="s">
        <v>6638</v>
      </c>
      <c r="I3053" s="273" t="s">
        <v>5750</v>
      </c>
      <c r="J3053" s="273" t="s">
        <v>373</v>
      </c>
      <c r="K3053" s="275">
        <v>0.35680000000000001</v>
      </c>
      <c r="L3053" s="275">
        <v>0.35680000000000001</v>
      </c>
      <c r="M3053" s="275">
        <v>0.29000799999999999</v>
      </c>
      <c r="N3053" s="276">
        <v>18.719730941704039</v>
      </c>
      <c r="O3053" s="273"/>
      <c r="P3053" s="273"/>
    </row>
    <row r="3054" spans="1:16" s="11" customFormat="1">
      <c r="A3054" s="271">
        <v>3051</v>
      </c>
      <c r="C3054" s="272" t="s">
        <v>1795</v>
      </c>
      <c r="D3054" s="272" t="s">
        <v>1795</v>
      </c>
      <c r="E3054" s="272"/>
      <c r="F3054" s="273" t="s">
        <v>3149</v>
      </c>
      <c r="G3054" s="274">
        <v>306231240203</v>
      </c>
      <c r="H3054" s="273" t="s">
        <v>3467</v>
      </c>
      <c r="I3054" s="273" t="s">
        <v>5750</v>
      </c>
      <c r="J3054" s="273" t="s">
        <v>373</v>
      </c>
      <c r="K3054" s="275">
        <v>1.1306</v>
      </c>
      <c r="L3054" s="275">
        <v>1.1306</v>
      </c>
      <c r="M3054" s="275">
        <v>0.93324499999999999</v>
      </c>
      <c r="N3054" s="276">
        <v>17.455775694321606</v>
      </c>
      <c r="O3054" s="273"/>
      <c r="P3054" s="273"/>
    </row>
    <row r="3055" spans="1:16" s="11" customFormat="1">
      <c r="A3055" s="271">
        <v>3052</v>
      </c>
      <c r="C3055" s="272" t="s">
        <v>1795</v>
      </c>
      <c r="D3055" s="272" t="s">
        <v>1795</v>
      </c>
      <c r="E3055" s="272"/>
      <c r="F3055" s="273" t="s">
        <v>3151</v>
      </c>
      <c r="G3055" s="274">
        <v>306113540104</v>
      </c>
      <c r="H3055" s="273" t="s">
        <v>6639</v>
      </c>
      <c r="I3055" s="273" t="s">
        <v>5750</v>
      </c>
      <c r="J3055" s="273" t="s">
        <v>373</v>
      </c>
      <c r="K3055" s="275">
        <v>0.32500000000000001</v>
      </c>
      <c r="L3055" s="275">
        <v>0.32500000000000001</v>
      </c>
      <c r="M3055" s="275">
        <v>0.26855499999999999</v>
      </c>
      <c r="N3055" s="276">
        <v>17.367692307692316</v>
      </c>
      <c r="O3055" s="273"/>
      <c r="P3055" s="273"/>
    </row>
    <row r="3056" spans="1:16" s="11" customFormat="1">
      <c r="A3056" s="271">
        <v>3053</v>
      </c>
      <c r="C3056" s="272" t="s">
        <v>1795</v>
      </c>
      <c r="D3056" s="272" t="s">
        <v>1795</v>
      </c>
      <c r="E3056" s="272"/>
      <c r="F3056" s="273" t="s">
        <v>6640</v>
      </c>
      <c r="G3056" s="274">
        <v>306112340101</v>
      </c>
      <c r="H3056" s="273" t="s">
        <v>6641</v>
      </c>
      <c r="I3056" s="273" t="s">
        <v>5750</v>
      </c>
      <c r="J3056" s="273" t="s">
        <v>373</v>
      </c>
      <c r="K3056" s="275">
        <v>1.1861999999999999</v>
      </c>
      <c r="L3056" s="275">
        <v>1.1861999999999999</v>
      </c>
      <c r="M3056" s="275">
        <v>0.98705900000000002</v>
      </c>
      <c r="N3056" s="276">
        <v>16.788147024110597</v>
      </c>
      <c r="O3056" s="273"/>
      <c r="P3056" s="273"/>
    </row>
    <row r="3057" spans="1:16" s="11" customFormat="1">
      <c r="A3057" s="271">
        <v>3054</v>
      </c>
      <c r="C3057" s="272" t="s">
        <v>1795</v>
      </c>
      <c r="D3057" s="272" t="s">
        <v>1795</v>
      </c>
      <c r="E3057" s="272"/>
      <c r="F3057" s="273" t="s">
        <v>3110</v>
      </c>
      <c r="G3057" s="274">
        <v>306111140203</v>
      </c>
      <c r="H3057" s="273" t="s">
        <v>6642</v>
      </c>
      <c r="I3057" s="273" t="s">
        <v>5762</v>
      </c>
      <c r="J3057" s="273" t="s">
        <v>373</v>
      </c>
      <c r="K3057" s="275">
        <v>1.0304</v>
      </c>
      <c r="L3057" s="275">
        <v>1.0304</v>
      </c>
      <c r="M3057" s="275">
        <v>0.86002500000000004</v>
      </c>
      <c r="N3057" s="276">
        <v>16.534840838509311</v>
      </c>
      <c r="O3057" s="273"/>
      <c r="P3057" s="273"/>
    </row>
    <row r="3058" spans="1:16" s="11" customFormat="1">
      <c r="A3058" s="271">
        <v>3055</v>
      </c>
      <c r="C3058" s="272" t="s">
        <v>1795</v>
      </c>
      <c r="D3058" s="272" t="s">
        <v>1795</v>
      </c>
      <c r="E3058" s="272"/>
      <c r="F3058" s="273" t="s">
        <v>6643</v>
      </c>
      <c r="G3058" s="274">
        <v>306521140603</v>
      </c>
      <c r="H3058" s="273" t="s">
        <v>6644</v>
      </c>
      <c r="I3058" s="273" t="s">
        <v>5750</v>
      </c>
      <c r="J3058" s="273" t="s">
        <v>373</v>
      </c>
      <c r="K3058" s="275">
        <v>0.21199999999999999</v>
      </c>
      <c r="L3058" s="275">
        <v>0.21199999999999999</v>
      </c>
      <c r="M3058" s="275">
        <v>0.17955199999999999</v>
      </c>
      <c r="N3058" s="276">
        <v>15.305660377358492</v>
      </c>
      <c r="O3058" s="273"/>
      <c r="P3058" s="273"/>
    </row>
    <row r="3059" spans="1:16" s="11" customFormat="1">
      <c r="A3059" s="271">
        <v>3056</v>
      </c>
      <c r="C3059" s="272" t="s">
        <v>1795</v>
      </c>
      <c r="D3059" s="272" t="s">
        <v>1795</v>
      </c>
      <c r="E3059" s="272"/>
      <c r="F3059" s="273" t="s">
        <v>6637</v>
      </c>
      <c r="G3059" s="274">
        <v>306231240103</v>
      </c>
      <c r="H3059" s="273" t="s">
        <v>6645</v>
      </c>
      <c r="I3059" s="273" t="s">
        <v>5750</v>
      </c>
      <c r="J3059" s="273" t="s">
        <v>373</v>
      </c>
      <c r="K3059" s="275">
        <v>0.39479999999999998</v>
      </c>
      <c r="L3059" s="275">
        <v>0.39479999999999998</v>
      </c>
      <c r="M3059" s="275">
        <v>0.33843899999999999</v>
      </c>
      <c r="N3059" s="276">
        <v>14.275835866261396</v>
      </c>
      <c r="O3059" s="273"/>
      <c r="P3059" s="273"/>
    </row>
    <row r="3060" spans="1:16" s="11" customFormat="1">
      <c r="A3060" s="271">
        <v>3057</v>
      </c>
      <c r="C3060" s="272" t="s">
        <v>1795</v>
      </c>
      <c r="D3060" s="272" t="s">
        <v>1795</v>
      </c>
      <c r="E3060" s="272"/>
      <c r="F3060" s="273" t="s">
        <v>3158</v>
      </c>
      <c r="G3060" s="274">
        <v>306112140301</v>
      </c>
      <c r="H3060" s="273" t="s">
        <v>6646</v>
      </c>
      <c r="I3060" s="273" t="s">
        <v>5750</v>
      </c>
      <c r="J3060" s="273" t="s">
        <v>373</v>
      </c>
      <c r="K3060" s="275">
        <v>0.28070000000000001</v>
      </c>
      <c r="L3060" s="275">
        <v>0.28070000000000001</v>
      </c>
      <c r="M3060" s="275">
        <v>0.24195700000000001</v>
      </c>
      <c r="N3060" s="276">
        <v>13.802280014250087</v>
      </c>
      <c r="O3060" s="273"/>
      <c r="P3060" s="273"/>
    </row>
    <row r="3061" spans="1:16" s="11" customFormat="1">
      <c r="A3061" s="271">
        <v>3058</v>
      </c>
      <c r="C3061" s="272" t="s">
        <v>1795</v>
      </c>
      <c r="D3061" s="272" t="s">
        <v>1795</v>
      </c>
      <c r="E3061" s="272"/>
      <c r="F3061" s="273" t="s">
        <v>3155</v>
      </c>
      <c r="G3061" s="274">
        <v>306112140103</v>
      </c>
      <c r="H3061" s="273" t="s">
        <v>6647</v>
      </c>
      <c r="I3061" s="273" t="s">
        <v>5762</v>
      </c>
      <c r="J3061" s="273" t="s">
        <v>373</v>
      </c>
      <c r="K3061" s="275">
        <v>6.0400000000000002E-2</v>
      </c>
      <c r="L3061" s="275">
        <v>6.0400000000000002E-2</v>
      </c>
      <c r="M3061" s="275">
        <v>5.2200000000000003E-2</v>
      </c>
      <c r="N3061" s="276">
        <v>13.576158940397349</v>
      </c>
      <c r="O3061" s="273"/>
      <c r="P3061" s="273"/>
    </row>
    <row r="3062" spans="1:16" s="11" customFormat="1">
      <c r="A3062" s="271">
        <v>3059</v>
      </c>
      <c r="C3062" s="272" t="s">
        <v>1795</v>
      </c>
      <c r="D3062" s="272" t="s">
        <v>1795</v>
      </c>
      <c r="E3062" s="272"/>
      <c r="F3062" s="273" t="s">
        <v>6640</v>
      </c>
      <c r="G3062" s="274">
        <v>306112340102</v>
      </c>
      <c r="H3062" s="273" t="s">
        <v>6648</v>
      </c>
      <c r="I3062" s="273" t="s">
        <v>5750</v>
      </c>
      <c r="J3062" s="273" t="s">
        <v>373</v>
      </c>
      <c r="K3062" s="275">
        <v>1.0551999999999999</v>
      </c>
      <c r="L3062" s="275">
        <v>1.0551999999999999</v>
      </c>
      <c r="M3062" s="275">
        <v>0.91927199999999998</v>
      </c>
      <c r="N3062" s="276">
        <v>12.881728582259283</v>
      </c>
      <c r="O3062" s="273"/>
      <c r="P3062" s="273"/>
    </row>
    <row r="3063" spans="1:16" s="11" customFormat="1">
      <c r="A3063" s="271">
        <v>3060</v>
      </c>
      <c r="C3063" s="272" t="s">
        <v>1795</v>
      </c>
      <c r="D3063" s="272" t="s">
        <v>1795</v>
      </c>
      <c r="E3063" s="272"/>
      <c r="F3063" s="273" t="s">
        <v>6637</v>
      </c>
      <c r="G3063" s="274">
        <v>306231240102</v>
      </c>
      <c r="H3063" s="273" t="s">
        <v>6649</v>
      </c>
      <c r="I3063" s="273" t="s">
        <v>5750</v>
      </c>
      <c r="J3063" s="273" t="s">
        <v>373</v>
      </c>
      <c r="K3063" s="275">
        <v>0.3634</v>
      </c>
      <c r="L3063" s="275">
        <v>0.3634</v>
      </c>
      <c r="M3063" s="275">
        <v>0.32613500000000001</v>
      </c>
      <c r="N3063" s="276">
        <v>10.254540451293339</v>
      </c>
      <c r="O3063" s="273"/>
      <c r="P3063" s="273"/>
    </row>
    <row r="3064" spans="1:16" s="11" customFormat="1">
      <c r="A3064" s="271">
        <v>3061</v>
      </c>
      <c r="C3064" s="272" t="s">
        <v>1795</v>
      </c>
      <c r="D3064" s="272" t="s">
        <v>1795</v>
      </c>
      <c r="E3064" s="272"/>
      <c r="F3064" s="273" t="s">
        <v>6640</v>
      </c>
      <c r="G3064" s="274">
        <v>306112340103</v>
      </c>
      <c r="H3064" s="273" t="s">
        <v>6093</v>
      </c>
      <c r="I3064" s="273" t="s">
        <v>5750</v>
      </c>
      <c r="J3064" s="273" t="s">
        <v>373</v>
      </c>
      <c r="K3064" s="275">
        <v>1.2807999999999999</v>
      </c>
      <c r="L3064" s="275">
        <v>1.2807999999999999</v>
      </c>
      <c r="M3064" s="275">
        <v>1.1507849999999999</v>
      </c>
      <c r="N3064" s="276">
        <v>10.151077451592755</v>
      </c>
      <c r="O3064" s="273"/>
      <c r="P3064" s="273"/>
    </row>
    <row r="3065" spans="1:16" s="11" customFormat="1">
      <c r="A3065" s="271">
        <v>3062</v>
      </c>
      <c r="C3065" s="272" t="s">
        <v>1795</v>
      </c>
      <c r="D3065" s="272" t="s">
        <v>1795</v>
      </c>
      <c r="E3065" s="272"/>
      <c r="F3065" s="273" t="s">
        <v>3153</v>
      </c>
      <c r="G3065" s="274">
        <v>306112140203</v>
      </c>
      <c r="H3065" s="273" t="s">
        <v>6650</v>
      </c>
      <c r="I3065" s="273" t="s">
        <v>5762</v>
      </c>
      <c r="J3065" s="273" t="s">
        <v>373</v>
      </c>
      <c r="K3065" s="275">
        <v>0.85680000000000001</v>
      </c>
      <c r="L3065" s="275">
        <v>0.85680000000000001</v>
      </c>
      <c r="M3065" s="275">
        <v>0.77112000000000003</v>
      </c>
      <c r="N3065" s="276">
        <v>9.9999999999999982</v>
      </c>
      <c r="O3065" s="273"/>
      <c r="P3065" s="273"/>
    </row>
    <row r="3066" spans="1:16" s="11" customFormat="1">
      <c r="A3066" s="271">
        <v>3063</v>
      </c>
      <c r="C3066" s="272" t="s">
        <v>1795</v>
      </c>
      <c r="D3066" s="272" t="s">
        <v>1795</v>
      </c>
      <c r="E3066" s="272"/>
      <c r="F3066" s="273" t="s">
        <v>3153</v>
      </c>
      <c r="G3066" s="274">
        <v>306112140202</v>
      </c>
      <c r="H3066" s="273" t="s">
        <v>6651</v>
      </c>
      <c r="I3066" s="273" t="s">
        <v>5762</v>
      </c>
      <c r="J3066" s="273" t="s">
        <v>373</v>
      </c>
      <c r="K3066" s="275">
        <v>0.70899999999999996</v>
      </c>
      <c r="L3066" s="275">
        <v>0.70899999999999996</v>
      </c>
      <c r="M3066" s="275">
        <v>0.638409</v>
      </c>
      <c r="N3066" s="276">
        <v>9.9564174894217157</v>
      </c>
      <c r="O3066" s="273"/>
      <c r="P3066" s="273"/>
    </row>
    <row r="3067" spans="1:16" s="11" customFormat="1">
      <c r="A3067" s="271">
        <v>3064</v>
      </c>
      <c r="C3067" s="272" t="s">
        <v>1795</v>
      </c>
      <c r="D3067" s="272" t="s">
        <v>1795</v>
      </c>
      <c r="E3067" s="272"/>
      <c r="F3067" s="273" t="s">
        <v>3163</v>
      </c>
      <c r="G3067" s="274">
        <v>306112340201</v>
      </c>
      <c r="H3067" s="273" t="s">
        <v>6652</v>
      </c>
      <c r="I3067" s="273" t="s">
        <v>5750</v>
      </c>
      <c r="J3067" s="273" t="s">
        <v>373</v>
      </c>
      <c r="K3067" s="275">
        <v>0.79420000000000002</v>
      </c>
      <c r="L3067" s="275">
        <v>0.79420000000000002</v>
      </c>
      <c r="M3067" s="275">
        <v>0.71840499999999996</v>
      </c>
      <c r="N3067" s="276">
        <v>9.5435658524301239</v>
      </c>
      <c r="O3067" s="273"/>
      <c r="P3067" s="273"/>
    </row>
    <row r="3068" spans="1:16" s="11" customFormat="1">
      <c r="A3068" s="271">
        <v>3065</v>
      </c>
      <c r="C3068" s="272" t="s">
        <v>1795</v>
      </c>
      <c r="D3068" s="272" t="s">
        <v>1795</v>
      </c>
      <c r="E3068" s="272"/>
      <c r="F3068" s="273" t="s">
        <v>3163</v>
      </c>
      <c r="G3068" s="274">
        <v>306112340203</v>
      </c>
      <c r="H3068" s="273" t="s">
        <v>6653</v>
      </c>
      <c r="I3068" s="273" t="s">
        <v>5750</v>
      </c>
      <c r="J3068" s="273" t="s">
        <v>373</v>
      </c>
      <c r="K3068" s="275">
        <v>0.78779999999999994</v>
      </c>
      <c r="L3068" s="275">
        <v>0.78779999999999994</v>
      </c>
      <c r="M3068" s="275">
        <v>0.71473200000000003</v>
      </c>
      <c r="N3068" s="276">
        <v>9.2749428789032642</v>
      </c>
      <c r="O3068" s="273"/>
      <c r="P3068" s="273"/>
    </row>
    <row r="3069" spans="1:16" s="11" customFormat="1">
      <c r="A3069" s="271">
        <v>3066</v>
      </c>
      <c r="C3069" s="272" t="s">
        <v>1795</v>
      </c>
      <c r="D3069" s="272" t="s">
        <v>1795</v>
      </c>
      <c r="E3069" s="272"/>
      <c r="F3069" s="273" t="s">
        <v>3163</v>
      </c>
      <c r="G3069" s="274">
        <v>306112340202</v>
      </c>
      <c r="H3069" s="273" t="s">
        <v>6654</v>
      </c>
      <c r="I3069" s="273" t="s">
        <v>5750</v>
      </c>
      <c r="J3069" s="273" t="s">
        <v>373</v>
      </c>
      <c r="K3069" s="275">
        <v>0.5494</v>
      </c>
      <c r="L3069" s="275">
        <v>0.5494</v>
      </c>
      <c r="M3069" s="275">
        <v>0.50036599999999998</v>
      </c>
      <c r="N3069" s="276">
        <v>8.9250091008372809</v>
      </c>
      <c r="O3069" s="273"/>
      <c r="P3069" s="273"/>
    </row>
    <row r="3070" spans="1:16" s="11" customFormat="1">
      <c r="A3070" s="271">
        <v>3067</v>
      </c>
      <c r="C3070" s="272" t="s">
        <v>1795</v>
      </c>
      <c r="D3070" s="272" t="s">
        <v>1795</v>
      </c>
      <c r="E3070" s="272"/>
      <c r="F3070" s="273" t="s">
        <v>6637</v>
      </c>
      <c r="G3070" s="274">
        <v>306231240101</v>
      </c>
      <c r="H3070" s="273" t="s">
        <v>6655</v>
      </c>
      <c r="I3070" s="273" t="s">
        <v>5750</v>
      </c>
      <c r="J3070" s="273" t="s">
        <v>373</v>
      </c>
      <c r="K3070" s="275">
        <v>0.81940000000000002</v>
      </c>
      <c r="L3070" s="275">
        <v>0.81940000000000002</v>
      </c>
      <c r="M3070" s="275">
        <v>0.77917099999999995</v>
      </c>
      <c r="N3070" s="276">
        <v>4.909567976568229</v>
      </c>
      <c r="O3070" s="273"/>
      <c r="P3070" s="273"/>
    </row>
    <row r="3071" spans="1:16" s="11" customFormat="1">
      <c r="A3071" s="271">
        <v>3068</v>
      </c>
      <c r="C3071" s="272" t="s">
        <v>1795</v>
      </c>
      <c r="D3071" s="272" t="s">
        <v>1795</v>
      </c>
      <c r="E3071" s="272"/>
      <c r="F3071" s="273" t="s">
        <v>3163</v>
      </c>
      <c r="G3071" s="274">
        <v>306112340205</v>
      </c>
      <c r="H3071" s="273" t="s">
        <v>6656</v>
      </c>
      <c r="I3071" s="273" t="s">
        <v>5750</v>
      </c>
      <c r="J3071" s="273" t="s">
        <v>373</v>
      </c>
      <c r="K3071" s="275">
        <v>1.5608</v>
      </c>
      <c r="L3071" s="275">
        <v>1.5608</v>
      </c>
      <c r="M3071" s="275">
        <v>1.4886820000000001</v>
      </c>
      <c r="N3071" s="276">
        <v>4.6205791901588871</v>
      </c>
      <c r="O3071" s="273"/>
      <c r="P3071" s="273"/>
    </row>
    <row r="3072" spans="1:16" s="11" customFormat="1">
      <c r="A3072" s="271">
        <v>3069</v>
      </c>
      <c r="C3072" s="272" t="s">
        <v>1795</v>
      </c>
      <c r="D3072" s="272" t="s">
        <v>1795</v>
      </c>
      <c r="E3072" s="272"/>
      <c r="F3072" s="273" t="s">
        <v>6643</v>
      </c>
      <c r="G3072" s="274">
        <v>306521140602</v>
      </c>
      <c r="H3072" s="273" t="s">
        <v>4452</v>
      </c>
      <c r="I3072" s="273" t="s">
        <v>5750</v>
      </c>
      <c r="J3072" s="273" t="s">
        <v>373</v>
      </c>
      <c r="K3072" s="275">
        <v>3.2939999999999997E-2</v>
      </c>
      <c r="L3072" s="275">
        <v>3.2939999999999997E-2</v>
      </c>
      <c r="M3072" s="275">
        <v>3.1629999999999998E-2</v>
      </c>
      <c r="N3072" s="276">
        <v>3.9769277474195475</v>
      </c>
      <c r="O3072" s="273"/>
      <c r="P3072" s="273"/>
    </row>
    <row r="3073" spans="1:16" s="11" customFormat="1">
      <c r="A3073" s="271">
        <v>3070</v>
      </c>
      <c r="C3073" s="272" t="s">
        <v>1795</v>
      </c>
      <c r="D3073" s="272" t="s">
        <v>1795</v>
      </c>
      <c r="E3073" s="272"/>
      <c r="F3073" s="273" t="s">
        <v>3149</v>
      </c>
      <c r="G3073" s="274">
        <v>306231240205</v>
      </c>
      <c r="H3073" s="273" t="s">
        <v>6657</v>
      </c>
      <c r="I3073" s="273" t="s">
        <v>5750</v>
      </c>
      <c r="J3073" s="273" t="s">
        <v>373</v>
      </c>
      <c r="K3073" s="275">
        <v>0.27010000000000001</v>
      </c>
      <c r="L3073" s="275">
        <v>0.27010000000000001</v>
      </c>
      <c r="M3073" s="275">
        <v>0.25940999999999997</v>
      </c>
      <c r="N3073" s="276">
        <v>3.9577934098482164</v>
      </c>
      <c r="O3073" s="273"/>
      <c r="P3073" s="273"/>
    </row>
    <row r="3074" spans="1:16" s="11" customFormat="1">
      <c r="A3074" s="271">
        <v>3071</v>
      </c>
      <c r="C3074" s="272" t="s">
        <v>1795</v>
      </c>
      <c r="D3074" s="272" t="s">
        <v>1795</v>
      </c>
      <c r="E3074" s="272"/>
      <c r="F3074" s="273" t="s">
        <v>6640</v>
      </c>
      <c r="G3074" s="274">
        <v>306112340105</v>
      </c>
      <c r="H3074" s="273" t="s">
        <v>6658</v>
      </c>
      <c r="I3074" s="273" t="s">
        <v>5750</v>
      </c>
      <c r="J3074" s="273" t="s">
        <v>373</v>
      </c>
      <c r="K3074" s="275">
        <v>0.26279999999999998</v>
      </c>
      <c r="L3074" s="275">
        <v>0.26279999999999998</v>
      </c>
      <c r="M3074" s="275">
        <v>0.26005</v>
      </c>
      <c r="N3074" s="276">
        <v>1.0464231354642217</v>
      </c>
      <c r="O3074" s="273"/>
      <c r="P3074" s="273"/>
    </row>
    <row r="3075" spans="1:16" s="11" customFormat="1">
      <c r="A3075" s="271">
        <v>3072</v>
      </c>
      <c r="C3075" s="272" t="s">
        <v>1795</v>
      </c>
      <c r="D3075" s="272" t="s">
        <v>3211</v>
      </c>
      <c r="E3075" s="272"/>
      <c r="F3075" s="273" t="s">
        <v>6659</v>
      </c>
      <c r="G3075" s="274">
        <v>306621340401</v>
      </c>
      <c r="H3075" s="273" t="s">
        <v>6660</v>
      </c>
      <c r="I3075" s="273" t="s">
        <v>5750</v>
      </c>
      <c r="J3075" s="273" t="s">
        <v>373</v>
      </c>
      <c r="K3075" s="275">
        <v>0.28125</v>
      </c>
      <c r="L3075" s="275">
        <v>0.28125</v>
      </c>
      <c r="M3075" s="275">
        <v>0.27820699999999998</v>
      </c>
      <c r="N3075" s="276">
        <v>1.0819555555555618</v>
      </c>
      <c r="O3075" s="273"/>
      <c r="P3075" s="273"/>
    </row>
    <row r="3076" spans="1:16" s="11" customFormat="1">
      <c r="A3076" s="271">
        <v>3073</v>
      </c>
      <c r="C3076" s="272" t="s">
        <v>1795</v>
      </c>
      <c r="D3076" s="272" t="s">
        <v>3211</v>
      </c>
      <c r="E3076" s="272"/>
      <c r="F3076" s="273" t="s">
        <v>3216</v>
      </c>
      <c r="G3076" s="274">
        <v>306621240302</v>
      </c>
      <c r="H3076" s="273" t="s">
        <v>6661</v>
      </c>
      <c r="I3076" s="273" t="s">
        <v>5750</v>
      </c>
      <c r="J3076" s="273" t="s">
        <v>373</v>
      </c>
      <c r="K3076" s="275">
        <v>0.30740000000000001</v>
      </c>
      <c r="L3076" s="275">
        <v>0.30740000000000001</v>
      </c>
      <c r="M3076" s="275">
        <v>0.27628799999999998</v>
      </c>
      <c r="N3076" s="276">
        <v>10.121014964216014</v>
      </c>
      <c r="O3076" s="273"/>
      <c r="P3076" s="273"/>
    </row>
    <row r="3077" spans="1:16" s="11" customFormat="1">
      <c r="A3077" s="271">
        <v>3074</v>
      </c>
      <c r="C3077" s="272" t="s">
        <v>1795</v>
      </c>
      <c r="D3077" s="272" t="s">
        <v>3211</v>
      </c>
      <c r="E3077" s="272"/>
      <c r="F3077" s="273" t="s">
        <v>6662</v>
      </c>
      <c r="G3077" s="274">
        <v>306621340302</v>
      </c>
      <c r="H3077" s="273" t="s">
        <v>6663</v>
      </c>
      <c r="I3077" s="273" t="s">
        <v>5750</v>
      </c>
      <c r="J3077" s="273" t="s">
        <v>373</v>
      </c>
      <c r="K3077" s="275">
        <v>0.38900000000000001</v>
      </c>
      <c r="L3077" s="275">
        <v>0.38900000000000001</v>
      </c>
      <c r="M3077" s="275">
        <v>0.35221999999999998</v>
      </c>
      <c r="N3077" s="276">
        <v>9.4550128534704463</v>
      </c>
      <c r="O3077" s="273"/>
      <c r="P3077" s="273"/>
    </row>
    <row r="3078" spans="1:16" s="11" customFormat="1">
      <c r="A3078" s="271">
        <v>3075</v>
      </c>
      <c r="C3078" s="272" t="s">
        <v>1795</v>
      </c>
      <c r="D3078" s="272" t="s">
        <v>3211</v>
      </c>
      <c r="E3078" s="272"/>
      <c r="F3078" s="273" t="s">
        <v>3229</v>
      </c>
      <c r="G3078" s="274">
        <v>306621440102</v>
      </c>
      <c r="H3078" s="273" t="s">
        <v>6664</v>
      </c>
      <c r="I3078" s="273" t="s">
        <v>5750</v>
      </c>
      <c r="J3078" s="273" t="s">
        <v>373</v>
      </c>
      <c r="K3078" s="275">
        <v>1.2447999999999999</v>
      </c>
      <c r="L3078" s="275">
        <v>1.2447999999999999</v>
      </c>
      <c r="M3078" s="275">
        <v>1.1274869999999999</v>
      </c>
      <c r="N3078" s="276">
        <v>9.424244858611825</v>
      </c>
      <c r="O3078" s="273"/>
      <c r="P3078" s="273"/>
    </row>
    <row r="3079" spans="1:16" s="11" customFormat="1">
      <c r="A3079" s="271">
        <v>3076</v>
      </c>
      <c r="C3079" s="272" t="s">
        <v>1795</v>
      </c>
      <c r="D3079" s="272" t="s">
        <v>3211</v>
      </c>
      <c r="E3079" s="272"/>
      <c r="F3079" s="273" t="s">
        <v>6665</v>
      </c>
      <c r="G3079" s="274">
        <v>306621140201</v>
      </c>
      <c r="H3079" s="273" t="s">
        <v>6666</v>
      </c>
      <c r="I3079" s="273" t="s">
        <v>5750</v>
      </c>
      <c r="J3079" s="273" t="s">
        <v>373</v>
      </c>
      <c r="K3079" s="275">
        <v>0.31731399999999998</v>
      </c>
      <c r="L3079" s="275">
        <v>0.31731399999999998</v>
      </c>
      <c r="M3079" s="275">
        <v>0.28753499999999999</v>
      </c>
      <c r="N3079" s="276">
        <v>9.3847104130293655</v>
      </c>
      <c r="O3079" s="273"/>
      <c r="P3079" s="273"/>
    </row>
    <row r="3080" spans="1:16" s="11" customFormat="1">
      <c r="A3080" s="271">
        <v>3077</v>
      </c>
      <c r="C3080" s="272" t="s">
        <v>1795</v>
      </c>
      <c r="D3080" s="272" t="s">
        <v>3211</v>
      </c>
      <c r="E3080" s="272"/>
      <c r="F3080" s="273" t="s">
        <v>6667</v>
      </c>
      <c r="G3080" s="274">
        <v>306621440202</v>
      </c>
      <c r="H3080" s="273" t="s">
        <v>6668</v>
      </c>
      <c r="I3080" s="273" t="s">
        <v>5750</v>
      </c>
      <c r="J3080" s="273" t="s">
        <v>373</v>
      </c>
      <c r="K3080" s="275">
        <v>0.38619999999999999</v>
      </c>
      <c r="L3080" s="275">
        <v>0.38619999999999999</v>
      </c>
      <c r="M3080" s="275">
        <v>0.35006199999999998</v>
      </c>
      <c r="N3080" s="276">
        <v>9.3573278094251702</v>
      </c>
      <c r="O3080" s="273"/>
      <c r="P3080" s="273"/>
    </row>
    <row r="3081" spans="1:16" s="11" customFormat="1">
      <c r="A3081" s="271">
        <v>3078</v>
      </c>
      <c r="C3081" s="272" t="s">
        <v>1795</v>
      </c>
      <c r="D3081" s="272" t="s">
        <v>3211</v>
      </c>
      <c r="E3081" s="272"/>
      <c r="F3081" s="273" t="s">
        <v>6669</v>
      </c>
      <c r="G3081" s="274">
        <v>306621340202</v>
      </c>
      <c r="H3081" s="273" t="s">
        <v>6670</v>
      </c>
      <c r="I3081" s="273" t="s">
        <v>5750</v>
      </c>
      <c r="J3081" s="273" t="s">
        <v>373</v>
      </c>
      <c r="K3081" s="275">
        <v>0.48080000000000001</v>
      </c>
      <c r="L3081" s="275">
        <v>0.48080000000000001</v>
      </c>
      <c r="M3081" s="275">
        <v>0.43630000000000002</v>
      </c>
      <c r="N3081" s="276">
        <v>9.2554076539101455</v>
      </c>
      <c r="O3081" s="273"/>
      <c r="P3081" s="273"/>
    </row>
    <row r="3082" spans="1:16" s="11" customFormat="1">
      <c r="A3082" s="271">
        <v>3079</v>
      </c>
      <c r="C3082" s="272" t="s">
        <v>1795</v>
      </c>
      <c r="D3082" s="272" t="s">
        <v>3211</v>
      </c>
      <c r="E3082" s="272"/>
      <c r="F3082" s="273" t="s">
        <v>6671</v>
      </c>
      <c r="G3082" s="274">
        <v>306621140503</v>
      </c>
      <c r="H3082" s="273" t="s">
        <v>6672</v>
      </c>
      <c r="I3082" s="273" t="s">
        <v>5750</v>
      </c>
      <c r="J3082" s="273" t="s">
        <v>373</v>
      </c>
      <c r="K3082" s="275">
        <v>3.6810000000000002E-2</v>
      </c>
      <c r="L3082" s="275">
        <v>3.6810000000000002E-2</v>
      </c>
      <c r="M3082" s="275">
        <v>3.3410000000000002E-2</v>
      </c>
      <c r="N3082" s="276">
        <v>9.2366204835642485</v>
      </c>
      <c r="O3082" s="273"/>
      <c r="P3082" s="273"/>
    </row>
    <row r="3083" spans="1:16" s="11" customFormat="1">
      <c r="A3083" s="271">
        <v>3080</v>
      </c>
      <c r="C3083" s="272" t="s">
        <v>1795</v>
      </c>
      <c r="D3083" s="272" t="s">
        <v>3211</v>
      </c>
      <c r="E3083" s="272"/>
      <c r="F3083" s="273" t="s">
        <v>6667</v>
      </c>
      <c r="G3083" s="274">
        <v>306621440201</v>
      </c>
      <c r="H3083" s="273" t="s">
        <v>6673</v>
      </c>
      <c r="I3083" s="273" t="s">
        <v>5750</v>
      </c>
      <c r="J3083" s="273" t="s">
        <v>373</v>
      </c>
      <c r="K3083" s="275">
        <v>0.38900000000000001</v>
      </c>
      <c r="L3083" s="275">
        <v>0.38900000000000001</v>
      </c>
      <c r="M3083" s="275">
        <v>0.35318500000000003</v>
      </c>
      <c r="N3083" s="276">
        <v>9.2069408740359862</v>
      </c>
      <c r="O3083" s="273"/>
      <c r="P3083" s="273"/>
    </row>
    <row r="3084" spans="1:16" s="11" customFormat="1">
      <c r="A3084" s="271">
        <v>3081</v>
      </c>
      <c r="C3084" s="272" t="s">
        <v>1795</v>
      </c>
      <c r="D3084" s="272" t="s">
        <v>3211</v>
      </c>
      <c r="E3084" s="272"/>
      <c r="F3084" s="273" t="s">
        <v>3229</v>
      </c>
      <c r="G3084" s="274">
        <v>306621440101</v>
      </c>
      <c r="H3084" s="273" t="s">
        <v>6674</v>
      </c>
      <c r="I3084" s="273" t="s">
        <v>5750</v>
      </c>
      <c r="J3084" s="273" t="s">
        <v>373</v>
      </c>
      <c r="K3084" s="275">
        <v>0.68259999999999998</v>
      </c>
      <c r="L3084" s="275">
        <v>0.68259999999999998</v>
      </c>
      <c r="M3084" s="275">
        <v>0.62168699999999999</v>
      </c>
      <c r="N3084" s="276">
        <v>8.9236741869323168</v>
      </c>
      <c r="O3084" s="273"/>
      <c r="P3084" s="273"/>
    </row>
    <row r="3085" spans="1:16" s="11" customFormat="1">
      <c r="A3085" s="271">
        <v>3082</v>
      </c>
      <c r="C3085" s="272" t="s">
        <v>1795</v>
      </c>
      <c r="D3085" s="272" t="s">
        <v>3211</v>
      </c>
      <c r="E3085" s="272"/>
      <c r="F3085" s="273" t="s">
        <v>6675</v>
      </c>
      <c r="G3085" s="274">
        <v>306621440301</v>
      </c>
      <c r="H3085" s="273" t="s">
        <v>6676</v>
      </c>
      <c r="I3085" s="273" t="s">
        <v>5750</v>
      </c>
      <c r="J3085" s="273" t="s">
        <v>373</v>
      </c>
      <c r="K3085" s="275">
        <v>0.30480000000000002</v>
      </c>
      <c r="L3085" s="275">
        <v>0.30480000000000002</v>
      </c>
      <c r="M3085" s="275">
        <v>0.27772400000000003</v>
      </c>
      <c r="N3085" s="276">
        <v>8.8832020997375292</v>
      </c>
      <c r="O3085" s="273"/>
      <c r="P3085" s="273"/>
    </row>
    <row r="3086" spans="1:16" s="11" customFormat="1">
      <c r="A3086" s="271">
        <v>3083</v>
      </c>
      <c r="C3086" s="272" t="s">
        <v>1795</v>
      </c>
      <c r="D3086" s="272" t="s">
        <v>3211</v>
      </c>
      <c r="E3086" s="272"/>
      <c r="F3086" s="273" t="s">
        <v>3227</v>
      </c>
      <c r="G3086" s="274">
        <v>306621340107</v>
      </c>
      <c r="H3086" s="273" t="s">
        <v>6677</v>
      </c>
      <c r="I3086" s="273" t="s">
        <v>5750</v>
      </c>
      <c r="J3086" s="273" t="s">
        <v>373</v>
      </c>
      <c r="K3086" s="275">
        <v>0.68703999999999998</v>
      </c>
      <c r="L3086" s="275">
        <v>0.68703999999999998</v>
      </c>
      <c r="M3086" s="275">
        <v>0.62906300000000004</v>
      </c>
      <c r="N3086" s="276">
        <v>8.43866441546343</v>
      </c>
      <c r="O3086" s="273"/>
      <c r="P3086" s="273"/>
    </row>
    <row r="3087" spans="1:16" s="11" customFormat="1">
      <c r="A3087" s="271">
        <v>3084</v>
      </c>
      <c r="C3087" s="272" t="s">
        <v>1795</v>
      </c>
      <c r="D3087" s="272" t="s">
        <v>3211</v>
      </c>
      <c r="E3087" s="272"/>
      <c r="F3087" s="273" t="s">
        <v>3220</v>
      </c>
      <c r="G3087" s="274">
        <v>306621140301</v>
      </c>
      <c r="H3087" s="273" t="s">
        <v>6678</v>
      </c>
      <c r="I3087" s="273" t="s">
        <v>5750</v>
      </c>
      <c r="J3087" s="273" t="s">
        <v>373</v>
      </c>
      <c r="K3087" s="275">
        <v>0.62480000000000002</v>
      </c>
      <c r="L3087" s="275">
        <v>0.62480000000000002</v>
      </c>
      <c r="M3087" s="275">
        <v>0.57429699999999995</v>
      </c>
      <c r="N3087" s="276">
        <v>8.0830665813060296</v>
      </c>
      <c r="O3087" s="273"/>
      <c r="P3087" s="273"/>
    </row>
    <row r="3088" spans="1:16" s="11" customFormat="1">
      <c r="A3088" s="271">
        <v>3085</v>
      </c>
      <c r="C3088" s="272" t="s">
        <v>1795</v>
      </c>
      <c r="D3088" s="272" t="s">
        <v>3211</v>
      </c>
      <c r="E3088" s="272"/>
      <c r="F3088" s="273" t="s">
        <v>3212</v>
      </c>
      <c r="G3088" s="274">
        <v>306621140105</v>
      </c>
      <c r="H3088" s="273" t="s">
        <v>6679</v>
      </c>
      <c r="I3088" s="273" t="s">
        <v>5750</v>
      </c>
      <c r="J3088" s="273" t="s">
        <v>373</v>
      </c>
      <c r="K3088" s="275">
        <v>1.0673999999999999</v>
      </c>
      <c r="L3088" s="275">
        <v>1.0673999999999999</v>
      </c>
      <c r="M3088" s="275">
        <v>0.98438700000000001</v>
      </c>
      <c r="N3088" s="276">
        <v>7.7771219786396752</v>
      </c>
      <c r="O3088" s="273"/>
      <c r="P3088" s="273"/>
    </row>
    <row r="3089" spans="1:16" s="11" customFormat="1">
      <c r="A3089" s="271">
        <v>3086</v>
      </c>
      <c r="C3089" s="272" t="s">
        <v>1795</v>
      </c>
      <c r="D3089" s="272" t="s">
        <v>3211</v>
      </c>
      <c r="E3089" s="272"/>
      <c r="F3089" s="273" t="s">
        <v>3227</v>
      </c>
      <c r="G3089" s="274">
        <v>306621340106</v>
      </c>
      <c r="H3089" s="273" t="s">
        <v>5869</v>
      </c>
      <c r="I3089" s="273" t="s">
        <v>5750</v>
      </c>
      <c r="J3089" s="273" t="s">
        <v>373</v>
      </c>
      <c r="K3089" s="275">
        <v>0.30384</v>
      </c>
      <c r="L3089" s="275">
        <v>0.30384</v>
      </c>
      <c r="M3089" s="275">
        <v>0.28044000000000002</v>
      </c>
      <c r="N3089" s="276">
        <v>7.701421800947859</v>
      </c>
      <c r="O3089" s="273"/>
      <c r="P3089" s="273"/>
    </row>
    <row r="3090" spans="1:16" s="11" customFormat="1">
      <c r="A3090" s="271">
        <v>3087</v>
      </c>
      <c r="C3090" s="272" t="s">
        <v>1795</v>
      </c>
      <c r="D3090" s="272" t="s">
        <v>3211</v>
      </c>
      <c r="E3090" s="272"/>
      <c r="F3090" s="273" t="s">
        <v>3224</v>
      </c>
      <c r="G3090" s="274">
        <v>306621140402</v>
      </c>
      <c r="H3090" s="273" t="s">
        <v>6680</v>
      </c>
      <c r="I3090" s="273" t="s">
        <v>5750</v>
      </c>
      <c r="J3090" s="273" t="s">
        <v>373</v>
      </c>
      <c r="K3090" s="275">
        <v>0.74780000000000002</v>
      </c>
      <c r="L3090" s="275">
        <v>0.74780000000000002</v>
      </c>
      <c r="M3090" s="275">
        <v>0.69279400000000002</v>
      </c>
      <c r="N3090" s="276">
        <v>7.3557100829098694</v>
      </c>
      <c r="O3090" s="273"/>
      <c r="P3090" s="273"/>
    </row>
    <row r="3091" spans="1:16" s="11" customFormat="1">
      <c r="A3091" s="271">
        <v>3088</v>
      </c>
      <c r="C3091" s="272" t="s">
        <v>1795</v>
      </c>
      <c r="D3091" s="272" t="s">
        <v>3211</v>
      </c>
      <c r="E3091" s="272"/>
      <c r="F3091" s="273" t="s">
        <v>6675</v>
      </c>
      <c r="G3091" s="274">
        <v>306621440302</v>
      </c>
      <c r="H3091" s="273" t="s">
        <v>6681</v>
      </c>
      <c r="I3091" s="273" t="s">
        <v>5750</v>
      </c>
      <c r="J3091" s="273" t="s">
        <v>373</v>
      </c>
      <c r="K3091" s="275">
        <v>0.86619999999999997</v>
      </c>
      <c r="L3091" s="275">
        <v>0.86619999999999997</v>
      </c>
      <c r="M3091" s="275">
        <v>0.80260299999999996</v>
      </c>
      <c r="N3091" s="276">
        <v>7.3420688062803068</v>
      </c>
      <c r="O3091" s="273"/>
      <c r="P3091" s="273"/>
    </row>
    <row r="3092" spans="1:16" s="11" customFormat="1">
      <c r="A3092" s="271">
        <v>3089</v>
      </c>
      <c r="C3092" s="272" t="s">
        <v>1795</v>
      </c>
      <c r="D3092" s="272" t="s">
        <v>3211</v>
      </c>
      <c r="E3092" s="272"/>
      <c r="F3092" s="273" t="s">
        <v>6675</v>
      </c>
      <c r="G3092" s="274">
        <v>306621440303</v>
      </c>
      <c r="H3092" s="273" t="s">
        <v>6682</v>
      </c>
      <c r="I3092" s="273" t="s">
        <v>5750</v>
      </c>
      <c r="J3092" s="273" t="s">
        <v>373</v>
      </c>
      <c r="K3092" s="275">
        <v>0.47599999999999998</v>
      </c>
      <c r="L3092" s="275">
        <v>0.47599999999999998</v>
      </c>
      <c r="M3092" s="275">
        <v>0.44166899999999998</v>
      </c>
      <c r="N3092" s="276">
        <v>7.2123949579831939</v>
      </c>
      <c r="O3092" s="273"/>
      <c r="P3092" s="273"/>
    </row>
    <row r="3093" spans="1:16" s="11" customFormat="1">
      <c r="A3093" s="271">
        <v>3090</v>
      </c>
      <c r="C3093" s="272" t="s">
        <v>1795</v>
      </c>
      <c r="D3093" s="272" t="s">
        <v>3211</v>
      </c>
      <c r="E3093" s="272"/>
      <c r="F3093" s="273" t="s">
        <v>6669</v>
      </c>
      <c r="G3093" s="274">
        <v>306621340203</v>
      </c>
      <c r="H3093" s="273" t="s">
        <v>6067</v>
      </c>
      <c r="I3093" s="273" t="s">
        <v>5750</v>
      </c>
      <c r="J3093" s="273" t="s">
        <v>373</v>
      </c>
      <c r="K3093" s="275">
        <v>0.63759999999999994</v>
      </c>
      <c r="L3093" s="275">
        <v>0.63759999999999994</v>
      </c>
      <c r="M3093" s="275">
        <v>0.59196099999999996</v>
      </c>
      <c r="N3093" s="276">
        <v>7.1579360100376395</v>
      </c>
      <c r="O3093" s="273"/>
      <c r="P3093" s="273"/>
    </row>
    <row r="3094" spans="1:16" s="11" customFormat="1">
      <c r="A3094" s="271">
        <v>3091</v>
      </c>
      <c r="C3094" s="272" t="s">
        <v>1795</v>
      </c>
      <c r="D3094" s="272" t="s">
        <v>3211</v>
      </c>
      <c r="E3094" s="272"/>
      <c r="F3094" s="273" t="s">
        <v>6659</v>
      </c>
      <c r="G3094" s="274">
        <v>306621340404</v>
      </c>
      <c r="H3094" s="273" t="s">
        <v>6287</v>
      </c>
      <c r="I3094" s="273" t="s">
        <v>5750</v>
      </c>
      <c r="J3094" s="273" t="s">
        <v>373</v>
      </c>
      <c r="K3094" s="275">
        <v>1.25206</v>
      </c>
      <c r="L3094" s="275">
        <v>1.25206</v>
      </c>
      <c r="M3094" s="275">
        <v>1.1633420000000001</v>
      </c>
      <c r="N3094" s="276">
        <v>7.0857626631311481</v>
      </c>
      <c r="O3094" s="273"/>
      <c r="P3094" s="273"/>
    </row>
    <row r="3095" spans="1:16" s="11" customFormat="1">
      <c r="A3095" s="271">
        <v>3092</v>
      </c>
      <c r="C3095" s="272" t="s">
        <v>1795</v>
      </c>
      <c r="D3095" s="272" t="s">
        <v>3211</v>
      </c>
      <c r="E3095" s="272"/>
      <c r="F3095" s="273" t="s">
        <v>6669</v>
      </c>
      <c r="G3095" s="274">
        <v>306621340205</v>
      </c>
      <c r="H3095" s="273" t="s">
        <v>6683</v>
      </c>
      <c r="I3095" s="273" t="s">
        <v>5750</v>
      </c>
      <c r="J3095" s="273" t="s">
        <v>373</v>
      </c>
      <c r="K3095" s="275">
        <v>0.21190000000000001</v>
      </c>
      <c r="L3095" s="275">
        <v>0.21190000000000001</v>
      </c>
      <c r="M3095" s="275">
        <v>0.19692000000000001</v>
      </c>
      <c r="N3095" s="276">
        <v>7.069372345445962</v>
      </c>
      <c r="O3095" s="273"/>
      <c r="P3095" s="273"/>
    </row>
    <row r="3096" spans="1:16" s="11" customFormat="1">
      <c r="A3096" s="271">
        <v>3093</v>
      </c>
      <c r="C3096" s="272" t="s">
        <v>1795</v>
      </c>
      <c r="D3096" s="272" t="s">
        <v>3211</v>
      </c>
      <c r="E3096" s="272"/>
      <c r="F3096" s="273" t="s">
        <v>6662</v>
      </c>
      <c r="G3096" s="274">
        <v>306621340303</v>
      </c>
      <c r="H3096" s="273" t="s">
        <v>6684</v>
      </c>
      <c r="I3096" s="273" t="s">
        <v>5750</v>
      </c>
      <c r="J3096" s="273" t="s">
        <v>373</v>
      </c>
      <c r="K3096" s="275">
        <v>0.71279999999999999</v>
      </c>
      <c r="L3096" s="275">
        <v>0.71279999999999999</v>
      </c>
      <c r="M3096" s="275">
        <v>0.66429899999999997</v>
      </c>
      <c r="N3096" s="276">
        <v>6.8042929292929326</v>
      </c>
      <c r="O3096" s="273"/>
      <c r="P3096" s="273"/>
    </row>
    <row r="3097" spans="1:16" s="11" customFormat="1">
      <c r="A3097" s="271">
        <v>3094</v>
      </c>
      <c r="C3097" s="272" t="s">
        <v>1795</v>
      </c>
      <c r="D3097" s="272" t="s">
        <v>3211</v>
      </c>
      <c r="E3097" s="272"/>
      <c r="F3097" s="273" t="s">
        <v>6659</v>
      </c>
      <c r="G3097" s="274">
        <v>306621340403</v>
      </c>
      <c r="H3097" s="273" t="s">
        <v>6685</v>
      </c>
      <c r="I3097" s="273" t="s">
        <v>5750</v>
      </c>
      <c r="J3097" s="273" t="s">
        <v>373</v>
      </c>
      <c r="K3097" s="275">
        <v>0.25700000000000001</v>
      </c>
      <c r="L3097" s="275">
        <v>0.25700000000000001</v>
      </c>
      <c r="M3097" s="275">
        <v>0.23990900000000001</v>
      </c>
      <c r="N3097" s="276">
        <v>6.6501945525291806</v>
      </c>
      <c r="O3097" s="273"/>
      <c r="P3097" s="273"/>
    </row>
    <row r="3098" spans="1:16" s="11" customFormat="1">
      <c r="A3098" s="271">
        <v>3095</v>
      </c>
      <c r="C3098" s="272" t="s">
        <v>1795</v>
      </c>
      <c r="D3098" s="272" t="s">
        <v>3211</v>
      </c>
      <c r="E3098" s="272"/>
      <c r="F3098" s="273" t="s">
        <v>6659</v>
      </c>
      <c r="G3098" s="274">
        <v>306621340402</v>
      </c>
      <c r="H3098" s="273" t="s">
        <v>6686</v>
      </c>
      <c r="I3098" s="273" t="s">
        <v>5750</v>
      </c>
      <c r="J3098" s="273" t="s">
        <v>373</v>
      </c>
      <c r="K3098" s="275">
        <v>0.59199999999999997</v>
      </c>
      <c r="L3098" s="275">
        <v>0.59199999999999997</v>
      </c>
      <c r="M3098" s="275">
        <v>0.55349899999999996</v>
      </c>
      <c r="N3098" s="276">
        <v>6.503547297297299</v>
      </c>
      <c r="O3098" s="273"/>
      <c r="P3098" s="273"/>
    </row>
    <row r="3099" spans="1:16" s="11" customFormat="1">
      <c r="A3099" s="271">
        <v>3096</v>
      </c>
      <c r="C3099" s="272" t="s">
        <v>1795</v>
      </c>
      <c r="D3099" s="272" t="s">
        <v>3211</v>
      </c>
      <c r="E3099" s="272"/>
      <c r="F3099" s="273" t="s">
        <v>6669</v>
      </c>
      <c r="G3099" s="274">
        <v>306621340201</v>
      </c>
      <c r="H3099" s="273" t="s">
        <v>6687</v>
      </c>
      <c r="I3099" s="273" t="s">
        <v>5750</v>
      </c>
      <c r="J3099" s="273" t="s">
        <v>373</v>
      </c>
      <c r="K3099" s="275">
        <v>0.73899999999999999</v>
      </c>
      <c r="L3099" s="275">
        <v>0.73899999999999999</v>
      </c>
      <c r="M3099" s="275">
        <v>0.69096400000000002</v>
      </c>
      <c r="N3099" s="276">
        <v>6.5001353179972892</v>
      </c>
      <c r="O3099" s="273"/>
      <c r="P3099" s="273"/>
    </row>
    <row r="3100" spans="1:16" s="11" customFormat="1">
      <c r="A3100" s="271">
        <v>3097</v>
      </c>
      <c r="C3100" s="272" t="s">
        <v>1795</v>
      </c>
      <c r="D3100" s="272" t="s">
        <v>3211</v>
      </c>
      <c r="E3100" s="272"/>
      <c r="F3100" s="273" t="s">
        <v>3220</v>
      </c>
      <c r="G3100" s="274">
        <v>306621140302</v>
      </c>
      <c r="H3100" s="273" t="s">
        <v>6688</v>
      </c>
      <c r="I3100" s="273" t="s">
        <v>5750</v>
      </c>
      <c r="J3100" s="273" t="s">
        <v>373</v>
      </c>
      <c r="K3100" s="275">
        <v>0.74060000000000004</v>
      </c>
      <c r="L3100" s="275">
        <v>0.74060000000000004</v>
      </c>
      <c r="M3100" s="275">
        <v>0.69365600000000005</v>
      </c>
      <c r="N3100" s="276">
        <v>6.3386443424250576</v>
      </c>
      <c r="O3100" s="273"/>
      <c r="P3100" s="273"/>
    </row>
    <row r="3101" spans="1:16" s="11" customFormat="1">
      <c r="A3101" s="271">
        <v>3098</v>
      </c>
      <c r="C3101" s="272" t="s">
        <v>1795</v>
      </c>
      <c r="D3101" s="272" t="s">
        <v>3211</v>
      </c>
      <c r="E3101" s="272"/>
      <c r="F3101" s="273" t="s">
        <v>3227</v>
      </c>
      <c r="G3101" s="274">
        <v>306621340108</v>
      </c>
      <c r="H3101" s="273" t="s">
        <v>6689</v>
      </c>
      <c r="I3101" s="273" t="s">
        <v>5750</v>
      </c>
      <c r="J3101" s="273" t="s">
        <v>373</v>
      </c>
      <c r="K3101" s="275">
        <v>0.41560000000000002</v>
      </c>
      <c r="L3101" s="275">
        <v>0.41560000000000002</v>
      </c>
      <c r="M3101" s="275">
        <v>0.39079799999999998</v>
      </c>
      <c r="N3101" s="276">
        <v>5.9677574590952949</v>
      </c>
      <c r="O3101" s="273"/>
      <c r="P3101" s="273"/>
    </row>
    <row r="3102" spans="1:16" s="11" customFormat="1">
      <c r="A3102" s="271">
        <v>3099</v>
      </c>
      <c r="C3102" s="272" t="s">
        <v>1795</v>
      </c>
      <c r="D3102" s="272" t="s">
        <v>3211</v>
      </c>
      <c r="E3102" s="272"/>
      <c r="F3102" s="273" t="s">
        <v>6665</v>
      </c>
      <c r="G3102" s="274">
        <v>306621140202</v>
      </c>
      <c r="H3102" s="273" t="s">
        <v>6690</v>
      </c>
      <c r="I3102" s="273" t="s">
        <v>5750</v>
      </c>
      <c r="J3102" s="273" t="s">
        <v>373</v>
      </c>
      <c r="K3102" s="275">
        <v>7.3024000000000006E-2</v>
      </c>
      <c r="L3102" s="275">
        <v>7.3024000000000006E-2</v>
      </c>
      <c r="M3102" s="275">
        <v>6.8752999999999995E-2</v>
      </c>
      <c r="N3102" s="276">
        <v>5.8487620508326179</v>
      </c>
      <c r="O3102" s="273"/>
      <c r="P3102" s="273"/>
    </row>
    <row r="3103" spans="1:16" s="11" customFormat="1">
      <c r="A3103" s="271">
        <v>3100</v>
      </c>
      <c r="C3103" s="272" t="s">
        <v>1795</v>
      </c>
      <c r="D3103" s="272" t="s">
        <v>3211</v>
      </c>
      <c r="E3103" s="272"/>
      <c r="F3103" s="273" t="s">
        <v>6691</v>
      </c>
      <c r="G3103" s="274">
        <v>306621240103</v>
      </c>
      <c r="H3103" s="273" t="s">
        <v>6692</v>
      </c>
      <c r="I3103" s="273" t="s">
        <v>5750</v>
      </c>
      <c r="J3103" s="273" t="s">
        <v>373</v>
      </c>
      <c r="K3103" s="275">
        <v>0.49399999999999999</v>
      </c>
      <c r="L3103" s="275">
        <v>0.49399999999999999</v>
      </c>
      <c r="M3103" s="275">
        <v>0.4662</v>
      </c>
      <c r="N3103" s="276">
        <v>5.6275303643724675</v>
      </c>
      <c r="O3103" s="273"/>
      <c r="P3103" s="273"/>
    </row>
    <row r="3104" spans="1:16" s="11" customFormat="1">
      <c r="A3104" s="271">
        <v>3101</v>
      </c>
      <c r="C3104" s="272" t="s">
        <v>1795</v>
      </c>
      <c r="D3104" s="272" t="s">
        <v>3211</v>
      </c>
      <c r="E3104" s="272"/>
      <c r="F3104" s="273" t="s">
        <v>3227</v>
      </c>
      <c r="G3104" s="274">
        <v>306621340103</v>
      </c>
      <c r="H3104" s="273" t="s">
        <v>6693</v>
      </c>
      <c r="I3104" s="273" t="s">
        <v>5750</v>
      </c>
      <c r="J3104" s="273" t="s">
        <v>373</v>
      </c>
      <c r="K3104" s="275">
        <v>0.58079999999999998</v>
      </c>
      <c r="L3104" s="275">
        <v>0.58079999999999998</v>
      </c>
      <c r="M3104" s="275">
        <v>0.54880200000000001</v>
      </c>
      <c r="N3104" s="276">
        <v>5.5092975206611525</v>
      </c>
      <c r="O3104" s="273"/>
      <c r="P3104" s="273"/>
    </row>
    <row r="3105" spans="1:16" s="11" customFormat="1">
      <c r="A3105" s="271">
        <v>3102</v>
      </c>
      <c r="C3105" s="272" t="s">
        <v>1795</v>
      </c>
      <c r="D3105" s="272" t="s">
        <v>3211</v>
      </c>
      <c r="E3105" s="272"/>
      <c r="F3105" s="273" t="s">
        <v>3214</v>
      </c>
      <c r="G3105" s="274">
        <v>306621240203</v>
      </c>
      <c r="H3105" s="273" t="s">
        <v>6694</v>
      </c>
      <c r="I3105" s="273" t="s">
        <v>5750</v>
      </c>
      <c r="J3105" s="273" t="s">
        <v>373</v>
      </c>
      <c r="K3105" s="275">
        <v>0.745</v>
      </c>
      <c r="L3105" s="275">
        <v>0.745</v>
      </c>
      <c r="M3105" s="275">
        <v>0.70573399999999997</v>
      </c>
      <c r="N3105" s="276">
        <v>5.2706040268456409</v>
      </c>
      <c r="O3105" s="273"/>
      <c r="P3105" s="273"/>
    </row>
    <row r="3106" spans="1:16" s="11" customFormat="1">
      <c r="A3106" s="271">
        <v>3103</v>
      </c>
      <c r="C3106" s="272" t="s">
        <v>1795</v>
      </c>
      <c r="D3106" s="272" t="s">
        <v>3211</v>
      </c>
      <c r="E3106" s="272"/>
      <c r="F3106" s="273" t="s">
        <v>6662</v>
      </c>
      <c r="G3106" s="274">
        <v>306621340301</v>
      </c>
      <c r="H3106" s="273" t="s">
        <v>6695</v>
      </c>
      <c r="I3106" s="273" t="s">
        <v>5750</v>
      </c>
      <c r="J3106" s="273" t="s">
        <v>373</v>
      </c>
      <c r="K3106" s="275">
        <v>0.6542</v>
      </c>
      <c r="L3106" s="275">
        <v>0.6542</v>
      </c>
      <c r="M3106" s="275">
        <v>0.61995199999999995</v>
      </c>
      <c r="N3106" s="276">
        <v>5.2350963008254441</v>
      </c>
      <c r="O3106" s="273"/>
      <c r="P3106" s="273"/>
    </row>
    <row r="3107" spans="1:16" s="11" customFormat="1">
      <c r="A3107" s="271">
        <v>3104</v>
      </c>
      <c r="C3107" s="272" t="s">
        <v>1795</v>
      </c>
      <c r="D3107" s="272" t="s">
        <v>3211</v>
      </c>
      <c r="E3107" s="272"/>
      <c r="F3107" s="273" t="s">
        <v>6665</v>
      </c>
      <c r="G3107" s="274">
        <v>306621140203</v>
      </c>
      <c r="H3107" s="273" t="s">
        <v>6696</v>
      </c>
      <c r="I3107" s="273" t="s">
        <v>5750</v>
      </c>
      <c r="J3107" s="273" t="s">
        <v>373</v>
      </c>
      <c r="K3107" s="275">
        <v>0.4012</v>
      </c>
      <c r="L3107" s="275">
        <v>0.4012</v>
      </c>
      <c r="M3107" s="275">
        <v>0.38126900000000002</v>
      </c>
      <c r="N3107" s="276">
        <v>4.9678464606181398</v>
      </c>
      <c r="O3107" s="273"/>
      <c r="P3107" s="273"/>
    </row>
    <row r="3108" spans="1:16" s="11" customFormat="1">
      <c r="A3108" s="271">
        <v>3105</v>
      </c>
      <c r="C3108" s="272" t="s">
        <v>1795</v>
      </c>
      <c r="D3108" s="272" t="s">
        <v>3211</v>
      </c>
      <c r="E3108" s="272"/>
      <c r="F3108" s="273" t="s">
        <v>3220</v>
      </c>
      <c r="G3108" s="274">
        <v>306621140303</v>
      </c>
      <c r="H3108" s="273" t="s">
        <v>6697</v>
      </c>
      <c r="I3108" s="273" t="s">
        <v>5750</v>
      </c>
      <c r="J3108" s="273" t="s">
        <v>373</v>
      </c>
      <c r="K3108" s="275">
        <v>0.28820000000000001</v>
      </c>
      <c r="L3108" s="275">
        <v>0.28820000000000001</v>
      </c>
      <c r="M3108" s="275">
        <v>0.27566200000000002</v>
      </c>
      <c r="N3108" s="276">
        <v>4.3504510756419128</v>
      </c>
      <c r="O3108" s="273"/>
      <c r="P3108" s="273"/>
    </row>
    <row r="3109" spans="1:16" s="11" customFormat="1">
      <c r="A3109" s="271">
        <v>3106</v>
      </c>
      <c r="C3109" s="272" t="s">
        <v>1795</v>
      </c>
      <c r="D3109" s="272" t="s">
        <v>3211</v>
      </c>
      <c r="E3109" s="272"/>
      <c r="F3109" s="273" t="s">
        <v>3214</v>
      </c>
      <c r="G3109" s="274">
        <v>306621240202</v>
      </c>
      <c r="H3109" s="273" t="s">
        <v>6698</v>
      </c>
      <c r="I3109" s="273" t="s">
        <v>5750</v>
      </c>
      <c r="J3109" s="273" t="s">
        <v>373</v>
      </c>
      <c r="K3109" s="275">
        <v>0.39019999999999999</v>
      </c>
      <c r="L3109" s="275">
        <v>0.39019999999999999</v>
      </c>
      <c r="M3109" s="275">
        <v>0.37442599999999998</v>
      </c>
      <c r="N3109" s="276">
        <v>4.0425422860071789</v>
      </c>
      <c r="O3109" s="273"/>
      <c r="P3109" s="273"/>
    </row>
    <row r="3110" spans="1:16" s="11" customFormat="1">
      <c r="A3110" s="271">
        <v>3107</v>
      </c>
      <c r="C3110" s="272" t="s">
        <v>1795</v>
      </c>
      <c r="D3110" s="272" t="s">
        <v>3211</v>
      </c>
      <c r="E3110" s="272"/>
      <c r="F3110" s="273" t="s">
        <v>6671</v>
      </c>
      <c r="G3110" s="274">
        <v>306621140501</v>
      </c>
      <c r="H3110" s="273" t="s">
        <v>6699</v>
      </c>
      <c r="I3110" s="273" t="s">
        <v>5750</v>
      </c>
      <c r="J3110" s="273" t="s">
        <v>373</v>
      </c>
      <c r="K3110" s="275">
        <v>0.19336999999999999</v>
      </c>
      <c r="L3110" s="275">
        <v>0.19336999999999999</v>
      </c>
      <c r="M3110" s="275">
        <v>0.18629899999999999</v>
      </c>
      <c r="N3110" s="276">
        <v>3.6567202771888061</v>
      </c>
      <c r="O3110" s="273"/>
      <c r="P3110" s="273"/>
    </row>
    <row r="3111" spans="1:16" s="11" customFormat="1">
      <c r="A3111" s="271">
        <v>3108</v>
      </c>
      <c r="C3111" s="272" t="s">
        <v>1795</v>
      </c>
      <c r="D3111" s="272" t="s">
        <v>3211</v>
      </c>
      <c r="E3111" s="272"/>
      <c r="F3111" s="273" t="s">
        <v>3216</v>
      </c>
      <c r="G3111" s="274">
        <v>306621240301</v>
      </c>
      <c r="H3111" s="273" t="s">
        <v>6700</v>
      </c>
      <c r="I3111" s="273" t="s">
        <v>5750</v>
      </c>
      <c r="J3111" s="273" t="s">
        <v>373</v>
      </c>
      <c r="K3111" s="275">
        <v>0.76102599999999998</v>
      </c>
      <c r="L3111" s="275">
        <v>0.76102599999999998</v>
      </c>
      <c r="M3111" s="275">
        <v>0.73588299999999995</v>
      </c>
      <c r="N3111" s="276">
        <v>3.3038293041236471</v>
      </c>
      <c r="O3111" s="273"/>
      <c r="P3111" s="273"/>
    </row>
    <row r="3112" spans="1:16" s="11" customFormat="1">
      <c r="A3112" s="271">
        <v>3109</v>
      </c>
      <c r="C3112" s="272" t="s">
        <v>1795</v>
      </c>
      <c r="D3112" s="272" t="s">
        <v>3211</v>
      </c>
      <c r="E3112" s="272"/>
      <c r="F3112" s="273" t="s">
        <v>3224</v>
      </c>
      <c r="G3112" s="274">
        <v>306621140403</v>
      </c>
      <c r="H3112" s="273" t="s">
        <v>6701</v>
      </c>
      <c r="I3112" s="273" t="s">
        <v>5750</v>
      </c>
      <c r="J3112" s="273" t="s">
        <v>373</v>
      </c>
      <c r="K3112" s="275">
        <v>0.2838</v>
      </c>
      <c r="L3112" s="275">
        <v>0.2838</v>
      </c>
      <c r="M3112" s="275">
        <v>0.275144</v>
      </c>
      <c r="N3112" s="276">
        <v>3.0500352360817469</v>
      </c>
      <c r="O3112" s="273"/>
      <c r="P3112" s="273"/>
    </row>
    <row r="3113" spans="1:16" s="11" customFormat="1">
      <c r="A3113" s="271">
        <v>3110</v>
      </c>
      <c r="C3113" s="272" t="s">
        <v>1795</v>
      </c>
      <c r="D3113" s="272" t="s">
        <v>3211</v>
      </c>
      <c r="E3113" s="272"/>
      <c r="F3113" s="273" t="s">
        <v>6691</v>
      </c>
      <c r="G3113" s="274">
        <v>306621240101</v>
      </c>
      <c r="H3113" s="273" t="s">
        <v>6702</v>
      </c>
      <c r="I3113" s="273" t="s">
        <v>5750</v>
      </c>
      <c r="J3113" s="273" t="s">
        <v>373</v>
      </c>
      <c r="K3113" s="275">
        <v>0.44900000000000001</v>
      </c>
      <c r="L3113" s="275">
        <v>0.44900000000000001</v>
      </c>
      <c r="M3113" s="275">
        <v>0.43582799999999999</v>
      </c>
      <c r="N3113" s="276">
        <v>2.9336302895322977</v>
      </c>
      <c r="O3113" s="273"/>
      <c r="P3113" s="273"/>
    </row>
    <row r="3114" spans="1:16" s="11" customFormat="1">
      <c r="A3114" s="271">
        <v>3111</v>
      </c>
      <c r="C3114" s="272" t="s">
        <v>1795</v>
      </c>
      <c r="D3114" s="272" t="s">
        <v>3211</v>
      </c>
      <c r="E3114" s="272"/>
      <c r="F3114" s="273" t="s">
        <v>3214</v>
      </c>
      <c r="G3114" s="274">
        <v>306621240201</v>
      </c>
      <c r="H3114" s="273" t="s">
        <v>6703</v>
      </c>
      <c r="I3114" s="273" t="s">
        <v>5750</v>
      </c>
      <c r="J3114" s="273" t="s">
        <v>373</v>
      </c>
      <c r="K3114" s="275">
        <v>0.3342</v>
      </c>
      <c r="L3114" s="275">
        <v>0.3342</v>
      </c>
      <c r="M3114" s="275">
        <v>0.33161600000000002</v>
      </c>
      <c r="N3114" s="276">
        <v>0.77318970676241028</v>
      </c>
      <c r="O3114" s="273"/>
      <c r="P3114" s="273"/>
    </row>
    <row r="3115" spans="1:16" s="11" customFormat="1">
      <c r="A3115" s="271">
        <v>3112</v>
      </c>
      <c r="C3115" s="272" t="s">
        <v>1795</v>
      </c>
      <c r="D3115" s="272" t="s">
        <v>3211</v>
      </c>
      <c r="E3115" s="272"/>
      <c r="F3115" s="273" t="s">
        <v>6671</v>
      </c>
      <c r="G3115" s="274">
        <v>306621140502</v>
      </c>
      <c r="H3115" s="273" t="s">
        <v>6704</v>
      </c>
      <c r="I3115" s="273" t="s">
        <v>5750</v>
      </c>
      <c r="J3115" s="273" t="s">
        <v>373</v>
      </c>
      <c r="K3115" s="275">
        <v>6.6900000000000001E-2</v>
      </c>
      <c r="L3115" s="275">
        <v>6.6900000000000001E-2</v>
      </c>
      <c r="M3115" s="275">
        <v>6.6714999999999997E-2</v>
      </c>
      <c r="N3115" s="276">
        <v>0.27653213751869149</v>
      </c>
      <c r="O3115" s="273"/>
      <c r="P3115" s="273"/>
    </row>
    <row r="3116" spans="1:16" s="11" customFormat="1">
      <c r="A3116" s="271">
        <v>3113</v>
      </c>
      <c r="C3116" s="272" t="s">
        <v>1795</v>
      </c>
      <c r="D3116" s="272" t="s">
        <v>3211</v>
      </c>
      <c r="E3116" s="272"/>
      <c r="F3116" s="273" t="s">
        <v>3227</v>
      </c>
      <c r="G3116" s="274">
        <v>306621340101</v>
      </c>
      <c r="H3116" s="273" t="s">
        <v>6705</v>
      </c>
      <c r="I3116" s="273" t="s">
        <v>5750</v>
      </c>
      <c r="J3116" s="273" t="s">
        <v>373</v>
      </c>
      <c r="K3116" s="275">
        <v>0.15329999999999999</v>
      </c>
      <c r="L3116" s="275">
        <v>0.15329999999999999</v>
      </c>
      <c r="M3116" s="275">
        <v>0.14879899999999999</v>
      </c>
      <c r="N3116" s="276">
        <v>2.936073059360734</v>
      </c>
      <c r="O3116" s="273"/>
      <c r="P3116" s="273"/>
    </row>
    <row r="3117" spans="1:16" s="11" customFormat="1">
      <c r="A3117" s="271">
        <v>3114</v>
      </c>
      <c r="C3117" s="272" t="s">
        <v>1795</v>
      </c>
      <c r="D3117" s="272" t="s">
        <v>3211</v>
      </c>
      <c r="E3117" s="272"/>
      <c r="F3117" s="273" t="s">
        <v>3227</v>
      </c>
      <c r="G3117" s="274">
        <v>306621340104</v>
      </c>
      <c r="H3117" s="273" t="s">
        <v>6706</v>
      </c>
      <c r="I3117" s="273" t="s">
        <v>5750</v>
      </c>
      <c r="J3117" s="273" t="s">
        <v>373</v>
      </c>
      <c r="K3117" s="275">
        <v>1.0133000000000001</v>
      </c>
      <c r="L3117" s="275">
        <v>1.0133000000000001</v>
      </c>
      <c r="M3117" s="275">
        <v>0.98835099999999998</v>
      </c>
      <c r="N3117" s="276">
        <v>2.4621533603079153</v>
      </c>
      <c r="O3117" s="273"/>
      <c r="P3117" s="273"/>
    </row>
    <row r="3118" spans="1:16" s="11" customFormat="1">
      <c r="A3118" s="271">
        <v>3115</v>
      </c>
      <c r="C3118" s="272" t="s">
        <v>1795</v>
      </c>
      <c r="D3118" s="272" t="s">
        <v>3211</v>
      </c>
      <c r="E3118" s="272"/>
      <c r="F3118" s="273" t="s">
        <v>6669</v>
      </c>
      <c r="G3118" s="274">
        <v>306621340204</v>
      </c>
      <c r="H3118" s="273" t="s">
        <v>6707</v>
      </c>
      <c r="I3118" s="273" t="s">
        <v>5750</v>
      </c>
      <c r="J3118" s="273" t="s">
        <v>373</v>
      </c>
      <c r="K3118" s="275">
        <v>0.78449999999999998</v>
      </c>
      <c r="L3118" s="275">
        <v>0.78449999999999998</v>
      </c>
      <c r="M3118" s="275">
        <v>0.76574299999999995</v>
      </c>
      <c r="N3118" s="276">
        <v>2.3909496494582569</v>
      </c>
      <c r="O3118" s="273"/>
      <c r="P3118" s="273"/>
    </row>
    <row r="3119" spans="1:16" s="11" customFormat="1">
      <c r="A3119" s="271">
        <v>3116</v>
      </c>
      <c r="C3119" s="272" t="s">
        <v>1795</v>
      </c>
      <c r="D3119" s="272" t="s">
        <v>3211</v>
      </c>
      <c r="E3119" s="272"/>
      <c r="F3119" s="273" t="s">
        <v>3250</v>
      </c>
      <c r="G3119" s="274">
        <v>306112240102</v>
      </c>
      <c r="H3119" s="273" t="s">
        <v>5402</v>
      </c>
      <c r="I3119" s="273" t="s">
        <v>5750</v>
      </c>
      <c r="J3119" s="273" t="s">
        <v>373</v>
      </c>
      <c r="K3119" s="275">
        <v>0.44951999999999998</v>
      </c>
      <c r="L3119" s="275">
        <v>0.44951999999999998</v>
      </c>
      <c r="M3119" s="275">
        <v>0.44468200000000002</v>
      </c>
      <c r="N3119" s="276">
        <v>1.0762591208399968</v>
      </c>
      <c r="O3119" s="273"/>
      <c r="P3119" s="273"/>
    </row>
    <row r="3120" spans="1:16" s="11" customFormat="1">
      <c r="A3120" s="271">
        <v>3117</v>
      </c>
      <c r="C3120" s="272" t="s">
        <v>1795</v>
      </c>
      <c r="D3120" s="272" t="s">
        <v>3211</v>
      </c>
      <c r="E3120" s="272"/>
      <c r="F3120" s="273" t="s">
        <v>3256</v>
      </c>
      <c r="G3120" s="274">
        <v>306112240301</v>
      </c>
      <c r="H3120" s="273" t="s">
        <v>6708</v>
      </c>
      <c r="I3120" s="273" t="s">
        <v>5750</v>
      </c>
      <c r="J3120" s="273" t="s">
        <v>373</v>
      </c>
      <c r="K3120" s="275">
        <v>0.63629999999999998</v>
      </c>
      <c r="L3120" s="275">
        <v>0.63629999999999998</v>
      </c>
      <c r="M3120" s="275">
        <v>0.62965499999999996</v>
      </c>
      <c r="N3120" s="276">
        <v>1.0443187175860462</v>
      </c>
      <c r="O3120" s="273"/>
      <c r="P3120" s="273"/>
    </row>
    <row r="3121" spans="1:16" s="11" customFormat="1">
      <c r="A3121" s="271">
        <v>3118</v>
      </c>
      <c r="C3121" s="272" t="s">
        <v>1795</v>
      </c>
      <c r="D3121" s="272" t="s">
        <v>3211</v>
      </c>
      <c r="E3121" s="272"/>
      <c r="F3121" s="273" t="s">
        <v>3233</v>
      </c>
      <c r="G3121" s="274">
        <v>306611540101</v>
      </c>
      <c r="H3121" s="273" t="s">
        <v>6709</v>
      </c>
      <c r="I3121" s="273" t="s">
        <v>5750</v>
      </c>
      <c r="J3121" s="273" t="s">
        <v>373</v>
      </c>
      <c r="K3121" s="275">
        <v>0.26269999999999999</v>
      </c>
      <c r="L3121" s="275">
        <v>0.26269999999999999</v>
      </c>
      <c r="M3121" s="275">
        <v>0.26005</v>
      </c>
      <c r="N3121" s="276">
        <v>1.0087552341073414</v>
      </c>
      <c r="O3121" s="273"/>
      <c r="P3121" s="273"/>
    </row>
    <row r="3122" spans="1:16" s="11" customFormat="1">
      <c r="A3122" s="271">
        <v>3119</v>
      </c>
      <c r="C3122" s="272" t="s">
        <v>1795</v>
      </c>
      <c r="D3122" s="272" t="s">
        <v>3211</v>
      </c>
      <c r="E3122" s="272"/>
      <c r="F3122" s="273" t="s">
        <v>3233</v>
      </c>
      <c r="G3122" s="274">
        <v>306611540102</v>
      </c>
      <c r="H3122" s="273" t="s">
        <v>6710</v>
      </c>
      <c r="I3122" s="273" t="s">
        <v>5750</v>
      </c>
      <c r="J3122" s="273" t="s">
        <v>373</v>
      </c>
      <c r="K3122" s="275">
        <v>0.30130000000000001</v>
      </c>
      <c r="L3122" s="275">
        <v>0.30130000000000001</v>
      </c>
      <c r="M3122" s="275">
        <v>0.29830200000000001</v>
      </c>
      <c r="N3122" s="276">
        <v>0.99502157318287432</v>
      </c>
      <c r="O3122" s="273"/>
      <c r="P3122" s="273"/>
    </row>
    <row r="3123" spans="1:16" s="11" customFormat="1">
      <c r="A3123" s="271">
        <v>3120</v>
      </c>
      <c r="C3123" s="272" t="s">
        <v>1795</v>
      </c>
      <c r="D3123" s="272" t="s">
        <v>3211</v>
      </c>
      <c r="E3123" s="272"/>
      <c r="F3123" s="273" t="s">
        <v>3233</v>
      </c>
      <c r="G3123" s="274">
        <v>306611540103</v>
      </c>
      <c r="H3123" s="273" t="s">
        <v>6711</v>
      </c>
      <c r="I3123" s="273" t="s">
        <v>5750</v>
      </c>
      <c r="J3123" s="273" t="s">
        <v>373</v>
      </c>
      <c r="K3123" s="275">
        <v>0.3301</v>
      </c>
      <c r="L3123" s="275">
        <v>0.3301</v>
      </c>
      <c r="M3123" s="275">
        <v>0.32690599999999997</v>
      </c>
      <c r="N3123" s="276">
        <v>0.96758558012724327</v>
      </c>
      <c r="O3123" s="273"/>
      <c r="P3123" s="273"/>
    </row>
    <row r="3124" spans="1:16" s="11" customFormat="1">
      <c r="A3124" s="271">
        <v>3121</v>
      </c>
      <c r="C3124" s="272" t="s">
        <v>1795</v>
      </c>
      <c r="D3124" s="272" t="s">
        <v>3211</v>
      </c>
      <c r="E3124" s="272"/>
      <c r="F3124" s="273" t="s">
        <v>3235</v>
      </c>
      <c r="G3124" s="274">
        <v>306611140501</v>
      </c>
      <c r="H3124" s="273" t="s">
        <v>6712</v>
      </c>
      <c r="I3124" s="273" t="s">
        <v>5750</v>
      </c>
      <c r="J3124" s="273" t="s">
        <v>373</v>
      </c>
      <c r="K3124" s="275">
        <v>0.39312799999999998</v>
      </c>
      <c r="L3124" s="275">
        <v>0.39312799999999998</v>
      </c>
      <c r="M3124" s="275">
        <v>0.38921899999999998</v>
      </c>
      <c r="N3124" s="276">
        <v>0.99433263466351829</v>
      </c>
      <c r="O3124" s="273"/>
      <c r="P3124" s="273"/>
    </row>
    <row r="3125" spans="1:16" s="11" customFormat="1">
      <c r="A3125" s="271">
        <v>3122</v>
      </c>
      <c r="C3125" s="272" t="s">
        <v>1795</v>
      </c>
      <c r="D3125" s="272" t="s">
        <v>3211</v>
      </c>
      <c r="E3125" s="272"/>
      <c r="F3125" s="273" t="s">
        <v>3235</v>
      </c>
      <c r="G3125" s="274">
        <v>306611140502</v>
      </c>
      <c r="H3125" s="273" t="s">
        <v>6713</v>
      </c>
      <c r="I3125" s="273" t="s">
        <v>5750</v>
      </c>
      <c r="J3125" s="273" t="s">
        <v>373</v>
      </c>
      <c r="K3125" s="275">
        <v>7.5999999999999998E-2</v>
      </c>
      <c r="L3125" s="275">
        <v>7.5999999999999998E-2</v>
      </c>
      <c r="M3125" s="275">
        <v>7.5354000000000004E-2</v>
      </c>
      <c r="N3125" s="276">
        <v>0.84999999999999187</v>
      </c>
      <c r="O3125" s="273"/>
      <c r="P3125" s="273"/>
    </row>
    <row r="3126" spans="1:16" s="11" customFormat="1">
      <c r="A3126" s="271">
        <v>3123</v>
      </c>
      <c r="C3126" s="272" t="s">
        <v>1795</v>
      </c>
      <c r="D3126" s="272" t="s">
        <v>3211</v>
      </c>
      <c r="E3126" s="272"/>
      <c r="F3126" s="273" t="s">
        <v>6714</v>
      </c>
      <c r="G3126" s="274">
        <v>306611440305</v>
      </c>
      <c r="H3126" s="273" t="s">
        <v>6715</v>
      </c>
      <c r="I3126" s="273" t="s">
        <v>5750</v>
      </c>
      <c r="J3126" s="273" t="s">
        <v>373</v>
      </c>
      <c r="K3126" s="275">
        <v>0.95911000000000002</v>
      </c>
      <c r="L3126" s="275">
        <v>0.95911000000000002</v>
      </c>
      <c r="M3126" s="275">
        <v>0.94982900000000003</v>
      </c>
      <c r="N3126" s="276">
        <v>0.96766794215470431</v>
      </c>
      <c r="O3126" s="273"/>
      <c r="P3126" s="273"/>
    </row>
    <row r="3127" spans="1:16" s="11" customFormat="1">
      <c r="A3127" s="271">
        <v>3124</v>
      </c>
      <c r="C3127" s="272" t="s">
        <v>1795</v>
      </c>
      <c r="D3127" s="272" t="s">
        <v>3211</v>
      </c>
      <c r="E3127" s="272"/>
      <c r="F3127" s="273" t="s">
        <v>3241</v>
      </c>
      <c r="G3127" s="274">
        <v>306611140401</v>
      </c>
      <c r="H3127" s="273" t="s">
        <v>6716</v>
      </c>
      <c r="I3127" s="273" t="s">
        <v>5750</v>
      </c>
      <c r="J3127" s="273" t="s">
        <v>373</v>
      </c>
      <c r="K3127" s="275">
        <v>0.81559999999999999</v>
      </c>
      <c r="L3127" s="275">
        <v>0.81559999999999999</v>
      </c>
      <c r="M3127" s="275">
        <v>0.68964199999999998</v>
      </c>
      <c r="N3127" s="276">
        <v>15.443599803825405</v>
      </c>
      <c r="O3127" s="273"/>
      <c r="P3127" s="273"/>
    </row>
    <row r="3128" spans="1:16" s="11" customFormat="1">
      <c r="A3128" s="271">
        <v>3125</v>
      </c>
      <c r="C3128" s="272" t="s">
        <v>1795</v>
      </c>
      <c r="D3128" s="272" t="s">
        <v>3211</v>
      </c>
      <c r="E3128" s="272"/>
      <c r="F3128" s="273" t="s">
        <v>3241</v>
      </c>
      <c r="G3128" s="274">
        <v>306611140402</v>
      </c>
      <c r="H3128" s="273" t="s">
        <v>6717</v>
      </c>
      <c r="I3128" s="273" t="s">
        <v>5750</v>
      </c>
      <c r="J3128" s="273" t="s">
        <v>373</v>
      </c>
      <c r="K3128" s="275">
        <v>0.66920000000000002</v>
      </c>
      <c r="L3128" s="275">
        <v>0.66920000000000002</v>
      </c>
      <c r="M3128" s="275">
        <v>0.56780699999999995</v>
      </c>
      <c r="N3128" s="276">
        <v>15.151374775851773</v>
      </c>
      <c r="O3128" s="273"/>
      <c r="P3128" s="273"/>
    </row>
    <row r="3129" spans="1:16" s="11" customFormat="1">
      <c r="A3129" s="271">
        <v>3126</v>
      </c>
      <c r="C3129" s="272" t="s">
        <v>1795</v>
      </c>
      <c r="D3129" s="272" t="s">
        <v>3211</v>
      </c>
      <c r="E3129" s="272"/>
      <c r="F3129" s="273" t="s">
        <v>3241</v>
      </c>
      <c r="G3129" s="274">
        <v>306611140404</v>
      </c>
      <c r="H3129" s="273" t="s">
        <v>6718</v>
      </c>
      <c r="I3129" s="273" t="s">
        <v>5750</v>
      </c>
      <c r="J3129" s="273" t="s">
        <v>373</v>
      </c>
      <c r="K3129" s="275">
        <v>0.11119999999999999</v>
      </c>
      <c r="L3129" s="275">
        <v>0.11119999999999999</v>
      </c>
      <c r="M3129" s="275">
        <v>9.5648999999999998E-2</v>
      </c>
      <c r="N3129" s="276">
        <v>13.984712230215823</v>
      </c>
      <c r="O3129" s="273"/>
      <c r="P3129" s="273"/>
    </row>
    <row r="3130" spans="1:16" s="11" customFormat="1">
      <c r="A3130" s="271">
        <v>3127</v>
      </c>
      <c r="C3130" s="272" t="s">
        <v>1795</v>
      </c>
      <c r="D3130" s="272" t="s">
        <v>3211</v>
      </c>
      <c r="E3130" s="272"/>
      <c r="F3130" s="273" t="s">
        <v>3246</v>
      </c>
      <c r="G3130" s="274">
        <v>306611140205</v>
      </c>
      <c r="H3130" s="273" t="s">
        <v>2682</v>
      </c>
      <c r="I3130" s="273" t="s">
        <v>5750</v>
      </c>
      <c r="J3130" s="273" t="s">
        <v>373</v>
      </c>
      <c r="K3130" s="275">
        <v>0.63663999999999998</v>
      </c>
      <c r="L3130" s="275">
        <v>0.63663999999999998</v>
      </c>
      <c r="M3130" s="275">
        <v>0.55506100000000003</v>
      </c>
      <c r="N3130" s="276">
        <v>12.813992209097758</v>
      </c>
      <c r="O3130" s="273"/>
      <c r="P3130" s="273"/>
    </row>
    <row r="3131" spans="1:16" s="11" customFormat="1">
      <c r="A3131" s="271">
        <v>3128</v>
      </c>
      <c r="C3131" s="272" t="s">
        <v>1795</v>
      </c>
      <c r="D3131" s="272" t="s">
        <v>3211</v>
      </c>
      <c r="E3131" s="272"/>
      <c r="F3131" s="273" t="s">
        <v>3243</v>
      </c>
      <c r="G3131" s="274">
        <v>306611140105</v>
      </c>
      <c r="H3131" s="273" t="s">
        <v>5872</v>
      </c>
      <c r="I3131" s="273" t="s">
        <v>5750</v>
      </c>
      <c r="J3131" s="273" t="s">
        <v>373</v>
      </c>
      <c r="K3131" s="275">
        <v>0.62460000000000004</v>
      </c>
      <c r="L3131" s="275">
        <v>0.62460000000000004</v>
      </c>
      <c r="M3131" s="275">
        <v>0.55018699999999998</v>
      </c>
      <c r="N3131" s="276">
        <v>11.913704771053483</v>
      </c>
      <c r="O3131" s="273"/>
      <c r="P3131" s="273"/>
    </row>
    <row r="3132" spans="1:16" s="11" customFormat="1">
      <c r="A3132" s="271">
        <v>3129</v>
      </c>
      <c r="C3132" s="272" t="s">
        <v>1795</v>
      </c>
      <c r="D3132" s="272" t="s">
        <v>3211</v>
      </c>
      <c r="E3132" s="272"/>
      <c r="F3132" s="273" t="s">
        <v>3243</v>
      </c>
      <c r="G3132" s="274">
        <v>306611140101</v>
      </c>
      <c r="H3132" s="273" t="s">
        <v>6719</v>
      </c>
      <c r="I3132" s="273" t="s">
        <v>5750</v>
      </c>
      <c r="J3132" s="273" t="s">
        <v>373</v>
      </c>
      <c r="K3132" s="275">
        <v>0.87893600000000005</v>
      </c>
      <c r="L3132" s="275">
        <v>0.87893600000000005</v>
      </c>
      <c r="M3132" s="275">
        <v>0.77822100000000005</v>
      </c>
      <c r="N3132" s="276">
        <v>11.458741023237186</v>
      </c>
      <c r="O3132" s="273"/>
      <c r="P3132" s="273"/>
    </row>
    <row r="3133" spans="1:16" s="11" customFormat="1">
      <c r="A3133" s="271">
        <v>3130</v>
      </c>
      <c r="C3133" s="272" t="s">
        <v>1795</v>
      </c>
      <c r="D3133" s="272" t="s">
        <v>3211</v>
      </c>
      <c r="E3133" s="272"/>
      <c r="F3133" s="273" t="s">
        <v>3246</v>
      </c>
      <c r="G3133" s="274">
        <v>306611140202</v>
      </c>
      <c r="H3133" s="273" t="s">
        <v>6720</v>
      </c>
      <c r="I3133" s="273" t="s">
        <v>5750</v>
      </c>
      <c r="J3133" s="273" t="s">
        <v>373</v>
      </c>
      <c r="K3133" s="275">
        <v>0.8528</v>
      </c>
      <c r="L3133" s="275">
        <v>0.8528</v>
      </c>
      <c r="M3133" s="275">
        <v>0.75976699999999997</v>
      </c>
      <c r="N3133" s="276">
        <v>10.90912288930582</v>
      </c>
      <c r="O3133" s="273"/>
      <c r="P3133" s="273"/>
    </row>
    <row r="3134" spans="1:16" s="11" customFormat="1">
      <c r="A3134" s="271">
        <v>3131</v>
      </c>
      <c r="C3134" s="272" t="s">
        <v>1795</v>
      </c>
      <c r="D3134" s="272" t="s">
        <v>3211</v>
      </c>
      <c r="E3134" s="272"/>
      <c r="F3134" s="273" t="s">
        <v>3246</v>
      </c>
      <c r="G3134" s="274">
        <v>306611140203</v>
      </c>
      <c r="H3134" s="273" t="s">
        <v>6721</v>
      </c>
      <c r="I3134" s="273" t="s">
        <v>5750</v>
      </c>
      <c r="J3134" s="273" t="s">
        <v>373</v>
      </c>
      <c r="K3134" s="275">
        <v>0.88719999999999999</v>
      </c>
      <c r="L3134" s="275">
        <v>0.88719999999999999</v>
      </c>
      <c r="M3134" s="275">
        <v>0.79211900000000002</v>
      </c>
      <c r="N3134" s="276">
        <v>10.716974752028852</v>
      </c>
      <c r="O3134" s="273"/>
      <c r="P3134" s="273"/>
    </row>
    <row r="3135" spans="1:16" s="11" customFormat="1">
      <c r="A3135" s="271">
        <v>3132</v>
      </c>
      <c r="C3135" s="272" t="s">
        <v>1795</v>
      </c>
      <c r="D3135" s="272" t="s">
        <v>3211</v>
      </c>
      <c r="E3135" s="272"/>
      <c r="F3135" s="273" t="s">
        <v>3243</v>
      </c>
      <c r="G3135" s="274">
        <v>306611140104</v>
      </c>
      <c r="H3135" s="273" t="s">
        <v>6722</v>
      </c>
      <c r="I3135" s="273" t="s">
        <v>5750</v>
      </c>
      <c r="J3135" s="273" t="s">
        <v>373</v>
      </c>
      <c r="K3135" s="275">
        <v>0.43719999999999998</v>
      </c>
      <c r="L3135" s="275">
        <v>0.43719999999999998</v>
      </c>
      <c r="M3135" s="275">
        <v>0.39405699999999999</v>
      </c>
      <c r="N3135" s="276">
        <v>9.868023787740162</v>
      </c>
      <c r="O3135" s="273"/>
      <c r="P3135" s="273"/>
    </row>
    <row r="3136" spans="1:16" s="11" customFormat="1">
      <c r="A3136" s="271">
        <v>3133</v>
      </c>
      <c r="C3136" s="272" t="s">
        <v>1795</v>
      </c>
      <c r="D3136" s="272" t="s">
        <v>3211</v>
      </c>
      <c r="E3136" s="272"/>
      <c r="F3136" s="273" t="s">
        <v>6723</v>
      </c>
      <c r="G3136" s="274">
        <v>306611440402</v>
      </c>
      <c r="H3136" s="273" t="s">
        <v>6724</v>
      </c>
      <c r="I3136" s="273" t="s">
        <v>5750</v>
      </c>
      <c r="J3136" s="273" t="s">
        <v>373</v>
      </c>
      <c r="K3136" s="275">
        <v>0.2384</v>
      </c>
      <c r="L3136" s="275">
        <v>0.2384</v>
      </c>
      <c r="M3136" s="275">
        <v>0.21598999999999999</v>
      </c>
      <c r="N3136" s="276">
        <v>9.4001677852349044</v>
      </c>
      <c r="O3136" s="273"/>
      <c r="P3136" s="273"/>
    </row>
    <row r="3137" spans="1:16" s="11" customFormat="1">
      <c r="A3137" s="271">
        <v>3134</v>
      </c>
      <c r="C3137" s="272" t="s">
        <v>1795</v>
      </c>
      <c r="D3137" s="272" t="s">
        <v>3211</v>
      </c>
      <c r="E3137" s="272"/>
      <c r="F3137" s="273" t="s">
        <v>3246</v>
      </c>
      <c r="G3137" s="274">
        <v>306611140201</v>
      </c>
      <c r="H3137" s="273" t="s">
        <v>6725</v>
      </c>
      <c r="I3137" s="273" t="s">
        <v>5750</v>
      </c>
      <c r="J3137" s="273" t="s">
        <v>373</v>
      </c>
      <c r="K3137" s="275">
        <v>0.43259999999999998</v>
      </c>
      <c r="L3137" s="275">
        <v>0.43259999999999998</v>
      </c>
      <c r="M3137" s="275">
        <v>0.39255200000000001</v>
      </c>
      <c r="N3137" s="276">
        <v>9.2575127138233881</v>
      </c>
      <c r="O3137" s="273"/>
      <c r="P3137" s="273"/>
    </row>
    <row r="3138" spans="1:16" s="11" customFormat="1">
      <c r="A3138" s="271">
        <v>3135</v>
      </c>
      <c r="C3138" s="272" t="s">
        <v>1795</v>
      </c>
      <c r="D3138" s="272" t="s">
        <v>3211</v>
      </c>
      <c r="E3138" s="272"/>
      <c r="F3138" s="273" t="s">
        <v>3252</v>
      </c>
      <c r="G3138" s="274">
        <v>306611340206</v>
      </c>
      <c r="H3138" s="273" t="s">
        <v>6726</v>
      </c>
      <c r="I3138" s="273" t="s">
        <v>5762</v>
      </c>
      <c r="J3138" s="273" t="s">
        <v>373</v>
      </c>
      <c r="K3138" s="275">
        <v>5.5999999999999999E-3</v>
      </c>
      <c r="L3138" s="275">
        <v>5.5999999999999999E-3</v>
      </c>
      <c r="M3138" s="275">
        <v>5.0850000000000001E-3</v>
      </c>
      <c r="N3138" s="276">
        <v>9.1964285714285676</v>
      </c>
      <c r="O3138" s="273"/>
      <c r="P3138" s="273"/>
    </row>
    <row r="3139" spans="1:16" s="11" customFormat="1">
      <c r="A3139" s="271">
        <v>3136</v>
      </c>
      <c r="C3139" s="272" t="s">
        <v>1795</v>
      </c>
      <c r="D3139" s="272" t="s">
        <v>3211</v>
      </c>
      <c r="E3139" s="272"/>
      <c r="F3139" s="273" t="s">
        <v>6727</v>
      </c>
      <c r="G3139" s="274">
        <v>306611140302</v>
      </c>
      <c r="H3139" s="273" t="s">
        <v>6728</v>
      </c>
      <c r="I3139" s="273" t="s">
        <v>5750</v>
      </c>
      <c r="J3139" s="273" t="s">
        <v>373</v>
      </c>
      <c r="K3139" s="275">
        <v>0.24859999999999999</v>
      </c>
      <c r="L3139" s="275">
        <v>0.24859999999999999</v>
      </c>
      <c r="M3139" s="275">
        <v>0.22676499999999999</v>
      </c>
      <c r="N3139" s="276">
        <v>8.7831858407079615</v>
      </c>
      <c r="O3139" s="273"/>
      <c r="P3139" s="273"/>
    </row>
    <row r="3140" spans="1:16" s="11" customFormat="1">
      <c r="A3140" s="271">
        <v>3137</v>
      </c>
      <c r="C3140" s="272" t="s">
        <v>1795</v>
      </c>
      <c r="D3140" s="272" t="s">
        <v>3211</v>
      </c>
      <c r="E3140" s="272"/>
      <c r="F3140" s="273" t="s">
        <v>6729</v>
      </c>
      <c r="G3140" s="274">
        <v>306611340103</v>
      </c>
      <c r="H3140" s="273" t="s">
        <v>6730</v>
      </c>
      <c r="I3140" s="273" t="s">
        <v>5750</v>
      </c>
      <c r="J3140" s="273" t="s">
        <v>373</v>
      </c>
      <c r="K3140" s="275">
        <v>0.35460000000000003</v>
      </c>
      <c r="L3140" s="275">
        <v>0.35460000000000003</v>
      </c>
      <c r="M3140" s="275">
        <v>0.32395099999999999</v>
      </c>
      <c r="N3140" s="276">
        <v>8.6432600112803257</v>
      </c>
      <c r="O3140" s="273"/>
      <c r="P3140" s="273"/>
    </row>
    <row r="3141" spans="1:16" s="11" customFormat="1">
      <c r="A3141" s="271">
        <v>3138</v>
      </c>
      <c r="C3141" s="272" t="s">
        <v>1795</v>
      </c>
      <c r="D3141" s="272" t="s">
        <v>3211</v>
      </c>
      <c r="E3141" s="272"/>
      <c r="F3141" s="273" t="s">
        <v>3259</v>
      </c>
      <c r="G3141" s="274">
        <v>306611240204</v>
      </c>
      <c r="H3141" s="273" t="s">
        <v>6731</v>
      </c>
      <c r="I3141" s="273" t="s">
        <v>5750</v>
      </c>
      <c r="J3141" s="273" t="s">
        <v>373</v>
      </c>
      <c r="K3141" s="275">
        <v>0.73519999999999996</v>
      </c>
      <c r="L3141" s="275">
        <v>0.73519999999999996</v>
      </c>
      <c r="M3141" s="275">
        <v>0.67202200000000001</v>
      </c>
      <c r="N3141" s="276">
        <v>8.5933079434167521</v>
      </c>
      <c r="O3141" s="273"/>
      <c r="P3141" s="273"/>
    </row>
    <row r="3142" spans="1:16" s="11" customFormat="1">
      <c r="A3142" s="271">
        <v>3139</v>
      </c>
      <c r="C3142" s="272" t="s">
        <v>1795</v>
      </c>
      <c r="D3142" s="272" t="s">
        <v>3211</v>
      </c>
      <c r="E3142" s="272"/>
      <c r="F3142" s="273" t="s">
        <v>3243</v>
      </c>
      <c r="G3142" s="274">
        <v>306611140107</v>
      </c>
      <c r="H3142" s="273" t="s">
        <v>5869</v>
      </c>
      <c r="I3142" s="273" t="s">
        <v>5750</v>
      </c>
      <c r="J3142" s="273" t="s">
        <v>373</v>
      </c>
      <c r="K3142" s="275">
        <v>0.86099999999999999</v>
      </c>
      <c r="L3142" s="275">
        <v>0.86099999999999999</v>
      </c>
      <c r="M3142" s="275">
        <v>0.78741700000000003</v>
      </c>
      <c r="N3142" s="276">
        <v>8.5462253193960454</v>
      </c>
      <c r="O3142" s="273"/>
      <c r="P3142" s="273"/>
    </row>
    <row r="3143" spans="1:16" s="11" customFormat="1">
      <c r="A3143" s="271">
        <v>3140</v>
      </c>
      <c r="C3143" s="272" t="s">
        <v>1795</v>
      </c>
      <c r="D3143" s="272" t="s">
        <v>3211</v>
      </c>
      <c r="E3143" s="272"/>
      <c r="F3143" s="273" t="s">
        <v>3252</v>
      </c>
      <c r="G3143" s="274">
        <v>306611340201</v>
      </c>
      <c r="H3143" s="273" t="s">
        <v>6732</v>
      </c>
      <c r="I3143" s="273" t="s">
        <v>5750</v>
      </c>
      <c r="J3143" s="273" t="s">
        <v>373</v>
      </c>
      <c r="K3143" s="275">
        <v>0.81159999999999999</v>
      </c>
      <c r="L3143" s="275">
        <v>0.81159999999999999</v>
      </c>
      <c r="M3143" s="275">
        <v>0.74254200000000004</v>
      </c>
      <c r="N3143" s="276">
        <v>8.5088713652045289</v>
      </c>
      <c r="O3143" s="273"/>
      <c r="P3143" s="273"/>
    </row>
    <row r="3144" spans="1:16" s="11" customFormat="1">
      <c r="A3144" s="271">
        <v>3141</v>
      </c>
      <c r="C3144" s="272" t="s">
        <v>1795</v>
      </c>
      <c r="D3144" s="272" t="s">
        <v>3211</v>
      </c>
      <c r="E3144" s="272"/>
      <c r="F3144" s="273" t="s">
        <v>3355</v>
      </c>
      <c r="G3144" s="274">
        <v>306212140201</v>
      </c>
      <c r="H3144" s="273" t="s">
        <v>6733</v>
      </c>
      <c r="I3144" s="273" t="s">
        <v>5750</v>
      </c>
      <c r="J3144" s="273" t="s">
        <v>373</v>
      </c>
      <c r="K3144" s="275">
        <v>0.2268</v>
      </c>
      <c r="L3144" s="275">
        <v>0.2268</v>
      </c>
      <c r="M3144" s="275">
        <v>0.207813</v>
      </c>
      <c r="N3144" s="276">
        <v>8.3716931216931236</v>
      </c>
      <c r="O3144" s="273"/>
      <c r="P3144" s="273"/>
    </row>
    <row r="3145" spans="1:16" s="11" customFormat="1">
      <c r="A3145" s="271">
        <v>3142</v>
      </c>
      <c r="C3145" s="272" t="s">
        <v>1795</v>
      </c>
      <c r="D3145" s="272" t="s">
        <v>3211</v>
      </c>
      <c r="E3145" s="272"/>
      <c r="F3145" s="273" t="s">
        <v>6734</v>
      </c>
      <c r="G3145" s="274">
        <v>306112240402</v>
      </c>
      <c r="H3145" s="273" t="s">
        <v>6735</v>
      </c>
      <c r="I3145" s="273" t="s">
        <v>5750</v>
      </c>
      <c r="J3145" s="273" t="s">
        <v>373</v>
      </c>
      <c r="K3145" s="275">
        <v>0.58740000000000003</v>
      </c>
      <c r="L3145" s="275">
        <v>0.58740000000000003</v>
      </c>
      <c r="M3145" s="275">
        <v>0.538551</v>
      </c>
      <c r="N3145" s="276">
        <v>8.3161389172625189</v>
      </c>
      <c r="O3145" s="273"/>
      <c r="P3145" s="273"/>
    </row>
    <row r="3146" spans="1:16" s="11" customFormat="1">
      <c r="A3146" s="271">
        <v>3143</v>
      </c>
      <c r="C3146" s="272" t="s">
        <v>1795</v>
      </c>
      <c r="D3146" s="272" t="s">
        <v>3211</v>
      </c>
      <c r="E3146" s="272"/>
      <c r="F3146" s="273" t="s">
        <v>3237</v>
      </c>
      <c r="G3146" s="274">
        <v>306112240201</v>
      </c>
      <c r="H3146" s="273" t="s">
        <v>6736</v>
      </c>
      <c r="I3146" s="273" t="s">
        <v>5750</v>
      </c>
      <c r="J3146" s="273" t="s">
        <v>373</v>
      </c>
      <c r="K3146" s="275">
        <v>0.70760000000000001</v>
      </c>
      <c r="L3146" s="275">
        <v>0.70760000000000001</v>
      </c>
      <c r="M3146" s="275">
        <v>0.64915199999999995</v>
      </c>
      <c r="N3146" s="276">
        <v>8.2600339174675028</v>
      </c>
      <c r="O3146" s="273"/>
      <c r="P3146" s="273"/>
    </row>
    <row r="3147" spans="1:16" s="11" customFormat="1">
      <c r="A3147" s="271">
        <v>3144</v>
      </c>
      <c r="C3147" s="272" t="s">
        <v>1795</v>
      </c>
      <c r="D3147" s="272" t="s">
        <v>3211</v>
      </c>
      <c r="E3147" s="272"/>
      <c r="F3147" s="273" t="s">
        <v>3250</v>
      </c>
      <c r="G3147" s="274">
        <v>306112240105</v>
      </c>
      <c r="H3147" s="273" t="s">
        <v>6737</v>
      </c>
      <c r="I3147" s="273" t="s">
        <v>5750</v>
      </c>
      <c r="J3147" s="273" t="s">
        <v>373</v>
      </c>
      <c r="K3147" s="275">
        <v>0.95076000000000005</v>
      </c>
      <c r="L3147" s="275">
        <v>0.95076000000000005</v>
      </c>
      <c r="M3147" s="275">
        <v>0.87279099999999998</v>
      </c>
      <c r="N3147" s="276">
        <v>8.2007025958180897</v>
      </c>
      <c r="O3147" s="273"/>
      <c r="P3147" s="273"/>
    </row>
    <row r="3148" spans="1:16" s="11" customFormat="1">
      <c r="A3148" s="271">
        <v>3145</v>
      </c>
      <c r="C3148" s="272" t="s">
        <v>1795</v>
      </c>
      <c r="D3148" s="272" t="s">
        <v>3211</v>
      </c>
      <c r="E3148" s="272"/>
      <c r="F3148" s="273" t="s">
        <v>3155</v>
      </c>
      <c r="G3148" s="274">
        <v>306112140102</v>
      </c>
      <c r="H3148" s="273" t="s">
        <v>6650</v>
      </c>
      <c r="I3148" s="273" t="s">
        <v>5750</v>
      </c>
      <c r="J3148" s="273" t="s">
        <v>373</v>
      </c>
      <c r="K3148" s="275">
        <v>1.05708</v>
      </c>
      <c r="L3148" s="275">
        <v>1.05708</v>
      </c>
      <c r="M3148" s="275">
        <v>0.97088200000000002</v>
      </c>
      <c r="N3148" s="276">
        <v>8.1543497180913462</v>
      </c>
      <c r="O3148" s="273"/>
      <c r="P3148" s="273"/>
    </row>
    <row r="3149" spans="1:16" s="11" customFormat="1">
      <c r="A3149" s="271">
        <v>3146</v>
      </c>
      <c r="C3149" s="272" t="s">
        <v>1795</v>
      </c>
      <c r="D3149" s="272" t="s">
        <v>3211</v>
      </c>
      <c r="E3149" s="272"/>
      <c r="F3149" s="273" t="s">
        <v>6729</v>
      </c>
      <c r="G3149" s="274">
        <v>306611340107</v>
      </c>
      <c r="H3149" s="273" t="s">
        <v>6738</v>
      </c>
      <c r="I3149" s="273" t="s">
        <v>5750</v>
      </c>
      <c r="J3149" s="273" t="s">
        <v>373</v>
      </c>
      <c r="K3149" s="275">
        <v>0.70232000000000006</v>
      </c>
      <c r="L3149" s="275">
        <v>0.70232000000000006</v>
      </c>
      <c r="M3149" s="275">
        <v>0.64513100000000001</v>
      </c>
      <c r="N3149" s="276">
        <v>8.1428693473060765</v>
      </c>
      <c r="O3149" s="273"/>
      <c r="P3149" s="273"/>
    </row>
    <row r="3150" spans="1:16" s="11" customFormat="1">
      <c r="A3150" s="271">
        <v>3147</v>
      </c>
      <c r="C3150" s="272" t="s">
        <v>1795</v>
      </c>
      <c r="D3150" s="272" t="s">
        <v>3211</v>
      </c>
      <c r="E3150" s="272"/>
      <c r="F3150" s="273" t="s">
        <v>6734</v>
      </c>
      <c r="G3150" s="274">
        <v>306112240401</v>
      </c>
      <c r="H3150" s="273" t="s">
        <v>6739</v>
      </c>
      <c r="I3150" s="273" t="s">
        <v>5750</v>
      </c>
      <c r="J3150" s="273" t="s">
        <v>373</v>
      </c>
      <c r="K3150" s="275">
        <v>1.1456</v>
      </c>
      <c r="L3150" s="275">
        <v>1.1456</v>
      </c>
      <c r="M3150" s="275">
        <v>1.0524290000000001</v>
      </c>
      <c r="N3150" s="276">
        <v>8.1329434357541803</v>
      </c>
      <c r="O3150" s="273"/>
      <c r="P3150" s="273"/>
    </row>
    <row r="3151" spans="1:16" s="11" customFormat="1">
      <c r="A3151" s="271">
        <v>3148</v>
      </c>
      <c r="C3151" s="272" t="s">
        <v>1795</v>
      </c>
      <c r="D3151" s="272" t="s">
        <v>3211</v>
      </c>
      <c r="E3151" s="272"/>
      <c r="F3151" s="273" t="s">
        <v>6740</v>
      </c>
      <c r="G3151" s="274">
        <v>306611340304</v>
      </c>
      <c r="H3151" s="273" t="s">
        <v>6741</v>
      </c>
      <c r="I3151" s="273" t="s">
        <v>5750</v>
      </c>
      <c r="J3151" s="273" t="s">
        <v>373</v>
      </c>
      <c r="K3151" s="275">
        <v>0.22850000000000001</v>
      </c>
      <c r="L3151" s="275">
        <v>0.22850000000000001</v>
      </c>
      <c r="M3151" s="275">
        <v>0.209949</v>
      </c>
      <c r="N3151" s="276">
        <v>8.1185995623632436</v>
      </c>
      <c r="O3151" s="273"/>
      <c r="P3151" s="273"/>
    </row>
    <row r="3152" spans="1:16" s="11" customFormat="1">
      <c r="A3152" s="271">
        <v>3149</v>
      </c>
      <c r="C3152" s="272" t="s">
        <v>1795</v>
      </c>
      <c r="D3152" s="272" t="s">
        <v>3211</v>
      </c>
      <c r="E3152" s="272"/>
      <c r="F3152" s="273" t="s">
        <v>6729</v>
      </c>
      <c r="G3152" s="274">
        <v>306611340104</v>
      </c>
      <c r="H3152" s="273" t="s">
        <v>6726</v>
      </c>
      <c r="I3152" s="273" t="s">
        <v>5750</v>
      </c>
      <c r="J3152" s="273" t="s">
        <v>373</v>
      </c>
      <c r="K3152" s="275">
        <v>0.20319999999999999</v>
      </c>
      <c r="L3152" s="275">
        <v>0.20319999999999999</v>
      </c>
      <c r="M3152" s="275">
        <v>0.186725</v>
      </c>
      <c r="N3152" s="276">
        <v>8.1077755905511761</v>
      </c>
      <c r="O3152" s="273"/>
      <c r="P3152" s="273"/>
    </row>
    <row r="3153" spans="1:16" s="11" customFormat="1">
      <c r="A3153" s="271">
        <v>3150</v>
      </c>
      <c r="C3153" s="272" t="s">
        <v>1795</v>
      </c>
      <c r="D3153" s="272" t="s">
        <v>3211</v>
      </c>
      <c r="E3153" s="272"/>
      <c r="F3153" s="273" t="s">
        <v>6742</v>
      </c>
      <c r="G3153" s="274">
        <v>306112240501</v>
      </c>
      <c r="H3153" s="273" t="s">
        <v>6743</v>
      </c>
      <c r="I3153" s="273" t="s">
        <v>5750</v>
      </c>
      <c r="J3153" s="273" t="s">
        <v>373</v>
      </c>
      <c r="K3153" s="275">
        <v>0.61819999999999997</v>
      </c>
      <c r="L3153" s="275">
        <v>0.61819999999999997</v>
      </c>
      <c r="M3153" s="275">
        <v>0.56811100000000003</v>
      </c>
      <c r="N3153" s="276">
        <v>8.1023940472338953</v>
      </c>
      <c r="O3153" s="273"/>
      <c r="P3153" s="273"/>
    </row>
    <row r="3154" spans="1:16" s="11" customFormat="1">
      <c r="A3154" s="271">
        <v>3151</v>
      </c>
      <c r="C3154" s="272" t="s">
        <v>1795</v>
      </c>
      <c r="D3154" s="272" t="s">
        <v>3211</v>
      </c>
      <c r="E3154" s="272"/>
      <c r="F3154" s="273" t="s">
        <v>3250</v>
      </c>
      <c r="G3154" s="274">
        <v>306112240101</v>
      </c>
      <c r="H3154" s="273" t="s">
        <v>6744</v>
      </c>
      <c r="I3154" s="273" t="s">
        <v>5750</v>
      </c>
      <c r="J3154" s="273" t="s">
        <v>373</v>
      </c>
      <c r="K3154" s="275">
        <v>0.63</v>
      </c>
      <c r="L3154" s="275">
        <v>0.63</v>
      </c>
      <c r="M3154" s="275">
        <v>0.57907799999999998</v>
      </c>
      <c r="N3154" s="276">
        <v>8.0828571428571454</v>
      </c>
      <c r="O3154" s="273"/>
      <c r="P3154" s="273"/>
    </row>
    <row r="3155" spans="1:16" s="11" customFormat="1">
      <c r="A3155" s="271">
        <v>3152</v>
      </c>
      <c r="C3155" s="272" t="s">
        <v>1795</v>
      </c>
      <c r="D3155" s="272" t="s">
        <v>3211</v>
      </c>
      <c r="E3155" s="272"/>
      <c r="F3155" s="273" t="s">
        <v>6745</v>
      </c>
      <c r="G3155" s="274">
        <v>306611340503</v>
      </c>
      <c r="H3155" s="273" t="s">
        <v>6746</v>
      </c>
      <c r="I3155" s="273" t="s">
        <v>5750</v>
      </c>
      <c r="J3155" s="273" t="s">
        <v>373</v>
      </c>
      <c r="K3155" s="275">
        <v>0.76900000000000002</v>
      </c>
      <c r="L3155" s="275">
        <v>0.76900000000000002</v>
      </c>
      <c r="M3155" s="275">
        <v>0.70835499999999996</v>
      </c>
      <c r="N3155" s="276">
        <v>7.8862158647594356</v>
      </c>
      <c r="O3155" s="273"/>
      <c r="P3155" s="273"/>
    </row>
    <row r="3156" spans="1:16" s="11" customFormat="1">
      <c r="A3156" s="271">
        <v>3153</v>
      </c>
      <c r="C3156" s="272" t="s">
        <v>1795</v>
      </c>
      <c r="D3156" s="272" t="s">
        <v>3211</v>
      </c>
      <c r="E3156" s="272"/>
      <c r="F3156" s="273" t="s">
        <v>6723</v>
      </c>
      <c r="G3156" s="274">
        <v>306611440401</v>
      </c>
      <c r="H3156" s="273" t="s">
        <v>6747</v>
      </c>
      <c r="I3156" s="273" t="s">
        <v>5750</v>
      </c>
      <c r="J3156" s="273" t="s">
        <v>373</v>
      </c>
      <c r="K3156" s="275">
        <v>0.85543999999999998</v>
      </c>
      <c r="L3156" s="275">
        <v>0.85543999999999998</v>
      </c>
      <c r="M3156" s="275">
        <v>0.78822000000000003</v>
      </c>
      <c r="N3156" s="276">
        <v>7.8579444496399447</v>
      </c>
      <c r="O3156" s="273"/>
      <c r="P3156" s="273"/>
    </row>
    <row r="3157" spans="1:16" s="11" customFormat="1">
      <c r="A3157" s="271">
        <v>3154</v>
      </c>
      <c r="C3157" s="272" t="s">
        <v>1795</v>
      </c>
      <c r="D3157" s="272" t="s">
        <v>3211</v>
      </c>
      <c r="E3157" s="272"/>
      <c r="F3157" s="273" t="s">
        <v>6748</v>
      </c>
      <c r="G3157" s="274">
        <v>306611240602</v>
      </c>
      <c r="H3157" s="273" t="s">
        <v>6749</v>
      </c>
      <c r="I3157" s="273" t="s">
        <v>5750</v>
      </c>
      <c r="J3157" s="273" t="s">
        <v>373</v>
      </c>
      <c r="K3157" s="275">
        <v>0.71079999999999999</v>
      </c>
      <c r="L3157" s="275">
        <v>0.71079999999999999</v>
      </c>
      <c r="M3157" s="275">
        <v>0.655532</v>
      </c>
      <c r="N3157" s="276">
        <v>7.7754642656162059</v>
      </c>
      <c r="O3157" s="273"/>
      <c r="P3157" s="273"/>
    </row>
    <row r="3158" spans="1:16" s="11" customFormat="1">
      <c r="A3158" s="271">
        <v>3155</v>
      </c>
      <c r="C3158" s="272" t="s">
        <v>1795</v>
      </c>
      <c r="D3158" s="272" t="s">
        <v>3211</v>
      </c>
      <c r="E3158" s="272"/>
      <c r="F3158" s="273" t="s">
        <v>6723</v>
      </c>
      <c r="G3158" s="274">
        <v>306611440404</v>
      </c>
      <c r="H3158" s="273" t="s">
        <v>6750</v>
      </c>
      <c r="I3158" s="273" t="s">
        <v>5750</v>
      </c>
      <c r="J3158" s="273" t="s">
        <v>373</v>
      </c>
      <c r="K3158" s="275">
        <v>0.46864</v>
      </c>
      <c r="L3158" s="275">
        <v>0.46864</v>
      </c>
      <c r="M3158" s="275">
        <v>0.43237599999999998</v>
      </c>
      <c r="N3158" s="276">
        <v>7.7381358825537756</v>
      </c>
      <c r="O3158" s="273"/>
      <c r="P3158" s="273"/>
    </row>
    <row r="3159" spans="1:16" s="11" customFormat="1">
      <c r="A3159" s="271">
        <v>3156</v>
      </c>
      <c r="C3159" s="272" t="s">
        <v>1795</v>
      </c>
      <c r="D3159" s="272" t="s">
        <v>3211</v>
      </c>
      <c r="E3159" s="272"/>
      <c r="F3159" s="273" t="s">
        <v>6729</v>
      </c>
      <c r="G3159" s="274">
        <v>306611340101</v>
      </c>
      <c r="H3159" s="273" t="s">
        <v>6751</v>
      </c>
      <c r="I3159" s="273" t="s">
        <v>5750</v>
      </c>
      <c r="J3159" s="273" t="s">
        <v>373</v>
      </c>
      <c r="K3159" s="275">
        <v>0.1832</v>
      </c>
      <c r="L3159" s="275">
        <v>0.1832</v>
      </c>
      <c r="M3159" s="275">
        <v>0.16903000000000001</v>
      </c>
      <c r="N3159" s="276">
        <v>7.7347161572052334</v>
      </c>
      <c r="O3159" s="273"/>
      <c r="P3159" s="273"/>
    </row>
    <row r="3160" spans="1:16" s="11" customFormat="1">
      <c r="A3160" s="271">
        <v>3157</v>
      </c>
      <c r="C3160" s="272" t="s">
        <v>1795</v>
      </c>
      <c r="D3160" s="272" t="s">
        <v>3211</v>
      </c>
      <c r="E3160" s="272"/>
      <c r="F3160" s="273" t="s">
        <v>3239</v>
      </c>
      <c r="G3160" s="274">
        <v>306611240301</v>
      </c>
      <c r="H3160" s="273" t="s">
        <v>6752</v>
      </c>
      <c r="I3160" s="273" t="s">
        <v>5750</v>
      </c>
      <c r="J3160" s="273" t="s">
        <v>373</v>
      </c>
      <c r="K3160" s="275">
        <v>1.538</v>
      </c>
      <c r="L3160" s="275">
        <v>1.538</v>
      </c>
      <c r="M3160" s="275">
        <v>1.4200619999999999</v>
      </c>
      <c r="N3160" s="276">
        <v>7.6682704811443498</v>
      </c>
      <c r="O3160" s="273"/>
      <c r="P3160" s="273"/>
    </row>
    <row r="3161" spans="1:16" s="11" customFormat="1">
      <c r="A3161" s="271">
        <v>3158</v>
      </c>
      <c r="C3161" s="272" t="s">
        <v>1795</v>
      </c>
      <c r="D3161" s="272" t="s">
        <v>3211</v>
      </c>
      <c r="E3161" s="272"/>
      <c r="F3161" s="273" t="s">
        <v>6734</v>
      </c>
      <c r="G3161" s="274">
        <v>306112240403</v>
      </c>
      <c r="H3161" s="273" t="s">
        <v>6753</v>
      </c>
      <c r="I3161" s="273" t="s">
        <v>5750</v>
      </c>
      <c r="J3161" s="273" t="s">
        <v>373</v>
      </c>
      <c r="K3161" s="275">
        <v>0.82486000000000004</v>
      </c>
      <c r="L3161" s="275">
        <v>0.82486000000000004</v>
      </c>
      <c r="M3161" s="275">
        <v>0.76168800000000003</v>
      </c>
      <c r="N3161" s="276">
        <v>7.6585117474480517</v>
      </c>
      <c r="O3161" s="273"/>
      <c r="P3161" s="273"/>
    </row>
    <row r="3162" spans="1:16" s="11" customFormat="1">
      <c r="A3162" s="271">
        <v>3159</v>
      </c>
      <c r="C3162" s="272" t="s">
        <v>1795</v>
      </c>
      <c r="D3162" s="272" t="s">
        <v>3211</v>
      </c>
      <c r="E3162" s="272"/>
      <c r="F3162" s="273" t="s">
        <v>6754</v>
      </c>
      <c r="G3162" s="274">
        <v>306611240103</v>
      </c>
      <c r="H3162" s="273" t="s">
        <v>6755</v>
      </c>
      <c r="I3162" s="273" t="s">
        <v>5750</v>
      </c>
      <c r="J3162" s="273" t="s">
        <v>373</v>
      </c>
      <c r="K3162" s="275">
        <v>0.94399999999999995</v>
      </c>
      <c r="L3162" s="275">
        <v>0.94399999999999995</v>
      </c>
      <c r="M3162" s="275">
        <v>0.87231199999999998</v>
      </c>
      <c r="N3162" s="276">
        <v>7.5940677966101671</v>
      </c>
      <c r="O3162" s="273"/>
      <c r="P3162" s="273"/>
    </row>
    <row r="3163" spans="1:16" s="11" customFormat="1">
      <c r="A3163" s="271">
        <v>3160</v>
      </c>
      <c r="C3163" s="272" t="s">
        <v>1795</v>
      </c>
      <c r="D3163" s="272" t="s">
        <v>3211</v>
      </c>
      <c r="E3163" s="272"/>
      <c r="F3163" s="273" t="s">
        <v>6756</v>
      </c>
      <c r="G3163" s="274">
        <v>306611440102</v>
      </c>
      <c r="H3163" s="273" t="s">
        <v>6757</v>
      </c>
      <c r="I3163" s="273" t="s">
        <v>5762</v>
      </c>
      <c r="J3163" s="273" t="s">
        <v>373</v>
      </c>
      <c r="K3163" s="275">
        <v>5.6000000000000001E-2</v>
      </c>
      <c r="L3163" s="275">
        <v>5.6000000000000001E-2</v>
      </c>
      <c r="M3163" s="275">
        <v>5.1763000000000003E-2</v>
      </c>
      <c r="N3163" s="276">
        <v>7.5660714285714246</v>
      </c>
      <c r="O3163" s="273"/>
      <c r="P3163" s="273"/>
    </row>
    <row r="3164" spans="1:16" s="11" customFormat="1">
      <c r="A3164" s="271">
        <v>3161</v>
      </c>
      <c r="C3164" s="272" t="s">
        <v>1795</v>
      </c>
      <c r="D3164" s="272" t="s">
        <v>3211</v>
      </c>
      <c r="E3164" s="272"/>
      <c r="F3164" s="273" t="s">
        <v>6756</v>
      </c>
      <c r="G3164" s="274">
        <v>306611440105</v>
      </c>
      <c r="H3164" s="273" t="s">
        <v>6758</v>
      </c>
      <c r="I3164" s="273" t="s">
        <v>5750</v>
      </c>
      <c r="J3164" s="273" t="s">
        <v>373</v>
      </c>
      <c r="K3164" s="275">
        <v>0.27860000000000001</v>
      </c>
      <c r="L3164" s="275">
        <v>0.27860000000000001</v>
      </c>
      <c r="M3164" s="275">
        <v>0.25766600000000001</v>
      </c>
      <c r="N3164" s="276">
        <v>7.5139985642498228</v>
      </c>
      <c r="O3164" s="273"/>
      <c r="P3164" s="273"/>
    </row>
    <row r="3165" spans="1:16" s="11" customFormat="1">
      <c r="A3165" s="271">
        <v>3162</v>
      </c>
      <c r="C3165" s="272" t="s">
        <v>1795</v>
      </c>
      <c r="D3165" s="272" t="s">
        <v>3211</v>
      </c>
      <c r="E3165" s="272"/>
      <c r="F3165" s="273" t="s">
        <v>3239</v>
      </c>
      <c r="G3165" s="274">
        <v>306611240303</v>
      </c>
      <c r="H3165" s="273" t="s">
        <v>6759</v>
      </c>
      <c r="I3165" s="273" t="s">
        <v>5750</v>
      </c>
      <c r="J3165" s="273" t="s">
        <v>373</v>
      </c>
      <c r="K3165" s="275">
        <v>1.31</v>
      </c>
      <c r="L3165" s="275">
        <v>1.31</v>
      </c>
      <c r="M3165" s="275">
        <v>1.2134670000000001</v>
      </c>
      <c r="N3165" s="276">
        <v>7.3689312977099215</v>
      </c>
      <c r="O3165" s="273"/>
      <c r="P3165" s="273"/>
    </row>
    <row r="3166" spans="1:16" s="11" customFormat="1">
      <c r="A3166" s="271">
        <v>3163</v>
      </c>
      <c r="C3166" s="272" t="s">
        <v>1795</v>
      </c>
      <c r="D3166" s="272" t="s">
        <v>3211</v>
      </c>
      <c r="E3166" s="272"/>
      <c r="F3166" s="273" t="s">
        <v>3261</v>
      </c>
      <c r="G3166" s="274">
        <v>306611340403</v>
      </c>
      <c r="H3166" s="273" t="s">
        <v>6760</v>
      </c>
      <c r="I3166" s="273" t="s">
        <v>5750</v>
      </c>
      <c r="J3166" s="273" t="s">
        <v>373</v>
      </c>
      <c r="K3166" s="275">
        <v>0.114</v>
      </c>
      <c r="L3166" s="275">
        <v>0.114</v>
      </c>
      <c r="M3166" s="275">
        <v>0.10560600000000001</v>
      </c>
      <c r="N3166" s="276">
        <v>7.3631578947368412</v>
      </c>
      <c r="O3166" s="273"/>
      <c r="P3166" s="273"/>
    </row>
    <row r="3167" spans="1:16" s="11" customFormat="1">
      <c r="A3167" s="271">
        <v>3164</v>
      </c>
      <c r="C3167" s="272" t="s">
        <v>1795</v>
      </c>
      <c r="D3167" s="272" t="s">
        <v>3211</v>
      </c>
      <c r="E3167" s="272"/>
      <c r="F3167" s="273" t="s">
        <v>3237</v>
      </c>
      <c r="G3167" s="274">
        <v>306112240203</v>
      </c>
      <c r="H3167" s="273" t="s">
        <v>6761</v>
      </c>
      <c r="I3167" s="273" t="s">
        <v>5750</v>
      </c>
      <c r="J3167" s="273" t="s">
        <v>373</v>
      </c>
      <c r="K3167" s="275">
        <v>1.2263999999999999</v>
      </c>
      <c r="L3167" s="275">
        <v>1.2263999999999999</v>
      </c>
      <c r="M3167" s="275">
        <v>1.1362410000000001</v>
      </c>
      <c r="N3167" s="276">
        <v>7.3515166340508715</v>
      </c>
      <c r="O3167" s="273"/>
      <c r="P3167" s="273"/>
    </row>
    <row r="3168" spans="1:16" s="11" customFormat="1">
      <c r="A3168" s="271">
        <v>3165</v>
      </c>
      <c r="C3168" s="272" t="s">
        <v>1795</v>
      </c>
      <c r="D3168" s="272" t="s">
        <v>3211</v>
      </c>
      <c r="E3168" s="272"/>
      <c r="F3168" s="273" t="s">
        <v>6762</v>
      </c>
      <c r="G3168" s="274">
        <v>306611440502</v>
      </c>
      <c r="H3168" s="273" t="s">
        <v>6763</v>
      </c>
      <c r="I3168" s="273" t="s">
        <v>5750</v>
      </c>
      <c r="J3168" s="273" t="s">
        <v>373</v>
      </c>
      <c r="K3168" s="275">
        <v>0.44819999999999999</v>
      </c>
      <c r="L3168" s="275">
        <v>0.44819999999999999</v>
      </c>
      <c r="M3168" s="275">
        <v>0.41525800000000002</v>
      </c>
      <c r="N3168" s="276">
        <v>7.3498438197233309</v>
      </c>
      <c r="O3168" s="273"/>
      <c r="P3168" s="273"/>
    </row>
    <row r="3169" spans="1:16" s="11" customFormat="1">
      <c r="A3169" s="271">
        <v>3166</v>
      </c>
      <c r="C3169" s="272" t="s">
        <v>1795</v>
      </c>
      <c r="D3169" s="272" t="s">
        <v>3211</v>
      </c>
      <c r="E3169" s="272"/>
      <c r="F3169" s="273" t="s">
        <v>3256</v>
      </c>
      <c r="G3169" s="274">
        <v>306112240304</v>
      </c>
      <c r="H3169" s="273" t="s">
        <v>6764</v>
      </c>
      <c r="I3169" s="273" t="s">
        <v>5750</v>
      </c>
      <c r="J3169" s="273" t="s">
        <v>373</v>
      </c>
      <c r="K3169" s="275">
        <v>0.73760000000000003</v>
      </c>
      <c r="L3169" s="275">
        <v>0.73760000000000003</v>
      </c>
      <c r="M3169" s="275">
        <v>0.68352800000000002</v>
      </c>
      <c r="N3169" s="276">
        <v>7.3308026030368776</v>
      </c>
      <c r="O3169" s="273"/>
      <c r="P3169" s="273"/>
    </row>
    <row r="3170" spans="1:16" s="11" customFormat="1">
      <c r="A3170" s="271">
        <v>3167</v>
      </c>
      <c r="C3170" s="272" t="s">
        <v>1795</v>
      </c>
      <c r="D3170" s="272" t="s">
        <v>3211</v>
      </c>
      <c r="E3170" s="272"/>
      <c r="F3170" s="273" t="s">
        <v>3263</v>
      </c>
      <c r="G3170" s="274">
        <v>306611440202</v>
      </c>
      <c r="H3170" s="273" t="s">
        <v>6765</v>
      </c>
      <c r="I3170" s="273" t="s">
        <v>5750</v>
      </c>
      <c r="J3170" s="273" t="s">
        <v>373</v>
      </c>
      <c r="K3170" s="275">
        <v>0.45200000000000001</v>
      </c>
      <c r="L3170" s="275">
        <v>0.45200000000000001</v>
      </c>
      <c r="M3170" s="275">
        <v>0.41890699999999997</v>
      </c>
      <c r="N3170" s="276">
        <v>7.3214601769911587</v>
      </c>
      <c r="O3170" s="273"/>
      <c r="P3170" s="273"/>
    </row>
    <row r="3171" spans="1:16" s="11" customFormat="1">
      <c r="A3171" s="271">
        <v>3168</v>
      </c>
      <c r="C3171" s="272" t="s">
        <v>1795</v>
      </c>
      <c r="D3171" s="272" t="s">
        <v>3211</v>
      </c>
      <c r="E3171" s="272"/>
      <c r="F3171" s="273" t="s">
        <v>6762</v>
      </c>
      <c r="G3171" s="274">
        <v>306611440501</v>
      </c>
      <c r="H3171" s="273" t="s">
        <v>6766</v>
      </c>
      <c r="I3171" s="273" t="s">
        <v>5750</v>
      </c>
      <c r="J3171" s="273" t="s">
        <v>373</v>
      </c>
      <c r="K3171" s="275">
        <v>0.44252999999999998</v>
      </c>
      <c r="L3171" s="275">
        <v>0.44252999999999998</v>
      </c>
      <c r="M3171" s="275">
        <v>0.41025600000000001</v>
      </c>
      <c r="N3171" s="276">
        <v>7.2930648769574873</v>
      </c>
      <c r="O3171" s="273"/>
      <c r="P3171" s="273"/>
    </row>
    <row r="3172" spans="1:16" s="11" customFormat="1">
      <c r="A3172" s="271">
        <v>3169</v>
      </c>
      <c r="C3172" s="272" t="s">
        <v>1795</v>
      </c>
      <c r="D3172" s="272" t="s">
        <v>3211</v>
      </c>
      <c r="E3172" s="272"/>
      <c r="F3172" s="273" t="s">
        <v>6754</v>
      </c>
      <c r="G3172" s="274">
        <v>306611240101</v>
      </c>
      <c r="H3172" s="273" t="s">
        <v>6767</v>
      </c>
      <c r="I3172" s="273" t="s">
        <v>5750</v>
      </c>
      <c r="J3172" s="273" t="s">
        <v>373</v>
      </c>
      <c r="K3172" s="275">
        <v>0.2626</v>
      </c>
      <c r="L3172" s="275">
        <v>0.2626</v>
      </c>
      <c r="M3172" s="275">
        <v>0.243477</v>
      </c>
      <c r="N3172" s="276">
        <v>7.2821782178217829</v>
      </c>
      <c r="O3172" s="273"/>
      <c r="P3172" s="273"/>
    </row>
    <row r="3173" spans="1:16" s="11" customFormat="1">
      <c r="A3173" s="271">
        <v>3170</v>
      </c>
      <c r="C3173" s="272" t="s">
        <v>1795</v>
      </c>
      <c r="D3173" s="272" t="s">
        <v>3211</v>
      </c>
      <c r="E3173" s="272"/>
      <c r="F3173" s="273" t="s">
        <v>3252</v>
      </c>
      <c r="G3173" s="274">
        <v>306611340204</v>
      </c>
      <c r="H3173" s="273" t="s">
        <v>5795</v>
      </c>
      <c r="I3173" s="273" t="s">
        <v>5750</v>
      </c>
      <c r="J3173" s="273" t="s">
        <v>373</v>
      </c>
      <c r="K3173" s="275">
        <v>0.54559999999999997</v>
      </c>
      <c r="L3173" s="275">
        <v>0.54559999999999997</v>
      </c>
      <c r="M3173" s="275">
        <v>0.50606600000000002</v>
      </c>
      <c r="N3173" s="276">
        <v>7.245967741935476</v>
      </c>
      <c r="O3173" s="273"/>
      <c r="P3173" s="273"/>
    </row>
    <row r="3174" spans="1:16" s="11" customFormat="1">
      <c r="A3174" s="271">
        <v>3171</v>
      </c>
      <c r="C3174" s="272" t="s">
        <v>1795</v>
      </c>
      <c r="D3174" s="272" t="s">
        <v>3211</v>
      </c>
      <c r="E3174" s="272"/>
      <c r="F3174" s="273" t="s">
        <v>3239</v>
      </c>
      <c r="G3174" s="274">
        <v>306611240302</v>
      </c>
      <c r="H3174" s="273" t="s">
        <v>6768</v>
      </c>
      <c r="I3174" s="273" t="s">
        <v>5750</v>
      </c>
      <c r="J3174" s="273" t="s">
        <v>373</v>
      </c>
      <c r="K3174" s="275">
        <v>0.70099999999999996</v>
      </c>
      <c r="L3174" s="275">
        <v>0.70099999999999996</v>
      </c>
      <c r="M3174" s="275">
        <v>0.65028799999999998</v>
      </c>
      <c r="N3174" s="276">
        <v>7.2342368045649046</v>
      </c>
      <c r="O3174" s="273"/>
      <c r="P3174" s="273"/>
    </row>
    <row r="3175" spans="1:16" s="11" customFormat="1">
      <c r="A3175" s="271">
        <v>3172</v>
      </c>
      <c r="C3175" s="272" t="s">
        <v>1795</v>
      </c>
      <c r="D3175" s="272" t="s">
        <v>3211</v>
      </c>
      <c r="E3175" s="272"/>
      <c r="F3175" s="273" t="s">
        <v>3254</v>
      </c>
      <c r="G3175" s="274">
        <v>306611240501</v>
      </c>
      <c r="H3175" s="273" t="s">
        <v>6769</v>
      </c>
      <c r="I3175" s="273" t="s">
        <v>5750</v>
      </c>
      <c r="J3175" s="273" t="s">
        <v>373</v>
      </c>
      <c r="K3175" s="275">
        <v>0.2782</v>
      </c>
      <c r="L3175" s="275">
        <v>0.2782</v>
      </c>
      <c r="M3175" s="275">
        <v>0.25829800000000003</v>
      </c>
      <c r="N3175" s="276">
        <v>7.1538461538461453</v>
      </c>
      <c r="O3175" s="273"/>
      <c r="P3175" s="273"/>
    </row>
    <row r="3176" spans="1:16" s="11" customFormat="1">
      <c r="A3176" s="271">
        <v>3173</v>
      </c>
      <c r="C3176" s="272" t="s">
        <v>1795</v>
      </c>
      <c r="D3176" s="272" t="s">
        <v>3211</v>
      </c>
      <c r="E3176" s="272"/>
      <c r="F3176" s="273" t="s">
        <v>3263</v>
      </c>
      <c r="G3176" s="274">
        <v>306611440201</v>
      </c>
      <c r="H3176" s="273" t="s">
        <v>6770</v>
      </c>
      <c r="I3176" s="273" t="s">
        <v>5750</v>
      </c>
      <c r="J3176" s="273" t="s">
        <v>373</v>
      </c>
      <c r="K3176" s="275">
        <v>0.5504</v>
      </c>
      <c r="L3176" s="275">
        <v>0.5504</v>
      </c>
      <c r="M3176" s="275">
        <v>0.51109700000000002</v>
      </c>
      <c r="N3176" s="276">
        <v>7.140806686046508</v>
      </c>
      <c r="O3176" s="273"/>
      <c r="P3176" s="273"/>
    </row>
    <row r="3177" spans="1:16" s="11" customFormat="1">
      <c r="A3177" s="271">
        <v>3174</v>
      </c>
      <c r="C3177" s="272" t="s">
        <v>1795</v>
      </c>
      <c r="D3177" s="272" t="s">
        <v>3211</v>
      </c>
      <c r="E3177" s="272"/>
      <c r="F3177" s="273" t="s">
        <v>6745</v>
      </c>
      <c r="G3177" s="274">
        <v>306611340502</v>
      </c>
      <c r="H3177" s="273" t="s">
        <v>6771</v>
      </c>
      <c r="I3177" s="273" t="s">
        <v>5750</v>
      </c>
      <c r="J3177" s="273" t="s">
        <v>373</v>
      </c>
      <c r="K3177" s="275">
        <v>0.42599999999999999</v>
      </c>
      <c r="L3177" s="275">
        <v>0.42599999999999999</v>
      </c>
      <c r="M3177" s="275">
        <v>0.39586500000000002</v>
      </c>
      <c r="N3177" s="276">
        <v>7.0739436619718239</v>
      </c>
      <c r="O3177" s="273"/>
      <c r="P3177" s="273"/>
    </row>
    <row r="3178" spans="1:16" s="11" customFormat="1">
      <c r="A3178" s="271">
        <v>3175</v>
      </c>
      <c r="C3178" s="272" t="s">
        <v>1795</v>
      </c>
      <c r="D3178" s="272" t="s">
        <v>3211</v>
      </c>
      <c r="E3178" s="272"/>
      <c r="F3178" s="273" t="s">
        <v>3252</v>
      </c>
      <c r="G3178" s="274">
        <v>306611340207</v>
      </c>
      <c r="H3178" s="273" t="s">
        <v>6733</v>
      </c>
      <c r="I3178" s="273" t="s">
        <v>5750</v>
      </c>
      <c r="J3178" s="273" t="s">
        <v>373</v>
      </c>
      <c r="K3178" s="275">
        <v>0.164156</v>
      </c>
      <c r="L3178" s="275">
        <v>0.164156</v>
      </c>
      <c r="M3178" s="275">
        <v>0.152591</v>
      </c>
      <c r="N3178" s="276">
        <v>7.0451278052584083</v>
      </c>
      <c r="O3178" s="273"/>
      <c r="P3178" s="273"/>
    </row>
    <row r="3179" spans="1:16" s="11" customFormat="1">
      <c r="A3179" s="271">
        <v>3176</v>
      </c>
      <c r="C3179" s="272" t="s">
        <v>1795</v>
      </c>
      <c r="D3179" s="272" t="s">
        <v>3211</v>
      </c>
      <c r="E3179" s="272"/>
      <c r="F3179" s="273" t="s">
        <v>6740</v>
      </c>
      <c r="G3179" s="274">
        <v>306611340301</v>
      </c>
      <c r="H3179" s="273" t="s">
        <v>6772</v>
      </c>
      <c r="I3179" s="273" t="s">
        <v>5750</v>
      </c>
      <c r="J3179" s="273" t="s">
        <v>373</v>
      </c>
      <c r="K3179" s="275">
        <v>0.74663999999999997</v>
      </c>
      <c r="L3179" s="275">
        <v>0.74663999999999997</v>
      </c>
      <c r="M3179" s="275">
        <v>0.694913</v>
      </c>
      <c r="N3179" s="276">
        <v>6.9279706418086322</v>
      </c>
      <c r="O3179" s="273"/>
      <c r="P3179" s="273"/>
    </row>
    <row r="3180" spans="1:16" s="11" customFormat="1">
      <c r="A3180" s="271">
        <v>3177</v>
      </c>
      <c r="C3180" s="272" t="s">
        <v>1795</v>
      </c>
      <c r="D3180" s="272" t="s">
        <v>3211</v>
      </c>
      <c r="E3180" s="272"/>
      <c r="F3180" s="273" t="s">
        <v>6754</v>
      </c>
      <c r="G3180" s="274">
        <v>306611240102</v>
      </c>
      <c r="H3180" s="273" t="s">
        <v>6773</v>
      </c>
      <c r="I3180" s="273" t="s">
        <v>5750</v>
      </c>
      <c r="J3180" s="273" t="s">
        <v>373</v>
      </c>
      <c r="K3180" s="275">
        <v>0.64119999999999999</v>
      </c>
      <c r="L3180" s="275">
        <v>0.64119999999999999</v>
      </c>
      <c r="M3180" s="275">
        <v>0.59679700000000002</v>
      </c>
      <c r="N3180" s="276">
        <v>6.9249844042420419</v>
      </c>
      <c r="O3180" s="273"/>
      <c r="P3180" s="273"/>
    </row>
    <row r="3181" spans="1:16" s="11" customFormat="1">
      <c r="A3181" s="271">
        <v>3178</v>
      </c>
      <c r="C3181" s="272" t="s">
        <v>1795</v>
      </c>
      <c r="D3181" s="272" t="s">
        <v>3211</v>
      </c>
      <c r="E3181" s="272"/>
      <c r="F3181" s="273" t="s">
        <v>6762</v>
      </c>
      <c r="G3181" s="274">
        <v>306611440503</v>
      </c>
      <c r="H3181" s="273" t="s">
        <v>6774</v>
      </c>
      <c r="I3181" s="273" t="s">
        <v>5750</v>
      </c>
      <c r="J3181" s="273" t="s">
        <v>373</v>
      </c>
      <c r="K3181" s="275">
        <v>0.23619999999999999</v>
      </c>
      <c r="L3181" s="275">
        <v>0.23619999999999999</v>
      </c>
      <c r="M3181" s="275">
        <v>0.21985499999999999</v>
      </c>
      <c r="N3181" s="276">
        <v>6.9199830651989842</v>
      </c>
      <c r="O3181" s="273"/>
      <c r="P3181" s="273"/>
    </row>
    <row r="3182" spans="1:16" s="11" customFormat="1">
      <c r="A3182" s="271">
        <v>3179</v>
      </c>
      <c r="C3182" s="272" t="s">
        <v>1795</v>
      </c>
      <c r="D3182" s="272" t="s">
        <v>3211</v>
      </c>
      <c r="E3182" s="272"/>
      <c r="F3182" s="273" t="s">
        <v>6756</v>
      </c>
      <c r="G3182" s="274">
        <v>306611440103</v>
      </c>
      <c r="H3182" s="273" t="s">
        <v>6775</v>
      </c>
      <c r="I3182" s="273" t="s">
        <v>5750</v>
      </c>
      <c r="J3182" s="273" t="s">
        <v>373</v>
      </c>
      <c r="K3182" s="275">
        <v>0.91200000000000003</v>
      </c>
      <c r="L3182" s="275">
        <v>0.91200000000000003</v>
      </c>
      <c r="M3182" s="275">
        <v>0.84911700000000001</v>
      </c>
      <c r="N3182" s="276">
        <v>6.8950657894736871</v>
      </c>
      <c r="O3182" s="273"/>
      <c r="P3182" s="273"/>
    </row>
    <row r="3183" spans="1:16" s="11" customFormat="1">
      <c r="A3183" s="271">
        <v>3180</v>
      </c>
      <c r="C3183" s="272" t="s">
        <v>1795</v>
      </c>
      <c r="D3183" s="272" t="s">
        <v>3211</v>
      </c>
      <c r="E3183" s="272"/>
      <c r="F3183" s="273" t="s">
        <v>3254</v>
      </c>
      <c r="G3183" s="274">
        <v>306611240502</v>
      </c>
      <c r="H3183" s="273" t="s">
        <v>6776</v>
      </c>
      <c r="I3183" s="273" t="s">
        <v>5750</v>
      </c>
      <c r="J3183" s="273" t="s">
        <v>373</v>
      </c>
      <c r="K3183" s="275">
        <v>0.32540000000000002</v>
      </c>
      <c r="L3183" s="275">
        <v>0.32540000000000002</v>
      </c>
      <c r="M3183" s="275">
        <v>0.30315199999999998</v>
      </c>
      <c r="N3183" s="276">
        <v>6.8371235402581565</v>
      </c>
      <c r="O3183" s="273"/>
      <c r="P3183" s="273"/>
    </row>
    <row r="3184" spans="1:16" s="11" customFormat="1">
      <c r="A3184" s="271">
        <v>3181</v>
      </c>
      <c r="C3184" s="272" t="s">
        <v>1795</v>
      </c>
      <c r="D3184" s="272" t="s">
        <v>3211</v>
      </c>
      <c r="E3184" s="272"/>
      <c r="F3184" s="273" t="s">
        <v>3249</v>
      </c>
      <c r="G3184" s="274">
        <v>306611240402</v>
      </c>
      <c r="H3184" s="273" t="s">
        <v>6777</v>
      </c>
      <c r="I3184" s="273" t="s">
        <v>5750</v>
      </c>
      <c r="J3184" s="273" t="s">
        <v>373</v>
      </c>
      <c r="K3184" s="275">
        <v>0.26719999999999999</v>
      </c>
      <c r="L3184" s="275">
        <v>0.26719999999999999</v>
      </c>
      <c r="M3184" s="275">
        <v>0.24904899999999999</v>
      </c>
      <c r="N3184" s="276">
        <v>6.7930389221556888</v>
      </c>
      <c r="O3184" s="273"/>
      <c r="P3184" s="273"/>
    </row>
    <row r="3185" spans="1:16" s="11" customFormat="1">
      <c r="A3185" s="271">
        <v>3182</v>
      </c>
      <c r="C3185" s="272" t="s">
        <v>1795</v>
      </c>
      <c r="D3185" s="272" t="s">
        <v>3211</v>
      </c>
      <c r="E3185" s="272"/>
      <c r="F3185" s="273" t="s">
        <v>3252</v>
      </c>
      <c r="G3185" s="274">
        <v>306611340203</v>
      </c>
      <c r="H3185" s="273" t="s">
        <v>6778</v>
      </c>
      <c r="I3185" s="273" t="s">
        <v>5750</v>
      </c>
      <c r="J3185" s="273" t="s">
        <v>373</v>
      </c>
      <c r="K3185" s="275">
        <v>0.3392</v>
      </c>
      <c r="L3185" s="275">
        <v>0.3392</v>
      </c>
      <c r="M3185" s="275">
        <v>0.31632100000000002</v>
      </c>
      <c r="N3185" s="276">
        <v>6.7449882075471645</v>
      </c>
      <c r="O3185" s="273"/>
      <c r="P3185" s="273"/>
    </row>
    <row r="3186" spans="1:16" s="11" customFormat="1">
      <c r="A3186" s="271">
        <v>3183</v>
      </c>
      <c r="C3186" s="272" t="s">
        <v>1795</v>
      </c>
      <c r="D3186" s="272" t="s">
        <v>3211</v>
      </c>
      <c r="E3186" s="272"/>
      <c r="F3186" s="273" t="s">
        <v>3237</v>
      </c>
      <c r="G3186" s="274">
        <v>306112240202</v>
      </c>
      <c r="H3186" s="273" t="s">
        <v>6779</v>
      </c>
      <c r="I3186" s="273" t="s">
        <v>5750</v>
      </c>
      <c r="J3186" s="273" t="s">
        <v>373</v>
      </c>
      <c r="K3186" s="275">
        <v>0.65939999999999999</v>
      </c>
      <c r="L3186" s="275">
        <v>0.65939999999999999</v>
      </c>
      <c r="M3186" s="275">
        <v>0.61497599999999997</v>
      </c>
      <c r="N3186" s="276">
        <v>6.7370336669699755</v>
      </c>
      <c r="O3186" s="273"/>
      <c r="P3186" s="273"/>
    </row>
    <row r="3187" spans="1:16" s="11" customFormat="1">
      <c r="A3187" s="271">
        <v>3184</v>
      </c>
      <c r="C3187" s="272" t="s">
        <v>1795</v>
      </c>
      <c r="D3187" s="272" t="s">
        <v>3211</v>
      </c>
      <c r="E3187" s="272"/>
      <c r="F3187" s="273" t="s">
        <v>6745</v>
      </c>
      <c r="G3187" s="274">
        <v>306611340501</v>
      </c>
      <c r="H3187" s="273" t="s">
        <v>6780</v>
      </c>
      <c r="I3187" s="273" t="s">
        <v>5750</v>
      </c>
      <c r="J3187" s="273" t="s">
        <v>373</v>
      </c>
      <c r="K3187" s="275">
        <v>0.308</v>
      </c>
      <c r="L3187" s="275">
        <v>0.308</v>
      </c>
      <c r="M3187" s="275">
        <v>0.28750599999999998</v>
      </c>
      <c r="N3187" s="276">
        <v>6.6538961038961082</v>
      </c>
      <c r="O3187" s="273"/>
      <c r="P3187" s="273"/>
    </row>
    <row r="3188" spans="1:16" s="11" customFormat="1">
      <c r="A3188" s="271">
        <v>3185</v>
      </c>
      <c r="C3188" s="272" t="s">
        <v>1795</v>
      </c>
      <c r="D3188" s="272" t="s">
        <v>3211</v>
      </c>
      <c r="E3188" s="272"/>
      <c r="F3188" s="273" t="s">
        <v>6729</v>
      </c>
      <c r="G3188" s="274">
        <v>306611340106</v>
      </c>
      <c r="H3188" s="273" t="s">
        <v>6781</v>
      </c>
      <c r="I3188" s="273" t="s">
        <v>5750</v>
      </c>
      <c r="J3188" s="273" t="s">
        <v>373</v>
      </c>
      <c r="K3188" s="275">
        <v>3.3640000000000003E-2</v>
      </c>
      <c r="L3188" s="275">
        <v>3.3640000000000003E-2</v>
      </c>
      <c r="M3188" s="275">
        <v>3.1446000000000002E-2</v>
      </c>
      <c r="N3188" s="276">
        <v>6.5219976218787199</v>
      </c>
      <c r="O3188" s="273"/>
      <c r="P3188" s="273"/>
    </row>
    <row r="3189" spans="1:16" s="11" customFormat="1">
      <c r="A3189" s="271">
        <v>3186</v>
      </c>
      <c r="C3189" s="272" t="s">
        <v>1795</v>
      </c>
      <c r="D3189" s="272" t="s">
        <v>3211</v>
      </c>
      <c r="E3189" s="272"/>
      <c r="F3189" s="273" t="s">
        <v>6714</v>
      </c>
      <c r="G3189" s="274">
        <v>306611440304</v>
      </c>
      <c r="H3189" s="273" t="s">
        <v>6782</v>
      </c>
      <c r="I3189" s="273" t="s">
        <v>5750</v>
      </c>
      <c r="J3189" s="273" t="s">
        <v>373</v>
      </c>
      <c r="K3189" s="275">
        <v>0.94520000000000004</v>
      </c>
      <c r="L3189" s="275">
        <v>0.94520000000000004</v>
      </c>
      <c r="M3189" s="275">
        <v>0.88439900000000005</v>
      </c>
      <c r="N3189" s="276">
        <v>6.4326068556919163</v>
      </c>
      <c r="O3189" s="273"/>
      <c r="P3189" s="273"/>
    </row>
    <row r="3190" spans="1:16" s="11" customFormat="1">
      <c r="A3190" s="271">
        <v>3187</v>
      </c>
      <c r="C3190" s="272" t="s">
        <v>1795</v>
      </c>
      <c r="D3190" s="272" t="s">
        <v>3211</v>
      </c>
      <c r="E3190" s="272"/>
      <c r="F3190" s="273" t="s">
        <v>6748</v>
      </c>
      <c r="G3190" s="274">
        <v>306611240601</v>
      </c>
      <c r="H3190" s="273" t="s">
        <v>6783</v>
      </c>
      <c r="I3190" s="273" t="s">
        <v>5750</v>
      </c>
      <c r="J3190" s="273" t="s">
        <v>373</v>
      </c>
      <c r="K3190" s="275">
        <v>0.62080000000000002</v>
      </c>
      <c r="L3190" s="275">
        <v>0.62080000000000002</v>
      </c>
      <c r="M3190" s="275">
        <v>0.58101000000000003</v>
      </c>
      <c r="N3190" s="276">
        <v>6.4094716494845345</v>
      </c>
      <c r="O3190" s="273"/>
      <c r="P3190" s="273"/>
    </row>
    <row r="3191" spans="1:16" s="11" customFormat="1">
      <c r="A3191" s="271">
        <v>3188</v>
      </c>
      <c r="C3191" s="272" t="s">
        <v>1795</v>
      </c>
      <c r="D3191" s="272" t="s">
        <v>3211</v>
      </c>
      <c r="E3191" s="272"/>
      <c r="F3191" s="273" t="s">
        <v>3254</v>
      </c>
      <c r="G3191" s="274">
        <v>306611240503</v>
      </c>
      <c r="H3191" s="273" t="s">
        <v>6784</v>
      </c>
      <c r="I3191" s="273" t="s">
        <v>5762</v>
      </c>
      <c r="J3191" s="273" t="s">
        <v>373</v>
      </c>
      <c r="K3191" s="275">
        <v>0.24360000000000001</v>
      </c>
      <c r="L3191" s="275">
        <v>0.24360000000000001</v>
      </c>
      <c r="M3191" s="275">
        <v>0.228023</v>
      </c>
      <c r="N3191" s="276">
        <v>6.394499178981941</v>
      </c>
      <c r="O3191" s="273"/>
      <c r="P3191" s="273"/>
    </row>
    <row r="3192" spans="1:16" s="11" customFormat="1">
      <c r="A3192" s="271">
        <v>3189</v>
      </c>
      <c r="C3192" s="272" t="s">
        <v>1795</v>
      </c>
      <c r="D3192" s="272" t="s">
        <v>3211</v>
      </c>
      <c r="E3192" s="272"/>
      <c r="F3192" s="273" t="s">
        <v>3263</v>
      </c>
      <c r="G3192" s="274">
        <v>306611440204</v>
      </c>
      <c r="H3192" s="273" t="s">
        <v>6683</v>
      </c>
      <c r="I3192" s="273" t="s">
        <v>5750</v>
      </c>
      <c r="J3192" s="273" t="s">
        <v>373</v>
      </c>
      <c r="K3192" s="275">
        <v>0.20599999999999999</v>
      </c>
      <c r="L3192" s="275">
        <v>0.20599999999999999</v>
      </c>
      <c r="M3192" s="275">
        <v>0.19290599999999999</v>
      </c>
      <c r="N3192" s="276">
        <v>6.3563106796116484</v>
      </c>
      <c r="O3192" s="273"/>
      <c r="P3192" s="273"/>
    </row>
    <row r="3193" spans="1:16" s="11" customFormat="1">
      <c r="A3193" s="271">
        <v>3190</v>
      </c>
      <c r="C3193" s="272" t="s">
        <v>1795</v>
      </c>
      <c r="D3193" s="272" t="s">
        <v>3211</v>
      </c>
      <c r="E3193" s="272"/>
      <c r="F3193" s="273" t="s">
        <v>6742</v>
      </c>
      <c r="G3193" s="274">
        <v>306112240503</v>
      </c>
      <c r="H3193" s="273" t="s">
        <v>5877</v>
      </c>
      <c r="I3193" s="273" t="s">
        <v>5750</v>
      </c>
      <c r="J3193" s="273" t="s">
        <v>373</v>
      </c>
      <c r="K3193" s="275">
        <v>0.64900000000000002</v>
      </c>
      <c r="L3193" s="275">
        <v>0.64900000000000002</v>
      </c>
      <c r="M3193" s="275">
        <v>0.60800699999999996</v>
      </c>
      <c r="N3193" s="276">
        <v>6.3163328197226587</v>
      </c>
      <c r="O3193" s="273"/>
      <c r="P3193" s="273"/>
    </row>
    <row r="3194" spans="1:16" s="11" customFormat="1">
      <c r="A3194" s="271">
        <v>3191</v>
      </c>
      <c r="C3194" s="272" t="s">
        <v>1795</v>
      </c>
      <c r="D3194" s="272" t="s">
        <v>3211</v>
      </c>
      <c r="E3194" s="272"/>
      <c r="F3194" s="273" t="s">
        <v>6729</v>
      </c>
      <c r="G3194" s="274">
        <v>306611340105</v>
      </c>
      <c r="H3194" s="273" t="s">
        <v>6785</v>
      </c>
      <c r="I3194" s="273" t="s">
        <v>5750</v>
      </c>
      <c r="J3194" s="273" t="s">
        <v>373</v>
      </c>
      <c r="K3194" s="275">
        <v>0.3372</v>
      </c>
      <c r="L3194" s="275">
        <v>0.3372</v>
      </c>
      <c r="M3194" s="275">
        <v>0.31610100000000002</v>
      </c>
      <c r="N3194" s="276">
        <v>6.257117437722413</v>
      </c>
      <c r="O3194" s="273"/>
      <c r="P3194" s="273"/>
    </row>
    <row r="3195" spans="1:16" s="11" customFormat="1">
      <c r="A3195" s="271">
        <v>3192</v>
      </c>
      <c r="C3195" s="272" t="s">
        <v>1795</v>
      </c>
      <c r="D3195" s="272" t="s">
        <v>3211</v>
      </c>
      <c r="E3195" s="272"/>
      <c r="F3195" s="273" t="s">
        <v>6756</v>
      </c>
      <c r="G3195" s="274">
        <v>306611440104</v>
      </c>
      <c r="H3195" s="273" t="s">
        <v>6786</v>
      </c>
      <c r="I3195" s="273" t="s">
        <v>5750</v>
      </c>
      <c r="J3195" s="273" t="s">
        <v>373</v>
      </c>
      <c r="K3195" s="275">
        <v>1.0187999999999999</v>
      </c>
      <c r="L3195" s="275">
        <v>1.0187999999999999</v>
      </c>
      <c r="M3195" s="275">
        <v>0.95665599999999995</v>
      </c>
      <c r="N3195" s="276">
        <v>6.0997251668629744</v>
      </c>
      <c r="O3195" s="273"/>
      <c r="P3195" s="273"/>
    </row>
    <row r="3196" spans="1:16" s="11" customFormat="1">
      <c r="A3196" s="271">
        <v>3193</v>
      </c>
      <c r="C3196" s="272" t="s">
        <v>1795</v>
      </c>
      <c r="D3196" s="272" t="s">
        <v>3211</v>
      </c>
      <c r="E3196" s="272"/>
      <c r="F3196" s="273" t="s">
        <v>6714</v>
      </c>
      <c r="G3196" s="274">
        <v>306611440301</v>
      </c>
      <c r="H3196" s="273" t="s">
        <v>6787</v>
      </c>
      <c r="I3196" s="273" t="s">
        <v>5750</v>
      </c>
      <c r="J3196" s="273" t="s">
        <v>373</v>
      </c>
      <c r="K3196" s="275">
        <v>0.89780000000000004</v>
      </c>
      <c r="L3196" s="275">
        <v>0.89780000000000004</v>
      </c>
      <c r="M3196" s="275">
        <v>0.843109</v>
      </c>
      <c r="N3196" s="276">
        <v>6.0916685230563647</v>
      </c>
      <c r="O3196" s="273"/>
      <c r="P3196" s="273"/>
    </row>
    <row r="3197" spans="1:16" s="11" customFormat="1">
      <c r="A3197" s="271">
        <v>3194</v>
      </c>
      <c r="C3197" s="272" t="s">
        <v>1795</v>
      </c>
      <c r="D3197" s="272" t="s">
        <v>3211</v>
      </c>
      <c r="E3197" s="272"/>
      <c r="F3197" s="273" t="s">
        <v>6740</v>
      </c>
      <c r="G3197" s="274">
        <v>306611340303</v>
      </c>
      <c r="H3197" s="273" t="s">
        <v>6788</v>
      </c>
      <c r="I3197" s="273" t="s">
        <v>5750</v>
      </c>
      <c r="J3197" s="273" t="s">
        <v>373</v>
      </c>
      <c r="K3197" s="275">
        <v>0.93222000000000005</v>
      </c>
      <c r="L3197" s="275">
        <v>0.93222000000000005</v>
      </c>
      <c r="M3197" s="275">
        <v>0.88019899999999995</v>
      </c>
      <c r="N3197" s="276">
        <v>5.5803351140288875</v>
      </c>
      <c r="O3197" s="273"/>
      <c r="P3197" s="273"/>
    </row>
    <row r="3198" spans="1:16" s="11" customFormat="1">
      <c r="A3198" s="271">
        <v>3195</v>
      </c>
      <c r="C3198" s="272" t="s">
        <v>1795</v>
      </c>
      <c r="D3198" s="272" t="s">
        <v>3211</v>
      </c>
      <c r="E3198" s="272"/>
      <c r="F3198" s="273" t="s">
        <v>3256</v>
      </c>
      <c r="G3198" s="274">
        <v>306112240305</v>
      </c>
      <c r="H3198" s="273" t="s">
        <v>6789</v>
      </c>
      <c r="I3198" s="273" t="s">
        <v>5750</v>
      </c>
      <c r="J3198" s="273" t="s">
        <v>373</v>
      </c>
      <c r="K3198" s="275">
        <v>0.23618</v>
      </c>
      <c r="L3198" s="275">
        <v>0.23618</v>
      </c>
      <c r="M3198" s="275">
        <v>0.22344</v>
      </c>
      <c r="N3198" s="276">
        <v>5.394190871369295</v>
      </c>
      <c r="O3198" s="273"/>
      <c r="P3198" s="273"/>
    </row>
    <row r="3199" spans="1:16" s="11" customFormat="1">
      <c r="A3199" s="271">
        <v>3196</v>
      </c>
      <c r="C3199" s="272" t="s">
        <v>1795</v>
      </c>
      <c r="D3199" s="272" t="s">
        <v>3211</v>
      </c>
      <c r="E3199" s="272"/>
      <c r="F3199" s="273" t="s">
        <v>6742</v>
      </c>
      <c r="G3199" s="274">
        <v>306112240502</v>
      </c>
      <c r="H3199" s="273" t="s">
        <v>6790</v>
      </c>
      <c r="I3199" s="273" t="s">
        <v>5750</v>
      </c>
      <c r="J3199" s="273" t="s">
        <v>373</v>
      </c>
      <c r="K3199" s="275">
        <v>0.14829999999999999</v>
      </c>
      <c r="L3199" s="275">
        <v>0.14829999999999999</v>
      </c>
      <c r="M3199" s="275">
        <v>0.14041100000000001</v>
      </c>
      <c r="N3199" s="276">
        <v>5.3196223870532569</v>
      </c>
      <c r="O3199" s="273"/>
      <c r="P3199" s="273"/>
    </row>
    <row r="3200" spans="1:16" s="11" customFormat="1">
      <c r="A3200" s="271">
        <v>3197</v>
      </c>
      <c r="C3200" s="272" t="s">
        <v>1795</v>
      </c>
      <c r="D3200" s="272" t="s">
        <v>3211</v>
      </c>
      <c r="E3200" s="272"/>
      <c r="F3200" s="273" t="s">
        <v>6756</v>
      </c>
      <c r="G3200" s="274">
        <v>306611440101</v>
      </c>
      <c r="H3200" s="273" t="s">
        <v>6791</v>
      </c>
      <c r="I3200" s="273" t="s">
        <v>5750</v>
      </c>
      <c r="J3200" s="273" t="s">
        <v>373</v>
      </c>
      <c r="K3200" s="275">
        <v>0.68107799999999996</v>
      </c>
      <c r="L3200" s="275">
        <v>0.68107799999999996</v>
      </c>
      <c r="M3200" s="275">
        <v>0.647123</v>
      </c>
      <c r="N3200" s="276">
        <v>4.9854789025632833</v>
      </c>
      <c r="O3200" s="273"/>
      <c r="P3200" s="273"/>
    </row>
    <row r="3201" spans="1:16" s="11" customFormat="1">
      <c r="A3201" s="271">
        <v>3198</v>
      </c>
      <c r="C3201" s="272" t="s">
        <v>1795</v>
      </c>
      <c r="D3201" s="272" t="s">
        <v>3211</v>
      </c>
      <c r="E3201" s="272"/>
      <c r="F3201" s="273" t="s">
        <v>3261</v>
      </c>
      <c r="G3201" s="274">
        <v>306611340401</v>
      </c>
      <c r="H3201" s="273" t="s">
        <v>6792</v>
      </c>
      <c r="I3201" s="273" t="s">
        <v>5750</v>
      </c>
      <c r="J3201" s="273" t="s">
        <v>373</v>
      </c>
      <c r="K3201" s="275">
        <v>2.8139999999999998E-2</v>
      </c>
      <c r="L3201" s="275">
        <v>2.8139999999999998E-2</v>
      </c>
      <c r="M3201" s="275">
        <v>2.6761E-2</v>
      </c>
      <c r="N3201" s="276">
        <v>4.9004975124378047</v>
      </c>
      <c r="O3201" s="273"/>
      <c r="P3201" s="273"/>
    </row>
    <row r="3202" spans="1:16" s="11" customFormat="1">
      <c r="A3202" s="271">
        <v>3199</v>
      </c>
      <c r="C3202" s="272" t="s">
        <v>1795</v>
      </c>
      <c r="D3202" s="272" t="s">
        <v>3211</v>
      </c>
      <c r="E3202" s="272"/>
      <c r="F3202" s="273" t="s">
        <v>6727</v>
      </c>
      <c r="G3202" s="274">
        <v>306611140301</v>
      </c>
      <c r="H3202" s="273" t="s">
        <v>6793</v>
      </c>
      <c r="I3202" s="273" t="s">
        <v>5750</v>
      </c>
      <c r="J3202" s="273" t="s">
        <v>373</v>
      </c>
      <c r="K3202" s="275">
        <v>0.33040000000000003</v>
      </c>
      <c r="L3202" s="275">
        <v>0.33040000000000003</v>
      </c>
      <c r="M3202" s="275">
        <v>0.31477100000000002</v>
      </c>
      <c r="N3202" s="276">
        <v>4.7303268765133177</v>
      </c>
      <c r="O3202" s="273"/>
      <c r="P3202" s="273"/>
    </row>
    <row r="3203" spans="1:16" s="11" customFormat="1">
      <c r="A3203" s="271">
        <v>3200</v>
      </c>
      <c r="C3203" s="272" t="s">
        <v>1795</v>
      </c>
      <c r="D3203" s="272" t="s">
        <v>3211</v>
      </c>
      <c r="E3203" s="272"/>
      <c r="F3203" s="273" t="s">
        <v>6727</v>
      </c>
      <c r="G3203" s="274">
        <v>306611140303</v>
      </c>
      <c r="H3203" s="273" t="s">
        <v>6794</v>
      </c>
      <c r="I3203" s="273" t="s">
        <v>5750</v>
      </c>
      <c r="J3203" s="273" t="s">
        <v>373</v>
      </c>
      <c r="K3203" s="275">
        <v>4.87E-2</v>
      </c>
      <c r="L3203" s="275">
        <v>4.87E-2</v>
      </c>
      <c r="M3203" s="275">
        <v>4.6515000000000001E-2</v>
      </c>
      <c r="N3203" s="276">
        <v>4.4866529774127297</v>
      </c>
      <c r="O3203" s="273"/>
      <c r="P3203" s="273"/>
    </row>
    <row r="3204" spans="1:16" s="11" customFormat="1">
      <c r="A3204" s="271">
        <v>3201</v>
      </c>
      <c r="C3204" s="272" t="s">
        <v>1795</v>
      </c>
      <c r="D3204" s="272" t="s">
        <v>3211</v>
      </c>
      <c r="E3204" s="272"/>
      <c r="F3204" s="273" t="s">
        <v>6714</v>
      </c>
      <c r="G3204" s="274">
        <v>306611440303</v>
      </c>
      <c r="H3204" s="273" t="s">
        <v>5785</v>
      </c>
      <c r="I3204" s="273" t="s">
        <v>5750</v>
      </c>
      <c r="J3204" s="273" t="s">
        <v>373</v>
      </c>
      <c r="K3204" s="275">
        <v>0.47505999999999998</v>
      </c>
      <c r="L3204" s="275">
        <v>0.47505999999999998</v>
      </c>
      <c r="M3204" s="275">
        <v>0.45442199999999999</v>
      </c>
      <c r="N3204" s="276">
        <v>4.3442933524186396</v>
      </c>
      <c r="O3204" s="273"/>
      <c r="P3204" s="273"/>
    </row>
    <row r="3205" spans="1:16" s="11" customFormat="1">
      <c r="A3205" s="271">
        <v>3202</v>
      </c>
      <c r="C3205" s="272" t="s">
        <v>1795</v>
      </c>
      <c r="D3205" s="272" t="s">
        <v>3211</v>
      </c>
      <c r="E3205" s="272"/>
      <c r="F3205" s="273" t="s">
        <v>3237</v>
      </c>
      <c r="G3205" s="274">
        <v>306112240205</v>
      </c>
      <c r="H3205" s="273" t="s">
        <v>6795</v>
      </c>
      <c r="I3205" s="273" t="s">
        <v>5762</v>
      </c>
      <c r="J3205" s="273" t="s">
        <v>373</v>
      </c>
      <c r="K3205" s="275">
        <v>4.87E-2</v>
      </c>
      <c r="L3205" s="275">
        <v>4.87E-2</v>
      </c>
      <c r="M3205" s="275">
        <v>4.6736E-2</v>
      </c>
      <c r="N3205" s="276">
        <v>4.0328542094455866</v>
      </c>
      <c r="O3205" s="273"/>
      <c r="P3205" s="273"/>
    </row>
    <row r="3206" spans="1:16" s="11" customFormat="1">
      <c r="A3206" s="271">
        <v>3203</v>
      </c>
      <c r="C3206" s="272" t="s">
        <v>1795</v>
      </c>
      <c r="D3206" s="272" t="s">
        <v>3211</v>
      </c>
      <c r="E3206" s="272"/>
      <c r="F3206" s="273" t="s">
        <v>6714</v>
      </c>
      <c r="G3206" s="274">
        <v>306611440302</v>
      </c>
      <c r="H3206" s="273" t="s">
        <v>6796</v>
      </c>
      <c r="I3206" s="273" t="s">
        <v>5750</v>
      </c>
      <c r="J3206" s="273" t="s">
        <v>373</v>
      </c>
      <c r="K3206" s="275">
        <v>0.24759999999999999</v>
      </c>
      <c r="L3206" s="275">
        <v>0.24759999999999999</v>
      </c>
      <c r="M3206" s="275">
        <v>0.237676</v>
      </c>
      <c r="N3206" s="276">
        <v>4.0080775444264898</v>
      </c>
      <c r="O3206" s="273"/>
      <c r="P3206" s="273"/>
    </row>
    <row r="3207" spans="1:16" s="11" customFormat="1">
      <c r="A3207" s="271">
        <v>3204</v>
      </c>
      <c r="C3207" s="272" t="s">
        <v>1795</v>
      </c>
      <c r="D3207" s="272" t="s">
        <v>3211</v>
      </c>
      <c r="E3207" s="272"/>
      <c r="F3207" s="273" t="s">
        <v>3256</v>
      </c>
      <c r="G3207" s="274">
        <v>306112240307</v>
      </c>
      <c r="H3207" s="273" t="s">
        <v>6797</v>
      </c>
      <c r="I3207" s="273" t="s">
        <v>5750</v>
      </c>
      <c r="J3207" s="273" t="s">
        <v>373</v>
      </c>
      <c r="K3207" s="275">
        <v>8.3000000000000004E-2</v>
      </c>
      <c r="L3207" s="275">
        <v>8.3000000000000004E-2</v>
      </c>
      <c r="M3207" s="275">
        <v>7.9721E-2</v>
      </c>
      <c r="N3207" s="276">
        <v>3.9506024096385586</v>
      </c>
      <c r="O3207" s="273"/>
      <c r="P3207" s="273"/>
    </row>
    <row r="3208" spans="1:16" s="11" customFormat="1">
      <c r="A3208" s="271">
        <v>3205</v>
      </c>
      <c r="C3208" s="272" t="s">
        <v>1795</v>
      </c>
      <c r="D3208" s="272" t="s">
        <v>3211</v>
      </c>
      <c r="E3208" s="272"/>
      <c r="F3208" s="273" t="s">
        <v>3259</v>
      </c>
      <c r="G3208" s="274">
        <v>306611240202</v>
      </c>
      <c r="H3208" s="273" t="s">
        <v>6798</v>
      </c>
      <c r="I3208" s="273" t="s">
        <v>5750</v>
      </c>
      <c r="J3208" s="273" t="s">
        <v>373</v>
      </c>
      <c r="K3208" s="275">
        <v>0.14230599999999999</v>
      </c>
      <c r="L3208" s="275">
        <v>0.14230599999999999</v>
      </c>
      <c r="M3208" s="275">
        <v>0.13911100000000001</v>
      </c>
      <c r="N3208" s="276">
        <v>2.2451618343569324</v>
      </c>
      <c r="O3208" s="273"/>
      <c r="P3208" s="273"/>
    </row>
    <row r="3209" spans="1:16" s="11" customFormat="1">
      <c r="A3209" s="271">
        <v>3206</v>
      </c>
      <c r="C3209" s="272" t="s">
        <v>1795</v>
      </c>
      <c r="D3209" s="272" t="s">
        <v>3211</v>
      </c>
      <c r="E3209" s="272"/>
      <c r="F3209" s="273" t="s">
        <v>3250</v>
      </c>
      <c r="G3209" s="274">
        <v>306112240103</v>
      </c>
      <c r="H3209" s="273" t="s">
        <v>6799</v>
      </c>
      <c r="I3209" s="273" t="s">
        <v>5750</v>
      </c>
      <c r="J3209" s="273" t="s">
        <v>373</v>
      </c>
      <c r="K3209" s="275">
        <v>0.51385599999999998</v>
      </c>
      <c r="L3209" s="275">
        <v>0.51385599999999998</v>
      </c>
      <c r="M3209" s="275">
        <v>0.50345499999999999</v>
      </c>
      <c r="N3209" s="276">
        <v>2.0241079212853395</v>
      </c>
      <c r="O3209" s="273"/>
      <c r="P3209" s="273"/>
    </row>
    <row r="3210" spans="1:16" s="11" customFormat="1">
      <c r="A3210" s="271">
        <v>3207</v>
      </c>
      <c r="C3210" s="272" t="s">
        <v>1795</v>
      </c>
      <c r="D3210" s="272" t="s">
        <v>3211</v>
      </c>
      <c r="E3210" s="272"/>
      <c r="F3210" s="273" t="s">
        <v>3252</v>
      </c>
      <c r="G3210" s="274">
        <v>306611340202</v>
      </c>
      <c r="H3210" s="273" t="s">
        <v>5869</v>
      </c>
      <c r="I3210" s="273" t="s">
        <v>5750</v>
      </c>
      <c r="J3210" s="273" t="s">
        <v>373</v>
      </c>
      <c r="K3210" s="275">
        <v>0.12116</v>
      </c>
      <c r="L3210" s="275">
        <v>0.12116</v>
      </c>
      <c r="M3210" s="275">
        <v>0.1188</v>
      </c>
      <c r="N3210" s="276">
        <v>1.9478375701551673</v>
      </c>
      <c r="O3210" s="273"/>
      <c r="P3210" s="273"/>
    </row>
    <row r="3211" spans="1:16" s="11" customFormat="1">
      <c r="A3211" s="271">
        <v>3208</v>
      </c>
      <c r="C3211" s="272" t="s">
        <v>1795</v>
      </c>
      <c r="D3211" s="272" t="s">
        <v>3211</v>
      </c>
      <c r="E3211" s="272"/>
      <c r="F3211" s="273" t="s">
        <v>6729</v>
      </c>
      <c r="G3211" s="274">
        <v>306611340102</v>
      </c>
      <c r="H3211" s="273" t="s">
        <v>6800</v>
      </c>
      <c r="I3211" s="273" t="s">
        <v>5750</v>
      </c>
      <c r="J3211" s="273" t="s">
        <v>373</v>
      </c>
      <c r="K3211" s="275">
        <v>0.18657399999999999</v>
      </c>
      <c r="L3211" s="275">
        <v>0.18657399999999999</v>
      </c>
      <c r="M3211" s="275">
        <v>0.182972</v>
      </c>
      <c r="N3211" s="276">
        <v>1.9306012627697291</v>
      </c>
      <c r="O3211" s="273"/>
      <c r="P3211" s="273"/>
    </row>
    <row r="3212" spans="1:16" s="11" customFormat="1">
      <c r="A3212" s="271">
        <v>3209</v>
      </c>
      <c r="C3212" s="272" t="s">
        <v>1795</v>
      </c>
      <c r="D3212" s="272" t="s">
        <v>3211</v>
      </c>
      <c r="E3212" s="272"/>
      <c r="F3212" s="273" t="s">
        <v>3259</v>
      </c>
      <c r="G3212" s="274">
        <v>306611240203</v>
      </c>
      <c r="H3212" s="273" t="s">
        <v>6801</v>
      </c>
      <c r="I3212" s="273" t="s">
        <v>5750</v>
      </c>
      <c r="J3212" s="273" t="s">
        <v>373</v>
      </c>
      <c r="K3212" s="275">
        <v>0.36094199999999999</v>
      </c>
      <c r="L3212" s="275">
        <v>0.36094199999999999</v>
      </c>
      <c r="M3212" s="275">
        <v>0.35421000000000002</v>
      </c>
      <c r="N3212" s="276">
        <v>1.8651196037036313</v>
      </c>
      <c r="O3212" s="273"/>
      <c r="P3212" s="273"/>
    </row>
    <row r="3213" spans="1:16" s="11" customFormat="1">
      <c r="A3213" s="271">
        <v>3210</v>
      </c>
      <c r="C3213" s="272" t="s">
        <v>1795</v>
      </c>
      <c r="D3213" s="272" t="s">
        <v>3211</v>
      </c>
      <c r="E3213" s="272"/>
      <c r="F3213" s="273" t="s">
        <v>3249</v>
      </c>
      <c r="G3213" s="274">
        <v>306611240401</v>
      </c>
      <c r="H3213" s="273" t="s">
        <v>6802</v>
      </c>
      <c r="I3213" s="273" t="s">
        <v>5750</v>
      </c>
      <c r="J3213" s="273" t="s">
        <v>373</v>
      </c>
      <c r="K3213" s="275">
        <v>0.21998000000000001</v>
      </c>
      <c r="L3213" s="275">
        <v>0.21998000000000001</v>
      </c>
      <c r="M3213" s="275">
        <v>0.219502</v>
      </c>
      <c r="N3213" s="276">
        <v>0.21729248113465138</v>
      </c>
      <c r="O3213" s="273"/>
      <c r="P3213" s="273"/>
    </row>
    <row r="3214" spans="1:16" s="11" customFormat="1">
      <c r="A3214" s="271">
        <v>3211</v>
      </c>
      <c r="C3214" s="272" t="s">
        <v>1795</v>
      </c>
      <c r="D3214" s="272" t="s">
        <v>3211</v>
      </c>
      <c r="E3214" s="272"/>
      <c r="F3214" s="273" t="s">
        <v>6740</v>
      </c>
      <c r="G3214" s="274">
        <v>306611340302</v>
      </c>
      <c r="H3214" s="273" t="s">
        <v>6803</v>
      </c>
      <c r="I3214" s="273" t="s">
        <v>5750</v>
      </c>
      <c r="J3214" s="273" t="s">
        <v>373</v>
      </c>
      <c r="K3214" s="275">
        <v>0.47160000000000002</v>
      </c>
      <c r="L3214" s="275">
        <v>0.47160000000000002</v>
      </c>
      <c r="M3214" s="275">
        <v>0.46431499999999998</v>
      </c>
      <c r="N3214" s="276">
        <v>1.5447413061916966</v>
      </c>
      <c r="O3214" s="273"/>
      <c r="P3214" s="273"/>
    </row>
    <row r="3215" spans="1:16" s="11" customFormat="1">
      <c r="A3215" s="271">
        <v>3212</v>
      </c>
      <c r="C3215" s="272" t="s">
        <v>1795</v>
      </c>
      <c r="D3215" s="272" t="s">
        <v>3211</v>
      </c>
      <c r="E3215" s="272"/>
      <c r="F3215" s="273" t="s">
        <v>3261</v>
      </c>
      <c r="G3215" s="274">
        <v>306611340404</v>
      </c>
      <c r="H3215" s="273" t="s">
        <v>6804</v>
      </c>
      <c r="I3215" s="273" t="s">
        <v>5750</v>
      </c>
      <c r="J3215" s="273" t="s">
        <v>373</v>
      </c>
      <c r="K3215" s="275">
        <v>0.60870000000000002</v>
      </c>
      <c r="L3215" s="275">
        <v>0.60870000000000002</v>
      </c>
      <c r="M3215" s="275">
        <v>0.59086399999999994</v>
      </c>
      <c r="N3215" s="276">
        <v>2.930179070149511</v>
      </c>
      <c r="O3215" s="273"/>
      <c r="P3215" s="273"/>
    </row>
    <row r="3216" spans="1:16" s="11" customFormat="1">
      <c r="A3216" s="271">
        <v>3213</v>
      </c>
      <c r="C3216" s="272" t="s">
        <v>1795</v>
      </c>
      <c r="D3216" s="272" t="s">
        <v>3211</v>
      </c>
      <c r="E3216" s="272"/>
      <c r="F3216" s="273" t="s">
        <v>6723</v>
      </c>
      <c r="G3216" s="274">
        <v>306611440403</v>
      </c>
      <c r="H3216" s="273" t="s">
        <v>6805</v>
      </c>
      <c r="I3216" s="273" t="s">
        <v>5750</v>
      </c>
      <c r="J3216" s="273" t="s">
        <v>373</v>
      </c>
      <c r="K3216" s="275">
        <v>0.76380000000000003</v>
      </c>
      <c r="L3216" s="275">
        <v>0.76380000000000003</v>
      </c>
      <c r="M3216" s="275">
        <v>0.74332699999999996</v>
      </c>
      <c r="N3216" s="276">
        <v>2.680413720869347</v>
      </c>
      <c r="O3216" s="273"/>
      <c r="P3216" s="273"/>
    </row>
    <row r="3217" spans="1:16" s="11" customFormat="1">
      <c r="A3217" s="271">
        <v>3214</v>
      </c>
      <c r="C3217" s="272" t="s">
        <v>1795</v>
      </c>
      <c r="D3217" s="272" t="s">
        <v>3211</v>
      </c>
      <c r="E3217" s="272"/>
      <c r="F3217" s="273" t="s">
        <v>3249</v>
      </c>
      <c r="G3217" s="274">
        <v>306611240403</v>
      </c>
      <c r="H3217" s="273" t="s">
        <v>6806</v>
      </c>
      <c r="I3217" s="273" t="s">
        <v>5750</v>
      </c>
      <c r="J3217" s="273" t="s">
        <v>373</v>
      </c>
      <c r="K3217" s="275">
        <v>6.6900000000000001E-2</v>
      </c>
      <c r="L3217" s="275">
        <v>6.6900000000000001E-2</v>
      </c>
      <c r="M3217" s="275">
        <v>6.5087000000000006E-2</v>
      </c>
      <c r="N3217" s="276">
        <v>2.7100149476831019</v>
      </c>
      <c r="O3217" s="273"/>
      <c r="P3217" s="273"/>
    </row>
    <row r="3218" spans="1:16" s="11" customFormat="1">
      <c r="A3218" s="271">
        <v>3215</v>
      </c>
      <c r="C3218" s="272" t="s">
        <v>1795</v>
      </c>
      <c r="D3218" s="272" t="s">
        <v>3211</v>
      </c>
      <c r="E3218" s="272"/>
      <c r="F3218" s="273" t="s">
        <v>3256</v>
      </c>
      <c r="G3218" s="274">
        <v>306112240302</v>
      </c>
      <c r="H3218" s="273" t="s">
        <v>6807</v>
      </c>
      <c r="I3218" s="273" t="s">
        <v>5750</v>
      </c>
      <c r="J3218" s="273" t="s">
        <v>373</v>
      </c>
      <c r="K3218" s="275">
        <v>0.71390200000000004</v>
      </c>
      <c r="L3218" s="275">
        <v>0.71390200000000004</v>
      </c>
      <c r="M3218" s="275">
        <v>0.69717200000000001</v>
      </c>
      <c r="N3218" s="276">
        <v>2.3434589061243729</v>
      </c>
      <c r="O3218" s="273"/>
      <c r="P3218" s="273"/>
    </row>
    <row r="3219" spans="1:16" s="11" customFormat="1">
      <c r="A3219" s="271">
        <v>3216</v>
      </c>
      <c r="C3219" s="272" t="s">
        <v>1795</v>
      </c>
      <c r="D3219" s="272" t="s">
        <v>3211</v>
      </c>
      <c r="E3219" s="272"/>
      <c r="F3219" s="273" t="s">
        <v>3256</v>
      </c>
      <c r="G3219" s="274">
        <v>306112240308</v>
      </c>
      <c r="H3219" s="273" t="s">
        <v>6808</v>
      </c>
      <c r="I3219" s="273" t="s">
        <v>5750</v>
      </c>
      <c r="J3219" s="273" t="s">
        <v>373</v>
      </c>
      <c r="K3219" s="275">
        <v>2.5200000000000001E-3</v>
      </c>
      <c r="L3219" s="275">
        <v>2.5200000000000001E-3</v>
      </c>
      <c r="M3219" s="275">
        <v>2.454E-3</v>
      </c>
      <c r="N3219" s="276">
        <v>2.6190476190476222</v>
      </c>
      <c r="O3219" s="273"/>
      <c r="P3219" s="273"/>
    </row>
    <row r="3220" spans="1:16" s="11" customFormat="1">
      <c r="A3220" s="271">
        <v>3217</v>
      </c>
      <c r="C3220" s="272" t="s">
        <v>1795</v>
      </c>
      <c r="D3220" s="272" t="s">
        <v>3211</v>
      </c>
      <c r="E3220" s="272"/>
      <c r="F3220" s="273" t="s">
        <v>3266</v>
      </c>
      <c r="G3220" s="274">
        <v>306631140503</v>
      </c>
      <c r="H3220" s="273" t="s">
        <v>6809</v>
      </c>
      <c r="I3220" s="273" t="s">
        <v>5750</v>
      </c>
      <c r="J3220" s="273" t="s">
        <v>373</v>
      </c>
      <c r="K3220" s="275">
        <v>0.4083</v>
      </c>
      <c r="L3220" s="275">
        <v>0.4083</v>
      </c>
      <c r="M3220" s="275">
        <v>0.40450799999999998</v>
      </c>
      <c r="N3220" s="276">
        <v>0.92872887582660235</v>
      </c>
      <c r="O3220" s="273"/>
      <c r="P3220" s="273"/>
    </row>
    <row r="3221" spans="1:16" s="11" customFormat="1">
      <c r="A3221" s="271">
        <v>3218</v>
      </c>
      <c r="C3221" s="272" t="s">
        <v>1795</v>
      </c>
      <c r="D3221" s="272" t="s">
        <v>3211</v>
      </c>
      <c r="E3221" s="272"/>
      <c r="F3221" s="273" t="s">
        <v>3275</v>
      </c>
      <c r="G3221" s="274">
        <v>306631440402</v>
      </c>
      <c r="H3221" s="273" t="s">
        <v>6810</v>
      </c>
      <c r="I3221" s="273" t="s">
        <v>5750</v>
      </c>
      <c r="J3221" s="273" t="s">
        <v>373</v>
      </c>
      <c r="K3221" s="275">
        <v>0.30409999999999998</v>
      </c>
      <c r="L3221" s="275">
        <v>0.30409999999999998</v>
      </c>
      <c r="M3221" s="275">
        <v>0.23975099999999999</v>
      </c>
      <c r="N3221" s="276">
        <v>21.160473528444587</v>
      </c>
      <c r="O3221" s="273"/>
      <c r="P3221" s="273"/>
    </row>
    <row r="3222" spans="1:16" s="11" customFormat="1">
      <c r="A3222" s="271">
        <v>3219</v>
      </c>
      <c r="C3222" s="272" t="s">
        <v>1795</v>
      </c>
      <c r="D3222" s="272" t="s">
        <v>3211</v>
      </c>
      <c r="E3222" s="272"/>
      <c r="F3222" s="273" t="s">
        <v>3266</v>
      </c>
      <c r="G3222" s="274">
        <v>306631140501</v>
      </c>
      <c r="H3222" s="273" t="s">
        <v>6811</v>
      </c>
      <c r="I3222" s="273" t="s">
        <v>5750</v>
      </c>
      <c r="J3222" s="273" t="s">
        <v>373</v>
      </c>
      <c r="K3222" s="275">
        <v>0.31680000000000003</v>
      </c>
      <c r="L3222" s="275">
        <v>0.31680000000000003</v>
      </c>
      <c r="M3222" s="275">
        <v>0.23669999999999999</v>
      </c>
      <c r="N3222" s="276">
        <v>25.284090909090917</v>
      </c>
      <c r="O3222" s="273"/>
      <c r="P3222" s="273"/>
    </row>
    <row r="3223" spans="1:16" s="11" customFormat="1">
      <c r="A3223" s="271">
        <v>3220</v>
      </c>
      <c r="C3223" s="272" t="s">
        <v>1795</v>
      </c>
      <c r="D3223" s="272" t="s">
        <v>3211</v>
      </c>
      <c r="E3223" s="272"/>
      <c r="F3223" s="273" t="s">
        <v>3266</v>
      </c>
      <c r="G3223" s="274">
        <v>306631140502</v>
      </c>
      <c r="H3223" s="273" t="s">
        <v>6812</v>
      </c>
      <c r="I3223" s="273" t="s">
        <v>5750</v>
      </c>
      <c r="J3223" s="273" t="s">
        <v>373</v>
      </c>
      <c r="K3223" s="275">
        <v>0.4047</v>
      </c>
      <c r="L3223" s="275">
        <v>0.4047</v>
      </c>
      <c r="M3223" s="275">
        <v>0.30437999999999998</v>
      </c>
      <c r="N3223" s="276">
        <v>24.788732394366203</v>
      </c>
      <c r="O3223" s="273"/>
      <c r="P3223" s="273"/>
    </row>
    <row r="3224" spans="1:16" s="11" customFormat="1">
      <c r="A3224" s="271">
        <v>3221</v>
      </c>
      <c r="C3224" s="272" t="s">
        <v>1795</v>
      </c>
      <c r="D3224" s="272" t="s">
        <v>3211</v>
      </c>
      <c r="E3224" s="272"/>
      <c r="F3224" s="273" t="s">
        <v>6813</v>
      </c>
      <c r="G3224" s="274">
        <v>306631240404</v>
      </c>
      <c r="H3224" s="273" t="s">
        <v>6387</v>
      </c>
      <c r="I3224" s="273" t="s">
        <v>5762</v>
      </c>
      <c r="J3224" s="273" t="s">
        <v>373</v>
      </c>
      <c r="K3224" s="275">
        <v>4.9299999999999997E-2</v>
      </c>
      <c r="L3224" s="275">
        <v>4.9299999999999997E-2</v>
      </c>
      <c r="M3224" s="275">
        <v>4.5179999999999998E-2</v>
      </c>
      <c r="N3224" s="276">
        <v>8.3569979716024321</v>
      </c>
      <c r="O3224" s="273"/>
      <c r="P3224" s="273"/>
    </row>
    <row r="3225" spans="1:16" s="11" customFormat="1">
      <c r="A3225" s="271">
        <v>3222</v>
      </c>
      <c r="C3225" s="272" t="s">
        <v>1795</v>
      </c>
      <c r="D3225" s="272" t="s">
        <v>3211</v>
      </c>
      <c r="E3225" s="272"/>
      <c r="F3225" s="273" t="s">
        <v>6814</v>
      </c>
      <c r="G3225" s="274">
        <v>306631440201</v>
      </c>
      <c r="H3225" s="273" t="s">
        <v>6815</v>
      </c>
      <c r="I3225" s="273" t="s">
        <v>5750</v>
      </c>
      <c r="J3225" s="273" t="s">
        <v>373</v>
      </c>
      <c r="K3225" s="275">
        <v>0.29420000000000002</v>
      </c>
      <c r="L3225" s="275">
        <v>0.29420000000000002</v>
      </c>
      <c r="M3225" s="275">
        <v>0.27050299999999999</v>
      </c>
      <c r="N3225" s="276">
        <v>8.0547246770904213</v>
      </c>
      <c r="O3225" s="273"/>
      <c r="P3225" s="273"/>
    </row>
    <row r="3226" spans="1:16" s="11" customFormat="1">
      <c r="A3226" s="271">
        <v>3223</v>
      </c>
      <c r="C3226" s="272" t="s">
        <v>1795</v>
      </c>
      <c r="D3226" s="272" t="s">
        <v>3211</v>
      </c>
      <c r="E3226" s="272"/>
      <c r="F3226" s="273" t="s">
        <v>3277</v>
      </c>
      <c r="G3226" s="274">
        <v>306631340102</v>
      </c>
      <c r="H3226" s="273" t="s">
        <v>6816</v>
      </c>
      <c r="I3226" s="273" t="s">
        <v>5750</v>
      </c>
      <c r="J3226" s="273" t="s">
        <v>373</v>
      </c>
      <c r="K3226" s="275">
        <v>0.96960000000000002</v>
      </c>
      <c r="L3226" s="275">
        <v>0.96960000000000002</v>
      </c>
      <c r="M3226" s="275">
        <v>0.89450700000000005</v>
      </c>
      <c r="N3226" s="276">
        <v>7.7447400990098973</v>
      </c>
      <c r="O3226" s="273"/>
      <c r="P3226" s="273"/>
    </row>
    <row r="3227" spans="1:16" s="11" customFormat="1">
      <c r="A3227" s="271">
        <v>3224</v>
      </c>
      <c r="C3227" s="272" t="s">
        <v>1795</v>
      </c>
      <c r="D3227" s="272" t="s">
        <v>3211</v>
      </c>
      <c r="E3227" s="272"/>
      <c r="F3227" s="273" t="s">
        <v>6817</v>
      </c>
      <c r="G3227" s="274">
        <v>306631140201</v>
      </c>
      <c r="H3227" s="273" t="s">
        <v>6794</v>
      </c>
      <c r="I3227" s="273" t="s">
        <v>5750</v>
      </c>
      <c r="J3227" s="273" t="s">
        <v>373</v>
      </c>
      <c r="K3227" s="275">
        <v>0.66659999999999997</v>
      </c>
      <c r="L3227" s="275">
        <v>0.66659999999999997</v>
      </c>
      <c r="M3227" s="275">
        <v>0.61546699999999999</v>
      </c>
      <c r="N3227" s="276">
        <v>7.6707170717071689</v>
      </c>
      <c r="O3227" s="273"/>
      <c r="P3227" s="273"/>
    </row>
    <row r="3228" spans="1:16" s="11" customFormat="1">
      <c r="A3228" s="271">
        <v>3225</v>
      </c>
      <c r="C3228" s="272" t="s">
        <v>1795</v>
      </c>
      <c r="D3228" s="272" t="s">
        <v>3211</v>
      </c>
      <c r="E3228" s="272"/>
      <c r="F3228" s="273" t="s">
        <v>6818</v>
      </c>
      <c r="G3228" s="274">
        <v>306631240203</v>
      </c>
      <c r="H3228" s="273" t="s">
        <v>6819</v>
      </c>
      <c r="I3228" s="273" t="s">
        <v>5750</v>
      </c>
      <c r="J3228" s="273" t="s">
        <v>373</v>
      </c>
      <c r="K3228" s="275">
        <v>0.4622</v>
      </c>
      <c r="L3228" s="275">
        <v>0.4622</v>
      </c>
      <c r="M3228" s="275">
        <v>0.42742599999999997</v>
      </c>
      <c r="N3228" s="276">
        <v>7.5235828645608018</v>
      </c>
      <c r="O3228" s="273"/>
      <c r="P3228" s="273"/>
    </row>
    <row r="3229" spans="1:16" s="11" customFormat="1">
      <c r="A3229" s="271">
        <v>3226</v>
      </c>
      <c r="C3229" s="272" t="s">
        <v>1795</v>
      </c>
      <c r="D3229" s="272" t="s">
        <v>3211</v>
      </c>
      <c r="E3229" s="272"/>
      <c r="F3229" s="273" t="s">
        <v>6818</v>
      </c>
      <c r="G3229" s="274">
        <v>306631240204</v>
      </c>
      <c r="H3229" s="273" t="s">
        <v>6820</v>
      </c>
      <c r="I3229" s="273" t="s">
        <v>5750</v>
      </c>
      <c r="J3229" s="273" t="s">
        <v>373</v>
      </c>
      <c r="K3229" s="275">
        <v>0.245</v>
      </c>
      <c r="L3229" s="275">
        <v>0.245</v>
      </c>
      <c r="M3229" s="275">
        <v>0.226801</v>
      </c>
      <c r="N3229" s="276">
        <v>7.4281632653061198</v>
      </c>
      <c r="O3229" s="273"/>
      <c r="P3229" s="273"/>
    </row>
    <row r="3230" spans="1:16" s="11" customFormat="1">
      <c r="A3230" s="271">
        <v>3227</v>
      </c>
      <c r="C3230" s="272" t="s">
        <v>1795</v>
      </c>
      <c r="D3230" s="272" t="s">
        <v>3211</v>
      </c>
      <c r="E3230" s="272"/>
      <c r="F3230" s="273" t="s">
        <v>3270</v>
      </c>
      <c r="G3230" s="274">
        <v>306631140305</v>
      </c>
      <c r="H3230" s="273" t="s">
        <v>6821</v>
      </c>
      <c r="I3230" s="273" t="s">
        <v>5750</v>
      </c>
      <c r="J3230" s="273" t="s">
        <v>373</v>
      </c>
      <c r="K3230" s="275">
        <v>0.64839999999999998</v>
      </c>
      <c r="L3230" s="275">
        <v>0.64839999999999998</v>
      </c>
      <c r="M3230" s="275">
        <v>0.60091099999999997</v>
      </c>
      <c r="N3230" s="276">
        <v>7.3240283775447264</v>
      </c>
      <c r="O3230" s="273"/>
      <c r="P3230" s="273"/>
    </row>
    <row r="3231" spans="1:16" s="11" customFormat="1">
      <c r="A3231" s="271">
        <v>3228</v>
      </c>
      <c r="C3231" s="272" t="s">
        <v>1795</v>
      </c>
      <c r="D3231" s="272" t="s">
        <v>3211</v>
      </c>
      <c r="E3231" s="272"/>
      <c r="F3231" s="273" t="s">
        <v>6822</v>
      </c>
      <c r="G3231" s="274">
        <v>306631340403</v>
      </c>
      <c r="H3231" s="273" t="s">
        <v>6823</v>
      </c>
      <c r="I3231" s="273" t="s">
        <v>5750</v>
      </c>
      <c r="J3231" s="273" t="s">
        <v>373</v>
      </c>
      <c r="K3231" s="275">
        <v>0.41839999999999999</v>
      </c>
      <c r="L3231" s="275">
        <v>0.41839999999999999</v>
      </c>
      <c r="M3231" s="275">
        <v>0.38886300000000001</v>
      </c>
      <c r="N3231" s="276">
        <v>7.059512428298274</v>
      </c>
      <c r="O3231" s="273"/>
      <c r="P3231" s="273"/>
    </row>
    <row r="3232" spans="1:16" s="11" customFormat="1">
      <c r="A3232" s="271">
        <v>3229</v>
      </c>
      <c r="C3232" s="272" t="s">
        <v>1795</v>
      </c>
      <c r="D3232" s="272" t="s">
        <v>3211</v>
      </c>
      <c r="E3232" s="272"/>
      <c r="F3232" s="273" t="s">
        <v>6824</v>
      </c>
      <c r="G3232" s="274">
        <v>306631340301</v>
      </c>
      <c r="H3232" s="273" t="s">
        <v>6825</v>
      </c>
      <c r="I3232" s="273" t="s">
        <v>5750</v>
      </c>
      <c r="J3232" s="273" t="s">
        <v>373</v>
      </c>
      <c r="K3232" s="275">
        <v>0.67220000000000002</v>
      </c>
      <c r="L3232" s="275">
        <v>0.67220000000000002</v>
      </c>
      <c r="M3232" s="275">
        <v>0.62588900000000003</v>
      </c>
      <c r="N3232" s="276">
        <v>6.8894674204105906</v>
      </c>
      <c r="O3232" s="273"/>
      <c r="P3232" s="273"/>
    </row>
    <row r="3233" spans="1:16" s="11" customFormat="1">
      <c r="A3233" s="271">
        <v>3230</v>
      </c>
      <c r="C3233" s="272" t="s">
        <v>1795</v>
      </c>
      <c r="D3233" s="272" t="s">
        <v>3211</v>
      </c>
      <c r="E3233" s="272"/>
      <c r="F3233" s="273" t="s">
        <v>6817</v>
      </c>
      <c r="G3233" s="274">
        <v>306631140205</v>
      </c>
      <c r="H3233" s="273" t="s">
        <v>6826</v>
      </c>
      <c r="I3233" s="273" t="s">
        <v>5750</v>
      </c>
      <c r="J3233" s="273" t="s">
        <v>373</v>
      </c>
      <c r="K3233" s="275">
        <v>0.3916</v>
      </c>
      <c r="L3233" s="275">
        <v>0.3916</v>
      </c>
      <c r="M3233" s="275">
        <v>0.36470200000000003</v>
      </c>
      <c r="N3233" s="276">
        <v>6.8687436159346209</v>
      </c>
      <c r="O3233" s="273"/>
      <c r="P3233" s="273"/>
    </row>
    <row r="3234" spans="1:16" s="11" customFormat="1">
      <c r="A3234" s="271">
        <v>3231</v>
      </c>
      <c r="C3234" s="272" t="s">
        <v>1795</v>
      </c>
      <c r="D3234" s="272" t="s">
        <v>3211</v>
      </c>
      <c r="E3234" s="272"/>
      <c r="F3234" s="273" t="s">
        <v>6814</v>
      </c>
      <c r="G3234" s="274">
        <v>306631440202</v>
      </c>
      <c r="H3234" s="273" t="s">
        <v>6827</v>
      </c>
      <c r="I3234" s="273" t="s">
        <v>5750</v>
      </c>
      <c r="J3234" s="273" t="s">
        <v>373</v>
      </c>
      <c r="K3234" s="275">
        <v>0.36959999999999998</v>
      </c>
      <c r="L3234" s="275">
        <v>0.36959999999999998</v>
      </c>
      <c r="M3234" s="275">
        <v>0.34429399999999999</v>
      </c>
      <c r="N3234" s="276">
        <v>6.8468614718614704</v>
      </c>
      <c r="O3234" s="273"/>
      <c r="P3234" s="273"/>
    </row>
    <row r="3235" spans="1:16" s="11" customFormat="1">
      <c r="A3235" s="271">
        <v>3232</v>
      </c>
      <c r="C3235" s="272" t="s">
        <v>1795</v>
      </c>
      <c r="D3235" s="272" t="s">
        <v>3211</v>
      </c>
      <c r="E3235" s="272"/>
      <c r="F3235" s="273" t="s">
        <v>3270</v>
      </c>
      <c r="G3235" s="274">
        <v>306631140302</v>
      </c>
      <c r="H3235" s="273" t="s">
        <v>6828</v>
      </c>
      <c r="I3235" s="273" t="s">
        <v>5750</v>
      </c>
      <c r="J3235" s="273" t="s">
        <v>373</v>
      </c>
      <c r="K3235" s="275">
        <v>0.94879999999999998</v>
      </c>
      <c r="L3235" s="275">
        <v>0.94879999999999998</v>
      </c>
      <c r="M3235" s="275">
        <v>0.88405999999999996</v>
      </c>
      <c r="N3235" s="276">
        <v>6.8233558178752123</v>
      </c>
      <c r="O3235" s="273"/>
      <c r="P3235" s="273"/>
    </row>
    <row r="3236" spans="1:16" s="11" customFormat="1">
      <c r="A3236" s="271">
        <v>3233</v>
      </c>
      <c r="C3236" s="272" t="s">
        <v>1795</v>
      </c>
      <c r="D3236" s="272" t="s">
        <v>3211</v>
      </c>
      <c r="E3236" s="272"/>
      <c r="F3236" s="273" t="s">
        <v>6829</v>
      </c>
      <c r="G3236" s="274">
        <v>306631340203</v>
      </c>
      <c r="H3236" s="273" t="s">
        <v>6830</v>
      </c>
      <c r="I3236" s="273" t="s">
        <v>5750</v>
      </c>
      <c r="J3236" s="273" t="s">
        <v>373</v>
      </c>
      <c r="K3236" s="275">
        <v>0.35699999999999998</v>
      </c>
      <c r="L3236" s="275">
        <v>0.35699999999999998</v>
      </c>
      <c r="M3236" s="275">
        <v>0.3332</v>
      </c>
      <c r="N3236" s="276">
        <v>6.6666666666666634</v>
      </c>
      <c r="O3236" s="273"/>
      <c r="P3236" s="273"/>
    </row>
    <row r="3237" spans="1:16" s="11" customFormat="1">
      <c r="A3237" s="271">
        <v>3234</v>
      </c>
      <c r="C3237" s="272" t="s">
        <v>1795</v>
      </c>
      <c r="D3237" s="272" t="s">
        <v>3211</v>
      </c>
      <c r="E3237" s="272"/>
      <c r="F3237" s="273" t="s">
        <v>6822</v>
      </c>
      <c r="G3237" s="274">
        <v>306631340401</v>
      </c>
      <c r="H3237" s="273" t="s">
        <v>6831</v>
      </c>
      <c r="I3237" s="273" t="s">
        <v>5750</v>
      </c>
      <c r="J3237" s="273" t="s">
        <v>373</v>
      </c>
      <c r="K3237" s="275">
        <v>0.44340000000000002</v>
      </c>
      <c r="L3237" s="275">
        <v>0.44340000000000002</v>
      </c>
      <c r="M3237" s="275">
        <v>0.41415000000000002</v>
      </c>
      <c r="N3237" s="276">
        <v>6.5967523680649522</v>
      </c>
      <c r="O3237" s="273"/>
      <c r="P3237" s="273"/>
    </row>
    <row r="3238" spans="1:16" s="11" customFormat="1">
      <c r="A3238" s="271">
        <v>3235</v>
      </c>
      <c r="C3238" s="272" t="s">
        <v>1795</v>
      </c>
      <c r="D3238" s="272" t="s">
        <v>3211</v>
      </c>
      <c r="E3238" s="272"/>
      <c r="F3238" s="273" t="s">
        <v>6813</v>
      </c>
      <c r="G3238" s="274">
        <v>306631240401</v>
      </c>
      <c r="H3238" s="273" t="s">
        <v>6832</v>
      </c>
      <c r="I3238" s="273" t="s">
        <v>5750</v>
      </c>
      <c r="J3238" s="273" t="s">
        <v>373</v>
      </c>
      <c r="K3238" s="275">
        <v>0.41749999999999998</v>
      </c>
      <c r="L3238" s="275">
        <v>0.41749999999999998</v>
      </c>
      <c r="M3238" s="275">
        <v>0.39050499999999999</v>
      </c>
      <c r="N3238" s="276">
        <v>6.4658682634730527</v>
      </c>
      <c r="O3238" s="273"/>
      <c r="P3238" s="273"/>
    </row>
    <row r="3239" spans="1:16" s="11" customFormat="1">
      <c r="A3239" s="271">
        <v>3236</v>
      </c>
      <c r="C3239" s="272" t="s">
        <v>1795</v>
      </c>
      <c r="D3239" s="272" t="s">
        <v>3211</v>
      </c>
      <c r="E3239" s="272"/>
      <c r="F3239" s="273" t="s">
        <v>6813</v>
      </c>
      <c r="G3239" s="274">
        <v>306631240402</v>
      </c>
      <c r="H3239" s="273" t="s">
        <v>6833</v>
      </c>
      <c r="I3239" s="273" t="s">
        <v>5750</v>
      </c>
      <c r="J3239" s="273" t="s">
        <v>373</v>
      </c>
      <c r="K3239" s="275">
        <v>0.47749999999999998</v>
      </c>
      <c r="L3239" s="275">
        <v>0.47749999999999998</v>
      </c>
      <c r="M3239" s="275">
        <v>0.44672600000000001</v>
      </c>
      <c r="N3239" s="276">
        <v>6.4448167539266947</v>
      </c>
      <c r="O3239" s="273"/>
      <c r="P3239" s="273"/>
    </row>
    <row r="3240" spans="1:16" s="11" customFormat="1">
      <c r="A3240" s="271">
        <v>3237</v>
      </c>
      <c r="C3240" s="272" t="s">
        <v>1795</v>
      </c>
      <c r="D3240" s="272" t="s">
        <v>3211</v>
      </c>
      <c r="E3240" s="272"/>
      <c r="F3240" s="273" t="s">
        <v>3264</v>
      </c>
      <c r="G3240" s="274">
        <v>306631440603</v>
      </c>
      <c r="H3240" s="273" t="s">
        <v>6834</v>
      </c>
      <c r="I3240" s="273" t="s">
        <v>5750</v>
      </c>
      <c r="J3240" s="273" t="s">
        <v>373</v>
      </c>
      <c r="K3240" s="275">
        <v>4.1599999999999998E-2</v>
      </c>
      <c r="L3240" s="275">
        <v>4.1599999999999998E-2</v>
      </c>
      <c r="M3240" s="275">
        <v>3.8956999999999999E-2</v>
      </c>
      <c r="N3240" s="276">
        <v>6.3533653846153832</v>
      </c>
      <c r="O3240" s="273"/>
      <c r="P3240" s="273"/>
    </row>
    <row r="3241" spans="1:16" s="11" customFormat="1">
      <c r="A3241" s="271">
        <v>3238</v>
      </c>
      <c r="C3241" s="272" t="s">
        <v>1795</v>
      </c>
      <c r="D3241" s="272" t="s">
        <v>3211</v>
      </c>
      <c r="E3241" s="272"/>
      <c r="F3241" s="273" t="s">
        <v>6835</v>
      </c>
      <c r="G3241" s="274">
        <v>306631140404</v>
      </c>
      <c r="H3241" s="273" t="s">
        <v>6836</v>
      </c>
      <c r="I3241" s="273" t="s">
        <v>5750</v>
      </c>
      <c r="J3241" s="273" t="s">
        <v>373</v>
      </c>
      <c r="K3241" s="275">
        <v>0.3382</v>
      </c>
      <c r="L3241" s="275">
        <v>0.3382</v>
      </c>
      <c r="M3241" s="275">
        <v>0.31673699999999999</v>
      </c>
      <c r="N3241" s="276">
        <v>6.3462448255470161</v>
      </c>
      <c r="O3241" s="273"/>
      <c r="P3241" s="273"/>
    </row>
    <row r="3242" spans="1:16" s="11" customFormat="1">
      <c r="A3242" s="271">
        <v>3239</v>
      </c>
      <c r="C3242" s="272" t="s">
        <v>1795</v>
      </c>
      <c r="D3242" s="272" t="s">
        <v>3211</v>
      </c>
      <c r="E3242" s="272"/>
      <c r="F3242" s="273" t="s">
        <v>6837</v>
      </c>
      <c r="G3242" s="274">
        <v>306631440102</v>
      </c>
      <c r="H3242" s="273" t="s">
        <v>6838</v>
      </c>
      <c r="I3242" s="273" t="s">
        <v>5750</v>
      </c>
      <c r="J3242" s="273" t="s">
        <v>373</v>
      </c>
      <c r="K3242" s="275">
        <v>0.49080000000000001</v>
      </c>
      <c r="L3242" s="275">
        <v>0.49080000000000001</v>
      </c>
      <c r="M3242" s="275">
        <v>0.459949</v>
      </c>
      <c r="N3242" s="276">
        <v>6.2858598207008995</v>
      </c>
      <c r="O3242" s="273"/>
      <c r="P3242" s="273"/>
    </row>
    <row r="3243" spans="1:16" s="11" customFormat="1">
      <c r="A3243" s="271">
        <v>3240</v>
      </c>
      <c r="C3243" s="272" t="s">
        <v>1795</v>
      </c>
      <c r="D3243" s="272" t="s">
        <v>3211</v>
      </c>
      <c r="E3243" s="272"/>
      <c r="F3243" s="273" t="s">
        <v>6817</v>
      </c>
      <c r="G3243" s="274">
        <v>306631140204</v>
      </c>
      <c r="H3243" s="273" t="s">
        <v>6839</v>
      </c>
      <c r="I3243" s="273" t="s">
        <v>5750</v>
      </c>
      <c r="J3243" s="273" t="s">
        <v>373</v>
      </c>
      <c r="K3243" s="275">
        <v>0.81320000000000003</v>
      </c>
      <c r="L3243" s="275">
        <v>0.81320000000000003</v>
      </c>
      <c r="M3243" s="275">
        <v>0.76221000000000005</v>
      </c>
      <c r="N3243" s="276">
        <v>6.2702902115100807</v>
      </c>
      <c r="O3243" s="273"/>
      <c r="P3243" s="273"/>
    </row>
    <row r="3244" spans="1:16" s="11" customFormat="1">
      <c r="A3244" s="271">
        <v>3241</v>
      </c>
      <c r="C3244" s="272" t="s">
        <v>1795</v>
      </c>
      <c r="D3244" s="272" t="s">
        <v>3211</v>
      </c>
      <c r="E3244" s="272"/>
      <c r="F3244" s="273" t="s">
        <v>6840</v>
      </c>
      <c r="G3244" s="274">
        <v>306631140101</v>
      </c>
      <c r="H3244" s="273" t="s">
        <v>6841</v>
      </c>
      <c r="I3244" s="273" t="s">
        <v>5750</v>
      </c>
      <c r="J3244" s="273" t="s">
        <v>373</v>
      </c>
      <c r="K3244" s="275">
        <v>0.71879999999999999</v>
      </c>
      <c r="L3244" s="275">
        <v>0.71879999999999999</v>
      </c>
      <c r="M3244" s="275">
        <v>0.67384299999999997</v>
      </c>
      <c r="N3244" s="276">
        <v>6.2544518642181455</v>
      </c>
      <c r="O3244" s="273"/>
      <c r="P3244" s="273"/>
    </row>
    <row r="3245" spans="1:16" s="11" customFormat="1">
      <c r="A3245" s="271">
        <v>3242</v>
      </c>
      <c r="C3245" s="272" t="s">
        <v>1795</v>
      </c>
      <c r="D3245" s="272" t="s">
        <v>3211</v>
      </c>
      <c r="E3245" s="272"/>
      <c r="F3245" s="273" t="s">
        <v>6818</v>
      </c>
      <c r="G3245" s="274">
        <v>306631240202</v>
      </c>
      <c r="H3245" s="273" t="s">
        <v>6358</v>
      </c>
      <c r="I3245" s="273" t="s">
        <v>5750</v>
      </c>
      <c r="J3245" s="273" t="s">
        <v>373</v>
      </c>
      <c r="K3245" s="275">
        <v>0.59140000000000004</v>
      </c>
      <c r="L3245" s="275">
        <v>0.59140000000000004</v>
      </c>
      <c r="M3245" s="275">
        <v>0.55487399999999998</v>
      </c>
      <c r="N3245" s="276">
        <v>6.1761920865742397</v>
      </c>
      <c r="O3245" s="273"/>
      <c r="P3245" s="273"/>
    </row>
    <row r="3246" spans="1:16" s="11" customFormat="1">
      <c r="A3246" s="271">
        <v>3243</v>
      </c>
      <c r="C3246" s="272" t="s">
        <v>1795</v>
      </c>
      <c r="D3246" s="272" t="s">
        <v>3211</v>
      </c>
      <c r="E3246" s="272"/>
      <c r="F3246" s="273" t="s">
        <v>6842</v>
      </c>
      <c r="G3246" s="274">
        <v>306631240304</v>
      </c>
      <c r="H3246" s="273" t="s">
        <v>6843</v>
      </c>
      <c r="I3246" s="273" t="s">
        <v>5750</v>
      </c>
      <c r="J3246" s="273" t="s">
        <v>373</v>
      </c>
      <c r="K3246" s="275">
        <v>0.42759999999999998</v>
      </c>
      <c r="L3246" s="275">
        <v>0.42759999999999998</v>
      </c>
      <c r="M3246" s="275">
        <v>0.40123399999999998</v>
      </c>
      <c r="N3246" s="276">
        <v>6.1660430308699716</v>
      </c>
      <c r="O3246" s="273"/>
      <c r="P3246" s="273"/>
    </row>
    <row r="3247" spans="1:16" s="11" customFormat="1">
      <c r="A3247" s="271">
        <v>3244</v>
      </c>
      <c r="C3247" s="272" t="s">
        <v>1795</v>
      </c>
      <c r="D3247" s="272" t="s">
        <v>3211</v>
      </c>
      <c r="E3247" s="272"/>
      <c r="F3247" s="273" t="s">
        <v>3275</v>
      </c>
      <c r="G3247" s="274">
        <v>306631440403</v>
      </c>
      <c r="H3247" s="273" t="s">
        <v>6844</v>
      </c>
      <c r="I3247" s="273" t="s">
        <v>5750</v>
      </c>
      <c r="J3247" s="273" t="s">
        <v>373</v>
      </c>
      <c r="K3247" s="275">
        <v>1.2203999999999999</v>
      </c>
      <c r="L3247" s="275">
        <v>1.2203999999999999</v>
      </c>
      <c r="M3247" s="275">
        <v>1.1452089999999999</v>
      </c>
      <c r="N3247" s="276">
        <v>6.1611766633890532</v>
      </c>
      <c r="O3247" s="273"/>
      <c r="P3247" s="273"/>
    </row>
    <row r="3248" spans="1:16" s="11" customFormat="1">
      <c r="A3248" s="271">
        <v>3245</v>
      </c>
      <c r="C3248" s="272" t="s">
        <v>1795</v>
      </c>
      <c r="D3248" s="272" t="s">
        <v>3211</v>
      </c>
      <c r="E3248" s="272"/>
      <c r="F3248" s="273" t="s">
        <v>6822</v>
      </c>
      <c r="G3248" s="274">
        <v>306631340402</v>
      </c>
      <c r="H3248" s="273" t="s">
        <v>6845</v>
      </c>
      <c r="I3248" s="273" t="s">
        <v>5750</v>
      </c>
      <c r="J3248" s="273" t="s">
        <v>373</v>
      </c>
      <c r="K3248" s="275">
        <v>0.18820000000000001</v>
      </c>
      <c r="L3248" s="275">
        <v>0.18820000000000001</v>
      </c>
      <c r="M3248" s="275">
        <v>0.17660600000000001</v>
      </c>
      <c r="N3248" s="276">
        <v>6.1604675876726844</v>
      </c>
      <c r="O3248" s="273"/>
      <c r="P3248" s="273"/>
    </row>
    <row r="3249" spans="1:16" s="11" customFormat="1">
      <c r="A3249" s="271">
        <v>3246</v>
      </c>
      <c r="C3249" s="272" t="s">
        <v>1795</v>
      </c>
      <c r="D3249" s="272" t="s">
        <v>3211</v>
      </c>
      <c r="E3249" s="272"/>
      <c r="F3249" s="273" t="s">
        <v>6824</v>
      </c>
      <c r="G3249" s="274">
        <v>306631340302</v>
      </c>
      <c r="H3249" s="273" t="s">
        <v>6846</v>
      </c>
      <c r="I3249" s="273" t="s">
        <v>5750</v>
      </c>
      <c r="J3249" s="273" t="s">
        <v>373</v>
      </c>
      <c r="K3249" s="275">
        <v>0.34839999999999999</v>
      </c>
      <c r="L3249" s="275">
        <v>0.34839999999999999</v>
      </c>
      <c r="M3249" s="275">
        <v>0.32718900000000001</v>
      </c>
      <c r="N3249" s="276">
        <v>6.0881171067738178</v>
      </c>
      <c r="O3249" s="273"/>
      <c r="P3249" s="273"/>
    </row>
    <row r="3250" spans="1:16" s="11" customFormat="1">
      <c r="A3250" s="271">
        <v>3247</v>
      </c>
      <c r="C3250" s="272" t="s">
        <v>1795</v>
      </c>
      <c r="D3250" s="272" t="s">
        <v>3211</v>
      </c>
      <c r="E3250" s="272"/>
      <c r="F3250" s="273" t="s">
        <v>6840</v>
      </c>
      <c r="G3250" s="274">
        <v>306631140103</v>
      </c>
      <c r="H3250" s="273" t="s">
        <v>6847</v>
      </c>
      <c r="I3250" s="273" t="s">
        <v>5750</v>
      </c>
      <c r="J3250" s="273" t="s">
        <v>373</v>
      </c>
      <c r="K3250" s="275">
        <v>0.27460000000000001</v>
      </c>
      <c r="L3250" s="275">
        <v>0.27460000000000001</v>
      </c>
      <c r="M3250" s="275">
        <v>0.25808799999999998</v>
      </c>
      <c r="N3250" s="276">
        <v>6.0131099781500463</v>
      </c>
      <c r="O3250" s="273"/>
      <c r="P3250" s="273"/>
    </row>
    <row r="3251" spans="1:16" s="11" customFormat="1">
      <c r="A3251" s="271">
        <v>3248</v>
      </c>
      <c r="C3251" s="272" t="s">
        <v>1795</v>
      </c>
      <c r="D3251" s="272" t="s">
        <v>3211</v>
      </c>
      <c r="E3251" s="272"/>
      <c r="F3251" s="273" t="s">
        <v>3268</v>
      </c>
      <c r="G3251" s="274">
        <v>306631440302</v>
      </c>
      <c r="H3251" s="273" t="s">
        <v>5817</v>
      </c>
      <c r="I3251" s="273" t="s">
        <v>5750</v>
      </c>
      <c r="J3251" s="273" t="s">
        <v>373</v>
      </c>
      <c r="K3251" s="275">
        <v>0.5948</v>
      </c>
      <c r="L3251" s="275">
        <v>0.5948</v>
      </c>
      <c r="M3251" s="275">
        <v>0.55913999999999997</v>
      </c>
      <c r="N3251" s="276">
        <v>5.9952925353059898</v>
      </c>
      <c r="O3251" s="273"/>
      <c r="P3251" s="273"/>
    </row>
    <row r="3252" spans="1:16" s="11" customFormat="1">
      <c r="A3252" s="271">
        <v>3249</v>
      </c>
      <c r="C3252" s="272" t="s">
        <v>1795</v>
      </c>
      <c r="D3252" s="272" t="s">
        <v>3211</v>
      </c>
      <c r="E3252" s="272"/>
      <c r="F3252" s="273" t="s">
        <v>3264</v>
      </c>
      <c r="G3252" s="274">
        <v>306631440602</v>
      </c>
      <c r="H3252" s="273" t="s">
        <v>6848</v>
      </c>
      <c r="I3252" s="273" t="s">
        <v>5762</v>
      </c>
      <c r="J3252" s="273" t="s">
        <v>373</v>
      </c>
      <c r="K3252" s="275">
        <v>0.1032</v>
      </c>
      <c r="L3252" s="275">
        <v>0.1032</v>
      </c>
      <c r="M3252" s="275">
        <v>9.7042000000000003E-2</v>
      </c>
      <c r="N3252" s="276">
        <v>5.9670542635658883</v>
      </c>
      <c r="O3252" s="273"/>
      <c r="P3252" s="273"/>
    </row>
    <row r="3253" spans="1:16" s="11" customFormat="1">
      <c r="A3253" s="271">
        <v>3250</v>
      </c>
      <c r="C3253" s="272" t="s">
        <v>1795</v>
      </c>
      <c r="D3253" s="272" t="s">
        <v>3211</v>
      </c>
      <c r="E3253" s="272"/>
      <c r="F3253" s="273" t="s">
        <v>6835</v>
      </c>
      <c r="G3253" s="274">
        <v>306631140403</v>
      </c>
      <c r="H3253" s="273" t="s">
        <v>6849</v>
      </c>
      <c r="I3253" s="273" t="s">
        <v>5750</v>
      </c>
      <c r="J3253" s="273" t="s">
        <v>373</v>
      </c>
      <c r="K3253" s="275">
        <v>0.29320000000000002</v>
      </c>
      <c r="L3253" s="275">
        <v>0.29320000000000002</v>
      </c>
      <c r="M3253" s="275">
        <v>0.27574500000000002</v>
      </c>
      <c r="N3253" s="276">
        <v>5.9532742155525229</v>
      </c>
      <c r="O3253" s="273"/>
      <c r="P3253" s="273"/>
    </row>
    <row r="3254" spans="1:16" s="11" customFormat="1">
      <c r="A3254" s="271">
        <v>3251</v>
      </c>
      <c r="C3254" s="272" t="s">
        <v>1795</v>
      </c>
      <c r="D3254" s="272" t="s">
        <v>3211</v>
      </c>
      <c r="E3254" s="272"/>
      <c r="F3254" s="273" t="s">
        <v>6837</v>
      </c>
      <c r="G3254" s="274">
        <v>306631440101</v>
      </c>
      <c r="H3254" s="273" t="s">
        <v>6693</v>
      </c>
      <c r="I3254" s="273" t="s">
        <v>5750</v>
      </c>
      <c r="J3254" s="273" t="s">
        <v>373</v>
      </c>
      <c r="K3254" s="275">
        <v>0.59099999999999997</v>
      </c>
      <c r="L3254" s="275">
        <v>0.59099999999999997</v>
      </c>
      <c r="M3254" s="275">
        <v>0.55585899999999999</v>
      </c>
      <c r="N3254" s="276">
        <v>5.9460236886632796</v>
      </c>
      <c r="O3254" s="273"/>
      <c r="P3254" s="273"/>
    </row>
    <row r="3255" spans="1:16" s="11" customFormat="1">
      <c r="A3255" s="271">
        <v>3252</v>
      </c>
      <c r="C3255" s="272" t="s">
        <v>1795</v>
      </c>
      <c r="D3255" s="272" t="s">
        <v>3211</v>
      </c>
      <c r="E3255" s="272"/>
      <c r="F3255" s="273" t="s">
        <v>6818</v>
      </c>
      <c r="G3255" s="274">
        <v>306631240201</v>
      </c>
      <c r="H3255" s="273" t="s">
        <v>6850</v>
      </c>
      <c r="I3255" s="273" t="s">
        <v>5750</v>
      </c>
      <c r="J3255" s="273" t="s">
        <v>373</v>
      </c>
      <c r="K3255" s="275">
        <v>0.49280000000000002</v>
      </c>
      <c r="L3255" s="275">
        <v>0.49280000000000002</v>
      </c>
      <c r="M3255" s="275">
        <v>0.46354000000000001</v>
      </c>
      <c r="N3255" s="276">
        <v>5.9375000000000018</v>
      </c>
      <c r="O3255" s="273"/>
      <c r="P3255" s="273"/>
    </row>
    <row r="3256" spans="1:16" s="11" customFormat="1">
      <c r="A3256" s="271">
        <v>3253</v>
      </c>
      <c r="C3256" s="272" t="s">
        <v>1795</v>
      </c>
      <c r="D3256" s="272" t="s">
        <v>3211</v>
      </c>
      <c r="E3256" s="272"/>
      <c r="F3256" s="273" t="s">
        <v>6829</v>
      </c>
      <c r="G3256" s="274">
        <v>306631340202</v>
      </c>
      <c r="H3256" s="273" t="s">
        <v>6851</v>
      </c>
      <c r="I3256" s="273" t="s">
        <v>5750</v>
      </c>
      <c r="J3256" s="273" t="s">
        <v>373</v>
      </c>
      <c r="K3256" s="275">
        <v>0.40260000000000001</v>
      </c>
      <c r="L3256" s="275">
        <v>0.40260000000000001</v>
      </c>
      <c r="M3256" s="275">
        <v>0.378807</v>
      </c>
      <c r="N3256" s="276">
        <v>5.9098360655737725</v>
      </c>
      <c r="O3256" s="273"/>
      <c r="P3256" s="273"/>
    </row>
    <row r="3257" spans="1:16" s="11" customFormat="1">
      <c r="A3257" s="271">
        <v>3254</v>
      </c>
      <c r="C3257" s="272" t="s">
        <v>1795</v>
      </c>
      <c r="D3257" s="272" t="s">
        <v>3211</v>
      </c>
      <c r="E3257" s="272"/>
      <c r="F3257" s="273" t="s">
        <v>6852</v>
      </c>
      <c r="G3257" s="274">
        <v>306631440501</v>
      </c>
      <c r="H3257" s="273" t="s">
        <v>6853</v>
      </c>
      <c r="I3257" s="273" t="s">
        <v>5750</v>
      </c>
      <c r="J3257" s="273" t="s">
        <v>373</v>
      </c>
      <c r="K3257" s="275">
        <v>0.51739999999999997</v>
      </c>
      <c r="L3257" s="275">
        <v>0.51739999999999997</v>
      </c>
      <c r="M3257" s="275">
        <v>0.48688100000000001</v>
      </c>
      <c r="N3257" s="276">
        <v>5.8985311171240751</v>
      </c>
      <c r="O3257" s="273"/>
      <c r="P3257" s="273"/>
    </row>
    <row r="3258" spans="1:16" s="11" customFormat="1">
      <c r="A3258" s="271">
        <v>3255</v>
      </c>
      <c r="C3258" s="272" t="s">
        <v>1795</v>
      </c>
      <c r="D3258" s="272" t="s">
        <v>3211</v>
      </c>
      <c r="E3258" s="272"/>
      <c r="F3258" s="273" t="s">
        <v>6842</v>
      </c>
      <c r="G3258" s="274">
        <v>306631240302</v>
      </c>
      <c r="H3258" s="273" t="s">
        <v>6854</v>
      </c>
      <c r="I3258" s="273" t="s">
        <v>5750</v>
      </c>
      <c r="J3258" s="273" t="s">
        <v>373</v>
      </c>
      <c r="K3258" s="275">
        <v>0.4012</v>
      </c>
      <c r="L3258" s="275">
        <v>0.4012</v>
      </c>
      <c r="M3258" s="275">
        <v>0.377834</v>
      </c>
      <c r="N3258" s="276">
        <v>5.8240279162512456</v>
      </c>
      <c r="O3258" s="273"/>
      <c r="P3258" s="273"/>
    </row>
    <row r="3259" spans="1:16" s="11" customFormat="1">
      <c r="A3259" s="271">
        <v>3256</v>
      </c>
      <c r="C3259" s="272" t="s">
        <v>1795</v>
      </c>
      <c r="D3259" s="272" t="s">
        <v>3211</v>
      </c>
      <c r="E3259" s="272"/>
      <c r="F3259" s="273" t="s">
        <v>6817</v>
      </c>
      <c r="G3259" s="274">
        <v>306631140203</v>
      </c>
      <c r="H3259" s="273" t="s">
        <v>6855</v>
      </c>
      <c r="I3259" s="273" t="s">
        <v>5750</v>
      </c>
      <c r="J3259" s="273" t="s">
        <v>373</v>
      </c>
      <c r="K3259" s="275">
        <v>0.83016000000000001</v>
      </c>
      <c r="L3259" s="275">
        <v>0.83016000000000001</v>
      </c>
      <c r="M3259" s="275">
        <v>0.78211600000000003</v>
      </c>
      <c r="N3259" s="276">
        <v>5.7873181073527968</v>
      </c>
      <c r="O3259" s="273"/>
      <c r="P3259" s="273"/>
    </row>
    <row r="3260" spans="1:16" s="11" customFormat="1">
      <c r="A3260" s="271">
        <v>3257</v>
      </c>
      <c r="C3260" s="272" t="s">
        <v>1795</v>
      </c>
      <c r="D3260" s="272" t="s">
        <v>3211</v>
      </c>
      <c r="E3260" s="272"/>
      <c r="F3260" s="273" t="s">
        <v>6842</v>
      </c>
      <c r="G3260" s="274">
        <v>306631240303</v>
      </c>
      <c r="H3260" s="273" t="s">
        <v>6856</v>
      </c>
      <c r="I3260" s="273" t="s">
        <v>5750</v>
      </c>
      <c r="J3260" s="273" t="s">
        <v>373</v>
      </c>
      <c r="K3260" s="275">
        <v>0.22531999999999999</v>
      </c>
      <c r="L3260" s="275">
        <v>0.22531999999999999</v>
      </c>
      <c r="M3260" s="275">
        <v>0.21235499999999999</v>
      </c>
      <c r="N3260" s="276">
        <v>5.7540387005148252</v>
      </c>
      <c r="O3260" s="273"/>
      <c r="P3260" s="273"/>
    </row>
    <row r="3261" spans="1:16" s="11" customFormat="1">
      <c r="A3261" s="271">
        <v>3258</v>
      </c>
      <c r="C3261" s="272" t="s">
        <v>1795</v>
      </c>
      <c r="D3261" s="272" t="s">
        <v>3211</v>
      </c>
      <c r="E3261" s="272"/>
      <c r="F3261" s="273" t="s">
        <v>3277</v>
      </c>
      <c r="G3261" s="274">
        <v>306631340103</v>
      </c>
      <c r="H3261" s="273" t="s">
        <v>5767</v>
      </c>
      <c r="I3261" s="273" t="s">
        <v>5750</v>
      </c>
      <c r="J3261" s="273" t="s">
        <v>373</v>
      </c>
      <c r="K3261" s="275">
        <v>0.51900000000000002</v>
      </c>
      <c r="L3261" s="275">
        <v>0.51900000000000002</v>
      </c>
      <c r="M3261" s="275">
        <v>0.489151</v>
      </c>
      <c r="N3261" s="276">
        <v>5.7512524084778445</v>
      </c>
      <c r="O3261" s="273"/>
      <c r="P3261" s="273"/>
    </row>
    <row r="3262" spans="1:16" s="11" customFormat="1">
      <c r="A3262" s="271">
        <v>3259</v>
      </c>
      <c r="C3262" s="272" t="s">
        <v>1795</v>
      </c>
      <c r="D3262" s="272" t="s">
        <v>3211</v>
      </c>
      <c r="E3262" s="272"/>
      <c r="F3262" s="273" t="s">
        <v>6829</v>
      </c>
      <c r="G3262" s="274">
        <v>306631340204</v>
      </c>
      <c r="H3262" s="273" t="s">
        <v>6857</v>
      </c>
      <c r="I3262" s="273" t="s">
        <v>5750</v>
      </c>
      <c r="J3262" s="273" t="s">
        <v>373</v>
      </c>
      <c r="K3262" s="275">
        <v>1.3</v>
      </c>
      <c r="L3262" s="275">
        <v>1.3</v>
      </c>
      <c r="M3262" s="275">
        <v>1.2258100000000001</v>
      </c>
      <c r="N3262" s="276">
        <v>5.7069230769230748</v>
      </c>
      <c r="O3262" s="273"/>
      <c r="P3262" s="273"/>
    </row>
    <row r="3263" spans="1:16" s="11" customFormat="1">
      <c r="A3263" s="271">
        <v>3260</v>
      </c>
      <c r="C3263" s="272" t="s">
        <v>1795</v>
      </c>
      <c r="D3263" s="272" t="s">
        <v>3211</v>
      </c>
      <c r="E3263" s="272"/>
      <c r="F3263" s="273" t="s">
        <v>3275</v>
      </c>
      <c r="G3263" s="274">
        <v>306631440401</v>
      </c>
      <c r="H3263" s="273" t="s">
        <v>6858</v>
      </c>
      <c r="I3263" s="273" t="s">
        <v>5750</v>
      </c>
      <c r="J3263" s="273" t="s">
        <v>373</v>
      </c>
      <c r="K3263" s="275">
        <v>0.90239999999999998</v>
      </c>
      <c r="L3263" s="275">
        <v>0.90239999999999998</v>
      </c>
      <c r="M3263" s="275">
        <v>0.85119500000000003</v>
      </c>
      <c r="N3263" s="276">
        <v>5.6743129432624055</v>
      </c>
      <c r="O3263" s="273"/>
      <c r="P3263" s="273"/>
    </row>
    <row r="3264" spans="1:16" s="11" customFormat="1">
      <c r="A3264" s="271">
        <v>3261</v>
      </c>
      <c r="C3264" s="272" t="s">
        <v>1795</v>
      </c>
      <c r="D3264" s="272" t="s">
        <v>3211</v>
      </c>
      <c r="E3264" s="272"/>
      <c r="F3264" s="273" t="s">
        <v>6817</v>
      </c>
      <c r="G3264" s="274">
        <v>306631140202</v>
      </c>
      <c r="H3264" s="273" t="s">
        <v>6859</v>
      </c>
      <c r="I3264" s="273" t="s">
        <v>5750</v>
      </c>
      <c r="J3264" s="273" t="s">
        <v>373</v>
      </c>
      <c r="K3264" s="275">
        <v>0.18440000000000001</v>
      </c>
      <c r="L3264" s="275">
        <v>0.18440000000000001</v>
      </c>
      <c r="M3264" s="275">
        <v>0.17397699999999999</v>
      </c>
      <c r="N3264" s="276">
        <v>5.6523861171366683</v>
      </c>
      <c r="O3264" s="273"/>
      <c r="P3264" s="273"/>
    </row>
    <row r="3265" spans="1:16" s="11" customFormat="1">
      <c r="A3265" s="271">
        <v>3262</v>
      </c>
      <c r="C3265" s="272" t="s">
        <v>1795</v>
      </c>
      <c r="D3265" s="272" t="s">
        <v>3211</v>
      </c>
      <c r="E3265" s="272"/>
      <c r="F3265" s="273" t="s">
        <v>6852</v>
      </c>
      <c r="G3265" s="274">
        <v>306631440502</v>
      </c>
      <c r="H3265" s="273" t="s">
        <v>6860</v>
      </c>
      <c r="I3265" s="273" t="s">
        <v>5750</v>
      </c>
      <c r="J3265" s="273" t="s">
        <v>373</v>
      </c>
      <c r="K3265" s="275">
        <v>1.1374</v>
      </c>
      <c r="L3265" s="275">
        <v>1.1374</v>
      </c>
      <c r="M3265" s="275">
        <v>1.074338</v>
      </c>
      <c r="N3265" s="276">
        <v>5.54439950764902</v>
      </c>
      <c r="O3265" s="273"/>
      <c r="P3265" s="273"/>
    </row>
    <row r="3266" spans="1:16" s="11" customFormat="1">
      <c r="A3266" s="271">
        <v>3263</v>
      </c>
      <c r="C3266" s="272" t="s">
        <v>1795</v>
      </c>
      <c r="D3266" s="272" t="s">
        <v>3211</v>
      </c>
      <c r="E3266" s="272"/>
      <c r="F3266" s="273" t="s">
        <v>3268</v>
      </c>
      <c r="G3266" s="274">
        <v>306631440303</v>
      </c>
      <c r="H3266" s="273" t="s">
        <v>6861</v>
      </c>
      <c r="I3266" s="273" t="s">
        <v>5750</v>
      </c>
      <c r="J3266" s="273" t="s">
        <v>373</v>
      </c>
      <c r="K3266" s="275">
        <v>0.38679999999999998</v>
      </c>
      <c r="L3266" s="275">
        <v>0.38679999999999998</v>
      </c>
      <c r="M3266" s="275">
        <v>0.365373</v>
      </c>
      <c r="N3266" s="276">
        <v>5.5395553257497347</v>
      </c>
      <c r="O3266" s="273"/>
      <c r="P3266" s="273"/>
    </row>
    <row r="3267" spans="1:16" s="11" customFormat="1">
      <c r="A3267" s="271">
        <v>3264</v>
      </c>
      <c r="C3267" s="272" t="s">
        <v>1795</v>
      </c>
      <c r="D3267" s="272" t="s">
        <v>3211</v>
      </c>
      <c r="E3267" s="272"/>
      <c r="F3267" s="273" t="s">
        <v>6813</v>
      </c>
      <c r="G3267" s="274">
        <v>306631240403</v>
      </c>
      <c r="H3267" s="273" t="s">
        <v>6862</v>
      </c>
      <c r="I3267" s="273" t="s">
        <v>5750</v>
      </c>
      <c r="J3267" s="273" t="s">
        <v>373</v>
      </c>
      <c r="K3267" s="275">
        <v>0.63629999999999998</v>
      </c>
      <c r="L3267" s="275">
        <v>0.63629999999999998</v>
      </c>
      <c r="M3267" s="275">
        <v>0.60124100000000003</v>
      </c>
      <c r="N3267" s="276">
        <v>5.509822410812502</v>
      </c>
      <c r="O3267" s="273"/>
      <c r="P3267" s="273"/>
    </row>
    <row r="3268" spans="1:16" s="11" customFormat="1">
      <c r="A3268" s="271">
        <v>3265</v>
      </c>
      <c r="C3268" s="272" t="s">
        <v>1795</v>
      </c>
      <c r="D3268" s="272" t="s">
        <v>3211</v>
      </c>
      <c r="E3268" s="272"/>
      <c r="F3268" s="273" t="s">
        <v>3273</v>
      </c>
      <c r="G3268" s="274">
        <v>306631240104</v>
      </c>
      <c r="H3268" s="273" t="s">
        <v>6863</v>
      </c>
      <c r="I3268" s="273" t="s">
        <v>5750</v>
      </c>
      <c r="J3268" s="273" t="s">
        <v>373</v>
      </c>
      <c r="K3268" s="275">
        <v>0.73299999999999998</v>
      </c>
      <c r="L3268" s="275">
        <v>0.73299999999999998</v>
      </c>
      <c r="M3268" s="275">
        <v>0.69387100000000002</v>
      </c>
      <c r="N3268" s="276">
        <v>5.3381991814461083</v>
      </c>
      <c r="O3268" s="273"/>
      <c r="P3268" s="273"/>
    </row>
    <row r="3269" spans="1:16" s="11" customFormat="1">
      <c r="A3269" s="271">
        <v>3266</v>
      </c>
      <c r="C3269" s="272" t="s">
        <v>1795</v>
      </c>
      <c r="D3269" s="272" t="s">
        <v>3211</v>
      </c>
      <c r="E3269" s="272"/>
      <c r="F3269" s="273" t="s">
        <v>6852</v>
      </c>
      <c r="G3269" s="274">
        <v>306631440503</v>
      </c>
      <c r="H3269" s="273" t="s">
        <v>6864</v>
      </c>
      <c r="I3269" s="273" t="s">
        <v>5750</v>
      </c>
      <c r="J3269" s="273" t="s">
        <v>373</v>
      </c>
      <c r="K3269" s="275">
        <v>0.34300000000000003</v>
      </c>
      <c r="L3269" s="275">
        <v>0.34300000000000003</v>
      </c>
      <c r="M3269" s="275">
        <v>0.32490000000000002</v>
      </c>
      <c r="N3269" s="276">
        <v>5.2769679300291559</v>
      </c>
      <c r="O3269" s="273"/>
      <c r="P3269" s="273"/>
    </row>
    <row r="3270" spans="1:16" s="11" customFormat="1">
      <c r="A3270" s="271">
        <v>3267</v>
      </c>
      <c r="C3270" s="272" t="s">
        <v>1795</v>
      </c>
      <c r="D3270" s="272" t="s">
        <v>3211</v>
      </c>
      <c r="E3270" s="272"/>
      <c r="F3270" s="273" t="s">
        <v>6842</v>
      </c>
      <c r="G3270" s="274">
        <v>306631240301</v>
      </c>
      <c r="H3270" s="273" t="s">
        <v>6865</v>
      </c>
      <c r="I3270" s="273" t="s">
        <v>5750</v>
      </c>
      <c r="J3270" s="273" t="s">
        <v>373</v>
      </c>
      <c r="K3270" s="275">
        <v>0.60040000000000004</v>
      </c>
      <c r="L3270" s="275">
        <v>0.60040000000000004</v>
      </c>
      <c r="M3270" s="275">
        <v>0.56891700000000001</v>
      </c>
      <c r="N3270" s="276">
        <v>5.2436708860759556</v>
      </c>
      <c r="O3270" s="273"/>
      <c r="P3270" s="273"/>
    </row>
    <row r="3271" spans="1:16" s="11" customFormat="1">
      <c r="A3271" s="271">
        <v>3268</v>
      </c>
      <c r="C3271" s="272" t="s">
        <v>1795</v>
      </c>
      <c r="D3271" s="272" t="s">
        <v>3211</v>
      </c>
      <c r="E3271" s="272"/>
      <c r="F3271" s="273" t="s">
        <v>6829</v>
      </c>
      <c r="G3271" s="274">
        <v>306631340201</v>
      </c>
      <c r="H3271" s="273" t="s">
        <v>6866</v>
      </c>
      <c r="I3271" s="273" t="s">
        <v>5750</v>
      </c>
      <c r="J3271" s="273" t="s">
        <v>373</v>
      </c>
      <c r="K3271" s="275">
        <v>0.377</v>
      </c>
      <c r="L3271" s="275">
        <v>0.377</v>
      </c>
      <c r="M3271" s="275">
        <v>0.35755900000000002</v>
      </c>
      <c r="N3271" s="276">
        <v>5.1567639257294395</v>
      </c>
      <c r="O3271" s="273"/>
      <c r="P3271" s="273"/>
    </row>
    <row r="3272" spans="1:16" s="11" customFormat="1">
      <c r="A3272" s="271">
        <v>3269</v>
      </c>
      <c r="C3272" s="272" t="s">
        <v>1795</v>
      </c>
      <c r="D3272" s="272" t="s">
        <v>3211</v>
      </c>
      <c r="E3272" s="272"/>
      <c r="F3272" s="273" t="s">
        <v>6840</v>
      </c>
      <c r="G3272" s="274">
        <v>306631140102</v>
      </c>
      <c r="H3272" s="273" t="s">
        <v>6867</v>
      </c>
      <c r="I3272" s="273" t="s">
        <v>5750</v>
      </c>
      <c r="J3272" s="273" t="s">
        <v>373</v>
      </c>
      <c r="K3272" s="275">
        <v>0.71299999999999997</v>
      </c>
      <c r="L3272" s="275">
        <v>0.71299999999999997</v>
      </c>
      <c r="M3272" s="275">
        <v>0.67638100000000001</v>
      </c>
      <c r="N3272" s="276">
        <v>5.1359046283309899</v>
      </c>
      <c r="O3272" s="273"/>
      <c r="P3272" s="273"/>
    </row>
    <row r="3273" spans="1:16" s="11" customFormat="1">
      <c r="A3273" s="271">
        <v>3270</v>
      </c>
      <c r="C3273" s="272" t="s">
        <v>1795</v>
      </c>
      <c r="D3273" s="272" t="s">
        <v>3211</v>
      </c>
      <c r="E3273" s="272"/>
      <c r="F3273" s="273" t="s">
        <v>6691</v>
      </c>
      <c r="G3273" s="274">
        <v>306621240102</v>
      </c>
      <c r="H3273" s="273" t="s">
        <v>6868</v>
      </c>
      <c r="I3273" s="273" t="s">
        <v>5750</v>
      </c>
      <c r="J3273" s="273" t="s">
        <v>373</v>
      </c>
      <c r="K3273" s="275">
        <v>0.56100000000000005</v>
      </c>
      <c r="L3273" s="275">
        <v>0.56100000000000005</v>
      </c>
      <c r="M3273" s="275">
        <v>0.53259299999999998</v>
      </c>
      <c r="N3273" s="276">
        <v>5.0636363636363759</v>
      </c>
      <c r="O3273" s="273"/>
      <c r="P3273" s="273"/>
    </row>
    <row r="3274" spans="1:16" s="11" customFormat="1">
      <c r="A3274" s="271">
        <v>3271</v>
      </c>
      <c r="C3274" s="272" t="s">
        <v>1795</v>
      </c>
      <c r="D3274" s="272" t="s">
        <v>3211</v>
      </c>
      <c r="E3274" s="272"/>
      <c r="F3274" s="273" t="s">
        <v>3273</v>
      </c>
      <c r="G3274" s="274">
        <v>306631240103</v>
      </c>
      <c r="H3274" s="273" t="s">
        <v>6869</v>
      </c>
      <c r="I3274" s="273" t="s">
        <v>5750</v>
      </c>
      <c r="J3274" s="273" t="s">
        <v>373</v>
      </c>
      <c r="K3274" s="275">
        <v>0.84399999999999997</v>
      </c>
      <c r="L3274" s="275">
        <v>0.84399999999999997</v>
      </c>
      <c r="M3274" s="275">
        <v>0.80173700000000003</v>
      </c>
      <c r="N3274" s="276">
        <v>5.0074644549762963</v>
      </c>
      <c r="O3274" s="273"/>
      <c r="P3274" s="273"/>
    </row>
    <row r="3275" spans="1:16" s="11" customFormat="1">
      <c r="A3275" s="271">
        <v>3272</v>
      </c>
      <c r="C3275" s="272" t="s">
        <v>1795</v>
      </c>
      <c r="D3275" s="272" t="s">
        <v>3211</v>
      </c>
      <c r="E3275" s="272"/>
      <c r="F3275" s="273" t="s">
        <v>6814</v>
      </c>
      <c r="G3275" s="274">
        <v>306631440204</v>
      </c>
      <c r="H3275" s="273" t="s">
        <v>6870</v>
      </c>
      <c r="I3275" s="273" t="s">
        <v>5750</v>
      </c>
      <c r="J3275" s="273" t="s">
        <v>373</v>
      </c>
      <c r="K3275" s="275">
        <v>0.19939999999999999</v>
      </c>
      <c r="L3275" s="275">
        <v>0.19939999999999999</v>
      </c>
      <c r="M3275" s="275">
        <v>0.18957299999999999</v>
      </c>
      <c r="N3275" s="276">
        <v>4.9282848545636924</v>
      </c>
      <c r="O3275" s="273"/>
      <c r="P3275" s="273"/>
    </row>
    <row r="3276" spans="1:16" s="11" customFormat="1">
      <c r="A3276" s="271">
        <v>3273</v>
      </c>
      <c r="C3276" s="272" t="s">
        <v>1795</v>
      </c>
      <c r="D3276" s="272" t="s">
        <v>3211</v>
      </c>
      <c r="E3276" s="272"/>
      <c r="F3276" s="273" t="s">
        <v>6835</v>
      </c>
      <c r="G3276" s="274">
        <v>306631140402</v>
      </c>
      <c r="H3276" s="273" t="s">
        <v>6871</v>
      </c>
      <c r="I3276" s="273" t="s">
        <v>5750</v>
      </c>
      <c r="J3276" s="273" t="s">
        <v>373</v>
      </c>
      <c r="K3276" s="275">
        <v>1.04</v>
      </c>
      <c r="L3276" s="275">
        <v>1.04</v>
      </c>
      <c r="M3276" s="275">
        <v>0.98888900000000002</v>
      </c>
      <c r="N3276" s="276">
        <v>4.9145192307692316</v>
      </c>
      <c r="O3276" s="273"/>
      <c r="P3276" s="273"/>
    </row>
    <row r="3277" spans="1:16" s="11" customFormat="1">
      <c r="A3277" s="271">
        <v>3274</v>
      </c>
      <c r="C3277" s="272" t="s">
        <v>1795</v>
      </c>
      <c r="D3277" s="272" t="s">
        <v>3211</v>
      </c>
      <c r="E3277" s="272"/>
      <c r="F3277" s="273" t="s">
        <v>3270</v>
      </c>
      <c r="G3277" s="274">
        <v>306631140301</v>
      </c>
      <c r="H3277" s="273" t="s">
        <v>6872</v>
      </c>
      <c r="I3277" s="273" t="s">
        <v>5750</v>
      </c>
      <c r="J3277" s="273" t="s">
        <v>373</v>
      </c>
      <c r="K3277" s="275">
        <v>0.32319999999999999</v>
      </c>
      <c r="L3277" s="275">
        <v>0.32319999999999999</v>
      </c>
      <c r="M3277" s="275">
        <v>0.30765100000000001</v>
      </c>
      <c r="N3277" s="276">
        <v>4.8109529702970235</v>
      </c>
      <c r="O3277" s="273"/>
      <c r="P3277" s="273"/>
    </row>
    <row r="3278" spans="1:16" s="11" customFormat="1">
      <c r="A3278" s="271">
        <v>3275</v>
      </c>
      <c r="C3278" s="272" t="s">
        <v>1795</v>
      </c>
      <c r="D3278" s="272" t="s">
        <v>3211</v>
      </c>
      <c r="E3278" s="272"/>
      <c r="F3278" s="273" t="s">
        <v>6837</v>
      </c>
      <c r="G3278" s="274">
        <v>306631440103</v>
      </c>
      <c r="H3278" s="273" t="s">
        <v>6873</v>
      </c>
      <c r="I3278" s="273" t="s">
        <v>5750</v>
      </c>
      <c r="J3278" s="273" t="s">
        <v>373</v>
      </c>
      <c r="K3278" s="275">
        <v>0.16400000000000001</v>
      </c>
      <c r="L3278" s="275">
        <v>0.16400000000000001</v>
      </c>
      <c r="M3278" s="275">
        <v>0.15640000000000001</v>
      </c>
      <c r="N3278" s="276">
        <v>4.6341463414634116</v>
      </c>
      <c r="O3278" s="273"/>
      <c r="P3278" s="273"/>
    </row>
    <row r="3279" spans="1:16" s="11" customFormat="1">
      <c r="A3279" s="271">
        <v>3276</v>
      </c>
      <c r="C3279" s="272" t="s">
        <v>1795</v>
      </c>
      <c r="D3279" s="272" t="s">
        <v>3211</v>
      </c>
      <c r="E3279" s="272"/>
      <c r="F3279" s="273" t="s">
        <v>6814</v>
      </c>
      <c r="G3279" s="274">
        <v>306631440203</v>
      </c>
      <c r="H3279" s="273" t="s">
        <v>6874</v>
      </c>
      <c r="I3279" s="273" t="s">
        <v>5750</v>
      </c>
      <c r="J3279" s="273" t="s">
        <v>373</v>
      </c>
      <c r="K3279" s="275">
        <v>0.52539999999999998</v>
      </c>
      <c r="L3279" s="275">
        <v>0.52539999999999998</v>
      </c>
      <c r="M3279" s="275">
        <v>0.50193200000000004</v>
      </c>
      <c r="N3279" s="276">
        <v>4.4666920441568205</v>
      </c>
      <c r="O3279" s="273"/>
      <c r="P3279" s="273"/>
    </row>
    <row r="3280" spans="1:16" s="11" customFormat="1">
      <c r="A3280" s="271">
        <v>3277</v>
      </c>
      <c r="C3280" s="272" t="s">
        <v>1795</v>
      </c>
      <c r="D3280" s="272" t="s">
        <v>3211</v>
      </c>
      <c r="E3280" s="272"/>
      <c r="F3280" s="273" t="s">
        <v>6835</v>
      </c>
      <c r="G3280" s="274">
        <v>306631140401</v>
      </c>
      <c r="H3280" s="273" t="s">
        <v>6875</v>
      </c>
      <c r="I3280" s="273" t="s">
        <v>5750</v>
      </c>
      <c r="J3280" s="273" t="s">
        <v>373</v>
      </c>
      <c r="K3280" s="275">
        <v>0.2873</v>
      </c>
      <c r="L3280" s="275">
        <v>0.2873</v>
      </c>
      <c r="M3280" s="275">
        <v>0.27455600000000002</v>
      </c>
      <c r="N3280" s="276">
        <v>4.4357814131569713</v>
      </c>
      <c r="O3280" s="273"/>
      <c r="P3280" s="273"/>
    </row>
    <row r="3281" spans="1:16" s="11" customFormat="1">
      <c r="A3281" s="271">
        <v>3278</v>
      </c>
      <c r="C3281" s="272" t="s">
        <v>1795</v>
      </c>
      <c r="D3281" s="272" t="s">
        <v>3211</v>
      </c>
      <c r="E3281" s="272"/>
      <c r="F3281" s="273" t="s">
        <v>3270</v>
      </c>
      <c r="G3281" s="274">
        <v>306631140303</v>
      </c>
      <c r="H3281" s="273" t="s">
        <v>6849</v>
      </c>
      <c r="I3281" s="273" t="s">
        <v>5750</v>
      </c>
      <c r="J3281" s="273" t="s">
        <v>373</v>
      </c>
      <c r="K3281" s="275">
        <v>0.41520000000000001</v>
      </c>
      <c r="L3281" s="275">
        <v>0.41520000000000001</v>
      </c>
      <c r="M3281" s="275">
        <v>0.39752599999999999</v>
      </c>
      <c r="N3281" s="276">
        <v>4.2567437379576161</v>
      </c>
      <c r="O3281" s="273"/>
      <c r="P3281" s="273"/>
    </row>
    <row r="3282" spans="1:16" s="11" customFormat="1">
      <c r="A3282" s="271">
        <v>3279</v>
      </c>
      <c r="C3282" s="272" t="s">
        <v>1795</v>
      </c>
      <c r="D3282" s="272" t="s">
        <v>3211</v>
      </c>
      <c r="E3282" s="272"/>
      <c r="F3282" s="273" t="s">
        <v>3264</v>
      </c>
      <c r="G3282" s="274">
        <v>306631440601</v>
      </c>
      <c r="H3282" s="273" t="s">
        <v>6876</v>
      </c>
      <c r="I3282" s="273" t="s">
        <v>5762</v>
      </c>
      <c r="J3282" s="273" t="s">
        <v>373</v>
      </c>
      <c r="K3282" s="275">
        <v>1.4200000000000001E-2</v>
      </c>
      <c r="L3282" s="275">
        <v>1.4200000000000001E-2</v>
      </c>
      <c r="M3282" s="275">
        <v>1.3721000000000001E-2</v>
      </c>
      <c r="N3282" s="276">
        <v>3.3732394366197198</v>
      </c>
      <c r="O3282" s="273"/>
      <c r="P3282" s="273"/>
    </row>
    <row r="3283" spans="1:16" s="11" customFormat="1">
      <c r="A3283" s="271">
        <v>3280</v>
      </c>
      <c r="C3283" s="272" t="s">
        <v>1795</v>
      </c>
      <c r="D3283" s="272" t="s">
        <v>3211</v>
      </c>
      <c r="E3283" s="272"/>
      <c r="F3283" s="273" t="s">
        <v>3273</v>
      </c>
      <c r="G3283" s="274">
        <v>306631240102</v>
      </c>
      <c r="H3283" s="273" t="s">
        <v>6877</v>
      </c>
      <c r="I3283" s="273" t="s">
        <v>5750</v>
      </c>
      <c r="J3283" s="273" t="s">
        <v>373</v>
      </c>
      <c r="K3283" s="275">
        <v>0.12479999999999999</v>
      </c>
      <c r="L3283" s="275">
        <v>0.12479999999999999</v>
      </c>
      <c r="M3283" s="275">
        <v>0.120696</v>
      </c>
      <c r="N3283" s="276">
        <v>3.2884615384615361</v>
      </c>
      <c r="O3283" s="273"/>
      <c r="P3283" s="273"/>
    </row>
    <row r="3284" spans="1:16" s="11" customFormat="1">
      <c r="A3284" s="271">
        <v>3281</v>
      </c>
      <c r="C3284" s="272" t="s">
        <v>1795</v>
      </c>
      <c r="D3284" s="272" t="s">
        <v>1774</v>
      </c>
      <c r="E3284" s="272"/>
      <c r="F3284" s="273" t="s">
        <v>3291</v>
      </c>
      <c r="G3284" s="274">
        <v>306221440202</v>
      </c>
      <c r="H3284" s="273" t="s">
        <v>6878</v>
      </c>
      <c r="I3284" s="273" t="s">
        <v>5750</v>
      </c>
      <c r="J3284" s="273" t="s">
        <v>373</v>
      </c>
      <c r="K3284" s="275">
        <v>0.41980000000000001</v>
      </c>
      <c r="L3284" s="275">
        <v>0.41980000000000001</v>
      </c>
      <c r="M3284" s="275">
        <v>0.41604400000000002</v>
      </c>
      <c r="N3284" s="276">
        <v>0.89471176750833292</v>
      </c>
      <c r="O3284" s="273"/>
      <c r="P3284" s="273"/>
    </row>
    <row r="3285" spans="1:16" s="11" customFormat="1">
      <c r="A3285" s="271">
        <v>3282</v>
      </c>
      <c r="C3285" s="272" t="s">
        <v>1795</v>
      </c>
      <c r="D3285" s="272" t="s">
        <v>1774</v>
      </c>
      <c r="E3285" s="272"/>
      <c r="F3285" s="273" t="s">
        <v>3279</v>
      </c>
      <c r="G3285" s="274">
        <v>306221440402</v>
      </c>
      <c r="H3285" s="273" t="s">
        <v>6879</v>
      </c>
      <c r="I3285" s="273" t="s">
        <v>5762</v>
      </c>
      <c r="J3285" s="273" t="s">
        <v>373</v>
      </c>
      <c r="K3285" s="275">
        <v>0.97499999999999998</v>
      </c>
      <c r="L3285" s="275">
        <v>0.97499999999999998</v>
      </c>
      <c r="M3285" s="275">
        <v>0.96722600000000003</v>
      </c>
      <c r="N3285" s="276">
        <v>0.79733333333332801</v>
      </c>
      <c r="O3285" s="273"/>
      <c r="P3285" s="273"/>
    </row>
    <row r="3286" spans="1:16" s="11" customFormat="1">
      <c r="A3286" s="271">
        <v>3283</v>
      </c>
      <c r="C3286" s="272" t="s">
        <v>1795</v>
      </c>
      <c r="D3286" s="272" t="s">
        <v>1774</v>
      </c>
      <c r="E3286" s="272"/>
      <c r="F3286" s="273" t="s">
        <v>3279</v>
      </c>
      <c r="G3286" s="274">
        <v>306221440404</v>
      </c>
      <c r="H3286" s="273" t="s">
        <v>6880</v>
      </c>
      <c r="I3286" s="273" t="s">
        <v>5750</v>
      </c>
      <c r="J3286" s="273" t="s">
        <v>373</v>
      </c>
      <c r="K3286" s="275">
        <v>0.16960800000000001</v>
      </c>
      <c r="L3286" s="275">
        <v>0.16960800000000001</v>
      </c>
      <c r="M3286" s="275">
        <v>0.16808799999999999</v>
      </c>
      <c r="N3286" s="276">
        <v>0.89618414225745324</v>
      </c>
      <c r="O3286" s="273"/>
      <c r="P3286" s="273"/>
    </row>
    <row r="3287" spans="1:16" s="11" customFormat="1">
      <c r="A3287" s="271">
        <v>3284</v>
      </c>
      <c r="C3287" s="272" t="s">
        <v>1795</v>
      </c>
      <c r="D3287" s="272" t="s">
        <v>1774</v>
      </c>
      <c r="E3287" s="272"/>
      <c r="F3287" s="273" t="s">
        <v>3279</v>
      </c>
      <c r="G3287" s="274">
        <v>306221440403</v>
      </c>
      <c r="H3287" s="273" t="s">
        <v>6881</v>
      </c>
      <c r="I3287" s="273" t="s">
        <v>5750</v>
      </c>
      <c r="J3287" s="273" t="s">
        <v>373</v>
      </c>
      <c r="K3287" s="275">
        <v>0.65602300000000002</v>
      </c>
      <c r="L3287" s="275">
        <v>0.65602300000000002</v>
      </c>
      <c r="M3287" s="275">
        <v>0.65019700000000002</v>
      </c>
      <c r="N3287" s="276">
        <v>0.88807861919475339</v>
      </c>
      <c r="O3287" s="273"/>
      <c r="P3287" s="273"/>
    </row>
    <row r="3288" spans="1:16" s="11" customFormat="1">
      <c r="A3288" s="271">
        <v>3285</v>
      </c>
      <c r="C3288" s="272" t="s">
        <v>1795</v>
      </c>
      <c r="D3288" s="272" t="s">
        <v>1774</v>
      </c>
      <c r="E3288" s="272"/>
      <c r="F3288" s="273" t="s">
        <v>3281</v>
      </c>
      <c r="G3288" s="274">
        <v>306221540302</v>
      </c>
      <c r="H3288" s="273" t="s">
        <v>6882</v>
      </c>
      <c r="I3288" s="273" t="s">
        <v>5750</v>
      </c>
      <c r="J3288" s="273" t="s">
        <v>373</v>
      </c>
      <c r="K3288" s="275">
        <v>0.71840000000000004</v>
      </c>
      <c r="L3288" s="275">
        <v>0.71840000000000004</v>
      </c>
      <c r="M3288" s="275">
        <v>0.58217099999999999</v>
      </c>
      <c r="N3288" s="276">
        <v>18.962834075723837</v>
      </c>
      <c r="O3288" s="273"/>
      <c r="P3288" s="273"/>
    </row>
    <row r="3289" spans="1:16" s="11" customFormat="1">
      <c r="A3289" s="271">
        <v>3286</v>
      </c>
      <c r="C3289" s="272" t="s">
        <v>1795</v>
      </c>
      <c r="D3289" s="272" t="s">
        <v>1774</v>
      </c>
      <c r="E3289" s="272"/>
      <c r="F3289" s="273" t="s">
        <v>3291</v>
      </c>
      <c r="G3289" s="274">
        <v>306221440201</v>
      </c>
      <c r="H3289" s="273" t="s">
        <v>6883</v>
      </c>
      <c r="I3289" s="273" t="s">
        <v>5750</v>
      </c>
      <c r="J3289" s="273" t="s">
        <v>373</v>
      </c>
      <c r="K3289" s="275">
        <v>1.2476</v>
      </c>
      <c r="L3289" s="275">
        <v>1.2476</v>
      </c>
      <c r="M3289" s="275">
        <v>1.071502</v>
      </c>
      <c r="N3289" s="276">
        <v>14.114940686117352</v>
      </c>
      <c r="O3289" s="273"/>
      <c r="P3289" s="273"/>
    </row>
    <row r="3290" spans="1:16" s="11" customFormat="1">
      <c r="A3290" s="271">
        <v>3287</v>
      </c>
      <c r="C3290" s="272" t="s">
        <v>1795</v>
      </c>
      <c r="D3290" s="272" t="s">
        <v>1774</v>
      </c>
      <c r="E3290" s="272"/>
      <c r="F3290" s="273" t="s">
        <v>6884</v>
      </c>
      <c r="G3290" s="274">
        <v>306221240302</v>
      </c>
      <c r="H3290" s="273" t="s">
        <v>6885</v>
      </c>
      <c r="I3290" s="273" t="s">
        <v>5750</v>
      </c>
      <c r="J3290" s="273" t="s">
        <v>373</v>
      </c>
      <c r="K3290" s="275">
        <v>1.002</v>
      </c>
      <c r="L3290" s="275">
        <v>1.002</v>
      </c>
      <c r="M3290" s="275">
        <v>0.86644399999999999</v>
      </c>
      <c r="N3290" s="276">
        <v>13.528542914171657</v>
      </c>
      <c r="O3290" s="273"/>
      <c r="P3290" s="273"/>
    </row>
    <row r="3291" spans="1:16" s="11" customFormat="1">
      <c r="A3291" s="271">
        <v>3288</v>
      </c>
      <c r="C3291" s="272" t="s">
        <v>1795</v>
      </c>
      <c r="D3291" s="272" t="s">
        <v>1774</v>
      </c>
      <c r="E3291" s="272"/>
      <c r="F3291" s="273" t="s">
        <v>3306</v>
      </c>
      <c r="G3291" s="274">
        <v>306221240403</v>
      </c>
      <c r="H3291" s="273" t="s">
        <v>6886</v>
      </c>
      <c r="I3291" s="273" t="s">
        <v>5750</v>
      </c>
      <c r="J3291" s="273" t="s">
        <v>373</v>
      </c>
      <c r="K3291" s="275">
        <v>0.79039999999999999</v>
      </c>
      <c r="L3291" s="275">
        <v>0.79039999999999999</v>
      </c>
      <c r="M3291" s="275">
        <v>0.68936299999999995</v>
      </c>
      <c r="N3291" s="276">
        <v>12.783021255060733</v>
      </c>
      <c r="O3291" s="273"/>
      <c r="P3291" s="273"/>
    </row>
    <row r="3292" spans="1:16" s="11" customFormat="1">
      <c r="A3292" s="271">
        <v>3289</v>
      </c>
      <c r="C3292" s="272" t="s">
        <v>1795</v>
      </c>
      <c r="D3292" s="272" t="s">
        <v>1774</v>
      </c>
      <c r="E3292" s="272"/>
      <c r="F3292" s="273" t="s">
        <v>3298</v>
      </c>
      <c r="G3292" s="274">
        <v>306221540105</v>
      </c>
      <c r="H3292" s="273" t="s">
        <v>6067</v>
      </c>
      <c r="I3292" s="273" t="s">
        <v>5750</v>
      </c>
      <c r="J3292" s="273" t="s">
        <v>373</v>
      </c>
      <c r="K3292" s="275">
        <v>0.47410000000000002</v>
      </c>
      <c r="L3292" s="275">
        <v>0.47410000000000002</v>
      </c>
      <c r="M3292" s="275">
        <v>0.42277500000000001</v>
      </c>
      <c r="N3292" s="276">
        <v>10.825775152921326</v>
      </c>
      <c r="O3292" s="273"/>
      <c r="P3292" s="273"/>
    </row>
    <row r="3293" spans="1:16" s="11" customFormat="1">
      <c r="A3293" s="271">
        <v>3290</v>
      </c>
      <c r="C3293" s="272" t="s">
        <v>1795</v>
      </c>
      <c r="D3293" s="272" t="s">
        <v>1774</v>
      </c>
      <c r="E3293" s="272"/>
      <c r="F3293" s="273" t="s">
        <v>6887</v>
      </c>
      <c r="G3293" s="274">
        <v>306221240102</v>
      </c>
      <c r="H3293" s="273" t="s">
        <v>6888</v>
      </c>
      <c r="I3293" s="273" t="s">
        <v>5750</v>
      </c>
      <c r="J3293" s="273" t="s">
        <v>373</v>
      </c>
      <c r="K3293" s="275">
        <v>0.70398000000000005</v>
      </c>
      <c r="L3293" s="275">
        <v>0.70398000000000005</v>
      </c>
      <c r="M3293" s="275">
        <v>0.62828799999999996</v>
      </c>
      <c r="N3293" s="276">
        <v>10.752010000284111</v>
      </c>
      <c r="O3293" s="273"/>
      <c r="P3293" s="273"/>
    </row>
    <row r="3294" spans="1:16" s="11" customFormat="1">
      <c r="A3294" s="271">
        <v>3291</v>
      </c>
      <c r="C3294" s="272" t="s">
        <v>1795</v>
      </c>
      <c r="D3294" s="272" t="s">
        <v>1774</v>
      </c>
      <c r="E3294" s="272"/>
      <c r="F3294" s="273" t="s">
        <v>3311</v>
      </c>
      <c r="G3294" s="274">
        <v>306221340203</v>
      </c>
      <c r="H3294" s="273" t="s">
        <v>6889</v>
      </c>
      <c r="I3294" s="273" t="s">
        <v>5750</v>
      </c>
      <c r="J3294" s="273" t="s">
        <v>373</v>
      </c>
      <c r="K3294" s="275">
        <v>0.29920000000000002</v>
      </c>
      <c r="L3294" s="275">
        <v>0.29920000000000002</v>
      </c>
      <c r="M3294" s="275">
        <v>0.26722000000000001</v>
      </c>
      <c r="N3294" s="276">
        <v>10.688502673796792</v>
      </c>
      <c r="O3294" s="273"/>
      <c r="P3294" s="273"/>
    </row>
    <row r="3295" spans="1:16" s="11" customFormat="1">
      <c r="A3295" s="271">
        <v>3292</v>
      </c>
      <c r="C3295" s="272" t="s">
        <v>1795</v>
      </c>
      <c r="D3295" s="272" t="s">
        <v>1774</v>
      </c>
      <c r="E3295" s="272"/>
      <c r="F3295" s="273" t="s">
        <v>6890</v>
      </c>
      <c r="G3295" s="274">
        <v>306221440702</v>
      </c>
      <c r="H3295" s="273" t="s">
        <v>5877</v>
      </c>
      <c r="I3295" s="273" t="s">
        <v>5750</v>
      </c>
      <c r="J3295" s="273" t="s">
        <v>373</v>
      </c>
      <c r="K3295" s="275">
        <v>0.11119999999999999</v>
      </c>
      <c r="L3295" s="275">
        <v>0.11119999999999999</v>
      </c>
      <c r="M3295" s="275">
        <v>9.9358000000000002E-2</v>
      </c>
      <c r="N3295" s="276">
        <v>10.649280575539562</v>
      </c>
      <c r="O3295" s="273"/>
      <c r="P3295" s="273"/>
    </row>
    <row r="3296" spans="1:16" s="11" customFormat="1">
      <c r="A3296" s="271">
        <v>3293</v>
      </c>
      <c r="C3296" s="272" t="s">
        <v>1795</v>
      </c>
      <c r="D3296" s="272" t="s">
        <v>1774</v>
      </c>
      <c r="E3296" s="272"/>
      <c r="F3296" s="273" t="s">
        <v>6891</v>
      </c>
      <c r="G3296" s="274">
        <v>306221440303</v>
      </c>
      <c r="H3296" s="273" t="s">
        <v>6892</v>
      </c>
      <c r="I3296" s="273" t="s">
        <v>5762</v>
      </c>
      <c r="J3296" s="273" t="s">
        <v>373</v>
      </c>
      <c r="K3296" s="275">
        <v>0.22828999999999999</v>
      </c>
      <c r="L3296" s="275">
        <v>0.22828999999999999</v>
      </c>
      <c r="M3296" s="275">
        <v>0.20466300000000001</v>
      </c>
      <c r="N3296" s="276">
        <v>10.349555390074022</v>
      </c>
      <c r="O3296" s="273"/>
      <c r="P3296" s="273"/>
    </row>
    <row r="3297" spans="1:16" s="11" customFormat="1">
      <c r="A3297" s="271">
        <v>3294</v>
      </c>
      <c r="C3297" s="272" t="s">
        <v>1795</v>
      </c>
      <c r="D3297" s="272" t="s">
        <v>1774</v>
      </c>
      <c r="E3297" s="272"/>
      <c r="F3297" s="273" t="s">
        <v>6884</v>
      </c>
      <c r="G3297" s="274">
        <v>306221240303</v>
      </c>
      <c r="H3297" s="273" t="s">
        <v>6893</v>
      </c>
      <c r="I3297" s="273" t="s">
        <v>5750</v>
      </c>
      <c r="J3297" s="273" t="s">
        <v>373</v>
      </c>
      <c r="K3297" s="275">
        <v>0.71540000000000004</v>
      </c>
      <c r="L3297" s="275">
        <v>0.71540000000000004</v>
      </c>
      <c r="M3297" s="275">
        <v>0.64154299999999997</v>
      </c>
      <c r="N3297" s="276">
        <v>10.323874755381613</v>
      </c>
      <c r="O3297" s="273"/>
      <c r="P3297" s="273"/>
    </row>
    <row r="3298" spans="1:16" s="11" customFormat="1">
      <c r="A3298" s="271">
        <v>3295</v>
      </c>
      <c r="C3298" s="272" t="s">
        <v>1795</v>
      </c>
      <c r="D3298" s="272" t="s">
        <v>1774</v>
      </c>
      <c r="E3298" s="272"/>
      <c r="F3298" s="273" t="s">
        <v>6887</v>
      </c>
      <c r="G3298" s="274">
        <v>306221240101</v>
      </c>
      <c r="H3298" s="273" t="s">
        <v>6894</v>
      </c>
      <c r="I3298" s="273" t="s">
        <v>5750</v>
      </c>
      <c r="J3298" s="273" t="s">
        <v>373</v>
      </c>
      <c r="K3298" s="275">
        <v>0.3014</v>
      </c>
      <c r="L3298" s="275">
        <v>0.3014</v>
      </c>
      <c r="M3298" s="275">
        <v>0.27032200000000001</v>
      </c>
      <c r="N3298" s="276">
        <v>10.311214333112142</v>
      </c>
      <c r="O3298" s="273"/>
      <c r="P3298" s="273"/>
    </row>
    <row r="3299" spans="1:16" s="11" customFormat="1">
      <c r="A3299" s="271">
        <v>3296</v>
      </c>
      <c r="C3299" s="272" t="s">
        <v>1795</v>
      </c>
      <c r="D3299" s="272" t="s">
        <v>1774</v>
      </c>
      <c r="E3299" s="272"/>
      <c r="F3299" s="273" t="s">
        <v>3287</v>
      </c>
      <c r="G3299" s="274">
        <v>306221540203</v>
      </c>
      <c r="H3299" s="273" t="s">
        <v>5918</v>
      </c>
      <c r="I3299" s="273" t="s">
        <v>5750</v>
      </c>
      <c r="J3299" s="273" t="s">
        <v>373</v>
      </c>
      <c r="K3299" s="275">
        <v>0.91810000000000003</v>
      </c>
      <c r="L3299" s="275">
        <v>0.91810000000000003</v>
      </c>
      <c r="M3299" s="275">
        <v>0.82541100000000001</v>
      </c>
      <c r="N3299" s="276">
        <v>10.095741204661804</v>
      </c>
      <c r="O3299" s="273"/>
      <c r="P3299" s="273"/>
    </row>
    <row r="3300" spans="1:16" s="11" customFormat="1">
      <c r="A3300" s="271">
        <v>3297</v>
      </c>
      <c r="C3300" s="272" t="s">
        <v>1795</v>
      </c>
      <c r="D3300" s="272" t="s">
        <v>1774</v>
      </c>
      <c r="E3300" s="272"/>
      <c r="F3300" s="273" t="s">
        <v>3303</v>
      </c>
      <c r="G3300" s="274">
        <v>306221640101</v>
      </c>
      <c r="H3300" s="273" t="s">
        <v>6895</v>
      </c>
      <c r="I3300" s="273" t="s">
        <v>5750</v>
      </c>
      <c r="J3300" s="273" t="s">
        <v>373</v>
      </c>
      <c r="K3300" s="275">
        <v>1.5908</v>
      </c>
      <c r="L3300" s="275">
        <v>1.5908</v>
      </c>
      <c r="M3300" s="275">
        <v>1.4313450000000001</v>
      </c>
      <c r="N3300" s="276">
        <v>10.023573045008796</v>
      </c>
      <c r="O3300" s="273"/>
      <c r="P3300" s="273"/>
    </row>
    <row r="3301" spans="1:16" s="11" customFormat="1">
      <c r="A3301" s="271">
        <v>3298</v>
      </c>
      <c r="C3301" s="272" t="s">
        <v>1795</v>
      </c>
      <c r="D3301" s="272" t="s">
        <v>1774</v>
      </c>
      <c r="E3301" s="272"/>
      <c r="F3301" s="273" t="s">
        <v>3289</v>
      </c>
      <c r="G3301" s="274">
        <v>306221340302</v>
      </c>
      <c r="H3301" s="273" t="s">
        <v>6896</v>
      </c>
      <c r="I3301" s="273" t="s">
        <v>5750</v>
      </c>
      <c r="J3301" s="273" t="s">
        <v>373</v>
      </c>
      <c r="K3301" s="275">
        <v>0.33689999999999998</v>
      </c>
      <c r="L3301" s="275">
        <v>0.33689999999999998</v>
      </c>
      <c r="M3301" s="275">
        <v>0.30314400000000002</v>
      </c>
      <c r="N3301" s="276">
        <v>10.019590382902924</v>
      </c>
      <c r="O3301" s="273"/>
      <c r="P3301" s="273"/>
    </row>
    <row r="3302" spans="1:16" s="11" customFormat="1">
      <c r="A3302" s="271">
        <v>3299</v>
      </c>
      <c r="C3302" s="272" t="s">
        <v>1795</v>
      </c>
      <c r="D3302" s="272" t="s">
        <v>1774</v>
      </c>
      <c r="E3302" s="272"/>
      <c r="F3302" s="273" t="s">
        <v>3311</v>
      </c>
      <c r="G3302" s="274">
        <v>306221340204</v>
      </c>
      <c r="H3302" s="273" t="s">
        <v>6897</v>
      </c>
      <c r="I3302" s="273" t="s">
        <v>5750</v>
      </c>
      <c r="J3302" s="273" t="s">
        <v>373</v>
      </c>
      <c r="K3302" s="275">
        <v>0.10199999999999999</v>
      </c>
      <c r="L3302" s="275">
        <v>0.10199999999999999</v>
      </c>
      <c r="M3302" s="275">
        <v>9.1953999999999994E-2</v>
      </c>
      <c r="N3302" s="276">
        <v>9.8490196078431378</v>
      </c>
      <c r="O3302" s="273"/>
      <c r="P3302" s="273"/>
    </row>
    <row r="3303" spans="1:16" s="11" customFormat="1">
      <c r="A3303" s="271">
        <v>3300</v>
      </c>
      <c r="C3303" s="272" t="s">
        <v>1795</v>
      </c>
      <c r="D3303" s="272" t="s">
        <v>1774</v>
      </c>
      <c r="E3303" s="272"/>
      <c r="F3303" s="273" t="s">
        <v>3289</v>
      </c>
      <c r="G3303" s="274">
        <v>306221340303</v>
      </c>
      <c r="H3303" s="273" t="s">
        <v>6898</v>
      </c>
      <c r="I3303" s="273" t="s">
        <v>5750</v>
      </c>
      <c r="J3303" s="273" t="s">
        <v>373</v>
      </c>
      <c r="K3303" s="275">
        <v>0.59119999999999995</v>
      </c>
      <c r="L3303" s="275">
        <v>0.59119999999999995</v>
      </c>
      <c r="M3303" s="275">
        <v>0.53349899999999995</v>
      </c>
      <c r="N3303" s="276">
        <v>9.7599797023004076</v>
      </c>
      <c r="O3303" s="273"/>
      <c r="P3303" s="273"/>
    </row>
    <row r="3304" spans="1:16" s="11" customFormat="1">
      <c r="A3304" s="271">
        <v>3301</v>
      </c>
      <c r="C3304" s="272" t="s">
        <v>1795</v>
      </c>
      <c r="D3304" s="272" t="s">
        <v>1774</v>
      </c>
      <c r="E3304" s="272"/>
      <c r="F3304" s="273" t="s">
        <v>3298</v>
      </c>
      <c r="G3304" s="274">
        <v>306221540102</v>
      </c>
      <c r="H3304" s="273" t="s">
        <v>6899</v>
      </c>
      <c r="I3304" s="273" t="s">
        <v>5750</v>
      </c>
      <c r="J3304" s="273" t="s">
        <v>373</v>
      </c>
      <c r="K3304" s="275">
        <v>0.1686</v>
      </c>
      <c r="L3304" s="275">
        <v>0.1686</v>
      </c>
      <c r="M3304" s="275">
        <v>0.15241299999999999</v>
      </c>
      <c r="N3304" s="276">
        <v>9.6008303677342859</v>
      </c>
      <c r="O3304" s="273"/>
      <c r="P3304" s="273"/>
    </row>
    <row r="3305" spans="1:16" s="11" customFormat="1">
      <c r="A3305" s="271">
        <v>3302</v>
      </c>
      <c r="C3305" s="272" t="s">
        <v>1795</v>
      </c>
      <c r="D3305" s="272" t="s">
        <v>1774</v>
      </c>
      <c r="E3305" s="272"/>
      <c r="F3305" s="273" t="s">
        <v>6887</v>
      </c>
      <c r="G3305" s="274">
        <v>306221240103</v>
      </c>
      <c r="H3305" s="273" t="s">
        <v>6900</v>
      </c>
      <c r="I3305" s="273" t="s">
        <v>5750</v>
      </c>
      <c r="J3305" s="273" t="s">
        <v>373</v>
      </c>
      <c r="K3305" s="275">
        <v>0.58420000000000005</v>
      </c>
      <c r="L3305" s="275">
        <v>0.58420000000000005</v>
      </c>
      <c r="M3305" s="275">
        <v>0.52845399999999998</v>
      </c>
      <c r="N3305" s="276">
        <v>9.5422800410818329</v>
      </c>
      <c r="O3305" s="273"/>
      <c r="P3305" s="273"/>
    </row>
    <row r="3306" spans="1:16" s="11" customFormat="1">
      <c r="A3306" s="271">
        <v>3303</v>
      </c>
      <c r="C3306" s="272" t="s">
        <v>1795</v>
      </c>
      <c r="D3306" s="272" t="s">
        <v>1774</v>
      </c>
      <c r="E3306" s="272"/>
      <c r="F3306" s="273" t="s">
        <v>3285</v>
      </c>
      <c r="G3306" s="274">
        <v>306221340401</v>
      </c>
      <c r="H3306" s="273" t="s">
        <v>6901</v>
      </c>
      <c r="I3306" s="273" t="s">
        <v>5750</v>
      </c>
      <c r="J3306" s="273" t="s">
        <v>373</v>
      </c>
      <c r="K3306" s="275">
        <v>0.28470000000000001</v>
      </c>
      <c r="L3306" s="275">
        <v>0.28470000000000001</v>
      </c>
      <c r="M3306" s="275">
        <v>0.25770799999999999</v>
      </c>
      <c r="N3306" s="276">
        <v>9.4808570425008831</v>
      </c>
      <c r="O3306" s="273"/>
      <c r="P3306" s="273"/>
    </row>
    <row r="3307" spans="1:16" s="11" customFormat="1">
      <c r="A3307" s="271">
        <v>3304</v>
      </c>
      <c r="C3307" s="272" t="s">
        <v>1795</v>
      </c>
      <c r="D3307" s="272" t="s">
        <v>1774</v>
      </c>
      <c r="E3307" s="272"/>
      <c r="F3307" s="273" t="s">
        <v>6902</v>
      </c>
      <c r="G3307" s="274">
        <v>306221240201</v>
      </c>
      <c r="H3307" s="273" t="s">
        <v>6903</v>
      </c>
      <c r="I3307" s="273" t="s">
        <v>5750</v>
      </c>
      <c r="J3307" s="273" t="s">
        <v>373</v>
      </c>
      <c r="K3307" s="275">
        <v>1.264</v>
      </c>
      <c r="L3307" s="275">
        <v>1.264</v>
      </c>
      <c r="M3307" s="275">
        <v>1.1442399999999999</v>
      </c>
      <c r="N3307" s="276">
        <v>9.4746835443038044</v>
      </c>
      <c r="O3307" s="273"/>
      <c r="P3307" s="273"/>
    </row>
    <row r="3308" spans="1:16" s="11" customFormat="1">
      <c r="A3308" s="271">
        <v>3305</v>
      </c>
      <c r="C3308" s="272" t="s">
        <v>1795</v>
      </c>
      <c r="D3308" s="272" t="s">
        <v>1774</v>
      </c>
      <c r="E3308" s="272"/>
      <c r="F3308" s="273" t="s">
        <v>3291</v>
      </c>
      <c r="G3308" s="274">
        <v>306221440204</v>
      </c>
      <c r="H3308" s="273" t="s">
        <v>6904</v>
      </c>
      <c r="I3308" s="273" t="s">
        <v>5750</v>
      </c>
      <c r="J3308" s="273" t="s">
        <v>373</v>
      </c>
      <c r="K3308" s="275">
        <v>1.0378000000000001</v>
      </c>
      <c r="L3308" s="275">
        <v>1.0378000000000001</v>
      </c>
      <c r="M3308" s="275">
        <v>0.94249499999999997</v>
      </c>
      <c r="N3308" s="276">
        <v>9.1833686644825665</v>
      </c>
      <c r="O3308" s="273"/>
      <c r="P3308" s="273"/>
    </row>
    <row r="3309" spans="1:16" s="11" customFormat="1">
      <c r="A3309" s="271">
        <v>3306</v>
      </c>
      <c r="C3309" s="272" t="s">
        <v>1795</v>
      </c>
      <c r="D3309" s="272" t="s">
        <v>1774</v>
      </c>
      <c r="E3309" s="272"/>
      <c r="F3309" s="273" t="s">
        <v>6891</v>
      </c>
      <c r="G3309" s="274">
        <v>306221440302</v>
      </c>
      <c r="H3309" s="273" t="s">
        <v>5918</v>
      </c>
      <c r="I3309" s="273" t="s">
        <v>5750</v>
      </c>
      <c r="J3309" s="273" t="s">
        <v>373</v>
      </c>
      <c r="K3309" s="275">
        <v>0.395285</v>
      </c>
      <c r="L3309" s="275">
        <v>0.395285</v>
      </c>
      <c r="M3309" s="275">
        <v>0.35946099999999997</v>
      </c>
      <c r="N3309" s="276">
        <v>9.0628280860644903</v>
      </c>
      <c r="O3309" s="273"/>
      <c r="P3309" s="273"/>
    </row>
    <row r="3310" spans="1:16" s="11" customFormat="1">
      <c r="A3310" s="271">
        <v>3307</v>
      </c>
      <c r="C3310" s="272" t="s">
        <v>1795</v>
      </c>
      <c r="D3310" s="272" t="s">
        <v>1774</v>
      </c>
      <c r="E3310" s="272"/>
      <c r="F3310" s="273" t="s">
        <v>6905</v>
      </c>
      <c r="G3310" s="274">
        <v>306221440501</v>
      </c>
      <c r="H3310" s="273" t="s">
        <v>6002</v>
      </c>
      <c r="I3310" s="273" t="s">
        <v>5750</v>
      </c>
      <c r="J3310" s="273" t="s">
        <v>373</v>
      </c>
      <c r="K3310" s="275">
        <v>0.13880000000000001</v>
      </c>
      <c r="L3310" s="275">
        <v>0.13880000000000001</v>
      </c>
      <c r="M3310" s="275">
        <v>0.12626899999999999</v>
      </c>
      <c r="N3310" s="276">
        <v>9.0280979827089443</v>
      </c>
      <c r="O3310" s="273"/>
      <c r="P3310" s="273"/>
    </row>
    <row r="3311" spans="1:16" s="11" customFormat="1">
      <c r="A3311" s="271">
        <v>3308</v>
      </c>
      <c r="C3311" s="272" t="s">
        <v>1795</v>
      </c>
      <c r="D3311" s="272" t="s">
        <v>1774</v>
      </c>
      <c r="E3311" s="272"/>
      <c r="F3311" s="273" t="s">
        <v>3285</v>
      </c>
      <c r="G3311" s="274">
        <v>306221340403</v>
      </c>
      <c r="H3311" s="273" t="s">
        <v>6906</v>
      </c>
      <c r="I3311" s="273" t="s">
        <v>5750</v>
      </c>
      <c r="J3311" s="273" t="s">
        <v>373</v>
      </c>
      <c r="K3311" s="275">
        <v>0.77200000000000002</v>
      </c>
      <c r="L3311" s="275">
        <v>0.77200000000000002</v>
      </c>
      <c r="M3311" s="275">
        <v>0.70300200000000002</v>
      </c>
      <c r="N3311" s="276">
        <v>8.9375647668393796</v>
      </c>
      <c r="O3311" s="273"/>
      <c r="P3311" s="273"/>
    </row>
    <row r="3312" spans="1:16" s="11" customFormat="1">
      <c r="A3312" s="271">
        <v>3309</v>
      </c>
      <c r="C3312" s="272" t="s">
        <v>1795</v>
      </c>
      <c r="D3312" s="272" t="s">
        <v>1774</v>
      </c>
      <c r="E3312" s="272"/>
      <c r="F3312" s="273" t="s">
        <v>3287</v>
      </c>
      <c r="G3312" s="274">
        <v>306221540201</v>
      </c>
      <c r="H3312" s="273" t="s">
        <v>6907</v>
      </c>
      <c r="I3312" s="273" t="s">
        <v>5750</v>
      </c>
      <c r="J3312" s="273" t="s">
        <v>373</v>
      </c>
      <c r="K3312" s="275">
        <v>0.55520000000000003</v>
      </c>
      <c r="L3312" s="275">
        <v>0.55520000000000003</v>
      </c>
      <c r="M3312" s="275">
        <v>0.50583400000000001</v>
      </c>
      <c r="N3312" s="276">
        <v>8.891570605187324</v>
      </c>
      <c r="O3312" s="273"/>
      <c r="P3312" s="273"/>
    </row>
    <row r="3313" spans="1:16" s="11" customFormat="1">
      <c r="A3313" s="271">
        <v>3310</v>
      </c>
      <c r="C3313" s="272" t="s">
        <v>1795</v>
      </c>
      <c r="D3313" s="272" t="s">
        <v>1774</v>
      </c>
      <c r="E3313" s="272"/>
      <c r="F3313" s="273" t="s">
        <v>3283</v>
      </c>
      <c r="G3313" s="274">
        <v>306221540403</v>
      </c>
      <c r="H3313" s="273" t="s">
        <v>6908</v>
      </c>
      <c r="I3313" s="273" t="s">
        <v>5750</v>
      </c>
      <c r="J3313" s="273" t="s">
        <v>373</v>
      </c>
      <c r="K3313" s="275">
        <v>0.53366000000000002</v>
      </c>
      <c r="L3313" s="275">
        <v>0.53366000000000002</v>
      </c>
      <c r="M3313" s="275">
        <v>0.48722500000000002</v>
      </c>
      <c r="N3313" s="276">
        <v>8.7012329947906899</v>
      </c>
      <c r="O3313" s="273"/>
      <c r="P3313" s="273"/>
    </row>
    <row r="3314" spans="1:16" s="11" customFormat="1">
      <c r="A3314" s="271">
        <v>3311</v>
      </c>
      <c r="C3314" s="272" t="s">
        <v>1795</v>
      </c>
      <c r="D3314" s="272" t="s">
        <v>1774</v>
      </c>
      <c r="E3314" s="272"/>
      <c r="F3314" s="273" t="s">
        <v>3311</v>
      </c>
      <c r="G3314" s="274">
        <v>306221340202</v>
      </c>
      <c r="H3314" s="273" t="s">
        <v>6909</v>
      </c>
      <c r="I3314" s="273" t="s">
        <v>5750</v>
      </c>
      <c r="J3314" s="273" t="s">
        <v>373</v>
      </c>
      <c r="K3314" s="275">
        <v>0.33179999999999998</v>
      </c>
      <c r="L3314" s="275">
        <v>0.33179999999999998</v>
      </c>
      <c r="M3314" s="275">
        <v>0.30324299999999998</v>
      </c>
      <c r="N3314" s="276">
        <v>8.6066907775768531</v>
      </c>
      <c r="O3314" s="273"/>
      <c r="P3314" s="273"/>
    </row>
    <row r="3315" spans="1:16" s="11" customFormat="1">
      <c r="A3315" s="271">
        <v>3312</v>
      </c>
      <c r="C3315" s="272" t="s">
        <v>1795</v>
      </c>
      <c r="D3315" s="272" t="s">
        <v>1774</v>
      </c>
      <c r="E3315" s="272"/>
      <c r="F3315" s="273" t="s">
        <v>3289</v>
      </c>
      <c r="G3315" s="274">
        <v>306221340301</v>
      </c>
      <c r="H3315" s="273" t="s">
        <v>6910</v>
      </c>
      <c r="I3315" s="273" t="s">
        <v>5750</v>
      </c>
      <c r="J3315" s="273" t="s">
        <v>373</v>
      </c>
      <c r="K3315" s="275">
        <v>0.30399999999999999</v>
      </c>
      <c r="L3315" s="275">
        <v>0.30399999999999999</v>
      </c>
      <c r="M3315" s="275">
        <v>0.28062399999999998</v>
      </c>
      <c r="N3315" s="276">
        <v>7.6894736842105296</v>
      </c>
      <c r="O3315" s="273"/>
      <c r="P3315" s="273"/>
    </row>
    <row r="3316" spans="1:16" s="11" customFormat="1">
      <c r="A3316" s="271">
        <v>3313</v>
      </c>
      <c r="C3316" s="272" t="s">
        <v>1795</v>
      </c>
      <c r="D3316" s="272" t="s">
        <v>1774</v>
      </c>
      <c r="E3316" s="272"/>
      <c r="F3316" s="273" t="s">
        <v>3308</v>
      </c>
      <c r="G3316" s="274">
        <v>306221640203</v>
      </c>
      <c r="H3316" s="273" t="s">
        <v>6911</v>
      </c>
      <c r="I3316" s="273" t="s">
        <v>5750</v>
      </c>
      <c r="J3316" s="273" t="s">
        <v>373</v>
      </c>
      <c r="K3316" s="275">
        <v>2.0104000000000002</v>
      </c>
      <c r="L3316" s="275">
        <v>2.0104000000000002</v>
      </c>
      <c r="M3316" s="275">
        <v>1.863462</v>
      </c>
      <c r="N3316" s="276">
        <v>7.3088937524870783</v>
      </c>
      <c r="O3316" s="273"/>
      <c r="P3316" s="273"/>
    </row>
    <row r="3317" spans="1:16" s="11" customFormat="1">
      <c r="A3317" s="271">
        <v>3314</v>
      </c>
      <c r="C3317" s="272" t="s">
        <v>1795</v>
      </c>
      <c r="D3317" s="272" t="s">
        <v>1774</v>
      </c>
      <c r="E3317" s="272"/>
      <c r="F3317" s="273" t="s">
        <v>6912</v>
      </c>
      <c r="G3317" s="274">
        <v>306221340101</v>
      </c>
      <c r="H3317" s="273" t="s">
        <v>6913</v>
      </c>
      <c r="I3317" s="273" t="s">
        <v>5750</v>
      </c>
      <c r="J3317" s="273" t="s">
        <v>373</v>
      </c>
      <c r="K3317" s="275">
        <v>0.36259999999999998</v>
      </c>
      <c r="L3317" s="275">
        <v>0.36259999999999998</v>
      </c>
      <c r="M3317" s="275">
        <v>0.33634999999999998</v>
      </c>
      <c r="N3317" s="276">
        <v>7.2393822393822385</v>
      </c>
      <c r="O3317" s="273"/>
      <c r="P3317" s="273"/>
    </row>
    <row r="3318" spans="1:16" s="11" customFormat="1">
      <c r="A3318" s="271">
        <v>3315</v>
      </c>
      <c r="C3318" s="272" t="s">
        <v>1795</v>
      </c>
      <c r="D3318" s="272" t="s">
        <v>1774</v>
      </c>
      <c r="E3318" s="272"/>
      <c r="F3318" s="273" t="s">
        <v>6905</v>
      </c>
      <c r="G3318" s="274">
        <v>306221440504</v>
      </c>
      <c r="H3318" s="273" t="s">
        <v>6914</v>
      </c>
      <c r="I3318" s="273" t="s">
        <v>5750</v>
      </c>
      <c r="J3318" s="273" t="s">
        <v>373</v>
      </c>
      <c r="K3318" s="275">
        <v>0.61099999999999999</v>
      </c>
      <c r="L3318" s="275">
        <v>0.61099999999999999</v>
      </c>
      <c r="M3318" s="275">
        <v>0.56774100000000005</v>
      </c>
      <c r="N3318" s="276">
        <v>7.0800327332242121</v>
      </c>
      <c r="O3318" s="273"/>
      <c r="P3318" s="273"/>
    </row>
    <row r="3319" spans="1:16" s="11" customFormat="1">
      <c r="A3319" s="271">
        <v>3316</v>
      </c>
      <c r="C3319" s="272" t="s">
        <v>1795</v>
      </c>
      <c r="D3319" s="272" t="s">
        <v>1774</v>
      </c>
      <c r="E3319" s="272"/>
      <c r="F3319" s="273" t="s">
        <v>6912</v>
      </c>
      <c r="G3319" s="274">
        <v>306221340102</v>
      </c>
      <c r="H3319" s="273" t="s">
        <v>6915</v>
      </c>
      <c r="I3319" s="273" t="s">
        <v>5750</v>
      </c>
      <c r="J3319" s="273" t="s">
        <v>373</v>
      </c>
      <c r="K3319" s="275">
        <v>0.39279999999999998</v>
      </c>
      <c r="L3319" s="275">
        <v>0.39279999999999998</v>
      </c>
      <c r="M3319" s="275">
        <v>0.36553099999999999</v>
      </c>
      <c r="N3319" s="276">
        <v>6.9422097759674104</v>
      </c>
      <c r="O3319" s="273"/>
      <c r="P3319" s="273"/>
    </row>
    <row r="3320" spans="1:16" s="11" customFormat="1">
      <c r="A3320" s="271">
        <v>3317</v>
      </c>
      <c r="C3320" s="272" t="s">
        <v>1795</v>
      </c>
      <c r="D3320" s="272" t="s">
        <v>1774</v>
      </c>
      <c r="E3320" s="272"/>
      <c r="F3320" s="273" t="s">
        <v>3303</v>
      </c>
      <c r="G3320" s="274">
        <v>306221640104</v>
      </c>
      <c r="H3320" s="273" t="s">
        <v>6916</v>
      </c>
      <c r="I3320" s="273" t="s">
        <v>5750</v>
      </c>
      <c r="J3320" s="273" t="s">
        <v>373</v>
      </c>
      <c r="K3320" s="275">
        <v>1.0012000000000001</v>
      </c>
      <c r="L3320" s="275">
        <v>1.0012000000000001</v>
      </c>
      <c r="M3320" s="275">
        <v>0.93201599999999996</v>
      </c>
      <c r="N3320" s="276">
        <v>6.910107870555346</v>
      </c>
      <c r="O3320" s="273"/>
      <c r="P3320" s="273"/>
    </row>
    <row r="3321" spans="1:16" s="11" customFormat="1">
      <c r="A3321" s="271">
        <v>3318</v>
      </c>
      <c r="C3321" s="272" t="s">
        <v>1795</v>
      </c>
      <c r="D3321" s="272" t="s">
        <v>1774</v>
      </c>
      <c r="E3321" s="272"/>
      <c r="F3321" s="273" t="s">
        <v>6905</v>
      </c>
      <c r="G3321" s="274">
        <v>306221440503</v>
      </c>
      <c r="H3321" s="273" t="s">
        <v>6917</v>
      </c>
      <c r="I3321" s="273" t="s">
        <v>5750</v>
      </c>
      <c r="J3321" s="273" t="s">
        <v>373</v>
      </c>
      <c r="K3321" s="275">
        <v>1.6206</v>
      </c>
      <c r="L3321" s="275">
        <v>1.6206</v>
      </c>
      <c r="M3321" s="275">
        <v>1.511347</v>
      </c>
      <c r="N3321" s="276">
        <v>6.7415154880908341</v>
      </c>
      <c r="O3321" s="273"/>
      <c r="P3321" s="273"/>
    </row>
    <row r="3322" spans="1:16" s="11" customFormat="1">
      <c r="A3322" s="271">
        <v>3319</v>
      </c>
      <c r="C3322" s="272" t="s">
        <v>1795</v>
      </c>
      <c r="D3322" s="272" t="s">
        <v>1774</v>
      </c>
      <c r="E3322" s="272"/>
      <c r="F3322" s="273" t="s">
        <v>3308</v>
      </c>
      <c r="G3322" s="274">
        <v>306221640202</v>
      </c>
      <c r="H3322" s="273" t="s">
        <v>6918</v>
      </c>
      <c r="I3322" s="273" t="s">
        <v>5750</v>
      </c>
      <c r="J3322" s="273" t="s">
        <v>373</v>
      </c>
      <c r="K3322" s="275">
        <v>0.34610000000000002</v>
      </c>
      <c r="L3322" s="275">
        <v>0.34610000000000002</v>
      </c>
      <c r="M3322" s="275">
        <v>0.32357399999999997</v>
      </c>
      <c r="N3322" s="276">
        <v>6.5085235481074966</v>
      </c>
      <c r="O3322" s="273"/>
      <c r="P3322" s="273"/>
    </row>
    <row r="3323" spans="1:16" s="11" customFormat="1">
      <c r="A3323" s="271">
        <v>3320</v>
      </c>
      <c r="C3323" s="272" t="s">
        <v>1795</v>
      </c>
      <c r="D3323" s="272" t="s">
        <v>1774</v>
      </c>
      <c r="E3323" s="272"/>
      <c r="F3323" s="273" t="s">
        <v>6890</v>
      </c>
      <c r="G3323" s="274">
        <v>306221440701</v>
      </c>
      <c r="H3323" s="273" t="s">
        <v>6919</v>
      </c>
      <c r="I3323" s="273" t="s">
        <v>5750</v>
      </c>
      <c r="J3323" s="273" t="s">
        <v>373</v>
      </c>
      <c r="K3323" s="275">
        <v>0.96020000000000005</v>
      </c>
      <c r="L3323" s="275">
        <v>0.96020000000000005</v>
      </c>
      <c r="M3323" s="275">
        <v>0.89813500000000002</v>
      </c>
      <c r="N3323" s="276">
        <v>6.463757550510314</v>
      </c>
      <c r="O3323" s="273"/>
      <c r="P3323" s="273"/>
    </row>
    <row r="3324" spans="1:16" s="11" customFormat="1">
      <c r="A3324" s="271">
        <v>3321</v>
      </c>
      <c r="C3324" s="272" t="s">
        <v>1795</v>
      </c>
      <c r="D3324" s="272" t="s">
        <v>1774</v>
      </c>
      <c r="E3324" s="272"/>
      <c r="F3324" s="273" t="s">
        <v>6890</v>
      </c>
      <c r="G3324" s="274">
        <v>306221440703</v>
      </c>
      <c r="H3324" s="273" t="s">
        <v>6920</v>
      </c>
      <c r="I3324" s="273" t="s">
        <v>5750</v>
      </c>
      <c r="J3324" s="273" t="s">
        <v>373</v>
      </c>
      <c r="K3324" s="275">
        <v>0.42199999999999999</v>
      </c>
      <c r="L3324" s="275">
        <v>0.42199999999999999</v>
      </c>
      <c r="M3324" s="275">
        <v>0.39481500000000003</v>
      </c>
      <c r="N3324" s="276">
        <v>6.4419431279620758</v>
      </c>
      <c r="O3324" s="273"/>
      <c r="P3324" s="273"/>
    </row>
    <row r="3325" spans="1:16" s="11" customFormat="1">
      <c r="A3325" s="271">
        <v>3322</v>
      </c>
      <c r="C3325" s="272" t="s">
        <v>1795</v>
      </c>
      <c r="D3325" s="272" t="s">
        <v>1774</v>
      </c>
      <c r="E3325" s="272"/>
      <c r="F3325" s="273" t="s">
        <v>3281</v>
      </c>
      <c r="G3325" s="274">
        <v>306221540301</v>
      </c>
      <c r="H3325" s="273" t="s">
        <v>6921</v>
      </c>
      <c r="I3325" s="273" t="s">
        <v>5750</v>
      </c>
      <c r="J3325" s="273" t="s">
        <v>373</v>
      </c>
      <c r="K3325" s="275">
        <v>0.216</v>
      </c>
      <c r="L3325" s="275">
        <v>0.216</v>
      </c>
      <c r="M3325" s="275">
        <v>0.20209099999999999</v>
      </c>
      <c r="N3325" s="276">
        <v>6.4393518518518542</v>
      </c>
      <c r="O3325" s="273"/>
      <c r="P3325" s="273"/>
    </row>
    <row r="3326" spans="1:16" s="11" customFormat="1">
      <c r="A3326" s="271">
        <v>3323</v>
      </c>
      <c r="C3326" s="272" t="s">
        <v>1795</v>
      </c>
      <c r="D3326" s="272" t="s">
        <v>1774</v>
      </c>
      <c r="E3326" s="272"/>
      <c r="F3326" s="273" t="s">
        <v>6922</v>
      </c>
      <c r="G3326" s="274">
        <v>306221640301</v>
      </c>
      <c r="H3326" s="273" t="s">
        <v>6923</v>
      </c>
      <c r="I3326" s="273" t="s">
        <v>5750</v>
      </c>
      <c r="J3326" s="273" t="s">
        <v>373</v>
      </c>
      <c r="K3326" s="275">
        <v>0.92820000000000003</v>
      </c>
      <c r="L3326" s="275">
        <v>0.92820000000000003</v>
      </c>
      <c r="M3326" s="275">
        <v>0.87043700000000002</v>
      </c>
      <c r="N3326" s="276">
        <v>6.2231200172376644</v>
      </c>
      <c r="O3326" s="273"/>
      <c r="P3326" s="273"/>
    </row>
    <row r="3327" spans="1:16" s="11" customFormat="1">
      <c r="A3327" s="271">
        <v>3324</v>
      </c>
      <c r="C3327" s="272" t="s">
        <v>1795</v>
      </c>
      <c r="D3327" s="272" t="s">
        <v>1774</v>
      </c>
      <c r="E3327" s="272"/>
      <c r="F3327" s="273" t="s">
        <v>3303</v>
      </c>
      <c r="G3327" s="274">
        <v>306221640103</v>
      </c>
      <c r="H3327" s="273" t="s">
        <v>2729</v>
      </c>
      <c r="I3327" s="273" t="s">
        <v>5750</v>
      </c>
      <c r="J3327" s="273" t="s">
        <v>373</v>
      </c>
      <c r="K3327" s="275">
        <v>0.88560000000000005</v>
      </c>
      <c r="L3327" s="275">
        <v>0.88560000000000005</v>
      </c>
      <c r="M3327" s="275">
        <v>0.83214200000000005</v>
      </c>
      <c r="N3327" s="276">
        <v>6.0363595302619695</v>
      </c>
      <c r="O3327" s="273"/>
      <c r="P3327" s="273"/>
    </row>
    <row r="3328" spans="1:16" s="11" customFormat="1">
      <c r="A3328" s="271">
        <v>3325</v>
      </c>
      <c r="C3328" s="272" t="s">
        <v>1795</v>
      </c>
      <c r="D3328" s="272" t="s">
        <v>1774</v>
      </c>
      <c r="E3328" s="272"/>
      <c r="F3328" s="273" t="s">
        <v>6922</v>
      </c>
      <c r="G3328" s="274">
        <v>306221640302</v>
      </c>
      <c r="H3328" s="273" t="s">
        <v>6924</v>
      </c>
      <c r="I3328" s="273" t="s">
        <v>5750</v>
      </c>
      <c r="J3328" s="273" t="s">
        <v>373</v>
      </c>
      <c r="K3328" s="275">
        <v>1.0012000000000001</v>
      </c>
      <c r="L3328" s="275">
        <v>1.0012000000000001</v>
      </c>
      <c r="M3328" s="275">
        <v>0.94282299999999997</v>
      </c>
      <c r="N3328" s="276">
        <v>5.8307031562125573</v>
      </c>
      <c r="O3328" s="273"/>
      <c r="P3328" s="273"/>
    </row>
    <row r="3329" spans="1:16" s="11" customFormat="1">
      <c r="A3329" s="271">
        <v>3326</v>
      </c>
      <c r="C3329" s="272" t="s">
        <v>1795</v>
      </c>
      <c r="D3329" s="272" t="s">
        <v>1774</v>
      </c>
      <c r="E3329" s="272"/>
      <c r="F3329" s="273" t="s">
        <v>3283</v>
      </c>
      <c r="G3329" s="274">
        <v>306221540402</v>
      </c>
      <c r="H3329" s="273" t="s">
        <v>6925</v>
      </c>
      <c r="I3329" s="273" t="s">
        <v>5750</v>
      </c>
      <c r="J3329" s="273" t="s">
        <v>373</v>
      </c>
      <c r="K3329" s="275">
        <v>0.43325999999999998</v>
      </c>
      <c r="L3329" s="275">
        <v>0.43325999999999998</v>
      </c>
      <c r="M3329" s="275">
        <v>0.40847699999999998</v>
      </c>
      <c r="N3329" s="276">
        <v>5.7201218667774549</v>
      </c>
      <c r="O3329" s="273"/>
      <c r="P3329" s="273"/>
    </row>
    <row r="3330" spans="1:16" s="11" customFormat="1">
      <c r="A3330" s="271">
        <v>3327</v>
      </c>
      <c r="C3330" s="272" t="s">
        <v>1795</v>
      </c>
      <c r="D3330" s="272" t="s">
        <v>1774</v>
      </c>
      <c r="E3330" s="272"/>
      <c r="F3330" s="273" t="s">
        <v>6902</v>
      </c>
      <c r="G3330" s="274">
        <v>306221240203</v>
      </c>
      <c r="H3330" s="273" t="s">
        <v>6926</v>
      </c>
      <c r="I3330" s="273" t="s">
        <v>5750</v>
      </c>
      <c r="J3330" s="273" t="s">
        <v>373</v>
      </c>
      <c r="K3330" s="275">
        <v>0.1193</v>
      </c>
      <c r="L3330" s="275">
        <v>0.1193</v>
      </c>
      <c r="M3330" s="275">
        <v>0.113264</v>
      </c>
      <c r="N3330" s="276">
        <v>5.0595138306789602</v>
      </c>
      <c r="O3330" s="273"/>
      <c r="P3330" s="273"/>
    </row>
    <row r="3331" spans="1:16" s="11" customFormat="1">
      <c r="A3331" s="271">
        <v>3328</v>
      </c>
      <c r="C3331" s="272" t="s">
        <v>1795</v>
      </c>
      <c r="D3331" s="272" t="s">
        <v>1774</v>
      </c>
      <c r="E3331" s="272"/>
      <c r="F3331" s="273" t="s">
        <v>6905</v>
      </c>
      <c r="G3331" s="274">
        <v>306221440502</v>
      </c>
      <c r="H3331" s="273" t="s">
        <v>6927</v>
      </c>
      <c r="I3331" s="273" t="s">
        <v>5750</v>
      </c>
      <c r="J3331" s="273" t="s">
        <v>373</v>
      </c>
      <c r="K3331" s="275">
        <v>0.46239999999999998</v>
      </c>
      <c r="L3331" s="275">
        <v>0.46239999999999998</v>
      </c>
      <c r="M3331" s="275">
        <v>0.44003900000000001</v>
      </c>
      <c r="N3331" s="276">
        <v>4.8358564013840759</v>
      </c>
      <c r="O3331" s="273"/>
      <c r="P3331" s="273"/>
    </row>
    <row r="3332" spans="1:16" s="11" customFormat="1">
      <c r="A3332" s="271">
        <v>3329</v>
      </c>
      <c r="C3332" s="272" t="s">
        <v>1795</v>
      </c>
      <c r="D3332" s="272" t="s">
        <v>1774</v>
      </c>
      <c r="E3332" s="272"/>
      <c r="F3332" s="273" t="s">
        <v>6928</v>
      </c>
      <c r="G3332" s="274">
        <v>306221440102</v>
      </c>
      <c r="H3332" s="273" t="s">
        <v>6929</v>
      </c>
      <c r="I3332" s="273" t="s">
        <v>5750</v>
      </c>
      <c r="J3332" s="273" t="s">
        <v>373</v>
      </c>
      <c r="K3332" s="275">
        <v>0.40920000000000001</v>
      </c>
      <c r="L3332" s="275">
        <v>0.40920000000000001</v>
      </c>
      <c r="M3332" s="275">
        <v>0.38949</v>
      </c>
      <c r="N3332" s="276">
        <v>4.8167155425219956</v>
      </c>
      <c r="O3332" s="273"/>
      <c r="P3332" s="273"/>
    </row>
    <row r="3333" spans="1:16" s="11" customFormat="1">
      <c r="A3333" s="271">
        <v>3330</v>
      </c>
      <c r="C3333" s="272" t="s">
        <v>1795</v>
      </c>
      <c r="D3333" s="272" t="s">
        <v>1774</v>
      </c>
      <c r="E3333" s="272"/>
      <c r="F3333" s="273" t="s">
        <v>3283</v>
      </c>
      <c r="G3333" s="274">
        <v>306221540404</v>
      </c>
      <c r="H3333" s="273" t="s">
        <v>6930</v>
      </c>
      <c r="I3333" s="273" t="s">
        <v>5750</v>
      </c>
      <c r="J3333" s="273" t="s">
        <v>373</v>
      </c>
      <c r="K3333" s="275">
        <v>0.65859999999999996</v>
      </c>
      <c r="L3333" s="275">
        <v>0.65859999999999996</v>
      </c>
      <c r="M3333" s="275">
        <v>0.62774700000000005</v>
      </c>
      <c r="N3333" s="276">
        <v>4.6846340722745081</v>
      </c>
      <c r="O3333" s="273"/>
      <c r="P3333" s="273"/>
    </row>
    <row r="3334" spans="1:16" s="11" customFormat="1">
      <c r="A3334" s="271">
        <v>3331</v>
      </c>
      <c r="C3334" s="272" t="s">
        <v>1795</v>
      </c>
      <c r="D3334" s="272" t="s">
        <v>1774</v>
      </c>
      <c r="E3334" s="272"/>
      <c r="F3334" s="273" t="s">
        <v>3311</v>
      </c>
      <c r="G3334" s="274">
        <v>306221340201</v>
      </c>
      <c r="H3334" s="273" t="s">
        <v>6931</v>
      </c>
      <c r="I3334" s="273" t="s">
        <v>5750</v>
      </c>
      <c r="J3334" s="273" t="s">
        <v>373</v>
      </c>
      <c r="K3334" s="275">
        <v>0.13120000000000001</v>
      </c>
      <c r="L3334" s="275">
        <v>0.13120000000000001</v>
      </c>
      <c r="M3334" s="275">
        <v>0.12531800000000001</v>
      </c>
      <c r="N3334" s="276">
        <v>4.4832317073170715</v>
      </c>
      <c r="O3334" s="273"/>
      <c r="P3334" s="273"/>
    </row>
    <row r="3335" spans="1:16" s="11" customFormat="1">
      <c r="A3335" s="271">
        <v>3332</v>
      </c>
      <c r="C3335" s="272" t="s">
        <v>1795</v>
      </c>
      <c r="D3335" s="272" t="s">
        <v>1774</v>
      </c>
      <c r="E3335" s="272"/>
      <c r="F3335" s="273" t="s">
        <v>6928</v>
      </c>
      <c r="G3335" s="274">
        <v>306221440101</v>
      </c>
      <c r="H3335" s="273" t="s">
        <v>6932</v>
      </c>
      <c r="I3335" s="273" t="s">
        <v>5750</v>
      </c>
      <c r="J3335" s="273" t="s">
        <v>373</v>
      </c>
      <c r="K3335" s="275">
        <v>0.52249999999999996</v>
      </c>
      <c r="L3335" s="275">
        <v>0.52249999999999996</v>
      </c>
      <c r="M3335" s="275">
        <v>0.50140499999999999</v>
      </c>
      <c r="N3335" s="276">
        <v>4.037320574162675</v>
      </c>
      <c r="O3335" s="273"/>
      <c r="P3335" s="273"/>
    </row>
    <row r="3336" spans="1:16" s="11" customFormat="1">
      <c r="A3336" s="271">
        <v>3333</v>
      </c>
      <c r="C3336" s="272" t="s">
        <v>1795</v>
      </c>
      <c r="D3336" s="272" t="s">
        <v>1774</v>
      </c>
      <c r="E3336" s="272"/>
      <c r="F3336" s="273" t="s">
        <v>3298</v>
      </c>
      <c r="G3336" s="274">
        <v>306221540101</v>
      </c>
      <c r="H3336" s="273" t="s">
        <v>5803</v>
      </c>
      <c r="I3336" s="273" t="s">
        <v>5750</v>
      </c>
      <c r="J3336" s="273" t="s">
        <v>373</v>
      </c>
      <c r="K3336" s="275">
        <v>0.51419999999999999</v>
      </c>
      <c r="L3336" s="275">
        <v>0.51419999999999999</v>
      </c>
      <c r="M3336" s="275">
        <v>0.49396000000000001</v>
      </c>
      <c r="N3336" s="276">
        <v>3.9362115908206889</v>
      </c>
      <c r="O3336" s="273"/>
      <c r="P3336" s="273"/>
    </row>
    <row r="3337" spans="1:16" s="11" customFormat="1">
      <c r="A3337" s="271">
        <v>3334</v>
      </c>
      <c r="C3337" s="272" t="s">
        <v>1795</v>
      </c>
      <c r="D3337" s="272" t="s">
        <v>1774</v>
      </c>
      <c r="E3337" s="272"/>
      <c r="F3337" s="273" t="s">
        <v>3285</v>
      </c>
      <c r="G3337" s="274">
        <v>306221340402</v>
      </c>
      <c r="H3337" s="273" t="s">
        <v>6933</v>
      </c>
      <c r="I3337" s="273" t="s">
        <v>5750</v>
      </c>
      <c r="J3337" s="273" t="s">
        <v>373</v>
      </c>
      <c r="K3337" s="275">
        <v>0.66139999999999999</v>
      </c>
      <c r="L3337" s="275">
        <v>0.66139999999999999</v>
      </c>
      <c r="M3337" s="275">
        <v>0.63744100000000004</v>
      </c>
      <c r="N3337" s="276">
        <v>3.6224674931962437</v>
      </c>
      <c r="O3337" s="273"/>
      <c r="P3337" s="273"/>
    </row>
    <row r="3338" spans="1:16" s="11" customFormat="1">
      <c r="A3338" s="271">
        <v>3335</v>
      </c>
      <c r="C3338" s="272" t="s">
        <v>1795</v>
      </c>
      <c r="D3338" s="272" t="s">
        <v>1774</v>
      </c>
      <c r="E3338" s="272"/>
      <c r="F3338" s="273" t="s">
        <v>6928</v>
      </c>
      <c r="G3338" s="274">
        <v>306221440103</v>
      </c>
      <c r="H3338" s="273" t="s">
        <v>6934</v>
      </c>
      <c r="I3338" s="273" t="s">
        <v>5750</v>
      </c>
      <c r="J3338" s="273" t="s">
        <v>373</v>
      </c>
      <c r="K3338" s="275">
        <v>9.7000000000000003E-3</v>
      </c>
      <c r="L3338" s="275">
        <v>9.7000000000000003E-3</v>
      </c>
      <c r="M3338" s="275">
        <v>9.3600000000000003E-3</v>
      </c>
      <c r="N3338" s="276">
        <v>3.5051546391752577</v>
      </c>
      <c r="O3338" s="273"/>
      <c r="P3338" s="273"/>
    </row>
    <row r="3339" spans="1:16" s="11" customFormat="1">
      <c r="A3339" s="271">
        <v>3336</v>
      </c>
      <c r="C3339" s="272" t="s">
        <v>1795</v>
      </c>
      <c r="D3339" s="272" t="s">
        <v>1774</v>
      </c>
      <c r="E3339" s="272"/>
      <c r="F3339" s="273" t="s">
        <v>6891</v>
      </c>
      <c r="G3339" s="274">
        <v>306221440301</v>
      </c>
      <c r="H3339" s="273" t="s">
        <v>6935</v>
      </c>
      <c r="I3339" s="273" t="s">
        <v>5750</v>
      </c>
      <c r="J3339" s="273" t="s">
        <v>373</v>
      </c>
      <c r="K3339" s="275">
        <v>1.0250000000000001E-3</v>
      </c>
      <c r="L3339" s="275">
        <v>1.0250000000000001E-3</v>
      </c>
      <c r="M3339" s="275">
        <v>1.008E-3</v>
      </c>
      <c r="N3339" s="276">
        <v>1.658536585365862</v>
      </c>
      <c r="O3339" s="273"/>
      <c r="P3339" s="273"/>
    </row>
    <row r="3340" spans="1:16" s="11" customFormat="1">
      <c r="A3340" s="271">
        <v>3337</v>
      </c>
      <c r="C3340" s="272" t="s">
        <v>1795</v>
      </c>
      <c r="D3340" s="272" t="s">
        <v>1774</v>
      </c>
      <c r="E3340" s="272"/>
      <c r="F3340" s="273" t="s">
        <v>6902</v>
      </c>
      <c r="G3340" s="274">
        <v>306221240202</v>
      </c>
      <c r="H3340" s="273" t="s">
        <v>5869</v>
      </c>
      <c r="I3340" s="273" t="s">
        <v>5750</v>
      </c>
      <c r="J3340" s="273" t="s">
        <v>373</v>
      </c>
      <c r="K3340" s="275">
        <v>0.63639999999999997</v>
      </c>
      <c r="L3340" s="275">
        <v>0.63639999999999997</v>
      </c>
      <c r="M3340" s="275">
        <v>0.62965499999999996</v>
      </c>
      <c r="N3340" s="276">
        <v>1.0598680075424263</v>
      </c>
      <c r="O3340" s="273"/>
      <c r="P3340" s="273"/>
    </row>
    <row r="3341" spans="1:16" s="11" customFormat="1">
      <c r="A3341" s="271">
        <v>3338</v>
      </c>
      <c r="C3341" s="272" t="s">
        <v>1795</v>
      </c>
      <c r="D3341" s="272" t="s">
        <v>1774</v>
      </c>
      <c r="E3341" s="272"/>
      <c r="F3341" s="273" t="s">
        <v>6884</v>
      </c>
      <c r="G3341" s="274">
        <v>306221240301</v>
      </c>
      <c r="H3341" s="273" t="s">
        <v>6936</v>
      </c>
      <c r="I3341" s="273" t="s">
        <v>5750</v>
      </c>
      <c r="J3341" s="273" t="s">
        <v>373</v>
      </c>
      <c r="K3341" s="275">
        <v>0.42</v>
      </c>
      <c r="L3341" s="275">
        <v>0.42</v>
      </c>
      <c r="M3341" s="275">
        <v>0.41818499999999997</v>
      </c>
      <c r="N3341" s="276">
        <v>0.43214285714285977</v>
      </c>
      <c r="O3341" s="273"/>
      <c r="P3341" s="273"/>
    </row>
    <row r="3342" spans="1:16" s="11" customFormat="1">
      <c r="A3342" s="271">
        <v>3339</v>
      </c>
      <c r="C3342" s="272" t="s">
        <v>1795</v>
      </c>
      <c r="D3342" s="272" t="s">
        <v>1774</v>
      </c>
      <c r="E3342" s="272"/>
      <c r="F3342" s="273" t="s">
        <v>3343</v>
      </c>
      <c r="G3342" s="274">
        <v>306212340101</v>
      </c>
      <c r="H3342" s="273" t="s">
        <v>5402</v>
      </c>
      <c r="I3342" s="273" t="s">
        <v>5750</v>
      </c>
      <c r="J3342" s="273" t="s">
        <v>373</v>
      </c>
      <c r="K3342" s="275">
        <v>0.51359999999999995</v>
      </c>
      <c r="L3342" s="275">
        <v>0.51359999999999995</v>
      </c>
      <c r="M3342" s="275">
        <v>0.42865399999999998</v>
      </c>
      <c r="N3342" s="276">
        <v>16.539330218068532</v>
      </c>
      <c r="O3342" s="273"/>
      <c r="P3342" s="273"/>
    </row>
    <row r="3343" spans="1:16" s="11" customFormat="1">
      <c r="A3343" s="271">
        <v>3340</v>
      </c>
      <c r="C3343" s="272" t="s">
        <v>1795</v>
      </c>
      <c r="D3343" s="272" t="s">
        <v>1774</v>
      </c>
      <c r="E3343" s="272"/>
      <c r="F3343" s="273" t="s">
        <v>6937</v>
      </c>
      <c r="G3343" s="274">
        <v>306212240401</v>
      </c>
      <c r="H3343" s="273" t="s">
        <v>6938</v>
      </c>
      <c r="I3343" s="273" t="s">
        <v>5750</v>
      </c>
      <c r="J3343" s="273" t="s">
        <v>373</v>
      </c>
      <c r="K3343" s="275">
        <v>0.26889999999999997</v>
      </c>
      <c r="L3343" s="275">
        <v>0.26889999999999997</v>
      </c>
      <c r="M3343" s="275">
        <v>0.24221699999999999</v>
      </c>
      <c r="N3343" s="276">
        <v>9.9230197099293367</v>
      </c>
      <c r="O3343" s="273"/>
      <c r="P3343" s="273"/>
    </row>
    <row r="3344" spans="1:16" s="11" customFormat="1">
      <c r="A3344" s="271">
        <v>3341</v>
      </c>
      <c r="C3344" s="272" t="s">
        <v>1795</v>
      </c>
      <c r="D3344" s="272" t="s">
        <v>1774</v>
      </c>
      <c r="E3344" s="272"/>
      <c r="F3344" s="273" t="s">
        <v>3348</v>
      </c>
      <c r="G3344" s="274">
        <v>306212240201</v>
      </c>
      <c r="H3344" s="273" t="s">
        <v>6939</v>
      </c>
      <c r="I3344" s="273" t="s">
        <v>5750</v>
      </c>
      <c r="J3344" s="273" t="s">
        <v>373</v>
      </c>
      <c r="K3344" s="275">
        <v>0.20499999999999999</v>
      </c>
      <c r="L3344" s="275">
        <v>0.20499999999999999</v>
      </c>
      <c r="M3344" s="275">
        <v>0.18670900000000001</v>
      </c>
      <c r="N3344" s="276">
        <v>8.922439024390231</v>
      </c>
      <c r="O3344" s="273"/>
      <c r="P3344" s="273"/>
    </row>
    <row r="3345" spans="1:16" s="11" customFormat="1">
      <c r="A3345" s="271">
        <v>3342</v>
      </c>
      <c r="C3345" s="272" t="s">
        <v>1795</v>
      </c>
      <c r="D3345" s="272" t="s">
        <v>1774</v>
      </c>
      <c r="E3345" s="272"/>
      <c r="F3345" s="273" t="s">
        <v>3346</v>
      </c>
      <c r="G3345" s="274">
        <v>306212140403</v>
      </c>
      <c r="H3345" s="273" t="s">
        <v>6940</v>
      </c>
      <c r="I3345" s="273" t="s">
        <v>5750</v>
      </c>
      <c r="J3345" s="273" t="s">
        <v>373</v>
      </c>
      <c r="K3345" s="275">
        <v>0.45650000000000002</v>
      </c>
      <c r="L3345" s="275">
        <v>0.45650000000000002</v>
      </c>
      <c r="M3345" s="275">
        <v>0.41631400000000002</v>
      </c>
      <c r="N3345" s="276">
        <v>8.8030668127053673</v>
      </c>
      <c r="O3345" s="273"/>
      <c r="P3345" s="273"/>
    </row>
    <row r="3346" spans="1:16" s="11" customFormat="1">
      <c r="A3346" s="271">
        <v>3343</v>
      </c>
      <c r="C3346" s="272" t="s">
        <v>1795</v>
      </c>
      <c r="D3346" s="272" t="s">
        <v>1774</v>
      </c>
      <c r="E3346" s="272"/>
      <c r="F3346" s="273" t="s">
        <v>3346</v>
      </c>
      <c r="G3346" s="274">
        <v>306212140402</v>
      </c>
      <c r="H3346" s="273" t="s">
        <v>6941</v>
      </c>
      <c r="I3346" s="273" t="s">
        <v>5750</v>
      </c>
      <c r="J3346" s="273" t="s">
        <v>373</v>
      </c>
      <c r="K3346" s="275">
        <v>0.378</v>
      </c>
      <c r="L3346" s="275">
        <v>0.378</v>
      </c>
      <c r="M3346" s="275">
        <v>0.34585100000000002</v>
      </c>
      <c r="N3346" s="276">
        <v>8.5050264550264494</v>
      </c>
      <c r="O3346" s="273"/>
      <c r="P3346" s="273"/>
    </row>
    <row r="3347" spans="1:16" s="11" customFormat="1">
      <c r="A3347" s="271">
        <v>3344</v>
      </c>
      <c r="C3347" s="272" t="s">
        <v>1795</v>
      </c>
      <c r="D3347" s="272" t="s">
        <v>1774</v>
      </c>
      <c r="E3347" s="272"/>
      <c r="F3347" s="273" t="s">
        <v>6937</v>
      </c>
      <c r="G3347" s="274">
        <v>306212240402</v>
      </c>
      <c r="H3347" s="273" t="s">
        <v>6942</v>
      </c>
      <c r="I3347" s="273" t="s">
        <v>5762</v>
      </c>
      <c r="J3347" s="273" t="s">
        <v>373</v>
      </c>
      <c r="K3347" s="275">
        <v>2.7699999999999999E-2</v>
      </c>
      <c r="L3347" s="275">
        <v>2.7699999999999999E-2</v>
      </c>
      <c r="M3347" s="275">
        <v>2.5394E-2</v>
      </c>
      <c r="N3347" s="276">
        <v>8.3249097472924145</v>
      </c>
      <c r="O3347" s="273"/>
      <c r="P3347" s="273"/>
    </row>
    <row r="3348" spans="1:16" s="11" customFormat="1">
      <c r="A3348" s="271">
        <v>3345</v>
      </c>
      <c r="C3348" s="272" t="s">
        <v>1795</v>
      </c>
      <c r="D3348" s="272" t="s">
        <v>1774</v>
      </c>
      <c r="E3348" s="272"/>
      <c r="F3348" s="273" t="s">
        <v>3350</v>
      </c>
      <c r="G3348" s="274">
        <v>306212240302</v>
      </c>
      <c r="H3348" s="273" t="s">
        <v>6943</v>
      </c>
      <c r="I3348" s="273" t="s">
        <v>5750</v>
      </c>
      <c r="J3348" s="273" t="s">
        <v>373</v>
      </c>
      <c r="K3348" s="275">
        <v>0.43490000000000001</v>
      </c>
      <c r="L3348" s="275">
        <v>0.43490000000000001</v>
      </c>
      <c r="M3348" s="275">
        <v>0.39876299999999998</v>
      </c>
      <c r="N3348" s="276">
        <v>8.3092664980455346</v>
      </c>
      <c r="O3348" s="273"/>
      <c r="P3348" s="273"/>
    </row>
    <row r="3349" spans="1:16" s="11" customFormat="1">
      <c r="A3349" s="271">
        <v>3346</v>
      </c>
      <c r="C3349" s="272" t="s">
        <v>1795</v>
      </c>
      <c r="D3349" s="272" t="s">
        <v>1774</v>
      </c>
      <c r="E3349" s="272"/>
      <c r="F3349" s="273" t="s">
        <v>3341</v>
      </c>
      <c r="G3349" s="274">
        <v>306212240103</v>
      </c>
      <c r="H3349" s="273" t="s">
        <v>6944</v>
      </c>
      <c r="I3349" s="273" t="s">
        <v>5750</v>
      </c>
      <c r="J3349" s="273" t="s">
        <v>373</v>
      </c>
      <c r="K3349" s="275">
        <v>0.69599999999999995</v>
      </c>
      <c r="L3349" s="275">
        <v>0.69599999999999995</v>
      </c>
      <c r="M3349" s="275">
        <v>0.638293</v>
      </c>
      <c r="N3349" s="276">
        <v>8.291235632183902</v>
      </c>
      <c r="O3349" s="273"/>
      <c r="P3349" s="273"/>
    </row>
    <row r="3350" spans="1:16" s="11" customFormat="1">
      <c r="A3350" s="271">
        <v>3347</v>
      </c>
      <c r="C3350" s="272" t="s">
        <v>1795</v>
      </c>
      <c r="D3350" s="272" t="s">
        <v>1774</v>
      </c>
      <c r="E3350" s="272"/>
      <c r="F3350" s="273" t="s">
        <v>3324</v>
      </c>
      <c r="G3350" s="274">
        <v>306212140304</v>
      </c>
      <c r="H3350" s="273" t="s">
        <v>6945</v>
      </c>
      <c r="I3350" s="273" t="s">
        <v>5750</v>
      </c>
      <c r="J3350" s="273" t="s">
        <v>373</v>
      </c>
      <c r="K3350" s="275">
        <v>0.91220000000000001</v>
      </c>
      <c r="L3350" s="275">
        <v>0.91220000000000001</v>
      </c>
      <c r="M3350" s="275">
        <v>0.83681099999999997</v>
      </c>
      <c r="N3350" s="276">
        <v>8.2645253233939968</v>
      </c>
      <c r="O3350" s="273"/>
      <c r="P3350" s="273"/>
    </row>
    <row r="3351" spans="1:16" s="11" customFormat="1">
      <c r="A3351" s="271">
        <v>3348</v>
      </c>
      <c r="C3351" s="272" t="s">
        <v>1795</v>
      </c>
      <c r="D3351" s="272" t="s">
        <v>1774</v>
      </c>
      <c r="E3351" s="272"/>
      <c r="F3351" s="273" t="s">
        <v>3350</v>
      </c>
      <c r="G3351" s="274">
        <v>306212240303</v>
      </c>
      <c r="H3351" s="273" t="s">
        <v>6946</v>
      </c>
      <c r="I3351" s="273" t="s">
        <v>5750</v>
      </c>
      <c r="J3351" s="273" t="s">
        <v>373</v>
      </c>
      <c r="K3351" s="275">
        <v>6.4280000000000004E-2</v>
      </c>
      <c r="L3351" s="275">
        <v>6.4280000000000004E-2</v>
      </c>
      <c r="M3351" s="275">
        <v>5.9107E-2</v>
      </c>
      <c r="N3351" s="276">
        <v>8.0476042314872487</v>
      </c>
      <c r="O3351" s="273"/>
      <c r="P3351" s="273"/>
    </row>
    <row r="3352" spans="1:16" s="11" customFormat="1">
      <c r="A3352" s="271">
        <v>3349</v>
      </c>
      <c r="C3352" s="272" t="s">
        <v>1795</v>
      </c>
      <c r="D3352" s="272" t="s">
        <v>1774</v>
      </c>
      <c r="E3352" s="272"/>
      <c r="F3352" s="273" t="s">
        <v>3320</v>
      </c>
      <c r="G3352" s="274">
        <v>306211340204</v>
      </c>
      <c r="H3352" s="273" t="s">
        <v>6947</v>
      </c>
      <c r="I3352" s="273" t="s">
        <v>5750</v>
      </c>
      <c r="J3352" s="273" t="s">
        <v>373</v>
      </c>
      <c r="K3352" s="275">
        <v>0.36099999999999999</v>
      </c>
      <c r="L3352" s="275">
        <v>0.36099999999999999</v>
      </c>
      <c r="M3352" s="275">
        <v>0.33252399999999999</v>
      </c>
      <c r="N3352" s="276">
        <v>7.8880886426592802</v>
      </c>
      <c r="O3352" s="273"/>
      <c r="P3352" s="273"/>
    </row>
    <row r="3353" spans="1:16" s="11" customFormat="1">
      <c r="A3353" s="271">
        <v>3350</v>
      </c>
      <c r="C3353" s="272" t="s">
        <v>1795</v>
      </c>
      <c r="D3353" s="272" t="s">
        <v>1774</v>
      </c>
      <c r="E3353" s="272"/>
      <c r="F3353" s="273" t="s">
        <v>3355</v>
      </c>
      <c r="G3353" s="274">
        <v>306212140202</v>
      </c>
      <c r="H3353" s="273" t="s">
        <v>6948</v>
      </c>
      <c r="I3353" s="273" t="s">
        <v>5750</v>
      </c>
      <c r="J3353" s="273" t="s">
        <v>373</v>
      </c>
      <c r="K3353" s="275">
        <v>0.1646</v>
      </c>
      <c r="L3353" s="275">
        <v>0.1646</v>
      </c>
      <c r="M3353" s="275">
        <v>0.15207000000000001</v>
      </c>
      <c r="N3353" s="276">
        <v>7.612393681652482</v>
      </c>
      <c r="O3353" s="273"/>
      <c r="P3353" s="273"/>
    </row>
    <row r="3354" spans="1:16" s="11" customFormat="1">
      <c r="A3354" s="271">
        <v>3351</v>
      </c>
      <c r="C3354" s="272" t="s">
        <v>1795</v>
      </c>
      <c r="D3354" s="272" t="s">
        <v>1774</v>
      </c>
      <c r="E3354" s="272"/>
      <c r="F3354" s="273" t="s">
        <v>3324</v>
      </c>
      <c r="G3354" s="274">
        <v>306212140303</v>
      </c>
      <c r="H3354" s="273" t="s">
        <v>6949</v>
      </c>
      <c r="I3354" s="273" t="s">
        <v>5750</v>
      </c>
      <c r="J3354" s="273" t="s">
        <v>373</v>
      </c>
      <c r="K3354" s="275">
        <v>0.16116</v>
      </c>
      <c r="L3354" s="275">
        <v>0.16116</v>
      </c>
      <c r="M3354" s="275">
        <v>0.14899999999999999</v>
      </c>
      <c r="N3354" s="276">
        <v>7.5452965996525219</v>
      </c>
      <c r="O3354" s="273"/>
      <c r="P3354" s="273"/>
    </row>
    <row r="3355" spans="1:16" s="11" customFormat="1">
      <c r="A3355" s="271">
        <v>3352</v>
      </c>
      <c r="C3355" s="272" t="s">
        <v>1795</v>
      </c>
      <c r="D3355" s="272" t="s">
        <v>1774</v>
      </c>
      <c r="E3355" s="272"/>
      <c r="F3355" s="273" t="s">
        <v>3359</v>
      </c>
      <c r="G3355" s="274">
        <v>306212140102</v>
      </c>
      <c r="H3355" s="273" t="s">
        <v>6950</v>
      </c>
      <c r="I3355" s="273" t="s">
        <v>5750</v>
      </c>
      <c r="J3355" s="273" t="s">
        <v>373</v>
      </c>
      <c r="K3355" s="275">
        <v>0.39200000000000002</v>
      </c>
      <c r="L3355" s="275">
        <v>0.39200000000000002</v>
      </c>
      <c r="M3355" s="275">
        <v>0.36338900000000002</v>
      </c>
      <c r="N3355" s="276">
        <v>7.2987244897959176</v>
      </c>
      <c r="O3355" s="273"/>
      <c r="P3355" s="273"/>
    </row>
    <row r="3356" spans="1:16" s="11" customFormat="1">
      <c r="A3356" s="271">
        <v>3353</v>
      </c>
      <c r="C3356" s="272" t="s">
        <v>1795</v>
      </c>
      <c r="D3356" s="272" t="s">
        <v>1774</v>
      </c>
      <c r="E3356" s="272"/>
      <c r="F3356" s="273" t="s">
        <v>3357</v>
      </c>
      <c r="G3356" s="274">
        <v>306212140502</v>
      </c>
      <c r="H3356" s="273" t="s">
        <v>6951</v>
      </c>
      <c r="I3356" s="273" t="s">
        <v>5750</v>
      </c>
      <c r="J3356" s="273" t="s">
        <v>373</v>
      </c>
      <c r="K3356" s="275">
        <v>0.66159999999999997</v>
      </c>
      <c r="L3356" s="275">
        <v>0.66159999999999997</v>
      </c>
      <c r="M3356" s="275">
        <v>0.61633099999999996</v>
      </c>
      <c r="N3356" s="276">
        <v>6.8423518742442564</v>
      </c>
      <c r="O3356" s="273"/>
      <c r="P3356" s="273"/>
    </row>
    <row r="3357" spans="1:16" s="11" customFormat="1">
      <c r="A3357" s="271">
        <v>3354</v>
      </c>
      <c r="C3357" s="272" t="s">
        <v>1795</v>
      </c>
      <c r="D3357" s="272" t="s">
        <v>1774</v>
      </c>
      <c r="E3357" s="272"/>
      <c r="F3357" s="273" t="s">
        <v>3341</v>
      </c>
      <c r="G3357" s="274">
        <v>306212240102</v>
      </c>
      <c r="H3357" s="273" t="s">
        <v>5803</v>
      </c>
      <c r="I3357" s="273" t="s">
        <v>5750</v>
      </c>
      <c r="J3357" s="273" t="s">
        <v>373</v>
      </c>
      <c r="K3357" s="275">
        <v>0.15620000000000001</v>
      </c>
      <c r="L3357" s="275">
        <v>0.15620000000000001</v>
      </c>
      <c r="M3357" s="275">
        <v>0.145566</v>
      </c>
      <c r="N3357" s="276">
        <v>6.80793854033291</v>
      </c>
      <c r="O3357" s="273"/>
      <c r="P3357" s="273"/>
    </row>
    <row r="3358" spans="1:16" s="11" customFormat="1">
      <c r="A3358" s="271">
        <v>3355</v>
      </c>
      <c r="C3358" s="272" t="s">
        <v>1795</v>
      </c>
      <c r="D3358" s="272" t="s">
        <v>1774</v>
      </c>
      <c r="E3358" s="272"/>
      <c r="F3358" s="273" t="s">
        <v>3357</v>
      </c>
      <c r="G3358" s="274">
        <v>306212140501</v>
      </c>
      <c r="H3358" s="273" t="s">
        <v>6703</v>
      </c>
      <c r="I3358" s="273" t="s">
        <v>5750</v>
      </c>
      <c r="J3358" s="273" t="s">
        <v>373</v>
      </c>
      <c r="K3358" s="275">
        <v>0.3508</v>
      </c>
      <c r="L3358" s="275">
        <v>0.3508</v>
      </c>
      <c r="M3358" s="275">
        <v>0.32733400000000001</v>
      </c>
      <c r="N3358" s="276">
        <v>6.6892816419612284</v>
      </c>
      <c r="O3358" s="273"/>
      <c r="P3358" s="273"/>
    </row>
    <row r="3359" spans="1:16" s="11" customFormat="1">
      <c r="A3359" s="271">
        <v>3356</v>
      </c>
      <c r="C3359" s="272" t="s">
        <v>1795</v>
      </c>
      <c r="D3359" s="272" t="s">
        <v>1774</v>
      </c>
      <c r="E3359" s="272"/>
      <c r="F3359" s="273" t="s">
        <v>6937</v>
      </c>
      <c r="G3359" s="274">
        <v>306212240403</v>
      </c>
      <c r="H3359" s="273" t="s">
        <v>6952</v>
      </c>
      <c r="I3359" s="273" t="s">
        <v>5750</v>
      </c>
      <c r="J3359" s="273" t="s">
        <v>373</v>
      </c>
      <c r="K3359" s="275">
        <v>0.20569999999999999</v>
      </c>
      <c r="L3359" s="275">
        <v>0.20569999999999999</v>
      </c>
      <c r="M3359" s="275">
        <v>0.19342799999999999</v>
      </c>
      <c r="N3359" s="276">
        <v>5.9659698590179904</v>
      </c>
      <c r="O3359" s="273"/>
      <c r="P3359" s="273"/>
    </row>
    <row r="3360" spans="1:16" s="11" customFormat="1">
      <c r="A3360" s="271">
        <v>3357</v>
      </c>
      <c r="C3360" s="272" t="s">
        <v>1795</v>
      </c>
      <c r="D3360" s="272" t="s">
        <v>1774</v>
      </c>
      <c r="E3360" s="272"/>
      <c r="F3360" s="273" t="s">
        <v>3348</v>
      </c>
      <c r="G3360" s="274">
        <v>306212240202</v>
      </c>
      <c r="H3360" s="273" t="s">
        <v>6953</v>
      </c>
      <c r="I3360" s="273" t="s">
        <v>5762</v>
      </c>
      <c r="J3360" s="273" t="s">
        <v>373</v>
      </c>
      <c r="K3360" s="275">
        <v>6.1600000000000002E-2</v>
      </c>
      <c r="L3360" s="275">
        <v>6.1600000000000002E-2</v>
      </c>
      <c r="M3360" s="275">
        <v>5.8066E-2</v>
      </c>
      <c r="N3360" s="276">
        <v>5.7370129870129905</v>
      </c>
      <c r="O3360" s="273"/>
      <c r="P3360" s="273"/>
    </row>
    <row r="3361" spans="1:16" s="11" customFormat="1">
      <c r="A3361" s="271">
        <v>3358</v>
      </c>
      <c r="C3361" s="272" t="s">
        <v>1795</v>
      </c>
      <c r="D3361" s="272" t="s">
        <v>1774</v>
      </c>
      <c r="E3361" s="272"/>
      <c r="F3361" s="273" t="s">
        <v>3359</v>
      </c>
      <c r="G3361" s="274">
        <v>306212140103</v>
      </c>
      <c r="H3361" s="273" t="s">
        <v>6954</v>
      </c>
      <c r="I3361" s="273" t="s">
        <v>5750</v>
      </c>
      <c r="J3361" s="273" t="s">
        <v>373</v>
      </c>
      <c r="K3361" s="275">
        <v>1.2302999999999999</v>
      </c>
      <c r="L3361" s="275">
        <v>1.2302999999999999</v>
      </c>
      <c r="M3361" s="275">
        <v>1.166094</v>
      </c>
      <c r="N3361" s="276">
        <v>5.2187271397220183</v>
      </c>
      <c r="O3361" s="273"/>
      <c r="P3361" s="273"/>
    </row>
    <row r="3362" spans="1:16" s="11" customFormat="1">
      <c r="A3362" s="271">
        <v>3359</v>
      </c>
      <c r="C3362" s="272" t="s">
        <v>1795</v>
      </c>
      <c r="D3362" s="272" t="s">
        <v>1774</v>
      </c>
      <c r="E3362" s="272"/>
      <c r="F3362" s="273" t="s">
        <v>3348</v>
      </c>
      <c r="G3362" s="274">
        <v>306212240204</v>
      </c>
      <c r="H3362" s="273" t="s">
        <v>6955</v>
      </c>
      <c r="I3362" s="273" t="s">
        <v>5750</v>
      </c>
      <c r="J3362" s="273" t="s">
        <v>373</v>
      </c>
      <c r="K3362" s="275">
        <v>0.14360000000000001</v>
      </c>
      <c r="L3362" s="275">
        <v>0.14360000000000001</v>
      </c>
      <c r="M3362" s="275">
        <v>0.13653299999999999</v>
      </c>
      <c r="N3362" s="276">
        <v>4.9213091922005692</v>
      </c>
      <c r="O3362" s="273"/>
      <c r="P3362" s="273"/>
    </row>
    <row r="3363" spans="1:16" s="11" customFormat="1">
      <c r="A3363" s="271">
        <v>3360</v>
      </c>
      <c r="C3363" s="272" t="s">
        <v>1795</v>
      </c>
      <c r="D3363" s="272" t="s">
        <v>1774</v>
      </c>
      <c r="E3363" s="272"/>
      <c r="F3363" s="273" t="s">
        <v>3375</v>
      </c>
      <c r="G3363" s="274">
        <v>306231440502</v>
      </c>
      <c r="H3363" s="273" t="s">
        <v>6956</v>
      </c>
      <c r="I3363" s="273" t="s">
        <v>5750</v>
      </c>
      <c r="J3363" s="273" t="s">
        <v>373</v>
      </c>
      <c r="K3363" s="275">
        <v>0.435</v>
      </c>
      <c r="L3363" s="275">
        <v>0.435</v>
      </c>
      <c r="M3363" s="275">
        <v>0.37984299999999999</v>
      </c>
      <c r="N3363" s="276">
        <v>12.679770114942531</v>
      </c>
      <c r="O3363" s="273"/>
      <c r="P3363" s="273"/>
    </row>
    <row r="3364" spans="1:16" s="11" customFormat="1">
      <c r="A3364" s="271">
        <v>3361</v>
      </c>
      <c r="C3364" s="272" t="s">
        <v>1795</v>
      </c>
      <c r="D3364" s="272" t="s">
        <v>1774</v>
      </c>
      <c r="E3364" s="272"/>
      <c r="F3364" s="273" t="s">
        <v>3361</v>
      </c>
      <c r="G3364" s="274">
        <v>306231340603</v>
      </c>
      <c r="H3364" s="273" t="s">
        <v>6957</v>
      </c>
      <c r="I3364" s="273" t="s">
        <v>5750</v>
      </c>
      <c r="J3364" s="273" t="s">
        <v>373</v>
      </c>
      <c r="K3364" s="275">
        <v>0.48881999999999998</v>
      </c>
      <c r="L3364" s="275">
        <v>0.48881999999999998</v>
      </c>
      <c r="M3364" s="275">
        <v>0.42849900000000002</v>
      </c>
      <c r="N3364" s="276">
        <v>12.340125199459916</v>
      </c>
      <c r="O3364" s="273"/>
      <c r="P3364" s="273"/>
    </row>
    <row r="3365" spans="1:16" s="11" customFormat="1">
      <c r="A3365" s="271">
        <v>3362</v>
      </c>
      <c r="C3365" s="272" t="s">
        <v>1795</v>
      </c>
      <c r="D3365" s="272" t="s">
        <v>1774</v>
      </c>
      <c r="E3365" s="272"/>
      <c r="F3365" s="273" t="s">
        <v>3387</v>
      </c>
      <c r="G3365" s="274">
        <v>306231440102</v>
      </c>
      <c r="H3365" s="273" t="s">
        <v>6958</v>
      </c>
      <c r="I3365" s="273" t="s">
        <v>5750</v>
      </c>
      <c r="J3365" s="273" t="s">
        <v>373</v>
      </c>
      <c r="K3365" s="275">
        <v>0.9103</v>
      </c>
      <c r="L3365" s="275">
        <v>0.9103</v>
      </c>
      <c r="M3365" s="275">
        <v>0.79900199999999999</v>
      </c>
      <c r="N3365" s="276">
        <v>12.226518730088982</v>
      </c>
      <c r="O3365" s="273"/>
      <c r="P3365" s="273"/>
    </row>
    <row r="3366" spans="1:16" s="11" customFormat="1">
      <c r="A3366" s="271">
        <v>3363</v>
      </c>
      <c r="C3366" s="272" t="s">
        <v>1795</v>
      </c>
      <c r="D3366" s="272" t="s">
        <v>1774</v>
      </c>
      <c r="E3366" s="272"/>
      <c r="F3366" s="273" t="s">
        <v>3369</v>
      </c>
      <c r="G3366" s="274">
        <v>306231140103</v>
      </c>
      <c r="H3366" s="273" t="s">
        <v>6959</v>
      </c>
      <c r="I3366" s="273" t="s">
        <v>5750</v>
      </c>
      <c r="J3366" s="273" t="s">
        <v>373</v>
      </c>
      <c r="K3366" s="275">
        <v>0.66739999999999999</v>
      </c>
      <c r="L3366" s="275">
        <v>0.66739999999999999</v>
      </c>
      <c r="M3366" s="275">
        <v>0.59179099999999996</v>
      </c>
      <c r="N3366" s="276">
        <v>11.328888222954756</v>
      </c>
      <c r="O3366" s="273"/>
      <c r="P3366" s="273"/>
    </row>
    <row r="3367" spans="1:16" s="11" customFormat="1">
      <c r="A3367" s="271">
        <v>3364</v>
      </c>
      <c r="C3367" s="272" t="s">
        <v>1795</v>
      </c>
      <c r="D3367" s="272" t="s">
        <v>1774</v>
      </c>
      <c r="E3367" s="272"/>
      <c r="F3367" s="273" t="s">
        <v>6960</v>
      </c>
      <c r="G3367" s="274">
        <v>306231440301</v>
      </c>
      <c r="H3367" s="273" t="s">
        <v>6961</v>
      </c>
      <c r="I3367" s="273" t="s">
        <v>5762</v>
      </c>
      <c r="J3367" s="273" t="s">
        <v>373</v>
      </c>
      <c r="K3367" s="275">
        <v>0.73</v>
      </c>
      <c r="L3367" s="275">
        <v>0.73</v>
      </c>
      <c r="M3367" s="275">
        <v>0.64985599999999999</v>
      </c>
      <c r="N3367" s="276">
        <v>10.9786301369863</v>
      </c>
      <c r="O3367" s="273"/>
      <c r="P3367" s="273"/>
    </row>
    <row r="3368" spans="1:16" s="11" customFormat="1">
      <c r="A3368" s="271">
        <v>3365</v>
      </c>
      <c r="C3368" s="272" t="s">
        <v>1795</v>
      </c>
      <c r="D3368" s="272" t="s">
        <v>1774</v>
      </c>
      <c r="E3368" s="272"/>
      <c r="F3368" s="273" t="s">
        <v>3377</v>
      </c>
      <c r="G3368" s="274">
        <v>306231140301</v>
      </c>
      <c r="H3368" s="273" t="s">
        <v>6962</v>
      </c>
      <c r="I3368" s="273" t="s">
        <v>5750</v>
      </c>
      <c r="J3368" s="273" t="s">
        <v>373</v>
      </c>
      <c r="K3368" s="275">
        <v>0.76639999999999997</v>
      </c>
      <c r="L3368" s="275">
        <v>0.76639999999999997</v>
      </c>
      <c r="M3368" s="275">
        <v>0.68400499999999997</v>
      </c>
      <c r="N3368" s="276">
        <v>10.750913361169102</v>
      </c>
      <c r="O3368" s="273"/>
      <c r="P3368" s="273"/>
    </row>
    <row r="3369" spans="1:16" s="11" customFormat="1">
      <c r="A3369" s="271">
        <v>3366</v>
      </c>
      <c r="C3369" s="272" t="s">
        <v>1795</v>
      </c>
      <c r="D3369" s="272" t="s">
        <v>1774</v>
      </c>
      <c r="E3369" s="272"/>
      <c r="F3369" s="273" t="s">
        <v>3361</v>
      </c>
      <c r="G3369" s="274">
        <v>306231340602</v>
      </c>
      <c r="H3369" s="273" t="s">
        <v>6963</v>
      </c>
      <c r="I3369" s="273" t="s">
        <v>5750</v>
      </c>
      <c r="J3369" s="273" t="s">
        <v>373</v>
      </c>
      <c r="K3369" s="275">
        <v>6.2920000000000004E-2</v>
      </c>
      <c r="L3369" s="275">
        <v>6.2920000000000004E-2</v>
      </c>
      <c r="M3369" s="275">
        <v>5.6486000000000001E-2</v>
      </c>
      <c r="N3369" s="276">
        <v>10.225683407501593</v>
      </c>
      <c r="O3369" s="273"/>
      <c r="P3369" s="273"/>
    </row>
    <row r="3370" spans="1:16" s="11" customFormat="1">
      <c r="A3370" s="271">
        <v>3367</v>
      </c>
      <c r="C3370" s="272" t="s">
        <v>1795</v>
      </c>
      <c r="D3370" s="272" t="s">
        <v>1774</v>
      </c>
      <c r="E3370" s="272"/>
      <c r="F3370" s="273" t="s">
        <v>6964</v>
      </c>
      <c r="G3370" s="274">
        <v>306231440701</v>
      </c>
      <c r="H3370" s="273" t="s">
        <v>6965</v>
      </c>
      <c r="I3370" s="273" t="s">
        <v>5750</v>
      </c>
      <c r="J3370" s="273" t="s">
        <v>373</v>
      </c>
      <c r="K3370" s="275">
        <v>0.65169999999999995</v>
      </c>
      <c r="L3370" s="275">
        <v>0.65169999999999995</v>
      </c>
      <c r="M3370" s="275">
        <v>0.58568100000000001</v>
      </c>
      <c r="N3370" s="276">
        <v>10.130274666257472</v>
      </c>
      <c r="O3370" s="273"/>
      <c r="P3370" s="273"/>
    </row>
    <row r="3371" spans="1:16" s="11" customFormat="1">
      <c r="A3371" s="271">
        <v>3368</v>
      </c>
      <c r="C3371" s="272" t="s">
        <v>1795</v>
      </c>
      <c r="D3371" s="272" t="s">
        <v>1774</v>
      </c>
      <c r="E3371" s="272"/>
      <c r="F3371" s="273" t="s">
        <v>6960</v>
      </c>
      <c r="G3371" s="274">
        <v>306231440302</v>
      </c>
      <c r="H3371" s="273" t="s">
        <v>6793</v>
      </c>
      <c r="I3371" s="273" t="s">
        <v>5750</v>
      </c>
      <c r="J3371" s="273" t="s">
        <v>373</v>
      </c>
      <c r="K3371" s="275">
        <v>0.78039999999999998</v>
      </c>
      <c r="L3371" s="275">
        <v>0.78039999999999998</v>
      </c>
      <c r="M3371" s="275">
        <v>0.70208599999999999</v>
      </c>
      <c r="N3371" s="276">
        <v>10.035110199897488</v>
      </c>
      <c r="O3371" s="273"/>
      <c r="P3371" s="273"/>
    </row>
    <row r="3372" spans="1:16" s="11" customFormat="1">
      <c r="A3372" s="271">
        <v>3369</v>
      </c>
      <c r="C3372" s="272" t="s">
        <v>1795</v>
      </c>
      <c r="D3372" s="272" t="s">
        <v>1774</v>
      </c>
      <c r="E3372" s="272"/>
      <c r="F3372" s="273" t="s">
        <v>3367</v>
      </c>
      <c r="G3372" s="274">
        <v>306231440403</v>
      </c>
      <c r="H3372" s="273" t="s">
        <v>6966</v>
      </c>
      <c r="I3372" s="273" t="s">
        <v>5750</v>
      </c>
      <c r="J3372" s="273" t="s">
        <v>373</v>
      </c>
      <c r="K3372" s="275">
        <v>0.60750000000000004</v>
      </c>
      <c r="L3372" s="275">
        <v>0.60750000000000004</v>
      </c>
      <c r="M3372" s="275">
        <v>0.54669000000000001</v>
      </c>
      <c r="N3372" s="276">
        <v>10.009876543209881</v>
      </c>
      <c r="O3372" s="273"/>
      <c r="P3372" s="273"/>
    </row>
    <row r="3373" spans="1:16" s="11" customFormat="1">
      <c r="A3373" s="271">
        <v>3370</v>
      </c>
      <c r="C3373" s="272" t="s">
        <v>1795</v>
      </c>
      <c r="D3373" s="272" t="s">
        <v>1774</v>
      </c>
      <c r="E3373" s="272"/>
      <c r="F3373" s="273" t="s">
        <v>3363</v>
      </c>
      <c r="G3373" s="274">
        <v>306231340503</v>
      </c>
      <c r="H3373" s="273" t="s">
        <v>6967</v>
      </c>
      <c r="I3373" s="273" t="s">
        <v>5762</v>
      </c>
      <c r="J3373" s="273" t="s">
        <v>373</v>
      </c>
      <c r="K3373" s="275">
        <v>0.87480000000000002</v>
      </c>
      <c r="L3373" s="275">
        <v>0.87480000000000002</v>
      </c>
      <c r="M3373" s="275">
        <v>0.79122099999999995</v>
      </c>
      <c r="N3373" s="276">
        <v>9.5540695016003738</v>
      </c>
      <c r="O3373" s="273"/>
      <c r="P3373" s="273"/>
    </row>
    <row r="3374" spans="1:16" s="11" customFormat="1">
      <c r="A3374" s="271">
        <v>3371</v>
      </c>
      <c r="C3374" s="272" t="s">
        <v>1795</v>
      </c>
      <c r="D3374" s="272" t="s">
        <v>1774</v>
      </c>
      <c r="E3374" s="272"/>
      <c r="F3374" s="273" t="s">
        <v>6964</v>
      </c>
      <c r="G3374" s="274">
        <v>306231440702</v>
      </c>
      <c r="H3374" s="273" t="s">
        <v>6968</v>
      </c>
      <c r="I3374" s="273" t="s">
        <v>5750</v>
      </c>
      <c r="J3374" s="273" t="s">
        <v>373</v>
      </c>
      <c r="K3374" s="275">
        <v>0.2283</v>
      </c>
      <c r="L3374" s="275">
        <v>0.2283</v>
      </c>
      <c r="M3374" s="275">
        <v>0.20675099999999999</v>
      </c>
      <c r="N3374" s="276">
        <v>9.4388961892247103</v>
      </c>
      <c r="O3374" s="273"/>
      <c r="P3374" s="273"/>
    </row>
    <row r="3375" spans="1:16" s="11" customFormat="1">
      <c r="A3375" s="271">
        <v>3372</v>
      </c>
      <c r="C3375" s="272" t="s">
        <v>1795</v>
      </c>
      <c r="D3375" s="272" t="s">
        <v>1774</v>
      </c>
      <c r="E3375" s="272"/>
      <c r="F3375" s="273" t="s">
        <v>6969</v>
      </c>
      <c r="G3375" s="274">
        <v>306231440802</v>
      </c>
      <c r="H3375" s="273" t="s">
        <v>6970</v>
      </c>
      <c r="I3375" s="273" t="s">
        <v>5750</v>
      </c>
      <c r="J3375" s="273" t="s">
        <v>373</v>
      </c>
      <c r="K3375" s="275">
        <v>0.27592</v>
      </c>
      <c r="L3375" s="275">
        <v>0.27592</v>
      </c>
      <c r="M3375" s="275">
        <v>0.25029200000000001</v>
      </c>
      <c r="N3375" s="276">
        <v>9.2881994781095916</v>
      </c>
      <c r="O3375" s="273"/>
      <c r="P3375" s="273"/>
    </row>
    <row r="3376" spans="1:16" s="11" customFormat="1">
      <c r="A3376" s="271">
        <v>3373</v>
      </c>
      <c r="C3376" s="272" t="s">
        <v>1795</v>
      </c>
      <c r="D3376" s="272" t="s">
        <v>1774</v>
      </c>
      <c r="E3376" s="272"/>
      <c r="F3376" s="273" t="s">
        <v>6969</v>
      </c>
      <c r="G3376" s="274">
        <v>306231440801</v>
      </c>
      <c r="H3376" s="273" t="s">
        <v>6971</v>
      </c>
      <c r="I3376" s="273" t="s">
        <v>5750</v>
      </c>
      <c r="J3376" s="273" t="s">
        <v>373</v>
      </c>
      <c r="K3376" s="275">
        <v>0.45038</v>
      </c>
      <c r="L3376" s="275">
        <v>0.45038</v>
      </c>
      <c r="M3376" s="275">
        <v>0.410555</v>
      </c>
      <c r="N3376" s="276">
        <v>8.842532972156846</v>
      </c>
      <c r="O3376" s="273"/>
      <c r="P3376" s="273"/>
    </row>
    <row r="3377" spans="1:16" s="11" customFormat="1">
      <c r="A3377" s="271">
        <v>3374</v>
      </c>
      <c r="C3377" s="272" t="s">
        <v>1795</v>
      </c>
      <c r="D3377" s="272" t="s">
        <v>1774</v>
      </c>
      <c r="E3377" s="272"/>
      <c r="F3377" s="273" t="s">
        <v>3361</v>
      </c>
      <c r="G3377" s="274">
        <v>306231340601</v>
      </c>
      <c r="H3377" s="273" t="s">
        <v>6972</v>
      </c>
      <c r="I3377" s="273" t="s">
        <v>5750</v>
      </c>
      <c r="J3377" s="273" t="s">
        <v>373</v>
      </c>
      <c r="K3377" s="275">
        <v>0.80635999999999997</v>
      </c>
      <c r="L3377" s="275">
        <v>0.80635999999999997</v>
      </c>
      <c r="M3377" s="275">
        <v>0.73562000000000005</v>
      </c>
      <c r="N3377" s="276">
        <v>8.7727565851480627</v>
      </c>
      <c r="O3377" s="273"/>
      <c r="P3377" s="273"/>
    </row>
    <row r="3378" spans="1:16" s="11" customFormat="1">
      <c r="A3378" s="271">
        <v>3375</v>
      </c>
      <c r="C3378" s="272" t="s">
        <v>1795</v>
      </c>
      <c r="D3378" s="272" t="s">
        <v>1774</v>
      </c>
      <c r="E3378" s="272"/>
      <c r="F3378" s="273" t="s">
        <v>3365</v>
      </c>
      <c r="G3378" s="274">
        <v>306231340103</v>
      </c>
      <c r="H3378" s="273" t="s">
        <v>6973</v>
      </c>
      <c r="I3378" s="273" t="s">
        <v>5762</v>
      </c>
      <c r="J3378" s="273" t="s">
        <v>373</v>
      </c>
      <c r="K3378" s="275">
        <v>0.18279999999999999</v>
      </c>
      <c r="L3378" s="275">
        <v>0.18279999999999999</v>
      </c>
      <c r="M3378" s="275">
        <v>0.16700400000000001</v>
      </c>
      <c r="N3378" s="276">
        <v>8.6411378555798564</v>
      </c>
      <c r="O3378" s="273"/>
      <c r="P3378" s="273"/>
    </row>
    <row r="3379" spans="1:16" s="11" customFormat="1">
      <c r="A3379" s="271">
        <v>3376</v>
      </c>
      <c r="C3379" s="272" t="s">
        <v>1795</v>
      </c>
      <c r="D3379" s="272" t="s">
        <v>1774</v>
      </c>
      <c r="E3379" s="272"/>
      <c r="F3379" s="273" t="s">
        <v>3387</v>
      </c>
      <c r="G3379" s="274">
        <v>306231440101</v>
      </c>
      <c r="H3379" s="273" t="s">
        <v>6974</v>
      </c>
      <c r="I3379" s="273" t="s">
        <v>5750</v>
      </c>
      <c r="J3379" s="273" t="s">
        <v>373</v>
      </c>
      <c r="K3379" s="275">
        <v>0.33979999999999999</v>
      </c>
      <c r="L3379" s="275">
        <v>0.33979999999999999</v>
      </c>
      <c r="M3379" s="275">
        <v>0.310807</v>
      </c>
      <c r="N3379" s="276">
        <v>8.5323719835197149</v>
      </c>
      <c r="O3379" s="273"/>
      <c r="P3379" s="273"/>
    </row>
    <row r="3380" spans="1:16" s="11" customFormat="1">
      <c r="A3380" s="271">
        <v>3377</v>
      </c>
      <c r="C3380" s="272" t="s">
        <v>1795</v>
      </c>
      <c r="D3380" s="272" t="s">
        <v>1774</v>
      </c>
      <c r="E3380" s="272"/>
      <c r="F3380" s="273" t="s">
        <v>3486</v>
      </c>
      <c r="G3380" s="274">
        <v>306521140505</v>
      </c>
      <c r="H3380" s="273" t="s">
        <v>6975</v>
      </c>
      <c r="I3380" s="273" t="s">
        <v>5750</v>
      </c>
      <c r="J3380" s="273" t="s">
        <v>373</v>
      </c>
      <c r="K3380" s="275">
        <v>0.24079999999999999</v>
      </c>
      <c r="L3380" s="275">
        <v>0.24079999999999999</v>
      </c>
      <c r="M3380" s="275">
        <v>0.22115399999999999</v>
      </c>
      <c r="N3380" s="276">
        <v>8.1586378737541523</v>
      </c>
      <c r="O3380" s="273"/>
      <c r="P3380" s="273"/>
    </row>
    <row r="3381" spans="1:16" s="11" customFormat="1">
      <c r="A3381" s="271">
        <v>3378</v>
      </c>
      <c r="C3381" s="272" t="s">
        <v>1795</v>
      </c>
      <c r="D3381" s="272" t="s">
        <v>1774</v>
      </c>
      <c r="E3381" s="272"/>
      <c r="F3381" s="273" t="s">
        <v>3377</v>
      </c>
      <c r="G3381" s="274">
        <v>306231140302</v>
      </c>
      <c r="H3381" s="273" t="s">
        <v>6976</v>
      </c>
      <c r="I3381" s="273" t="s">
        <v>5750</v>
      </c>
      <c r="J3381" s="273" t="s">
        <v>373</v>
      </c>
      <c r="K3381" s="275">
        <v>0.21879999999999999</v>
      </c>
      <c r="L3381" s="275">
        <v>0.21879999999999999</v>
      </c>
      <c r="M3381" s="275">
        <v>0.20118800000000001</v>
      </c>
      <c r="N3381" s="276">
        <v>8.0493601462522797</v>
      </c>
      <c r="O3381" s="273"/>
      <c r="P3381" s="273"/>
    </row>
    <row r="3382" spans="1:16" s="11" customFormat="1">
      <c r="A3382" s="271">
        <v>3379</v>
      </c>
      <c r="C3382" s="272" t="s">
        <v>1795</v>
      </c>
      <c r="D3382" s="272" t="s">
        <v>1774</v>
      </c>
      <c r="E3382" s="272"/>
      <c r="F3382" s="273" t="s">
        <v>6977</v>
      </c>
      <c r="G3382" s="274">
        <v>306231140201</v>
      </c>
      <c r="H3382" s="273" t="s">
        <v>6978</v>
      </c>
      <c r="I3382" s="273" t="s">
        <v>5750</v>
      </c>
      <c r="J3382" s="273" t="s">
        <v>373</v>
      </c>
      <c r="K3382" s="275">
        <v>0.37880000000000003</v>
      </c>
      <c r="L3382" s="275">
        <v>0.37880000000000003</v>
      </c>
      <c r="M3382" s="275">
        <v>0.348943</v>
      </c>
      <c r="N3382" s="276">
        <v>7.8819957761351684</v>
      </c>
      <c r="O3382" s="273"/>
      <c r="P3382" s="273"/>
    </row>
    <row r="3383" spans="1:16" s="11" customFormat="1">
      <c r="A3383" s="271">
        <v>3380</v>
      </c>
      <c r="C3383" s="272" t="s">
        <v>1795</v>
      </c>
      <c r="D3383" s="272" t="s">
        <v>1774</v>
      </c>
      <c r="E3383" s="272"/>
      <c r="F3383" s="273" t="s">
        <v>3365</v>
      </c>
      <c r="G3383" s="274">
        <v>306231340104</v>
      </c>
      <c r="H3383" s="273" t="s">
        <v>6979</v>
      </c>
      <c r="I3383" s="273" t="s">
        <v>5762</v>
      </c>
      <c r="J3383" s="273" t="s">
        <v>373</v>
      </c>
      <c r="K3383" s="275">
        <v>0.4229</v>
      </c>
      <c r="L3383" s="275">
        <v>0.4229</v>
      </c>
      <c r="M3383" s="275">
        <v>0.38972400000000001</v>
      </c>
      <c r="N3383" s="276">
        <v>7.8448805864270472</v>
      </c>
      <c r="O3383" s="273"/>
      <c r="P3383" s="273"/>
    </row>
    <row r="3384" spans="1:16" s="11" customFormat="1">
      <c r="A3384" s="271">
        <v>3381</v>
      </c>
      <c r="C3384" s="272" t="s">
        <v>1795</v>
      </c>
      <c r="D3384" s="272" t="s">
        <v>1774</v>
      </c>
      <c r="E3384" s="272"/>
      <c r="F3384" s="273" t="s">
        <v>3381</v>
      </c>
      <c r="G3384" s="274">
        <v>306231140604</v>
      </c>
      <c r="H3384" s="273" t="s">
        <v>6980</v>
      </c>
      <c r="I3384" s="273" t="s">
        <v>5750</v>
      </c>
      <c r="J3384" s="273" t="s">
        <v>373</v>
      </c>
      <c r="K3384" s="275">
        <v>0.996695</v>
      </c>
      <c r="L3384" s="275">
        <v>0.996695</v>
      </c>
      <c r="M3384" s="275">
        <v>0.91905400000000004</v>
      </c>
      <c r="N3384" s="276">
        <v>7.7898454391764735</v>
      </c>
      <c r="O3384" s="273"/>
      <c r="P3384" s="273"/>
    </row>
    <row r="3385" spans="1:16" s="11" customFormat="1">
      <c r="A3385" s="271">
        <v>3382</v>
      </c>
      <c r="C3385" s="272" t="s">
        <v>1795</v>
      </c>
      <c r="D3385" s="272" t="s">
        <v>1774</v>
      </c>
      <c r="E3385" s="272"/>
      <c r="F3385" s="273" t="s">
        <v>3389</v>
      </c>
      <c r="G3385" s="274">
        <v>306231140803</v>
      </c>
      <c r="H3385" s="273" t="s">
        <v>6981</v>
      </c>
      <c r="I3385" s="273" t="s">
        <v>5750</v>
      </c>
      <c r="J3385" s="273" t="s">
        <v>373</v>
      </c>
      <c r="K3385" s="275">
        <v>0.59889999999999999</v>
      </c>
      <c r="L3385" s="275">
        <v>0.59889999999999999</v>
      </c>
      <c r="M3385" s="275">
        <v>0.55252400000000002</v>
      </c>
      <c r="N3385" s="276">
        <v>7.7435298046418399</v>
      </c>
      <c r="O3385" s="273"/>
      <c r="P3385" s="273"/>
    </row>
    <row r="3386" spans="1:16" s="11" customFormat="1">
      <c r="A3386" s="271">
        <v>3383</v>
      </c>
      <c r="C3386" s="272" t="s">
        <v>1795</v>
      </c>
      <c r="D3386" s="272" t="s">
        <v>1774</v>
      </c>
      <c r="E3386" s="272"/>
      <c r="F3386" s="273" t="s">
        <v>6982</v>
      </c>
      <c r="G3386" s="274">
        <v>306231340302</v>
      </c>
      <c r="H3386" s="273" t="s">
        <v>6983</v>
      </c>
      <c r="I3386" s="273" t="s">
        <v>5762</v>
      </c>
      <c r="J3386" s="273" t="s">
        <v>373</v>
      </c>
      <c r="K3386" s="275">
        <v>0.37009999999999998</v>
      </c>
      <c r="L3386" s="275">
        <v>0.37009999999999998</v>
      </c>
      <c r="M3386" s="275">
        <v>0.34273599999999999</v>
      </c>
      <c r="N3386" s="276">
        <v>7.3936773844906778</v>
      </c>
      <c r="O3386" s="273"/>
      <c r="P3386" s="273"/>
    </row>
    <row r="3387" spans="1:16" s="11" customFormat="1">
      <c r="A3387" s="271">
        <v>3384</v>
      </c>
      <c r="C3387" s="272" t="s">
        <v>1795</v>
      </c>
      <c r="D3387" s="272" t="s">
        <v>1774</v>
      </c>
      <c r="E3387" s="272"/>
      <c r="F3387" s="273" t="s">
        <v>3397</v>
      </c>
      <c r="G3387" s="274">
        <v>306231340201</v>
      </c>
      <c r="H3387" s="273" t="s">
        <v>6984</v>
      </c>
      <c r="I3387" s="273" t="s">
        <v>5762</v>
      </c>
      <c r="J3387" s="273" t="s">
        <v>373</v>
      </c>
      <c r="K3387" s="275">
        <v>0.83653999999999995</v>
      </c>
      <c r="L3387" s="275">
        <v>0.83653999999999995</v>
      </c>
      <c r="M3387" s="275">
        <v>0.77563899999999997</v>
      </c>
      <c r="N3387" s="276">
        <v>7.2801061515289147</v>
      </c>
      <c r="O3387" s="273"/>
      <c r="P3387" s="273"/>
    </row>
    <row r="3388" spans="1:16" s="11" customFormat="1">
      <c r="A3388" s="271">
        <v>3385</v>
      </c>
      <c r="C3388" s="272" t="s">
        <v>1795</v>
      </c>
      <c r="D3388" s="272" t="s">
        <v>1774</v>
      </c>
      <c r="E3388" s="272"/>
      <c r="F3388" s="273" t="s">
        <v>3400</v>
      </c>
      <c r="G3388" s="274">
        <v>306231440203</v>
      </c>
      <c r="H3388" s="273" t="s">
        <v>6985</v>
      </c>
      <c r="I3388" s="273" t="s">
        <v>5762</v>
      </c>
      <c r="J3388" s="273" t="s">
        <v>373</v>
      </c>
      <c r="K3388" s="275">
        <v>0.28076000000000001</v>
      </c>
      <c r="L3388" s="275">
        <v>0.28076000000000001</v>
      </c>
      <c r="M3388" s="275">
        <v>0.26206800000000002</v>
      </c>
      <c r="N3388" s="276">
        <v>6.6576435389656599</v>
      </c>
      <c r="O3388" s="273"/>
      <c r="P3388" s="273"/>
    </row>
    <row r="3389" spans="1:16" s="11" customFormat="1">
      <c r="A3389" s="271">
        <v>3386</v>
      </c>
      <c r="C3389" s="272" t="s">
        <v>1795</v>
      </c>
      <c r="D3389" s="272" t="s">
        <v>1774</v>
      </c>
      <c r="E3389" s="272"/>
      <c r="F3389" s="273" t="s">
        <v>3400</v>
      </c>
      <c r="G3389" s="274">
        <v>306231440201</v>
      </c>
      <c r="H3389" s="273" t="s">
        <v>5869</v>
      </c>
      <c r="I3389" s="273" t="s">
        <v>5750</v>
      </c>
      <c r="J3389" s="273" t="s">
        <v>373</v>
      </c>
      <c r="K3389" s="275">
        <v>0.57538</v>
      </c>
      <c r="L3389" s="275">
        <v>0.57538</v>
      </c>
      <c r="M3389" s="275">
        <v>0.53732000000000002</v>
      </c>
      <c r="N3389" s="276">
        <v>6.6147589419166426</v>
      </c>
      <c r="O3389" s="273"/>
      <c r="P3389" s="273"/>
    </row>
    <row r="3390" spans="1:16" s="11" customFormat="1">
      <c r="A3390" s="271">
        <v>3387</v>
      </c>
      <c r="C3390" s="272" t="s">
        <v>1795</v>
      </c>
      <c r="D3390" s="272" t="s">
        <v>1774</v>
      </c>
      <c r="E3390" s="272"/>
      <c r="F3390" s="273" t="s">
        <v>6977</v>
      </c>
      <c r="G3390" s="274">
        <v>306231140202</v>
      </c>
      <c r="H3390" s="273" t="s">
        <v>6986</v>
      </c>
      <c r="I3390" s="273" t="s">
        <v>5750</v>
      </c>
      <c r="J3390" s="273" t="s">
        <v>373</v>
      </c>
      <c r="K3390" s="275">
        <v>1.1284000000000001</v>
      </c>
      <c r="L3390" s="275">
        <v>1.1284000000000001</v>
      </c>
      <c r="M3390" s="275">
        <v>1.055966</v>
      </c>
      <c r="N3390" s="276">
        <v>6.4191775965969606</v>
      </c>
      <c r="O3390" s="273"/>
      <c r="P3390" s="273"/>
    </row>
    <row r="3391" spans="1:16" s="11" customFormat="1">
      <c r="A3391" s="271">
        <v>3388</v>
      </c>
      <c r="C3391" s="272" t="s">
        <v>1795</v>
      </c>
      <c r="D3391" s="272" t="s">
        <v>1774</v>
      </c>
      <c r="E3391" s="272"/>
      <c r="F3391" s="273" t="s">
        <v>3373</v>
      </c>
      <c r="G3391" s="274">
        <v>306231340401</v>
      </c>
      <c r="H3391" s="273" t="s">
        <v>6987</v>
      </c>
      <c r="I3391" s="273" t="s">
        <v>5762</v>
      </c>
      <c r="J3391" s="273" t="s">
        <v>373</v>
      </c>
      <c r="K3391" s="275">
        <v>0.63249999999999995</v>
      </c>
      <c r="L3391" s="275">
        <v>0.63249999999999995</v>
      </c>
      <c r="M3391" s="275">
        <v>0.59225899999999998</v>
      </c>
      <c r="N3391" s="276">
        <v>6.3622134387351741</v>
      </c>
      <c r="O3391" s="273"/>
      <c r="P3391" s="273"/>
    </row>
    <row r="3392" spans="1:16" s="11" customFormat="1">
      <c r="A3392" s="271">
        <v>3389</v>
      </c>
      <c r="C3392" s="272" t="s">
        <v>1795</v>
      </c>
      <c r="D3392" s="272" t="s">
        <v>1774</v>
      </c>
      <c r="E3392" s="272"/>
      <c r="F3392" s="273" t="s">
        <v>6982</v>
      </c>
      <c r="G3392" s="274">
        <v>306231340303</v>
      </c>
      <c r="H3392" s="273" t="s">
        <v>6988</v>
      </c>
      <c r="I3392" s="273" t="s">
        <v>5762</v>
      </c>
      <c r="J3392" s="273" t="s">
        <v>373</v>
      </c>
      <c r="K3392" s="275">
        <v>0.42699999999999999</v>
      </c>
      <c r="L3392" s="275">
        <v>0.42699999999999999</v>
      </c>
      <c r="M3392" s="275">
        <v>0.40044800000000003</v>
      </c>
      <c r="N3392" s="276">
        <v>6.2182669789227081</v>
      </c>
      <c r="O3392" s="273"/>
      <c r="P3392" s="273"/>
    </row>
    <row r="3393" spans="1:16" s="11" customFormat="1">
      <c r="A3393" s="271">
        <v>3390</v>
      </c>
      <c r="C3393" s="272" t="s">
        <v>1795</v>
      </c>
      <c r="D3393" s="272" t="s">
        <v>1774</v>
      </c>
      <c r="E3393" s="272"/>
      <c r="F3393" s="273" t="s">
        <v>3367</v>
      </c>
      <c r="G3393" s="274">
        <v>306231440401</v>
      </c>
      <c r="H3393" s="273" t="s">
        <v>6989</v>
      </c>
      <c r="I3393" s="273" t="s">
        <v>5750</v>
      </c>
      <c r="J3393" s="273" t="s">
        <v>373</v>
      </c>
      <c r="K3393" s="275">
        <v>0.1018</v>
      </c>
      <c r="L3393" s="275">
        <v>0.1018</v>
      </c>
      <c r="M3393" s="275">
        <v>9.5785999999999996E-2</v>
      </c>
      <c r="N3393" s="276">
        <v>5.9076620825147401</v>
      </c>
      <c r="O3393" s="273"/>
      <c r="P3393" s="273"/>
    </row>
    <row r="3394" spans="1:16" s="11" customFormat="1">
      <c r="A3394" s="271">
        <v>3391</v>
      </c>
      <c r="C3394" s="272" t="s">
        <v>1795</v>
      </c>
      <c r="D3394" s="272" t="s">
        <v>1774</v>
      </c>
      <c r="E3394" s="272"/>
      <c r="F3394" s="273" t="s">
        <v>3486</v>
      </c>
      <c r="G3394" s="274">
        <v>306521140506</v>
      </c>
      <c r="H3394" s="273" t="s">
        <v>6846</v>
      </c>
      <c r="I3394" s="273" t="s">
        <v>5750</v>
      </c>
      <c r="J3394" s="273" t="s">
        <v>373</v>
      </c>
      <c r="K3394" s="275">
        <v>0.51459999999999995</v>
      </c>
      <c r="L3394" s="275">
        <v>0.51459999999999995</v>
      </c>
      <c r="M3394" s="275">
        <v>0.48583500000000002</v>
      </c>
      <c r="N3394" s="276">
        <v>5.5897784687135506</v>
      </c>
      <c r="O3394" s="273"/>
      <c r="P3394" s="273"/>
    </row>
    <row r="3395" spans="1:16" s="11" customFormat="1">
      <c r="A3395" s="271">
        <v>3392</v>
      </c>
      <c r="C3395" s="272" t="s">
        <v>1795</v>
      </c>
      <c r="D3395" s="272" t="s">
        <v>1774</v>
      </c>
      <c r="E3395" s="272"/>
      <c r="F3395" s="273" t="s">
        <v>6982</v>
      </c>
      <c r="G3395" s="274">
        <v>306231340301</v>
      </c>
      <c r="H3395" s="273" t="s">
        <v>6990</v>
      </c>
      <c r="I3395" s="273" t="s">
        <v>5762</v>
      </c>
      <c r="J3395" s="273" t="s">
        <v>373</v>
      </c>
      <c r="K3395" s="275">
        <v>0.86375000000000002</v>
      </c>
      <c r="L3395" s="275">
        <v>0.86375000000000002</v>
      </c>
      <c r="M3395" s="275">
        <v>0.82026100000000002</v>
      </c>
      <c r="N3395" s="276">
        <v>5.0349059334298119</v>
      </c>
      <c r="O3395" s="273"/>
      <c r="P3395" s="273"/>
    </row>
    <row r="3396" spans="1:16" s="11" customFormat="1">
      <c r="A3396" s="271">
        <v>3393</v>
      </c>
      <c r="C3396" s="272" t="s">
        <v>1795</v>
      </c>
      <c r="D3396" s="272" t="s">
        <v>1774</v>
      </c>
      <c r="E3396" s="272"/>
      <c r="F3396" s="273" t="s">
        <v>3363</v>
      </c>
      <c r="G3396" s="274">
        <v>306231340502</v>
      </c>
      <c r="H3396" s="273" t="s">
        <v>6991</v>
      </c>
      <c r="I3396" s="273" t="s">
        <v>5762</v>
      </c>
      <c r="J3396" s="273" t="s">
        <v>373</v>
      </c>
      <c r="K3396" s="275">
        <v>0.35189999999999999</v>
      </c>
      <c r="L3396" s="275">
        <v>0.35189999999999999</v>
      </c>
      <c r="M3396" s="275">
        <v>0.33454499999999998</v>
      </c>
      <c r="N3396" s="276">
        <v>4.9317988064791161</v>
      </c>
      <c r="O3396" s="273"/>
      <c r="P3396" s="273"/>
    </row>
    <row r="3397" spans="1:16" s="11" customFormat="1">
      <c r="A3397" s="271">
        <v>3394</v>
      </c>
      <c r="C3397" s="272" t="s">
        <v>1795</v>
      </c>
      <c r="D3397" s="272" t="s">
        <v>1774</v>
      </c>
      <c r="E3397" s="272"/>
      <c r="F3397" s="273" t="s">
        <v>3373</v>
      </c>
      <c r="G3397" s="274">
        <v>306231340402</v>
      </c>
      <c r="H3397" s="273" t="s">
        <v>6992</v>
      </c>
      <c r="I3397" s="273" t="s">
        <v>5762</v>
      </c>
      <c r="J3397" s="273" t="s">
        <v>373</v>
      </c>
      <c r="K3397" s="275">
        <v>0.35899999999999999</v>
      </c>
      <c r="L3397" s="275">
        <v>0.35899999999999999</v>
      </c>
      <c r="M3397" s="275">
        <v>0.34189799999999998</v>
      </c>
      <c r="N3397" s="276">
        <v>4.7637883008356567</v>
      </c>
      <c r="O3397" s="273"/>
      <c r="P3397" s="273"/>
    </row>
    <row r="3398" spans="1:16" s="11" customFormat="1">
      <c r="A3398" s="271">
        <v>3395</v>
      </c>
      <c r="C3398" s="272" t="s">
        <v>1795</v>
      </c>
      <c r="D3398" s="272" t="s">
        <v>1774</v>
      </c>
      <c r="E3398" s="272"/>
      <c r="F3398" s="273" t="s">
        <v>3373</v>
      </c>
      <c r="G3398" s="274">
        <v>306231340404</v>
      </c>
      <c r="H3398" s="273" t="s">
        <v>6993</v>
      </c>
      <c r="I3398" s="273" t="s">
        <v>5762</v>
      </c>
      <c r="J3398" s="273" t="s">
        <v>373</v>
      </c>
      <c r="K3398" s="275">
        <v>0.50219999999999998</v>
      </c>
      <c r="L3398" s="275">
        <v>0.50219999999999998</v>
      </c>
      <c r="M3398" s="275">
        <v>0.481711</v>
      </c>
      <c r="N3398" s="276">
        <v>4.0798486658701671</v>
      </c>
      <c r="O3398" s="273"/>
      <c r="P3398" s="273"/>
    </row>
    <row r="3399" spans="1:16" s="11" customFormat="1">
      <c r="A3399" s="271">
        <v>3396</v>
      </c>
      <c r="C3399" s="272" t="s">
        <v>1795</v>
      </c>
      <c r="D3399" s="272" t="s">
        <v>1774</v>
      </c>
      <c r="E3399" s="272"/>
      <c r="F3399" s="273" t="s">
        <v>3397</v>
      </c>
      <c r="G3399" s="274">
        <v>306231340202</v>
      </c>
      <c r="H3399" s="273" t="s">
        <v>6994</v>
      </c>
      <c r="I3399" s="273" t="s">
        <v>5762</v>
      </c>
      <c r="J3399" s="273" t="s">
        <v>373</v>
      </c>
      <c r="K3399" s="275">
        <v>0.66579999999999995</v>
      </c>
      <c r="L3399" s="275">
        <v>0.66579999999999995</v>
      </c>
      <c r="M3399" s="275">
        <v>0.65380499999999997</v>
      </c>
      <c r="N3399" s="276">
        <v>1.8015920696905947</v>
      </c>
      <c r="O3399" s="273"/>
      <c r="P3399" s="273"/>
    </row>
    <row r="3400" spans="1:16" s="11" customFormat="1">
      <c r="A3400" s="271">
        <v>3397</v>
      </c>
      <c r="C3400" s="272" t="s">
        <v>1795</v>
      </c>
      <c r="D3400" s="272" t="s">
        <v>1774</v>
      </c>
      <c r="E3400" s="272"/>
      <c r="F3400" s="273" t="s">
        <v>3365</v>
      </c>
      <c r="G3400" s="274">
        <v>306231340102</v>
      </c>
      <c r="H3400" s="273" t="s">
        <v>6995</v>
      </c>
      <c r="I3400" s="273" t="s">
        <v>5762</v>
      </c>
      <c r="J3400" s="273" t="s">
        <v>373</v>
      </c>
      <c r="K3400" s="275">
        <v>0.65849999999999997</v>
      </c>
      <c r="L3400" s="275">
        <v>0.65849999999999997</v>
      </c>
      <c r="M3400" s="275">
        <v>0.63893</v>
      </c>
      <c r="N3400" s="276">
        <v>2.9719058466211052</v>
      </c>
      <c r="O3400" s="273"/>
      <c r="P3400" s="273"/>
    </row>
    <row r="3401" spans="1:16" s="11" customFormat="1">
      <c r="A3401" s="271">
        <v>3398</v>
      </c>
      <c r="C3401" s="272" t="s">
        <v>1795</v>
      </c>
      <c r="D3401" s="272" t="s">
        <v>1790</v>
      </c>
      <c r="E3401" s="272"/>
      <c r="F3401" s="273" t="s">
        <v>6996</v>
      </c>
      <c r="G3401" s="274">
        <v>306511341701</v>
      </c>
      <c r="H3401" s="273" t="s">
        <v>6997</v>
      </c>
      <c r="I3401" s="273" t="s">
        <v>5750</v>
      </c>
      <c r="J3401" s="273" t="s">
        <v>373</v>
      </c>
      <c r="K3401" s="275">
        <v>0.35649999999999998</v>
      </c>
      <c r="L3401" s="275">
        <v>0.35649999999999998</v>
      </c>
      <c r="M3401" s="275">
        <v>0.28115600000000002</v>
      </c>
      <c r="N3401" s="276">
        <v>21.13436185133239</v>
      </c>
      <c r="O3401" s="273"/>
      <c r="P3401" s="273"/>
    </row>
    <row r="3402" spans="1:16" s="11" customFormat="1">
      <c r="A3402" s="271">
        <v>3399</v>
      </c>
      <c r="C3402" s="272" t="s">
        <v>1795</v>
      </c>
      <c r="D3402" s="272" t="s">
        <v>1790</v>
      </c>
      <c r="E3402" s="272"/>
      <c r="F3402" s="273" t="s">
        <v>6996</v>
      </c>
      <c r="G3402" s="274">
        <v>306511341703</v>
      </c>
      <c r="H3402" s="273" t="s">
        <v>6998</v>
      </c>
      <c r="I3402" s="273" t="s">
        <v>5762</v>
      </c>
      <c r="J3402" s="273" t="s">
        <v>373</v>
      </c>
      <c r="K3402" s="275">
        <v>0.22406000000000001</v>
      </c>
      <c r="L3402" s="275">
        <v>0.22406000000000001</v>
      </c>
      <c r="M3402" s="275">
        <v>0.18727199999999999</v>
      </c>
      <c r="N3402" s="276">
        <v>16.418816388467381</v>
      </c>
      <c r="O3402" s="273"/>
      <c r="P3402" s="273"/>
    </row>
    <row r="3403" spans="1:16" s="11" customFormat="1">
      <c r="A3403" s="271">
        <v>3400</v>
      </c>
      <c r="C3403" s="272" t="s">
        <v>1795</v>
      </c>
      <c r="D3403" s="272" t="s">
        <v>1790</v>
      </c>
      <c r="E3403" s="272"/>
      <c r="F3403" s="273" t="s">
        <v>6999</v>
      </c>
      <c r="G3403" s="274">
        <v>306511340702</v>
      </c>
      <c r="H3403" s="273" t="s">
        <v>7000</v>
      </c>
      <c r="I3403" s="273" t="s">
        <v>5750</v>
      </c>
      <c r="J3403" s="273" t="s">
        <v>373</v>
      </c>
      <c r="K3403" s="275">
        <v>0.50939999999999996</v>
      </c>
      <c r="L3403" s="275">
        <v>0.50939999999999996</v>
      </c>
      <c r="M3403" s="275">
        <v>0.428562</v>
      </c>
      <c r="N3403" s="276">
        <v>15.869257950530031</v>
      </c>
      <c r="O3403" s="273"/>
      <c r="P3403" s="273"/>
    </row>
    <row r="3404" spans="1:16" s="11" customFormat="1">
      <c r="A3404" s="271">
        <v>3401</v>
      </c>
      <c r="C3404" s="272" t="s">
        <v>1795</v>
      </c>
      <c r="D3404" s="272" t="s">
        <v>1790</v>
      </c>
      <c r="E3404" s="272"/>
      <c r="F3404" s="273" t="s">
        <v>3438</v>
      </c>
      <c r="G3404" s="274">
        <v>306511340102</v>
      </c>
      <c r="H3404" s="273" t="s">
        <v>6664</v>
      </c>
      <c r="I3404" s="273" t="s">
        <v>5750</v>
      </c>
      <c r="J3404" s="273" t="s">
        <v>373</v>
      </c>
      <c r="K3404" s="275">
        <v>0.5988</v>
      </c>
      <c r="L3404" s="275">
        <v>0.5988</v>
      </c>
      <c r="M3404" s="275">
        <v>0.50804899999999997</v>
      </c>
      <c r="N3404" s="276">
        <v>15.155477621910492</v>
      </c>
      <c r="O3404" s="273"/>
      <c r="P3404" s="273"/>
    </row>
    <row r="3405" spans="1:16" s="11" customFormat="1">
      <c r="A3405" s="271">
        <v>3402</v>
      </c>
      <c r="C3405" s="272" t="s">
        <v>1795</v>
      </c>
      <c r="D3405" s="272" t="s">
        <v>1790</v>
      </c>
      <c r="E3405" s="272"/>
      <c r="F3405" s="273" t="s">
        <v>3438</v>
      </c>
      <c r="G3405" s="274">
        <v>306511340103</v>
      </c>
      <c r="H3405" s="273" t="s">
        <v>7001</v>
      </c>
      <c r="I3405" s="273" t="s">
        <v>5750</v>
      </c>
      <c r="J3405" s="273" t="s">
        <v>373</v>
      </c>
      <c r="K3405" s="275">
        <v>0.4728</v>
      </c>
      <c r="L3405" s="275">
        <v>0.4728</v>
      </c>
      <c r="M3405" s="275">
        <v>0.40212500000000001</v>
      </c>
      <c r="N3405" s="276">
        <v>14.948181049069371</v>
      </c>
      <c r="O3405" s="273"/>
      <c r="P3405" s="273"/>
    </row>
    <row r="3406" spans="1:16" s="11" customFormat="1">
      <c r="A3406" s="271">
        <v>3403</v>
      </c>
      <c r="C3406" s="272" t="s">
        <v>1795</v>
      </c>
      <c r="D3406" s="272" t="s">
        <v>1790</v>
      </c>
      <c r="E3406" s="272"/>
      <c r="F3406" s="273" t="s">
        <v>3445</v>
      </c>
      <c r="G3406" s="274">
        <v>306511341604</v>
      </c>
      <c r="H3406" s="273" t="s">
        <v>7002</v>
      </c>
      <c r="I3406" s="273" t="s">
        <v>5762</v>
      </c>
      <c r="J3406" s="273" t="s">
        <v>373</v>
      </c>
      <c r="K3406" s="275">
        <v>0.17852000000000001</v>
      </c>
      <c r="L3406" s="275">
        <v>0.17852000000000001</v>
      </c>
      <c r="M3406" s="275">
        <v>0.15235199999999999</v>
      </c>
      <c r="N3406" s="276">
        <v>14.65830159085818</v>
      </c>
      <c r="O3406" s="273"/>
      <c r="P3406" s="273"/>
    </row>
    <row r="3407" spans="1:16" s="11" customFormat="1">
      <c r="A3407" s="271">
        <v>3404</v>
      </c>
      <c r="C3407" s="272" t="s">
        <v>1795</v>
      </c>
      <c r="D3407" s="272" t="s">
        <v>1790</v>
      </c>
      <c r="E3407" s="272"/>
      <c r="F3407" s="273" t="s">
        <v>3407</v>
      </c>
      <c r="G3407" s="274">
        <v>306511240405</v>
      </c>
      <c r="H3407" s="273" t="s">
        <v>7003</v>
      </c>
      <c r="I3407" s="273" t="s">
        <v>5750</v>
      </c>
      <c r="J3407" s="273" t="s">
        <v>373</v>
      </c>
      <c r="K3407" s="275">
        <v>0.51200000000000001</v>
      </c>
      <c r="L3407" s="275">
        <v>0.51200000000000001</v>
      </c>
      <c r="M3407" s="275">
        <v>0.43736900000000001</v>
      </c>
      <c r="N3407" s="276">
        <v>14.576367187500001</v>
      </c>
      <c r="O3407" s="273"/>
      <c r="P3407" s="273"/>
    </row>
    <row r="3408" spans="1:16" s="11" customFormat="1">
      <c r="A3408" s="271">
        <v>3405</v>
      </c>
      <c r="C3408" s="272" t="s">
        <v>1795</v>
      </c>
      <c r="D3408" s="272" t="s">
        <v>1790</v>
      </c>
      <c r="E3408" s="272"/>
      <c r="F3408" s="273" t="s">
        <v>3407</v>
      </c>
      <c r="G3408" s="274">
        <v>306511240404</v>
      </c>
      <c r="H3408" s="273" t="s">
        <v>7004</v>
      </c>
      <c r="I3408" s="273" t="s">
        <v>5750</v>
      </c>
      <c r="J3408" s="273" t="s">
        <v>373</v>
      </c>
      <c r="K3408" s="275">
        <v>0.37719999999999998</v>
      </c>
      <c r="L3408" s="275">
        <v>0.37719999999999998</v>
      </c>
      <c r="M3408" s="275">
        <v>0.32319599999999998</v>
      </c>
      <c r="N3408" s="276">
        <v>14.317073170731707</v>
      </c>
      <c r="O3408" s="273"/>
      <c r="P3408" s="273"/>
    </row>
    <row r="3409" spans="1:16" s="11" customFormat="1">
      <c r="A3409" s="271">
        <v>3406</v>
      </c>
      <c r="C3409" s="272" t="s">
        <v>1795</v>
      </c>
      <c r="D3409" s="272" t="s">
        <v>1790</v>
      </c>
      <c r="E3409" s="272"/>
      <c r="F3409" s="273" t="s">
        <v>3466</v>
      </c>
      <c r="G3409" s="274">
        <v>306512240101</v>
      </c>
      <c r="H3409" s="273" t="s">
        <v>7005</v>
      </c>
      <c r="I3409" s="273" t="s">
        <v>5750</v>
      </c>
      <c r="J3409" s="273" t="s">
        <v>373</v>
      </c>
      <c r="K3409" s="275">
        <v>0.2802</v>
      </c>
      <c r="L3409" s="275">
        <v>0.2802</v>
      </c>
      <c r="M3409" s="275">
        <v>0.24065</v>
      </c>
      <c r="N3409" s="276">
        <v>14.114917915774447</v>
      </c>
      <c r="O3409" s="273"/>
      <c r="P3409" s="273"/>
    </row>
    <row r="3410" spans="1:16" s="11" customFormat="1">
      <c r="A3410" s="271">
        <v>3407</v>
      </c>
      <c r="C3410" s="272" t="s">
        <v>1795</v>
      </c>
      <c r="D3410" s="272" t="s">
        <v>1790</v>
      </c>
      <c r="E3410" s="272"/>
      <c r="F3410" s="273" t="s">
        <v>7006</v>
      </c>
      <c r="G3410" s="274">
        <v>306511340204</v>
      </c>
      <c r="H3410" s="273" t="s">
        <v>7007</v>
      </c>
      <c r="I3410" s="273" t="s">
        <v>5750</v>
      </c>
      <c r="J3410" s="273" t="s">
        <v>373</v>
      </c>
      <c r="K3410" s="275">
        <v>6.0100000000000001E-2</v>
      </c>
      <c r="L3410" s="275">
        <v>6.0100000000000001E-2</v>
      </c>
      <c r="M3410" s="275">
        <v>5.1775000000000002E-2</v>
      </c>
      <c r="N3410" s="276">
        <v>13.851913477537437</v>
      </c>
      <c r="O3410" s="273"/>
      <c r="P3410" s="273"/>
    </row>
    <row r="3411" spans="1:16" s="11" customFormat="1">
      <c r="A3411" s="271">
        <v>3408</v>
      </c>
      <c r="C3411" s="272" t="s">
        <v>1795</v>
      </c>
      <c r="D3411" s="272" t="s">
        <v>1790</v>
      </c>
      <c r="E3411" s="272"/>
      <c r="F3411" s="273" t="s">
        <v>7006</v>
      </c>
      <c r="G3411" s="274">
        <v>306511340201</v>
      </c>
      <c r="H3411" s="273" t="s">
        <v>7008</v>
      </c>
      <c r="I3411" s="273" t="s">
        <v>5750</v>
      </c>
      <c r="J3411" s="273" t="s">
        <v>373</v>
      </c>
      <c r="K3411" s="275">
        <v>0.94379999999999997</v>
      </c>
      <c r="L3411" s="275">
        <v>0.94379999999999997</v>
      </c>
      <c r="M3411" s="275">
        <v>0.82094299999999998</v>
      </c>
      <c r="N3411" s="276">
        <v>13.017270608179698</v>
      </c>
      <c r="O3411" s="273"/>
      <c r="P3411" s="273"/>
    </row>
    <row r="3412" spans="1:16" s="11" customFormat="1">
      <c r="A3412" s="271">
        <v>3409</v>
      </c>
      <c r="C3412" s="272" t="s">
        <v>1795</v>
      </c>
      <c r="D3412" s="272" t="s">
        <v>1790</v>
      </c>
      <c r="E3412" s="272"/>
      <c r="F3412" s="273" t="s">
        <v>3440</v>
      </c>
      <c r="G3412" s="274">
        <v>306511240105</v>
      </c>
      <c r="H3412" s="273" t="s">
        <v>7009</v>
      </c>
      <c r="I3412" s="273" t="s">
        <v>5762</v>
      </c>
      <c r="J3412" s="273" t="s">
        <v>373</v>
      </c>
      <c r="K3412" s="275">
        <v>0.52800000000000002</v>
      </c>
      <c r="L3412" s="275">
        <v>0.52800000000000002</v>
      </c>
      <c r="M3412" s="275">
        <v>0.46044000000000002</v>
      </c>
      <c r="N3412" s="276">
        <v>12.795454545454547</v>
      </c>
      <c r="O3412" s="273"/>
      <c r="P3412" s="273"/>
    </row>
    <row r="3413" spans="1:16" s="11" customFormat="1">
      <c r="A3413" s="271">
        <v>3410</v>
      </c>
      <c r="C3413" s="272" t="s">
        <v>1795</v>
      </c>
      <c r="D3413" s="272" t="s">
        <v>1790</v>
      </c>
      <c r="E3413" s="272"/>
      <c r="F3413" s="273" t="s">
        <v>7010</v>
      </c>
      <c r="G3413" s="274">
        <v>306511240601</v>
      </c>
      <c r="H3413" s="273" t="s">
        <v>7011</v>
      </c>
      <c r="I3413" s="273" t="s">
        <v>5762</v>
      </c>
      <c r="J3413" s="273" t="s">
        <v>373</v>
      </c>
      <c r="K3413" s="275">
        <v>0.60899999999999999</v>
      </c>
      <c r="L3413" s="275">
        <v>0.60899999999999999</v>
      </c>
      <c r="M3413" s="275">
        <v>0.53296200000000005</v>
      </c>
      <c r="N3413" s="276">
        <v>12.485714285714277</v>
      </c>
      <c r="O3413" s="273"/>
      <c r="P3413" s="273"/>
    </row>
    <row r="3414" spans="1:16" s="11" customFormat="1">
      <c r="A3414" s="271">
        <v>3411</v>
      </c>
      <c r="C3414" s="272" t="s">
        <v>1795</v>
      </c>
      <c r="D3414" s="272" t="s">
        <v>1790</v>
      </c>
      <c r="E3414" s="272"/>
      <c r="F3414" s="273" t="s">
        <v>3438</v>
      </c>
      <c r="G3414" s="274">
        <v>306511340104</v>
      </c>
      <c r="H3414" s="273" t="s">
        <v>7012</v>
      </c>
      <c r="I3414" s="273" t="s">
        <v>5750</v>
      </c>
      <c r="J3414" s="273" t="s">
        <v>373</v>
      </c>
      <c r="K3414" s="275">
        <v>0.38929999999999998</v>
      </c>
      <c r="L3414" s="275">
        <v>0.38929999999999998</v>
      </c>
      <c r="M3414" s="275">
        <v>0.34111999999999998</v>
      </c>
      <c r="N3414" s="276">
        <v>12.376059594143335</v>
      </c>
      <c r="O3414" s="273"/>
      <c r="P3414" s="273"/>
    </row>
    <row r="3415" spans="1:16" s="11" customFormat="1">
      <c r="A3415" s="271">
        <v>3412</v>
      </c>
      <c r="C3415" s="272" t="s">
        <v>1795</v>
      </c>
      <c r="D3415" s="272" t="s">
        <v>1790</v>
      </c>
      <c r="E3415" s="272"/>
      <c r="F3415" s="273" t="s">
        <v>7010</v>
      </c>
      <c r="G3415" s="274">
        <v>306511240604</v>
      </c>
      <c r="H3415" s="273" t="s">
        <v>7013</v>
      </c>
      <c r="I3415" s="273" t="s">
        <v>5762</v>
      </c>
      <c r="J3415" s="273" t="s">
        <v>373</v>
      </c>
      <c r="K3415" s="275">
        <v>0.36120000000000002</v>
      </c>
      <c r="L3415" s="275">
        <v>0.36120000000000002</v>
      </c>
      <c r="M3415" s="275">
        <v>0.31697999999999998</v>
      </c>
      <c r="N3415" s="276">
        <v>12.24252491694353</v>
      </c>
      <c r="O3415" s="273"/>
      <c r="P3415" s="273"/>
    </row>
    <row r="3416" spans="1:16" s="11" customFormat="1">
      <c r="A3416" s="271">
        <v>3413</v>
      </c>
      <c r="C3416" s="272" t="s">
        <v>1795</v>
      </c>
      <c r="D3416" s="272" t="s">
        <v>1790</v>
      </c>
      <c r="E3416" s="272"/>
      <c r="F3416" s="273" t="s">
        <v>3436</v>
      </c>
      <c r="G3416" s="274">
        <v>306511240304</v>
      </c>
      <c r="H3416" s="273" t="s">
        <v>7014</v>
      </c>
      <c r="I3416" s="273" t="s">
        <v>5762</v>
      </c>
      <c r="J3416" s="273" t="s">
        <v>373</v>
      </c>
      <c r="K3416" s="275">
        <v>1.2616000000000001</v>
      </c>
      <c r="L3416" s="275">
        <v>1.2616000000000001</v>
      </c>
      <c r="M3416" s="275">
        <v>1.1134809999999999</v>
      </c>
      <c r="N3416" s="276">
        <v>11.740567533291067</v>
      </c>
      <c r="O3416" s="273"/>
      <c r="P3416" s="273"/>
    </row>
    <row r="3417" spans="1:16" s="11" customFormat="1">
      <c r="A3417" s="271">
        <v>3414</v>
      </c>
      <c r="C3417" s="272" t="s">
        <v>1795</v>
      </c>
      <c r="D3417" s="272" t="s">
        <v>1790</v>
      </c>
      <c r="E3417" s="272"/>
      <c r="F3417" s="273" t="s">
        <v>3404</v>
      </c>
      <c r="G3417" s="274">
        <v>306511340502</v>
      </c>
      <c r="H3417" s="273" t="s">
        <v>6034</v>
      </c>
      <c r="I3417" s="273" t="s">
        <v>5750</v>
      </c>
      <c r="J3417" s="273" t="s">
        <v>373</v>
      </c>
      <c r="K3417" s="275">
        <v>0.98199999999999998</v>
      </c>
      <c r="L3417" s="275">
        <v>0.98199999999999998</v>
      </c>
      <c r="M3417" s="275">
        <v>0.86761500000000003</v>
      </c>
      <c r="N3417" s="276">
        <v>11.648167006109976</v>
      </c>
      <c r="O3417" s="273"/>
      <c r="P3417" s="273"/>
    </row>
    <row r="3418" spans="1:16" s="11" customFormat="1">
      <c r="A3418" s="271">
        <v>3415</v>
      </c>
      <c r="C3418" s="272" t="s">
        <v>1795</v>
      </c>
      <c r="D3418" s="272" t="s">
        <v>1790</v>
      </c>
      <c r="E3418" s="272"/>
      <c r="F3418" s="273" t="s">
        <v>7006</v>
      </c>
      <c r="G3418" s="274">
        <v>306511340203</v>
      </c>
      <c r="H3418" s="273" t="s">
        <v>7015</v>
      </c>
      <c r="I3418" s="273" t="s">
        <v>5750</v>
      </c>
      <c r="J3418" s="273" t="s">
        <v>373</v>
      </c>
      <c r="K3418" s="275">
        <v>1.2596000000000001</v>
      </c>
      <c r="L3418" s="275">
        <v>1.2596000000000001</v>
      </c>
      <c r="M3418" s="275">
        <v>1.1177349999999999</v>
      </c>
      <c r="N3418" s="276">
        <v>11.262702445220715</v>
      </c>
      <c r="O3418" s="273"/>
      <c r="P3418" s="273"/>
    </row>
    <row r="3419" spans="1:16" s="11" customFormat="1">
      <c r="A3419" s="271">
        <v>3416</v>
      </c>
      <c r="C3419" s="272" t="s">
        <v>1795</v>
      </c>
      <c r="D3419" s="272" t="s">
        <v>1790</v>
      </c>
      <c r="E3419" s="272"/>
      <c r="F3419" s="273" t="s">
        <v>3443</v>
      </c>
      <c r="G3419" s="274">
        <v>306511340802</v>
      </c>
      <c r="H3419" s="273" t="s">
        <v>7016</v>
      </c>
      <c r="I3419" s="273" t="s">
        <v>5762</v>
      </c>
      <c r="J3419" s="273" t="s">
        <v>373</v>
      </c>
      <c r="K3419" s="275">
        <v>1.9790000000000001</v>
      </c>
      <c r="L3419" s="275">
        <v>1.9790000000000001</v>
      </c>
      <c r="M3419" s="275">
        <v>1.7575829999999999</v>
      </c>
      <c r="N3419" s="276">
        <v>11.18832743810006</v>
      </c>
      <c r="O3419" s="273"/>
      <c r="P3419" s="273"/>
    </row>
    <row r="3420" spans="1:16" s="11" customFormat="1">
      <c r="A3420" s="271">
        <v>3417</v>
      </c>
      <c r="C3420" s="272" t="s">
        <v>1795</v>
      </c>
      <c r="D3420" s="272" t="s">
        <v>1790</v>
      </c>
      <c r="E3420" s="272"/>
      <c r="F3420" s="273" t="s">
        <v>3436</v>
      </c>
      <c r="G3420" s="274">
        <v>306511240301</v>
      </c>
      <c r="H3420" s="273" t="s">
        <v>7017</v>
      </c>
      <c r="I3420" s="273" t="s">
        <v>5762</v>
      </c>
      <c r="J3420" s="273" t="s">
        <v>373</v>
      </c>
      <c r="K3420" s="275">
        <v>0.65329999999999999</v>
      </c>
      <c r="L3420" s="275">
        <v>0.65329999999999999</v>
      </c>
      <c r="M3420" s="275">
        <v>0.58020899999999997</v>
      </c>
      <c r="N3420" s="276">
        <v>11.18796877391704</v>
      </c>
      <c r="O3420" s="273"/>
      <c r="P3420" s="273"/>
    </row>
    <row r="3421" spans="1:16" s="11" customFormat="1">
      <c r="A3421" s="271">
        <v>3418</v>
      </c>
      <c r="C3421" s="272" t="s">
        <v>1795</v>
      </c>
      <c r="D3421" s="272" t="s">
        <v>1790</v>
      </c>
      <c r="E3421" s="272"/>
      <c r="F3421" s="273" t="s">
        <v>3443</v>
      </c>
      <c r="G3421" s="274">
        <v>306511340801</v>
      </c>
      <c r="H3421" s="273" t="s">
        <v>7018</v>
      </c>
      <c r="I3421" s="273" t="s">
        <v>5750</v>
      </c>
      <c r="J3421" s="273" t="s">
        <v>373</v>
      </c>
      <c r="K3421" s="275">
        <v>1.0629999999999999</v>
      </c>
      <c r="L3421" s="275">
        <v>1.0629999999999999</v>
      </c>
      <c r="M3421" s="275">
        <v>0.94672299999999998</v>
      </c>
      <c r="N3421" s="276">
        <v>10.938570084666036</v>
      </c>
      <c r="O3421" s="273"/>
      <c r="P3421" s="273"/>
    </row>
    <row r="3422" spans="1:16" s="11" customFormat="1">
      <c r="A3422" s="271">
        <v>3419</v>
      </c>
      <c r="C3422" s="272" t="s">
        <v>1795</v>
      </c>
      <c r="D3422" s="272" t="s">
        <v>1790</v>
      </c>
      <c r="E3422" s="272"/>
      <c r="F3422" s="273" t="s">
        <v>3436</v>
      </c>
      <c r="G3422" s="274">
        <v>306511240305</v>
      </c>
      <c r="H3422" s="273" t="s">
        <v>7019</v>
      </c>
      <c r="I3422" s="273" t="s">
        <v>5762</v>
      </c>
      <c r="J3422" s="273" t="s">
        <v>373</v>
      </c>
      <c r="K3422" s="275">
        <v>1.4770000000000001</v>
      </c>
      <c r="L3422" s="275">
        <v>1.4770000000000001</v>
      </c>
      <c r="M3422" s="275">
        <v>1.3163800000000001</v>
      </c>
      <c r="N3422" s="276">
        <v>10.874746106973593</v>
      </c>
      <c r="O3422" s="273"/>
      <c r="P3422" s="273"/>
    </row>
    <row r="3423" spans="1:16" s="11" customFormat="1">
      <c r="A3423" s="271">
        <v>3420</v>
      </c>
      <c r="C3423" s="272" t="s">
        <v>1795</v>
      </c>
      <c r="D3423" s="272" t="s">
        <v>1790</v>
      </c>
      <c r="E3423" s="272"/>
      <c r="F3423" s="273" t="s">
        <v>6999</v>
      </c>
      <c r="G3423" s="274">
        <v>306511340704</v>
      </c>
      <c r="H3423" s="273" t="s">
        <v>7020</v>
      </c>
      <c r="I3423" s="273" t="s">
        <v>5750</v>
      </c>
      <c r="J3423" s="273" t="s">
        <v>373</v>
      </c>
      <c r="K3423" s="275">
        <v>2.3544</v>
      </c>
      <c r="L3423" s="275">
        <v>2.3544</v>
      </c>
      <c r="M3423" s="275">
        <v>2.1040109999999999</v>
      </c>
      <c r="N3423" s="276">
        <v>10.634938837920497</v>
      </c>
      <c r="O3423" s="273"/>
      <c r="P3423" s="273"/>
    </row>
    <row r="3424" spans="1:16" s="11" customFormat="1">
      <c r="A3424" s="271">
        <v>3421</v>
      </c>
      <c r="C3424" s="272" t="s">
        <v>1795</v>
      </c>
      <c r="D3424" s="272" t="s">
        <v>1790</v>
      </c>
      <c r="E3424" s="272"/>
      <c r="F3424" s="273" t="s">
        <v>6996</v>
      </c>
      <c r="G3424" s="274">
        <v>306511341702</v>
      </c>
      <c r="H3424" s="273" t="s">
        <v>7021</v>
      </c>
      <c r="I3424" s="273" t="s">
        <v>5750</v>
      </c>
      <c r="J3424" s="273" t="s">
        <v>373</v>
      </c>
      <c r="K3424" s="275">
        <v>1.2395</v>
      </c>
      <c r="L3424" s="275">
        <v>1.2395</v>
      </c>
      <c r="M3424" s="275">
        <v>1.1083890000000001</v>
      </c>
      <c r="N3424" s="276">
        <v>10.577732956837432</v>
      </c>
      <c r="O3424" s="273"/>
      <c r="P3424" s="273"/>
    </row>
    <row r="3425" spans="1:16" s="11" customFormat="1">
      <c r="A3425" s="271">
        <v>3422</v>
      </c>
      <c r="C3425" s="272" t="s">
        <v>1795</v>
      </c>
      <c r="D3425" s="272" t="s">
        <v>1790</v>
      </c>
      <c r="E3425" s="272"/>
      <c r="F3425" s="273" t="s">
        <v>3426</v>
      </c>
      <c r="G3425" s="274">
        <v>306511140302</v>
      </c>
      <c r="H3425" s="273" t="s">
        <v>7022</v>
      </c>
      <c r="I3425" s="273" t="s">
        <v>5762</v>
      </c>
      <c r="J3425" s="273" t="s">
        <v>373</v>
      </c>
      <c r="K3425" s="275">
        <v>0.80579999999999996</v>
      </c>
      <c r="L3425" s="275">
        <v>0.80579999999999996</v>
      </c>
      <c r="M3425" s="275">
        <v>0.72219</v>
      </c>
      <c r="N3425" s="276">
        <v>10.376023827252416</v>
      </c>
      <c r="O3425" s="273"/>
      <c r="P3425" s="273"/>
    </row>
    <row r="3426" spans="1:16" s="11" customFormat="1">
      <c r="A3426" s="271">
        <v>3423</v>
      </c>
      <c r="C3426" s="272" t="s">
        <v>1795</v>
      </c>
      <c r="D3426" s="272" t="s">
        <v>1790</v>
      </c>
      <c r="E3426" s="272"/>
      <c r="F3426" s="273" t="s">
        <v>3412</v>
      </c>
      <c r="G3426" s="274">
        <v>306511240504</v>
      </c>
      <c r="H3426" s="273" t="s">
        <v>5943</v>
      </c>
      <c r="I3426" s="273" t="s">
        <v>5762</v>
      </c>
      <c r="J3426" s="273" t="s">
        <v>373</v>
      </c>
      <c r="K3426" s="275">
        <v>0.38729999999999998</v>
      </c>
      <c r="L3426" s="275">
        <v>0.38729999999999998</v>
      </c>
      <c r="M3426" s="275">
        <v>0.34802</v>
      </c>
      <c r="N3426" s="276">
        <v>10.142008778724499</v>
      </c>
      <c r="O3426" s="273"/>
      <c r="P3426" s="273"/>
    </row>
    <row r="3427" spans="1:16" s="11" customFormat="1">
      <c r="A3427" s="271">
        <v>3424</v>
      </c>
      <c r="C3427" s="272" t="s">
        <v>1795</v>
      </c>
      <c r="D3427" s="272" t="s">
        <v>1790</v>
      </c>
      <c r="E3427" s="272"/>
      <c r="F3427" s="273" t="s">
        <v>6999</v>
      </c>
      <c r="G3427" s="274">
        <v>306511340703</v>
      </c>
      <c r="H3427" s="273" t="s">
        <v>7023</v>
      </c>
      <c r="I3427" s="273" t="s">
        <v>5762</v>
      </c>
      <c r="J3427" s="273" t="s">
        <v>373</v>
      </c>
      <c r="K3427" s="275">
        <v>1.3411999999999999</v>
      </c>
      <c r="L3427" s="275">
        <v>1.3411999999999999</v>
      </c>
      <c r="M3427" s="275">
        <v>1.20672</v>
      </c>
      <c r="N3427" s="276">
        <v>10.026841634357288</v>
      </c>
      <c r="O3427" s="273"/>
      <c r="P3427" s="273"/>
    </row>
    <row r="3428" spans="1:16" s="11" customFormat="1">
      <c r="A3428" s="271">
        <v>3425</v>
      </c>
      <c r="C3428" s="272" t="s">
        <v>1795</v>
      </c>
      <c r="D3428" s="272" t="s">
        <v>1790</v>
      </c>
      <c r="E3428" s="272"/>
      <c r="F3428" s="273" t="s">
        <v>3402</v>
      </c>
      <c r="G3428" s="274">
        <v>306511340304</v>
      </c>
      <c r="H3428" s="273" t="s">
        <v>7024</v>
      </c>
      <c r="I3428" s="273" t="s">
        <v>5762</v>
      </c>
      <c r="J3428" s="273" t="s">
        <v>373</v>
      </c>
      <c r="K3428" s="275">
        <v>1.0664</v>
      </c>
      <c r="L3428" s="275">
        <v>1.0664</v>
      </c>
      <c r="M3428" s="275">
        <v>0.95975999999999995</v>
      </c>
      <c r="N3428" s="276">
        <v>10.000000000000005</v>
      </c>
      <c r="O3428" s="273"/>
      <c r="P3428" s="273"/>
    </row>
    <row r="3429" spans="1:16" s="11" customFormat="1">
      <c r="A3429" s="271">
        <v>3426</v>
      </c>
      <c r="C3429" s="272" t="s">
        <v>1795</v>
      </c>
      <c r="D3429" s="272" t="s">
        <v>1790</v>
      </c>
      <c r="E3429" s="272"/>
      <c r="F3429" s="273" t="s">
        <v>6996</v>
      </c>
      <c r="G3429" s="274">
        <v>306511341704</v>
      </c>
      <c r="H3429" s="273" t="s">
        <v>7025</v>
      </c>
      <c r="I3429" s="273" t="s">
        <v>5762</v>
      </c>
      <c r="J3429" s="273" t="s">
        <v>373</v>
      </c>
      <c r="K3429" s="275">
        <v>6.1559999999999997E-2</v>
      </c>
      <c r="L3429" s="275">
        <v>6.1559999999999997E-2</v>
      </c>
      <c r="M3429" s="275">
        <v>5.5404000000000002E-2</v>
      </c>
      <c r="N3429" s="276">
        <v>9.9999999999999929</v>
      </c>
      <c r="O3429" s="273"/>
      <c r="P3429" s="273"/>
    </row>
    <row r="3430" spans="1:16" s="11" customFormat="1">
      <c r="A3430" s="271">
        <v>3427</v>
      </c>
      <c r="C3430" s="272" t="s">
        <v>1795</v>
      </c>
      <c r="D3430" s="272" t="s">
        <v>1790</v>
      </c>
      <c r="E3430" s="272"/>
      <c r="F3430" s="273" t="s">
        <v>3440</v>
      </c>
      <c r="G3430" s="274">
        <v>306511240102</v>
      </c>
      <c r="H3430" s="273" t="s">
        <v>7026</v>
      </c>
      <c r="I3430" s="273" t="s">
        <v>5762</v>
      </c>
      <c r="J3430" s="273" t="s">
        <v>373</v>
      </c>
      <c r="K3430" s="275">
        <v>0.70979999999999999</v>
      </c>
      <c r="L3430" s="275">
        <v>0.70979999999999999</v>
      </c>
      <c r="M3430" s="275">
        <v>0.63882000000000005</v>
      </c>
      <c r="N3430" s="276">
        <v>9.9999999999999911</v>
      </c>
      <c r="O3430" s="273"/>
      <c r="P3430" s="273"/>
    </row>
    <row r="3431" spans="1:16" s="11" customFormat="1">
      <c r="A3431" s="271">
        <v>3428</v>
      </c>
      <c r="C3431" s="272" t="s">
        <v>1795</v>
      </c>
      <c r="D3431" s="272" t="s">
        <v>1790</v>
      </c>
      <c r="E3431" s="272"/>
      <c r="F3431" s="273" t="s">
        <v>6999</v>
      </c>
      <c r="G3431" s="274">
        <v>306511340701</v>
      </c>
      <c r="H3431" s="273" t="s">
        <v>7027</v>
      </c>
      <c r="I3431" s="273" t="s">
        <v>5762</v>
      </c>
      <c r="J3431" s="273" t="s">
        <v>373</v>
      </c>
      <c r="K3431" s="275">
        <v>8.0799999999999997E-2</v>
      </c>
      <c r="L3431" s="275">
        <v>8.0799999999999997E-2</v>
      </c>
      <c r="M3431" s="275">
        <v>7.2720000000000007E-2</v>
      </c>
      <c r="N3431" s="276">
        <v>9.9999999999999876</v>
      </c>
      <c r="O3431" s="273"/>
      <c r="P3431" s="273"/>
    </row>
    <row r="3432" spans="1:16" s="11" customFormat="1">
      <c r="A3432" s="271">
        <v>3429</v>
      </c>
      <c r="C3432" s="272" t="s">
        <v>1795</v>
      </c>
      <c r="D3432" s="272" t="s">
        <v>1790</v>
      </c>
      <c r="E3432" s="272"/>
      <c r="F3432" s="273" t="s">
        <v>3445</v>
      </c>
      <c r="G3432" s="274">
        <v>306511341603</v>
      </c>
      <c r="H3432" s="273" t="s">
        <v>7028</v>
      </c>
      <c r="I3432" s="273" t="s">
        <v>5762</v>
      </c>
      <c r="J3432" s="273" t="s">
        <v>373</v>
      </c>
      <c r="K3432" s="275">
        <v>0.88504000000000005</v>
      </c>
      <c r="L3432" s="275">
        <v>0.88504000000000005</v>
      </c>
      <c r="M3432" s="275">
        <v>0.79666199999999998</v>
      </c>
      <c r="N3432" s="276">
        <v>9.9857633553285794</v>
      </c>
      <c r="O3432" s="273"/>
      <c r="P3432" s="273"/>
    </row>
    <row r="3433" spans="1:16" s="11" customFormat="1">
      <c r="A3433" s="271">
        <v>3430</v>
      </c>
      <c r="C3433" s="272" t="s">
        <v>1795</v>
      </c>
      <c r="D3433" s="272" t="s">
        <v>1790</v>
      </c>
      <c r="E3433" s="272"/>
      <c r="F3433" s="273" t="s">
        <v>3430</v>
      </c>
      <c r="G3433" s="274">
        <v>306511240203</v>
      </c>
      <c r="H3433" s="273" t="s">
        <v>7029</v>
      </c>
      <c r="I3433" s="273" t="s">
        <v>5750</v>
      </c>
      <c r="J3433" s="273" t="s">
        <v>373</v>
      </c>
      <c r="K3433" s="275">
        <v>6.2E-2</v>
      </c>
      <c r="L3433" s="275">
        <v>6.2E-2</v>
      </c>
      <c r="M3433" s="275">
        <v>5.5818E-2</v>
      </c>
      <c r="N3433" s="276">
        <v>9.9709677419354836</v>
      </c>
      <c r="O3433" s="273"/>
      <c r="P3433" s="273"/>
    </row>
    <row r="3434" spans="1:16" s="11" customFormat="1">
      <c r="A3434" s="271">
        <v>3431</v>
      </c>
      <c r="C3434" s="272" t="s">
        <v>1795</v>
      </c>
      <c r="D3434" s="272" t="s">
        <v>1790</v>
      </c>
      <c r="E3434" s="272"/>
      <c r="F3434" s="273" t="s">
        <v>7010</v>
      </c>
      <c r="G3434" s="274">
        <v>306511240602</v>
      </c>
      <c r="H3434" s="273" t="s">
        <v>7030</v>
      </c>
      <c r="I3434" s="273" t="s">
        <v>5762</v>
      </c>
      <c r="J3434" s="273" t="s">
        <v>373</v>
      </c>
      <c r="K3434" s="275">
        <v>0.35439999999999999</v>
      </c>
      <c r="L3434" s="275">
        <v>0.35439999999999999</v>
      </c>
      <c r="M3434" s="275">
        <v>0.31950000000000001</v>
      </c>
      <c r="N3434" s="276">
        <v>9.8476297968397262</v>
      </c>
      <c r="O3434" s="273"/>
      <c r="P3434" s="273"/>
    </row>
    <row r="3435" spans="1:16" s="11" customFormat="1">
      <c r="A3435" s="271">
        <v>3432</v>
      </c>
      <c r="C3435" s="272" t="s">
        <v>1795</v>
      </c>
      <c r="D3435" s="272" t="s">
        <v>1790</v>
      </c>
      <c r="E3435" s="272"/>
      <c r="F3435" s="273" t="s">
        <v>3416</v>
      </c>
      <c r="G3435" s="274">
        <v>306511340402</v>
      </c>
      <c r="H3435" s="273" t="s">
        <v>7031</v>
      </c>
      <c r="I3435" s="273" t="s">
        <v>5762</v>
      </c>
      <c r="J3435" s="273" t="s">
        <v>373</v>
      </c>
      <c r="K3435" s="275">
        <v>1.6095999999999999</v>
      </c>
      <c r="L3435" s="275">
        <v>1.6095999999999999</v>
      </c>
      <c r="M3435" s="275">
        <v>1.4515199999999999</v>
      </c>
      <c r="N3435" s="276">
        <v>9.8210735586481128</v>
      </c>
      <c r="O3435" s="273"/>
      <c r="P3435" s="273"/>
    </row>
    <row r="3436" spans="1:16" s="11" customFormat="1">
      <c r="A3436" s="271">
        <v>3433</v>
      </c>
      <c r="C3436" s="272" t="s">
        <v>1795</v>
      </c>
      <c r="D3436" s="272" t="s">
        <v>1790</v>
      </c>
      <c r="E3436" s="272"/>
      <c r="F3436" s="273" t="s">
        <v>3443</v>
      </c>
      <c r="G3436" s="274">
        <v>306511340803</v>
      </c>
      <c r="H3436" s="273" t="s">
        <v>7032</v>
      </c>
      <c r="I3436" s="273" t="s">
        <v>5762</v>
      </c>
      <c r="J3436" s="273" t="s">
        <v>373</v>
      </c>
      <c r="K3436" s="275">
        <v>1.9076</v>
      </c>
      <c r="L3436" s="275">
        <v>1.9076</v>
      </c>
      <c r="M3436" s="275">
        <v>1.72296</v>
      </c>
      <c r="N3436" s="276">
        <v>9.6791780247431287</v>
      </c>
      <c r="O3436" s="273"/>
      <c r="P3436" s="273"/>
    </row>
    <row r="3437" spans="1:16" s="11" customFormat="1">
      <c r="A3437" s="271">
        <v>3434</v>
      </c>
      <c r="C3437" s="272" t="s">
        <v>1795</v>
      </c>
      <c r="D3437" s="272" t="s">
        <v>1790</v>
      </c>
      <c r="E3437" s="272"/>
      <c r="F3437" s="273" t="s">
        <v>3443</v>
      </c>
      <c r="G3437" s="274">
        <v>306511340804</v>
      </c>
      <c r="H3437" s="273" t="s">
        <v>7033</v>
      </c>
      <c r="I3437" s="273" t="s">
        <v>5750</v>
      </c>
      <c r="J3437" s="273" t="s">
        <v>373</v>
      </c>
      <c r="K3437" s="275">
        <v>0.99619999999999997</v>
      </c>
      <c r="L3437" s="275">
        <v>0.99619999999999997</v>
      </c>
      <c r="M3437" s="275">
        <v>0.90091200000000005</v>
      </c>
      <c r="N3437" s="276">
        <v>9.5651475607307699</v>
      </c>
      <c r="O3437" s="273"/>
      <c r="P3437" s="273"/>
    </row>
    <row r="3438" spans="1:16" s="11" customFormat="1">
      <c r="A3438" s="271">
        <v>3435</v>
      </c>
      <c r="C3438" s="272" t="s">
        <v>1795</v>
      </c>
      <c r="D3438" s="272" t="s">
        <v>1790</v>
      </c>
      <c r="E3438" s="272"/>
      <c r="F3438" s="273" t="s">
        <v>3405</v>
      </c>
      <c r="G3438" s="274">
        <v>306511341502</v>
      </c>
      <c r="H3438" s="273" t="s">
        <v>7034</v>
      </c>
      <c r="I3438" s="273" t="s">
        <v>5762</v>
      </c>
      <c r="J3438" s="273" t="s">
        <v>373</v>
      </c>
      <c r="K3438" s="275">
        <v>0.1928</v>
      </c>
      <c r="L3438" s="275">
        <v>0.1928</v>
      </c>
      <c r="M3438" s="275">
        <v>0.17439199999999999</v>
      </c>
      <c r="N3438" s="276">
        <v>9.5477178423236548</v>
      </c>
      <c r="O3438" s="273"/>
      <c r="P3438" s="273"/>
    </row>
    <row r="3439" spans="1:16" s="11" customFormat="1">
      <c r="A3439" s="271">
        <v>3436</v>
      </c>
      <c r="C3439" s="272" t="s">
        <v>1795</v>
      </c>
      <c r="D3439" s="272" t="s">
        <v>1790</v>
      </c>
      <c r="E3439" s="272"/>
      <c r="F3439" s="273" t="s">
        <v>3416</v>
      </c>
      <c r="G3439" s="274">
        <v>306511340403</v>
      </c>
      <c r="H3439" s="273" t="s">
        <v>7035</v>
      </c>
      <c r="I3439" s="273" t="s">
        <v>5750</v>
      </c>
      <c r="J3439" s="273" t="s">
        <v>373</v>
      </c>
      <c r="K3439" s="275">
        <v>1.4177999999999999</v>
      </c>
      <c r="L3439" s="275">
        <v>1.4177999999999999</v>
      </c>
      <c r="M3439" s="275">
        <v>1.2832110000000001</v>
      </c>
      <c r="N3439" s="276">
        <v>9.492805755395672</v>
      </c>
      <c r="O3439" s="273"/>
      <c r="P3439" s="273"/>
    </row>
    <row r="3440" spans="1:16" s="11" customFormat="1">
      <c r="A3440" s="271">
        <v>3437</v>
      </c>
      <c r="C3440" s="272" t="s">
        <v>1795</v>
      </c>
      <c r="D3440" s="272" t="s">
        <v>1790</v>
      </c>
      <c r="E3440" s="272"/>
      <c r="F3440" s="273" t="s">
        <v>3421</v>
      </c>
      <c r="G3440" s="274">
        <v>306511140208</v>
      </c>
      <c r="H3440" s="273" t="s">
        <v>7036</v>
      </c>
      <c r="I3440" s="273" t="s">
        <v>5762</v>
      </c>
      <c r="J3440" s="273" t="s">
        <v>373</v>
      </c>
      <c r="K3440" s="275">
        <v>0.3412</v>
      </c>
      <c r="L3440" s="275">
        <v>0.3412</v>
      </c>
      <c r="M3440" s="275">
        <v>0.309006</v>
      </c>
      <c r="N3440" s="276">
        <v>9.4355216881594366</v>
      </c>
      <c r="O3440" s="273"/>
      <c r="P3440" s="273"/>
    </row>
    <row r="3441" spans="1:16" s="11" customFormat="1">
      <c r="A3441" s="271">
        <v>3438</v>
      </c>
      <c r="C3441" s="272" t="s">
        <v>1795</v>
      </c>
      <c r="D3441" s="272" t="s">
        <v>1790</v>
      </c>
      <c r="E3441" s="272"/>
      <c r="F3441" s="273" t="s">
        <v>3412</v>
      </c>
      <c r="G3441" s="274">
        <v>306511240502</v>
      </c>
      <c r="H3441" s="273" t="s">
        <v>7037</v>
      </c>
      <c r="I3441" s="273" t="s">
        <v>5762</v>
      </c>
      <c r="J3441" s="273" t="s">
        <v>373</v>
      </c>
      <c r="K3441" s="275">
        <v>0.64319999999999999</v>
      </c>
      <c r="L3441" s="275">
        <v>0.64319999999999999</v>
      </c>
      <c r="M3441" s="275">
        <v>0.58388899999999999</v>
      </c>
      <c r="N3441" s="276">
        <v>9.2212375621890548</v>
      </c>
      <c r="O3441" s="273"/>
      <c r="P3441" s="273"/>
    </row>
    <row r="3442" spans="1:16" s="11" customFormat="1">
      <c r="A3442" s="271">
        <v>3439</v>
      </c>
      <c r="C3442" s="272" t="s">
        <v>1795</v>
      </c>
      <c r="D3442" s="272" t="s">
        <v>1790</v>
      </c>
      <c r="E3442" s="272"/>
      <c r="F3442" s="273" t="s">
        <v>3440</v>
      </c>
      <c r="G3442" s="274">
        <v>306511240103</v>
      </c>
      <c r="H3442" s="273" t="s">
        <v>7038</v>
      </c>
      <c r="I3442" s="273" t="s">
        <v>5750</v>
      </c>
      <c r="J3442" s="273" t="s">
        <v>373</v>
      </c>
      <c r="K3442" s="275">
        <v>0.98519999999999996</v>
      </c>
      <c r="L3442" s="275">
        <v>0.98519999999999996</v>
      </c>
      <c r="M3442" s="275">
        <v>0.89524899999999996</v>
      </c>
      <c r="N3442" s="276">
        <v>9.13022736500203</v>
      </c>
      <c r="O3442" s="273"/>
      <c r="P3442" s="273"/>
    </row>
    <row r="3443" spans="1:16" s="11" customFormat="1">
      <c r="A3443" s="271">
        <v>3440</v>
      </c>
      <c r="C3443" s="272" t="s">
        <v>1795</v>
      </c>
      <c r="D3443" s="272" t="s">
        <v>1790</v>
      </c>
      <c r="E3443" s="272"/>
      <c r="F3443" s="273" t="s">
        <v>3404</v>
      </c>
      <c r="G3443" s="274">
        <v>306511340501</v>
      </c>
      <c r="H3443" s="273" t="s">
        <v>7039</v>
      </c>
      <c r="I3443" s="273" t="s">
        <v>5762</v>
      </c>
      <c r="J3443" s="273" t="s">
        <v>373</v>
      </c>
      <c r="K3443" s="275">
        <v>1.0308999999999999</v>
      </c>
      <c r="L3443" s="275">
        <v>1.0308999999999999</v>
      </c>
      <c r="M3443" s="275">
        <v>0.93907600000000002</v>
      </c>
      <c r="N3443" s="276">
        <v>8.9071684935493174</v>
      </c>
      <c r="O3443" s="273"/>
      <c r="P3443" s="273"/>
    </row>
    <row r="3444" spans="1:16" s="11" customFormat="1">
      <c r="A3444" s="271">
        <v>3441</v>
      </c>
      <c r="C3444" s="272" t="s">
        <v>1795</v>
      </c>
      <c r="D3444" s="272" t="s">
        <v>1790</v>
      </c>
      <c r="E3444" s="272"/>
      <c r="F3444" s="273" t="s">
        <v>3436</v>
      </c>
      <c r="G3444" s="274">
        <v>306511240306</v>
      </c>
      <c r="H3444" s="273" t="s">
        <v>7040</v>
      </c>
      <c r="I3444" s="273" t="s">
        <v>5762</v>
      </c>
      <c r="J3444" s="273" t="s">
        <v>373</v>
      </c>
      <c r="K3444" s="275">
        <v>1.6503000000000001</v>
      </c>
      <c r="L3444" s="275">
        <v>1.6503000000000001</v>
      </c>
      <c r="M3444" s="275">
        <v>1.5083420000000001</v>
      </c>
      <c r="N3444" s="276">
        <v>8.6019511603950818</v>
      </c>
      <c r="O3444" s="273"/>
      <c r="P3444" s="273"/>
    </row>
    <row r="3445" spans="1:16" s="11" customFormat="1">
      <c r="A3445" s="271">
        <v>3442</v>
      </c>
      <c r="C3445" s="272" t="s">
        <v>1795</v>
      </c>
      <c r="D3445" s="272" t="s">
        <v>1790</v>
      </c>
      <c r="E3445" s="272"/>
      <c r="F3445" s="273" t="s">
        <v>7041</v>
      </c>
      <c r="G3445" s="274">
        <v>306511341201</v>
      </c>
      <c r="H3445" s="273" t="s">
        <v>7042</v>
      </c>
      <c r="I3445" s="273" t="s">
        <v>5750</v>
      </c>
      <c r="J3445" s="273" t="s">
        <v>373</v>
      </c>
      <c r="K3445" s="275">
        <v>1.5389999999999999</v>
      </c>
      <c r="L3445" s="275">
        <v>1.5389999999999999</v>
      </c>
      <c r="M3445" s="275">
        <v>1.4096520000000001</v>
      </c>
      <c r="N3445" s="276">
        <v>8.4046783625730868</v>
      </c>
      <c r="O3445" s="273"/>
      <c r="P3445" s="273"/>
    </row>
    <row r="3446" spans="1:16" s="11" customFormat="1">
      <c r="A3446" s="271">
        <v>3443</v>
      </c>
      <c r="C3446" s="272" t="s">
        <v>1795</v>
      </c>
      <c r="D3446" s="272" t="s">
        <v>1790</v>
      </c>
      <c r="E3446" s="272"/>
      <c r="F3446" s="273" t="s">
        <v>3402</v>
      </c>
      <c r="G3446" s="274">
        <v>306511340301</v>
      </c>
      <c r="H3446" s="273" t="s">
        <v>7043</v>
      </c>
      <c r="I3446" s="273" t="s">
        <v>5750</v>
      </c>
      <c r="J3446" s="273" t="s">
        <v>373</v>
      </c>
      <c r="K3446" s="275">
        <v>1.7767999999999999</v>
      </c>
      <c r="L3446" s="275">
        <v>1.7767999999999999</v>
      </c>
      <c r="M3446" s="275">
        <v>1.637677</v>
      </c>
      <c r="N3446" s="276">
        <v>7.8299752363800028</v>
      </c>
      <c r="O3446" s="273"/>
      <c r="P3446" s="273"/>
    </row>
    <row r="3447" spans="1:16" s="11" customFormat="1">
      <c r="A3447" s="271">
        <v>3444</v>
      </c>
      <c r="C3447" s="272" t="s">
        <v>1795</v>
      </c>
      <c r="D3447" s="272" t="s">
        <v>1790</v>
      </c>
      <c r="E3447" s="272"/>
      <c r="F3447" s="273" t="s">
        <v>3405</v>
      </c>
      <c r="G3447" s="274">
        <v>306511341503</v>
      </c>
      <c r="H3447" s="273" t="s">
        <v>7044</v>
      </c>
      <c r="I3447" s="273" t="s">
        <v>5762</v>
      </c>
      <c r="J3447" s="273" t="s">
        <v>373</v>
      </c>
      <c r="K3447" s="275">
        <v>0.10458000000000001</v>
      </c>
      <c r="L3447" s="275">
        <v>0.10458000000000001</v>
      </c>
      <c r="M3447" s="275">
        <v>9.6420000000000006E-2</v>
      </c>
      <c r="N3447" s="276">
        <v>7.8026391279403331</v>
      </c>
      <c r="O3447" s="273"/>
      <c r="P3447" s="273"/>
    </row>
    <row r="3448" spans="1:16" s="11" customFormat="1">
      <c r="A3448" s="271">
        <v>3445</v>
      </c>
      <c r="C3448" s="272" t="s">
        <v>1795</v>
      </c>
      <c r="D3448" s="272" t="s">
        <v>1790</v>
      </c>
      <c r="E3448" s="272"/>
      <c r="F3448" s="273" t="s">
        <v>3410</v>
      </c>
      <c r="G3448" s="274">
        <v>306511140103</v>
      </c>
      <c r="H3448" s="273" t="s">
        <v>7045</v>
      </c>
      <c r="I3448" s="273" t="s">
        <v>5750</v>
      </c>
      <c r="J3448" s="273" t="s">
        <v>373</v>
      </c>
      <c r="K3448" s="275">
        <v>0.37719999999999998</v>
      </c>
      <c r="L3448" s="275">
        <v>0.37719999999999998</v>
      </c>
      <c r="M3448" s="275">
        <v>0.34781699999999999</v>
      </c>
      <c r="N3448" s="276">
        <v>7.7897667020148447</v>
      </c>
      <c r="O3448" s="273"/>
      <c r="P3448" s="273"/>
    </row>
    <row r="3449" spans="1:16" s="11" customFormat="1">
      <c r="A3449" s="271">
        <v>3446</v>
      </c>
      <c r="C3449" s="272" t="s">
        <v>1795</v>
      </c>
      <c r="D3449" s="272" t="s">
        <v>1790</v>
      </c>
      <c r="E3449" s="272"/>
      <c r="F3449" s="273" t="s">
        <v>3413</v>
      </c>
      <c r="G3449" s="274">
        <v>306511340604</v>
      </c>
      <c r="H3449" s="273" t="s">
        <v>7046</v>
      </c>
      <c r="I3449" s="273" t="s">
        <v>5762</v>
      </c>
      <c r="J3449" s="273" t="s">
        <v>373</v>
      </c>
      <c r="K3449" s="275">
        <v>0.92400000000000004</v>
      </c>
      <c r="L3449" s="275">
        <v>0.92400000000000004</v>
      </c>
      <c r="M3449" s="275">
        <v>0.85257899999999998</v>
      </c>
      <c r="N3449" s="276">
        <v>7.7295454545454607</v>
      </c>
      <c r="O3449" s="273"/>
      <c r="P3449" s="273"/>
    </row>
    <row r="3450" spans="1:16" s="11" customFormat="1">
      <c r="A3450" s="271">
        <v>3447</v>
      </c>
      <c r="C3450" s="272" t="s">
        <v>1795</v>
      </c>
      <c r="D3450" s="272" t="s">
        <v>1790</v>
      </c>
      <c r="E3450" s="272"/>
      <c r="F3450" s="273" t="s">
        <v>3430</v>
      </c>
      <c r="G3450" s="274">
        <v>306511240202</v>
      </c>
      <c r="H3450" s="273" t="s">
        <v>5803</v>
      </c>
      <c r="I3450" s="273" t="s">
        <v>5762</v>
      </c>
      <c r="J3450" s="273" t="s">
        <v>373</v>
      </c>
      <c r="K3450" s="275">
        <v>0.12740000000000001</v>
      </c>
      <c r="L3450" s="275">
        <v>0.12740000000000001</v>
      </c>
      <c r="M3450" s="275">
        <v>0.11808</v>
      </c>
      <c r="N3450" s="276">
        <v>7.3155416012558927</v>
      </c>
      <c r="O3450" s="273"/>
      <c r="P3450" s="273"/>
    </row>
    <row r="3451" spans="1:16" s="11" customFormat="1">
      <c r="A3451" s="271">
        <v>3448</v>
      </c>
      <c r="C3451" s="272" t="s">
        <v>1795</v>
      </c>
      <c r="D3451" s="272" t="s">
        <v>1790</v>
      </c>
      <c r="E3451" s="272"/>
      <c r="F3451" s="273" t="s">
        <v>3440</v>
      </c>
      <c r="G3451" s="274">
        <v>306511240104</v>
      </c>
      <c r="H3451" s="273" t="s">
        <v>7047</v>
      </c>
      <c r="I3451" s="273" t="s">
        <v>5750</v>
      </c>
      <c r="J3451" s="273" t="s">
        <v>373</v>
      </c>
      <c r="K3451" s="275">
        <v>0.95940000000000003</v>
      </c>
      <c r="L3451" s="275">
        <v>0.95940000000000003</v>
      </c>
      <c r="M3451" s="275">
        <v>0.89131499999999997</v>
      </c>
      <c r="N3451" s="276">
        <v>7.0966228893058227</v>
      </c>
      <c r="O3451" s="273"/>
      <c r="P3451" s="273"/>
    </row>
    <row r="3452" spans="1:16" s="11" customFormat="1">
      <c r="A3452" s="271">
        <v>3449</v>
      </c>
      <c r="C3452" s="272" t="s">
        <v>1795</v>
      </c>
      <c r="D3452" s="272" t="s">
        <v>1790</v>
      </c>
      <c r="E3452" s="272"/>
      <c r="F3452" s="273" t="s">
        <v>3445</v>
      </c>
      <c r="G3452" s="274">
        <v>306511341602</v>
      </c>
      <c r="H3452" s="273" t="s">
        <v>7048</v>
      </c>
      <c r="I3452" s="273" t="s">
        <v>5762</v>
      </c>
      <c r="J3452" s="273" t="s">
        <v>373</v>
      </c>
      <c r="K3452" s="275">
        <v>1.07612</v>
      </c>
      <c r="L3452" s="275">
        <v>1.07612</v>
      </c>
      <c r="M3452" s="275">
        <v>1.0007820000000001</v>
      </c>
      <c r="N3452" s="276">
        <v>7.000892093818524</v>
      </c>
      <c r="O3452" s="273"/>
      <c r="P3452" s="273"/>
    </row>
    <row r="3453" spans="1:16" s="11" customFormat="1">
      <c r="A3453" s="271">
        <v>3450</v>
      </c>
      <c r="C3453" s="272" t="s">
        <v>1795</v>
      </c>
      <c r="D3453" s="272" t="s">
        <v>1790</v>
      </c>
      <c r="E3453" s="272"/>
      <c r="F3453" s="273" t="s">
        <v>3402</v>
      </c>
      <c r="G3453" s="274">
        <v>306511340302</v>
      </c>
      <c r="H3453" s="273" t="s">
        <v>7049</v>
      </c>
      <c r="I3453" s="273" t="s">
        <v>5762</v>
      </c>
      <c r="J3453" s="273" t="s">
        <v>373</v>
      </c>
      <c r="K3453" s="275">
        <v>1.3002</v>
      </c>
      <c r="L3453" s="275">
        <v>1.3002</v>
      </c>
      <c r="M3453" s="275">
        <v>1.2153890000000001</v>
      </c>
      <c r="N3453" s="276">
        <v>6.5229195508383295</v>
      </c>
      <c r="O3453" s="273"/>
      <c r="P3453" s="273"/>
    </row>
    <row r="3454" spans="1:16" s="11" customFormat="1">
      <c r="A3454" s="271">
        <v>3451</v>
      </c>
      <c r="C3454" s="272" t="s">
        <v>1795</v>
      </c>
      <c r="D3454" s="272" t="s">
        <v>1790</v>
      </c>
      <c r="E3454" s="272"/>
      <c r="F3454" s="273" t="s">
        <v>3436</v>
      </c>
      <c r="G3454" s="274">
        <v>306511240302</v>
      </c>
      <c r="H3454" s="273" t="s">
        <v>7050</v>
      </c>
      <c r="I3454" s="273" t="s">
        <v>5750</v>
      </c>
      <c r="J3454" s="273" t="s">
        <v>373</v>
      </c>
      <c r="K3454" s="275">
        <v>1.1701999999999999</v>
      </c>
      <c r="L3454" s="275">
        <v>1.1701999999999999</v>
      </c>
      <c r="M3454" s="275">
        <v>1.0941639999999999</v>
      </c>
      <c r="N3454" s="276">
        <v>6.4976927021022046</v>
      </c>
      <c r="O3454" s="273"/>
      <c r="P3454" s="273"/>
    </row>
    <row r="3455" spans="1:16" s="11" customFormat="1">
      <c r="A3455" s="271">
        <v>3452</v>
      </c>
      <c r="C3455" s="272" t="s">
        <v>1795</v>
      </c>
      <c r="D3455" s="272" t="s">
        <v>1790</v>
      </c>
      <c r="E3455" s="272"/>
      <c r="F3455" s="273" t="s">
        <v>7010</v>
      </c>
      <c r="G3455" s="274">
        <v>306511240603</v>
      </c>
      <c r="H3455" s="273" t="s">
        <v>7051</v>
      </c>
      <c r="I3455" s="273" t="s">
        <v>5750</v>
      </c>
      <c r="J3455" s="273" t="s">
        <v>373</v>
      </c>
      <c r="K3455" s="275">
        <v>0.46256000000000003</v>
      </c>
      <c r="L3455" s="275">
        <v>0.46256000000000003</v>
      </c>
      <c r="M3455" s="275">
        <v>0.432782</v>
      </c>
      <c r="N3455" s="276">
        <v>6.4376513317191337</v>
      </c>
      <c r="O3455" s="273"/>
      <c r="P3455" s="273"/>
    </row>
    <row r="3456" spans="1:16" s="11" customFormat="1">
      <c r="A3456" s="271">
        <v>3453</v>
      </c>
      <c r="C3456" s="272" t="s">
        <v>1795</v>
      </c>
      <c r="D3456" s="272" t="s">
        <v>1790</v>
      </c>
      <c r="E3456" s="272"/>
      <c r="F3456" s="273" t="s">
        <v>3412</v>
      </c>
      <c r="G3456" s="274">
        <v>306511240503</v>
      </c>
      <c r="H3456" s="273" t="s">
        <v>7052</v>
      </c>
      <c r="I3456" s="273" t="s">
        <v>5750</v>
      </c>
      <c r="J3456" s="273" t="s">
        <v>373</v>
      </c>
      <c r="K3456" s="275">
        <v>0.9446</v>
      </c>
      <c r="L3456" s="275">
        <v>0.9446</v>
      </c>
      <c r="M3456" s="275">
        <v>0.88501799999999997</v>
      </c>
      <c r="N3456" s="276">
        <v>6.3076434469616789</v>
      </c>
      <c r="O3456" s="273"/>
      <c r="P3456" s="273"/>
    </row>
    <row r="3457" spans="1:16" s="11" customFormat="1">
      <c r="A3457" s="271">
        <v>3454</v>
      </c>
      <c r="C3457" s="272" t="s">
        <v>1795</v>
      </c>
      <c r="D3457" s="272" t="s">
        <v>1790</v>
      </c>
      <c r="E3457" s="272"/>
      <c r="F3457" s="273" t="s">
        <v>3413</v>
      </c>
      <c r="G3457" s="274">
        <v>306511340602</v>
      </c>
      <c r="H3457" s="273" t="s">
        <v>7053</v>
      </c>
      <c r="I3457" s="273" t="s">
        <v>5750</v>
      </c>
      <c r="J3457" s="273" t="s">
        <v>373</v>
      </c>
      <c r="K3457" s="275">
        <v>0.6946</v>
      </c>
      <c r="L3457" s="275">
        <v>0.6946</v>
      </c>
      <c r="M3457" s="275">
        <v>0.65311600000000003</v>
      </c>
      <c r="N3457" s="276">
        <v>5.9723581917650401</v>
      </c>
      <c r="O3457" s="273"/>
      <c r="P3457" s="273"/>
    </row>
    <row r="3458" spans="1:16" s="11" customFormat="1">
      <c r="A3458" s="271">
        <v>3455</v>
      </c>
      <c r="C3458" s="272" t="s">
        <v>1795</v>
      </c>
      <c r="D3458" s="272" t="s">
        <v>1790</v>
      </c>
      <c r="E3458" s="272"/>
      <c r="F3458" s="273" t="s">
        <v>7006</v>
      </c>
      <c r="G3458" s="274">
        <v>306511340202</v>
      </c>
      <c r="H3458" s="273" t="s">
        <v>7054</v>
      </c>
      <c r="I3458" s="273" t="s">
        <v>5750</v>
      </c>
      <c r="J3458" s="273" t="s">
        <v>373</v>
      </c>
      <c r="K3458" s="275">
        <v>0.80459999999999998</v>
      </c>
      <c r="L3458" s="275">
        <v>0.80459999999999998</v>
      </c>
      <c r="M3458" s="275">
        <v>0.75707999999999998</v>
      </c>
      <c r="N3458" s="276">
        <v>5.9060402684563762</v>
      </c>
      <c r="O3458" s="273"/>
      <c r="P3458" s="273"/>
    </row>
    <row r="3459" spans="1:16" s="11" customFormat="1">
      <c r="A3459" s="271">
        <v>3456</v>
      </c>
      <c r="C3459" s="272" t="s">
        <v>1795</v>
      </c>
      <c r="D3459" s="272" t="s">
        <v>1790</v>
      </c>
      <c r="E3459" s="272"/>
      <c r="F3459" s="273" t="s">
        <v>3433</v>
      </c>
      <c r="G3459" s="274">
        <v>306511341101</v>
      </c>
      <c r="H3459" s="273" t="s">
        <v>6661</v>
      </c>
      <c r="I3459" s="273" t="s">
        <v>5762</v>
      </c>
      <c r="J3459" s="273" t="s">
        <v>373</v>
      </c>
      <c r="K3459" s="275">
        <v>0.9446</v>
      </c>
      <c r="L3459" s="275">
        <v>0.9446</v>
      </c>
      <c r="M3459" s="275">
        <v>0.88924499999999995</v>
      </c>
      <c r="N3459" s="276">
        <v>5.8601524454795726</v>
      </c>
      <c r="O3459" s="273"/>
      <c r="P3459" s="273"/>
    </row>
    <row r="3460" spans="1:16" s="11" customFormat="1">
      <c r="A3460" s="271">
        <v>3457</v>
      </c>
      <c r="C3460" s="272" t="s">
        <v>1795</v>
      </c>
      <c r="D3460" s="272" t="s">
        <v>1790</v>
      </c>
      <c r="E3460" s="272"/>
      <c r="F3460" s="273" t="s">
        <v>3419</v>
      </c>
      <c r="G3460" s="274">
        <v>306511140403</v>
      </c>
      <c r="H3460" s="273" t="s">
        <v>7055</v>
      </c>
      <c r="I3460" s="273" t="s">
        <v>5762</v>
      </c>
      <c r="J3460" s="273" t="s">
        <v>373</v>
      </c>
      <c r="K3460" s="275">
        <v>0.1608</v>
      </c>
      <c r="L3460" s="275">
        <v>0.1608</v>
      </c>
      <c r="M3460" s="275">
        <v>0.15140500000000001</v>
      </c>
      <c r="N3460" s="276">
        <v>5.84266169154228</v>
      </c>
      <c r="O3460" s="273"/>
      <c r="P3460" s="273"/>
    </row>
    <row r="3461" spans="1:16" s="11" customFormat="1">
      <c r="A3461" s="271">
        <v>3458</v>
      </c>
      <c r="C3461" s="272" t="s">
        <v>1795</v>
      </c>
      <c r="D3461" s="272" t="s">
        <v>1790</v>
      </c>
      <c r="E3461" s="272"/>
      <c r="F3461" s="273" t="s">
        <v>7041</v>
      </c>
      <c r="G3461" s="274">
        <v>306511341202</v>
      </c>
      <c r="H3461" s="273" t="s">
        <v>7056</v>
      </c>
      <c r="I3461" s="273" t="s">
        <v>5762</v>
      </c>
      <c r="J3461" s="273" t="s">
        <v>373</v>
      </c>
      <c r="K3461" s="275">
        <v>1.4903999999999999</v>
      </c>
      <c r="L3461" s="275">
        <v>1.4903999999999999</v>
      </c>
      <c r="M3461" s="275">
        <v>1.413333</v>
      </c>
      <c r="N3461" s="276">
        <v>5.1708937198067639</v>
      </c>
      <c r="O3461" s="273"/>
      <c r="P3461" s="273"/>
    </row>
    <row r="3462" spans="1:16" s="11" customFormat="1">
      <c r="A3462" s="271">
        <v>3459</v>
      </c>
      <c r="C3462" s="272" t="s">
        <v>1795</v>
      </c>
      <c r="D3462" s="272" t="s">
        <v>1790</v>
      </c>
      <c r="E3462" s="272"/>
      <c r="F3462" s="273" t="s">
        <v>3421</v>
      </c>
      <c r="G3462" s="274">
        <v>306511140204</v>
      </c>
      <c r="H3462" s="273" t="s">
        <v>7057</v>
      </c>
      <c r="I3462" s="273" t="s">
        <v>5762</v>
      </c>
      <c r="J3462" s="273" t="s">
        <v>373</v>
      </c>
      <c r="K3462" s="275">
        <v>3.6400000000000002E-2</v>
      </c>
      <c r="L3462" s="275">
        <v>3.6400000000000002E-2</v>
      </c>
      <c r="M3462" s="275">
        <v>3.4573E-2</v>
      </c>
      <c r="N3462" s="276">
        <v>5.0192307692307754</v>
      </c>
      <c r="O3462" s="273"/>
      <c r="P3462" s="273"/>
    </row>
    <row r="3463" spans="1:16" s="11" customFormat="1">
      <c r="A3463" s="271">
        <v>3460</v>
      </c>
      <c r="C3463" s="272" t="s">
        <v>1795</v>
      </c>
      <c r="D3463" s="272" t="s">
        <v>1790</v>
      </c>
      <c r="E3463" s="272"/>
      <c r="F3463" s="273" t="s">
        <v>3404</v>
      </c>
      <c r="G3463" s="274">
        <v>306511340503</v>
      </c>
      <c r="H3463" s="273" t="s">
        <v>7058</v>
      </c>
      <c r="I3463" s="273" t="s">
        <v>5762</v>
      </c>
      <c r="J3463" s="273" t="s">
        <v>373</v>
      </c>
      <c r="K3463" s="275">
        <v>1.9428000000000001</v>
      </c>
      <c r="L3463" s="275">
        <v>1.9428000000000001</v>
      </c>
      <c r="M3463" s="275">
        <v>1.8460799999999999</v>
      </c>
      <c r="N3463" s="276">
        <v>4.9783817171093334</v>
      </c>
      <c r="O3463" s="273"/>
      <c r="P3463" s="273"/>
    </row>
    <row r="3464" spans="1:16" s="11" customFormat="1">
      <c r="A3464" s="271">
        <v>3461</v>
      </c>
      <c r="C3464" s="272" t="s">
        <v>1795</v>
      </c>
      <c r="D3464" s="272" t="s">
        <v>1790</v>
      </c>
      <c r="E3464" s="272"/>
      <c r="F3464" s="273" t="s">
        <v>3433</v>
      </c>
      <c r="G3464" s="274">
        <v>306511341103</v>
      </c>
      <c r="H3464" s="273" t="s">
        <v>7059</v>
      </c>
      <c r="I3464" s="273" t="s">
        <v>5750</v>
      </c>
      <c r="J3464" s="273" t="s">
        <v>373</v>
      </c>
      <c r="K3464" s="275">
        <v>1.3166599999999999</v>
      </c>
      <c r="L3464" s="275">
        <v>1.3166599999999999</v>
      </c>
      <c r="M3464" s="275">
        <v>1.2568859999999999</v>
      </c>
      <c r="N3464" s="276">
        <v>4.5398204547871126</v>
      </c>
      <c r="O3464" s="273"/>
      <c r="P3464" s="273"/>
    </row>
    <row r="3465" spans="1:16" s="11" customFormat="1">
      <c r="A3465" s="271">
        <v>3462</v>
      </c>
      <c r="C3465" s="272" t="s">
        <v>1795</v>
      </c>
      <c r="D3465" s="272" t="s">
        <v>1790</v>
      </c>
      <c r="E3465" s="272"/>
      <c r="F3465" s="273" t="s">
        <v>3426</v>
      </c>
      <c r="G3465" s="274">
        <v>306511140304</v>
      </c>
      <c r="H3465" s="273" t="s">
        <v>7060</v>
      </c>
      <c r="I3465" s="273" t="s">
        <v>5750</v>
      </c>
      <c r="J3465" s="273" t="s">
        <v>373</v>
      </c>
      <c r="K3465" s="275">
        <v>0.58720000000000006</v>
      </c>
      <c r="L3465" s="275">
        <v>0.58720000000000006</v>
      </c>
      <c r="M3465" s="275">
        <v>0.56509600000000004</v>
      </c>
      <c r="N3465" s="276">
        <v>3.764305177111718</v>
      </c>
      <c r="O3465" s="273"/>
      <c r="P3465" s="273"/>
    </row>
    <row r="3466" spans="1:16" s="11" customFormat="1">
      <c r="A3466" s="271">
        <v>3463</v>
      </c>
      <c r="C3466" s="272" t="s">
        <v>1795</v>
      </c>
      <c r="D3466" s="272" t="s">
        <v>1790</v>
      </c>
      <c r="E3466" s="272"/>
      <c r="F3466" s="273" t="s">
        <v>3433</v>
      </c>
      <c r="G3466" s="274">
        <v>306511341102</v>
      </c>
      <c r="H3466" s="273" t="s">
        <v>7061</v>
      </c>
      <c r="I3466" s="273" t="s">
        <v>5762</v>
      </c>
      <c r="J3466" s="273" t="s">
        <v>373</v>
      </c>
      <c r="K3466" s="275">
        <v>1.2722</v>
      </c>
      <c r="L3466" s="275">
        <v>1.2722</v>
      </c>
      <c r="M3466" s="275">
        <v>1.2438819999999999</v>
      </c>
      <c r="N3466" s="276">
        <v>2.2259078761201123</v>
      </c>
      <c r="O3466" s="273"/>
      <c r="P3466" s="273"/>
    </row>
    <row r="3467" spans="1:16" s="11" customFormat="1">
      <c r="A3467" s="271">
        <v>3464</v>
      </c>
      <c r="C3467" s="272" t="s">
        <v>1795</v>
      </c>
      <c r="D3467" s="272" t="s">
        <v>1790</v>
      </c>
      <c r="E3467" s="272"/>
      <c r="F3467" s="273" t="s">
        <v>3421</v>
      </c>
      <c r="G3467" s="274">
        <v>306511140205</v>
      </c>
      <c r="H3467" s="273" t="s">
        <v>7062</v>
      </c>
      <c r="I3467" s="273" t="s">
        <v>5750</v>
      </c>
      <c r="J3467" s="273" t="s">
        <v>373</v>
      </c>
      <c r="K3467" s="275">
        <v>4.5080000000000002E-2</v>
      </c>
      <c r="L3467" s="275">
        <v>4.5080000000000002E-2</v>
      </c>
      <c r="M3467" s="275">
        <v>4.4814E-2</v>
      </c>
      <c r="N3467" s="276">
        <v>0.59006211180124735</v>
      </c>
      <c r="O3467" s="273"/>
      <c r="P3467" s="273"/>
    </row>
    <row r="3468" spans="1:16" s="11" customFormat="1">
      <c r="A3468" s="271">
        <v>3465</v>
      </c>
      <c r="C3468" s="272" t="s">
        <v>1795</v>
      </c>
      <c r="D3468" s="272" t="s">
        <v>1790</v>
      </c>
      <c r="E3468" s="272"/>
      <c r="F3468" s="273" t="s">
        <v>7063</v>
      </c>
      <c r="G3468" s="274">
        <v>306512240702</v>
      </c>
      <c r="H3468" s="273" t="s">
        <v>7064</v>
      </c>
      <c r="I3468" s="273" t="s">
        <v>5750</v>
      </c>
      <c r="J3468" s="273" t="s">
        <v>373</v>
      </c>
      <c r="K3468" s="275">
        <v>0.17749999999999999</v>
      </c>
      <c r="L3468" s="275">
        <v>0.17749999999999999</v>
      </c>
      <c r="M3468" s="275">
        <v>0.12697900000000001</v>
      </c>
      <c r="N3468" s="276">
        <v>28.462535211267596</v>
      </c>
      <c r="O3468" s="273"/>
      <c r="P3468" s="273"/>
    </row>
    <row r="3469" spans="1:16" s="11" customFormat="1">
      <c r="A3469" s="271">
        <v>3466</v>
      </c>
      <c r="C3469" s="272" t="s">
        <v>1795</v>
      </c>
      <c r="D3469" s="272" t="s">
        <v>1790</v>
      </c>
      <c r="E3469" s="272"/>
      <c r="F3469" s="273" t="s">
        <v>7063</v>
      </c>
      <c r="G3469" s="274">
        <v>306512240703</v>
      </c>
      <c r="H3469" s="273" t="s">
        <v>7065</v>
      </c>
      <c r="I3469" s="273" t="s">
        <v>5750</v>
      </c>
      <c r="J3469" s="273" t="s">
        <v>373</v>
      </c>
      <c r="K3469" s="275">
        <v>0.1013</v>
      </c>
      <c r="L3469" s="275">
        <v>0.1013</v>
      </c>
      <c r="M3469" s="275">
        <v>8.1116999999999995E-2</v>
      </c>
      <c r="N3469" s="276">
        <v>19.923988153998032</v>
      </c>
      <c r="O3469" s="273"/>
      <c r="P3469" s="273"/>
    </row>
    <row r="3470" spans="1:16" s="11" customFormat="1">
      <c r="A3470" s="271">
        <v>3467</v>
      </c>
      <c r="C3470" s="272" t="s">
        <v>1795</v>
      </c>
      <c r="D3470" s="272" t="s">
        <v>1790</v>
      </c>
      <c r="E3470" s="272"/>
      <c r="F3470" s="273" t="s">
        <v>3458</v>
      </c>
      <c r="G3470" s="274">
        <v>306512240502</v>
      </c>
      <c r="H3470" s="273" t="s">
        <v>7066</v>
      </c>
      <c r="I3470" s="273" t="s">
        <v>5762</v>
      </c>
      <c r="J3470" s="273" t="s">
        <v>373</v>
      </c>
      <c r="K3470" s="275">
        <v>0.28000000000000003</v>
      </c>
      <c r="L3470" s="275">
        <v>0.28000000000000003</v>
      </c>
      <c r="M3470" s="275">
        <v>0.21240899999999999</v>
      </c>
      <c r="N3470" s="276">
        <v>24.139642857142867</v>
      </c>
      <c r="O3470" s="273"/>
      <c r="P3470" s="273"/>
    </row>
    <row r="3471" spans="1:16" s="11" customFormat="1">
      <c r="A3471" s="271">
        <v>3468</v>
      </c>
      <c r="C3471" s="272" t="s">
        <v>1795</v>
      </c>
      <c r="D3471" s="272" t="s">
        <v>1790</v>
      </c>
      <c r="E3471" s="272"/>
      <c r="F3471" s="273" t="s">
        <v>7067</v>
      </c>
      <c r="G3471" s="274">
        <v>306512240201</v>
      </c>
      <c r="H3471" s="273" t="s">
        <v>7068</v>
      </c>
      <c r="I3471" s="273" t="s">
        <v>5750</v>
      </c>
      <c r="J3471" s="273" t="s">
        <v>373</v>
      </c>
      <c r="K3471" s="275">
        <v>0.14968000000000001</v>
      </c>
      <c r="L3471" s="275">
        <v>0.14968000000000001</v>
      </c>
      <c r="M3471" s="275">
        <v>0.11758399999999999</v>
      </c>
      <c r="N3471" s="276">
        <v>21.443078567610911</v>
      </c>
      <c r="O3471" s="273"/>
      <c r="P3471" s="273"/>
    </row>
    <row r="3472" spans="1:16" s="11" customFormat="1">
      <c r="A3472" s="271">
        <v>3469</v>
      </c>
      <c r="C3472" s="272" t="s">
        <v>1795</v>
      </c>
      <c r="D3472" s="272" t="s">
        <v>1790</v>
      </c>
      <c r="E3472" s="272"/>
      <c r="F3472" s="273" t="s">
        <v>3464</v>
      </c>
      <c r="G3472" s="274">
        <v>306512240603</v>
      </c>
      <c r="H3472" s="273" t="s">
        <v>7069</v>
      </c>
      <c r="I3472" s="273" t="s">
        <v>5750</v>
      </c>
      <c r="J3472" s="273" t="s">
        <v>373</v>
      </c>
      <c r="K3472" s="275">
        <v>0.33098</v>
      </c>
      <c r="L3472" s="275">
        <v>0.33098</v>
      </c>
      <c r="M3472" s="275">
        <v>0.26420700000000003</v>
      </c>
      <c r="N3472" s="276">
        <v>20.174330775273422</v>
      </c>
      <c r="O3472" s="273"/>
      <c r="P3472" s="273"/>
    </row>
    <row r="3473" spans="1:16" s="11" customFormat="1">
      <c r="A3473" s="271">
        <v>3470</v>
      </c>
      <c r="C3473" s="272" t="s">
        <v>1795</v>
      </c>
      <c r="D3473" s="272" t="s">
        <v>1790</v>
      </c>
      <c r="E3473" s="272"/>
      <c r="F3473" s="273" t="s">
        <v>3458</v>
      </c>
      <c r="G3473" s="274">
        <v>306512240503</v>
      </c>
      <c r="H3473" s="273" t="s">
        <v>6906</v>
      </c>
      <c r="I3473" s="273" t="s">
        <v>5750</v>
      </c>
      <c r="J3473" s="273" t="s">
        <v>373</v>
      </c>
      <c r="K3473" s="275">
        <v>0.15179999999999999</v>
      </c>
      <c r="L3473" s="275">
        <v>0.15179999999999999</v>
      </c>
      <c r="M3473" s="275">
        <v>0.12167</v>
      </c>
      <c r="N3473" s="276">
        <v>19.848484848484844</v>
      </c>
      <c r="O3473" s="273"/>
      <c r="P3473" s="273"/>
    </row>
    <row r="3474" spans="1:16" s="11" customFormat="1">
      <c r="A3474" s="271">
        <v>3471</v>
      </c>
      <c r="C3474" s="272" t="s">
        <v>1795</v>
      </c>
      <c r="D3474" s="272" t="s">
        <v>1790</v>
      </c>
      <c r="E3474" s="272"/>
      <c r="F3474" s="273" t="s">
        <v>7067</v>
      </c>
      <c r="G3474" s="274">
        <v>306512240202</v>
      </c>
      <c r="H3474" s="273" t="s">
        <v>7070</v>
      </c>
      <c r="I3474" s="273" t="s">
        <v>5750</v>
      </c>
      <c r="J3474" s="273" t="s">
        <v>373</v>
      </c>
      <c r="K3474" s="275">
        <v>0.12540000000000001</v>
      </c>
      <c r="L3474" s="275">
        <v>0.12540000000000001</v>
      </c>
      <c r="M3474" s="275">
        <v>0.103572</v>
      </c>
      <c r="N3474" s="276">
        <v>17.406698564593313</v>
      </c>
      <c r="O3474" s="273"/>
      <c r="P3474" s="273"/>
    </row>
    <row r="3475" spans="1:16" s="11" customFormat="1">
      <c r="A3475" s="271">
        <v>3472</v>
      </c>
      <c r="C3475" s="272" t="s">
        <v>1795</v>
      </c>
      <c r="D3475" s="272" t="s">
        <v>1790</v>
      </c>
      <c r="E3475" s="272"/>
      <c r="F3475" s="273" t="s">
        <v>7067</v>
      </c>
      <c r="G3475" s="274">
        <v>306512240203</v>
      </c>
      <c r="H3475" s="273" t="s">
        <v>7071</v>
      </c>
      <c r="I3475" s="273" t="s">
        <v>5750</v>
      </c>
      <c r="J3475" s="273" t="s">
        <v>373</v>
      </c>
      <c r="K3475" s="275">
        <v>0.21920000000000001</v>
      </c>
      <c r="L3475" s="275">
        <v>0.21920000000000001</v>
      </c>
      <c r="M3475" s="275">
        <v>0.18132100000000001</v>
      </c>
      <c r="N3475" s="276">
        <v>17.280565693430656</v>
      </c>
      <c r="O3475" s="273"/>
      <c r="P3475" s="273"/>
    </row>
    <row r="3476" spans="1:16" s="11" customFormat="1">
      <c r="A3476" s="271">
        <v>3473</v>
      </c>
      <c r="C3476" s="272" t="s">
        <v>1795</v>
      </c>
      <c r="D3476" s="272" t="s">
        <v>1790</v>
      </c>
      <c r="E3476" s="272"/>
      <c r="F3476" s="273" t="s">
        <v>3464</v>
      </c>
      <c r="G3476" s="274">
        <v>306512240602</v>
      </c>
      <c r="H3476" s="273" t="s">
        <v>7072</v>
      </c>
      <c r="I3476" s="273" t="s">
        <v>5762</v>
      </c>
      <c r="J3476" s="273" t="s">
        <v>373</v>
      </c>
      <c r="K3476" s="275">
        <v>0.27498</v>
      </c>
      <c r="L3476" s="275">
        <v>0.27498</v>
      </c>
      <c r="M3476" s="275">
        <v>0.22752</v>
      </c>
      <c r="N3476" s="276">
        <v>17.259437049967271</v>
      </c>
      <c r="O3476" s="273"/>
      <c r="P3476" s="273"/>
    </row>
    <row r="3477" spans="1:16" s="11" customFormat="1">
      <c r="A3477" s="271">
        <v>3474</v>
      </c>
      <c r="C3477" s="272" t="s">
        <v>1795</v>
      </c>
      <c r="D3477" s="272" t="s">
        <v>1790</v>
      </c>
      <c r="E3477" s="272"/>
      <c r="F3477" s="273" t="s">
        <v>7063</v>
      </c>
      <c r="G3477" s="274">
        <v>306512240704</v>
      </c>
      <c r="H3477" s="273" t="s">
        <v>7073</v>
      </c>
      <c r="I3477" s="273" t="s">
        <v>5750</v>
      </c>
      <c r="J3477" s="273" t="s">
        <v>373</v>
      </c>
      <c r="K3477" s="275">
        <v>0.27922000000000002</v>
      </c>
      <c r="L3477" s="275">
        <v>0.27922000000000002</v>
      </c>
      <c r="M3477" s="275">
        <v>0.23966999999999999</v>
      </c>
      <c r="N3477" s="276">
        <v>14.164458133371543</v>
      </c>
      <c r="O3477" s="273"/>
      <c r="P3477" s="273"/>
    </row>
    <row r="3478" spans="1:16" s="11" customFormat="1">
      <c r="A3478" s="271">
        <v>3475</v>
      </c>
      <c r="C3478" s="272" t="s">
        <v>1795</v>
      </c>
      <c r="D3478" s="272" t="s">
        <v>1790</v>
      </c>
      <c r="E3478" s="272"/>
      <c r="F3478" s="273" t="s">
        <v>3468</v>
      </c>
      <c r="G3478" s="274">
        <v>306512240402</v>
      </c>
      <c r="H3478" s="273" t="s">
        <v>6033</v>
      </c>
      <c r="I3478" s="273" t="s">
        <v>5750</v>
      </c>
      <c r="J3478" s="273" t="s">
        <v>373</v>
      </c>
      <c r="K3478" s="275">
        <v>0.73321000000000003</v>
      </c>
      <c r="L3478" s="275">
        <v>0.73321000000000003</v>
      </c>
      <c r="M3478" s="275">
        <v>0.63349299999999997</v>
      </c>
      <c r="N3478" s="276">
        <v>13.600060010092612</v>
      </c>
      <c r="O3478" s="273"/>
      <c r="P3478" s="273"/>
    </row>
    <row r="3479" spans="1:16" s="11" customFormat="1">
      <c r="A3479" s="271">
        <v>3476</v>
      </c>
      <c r="C3479" s="272" t="s">
        <v>1795</v>
      </c>
      <c r="D3479" s="272" t="s">
        <v>1790</v>
      </c>
      <c r="E3479" s="272"/>
      <c r="F3479" s="273" t="s">
        <v>3458</v>
      </c>
      <c r="G3479" s="274">
        <v>306512240504</v>
      </c>
      <c r="H3479" s="273" t="s">
        <v>7074</v>
      </c>
      <c r="I3479" s="273" t="s">
        <v>5750</v>
      </c>
      <c r="J3479" s="273" t="s">
        <v>373</v>
      </c>
      <c r="K3479" s="275">
        <v>0.2092</v>
      </c>
      <c r="L3479" s="275">
        <v>0.2092</v>
      </c>
      <c r="M3479" s="275">
        <v>0.18170700000000001</v>
      </c>
      <c r="N3479" s="276">
        <v>13.141969407265769</v>
      </c>
      <c r="O3479" s="273"/>
      <c r="P3479" s="273"/>
    </row>
    <row r="3480" spans="1:16" s="11" customFormat="1">
      <c r="A3480" s="271">
        <v>3477</v>
      </c>
      <c r="C3480" s="272" t="s">
        <v>1795</v>
      </c>
      <c r="D3480" s="272" t="s">
        <v>1790</v>
      </c>
      <c r="E3480" s="272"/>
      <c r="F3480" s="273" t="s">
        <v>3472</v>
      </c>
      <c r="G3480" s="274">
        <v>306512140105</v>
      </c>
      <c r="H3480" s="273" t="s">
        <v>7075</v>
      </c>
      <c r="I3480" s="273" t="s">
        <v>5762</v>
      </c>
      <c r="J3480" s="273" t="s">
        <v>373</v>
      </c>
      <c r="K3480" s="275">
        <v>0.1239</v>
      </c>
      <c r="L3480" s="275">
        <v>0.1239</v>
      </c>
      <c r="M3480" s="275">
        <v>0.10872</v>
      </c>
      <c r="N3480" s="276">
        <v>12.251815980629539</v>
      </c>
      <c r="O3480" s="273"/>
      <c r="P3480" s="273"/>
    </row>
    <row r="3481" spans="1:16" s="11" customFormat="1">
      <c r="A3481" s="271">
        <v>3478</v>
      </c>
      <c r="C3481" s="272" t="s">
        <v>1795</v>
      </c>
      <c r="D3481" s="272" t="s">
        <v>1790</v>
      </c>
      <c r="E3481" s="272"/>
      <c r="F3481" s="273" t="s">
        <v>3452</v>
      </c>
      <c r="G3481" s="274">
        <v>306512140603</v>
      </c>
      <c r="H3481" s="273" t="s">
        <v>7076</v>
      </c>
      <c r="I3481" s="273" t="s">
        <v>5750</v>
      </c>
      <c r="J3481" s="273" t="s">
        <v>373</v>
      </c>
      <c r="K3481" s="275">
        <v>0.36940000000000001</v>
      </c>
      <c r="L3481" s="275">
        <v>0.36940000000000001</v>
      </c>
      <c r="M3481" s="275">
        <v>0.32441799999999998</v>
      </c>
      <c r="N3481" s="276">
        <v>12.177043854899845</v>
      </c>
      <c r="O3481" s="273"/>
      <c r="P3481" s="273"/>
    </row>
    <row r="3482" spans="1:16" s="11" customFormat="1">
      <c r="A3482" s="271">
        <v>3479</v>
      </c>
      <c r="C3482" s="272" t="s">
        <v>1795</v>
      </c>
      <c r="D3482" s="272" t="s">
        <v>1790</v>
      </c>
      <c r="E3482" s="272"/>
      <c r="F3482" s="273" t="s">
        <v>3448</v>
      </c>
      <c r="G3482" s="274">
        <v>306512141204</v>
      </c>
      <c r="H3482" s="273" t="s">
        <v>7077</v>
      </c>
      <c r="I3482" s="273" t="s">
        <v>5762</v>
      </c>
      <c r="J3482" s="273" t="s">
        <v>373</v>
      </c>
      <c r="K3482" s="275">
        <v>3.0599999999999999E-2</v>
      </c>
      <c r="L3482" s="275">
        <v>3.0599999999999999E-2</v>
      </c>
      <c r="M3482" s="275">
        <v>2.7E-2</v>
      </c>
      <c r="N3482" s="276">
        <v>11.764705882352938</v>
      </c>
      <c r="O3482" s="273"/>
      <c r="P3482" s="273"/>
    </row>
    <row r="3483" spans="1:16" s="11" customFormat="1">
      <c r="A3483" s="271">
        <v>3480</v>
      </c>
      <c r="C3483" s="272" t="s">
        <v>1795</v>
      </c>
      <c r="D3483" s="272" t="s">
        <v>1790</v>
      </c>
      <c r="E3483" s="272"/>
      <c r="F3483" s="273" t="s">
        <v>3450</v>
      </c>
      <c r="G3483" s="274">
        <v>306512140201</v>
      </c>
      <c r="H3483" s="273" t="s">
        <v>7078</v>
      </c>
      <c r="I3483" s="273" t="s">
        <v>5750</v>
      </c>
      <c r="J3483" s="273" t="s">
        <v>373</v>
      </c>
      <c r="K3483" s="275">
        <v>0.76759999999999995</v>
      </c>
      <c r="L3483" s="275">
        <v>0.76759999999999995</v>
      </c>
      <c r="M3483" s="275">
        <v>0.679593</v>
      </c>
      <c r="N3483" s="276">
        <v>11.465216258467946</v>
      </c>
      <c r="O3483" s="273"/>
      <c r="P3483" s="273"/>
    </row>
    <row r="3484" spans="1:16" s="11" customFormat="1">
      <c r="A3484" s="271">
        <v>3481</v>
      </c>
      <c r="C3484" s="272" t="s">
        <v>1795</v>
      </c>
      <c r="D3484" s="272" t="s">
        <v>1790</v>
      </c>
      <c r="E3484" s="272"/>
      <c r="F3484" s="273" t="s">
        <v>3472</v>
      </c>
      <c r="G3484" s="274">
        <v>306512140103</v>
      </c>
      <c r="H3484" s="273" t="s">
        <v>6949</v>
      </c>
      <c r="I3484" s="273" t="s">
        <v>5762</v>
      </c>
      <c r="J3484" s="273" t="s">
        <v>373</v>
      </c>
      <c r="K3484" s="275">
        <v>0.1444</v>
      </c>
      <c r="L3484" s="275">
        <v>0.1444</v>
      </c>
      <c r="M3484" s="275">
        <v>0.128193</v>
      </c>
      <c r="N3484" s="276">
        <v>11.223684210526315</v>
      </c>
      <c r="O3484" s="273"/>
      <c r="P3484" s="273"/>
    </row>
    <row r="3485" spans="1:16" s="11" customFormat="1">
      <c r="A3485" s="271">
        <v>3482</v>
      </c>
      <c r="C3485" s="272" t="s">
        <v>1795</v>
      </c>
      <c r="D3485" s="272" t="s">
        <v>1790</v>
      </c>
      <c r="E3485" s="272"/>
      <c r="F3485" s="273" t="s">
        <v>3456</v>
      </c>
      <c r="G3485" s="274">
        <v>306512141003</v>
      </c>
      <c r="H3485" s="273" t="s">
        <v>7079</v>
      </c>
      <c r="I3485" s="273" t="s">
        <v>5750</v>
      </c>
      <c r="J3485" s="273" t="s">
        <v>373</v>
      </c>
      <c r="K3485" s="275">
        <v>0.36919999999999997</v>
      </c>
      <c r="L3485" s="275">
        <v>0.36919999999999997</v>
      </c>
      <c r="M3485" s="275">
        <v>0.32808599999999999</v>
      </c>
      <c r="N3485" s="276">
        <v>11.135969664138674</v>
      </c>
      <c r="O3485" s="273"/>
      <c r="P3485" s="273"/>
    </row>
    <row r="3486" spans="1:16" s="11" customFormat="1">
      <c r="A3486" s="271">
        <v>3483</v>
      </c>
      <c r="C3486" s="272" t="s">
        <v>1795</v>
      </c>
      <c r="D3486" s="272" t="s">
        <v>1790</v>
      </c>
      <c r="E3486" s="272"/>
      <c r="F3486" s="273" t="s">
        <v>3472</v>
      </c>
      <c r="G3486" s="274">
        <v>306512140101</v>
      </c>
      <c r="H3486" s="273" t="s">
        <v>7080</v>
      </c>
      <c r="I3486" s="273" t="s">
        <v>5762</v>
      </c>
      <c r="J3486" s="273" t="s">
        <v>373</v>
      </c>
      <c r="K3486" s="275">
        <v>0.152</v>
      </c>
      <c r="L3486" s="275">
        <v>0.152</v>
      </c>
      <c r="M3486" s="275">
        <v>0.13536999999999999</v>
      </c>
      <c r="N3486" s="276">
        <v>10.940789473684214</v>
      </c>
      <c r="O3486" s="273"/>
      <c r="P3486" s="273"/>
    </row>
    <row r="3487" spans="1:16" s="11" customFormat="1">
      <c r="A3487" s="271">
        <v>3484</v>
      </c>
      <c r="C3487" s="272" t="s">
        <v>1795</v>
      </c>
      <c r="D3487" s="272" t="s">
        <v>1790</v>
      </c>
      <c r="E3487" s="272"/>
      <c r="F3487" s="273" t="s">
        <v>3468</v>
      </c>
      <c r="G3487" s="274">
        <v>306512240405</v>
      </c>
      <c r="H3487" s="273" t="s">
        <v>7081</v>
      </c>
      <c r="I3487" s="273" t="s">
        <v>5750</v>
      </c>
      <c r="J3487" s="273" t="s">
        <v>373</v>
      </c>
      <c r="K3487" s="275">
        <v>0.1368</v>
      </c>
      <c r="L3487" s="275">
        <v>0.1368</v>
      </c>
      <c r="M3487" s="275">
        <v>0.121908</v>
      </c>
      <c r="N3487" s="276">
        <v>10.885964912280704</v>
      </c>
      <c r="O3487" s="273"/>
      <c r="P3487" s="273"/>
    </row>
    <row r="3488" spans="1:16" s="11" customFormat="1">
      <c r="A3488" s="271">
        <v>3485</v>
      </c>
      <c r="C3488" s="272" t="s">
        <v>1795</v>
      </c>
      <c r="D3488" s="272" t="s">
        <v>1790</v>
      </c>
      <c r="E3488" s="272"/>
      <c r="F3488" s="273" t="s">
        <v>3452</v>
      </c>
      <c r="G3488" s="274">
        <v>306512140601</v>
      </c>
      <c r="H3488" s="273" t="s">
        <v>7082</v>
      </c>
      <c r="I3488" s="273" t="s">
        <v>5762</v>
      </c>
      <c r="J3488" s="273" t="s">
        <v>373</v>
      </c>
      <c r="K3488" s="275">
        <v>0.1492</v>
      </c>
      <c r="L3488" s="275">
        <v>0.1492</v>
      </c>
      <c r="M3488" s="275">
        <v>0.13320000000000001</v>
      </c>
      <c r="N3488" s="276">
        <v>10.723860589812324</v>
      </c>
      <c r="O3488" s="273"/>
      <c r="P3488" s="273"/>
    </row>
    <row r="3489" spans="1:16" s="11" customFormat="1">
      <c r="A3489" s="271">
        <v>3486</v>
      </c>
      <c r="C3489" s="272" t="s">
        <v>1795</v>
      </c>
      <c r="D3489" s="272" t="s">
        <v>1790</v>
      </c>
      <c r="E3489" s="272"/>
      <c r="F3489" s="273" t="s">
        <v>3464</v>
      </c>
      <c r="G3489" s="274">
        <v>306512240604</v>
      </c>
      <c r="H3489" s="273" t="s">
        <v>7083</v>
      </c>
      <c r="I3489" s="273" t="s">
        <v>5762</v>
      </c>
      <c r="J3489" s="273" t="s">
        <v>373</v>
      </c>
      <c r="K3489" s="275">
        <v>0.13031999999999999</v>
      </c>
      <c r="L3489" s="275">
        <v>0.13031999999999999</v>
      </c>
      <c r="M3489" s="275">
        <v>0.116442</v>
      </c>
      <c r="N3489" s="276">
        <v>10.649171270718224</v>
      </c>
      <c r="O3489" s="273"/>
      <c r="P3489" s="273"/>
    </row>
    <row r="3490" spans="1:16" s="11" customFormat="1">
      <c r="A3490" s="271">
        <v>3487</v>
      </c>
      <c r="C3490" s="272" t="s">
        <v>1795</v>
      </c>
      <c r="D3490" s="272" t="s">
        <v>1790</v>
      </c>
      <c r="E3490" s="272"/>
      <c r="F3490" s="273" t="s">
        <v>3450</v>
      </c>
      <c r="G3490" s="274">
        <v>306512140203</v>
      </c>
      <c r="H3490" s="273" t="s">
        <v>7084</v>
      </c>
      <c r="I3490" s="273" t="s">
        <v>5750</v>
      </c>
      <c r="J3490" s="273" t="s">
        <v>373</v>
      </c>
      <c r="K3490" s="275">
        <v>0.3604</v>
      </c>
      <c r="L3490" s="275">
        <v>0.3604</v>
      </c>
      <c r="M3490" s="275">
        <v>0.32365100000000002</v>
      </c>
      <c r="N3490" s="276">
        <v>10.196725860155377</v>
      </c>
      <c r="O3490" s="273"/>
      <c r="P3490" s="273"/>
    </row>
    <row r="3491" spans="1:16" s="11" customFormat="1">
      <c r="A3491" s="271">
        <v>3488</v>
      </c>
      <c r="C3491" s="272" t="s">
        <v>1795</v>
      </c>
      <c r="D3491" s="272" t="s">
        <v>1790</v>
      </c>
      <c r="E3491" s="272"/>
      <c r="F3491" s="273" t="s">
        <v>7085</v>
      </c>
      <c r="G3491" s="274">
        <v>306512140304</v>
      </c>
      <c r="H3491" s="273" t="s">
        <v>7086</v>
      </c>
      <c r="I3491" s="273" t="s">
        <v>5750</v>
      </c>
      <c r="J3491" s="273" t="s">
        <v>373</v>
      </c>
      <c r="K3491" s="275">
        <v>0.32</v>
      </c>
      <c r="L3491" s="275">
        <v>0.32</v>
      </c>
      <c r="M3491" s="275">
        <v>0.28775099999999998</v>
      </c>
      <c r="N3491" s="276">
        <v>10.077812500000007</v>
      </c>
      <c r="O3491" s="273"/>
      <c r="P3491" s="273"/>
    </row>
    <row r="3492" spans="1:16" s="11" customFormat="1">
      <c r="A3492" s="271">
        <v>3489</v>
      </c>
      <c r="C3492" s="272" t="s">
        <v>1795</v>
      </c>
      <c r="D3492" s="272" t="s">
        <v>1790</v>
      </c>
      <c r="E3492" s="272"/>
      <c r="F3492" s="273" t="s">
        <v>3468</v>
      </c>
      <c r="G3492" s="274">
        <v>306512240403</v>
      </c>
      <c r="H3492" s="273" t="s">
        <v>7087</v>
      </c>
      <c r="I3492" s="273" t="s">
        <v>5750</v>
      </c>
      <c r="J3492" s="273" t="s">
        <v>373</v>
      </c>
      <c r="K3492" s="275">
        <v>6.6000000000000003E-2</v>
      </c>
      <c r="L3492" s="275">
        <v>6.6000000000000003E-2</v>
      </c>
      <c r="M3492" s="275">
        <v>5.9375999999999998E-2</v>
      </c>
      <c r="N3492" s="276">
        <v>10.036363636363642</v>
      </c>
      <c r="O3492" s="273"/>
      <c r="P3492" s="273"/>
    </row>
    <row r="3493" spans="1:16" s="11" customFormat="1">
      <c r="A3493" s="271">
        <v>3490</v>
      </c>
      <c r="C3493" s="272" t="s">
        <v>1795</v>
      </c>
      <c r="D3493" s="272" t="s">
        <v>1790</v>
      </c>
      <c r="E3493" s="272"/>
      <c r="F3493" s="273" t="s">
        <v>3448</v>
      </c>
      <c r="G3493" s="274">
        <v>306512141202</v>
      </c>
      <c r="H3493" s="273" t="s">
        <v>7088</v>
      </c>
      <c r="I3493" s="273" t="s">
        <v>5750</v>
      </c>
      <c r="J3493" s="273" t="s">
        <v>373</v>
      </c>
      <c r="K3493" s="275">
        <v>3.3399999999999999E-2</v>
      </c>
      <c r="L3493" s="275">
        <v>3.3399999999999999E-2</v>
      </c>
      <c r="M3493" s="275">
        <v>3.006E-2</v>
      </c>
      <c r="N3493" s="276">
        <v>9.9999999999999982</v>
      </c>
      <c r="O3493" s="273"/>
      <c r="P3493" s="273"/>
    </row>
    <row r="3494" spans="1:16" s="11" customFormat="1">
      <c r="A3494" s="271">
        <v>3491</v>
      </c>
      <c r="C3494" s="272" t="s">
        <v>1795</v>
      </c>
      <c r="D3494" s="272" t="s">
        <v>1790</v>
      </c>
      <c r="E3494" s="272"/>
      <c r="F3494" s="273" t="s">
        <v>7085</v>
      </c>
      <c r="G3494" s="274">
        <v>306512140302</v>
      </c>
      <c r="H3494" s="273" t="s">
        <v>7089</v>
      </c>
      <c r="I3494" s="273" t="s">
        <v>5750</v>
      </c>
      <c r="J3494" s="273" t="s">
        <v>373</v>
      </c>
      <c r="K3494" s="275">
        <v>0.27439999999999998</v>
      </c>
      <c r="L3494" s="275">
        <v>0.27439999999999998</v>
      </c>
      <c r="M3494" s="275">
        <v>0.24767400000000001</v>
      </c>
      <c r="N3494" s="276">
        <v>9.7397959183673368</v>
      </c>
      <c r="O3494" s="273"/>
      <c r="P3494" s="273"/>
    </row>
    <row r="3495" spans="1:16" s="11" customFormat="1">
      <c r="A3495" s="271">
        <v>3492</v>
      </c>
      <c r="C3495" s="272" t="s">
        <v>1795</v>
      </c>
      <c r="D3495" s="272" t="s">
        <v>1790</v>
      </c>
      <c r="E3495" s="272"/>
      <c r="F3495" s="273" t="s">
        <v>3456</v>
      </c>
      <c r="G3495" s="274">
        <v>306512141002</v>
      </c>
      <c r="H3495" s="273" t="s">
        <v>7090</v>
      </c>
      <c r="I3495" s="273" t="s">
        <v>5762</v>
      </c>
      <c r="J3495" s="273" t="s">
        <v>373</v>
      </c>
      <c r="K3495" s="275">
        <v>9.8799999999999999E-2</v>
      </c>
      <c r="L3495" s="275">
        <v>9.8799999999999999E-2</v>
      </c>
      <c r="M3495" s="275">
        <v>8.9263999999999996E-2</v>
      </c>
      <c r="N3495" s="276">
        <v>9.6518218623481804</v>
      </c>
      <c r="O3495" s="273"/>
      <c r="P3495" s="273"/>
    </row>
    <row r="3496" spans="1:16" s="11" customFormat="1">
      <c r="A3496" s="271">
        <v>3493</v>
      </c>
      <c r="C3496" s="272" t="s">
        <v>1795</v>
      </c>
      <c r="D3496" s="272" t="s">
        <v>1790</v>
      </c>
      <c r="E3496" s="272"/>
      <c r="F3496" s="273" t="s">
        <v>3450</v>
      </c>
      <c r="G3496" s="274">
        <v>306512140204</v>
      </c>
      <c r="H3496" s="273" t="s">
        <v>7091</v>
      </c>
      <c r="I3496" s="273" t="s">
        <v>5762</v>
      </c>
      <c r="J3496" s="273" t="s">
        <v>373</v>
      </c>
      <c r="K3496" s="275">
        <v>0.12659999999999999</v>
      </c>
      <c r="L3496" s="275">
        <v>0.12659999999999999</v>
      </c>
      <c r="M3496" s="275">
        <v>0.11466</v>
      </c>
      <c r="N3496" s="276">
        <v>9.4312796208530756</v>
      </c>
      <c r="O3496" s="273"/>
      <c r="P3496" s="273"/>
    </row>
    <row r="3497" spans="1:16" s="11" customFormat="1">
      <c r="A3497" s="271">
        <v>3494</v>
      </c>
      <c r="C3497" s="272" t="s">
        <v>1795</v>
      </c>
      <c r="D3497" s="272" t="s">
        <v>1790</v>
      </c>
      <c r="E3497" s="272"/>
      <c r="F3497" s="273" t="s">
        <v>7085</v>
      </c>
      <c r="G3497" s="274">
        <v>306512140301</v>
      </c>
      <c r="H3497" s="273" t="s">
        <v>7092</v>
      </c>
      <c r="I3497" s="273" t="s">
        <v>5750</v>
      </c>
      <c r="J3497" s="273" t="s">
        <v>373</v>
      </c>
      <c r="K3497" s="275">
        <v>0.26939999999999997</v>
      </c>
      <c r="L3497" s="275">
        <v>0.26939999999999997</v>
      </c>
      <c r="M3497" s="275">
        <v>0.244114</v>
      </c>
      <c r="N3497" s="276">
        <v>9.3860430586488413</v>
      </c>
      <c r="O3497" s="273"/>
      <c r="P3497" s="273"/>
    </row>
    <row r="3498" spans="1:16" s="11" customFormat="1">
      <c r="A3498" s="271">
        <v>3495</v>
      </c>
      <c r="C3498" s="272" t="s">
        <v>1795</v>
      </c>
      <c r="D3498" s="272" t="s">
        <v>1790</v>
      </c>
      <c r="E3498" s="272"/>
      <c r="F3498" s="273" t="s">
        <v>7063</v>
      </c>
      <c r="G3498" s="274">
        <v>306512240701</v>
      </c>
      <c r="H3498" s="273" t="s">
        <v>7093</v>
      </c>
      <c r="I3498" s="273" t="s">
        <v>5750</v>
      </c>
      <c r="J3498" s="273" t="s">
        <v>373</v>
      </c>
      <c r="K3498" s="275">
        <v>0.13800000000000001</v>
      </c>
      <c r="L3498" s="275">
        <v>0.13800000000000001</v>
      </c>
      <c r="M3498" s="275">
        <v>0.12529799999999999</v>
      </c>
      <c r="N3498" s="276">
        <v>9.2043478260869698</v>
      </c>
      <c r="O3498" s="273"/>
      <c r="P3498" s="273"/>
    </row>
    <row r="3499" spans="1:16" s="11" customFormat="1">
      <c r="A3499" s="271">
        <v>3496</v>
      </c>
      <c r="C3499" s="272" t="s">
        <v>1795</v>
      </c>
      <c r="D3499" s="272" t="s">
        <v>1790</v>
      </c>
      <c r="E3499" s="272"/>
      <c r="F3499" s="273" t="s">
        <v>3460</v>
      </c>
      <c r="G3499" s="274">
        <v>306512140703</v>
      </c>
      <c r="H3499" s="273" t="s">
        <v>7094</v>
      </c>
      <c r="I3499" s="273" t="s">
        <v>5750</v>
      </c>
      <c r="J3499" s="273" t="s">
        <v>373</v>
      </c>
      <c r="K3499" s="275">
        <v>0.23619999999999999</v>
      </c>
      <c r="L3499" s="275">
        <v>0.23619999999999999</v>
      </c>
      <c r="M3499" s="275">
        <v>0.21601500000000001</v>
      </c>
      <c r="N3499" s="276">
        <v>8.5457239627434305</v>
      </c>
      <c r="O3499" s="273"/>
      <c r="P3499" s="273"/>
    </row>
    <row r="3500" spans="1:16" s="11" customFormat="1">
      <c r="A3500" s="271">
        <v>3497</v>
      </c>
      <c r="C3500" s="272" t="s">
        <v>1795</v>
      </c>
      <c r="D3500" s="272" t="s">
        <v>1790</v>
      </c>
      <c r="E3500" s="272"/>
      <c r="F3500" s="273" t="s">
        <v>7085</v>
      </c>
      <c r="G3500" s="274">
        <v>306512140303</v>
      </c>
      <c r="H3500" s="273" t="s">
        <v>7095</v>
      </c>
      <c r="I3500" s="273" t="s">
        <v>5750</v>
      </c>
      <c r="J3500" s="273" t="s">
        <v>373</v>
      </c>
      <c r="K3500" s="275">
        <v>0.24060000000000001</v>
      </c>
      <c r="L3500" s="275">
        <v>0.24060000000000001</v>
      </c>
      <c r="M3500" s="275">
        <v>0.220359</v>
      </c>
      <c r="N3500" s="276">
        <v>8.4127182044887814</v>
      </c>
      <c r="O3500" s="273"/>
      <c r="P3500" s="273"/>
    </row>
    <row r="3501" spans="1:16" s="11" customFormat="1">
      <c r="A3501" s="271">
        <v>3498</v>
      </c>
      <c r="C3501" s="272" t="s">
        <v>1795</v>
      </c>
      <c r="D3501" s="272" t="s">
        <v>1790</v>
      </c>
      <c r="E3501" s="272"/>
      <c r="F3501" s="273" t="s">
        <v>3462</v>
      </c>
      <c r="G3501" s="274">
        <v>306512140503</v>
      </c>
      <c r="H3501" s="273" t="s">
        <v>7096</v>
      </c>
      <c r="I3501" s="273" t="s">
        <v>5750</v>
      </c>
      <c r="J3501" s="273" t="s">
        <v>373</v>
      </c>
      <c r="K3501" s="275">
        <v>0.2036</v>
      </c>
      <c r="L3501" s="275">
        <v>0.2036</v>
      </c>
      <c r="M3501" s="275">
        <v>0.186614</v>
      </c>
      <c r="N3501" s="276">
        <v>8.3428290766208253</v>
      </c>
      <c r="O3501" s="273"/>
      <c r="P3501" s="273"/>
    </row>
    <row r="3502" spans="1:16" s="11" customFormat="1">
      <c r="A3502" s="271">
        <v>3499</v>
      </c>
      <c r="C3502" s="272" t="s">
        <v>1795</v>
      </c>
      <c r="D3502" s="272" t="s">
        <v>1790</v>
      </c>
      <c r="E3502" s="272"/>
      <c r="F3502" s="273" t="s">
        <v>3454</v>
      </c>
      <c r="G3502" s="274">
        <v>306512240303</v>
      </c>
      <c r="H3502" s="273" t="s">
        <v>7097</v>
      </c>
      <c r="I3502" s="273" t="s">
        <v>5750</v>
      </c>
      <c r="J3502" s="273" t="s">
        <v>373</v>
      </c>
      <c r="K3502" s="275">
        <v>0.58879999999999999</v>
      </c>
      <c r="L3502" s="275">
        <v>0.58879999999999999</v>
      </c>
      <c r="M3502" s="275">
        <v>0.54013800000000001</v>
      </c>
      <c r="N3502" s="276">
        <v>8.2646059782608674</v>
      </c>
      <c r="O3502" s="273"/>
      <c r="P3502" s="273"/>
    </row>
    <row r="3503" spans="1:16" s="11" customFormat="1">
      <c r="A3503" s="271">
        <v>3500</v>
      </c>
      <c r="C3503" s="272" t="s">
        <v>1795</v>
      </c>
      <c r="D3503" s="272" t="s">
        <v>1790</v>
      </c>
      <c r="E3503" s="272"/>
      <c r="F3503" s="273" t="s">
        <v>3452</v>
      </c>
      <c r="G3503" s="274">
        <v>306512140604</v>
      </c>
      <c r="H3503" s="273" t="s">
        <v>7098</v>
      </c>
      <c r="I3503" s="273" t="s">
        <v>5750</v>
      </c>
      <c r="J3503" s="273" t="s">
        <v>373</v>
      </c>
      <c r="K3503" s="275">
        <v>0.19400000000000001</v>
      </c>
      <c r="L3503" s="275">
        <v>0.19400000000000001</v>
      </c>
      <c r="M3503" s="275">
        <v>0.17830799999999999</v>
      </c>
      <c r="N3503" s="276">
        <v>8.088659793814438</v>
      </c>
      <c r="O3503" s="273"/>
      <c r="P3503" s="273"/>
    </row>
    <row r="3504" spans="1:16" s="11" customFormat="1">
      <c r="A3504" s="271">
        <v>3501</v>
      </c>
      <c r="C3504" s="272" t="s">
        <v>1795</v>
      </c>
      <c r="D3504" s="272" t="s">
        <v>1790</v>
      </c>
      <c r="E3504" s="272"/>
      <c r="F3504" s="273" t="s">
        <v>3472</v>
      </c>
      <c r="G3504" s="274">
        <v>306512140106</v>
      </c>
      <c r="H3504" s="273" t="s">
        <v>7029</v>
      </c>
      <c r="I3504" s="273" t="s">
        <v>5750</v>
      </c>
      <c r="J3504" s="273" t="s">
        <v>373</v>
      </c>
      <c r="K3504" s="275">
        <v>0.25130000000000002</v>
      </c>
      <c r="L3504" s="275">
        <v>0.25130000000000002</v>
      </c>
      <c r="M3504" s="275">
        <v>0.23119300000000001</v>
      </c>
      <c r="N3504" s="276">
        <v>8.0011937922801479</v>
      </c>
      <c r="O3504" s="273"/>
      <c r="P3504" s="273"/>
    </row>
    <row r="3505" spans="1:16" s="11" customFormat="1">
      <c r="A3505" s="271">
        <v>3502</v>
      </c>
      <c r="C3505" s="272" t="s">
        <v>1795</v>
      </c>
      <c r="D3505" s="272" t="s">
        <v>1790</v>
      </c>
      <c r="E3505" s="272"/>
      <c r="F3505" s="273" t="s">
        <v>3460</v>
      </c>
      <c r="G3505" s="274">
        <v>306512140702</v>
      </c>
      <c r="H3505" s="273" t="s">
        <v>3768</v>
      </c>
      <c r="I3505" s="273" t="s">
        <v>5750</v>
      </c>
      <c r="J3505" s="273" t="s">
        <v>373</v>
      </c>
      <c r="K3505" s="275">
        <v>0.16800000000000001</v>
      </c>
      <c r="L3505" s="275">
        <v>0.16800000000000001</v>
      </c>
      <c r="M3505" s="275">
        <v>0.154943</v>
      </c>
      <c r="N3505" s="276">
        <v>7.7720238095238159</v>
      </c>
      <c r="O3505" s="273"/>
      <c r="P3505" s="273"/>
    </row>
    <row r="3506" spans="1:16" s="11" customFormat="1">
      <c r="A3506" s="271">
        <v>3503</v>
      </c>
      <c r="C3506" s="272" t="s">
        <v>1795</v>
      </c>
      <c r="D3506" s="272" t="s">
        <v>1790</v>
      </c>
      <c r="E3506" s="272"/>
      <c r="F3506" s="273" t="s">
        <v>3470</v>
      </c>
      <c r="G3506" s="274">
        <v>306512140402</v>
      </c>
      <c r="H3506" s="273" t="s">
        <v>7099</v>
      </c>
      <c r="I3506" s="273" t="s">
        <v>5750</v>
      </c>
      <c r="J3506" s="273" t="s">
        <v>373</v>
      </c>
      <c r="K3506" s="275">
        <v>0.1898</v>
      </c>
      <c r="L3506" s="275">
        <v>0.1898</v>
      </c>
      <c r="M3506" s="275">
        <v>0.175736</v>
      </c>
      <c r="N3506" s="276">
        <v>7.4099051633298174</v>
      </c>
      <c r="O3506" s="273"/>
      <c r="P3506" s="273"/>
    </row>
    <row r="3507" spans="1:16" s="11" customFormat="1">
      <c r="A3507" s="271">
        <v>3504</v>
      </c>
      <c r="C3507" s="272" t="s">
        <v>1795</v>
      </c>
      <c r="D3507" s="272" t="s">
        <v>1790</v>
      </c>
      <c r="E3507" s="272"/>
      <c r="F3507" s="273" t="s">
        <v>3454</v>
      </c>
      <c r="G3507" s="274">
        <v>306512240302</v>
      </c>
      <c r="H3507" s="273" t="s">
        <v>6124</v>
      </c>
      <c r="I3507" s="273" t="s">
        <v>5750</v>
      </c>
      <c r="J3507" s="273" t="s">
        <v>373</v>
      </c>
      <c r="K3507" s="275">
        <v>0.70940000000000003</v>
      </c>
      <c r="L3507" s="275">
        <v>0.70940000000000003</v>
      </c>
      <c r="M3507" s="275">
        <v>0.65837599999999996</v>
      </c>
      <c r="N3507" s="276">
        <v>7.1925570904990233</v>
      </c>
      <c r="O3507" s="273"/>
      <c r="P3507" s="273"/>
    </row>
    <row r="3508" spans="1:16" s="11" customFormat="1">
      <c r="A3508" s="271">
        <v>3505</v>
      </c>
      <c r="C3508" s="272" t="s">
        <v>1795</v>
      </c>
      <c r="D3508" s="272" t="s">
        <v>1790</v>
      </c>
      <c r="E3508" s="272"/>
      <c r="F3508" s="273" t="s">
        <v>3454</v>
      </c>
      <c r="G3508" s="274">
        <v>306512240301</v>
      </c>
      <c r="H3508" s="273" t="s">
        <v>7100</v>
      </c>
      <c r="I3508" s="273" t="s">
        <v>5762</v>
      </c>
      <c r="J3508" s="273" t="s">
        <v>373</v>
      </c>
      <c r="K3508" s="275">
        <v>4.2000000000000003E-2</v>
      </c>
      <c r="L3508" s="275">
        <v>4.2000000000000003E-2</v>
      </c>
      <c r="M3508" s="275">
        <v>3.9445000000000001E-2</v>
      </c>
      <c r="N3508" s="276">
        <v>6.0833333333333375</v>
      </c>
      <c r="O3508" s="273"/>
      <c r="P3508" s="273"/>
    </row>
    <row r="3509" spans="1:16" s="11" customFormat="1">
      <c r="A3509" s="271">
        <v>3506</v>
      </c>
      <c r="C3509" s="272" t="s">
        <v>1795</v>
      </c>
      <c r="D3509" s="272" t="s">
        <v>1790</v>
      </c>
      <c r="E3509" s="272"/>
      <c r="F3509" s="273" t="s">
        <v>3448</v>
      </c>
      <c r="G3509" s="274">
        <v>306512141203</v>
      </c>
      <c r="H3509" s="273" t="s">
        <v>7025</v>
      </c>
      <c r="I3509" s="273" t="s">
        <v>5762</v>
      </c>
      <c r="J3509" s="273" t="s">
        <v>373</v>
      </c>
      <c r="K3509" s="275">
        <v>0.22489999999999999</v>
      </c>
      <c r="L3509" s="275">
        <v>0.22489999999999999</v>
      </c>
      <c r="M3509" s="275">
        <v>0.21132000000000001</v>
      </c>
      <c r="N3509" s="276">
        <v>6.0382392174299611</v>
      </c>
      <c r="O3509" s="273"/>
      <c r="P3509" s="273"/>
    </row>
    <row r="3510" spans="1:16" s="11" customFormat="1">
      <c r="A3510" s="271">
        <v>3507</v>
      </c>
      <c r="C3510" s="272" t="s">
        <v>1795</v>
      </c>
      <c r="D3510" s="272" t="s">
        <v>1790</v>
      </c>
      <c r="E3510" s="272"/>
      <c r="F3510" s="273" t="s">
        <v>3470</v>
      </c>
      <c r="G3510" s="274">
        <v>306512140404</v>
      </c>
      <c r="H3510" s="273" t="s">
        <v>7101</v>
      </c>
      <c r="I3510" s="273" t="s">
        <v>5750</v>
      </c>
      <c r="J3510" s="273" t="s">
        <v>373</v>
      </c>
      <c r="K3510" s="275">
        <v>0.46350000000000002</v>
      </c>
      <c r="L3510" s="275">
        <v>0.46350000000000002</v>
      </c>
      <c r="M3510" s="275">
        <v>0.440608</v>
      </c>
      <c r="N3510" s="276">
        <v>4.9389428263214716</v>
      </c>
      <c r="O3510" s="273"/>
      <c r="P3510" s="273"/>
    </row>
    <row r="3511" spans="1:16" s="11" customFormat="1">
      <c r="A3511" s="271">
        <v>3508</v>
      </c>
      <c r="C3511" s="272" t="s">
        <v>1795</v>
      </c>
      <c r="D3511" s="272" t="s">
        <v>1790</v>
      </c>
      <c r="E3511" s="272"/>
      <c r="F3511" s="273" t="s">
        <v>3470</v>
      </c>
      <c r="G3511" s="274">
        <v>306512140403</v>
      </c>
      <c r="H3511" s="273" t="s">
        <v>7102</v>
      </c>
      <c r="I3511" s="273" t="s">
        <v>5750</v>
      </c>
      <c r="J3511" s="273" t="s">
        <v>373</v>
      </c>
      <c r="K3511" s="275">
        <v>7.7299999999999994E-2</v>
      </c>
      <c r="L3511" s="275">
        <v>7.7299999999999994E-2</v>
      </c>
      <c r="M3511" s="275">
        <v>7.3994000000000004E-2</v>
      </c>
      <c r="N3511" s="276">
        <v>4.2768434670116298</v>
      </c>
      <c r="O3511" s="273"/>
      <c r="P3511" s="273"/>
    </row>
    <row r="3512" spans="1:16" s="11" customFormat="1">
      <c r="A3512" s="271">
        <v>3509</v>
      </c>
      <c r="C3512" s="272" t="s">
        <v>1795</v>
      </c>
      <c r="D3512" s="272" t="s">
        <v>1790</v>
      </c>
      <c r="E3512" s="272"/>
      <c r="F3512" s="273" t="s">
        <v>3462</v>
      </c>
      <c r="G3512" s="274">
        <v>306512140501</v>
      </c>
      <c r="H3512" s="273" t="s">
        <v>7103</v>
      </c>
      <c r="I3512" s="273" t="s">
        <v>5750</v>
      </c>
      <c r="J3512" s="273" t="s">
        <v>373</v>
      </c>
      <c r="K3512" s="275">
        <v>0.50980000000000003</v>
      </c>
      <c r="L3512" s="275">
        <v>0.50980000000000003</v>
      </c>
      <c r="M3512" s="275">
        <v>0.49779400000000001</v>
      </c>
      <c r="N3512" s="276">
        <v>2.355041192624562</v>
      </c>
      <c r="O3512" s="273"/>
      <c r="P3512" s="273"/>
    </row>
    <row r="3513" spans="1:16" s="11" customFormat="1">
      <c r="A3513" s="271">
        <v>3510</v>
      </c>
      <c r="C3513" s="272" t="s">
        <v>1795</v>
      </c>
      <c r="D3513" s="272" t="s">
        <v>1790</v>
      </c>
      <c r="E3513" s="272"/>
      <c r="F3513" s="273" t="s">
        <v>7067</v>
      </c>
      <c r="G3513" s="274">
        <v>306512240204</v>
      </c>
      <c r="H3513" s="273" t="s">
        <v>7104</v>
      </c>
      <c r="I3513" s="273" t="s">
        <v>5750</v>
      </c>
      <c r="J3513" s="273" t="s">
        <v>373</v>
      </c>
      <c r="K3513" s="275">
        <v>9.0800000000000006E-2</v>
      </c>
      <c r="L3513" s="275">
        <v>9.0800000000000006E-2</v>
      </c>
      <c r="M3513" s="275">
        <v>8.9171E-2</v>
      </c>
      <c r="N3513" s="276">
        <v>1.7940528634361292</v>
      </c>
      <c r="O3513" s="273"/>
      <c r="P3513" s="273"/>
    </row>
    <row r="3514" spans="1:16" s="11" customFormat="1">
      <c r="A3514" s="271">
        <v>3511</v>
      </c>
      <c r="C3514" s="272" t="s">
        <v>1795</v>
      </c>
      <c r="D3514" s="272" t="s">
        <v>1790</v>
      </c>
      <c r="E3514" s="272"/>
      <c r="F3514" s="273" t="s">
        <v>3456</v>
      </c>
      <c r="G3514" s="274">
        <v>306512141004</v>
      </c>
      <c r="H3514" s="273" t="s">
        <v>7105</v>
      </c>
      <c r="I3514" s="273" t="s">
        <v>5762</v>
      </c>
      <c r="J3514" s="273" t="s">
        <v>373</v>
      </c>
      <c r="K3514" s="275">
        <v>0.29480000000000001</v>
      </c>
      <c r="L3514" s="275">
        <v>0.29480000000000001</v>
      </c>
      <c r="M3514" s="275">
        <v>0.2898</v>
      </c>
      <c r="N3514" s="276">
        <v>1.6960651289009512</v>
      </c>
      <c r="O3514" s="273"/>
      <c r="P3514" s="273"/>
    </row>
    <row r="3515" spans="1:16" s="11" customFormat="1">
      <c r="A3515" s="271">
        <v>3512</v>
      </c>
      <c r="C3515" s="272" t="s">
        <v>1795</v>
      </c>
      <c r="D3515" s="272" t="s">
        <v>1790</v>
      </c>
      <c r="E3515" s="272"/>
      <c r="F3515" s="273" t="s">
        <v>3468</v>
      </c>
      <c r="G3515" s="274">
        <v>306512240401</v>
      </c>
      <c r="H3515" s="273" t="s">
        <v>7106</v>
      </c>
      <c r="I3515" s="273" t="s">
        <v>5750</v>
      </c>
      <c r="J3515" s="273" t="s">
        <v>373</v>
      </c>
      <c r="K3515" s="275">
        <v>3.6290000000000003E-2</v>
      </c>
      <c r="L3515" s="275">
        <v>3.6290000000000003E-2</v>
      </c>
      <c r="M3515" s="275">
        <v>3.6269999999999997E-2</v>
      </c>
      <c r="N3515" s="276">
        <v>5.5111600992025694E-2</v>
      </c>
      <c r="O3515" s="273"/>
      <c r="P3515" s="273"/>
    </row>
    <row r="3516" spans="1:16" s="11" customFormat="1">
      <c r="A3516" s="271">
        <v>3513</v>
      </c>
      <c r="C3516" s="272" t="s">
        <v>1795</v>
      </c>
      <c r="D3516" s="272" t="s">
        <v>1790</v>
      </c>
      <c r="E3516" s="272"/>
      <c r="F3516" s="273" t="s">
        <v>3488</v>
      </c>
      <c r="G3516" s="274">
        <v>306521340402</v>
      </c>
      <c r="H3516" s="273" t="s">
        <v>7107</v>
      </c>
      <c r="I3516" s="273" t="s">
        <v>5750</v>
      </c>
      <c r="J3516" s="273" t="s">
        <v>373</v>
      </c>
      <c r="K3516" s="275">
        <v>0.68569999999999998</v>
      </c>
      <c r="L3516" s="275">
        <v>0.68569999999999998</v>
      </c>
      <c r="M3516" s="275">
        <v>0.68030299999999999</v>
      </c>
      <c r="N3516" s="276">
        <v>0.78707889747702875</v>
      </c>
      <c r="O3516" s="273"/>
      <c r="P3516" s="273"/>
    </row>
    <row r="3517" spans="1:16" s="11" customFormat="1">
      <c r="A3517" s="271">
        <v>3514</v>
      </c>
      <c r="C3517" s="272" t="s">
        <v>1795</v>
      </c>
      <c r="D3517" s="272" t="s">
        <v>1790</v>
      </c>
      <c r="E3517" s="272"/>
      <c r="F3517" s="273" t="s">
        <v>3484</v>
      </c>
      <c r="G3517" s="274">
        <v>306521140904</v>
      </c>
      <c r="H3517" s="273" t="s">
        <v>7108</v>
      </c>
      <c r="I3517" s="273" t="s">
        <v>5750</v>
      </c>
      <c r="J3517" s="273" t="s">
        <v>373</v>
      </c>
      <c r="K3517" s="275">
        <v>1.21E-2</v>
      </c>
      <c r="L3517" s="275">
        <v>1.21E-2</v>
      </c>
      <c r="M3517" s="275">
        <v>9.162E-3</v>
      </c>
      <c r="N3517" s="276">
        <v>24.280991735537189</v>
      </c>
      <c r="O3517" s="273"/>
      <c r="P3517" s="273"/>
    </row>
    <row r="3518" spans="1:16" s="11" customFormat="1">
      <c r="A3518" s="271">
        <v>3515</v>
      </c>
      <c r="C3518" s="272" t="s">
        <v>1795</v>
      </c>
      <c r="D3518" s="272" t="s">
        <v>1790</v>
      </c>
      <c r="E3518" s="272"/>
      <c r="F3518" s="273" t="s">
        <v>3466</v>
      </c>
      <c r="G3518" s="274">
        <v>306512240102</v>
      </c>
      <c r="H3518" s="273" t="s">
        <v>7109</v>
      </c>
      <c r="I3518" s="273" t="s">
        <v>5750</v>
      </c>
      <c r="J3518" s="273" t="s">
        <v>373</v>
      </c>
      <c r="K3518" s="275">
        <v>0.14219999999999999</v>
      </c>
      <c r="L3518" s="275">
        <v>0.14219999999999999</v>
      </c>
      <c r="M3518" s="275">
        <v>0.11511099999999999</v>
      </c>
      <c r="N3518" s="276">
        <v>19.049929676511958</v>
      </c>
      <c r="O3518" s="273"/>
      <c r="P3518" s="273"/>
    </row>
    <row r="3519" spans="1:16" s="11" customFormat="1">
      <c r="A3519" s="271">
        <v>3516</v>
      </c>
      <c r="C3519" s="272" t="s">
        <v>1795</v>
      </c>
      <c r="D3519" s="272" t="s">
        <v>1790</v>
      </c>
      <c r="E3519" s="272"/>
      <c r="F3519" s="273" t="s">
        <v>7110</v>
      </c>
      <c r="G3519" s="274">
        <v>306521340702</v>
      </c>
      <c r="H3519" s="273" t="s">
        <v>7111</v>
      </c>
      <c r="I3519" s="273" t="s">
        <v>5750</v>
      </c>
      <c r="J3519" s="273" t="s">
        <v>373</v>
      </c>
      <c r="K3519" s="275">
        <v>0.19517999999999999</v>
      </c>
      <c r="L3519" s="275">
        <v>0.19517999999999999</v>
      </c>
      <c r="M3519" s="275">
        <v>0.159356</v>
      </c>
      <c r="N3519" s="276">
        <v>18.354339583973768</v>
      </c>
      <c r="O3519" s="273"/>
      <c r="P3519" s="273"/>
    </row>
    <row r="3520" spans="1:16" s="11" customFormat="1">
      <c r="A3520" s="271">
        <v>3517</v>
      </c>
      <c r="C3520" s="272" t="s">
        <v>1795</v>
      </c>
      <c r="D3520" s="272" t="s">
        <v>1790</v>
      </c>
      <c r="E3520" s="272"/>
      <c r="F3520" s="273" t="s">
        <v>3508</v>
      </c>
      <c r="G3520" s="274">
        <v>306521340301</v>
      </c>
      <c r="H3520" s="273" t="s">
        <v>7112</v>
      </c>
      <c r="I3520" s="273" t="s">
        <v>5750</v>
      </c>
      <c r="J3520" s="273" t="s">
        <v>373</v>
      </c>
      <c r="K3520" s="275">
        <v>0.83509999999999995</v>
      </c>
      <c r="L3520" s="275">
        <v>0.83509999999999995</v>
      </c>
      <c r="M3520" s="275">
        <v>0.69233</v>
      </c>
      <c r="N3520" s="276">
        <v>17.096156148964191</v>
      </c>
      <c r="O3520" s="273"/>
      <c r="P3520" s="273"/>
    </row>
    <row r="3521" spans="1:16" s="11" customFormat="1">
      <c r="A3521" s="271">
        <v>3518</v>
      </c>
      <c r="C3521" s="272" t="s">
        <v>1795</v>
      </c>
      <c r="D3521" s="272" t="s">
        <v>1790</v>
      </c>
      <c r="E3521" s="272"/>
      <c r="F3521" s="273" t="s">
        <v>3484</v>
      </c>
      <c r="G3521" s="274">
        <v>306521140903</v>
      </c>
      <c r="H3521" s="273" t="s">
        <v>7113</v>
      </c>
      <c r="I3521" s="273" t="s">
        <v>5762</v>
      </c>
      <c r="J3521" s="273" t="s">
        <v>373</v>
      </c>
      <c r="K3521" s="275">
        <v>0.28050000000000003</v>
      </c>
      <c r="L3521" s="275">
        <v>0.28050000000000003</v>
      </c>
      <c r="M3521" s="275">
        <v>0.23472000000000001</v>
      </c>
      <c r="N3521" s="276">
        <v>16.320855614973265</v>
      </c>
      <c r="O3521" s="273"/>
      <c r="P3521" s="273"/>
    </row>
    <row r="3522" spans="1:16" s="11" customFormat="1">
      <c r="A3522" s="271">
        <v>3519</v>
      </c>
      <c r="C3522" s="272" t="s">
        <v>1795</v>
      </c>
      <c r="D3522" s="272" t="s">
        <v>1790</v>
      </c>
      <c r="E3522" s="272"/>
      <c r="F3522" s="273" t="s">
        <v>3493</v>
      </c>
      <c r="G3522" s="274">
        <v>306521140102</v>
      </c>
      <c r="H3522" s="273" t="s">
        <v>7114</v>
      </c>
      <c r="I3522" s="273" t="s">
        <v>5762</v>
      </c>
      <c r="J3522" s="273" t="s">
        <v>373</v>
      </c>
      <c r="K3522" s="275">
        <v>0.63419999999999999</v>
      </c>
      <c r="L3522" s="275">
        <v>0.63419999999999999</v>
      </c>
      <c r="M3522" s="275">
        <v>0.53237999999999996</v>
      </c>
      <c r="N3522" s="276">
        <v>16.054872280037845</v>
      </c>
      <c r="O3522" s="273"/>
      <c r="P3522" s="273"/>
    </row>
    <row r="3523" spans="1:16" s="11" customFormat="1">
      <c r="A3523" s="271">
        <v>3520</v>
      </c>
      <c r="C3523" s="272" t="s">
        <v>1795</v>
      </c>
      <c r="D3523" s="272" t="s">
        <v>1790</v>
      </c>
      <c r="E3523" s="272"/>
      <c r="F3523" s="273" t="s">
        <v>3493</v>
      </c>
      <c r="G3523" s="274">
        <v>306521140101</v>
      </c>
      <c r="H3523" s="273" t="s">
        <v>6800</v>
      </c>
      <c r="I3523" s="273" t="s">
        <v>5750</v>
      </c>
      <c r="J3523" s="273" t="s">
        <v>373</v>
      </c>
      <c r="K3523" s="275">
        <v>1.1406000000000001</v>
      </c>
      <c r="L3523" s="275">
        <v>1.1406000000000001</v>
      </c>
      <c r="M3523" s="275">
        <v>0.95937700000000004</v>
      </c>
      <c r="N3523" s="276">
        <v>15.888392074346836</v>
      </c>
      <c r="O3523" s="273"/>
      <c r="P3523" s="273"/>
    </row>
    <row r="3524" spans="1:16" s="11" customFormat="1">
      <c r="A3524" s="271">
        <v>3521</v>
      </c>
      <c r="C3524" s="272" t="s">
        <v>1795</v>
      </c>
      <c r="D3524" s="272" t="s">
        <v>1790</v>
      </c>
      <c r="E3524" s="272"/>
      <c r="F3524" s="273" t="s">
        <v>3493</v>
      </c>
      <c r="G3524" s="274">
        <v>306521140104</v>
      </c>
      <c r="H3524" s="273" t="s">
        <v>7115</v>
      </c>
      <c r="I3524" s="273" t="s">
        <v>5762</v>
      </c>
      <c r="J3524" s="273" t="s">
        <v>373</v>
      </c>
      <c r="K3524" s="275">
        <v>0.35220000000000001</v>
      </c>
      <c r="L3524" s="275">
        <v>0.35220000000000001</v>
      </c>
      <c r="M3524" s="275">
        <v>0.29663899999999999</v>
      </c>
      <c r="N3524" s="276">
        <v>15.775411697898928</v>
      </c>
      <c r="O3524" s="273"/>
      <c r="P3524" s="273"/>
    </row>
    <row r="3525" spans="1:16" s="11" customFormat="1">
      <c r="A3525" s="271">
        <v>3522</v>
      </c>
      <c r="C3525" s="272" t="s">
        <v>1795</v>
      </c>
      <c r="D3525" s="272" t="s">
        <v>1790</v>
      </c>
      <c r="E3525" s="272"/>
      <c r="F3525" s="273" t="s">
        <v>7110</v>
      </c>
      <c r="G3525" s="274">
        <v>306521340701</v>
      </c>
      <c r="H3525" s="273" t="s">
        <v>7116</v>
      </c>
      <c r="I3525" s="273" t="s">
        <v>5750</v>
      </c>
      <c r="J3525" s="273" t="s">
        <v>373</v>
      </c>
      <c r="K3525" s="275">
        <v>0.6542</v>
      </c>
      <c r="L3525" s="275">
        <v>0.6542</v>
      </c>
      <c r="M3525" s="275">
        <v>0.56079900000000005</v>
      </c>
      <c r="N3525" s="276">
        <v>14.277132375420354</v>
      </c>
      <c r="O3525" s="273"/>
      <c r="P3525" s="273"/>
    </row>
    <row r="3526" spans="1:16" s="11" customFormat="1">
      <c r="A3526" s="271">
        <v>3523</v>
      </c>
      <c r="C3526" s="272" t="s">
        <v>1795</v>
      </c>
      <c r="D3526" s="272" t="s">
        <v>1790</v>
      </c>
      <c r="E3526" s="272"/>
      <c r="F3526" s="273" t="s">
        <v>3522</v>
      </c>
      <c r="G3526" s="274">
        <v>306521240601</v>
      </c>
      <c r="H3526" s="273" t="s">
        <v>7117</v>
      </c>
      <c r="I3526" s="273" t="s">
        <v>5750</v>
      </c>
      <c r="J3526" s="273" t="s">
        <v>373</v>
      </c>
      <c r="K3526" s="275">
        <v>0.46029999999999999</v>
      </c>
      <c r="L3526" s="275">
        <v>0.46029999999999999</v>
      </c>
      <c r="M3526" s="275">
        <v>0.39835199999999998</v>
      </c>
      <c r="N3526" s="276">
        <v>13.458179448185966</v>
      </c>
      <c r="O3526" s="273"/>
      <c r="P3526" s="273"/>
    </row>
    <row r="3527" spans="1:16" s="11" customFormat="1">
      <c r="A3527" s="271">
        <v>3524</v>
      </c>
      <c r="C3527" s="272" t="s">
        <v>1795</v>
      </c>
      <c r="D3527" s="272" t="s">
        <v>1790</v>
      </c>
      <c r="E3527" s="272"/>
      <c r="F3527" s="273" t="s">
        <v>3500</v>
      </c>
      <c r="G3527" s="274">
        <v>306521240203</v>
      </c>
      <c r="H3527" s="273" t="s">
        <v>7118</v>
      </c>
      <c r="I3527" s="273" t="s">
        <v>5750</v>
      </c>
      <c r="J3527" s="273" t="s">
        <v>373</v>
      </c>
      <c r="K3527" s="275">
        <v>0.23380000000000001</v>
      </c>
      <c r="L3527" s="275">
        <v>0.23380000000000001</v>
      </c>
      <c r="M3527" s="275">
        <v>0.20304</v>
      </c>
      <c r="N3527" s="276">
        <v>13.156544054747652</v>
      </c>
      <c r="O3527" s="273"/>
      <c r="P3527" s="273"/>
    </row>
    <row r="3528" spans="1:16" s="11" customFormat="1">
      <c r="A3528" s="271">
        <v>3525</v>
      </c>
      <c r="C3528" s="272" t="s">
        <v>1795</v>
      </c>
      <c r="D3528" s="272" t="s">
        <v>1790</v>
      </c>
      <c r="E3528" s="272"/>
      <c r="F3528" s="273" t="s">
        <v>3480</v>
      </c>
      <c r="G3528" s="274">
        <v>306521241101</v>
      </c>
      <c r="H3528" s="273" t="s">
        <v>7119</v>
      </c>
      <c r="I3528" s="273" t="s">
        <v>5762</v>
      </c>
      <c r="J3528" s="273" t="s">
        <v>373</v>
      </c>
      <c r="K3528" s="275">
        <v>0.14280000000000001</v>
      </c>
      <c r="L3528" s="275">
        <v>0.14280000000000001</v>
      </c>
      <c r="M3528" s="275">
        <v>0.1242</v>
      </c>
      <c r="N3528" s="276">
        <v>13.025210084033617</v>
      </c>
      <c r="O3528" s="273"/>
      <c r="P3528" s="273"/>
    </row>
    <row r="3529" spans="1:16" s="11" customFormat="1">
      <c r="A3529" s="271">
        <v>3526</v>
      </c>
      <c r="C3529" s="272" t="s">
        <v>1795</v>
      </c>
      <c r="D3529" s="272" t="s">
        <v>1790</v>
      </c>
      <c r="E3529" s="272"/>
      <c r="F3529" s="273" t="s">
        <v>3506</v>
      </c>
      <c r="G3529" s="274">
        <v>306521140403</v>
      </c>
      <c r="H3529" s="273" t="s">
        <v>7120</v>
      </c>
      <c r="I3529" s="273" t="s">
        <v>5750</v>
      </c>
      <c r="J3529" s="273" t="s">
        <v>373</v>
      </c>
      <c r="K3529" s="275">
        <v>0.2576</v>
      </c>
      <c r="L3529" s="275">
        <v>0.2576</v>
      </c>
      <c r="M3529" s="275">
        <v>0.224749</v>
      </c>
      <c r="N3529" s="276">
        <v>12.752717391304344</v>
      </c>
      <c r="O3529" s="273"/>
      <c r="P3529" s="273"/>
    </row>
    <row r="3530" spans="1:16" s="11" customFormat="1">
      <c r="A3530" s="271">
        <v>3527</v>
      </c>
      <c r="C3530" s="272" t="s">
        <v>1795</v>
      </c>
      <c r="D3530" s="272" t="s">
        <v>1790</v>
      </c>
      <c r="E3530" s="272"/>
      <c r="F3530" s="273" t="s">
        <v>3520</v>
      </c>
      <c r="G3530" s="274">
        <v>306521240802</v>
      </c>
      <c r="H3530" s="273" t="s">
        <v>7121</v>
      </c>
      <c r="I3530" s="273" t="s">
        <v>5750</v>
      </c>
      <c r="J3530" s="273" t="s">
        <v>373</v>
      </c>
      <c r="K3530" s="275">
        <v>0.71799999999999997</v>
      </c>
      <c r="L3530" s="275">
        <v>0.71799999999999997</v>
      </c>
      <c r="M3530" s="275">
        <v>0.62824400000000002</v>
      </c>
      <c r="N3530" s="276">
        <v>12.500835654596093</v>
      </c>
      <c r="O3530" s="273"/>
      <c r="P3530" s="273"/>
    </row>
    <row r="3531" spans="1:16" s="11" customFormat="1">
      <c r="A3531" s="271">
        <v>3528</v>
      </c>
      <c r="C3531" s="272" t="s">
        <v>1795</v>
      </c>
      <c r="D3531" s="272" t="s">
        <v>1790</v>
      </c>
      <c r="E3531" s="272"/>
      <c r="F3531" s="273" t="s">
        <v>3482</v>
      </c>
      <c r="G3531" s="274">
        <v>306521240101</v>
      </c>
      <c r="H3531" s="273" t="s">
        <v>7122</v>
      </c>
      <c r="I3531" s="273" t="s">
        <v>5750</v>
      </c>
      <c r="J3531" s="273" t="s">
        <v>373</v>
      </c>
      <c r="K3531" s="275">
        <v>0.60640000000000005</v>
      </c>
      <c r="L3531" s="275">
        <v>0.60640000000000005</v>
      </c>
      <c r="M3531" s="275">
        <v>0.53341000000000005</v>
      </c>
      <c r="N3531" s="276">
        <v>12.036609498680738</v>
      </c>
      <c r="O3531" s="273"/>
      <c r="P3531" s="273"/>
    </row>
    <row r="3532" spans="1:16" s="11" customFormat="1">
      <c r="A3532" s="271">
        <v>3529</v>
      </c>
      <c r="C3532" s="272" t="s">
        <v>1795</v>
      </c>
      <c r="D3532" s="272" t="s">
        <v>1790</v>
      </c>
      <c r="E3532" s="272"/>
      <c r="F3532" s="273" t="s">
        <v>3515</v>
      </c>
      <c r="G3532" s="274">
        <v>306521340104</v>
      </c>
      <c r="H3532" s="273" t="s">
        <v>7123</v>
      </c>
      <c r="I3532" s="273" t="s">
        <v>5750</v>
      </c>
      <c r="J3532" s="273" t="s">
        <v>373</v>
      </c>
      <c r="K3532" s="275">
        <v>0.29570000000000002</v>
      </c>
      <c r="L3532" s="275">
        <v>0.29570000000000002</v>
      </c>
      <c r="M3532" s="275">
        <v>0.26051999999999997</v>
      </c>
      <c r="N3532" s="276">
        <v>11.897193101116009</v>
      </c>
      <c r="O3532" s="273"/>
      <c r="P3532" s="273"/>
    </row>
    <row r="3533" spans="1:16" s="11" customFormat="1">
      <c r="A3533" s="271">
        <v>3530</v>
      </c>
      <c r="C3533" s="272" t="s">
        <v>1795</v>
      </c>
      <c r="D3533" s="272" t="s">
        <v>1790</v>
      </c>
      <c r="E3533" s="272"/>
      <c r="F3533" s="273" t="s">
        <v>3515</v>
      </c>
      <c r="G3533" s="274">
        <v>306521340101</v>
      </c>
      <c r="H3533" s="273" t="s">
        <v>7124</v>
      </c>
      <c r="I3533" s="273" t="s">
        <v>5750</v>
      </c>
      <c r="J3533" s="273" t="s">
        <v>373</v>
      </c>
      <c r="K3533" s="275">
        <v>1.1153999999999999</v>
      </c>
      <c r="L3533" s="275">
        <v>1.1153999999999999</v>
      </c>
      <c r="M3533" s="275">
        <v>0.98328800000000005</v>
      </c>
      <c r="N3533" s="276">
        <v>11.844360767437683</v>
      </c>
      <c r="O3533" s="273"/>
      <c r="P3533" s="273"/>
    </row>
    <row r="3534" spans="1:16" s="11" customFormat="1">
      <c r="A3534" s="271">
        <v>3531</v>
      </c>
      <c r="C3534" s="272" t="s">
        <v>1795</v>
      </c>
      <c r="D3534" s="272" t="s">
        <v>1790</v>
      </c>
      <c r="E3534" s="272"/>
      <c r="F3534" s="273" t="s">
        <v>3508</v>
      </c>
      <c r="G3534" s="274">
        <v>306521340303</v>
      </c>
      <c r="H3534" s="273" t="s">
        <v>3768</v>
      </c>
      <c r="I3534" s="273" t="s">
        <v>5750</v>
      </c>
      <c r="J3534" s="273" t="s">
        <v>373</v>
      </c>
      <c r="K3534" s="275">
        <v>0.59540000000000004</v>
      </c>
      <c r="L3534" s="275">
        <v>0.59540000000000004</v>
      </c>
      <c r="M3534" s="275">
        <v>0.52718500000000001</v>
      </c>
      <c r="N3534" s="276">
        <v>11.457003694994965</v>
      </c>
      <c r="O3534" s="273"/>
      <c r="P3534" s="273"/>
    </row>
    <row r="3535" spans="1:16" s="11" customFormat="1">
      <c r="A3535" s="271">
        <v>3532</v>
      </c>
      <c r="C3535" s="272" t="s">
        <v>1795</v>
      </c>
      <c r="D3535" s="272" t="s">
        <v>1790</v>
      </c>
      <c r="E3535" s="272"/>
      <c r="F3535" s="273" t="s">
        <v>3482</v>
      </c>
      <c r="G3535" s="274">
        <v>306521240104</v>
      </c>
      <c r="H3535" s="273" t="s">
        <v>7125</v>
      </c>
      <c r="I3535" s="273" t="s">
        <v>5762</v>
      </c>
      <c r="J3535" s="273" t="s">
        <v>373</v>
      </c>
      <c r="K3535" s="275">
        <v>0.92159999999999997</v>
      </c>
      <c r="L3535" s="275">
        <v>0.92159999999999997</v>
      </c>
      <c r="M3535" s="275">
        <v>0.81673799999999996</v>
      </c>
      <c r="N3535" s="276">
        <v>11.378255208333336</v>
      </c>
      <c r="O3535" s="273"/>
      <c r="P3535" s="273"/>
    </row>
    <row r="3536" spans="1:16" s="11" customFormat="1">
      <c r="A3536" s="271">
        <v>3533</v>
      </c>
      <c r="C3536" s="272" t="s">
        <v>1795</v>
      </c>
      <c r="D3536" s="272" t="s">
        <v>1790</v>
      </c>
      <c r="E3536" s="272"/>
      <c r="F3536" s="273" t="s">
        <v>3480</v>
      </c>
      <c r="G3536" s="274">
        <v>306521241104</v>
      </c>
      <c r="H3536" s="273" t="s">
        <v>7126</v>
      </c>
      <c r="I3536" s="273" t="s">
        <v>5750</v>
      </c>
      <c r="J3536" s="273" t="s">
        <v>373</v>
      </c>
      <c r="K3536" s="275">
        <v>4.0800000000000003E-2</v>
      </c>
      <c r="L3536" s="275">
        <v>4.0800000000000003E-2</v>
      </c>
      <c r="M3536" s="275">
        <v>3.6179999999999997E-2</v>
      </c>
      <c r="N3536" s="276">
        <v>11.323529411764719</v>
      </c>
      <c r="O3536" s="273"/>
      <c r="P3536" s="273"/>
    </row>
    <row r="3537" spans="1:16" s="11" customFormat="1">
      <c r="A3537" s="271">
        <v>3534</v>
      </c>
      <c r="C3537" s="272" t="s">
        <v>1795</v>
      </c>
      <c r="D3537" s="272" t="s">
        <v>1790</v>
      </c>
      <c r="E3537" s="272"/>
      <c r="F3537" s="273" t="s">
        <v>3517</v>
      </c>
      <c r="G3537" s="274">
        <v>306521240904</v>
      </c>
      <c r="H3537" s="273" t="s">
        <v>7127</v>
      </c>
      <c r="I3537" s="273" t="s">
        <v>5750</v>
      </c>
      <c r="J3537" s="273" t="s">
        <v>373</v>
      </c>
      <c r="K3537" s="275">
        <v>0.25430000000000003</v>
      </c>
      <c r="L3537" s="275">
        <v>0.25430000000000003</v>
      </c>
      <c r="M3537" s="275">
        <v>0.22630500000000001</v>
      </c>
      <c r="N3537" s="276">
        <v>11.008651199370828</v>
      </c>
      <c r="O3537" s="273"/>
      <c r="P3537" s="273"/>
    </row>
    <row r="3538" spans="1:16" s="11" customFormat="1">
      <c r="A3538" s="271">
        <v>3535</v>
      </c>
      <c r="C3538" s="272" t="s">
        <v>1795</v>
      </c>
      <c r="D3538" s="272" t="s">
        <v>1790</v>
      </c>
      <c r="E3538" s="272"/>
      <c r="F3538" s="273" t="s">
        <v>3495</v>
      </c>
      <c r="G3538" s="274">
        <v>306521140203</v>
      </c>
      <c r="H3538" s="273" t="s">
        <v>7128</v>
      </c>
      <c r="I3538" s="273" t="s">
        <v>5762</v>
      </c>
      <c r="J3538" s="273" t="s">
        <v>373</v>
      </c>
      <c r="K3538" s="275">
        <v>0.75680000000000003</v>
      </c>
      <c r="L3538" s="275">
        <v>0.75680000000000003</v>
      </c>
      <c r="M3538" s="275">
        <v>0.674122</v>
      </c>
      <c r="N3538" s="276">
        <v>10.924682875264274</v>
      </c>
      <c r="O3538" s="273"/>
      <c r="P3538" s="273"/>
    </row>
    <row r="3539" spans="1:16" s="11" customFormat="1">
      <c r="A3539" s="271">
        <v>3536</v>
      </c>
      <c r="C3539" s="272" t="s">
        <v>1795</v>
      </c>
      <c r="D3539" s="272" t="s">
        <v>1790</v>
      </c>
      <c r="E3539" s="272"/>
      <c r="F3539" s="273" t="s">
        <v>3482</v>
      </c>
      <c r="G3539" s="274">
        <v>306521240103</v>
      </c>
      <c r="H3539" s="273" t="s">
        <v>2771</v>
      </c>
      <c r="I3539" s="273" t="s">
        <v>5750</v>
      </c>
      <c r="J3539" s="273" t="s">
        <v>373</v>
      </c>
      <c r="K3539" s="275">
        <v>1.129</v>
      </c>
      <c r="L3539" s="275">
        <v>1.129</v>
      </c>
      <c r="M3539" s="275">
        <v>1.005811</v>
      </c>
      <c r="N3539" s="276">
        <v>10.911337466784765</v>
      </c>
      <c r="O3539" s="273"/>
      <c r="P3539" s="273"/>
    </row>
    <row r="3540" spans="1:16" s="11" customFormat="1">
      <c r="A3540" s="271">
        <v>3537</v>
      </c>
      <c r="C3540" s="272" t="s">
        <v>1795</v>
      </c>
      <c r="D3540" s="272" t="s">
        <v>1790</v>
      </c>
      <c r="E3540" s="272"/>
      <c r="F3540" s="273" t="s">
        <v>3489</v>
      </c>
      <c r="G3540" s="274">
        <v>306521140302</v>
      </c>
      <c r="H3540" s="273" t="s">
        <v>6668</v>
      </c>
      <c r="I3540" s="273" t="s">
        <v>5750</v>
      </c>
      <c r="J3540" s="273" t="s">
        <v>373</v>
      </c>
      <c r="K3540" s="275">
        <v>0.37712000000000001</v>
      </c>
      <c r="L3540" s="275">
        <v>0.37712000000000001</v>
      </c>
      <c r="M3540" s="275">
        <v>0.33611799999999997</v>
      </c>
      <c r="N3540" s="276">
        <v>10.872401357658051</v>
      </c>
      <c r="O3540" s="273"/>
      <c r="P3540" s="273"/>
    </row>
    <row r="3541" spans="1:16" s="11" customFormat="1">
      <c r="A3541" s="271">
        <v>3538</v>
      </c>
      <c r="C3541" s="272" t="s">
        <v>1795</v>
      </c>
      <c r="D3541" s="272" t="s">
        <v>1790</v>
      </c>
      <c r="E3541" s="272"/>
      <c r="F3541" s="273" t="s">
        <v>3476</v>
      </c>
      <c r="G3541" s="274">
        <v>306521140801</v>
      </c>
      <c r="H3541" s="273" t="s">
        <v>7129</v>
      </c>
      <c r="I3541" s="273" t="s">
        <v>5762</v>
      </c>
      <c r="J3541" s="273" t="s">
        <v>373</v>
      </c>
      <c r="K3541" s="275">
        <v>0.38013999999999998</v>
      </c>
      <c r="L3541" s="275">
        <v>0.38013999999999998</v>
      </c>
      <c r="M3541" s="275">
        <v>0.33917199999999997</v>
      </c>
      <c r="N3541" s="276">
        <v>10.777082127637188</v>
      </c>
      <c r="O3541" s="273"/>
      <c r="P3541" s="273"/>
    </row>
    <row r="3542" spans="1:16" s="11" customFormat="1">
      <c r="A3542" s="271">
        <v>3539</v>
      </c>
      <c r="C3542" s="272" t="s">
        <v>1795</v>
      </c>
      <c r="D3542" s="272" t="s">
        <v>1790</v>
      </c>
      <c r="E3542" s="272"/>
      <c r="F3542" s="273" t="s">
        <v>3500</v>
      </c>
      <c r="G3542" s="274">
        <v>306521240202</v>
      </c>
      <c r="H3542" s="273" t="s">
        <v>7130</v>
      </c>
      <c r="I3542" s="273" t="s">
        <v>5762</v>
      </c>
      <c r="J3542" s="273" t="s">
        <v>373</v>
      </c>
      <c r="K3542" s="275">
        <v>9.9400000000000002E-2</v>
      </c>
      <c r="L3542" s="275">
        <v>9.9400000000000002E-2</v>
      </c>
      <c r="M3542" s="275">
        <v>8.8739999999999999E-2</v>
      </c>
      <c r="N3542" s="276">
        <v>10.724346076458755</v>
      </c>
      <c r="O3542" s="273"/>
      <c r="P3542" s="273"/>
    </row>
    <row r="3543" spans="1:16" s="11" customFormat="1">
      <c r="A3543" s="271">
        <v>3540</v>
      </c>
      <c r="C3543" s="272" t="s">
        <v>1795</v>
      </c>
      <c r="D3543" s="272" t="s">
        <v>1790</v>
      </c>
      <c r="E3543" s="272"/>
      <c r="F3543" s="273" t="s">
        <v>3517</v>
      </c>
      <c r="G3543" s="274">
        <v>306521240902</v>
      </c>
      <c r="H3543" s="273" t="s">
        <v>7131</v>
      </c>
      <c r="I3543" s="273" t="s">
        <v>5750</v>
      </c>
      <c r="J3543" s="273" t="s">
        <v>373</v>
      </c>
      <c r="K3543" s="275">
        <v>0.54239999999999999</v>
      </c>
      <c r="L3543" s="275">
        <v>0.54239999999999999</v>
      </c>
      <c r="M3543" s="275">
        <v>0.485151</v>
      </c>
      <c r="N3543" s="276">
        <v>10.55475663716814</v>
      </c>
      <c r="O3543" s="273"/>
      <c r="P3543" s="273"/>
    </row>
    <row r="3544" spans="1:16" s="11" customFormat="1">
      <c r="A3544" s="271">
        <v>3541</v>
      </c>
      <c r="C3544" s="272" t="s">
        <v>1795</v>
      </c>
      <c r="D3544" s="272" t="s">
        <v>1790</v>
      </c>
      <c r="E3544" s="272"/>
      <c r="F3544" s="273" t="s">
        <v>3491</v>
      </c>
      <c r="G3544" s="274">
        <v>306521241003</v>
      </c>
      <c r="H3544" s="273" t="s">
        <v>7132</v>
      </c>
      <c r="I3544" s="273" t="s">
        <v>5762</v>
      </c>
      <c r="J3544" s="273" t="s">
        <v>373</v>
      </c>
      <c r="K3544" s="275">
        <v>0.26204</v>
      </c>
      <c r="L3544" s="275">
        <v>0.26204</v>
      </c>
      <c r="M3544" s="275">
        <v>0.234432</v>
      </c>
      <c r="N3544" s="276">
        <v>10.535796061669972</v>
      </c>
      <c r="O3544" s="273"/>
      <c r="P3544" s="273"/>
    </row>
    <row r="3545" spans="1:16" s="11" customFormat="1">
      <c r="A3545" s="271">
        <v>3542</v>
      </c>
      <c r="C3545" s="272" t="s">
        <v>1795</v>
      </c>
      <c r="D3545" s="272" t="s">
        <v>1790</v>
      </c>
      <c r="E3545" s="272"/>
      <c r="F3545" s="273" t="s">
        <v>3517</v>
      </c>
      <c r="G3545" s="274">
        <v>306521240903</v>
      </c>
      <c r="H3545" s="273" t="s">
        <v>7133</v>
      </c>
      <c r="I3545" s="273" t="s">
        <v>5750</v>
      </c>
      <c r="J3545" s="273" t="s">
        <v>373</v>
      </c>
      <c r="K3545" s="275">
        <v>0.25979999999999998</v>
      </c>
      <c r="L3545" s="275">
        <v>0.25979999999999998</v>
      </c>
      <c r="M3545" s="275">
        <v>0.23244899999999999</v>
      </c>
      <c r="N3545" s="276">
        <v>10.527713625866046</v>
      </c>
      <c r="O3545" s="273"/>
      <c r="P3545" s="273"/>
    </row>
    <row r="3546" spans="1:16" s="11" customFormat="1">
      <c r="A3546" s="271">
        <v>3543</v>
      </c>
      <c r="C3546" s="272" t="s">
        <v>1795</v>
      </c>
      <c r="D3546" s="272" t="s">
        <v>1790</v>
      </c>
      <c r="E3546" s="272"/>
      <c r="F3546" s="273" t="s">
        <v>6643</v>
      </c>
      <c r="G3546" s="274">
        <v>306521140604</v>
      </c>
      <c r="H3546" s="273" t="s">
        <v>7134</v>
      </c>
      <c r="I3546" s="273" t="s">
        <v>5762</v>
      </c>
      <c r="J3546" s="273" t="s">
        <v>373</v>
      </c>
      <c r="K3546" s="275">
        <v>0.19420000000000001</v>
      </c>
      <c r="L3546" s="275">
        <v>0.19420000000000001</v>
      </c>
      <c r="M3546" s="275">
        <v>0.17413000000000001</v>
      </c>
      <c r="N3546" s="276">
        <v>10.334706488156542</v>
      </c>
      <c r="O3546" s="273"/>
      <c r="P3546" s="273"/>
    </row>
    <row r="3547" spans="1:16" s="11" customFormat="1">
      <c r="A3547" s="271">
        <v>3544</v>
      </c>
      <c r="C3547" s="272" t="s">
        <v>1795</v>
      </c>
      <c r="D3547" s="272" t="s">
        <v>1790</v>
      </c>
      <c r="E3547" s="272"/>
      <c r="F3547" s="273" t="s">
        <v>3495</v>
      </c>
      <c r="G3547" s="274">
        <v>306521140204</v>
      </c>
      <c r="H3547" s="273" t="s">
        <v>7135</v>
      </c>
      <c r="I3547" s="273" t="s">
        <v>5762</v>
      </c>
      <c r="J3547" s="273" t="s">
        <v>373</v>
      </c>
      <c r="K3547" s="275">
        <v>1.5760000000000001</v>
      </c>
      <c r="L3547" s="275">
        <v>1.5760000000000001</v>
      </c>
      <c r="M3547" s="275">
        <v>1.4157</v>
      </c>
      <c r="N3547" s="276">
        <v>10.171319796954322</v>
      </c>
      <c r="O3547" s="273"/>
      <c r="P3547" s="273"/>
    </row>
    <row r="3548" spans="1:16" s="11" customFormat="1">
      <c r="A3548" s="271">
        <v>3545</v>
      </c>
      <c r="C3548" s="272" t="s">
        <v>1795</v>
      </c>
      <c r="D3548" s="272" t="s">
        <v>1790</v>
      </c>
      <c r="E3548" s="272"/>
      <c r="F3548" s="273" t="s">
        <v>3520</v>
      </c>
      <c r="G3548" s="274">
        <v>306521240803</v>
      </c>
      <c r="H3548" s="273" t="s">
        <v>6942</v>
      </c>
      <c r="I3548" s="273" t="s">
        <v>5762</v>
      </c>
      <c r="J3548" s="273" t="s">
        <v>373</v>
      </c>
      <c r="K3548" s="275">
        <v>0.68840000000000001</v>
      </c>
      <c r="L3548" s="275">
        <v>0.68840000000000001</v>
      </c>
      <c r="M3548" s="275">
        <v>0.61857099999999998</v>
      </c>
      <c r="N3548" s="276">
        <v>10.143666472980829</v>
      </c>
      <c r="O3548" s="273"/>
      <c r="P3548" s="273"/>
    </row>
    <row r="3549" spans="1:16" s="11" customFormat="1">
      <c r="A3549" s="271">
        <v>3546</v>
      </c>
      <c r="C3549" s="272" t="s">
        <v>1795</v>
      </c>
      <c r="D3549" s="272" t="s">
        <v>1790</v>
      </c>
      <c r="E3549" s="272"/>
      <c r="F3549" s="273" t="s">
        <v>3491</v>
      </c>
      <c r="G3549" s="274">
        <v>306521241001</v>
      </c>
      <c r="H3549" s="273" t="s">
        <v>7136</v>
      </c>
      <c r="I3549" s="273" t="s">
        <v>5762</v>
      </c>
      <c r="J3549" s="273" t="s">
        <v>373</v>
      </c>
      <c r="K3549" s="275">
        <v>1.0049999999999999</v>
      </c>
      <c r="L3549" s="275">
        <v>1.0049999999999999</v>
      </c>
      <c r="M3549" s="275">
        <v>0.903887</v>
      </c>
      <c r="N3549" s="276">
        <v>10.060995024875613</v>
      </c>
      <c r="O3549" s="273"/>
      <c r="P3549" s="273"/>
    </row>
    <row r="3550" spans="1:16" s="11" customFormat="1">
      <c r="A3550" s="271">
        <v>3547</v>
      </c>
      <c r="C3550" s="272" t="s">
        <v>1795</v>
      </c>
      <c r="D3550" s="272" t="s">
        <v>1790</v>
      </c>
      <c r="E3550" s="272"/>
      <c r="F3550" s="273" t="s">
        <v>3495</v>
      </c>
      <c r="G3550" s="274">
        <v>306521140201</v>
      </c>
      <c r="H3550" s="273" t="s">
        <v>7137</v>
      </c>
      <c r="I3550" s="273" t="s">
        <v>5750</v>
      </c>
      <c r="J3550" s="273" t="s">
        <v>373</v>
      </c>
      <c r="K3550" s="275">
        <v>1.2330000000000001</v>
      </c>
      <c r="L3550" s="275">
        <v>1.2330000000000001</v>
      </c>
      <c r="M3550" s="275">
        <v>1.1103369999999999</v>
      </c>
      <c r="N3550" s="276">
        <v>9.9483373884833881</v>
      </c>
      <c r="O3550" s="273"/>
      <c r="P3550" s="273"/>
    </row>
    <row r="3551" spans="1:16" s="11" customFormat="1">
      <c r="A3551" s="271">
        <v>3548</v>
      </c>
      <c r="C3551" s="272" t="s">
        <v>1795</v>
      </c>
      <c r="D3551" s="272" t="s">
        <v>1790</v>
      </c>
      <c r="E3551" s="272"/>
      <c r="F3551" s="273" t="s">
        <v>3510</v>
      </c>
      <c r="G3551" s="274">
        <v>306521340201</v>
      </c>
      <c r="H3551" s="273" t="s">
        <v>6932</v>
      </c>
      <c r="I3551" s="273" t="s">
        <v>5750</v>
      </c>
      <c r="J3551" s="273" t="s">
        <v>373</v>
      </c>
      <c r="K3551" s="275">
        <v>5.8599999999999999E-2</v>
      </c>
      <c r="L3551" s="275">
        <v>5.8599999999999999E-2</v>
      </c>
      <c r="M3551" s="275">
        <v>5.2968000000000001E-2</v>
      </c>
      <c r="N3551" s="276">
        <v>9.610921501706482</v>
      </c>
      <c r="O3551" s="273"/>
      <c r="P3551" s="273"/>
    </row>
    <row r="3552" spans="1:16" s="11" customFormat="1">
      <c r="A3552" s="271">
        <v>3549</v>
      </c>
      <c r="C3552" s="272" t="s">
        <v>1795</v>
      </c>
      <c r="D3552" s="272" t="s">
        <v>1790</v>
      </c>
      <c r="E3552" s="272"/>
      <c r="F3552" s="273" t="s">
        <v>3497</v>
      </c>
      <c r="G3552" s="274">
        <v>306521140703</v>
      </c>
      <c r="H3552" s="273" t="s">
        <v>7138</v>
      </c>
      <c r="I3552" s="273" t="s">
        <v>5750</v>
      </c>
      <c r="J3552" s="273" t="s">
        <v>373</v>
      </c>
      <c r="K3552" s="275">
        <v>0.64158000000000004</v>
      </c>
      <c r="L3552" s="275">
        <v>0.64158000000000004</v>
      </c>
      <c r="M3552" s="275">
        <v>0.58043</v>
      </c>
      <c r="N3552" s="276">
        <v>9.5311574550328935</v>
      </c>
      <c r="O3552" s="273"/>
      <c r="P3552" s="273"/>
    </row>
    <row r="3553" spans="1:16" s="11" customFormat="1">
      <c r="A3553" s="271">
        <v>3550</v>
      </c>
      <c r="C3553" s="272" t="s">
        <v>1795</v>
      </c>
      <c r="D3553" s="272" t="s">
        <v>1790</v>
      </c>
      <c r="E3553" s="272"/>
      <c r="F3553" s="273" t="s">
        <v>3480</v>
      </c>
      <c r="G3553" s="274">
        <v>306521241102</v>
      </c>
      <c r="H3553" s="273" t="s">
        <v>7139</v>
      </c>
      <c r="I3553" s="273" t="s">
        <v>5750</v>
      </c>
      <c r="J3553" s="273" t="s">
        <v>373</v>
      </c>
      <c r="K3553" s="275">
        <v>3.8949999999999999E-2</v>
      </c>
      <c r="L3553" s="275">
        <v>3.8949999999999999E-2</v>
      </c>
      <c r="M3553" s="275">
        <v>3.5279999999999999E-2</v>
      </c>
      <c r="N3553" s="276">
        <v>9.422336328626443</v>
      </c>
      <c r="O3553" s="273"/>
      <c r="P3553" s="273"/>
    </row>
    <row r="3554" spans="1:16" s="11" customFormat="1">
      <c r="A3554" s="271">
        <v>3551</v>
      </c>
      <c r="C3554" s="272" t="s">
        <v>1795</v>
      </c>
      <c r="D3554" s="272" t="s">
        <v>1790</v>
      </c>
      <c r="E3554" s="272"/>
      <c r="F3554" s="273" t="s">
        <v>3491</v>
      </c>
      <c r="G3554" s="274">
        <v>306521241002</v>
      </c>
      <c r="H3554" s="273" t="s">
        <v>7140</v>
      </c>
      <c r="I3554" s="273" t="s">
        <v>5762</v>
      </c>
      <c r="J3554" s="273" t="s">
        <v>373</v>
      </c>
      <c r="K3554" s="275">
        <v>0.1452</v>
      </c>
      <c r="L3554" s="275">
        <v>0.1452</v>
      </c>
      <c r="M3554" s="275">
        <v>0.13158</v>
      </c>
      <c r="N3554" s="276">
        <v>9.380165289256194</v>
      </c>
      <c r="O3554" s="273"/>
      <c r="P3554" s="273"/>
    </row>
    <row r="3555" spans="1:16" s="11" customFormat="1">
      <c r="A3555" s="271">
        <v>3552</v>
      </c>
      <c r="C3555" s="272" t="s">
        <v>1795</v>
      </c>
      <c r="D3555" s="272" t="s">
        <v>1790</v>
      </c>
      <c r="E3555" s="272"/>
      <c r="F3555" s="273" t="s">
        <v>3484</v>
      </c>
      <c r="G3555" s="274">
        <v>306521140901</v>
      </c>
      <c r="H3555" s="273" t="s">
        <v>7141</v>
      </c>
      <c r="I3555" s="273" t="s">
        <v>5750</v>
      </c>
      <c r="J3555" s="273" t="s">
        <v>373</v>
      </c>
      <c r="K3555" s="275">
        <v>0.50729999999999997</v>
      </c>
      <c r="L3555" s="275">
        <v>0.50729999999999997</v>
      </c>
      <c r="M3555" s="275">
        <v>0.46154699999999999</v>
      </c>
      <c r="N3555" s="276">
        <v>9.0189237137788272</v>
      </c>
      <c r="O3555" s="273"/>
      <c r="P3555" s="273"/>
    </row>
    <row r="3556" spans="1:16" s="11" customFormat="1">
      <c r="A3556" s="271">
        <v>3553</v>
      </c>
      <c r="C3556" s="272" t="s">
        <v>1795</v>
      </c>
      <c r="D3556" s="272" t="s">
        <v>1790</v>
      </c>
      <c r="E3556" s="272"/>
      <c r="F3556" s="273" t="s">
        <v>7110</v>
      </c>
      <c r="G3556" s="274">
        <v>306521340703</v>
      </c>
      <c r="H3556" s="273" t="s">
        <v>7142</v>
      </c>
      <c r="I3556" s="273" t="s">
        <v>5750</v>
      </c>
      <c r="J3556" s="273" t="s">
        <v>373</v>
      </c>
      <c r="K3556" s="275">
        <v>5.4339999999999999E-2</v>
      </c>
      <c r="L3556" s="275">
        <v>5.4339999999999999E-2</v>
      </c>
      <c r="M3556" s="275">
        <v>4.9465000000000002E-2</v>
      </c>
      <c r="N3556" s="276">
        <v>8.9712918660287038</v>
      </c>
      <c r="O3556" s="273"/>
      <c r="P3556" s="273"/>
    </row>
    <row r="3557" spans="1:16" s="11" customFormat="1">
      <c r="A3557" s="271">
        <v>3554</v>
      </c>
      <c r="C3557" s="272" t="s">
        <v>1795</v>
      </c>
      <c r="D3557" s="272" t="s">
        <v>1790</v>
      </c>
      <c r="E3557" s="272"/>
      <c r="F3557" s="273" t="s">
        <v>3476</v>
      </c>
      <c r="G3557" s="274">
        <v>306521140802</v>
      </c>
      <c r="H3557" s="273" t="s">
        <v>7143</v>
      </c>
      <c r="I3557" s="273" t="s">
        <v>5750</v>
      </c>
      <c r="J3557" s="273" t="s">
        <v>373</v>
      </c>
      <c r="K3557" s="275">
        <v>0.22656000000000001</v>
      </c>
      <c r="L3557" s="275">
        <v>0.22656000000000001</v>
      </c>
      <c r="M3557" s="275">
        <v>0.20685600000000001</v>
      </c>
      <c r="N3557" s="276">
        <v>8.6970338983050848</v>
      </c>
      <c r="O3557" s="273"/>
      <c r="P3557" s="273"/>
    </row>
    <row r="3558" spans="1:16" s="11" customFormat="1">
      <c r="A3558" s="271">
        <v>3555</v>
      </c>
      <c r="C3558" s="272" t="s">
        <v>1795</v>
      </c>
      <c r="D3558" s="272" t="s">
        <v>1790</v>
      </c>
      <c r="E3558" s="272"/>
      <c r="F3558" s="273" t="s">
        <v>6643</v>
      </c>
      <c r="G3558" s="274">
        <v>306521140601</v>
      </c>
      <c r="H3558" s="273" t="s">
        <v>7144</v>
      </c>
      <c r="I3558" s="273" t="s">
        <v>5750</v>
      </c>
      <c r="J3558" s="273" t="s">
        <v>373</v>
      </c>
      <c r="K3558" s="275">
        <v>0.59060000000000001</v>
      </c>
      <c r="L3558" s="275">
        <v>0.59060000000000001</v>
      </c>
      <c r="M3558" s="275">
        <v>0.54021200000000003</v>
      </c>
      <c r="N3558" s="276">
        <v>8.5316627158821525</v>
      </c>
      <c r="O3558" s="273"/>
      <c r="P3558" s="273"/>
    </row>
    <row r="3559" spans="1:16" s="11" customFormat="1">
      <c r="A3559" s="271">
        <v>3556</v>
      </c>
      <c r="C3559" s="272" t="s">
        <v>1795</v>
      </c>
      <c r="D3559" s="272" t="s">
        <v>1790</v>
      </c>
      <c r="E3559" s="272"/>
      <c r="F3559" s="273" t="s">
        <v>7145</v>
      </c>
      <c r="G3559" s="274">
        <v>306521240302</v>
      </c>
      <c r="H3559" s="273" t="s">
        <v>7146</v>
      </c>
      <c r="I3559" s="273" t="s">
        <v>5750</v>
      </c>
      <c r="J3559" s="273" t="s">
        <v>373</v>
      </c>
      <c r="K3559" s="275">
        <v>0.37719999999999998</v>
      </c>
      <c r="L3559" s="275">
        <v>0.37719999999999998</v>
      </c>
      <c r="M3559" s="275">
        <v>0.34503699999999998</v>
      </c>
      <c r="N3559" s="276">
        <v>8.5267762460233296</v>
      </c>
      <c r="O3559" s="273"/>
      <c r="P3559" s="273"/>
    </row>
    <row r="3560" spans="1:16" s="11" customFormat="1">
      <c r="A3560" s="271">
        <v>3557</v>
      </c>
      <c r="C3560" s="272" t="s">
        <v>1795</v>
      </c>
      <c r="D3560" s="272" t="s">
        <v>1790</v>
      </c>
      <c r="E3560" s="272"/>
      <c r="F3560" s="273" t="s">
        <v>3500</v>
      </c>
      <c r="G3560" s="274">
        <v>306521240201</v>
      </c>
      <c r="H3560" s="273" t="s">
        <v>7147</v>
      </c>
      <c r="I3560" s="273" t="s">
        <v>5750</v>
      </c>
      <c r="J3560" s="273" t="s">
        <v>373</v>
      </c>
      <c r="K3560" s="275">
        <v>0.53220000000000001</v>
      </c>
      <c r="L3560" s="275">
        <v>0.53220000000000001</v>
      </c>
      <c r="M3560" s="275">
        <v>0.489153</v>
      </c>
      <c r="N3560" s="276">
        <v>8.088500563697858</v>
      </c>
      <c r="O3560" s="273"/>
      <c r="P3560" s="273"/>
    </row>
    <row r="3561" spans="1:16" s="11" customFormat="1">
      <c r="A3561" s="271">
        <v>3558</v>
      </c>
      <c r="C3561" s="272" t="s">
        <v>1795</v>
      </c>
      <c r="D3561" s="272" t="s">
        <v>1790</v>
      </c>
      <c r="E3561" s="272"/>
      <c r="F3561" s="273" t="s">
        <v>3504</v>
      </c>
      <c r="G3561" s="274">
        <v>306521340602</v>
      </c>
      <c r="H3561" s="273" t="s">
        <v>7148</v>
      </c>
      <c r="I3561" s="273" t="s">
        <v>5750</v>
      </c>
      <c r="J3561" s="273" t="s">
        <v>373</v>
      </c>
      <c r="K3561" s="275">
        <v>0.40570000000000001</v>
      </c>
      <c r="L3561" s="275">
        <v>0.40570000000000001</v>
      </c>
      <c r="M3561" s="275">
        <v>0.37310100000000002</v>
      </c>
      <c r="N3561" s="276">
        <v>8.0352477199901386</v>
      </c>
      <c r="O3561" s="273"/>
      <c r="P3561" s="273"/>
    </row>
    <row r="3562" spans="1:16" s="11" customFormat="1">
      <c r="A3562" s="271">
        <v>3559</v>
      </c>
      <c r="C3562" s="272" t="s">
        <v>1795</v>
      </c>
      <c r="D3562" s="272" t="s">
        <v>1790</v>
      </c>
      <c r="E3562" s="272"/>
      <c r="F3562" s="273" t="s">
        <v>3506</v>
      </c>
      <c r="G3562" s="274">
        <v>306521140402</v>
      </c>
      <c r="H3562" s="273" t="s">
        <v>7149</v>
      </c>
      <c r="I3562" s="273" t="s">
        <v>5762</v>
      </c>
      <c r="J3562" s="273" t="s">
        <v>373</v>
      </c>
      <c r="K3562" s="275">
        <v>0.30293999999999999</v>
      </c>
      <c r="L3562" s="275">
        <v>0.30293999999999999</v>
      </c>
      <c r="M3562" s="275">
        <v>0.27872000000000002</v>
      </c>
      <c r="N3562" s="276">
        <v>7.9949825047864147</v>
      </c>
      <c r="O3562" s="273"/>
      <c r="P3562" s="273"/>
    </row>
    <row r="3563" spans="1:16" s="11" customFormat="1">
      <c r="A3563" s="271">
        <v>3560</v>
      </c>
      <c r="C3563" s="272" t="s">
        <v>1795</v>
      </c>
      <c r="D3563" s="272" t="s">
        <v>1790</v>
      </c>
      <c r="E3563" s="272"/>
      <c r="F3563" s="273" t="s">
        <v>3510</v>
      </c>
      <c r="G3563" s="274">
        <v>306521340202</v>
      </c>
      <c r="H3563" s="273" t="s">
        <v>6002</v>
      </c>
      <c r="I3563" s="273" t="s">
        <v>5750</v>
      </c>
      <c r="J3563" s="273" t="s">
        <v>373</v>
      </c>
      <c r="K3563" s="275">
        <v>7.6600000000000001E-2</v>
      </c>
      <c r="L3563" s="275">
        <v>7.6600000000000001E-2</v>
      </c>
      <c r="M3563" s="275">
        <v>7.0647000000000001E-2</v>
      </c>
      <c r="N3563" s="276">
        <v>7.7715404699738908</v>
      </c>
      <c r="O3563" s="273"/>
      <c r="P3563" s="273"/>
    </row>
    <row r="3564" spans="1:16" s="11" customFormat="1">
      <c r="A3564" s="271">
        <v>3561</v>
      </c>
      <c r="C3564" s="272" t="s">
        <v>1795</v>
      </c>
      <c r="D3564" s="272" t="s">
        <v>1790</v>
      </c>
      <c r="E3564" s="272"/>
      <c r="F3564" s="273" t="s">
        <v>3502</v>
      </c>
      <c r="G3564" s="274">
        <v>306521240403</v>
      </c>
      <c r="H3564" s="273" t="s">
        <v>7150</v>
      </c>
      <c r="I3564" s="273" t="s">
        <v>5762</v>
      </c>
      <c r="J3564" s="273" t="s">
        <v>373</v>
      </c>
      <c r="K3564" s="275">
        <v>1.0289999999999999</v>
      </c>
      <c r="L3564" s="275">
        <v>1.0289999999999999</v>
      </c>
      <c r="M3564" s="275">
        <v>0.94930099999999995</v>
      </c>
      <c r="N3564" s="276">
        <v>7.7452866861030101</v>
      </c>
      <c r="O3564" s="273"/>
      <c r="P3564" s="273"/>
    </row>
    <row r="3565" spans="1:16" s="11" customFormat="1">
      <c r="A3565" s="271">
        <v>3562</v>
      </c>
      <c r="C3565" s="272" t="s">
        <v>1795</v>
      </c>
      <c r="D3565" s="272" t="s">
        <v>1790</v>
      </c>
      <c r="E3565" s="272"/>
      <c r="F3565" s="273" t="s">
        <v>7145</v>
      </c>
      <c r="G3565" s="274">
        <v>306521240301</v>
      </c>
      <c r="H3565" s="273" t="s">
        <v>7151</v>
      </c>
      <c r="I3565" s="273" t="s">
        <v>5750</v>
      </c>
      <c r="J3565" s="273" t="s">
        <v>373</v>
      </c>
      <c r="K3565" s="275">
        <v>5.9799999999999999E-2</v>
      </c>
      <c r="L3565" s="275">
        <v>5.9799999999999999E-2</v>
      </c>
      <c r="M3565" s="275">
        <v>5.5202000000000001E-2</v>
      </c>
      <c r="N3565" s="276">
        <v>7.6889632107023376</v>
      </c>
      <c r="O3565" s="273"/>
      <c r="P3565" s="273"/>
    </row>
    <row r="3566" spans="1:16" s="11" customFormat="1">
      <c r="A3566" s="271">
        <v>3563</v>
      </c>
      <c r="C3566" s="272" t="s">
        <v>1795</v>
      </c>
      <c r="D3566" s="272" t="s">
        <v>1790</v>
      </c>
      <c r="E3566" s="272"/>
      <c r="F3566" s="273" t="s">
        <v>7152</v>
      </c>
      <c r="G3566" s="274">
        <v>306521340802</v>
      </c>
      <c r="H3566" s="273" t="s">
        <v>7153</v>
      </c>
      <c r="I3566" s="273" t="s">
        <v>5750</v>
      </c>
      <c r="J3566" s="273" t="s">
        <v>373</v>
      </c>
      <c r="K3566" s="275">
        <v>0.60036</v>
      </c>
      <c r="L3566" s="275">
        <v>0.60036</v>
      </c>
      <c r="M3566" s="275">
        <v>0.55651499999999998</v>
      </c>
      <c r="N3566" s="276">
        <v>7.3031181291225309</v>
      </c>
      <c r="O3566" s="273"/>
      <c r="P3566" s="273"/>
    </row>
    <row r="3567" spans="1:16" s="11" customFormat="1">
      <c r="A3567" s="271">
        <v>3564</v>
      </c>
      <c r="C3567" s="272" t="s">
        <v>1795</v>
      </c>
      <c r="D3567" s="272" t="s">
        <v>1790</v>
      </c>
      <c r="E3567" s="272"/>
      <c r="F3567" s="273" t="s">
        <v>3502</v>
      </c>
      <c r="G3567" s="274">
        <v>306521240402</v>
      </c>
      <c r="H3567" s="273" t="s">
        <v>7154</v>
      </c>
      <c r="I3567" s="273" t="s">
        <v>5762</v>
      </c>
      <c r="J3567" s="273" t="s">
        <v>373</v>
      </c>
      <c r="K3567" s="275">
        <v>0.89410000000000001</v>
      </c>
      <c r="L3567" s="275">
        <v>0.89410000000000001</v>
      </c>
      <c r="M3567" s="275">
        <v>0.82965800000000001</v>
      </c>
      <c r="N3567" s="276">
        <v>7.2074712000894756</v>
      </c>
      <c r="O3567" s="273"/>
      <c r="P3567" s="273"/>
    </row>
    <row r="3568" spans="1:16" s="11" customFormat="1">
      <c r="A3568" s="271">
        <v>3565</v>
      </c>
      <c r="C3568" s="272" t="s">
        <v>1795</v>
      </c>
      <c r="D3568" s="272" t="s">
        <v>1790</v>
      </c>
      <c r="E3568" s="272"/>
      <c r="F3568" s="273" t="s">
        <v>3486</v>
      </c>
      <c r="G3568" s="274">
        <v>306521140504</v>
      </c>
      <c r="H3568" s="273" t="s">
        <v>7155</v>
      </c>
      <c r="I3568" s="273" t="s">
        <v>5762</v>
      </c>
      <c r="J3568" s="273" t="s">
        <v>373</v>
      </c>
      <c r="K3568" s="275">
        <v>0.22320000000000001</v>
      </c>
      <c r="L3568" s="275">
        <v>0.22320000000000001</v>
      </c>
      <c r="M3568" s="275">
        <v>0.20730999999999999</v>
      </c>
      <c r="N3568" s="276">
        <v>7.1191756272401499</v>
      </c>
      <c r="O3568" s="273"/>
      <c r="P3568" s="273"/>
    </row>
    <row r="3569" spans="1:16" s="11" customFormat="1">
      <c r="A3569" s="271">
        <v>3566</v>
      </c>
      <c r="C3569" s="272" t="s">
        <v>1795</v>
      </c>
      <c r="D3569" s="272" t="s">
        <v>1790</v>
      </c>
      <c r="E3569" s="272"/>
      <c r="F3569" s="273" t="s">
        <v>3508</v>
      </c>
      <c r="G3569" s="274">
        <v>306521340302</v>
      </c>
      <c r="H3569" s="273" t="s">
        <v>7156</v>
      </c>
      <c r="I3569" s="273" t="s">
        <v>5750</v>
      </c>
      <c r="J3569" s="273" t="s">
        <v>373</v>
      </c>
      <c r="K3569" s="275">
        <v>0.73462000000000005</v>
      </c>
      <c r="L3569" s="275">
        <v>0.73462000000000005</v>
      </c>
      <c r="M3569" s="275">
        <v>0.68278700000000003</v>
      </c>
      <c r="N3569" s="276">
        <v>7.0557567177588432</v>
      </c>
      <c r="O3569" s="273"/>
      <c r="P3569" s="273"/>
    </row>
    <row r="3570" spans="1:16" s="11" customFormat="1">
      <c r="A3570" s="271">
        <v>3567</v>
      </c>
      <c r="C3570" s="272" t="s">
        <v>1795</v>
      </c>
      <c r="D3570" s="272" t="s">
        <v>1790</v>
      </c>
      <c r="E3570" s="272"/>
      <c r="F3570" s="273" t="s">
        <v>3502</v>
      </c>
      <c r="G3570" s="274">
        <v>306521240401</v>
      </c>
      <c r="H3570" s="273" t="s">
        <v>7157</v>
      </c>
      <c r="I3570" s="273" t="s">
        <v>5750</v>
      </c>
      <c r="J3570" s="273" t="s">
        <v>373</v>
      </c>
      <c r="K3570" s="275">
        <v>0.38990000000000002</v>
      </c>
      <c r="L3570" s="275">
        <v>0.38990000000000002</v>
      </c>
      <c r="M3570" s="275">
        <v>0.36354900000000001</v>
      </c>
      <c r="N3570" s="276">
        <v>6.7583995896383708</v>
      </c>
      <c r="O3570" s="273"/>
      <c r="P3570" s="273"/>
    </row>
    <row r="3571" spans="1:16" s="11" customFormat="1">
      <c r="A3571" s="271">
        <v>3568</v>
      </c>
      <c r="C3571" s="272" t="s">
        <v>1795</v>
      </c>
      <c r="D3571" s="272" t="s">
        <v>1790</v>
      </c>
      <c r="E3571" s="272"/>
      <c r="F3571" s="273" t="s">
        <v>3497</v>
      </c>
      <c r="G3571" s="274">
        <v>306521140704</v>
      </c>
      <c r="H3571" s="273" t="s">
        <v>2771</v>
      </c>
      <c r="I3571" s="273" t="s">
        <v>5762</v>
      </c>
      <c r="J3571" s="273" t="s">
        <v>373</v>
      </c>
      <c r="K3571" s="275">
        <v>0.24485999999999999</v>
      </c>
      <c r="L3571" s="275">
        <v>0.24485999999999999</v>
      </c>
      <c r="M3571" s="275">
        <v>0.228348</v>
      </c>
      <c r="N3571" s="276">
        <v>6.7434452340112712</v>
      </c>
      <c r="O3571" s="273"/>
      <c r="P3571" s="273"/>
    </row>
    <row r="3572" spans="1:16" s="11" customFormat="1">
      <c r="A3572" s="271">
        <v>3569</v>
      </c>
      <c r="C3572" s="272" t="s">
        <v>1795</v>
      </c>
      <c r="D3572" s="272" t="s">
        <v>1790</v>
      </c>
      <c r="E3572" s="272"/>
      <c r="F3572" s="273" t="s">
        <v>7152</v>
      </c>
      <c r="G3572" s="274">
        <v>306521340801</v>
      </c>
      <c r="H3572" s="273" t="s">
        <v>7158</v>
      </c>
      <c r="I3572" s="273" t="s">
        <v>5750</v>
      </c>
      <c r="J3572" s="273" t="s">
        <v>373</v>
      </c>
      <c r="K3572" s="275">
        <v>0.87844</v>
      </c>
      <c r="L3572" s="275">
        <v>0.87844</v>
      </c>
      <c r="M3572" s="275">
        <v>0.82578399999999996</v>
      </c>
      <c r="N3572" s="276">
        <v>5.9942625563498968</v>
      </c>
      <c r="O3572" s="273"/>
      <c r="P3572" s="273"/>
    </row>
    <row r="3573" spans="1:16" s="11" customFormat="1">
      <c r="A3573" s="271">
        <v>3570</v>
      </c>
      <c r="C3573" s="272" t="s">
        <v>1795</v>
      </c>
      <c r="D3573" s="272" t="s">
        <v>1790</v>
      </c>
      <c r="E3573" s="272"/>
      <c r="F3573" s="273" t="s">
        <v>3488</v>
      </c>
      <c r="G3573" s="274">
        <v>306521340404</v>
      </c>
      <c r="H3573" s="273" t="s">
        <v>7159</v>
      </c>
      <c r="I3573" s="273" t="s">
        <v>5750</v>
      </c>
      <c r="J3573" s="273" t="s">
        <v>373</v>
      </c>
      <c r="K3573" s="275">
        <v>2.3199999999999998E-2</v>
      </c>
      <c r="L3573" s="275">
        <v>2.3199999999999998E-2</v>
      </c>
      <c r="M3573" s="275">
        <v>2.1817E-2</v>
      </c>
      <c r="N3573" s="276">
        <v>5.9612068965517189</v>
      </c>
      <c r="O3573" s="273"/>
      <c r="P3573" s="273"/>
    </row>
    <row r="3574" spans="1:16" s="11" customFormat="1">
      <c r="A3574" s="271">
        <v>3571</v>
      </c>
      <c r="C3574" s="272" t="s">
        <v>1795</v>
      </c>
      <c r="D3574" s="272" t="s">
        <v>1790</v>
      </c>
      <c r="E3574" s="272"/>
      <c r="F3574" s="273" t="s">
        <v>3497</v>
      </c>
      <c r="G3574" s="274">
        <v>306521140702</v>
      </c>
      <c r="H3574" s="273" t="s">
        <v>7160</v>
      </c>
      <c r="I3574" s="273" t="s">
        <v>5762</v>
      </c>
      <c r="J3574" s="273" t="s">
        <v>373</v>
      </c>
      <c r="K3574" s="275">
        <v>1.0581799999999999</v>
      </c>
      <c r="L3574" s="275">
        <v>1.0581799999999999</v>
      </c>
      <c r="M3574" s="275">
        <v>0.99586799999999998</v>
      </c>
      <c r="N3574" s="276">
        <v>5.8886011831635381</v>
      </c>
      <c r="O3574" s="273"/>
      <c r="P3574" s="273"/>
    </row>
    <row r="3575" spans="1:16" s="11" customFormat="1">
      <c r="A3575" s="271">
        <v>3572</v>
      </c>
      <c r="C3575" s="272" t="s">
        <v>1795</v>
      </c>
      <c r="D3575" s="272" t="s">
        <v>1790</v>
      </c>
      <c r="E3575" s="272"/>
      <c r="F3575" s="273" t="s">
        <v>3488</v>
      </c>
      <c r="G3575" s="274">
        <v>306521340403</v>
      </c>
      <c r="H3575" s="273" t="s">
        <v>7161</v>
      </c>
      <c r="I3575" s="273" t="s">
        <v>5750</v>
      </c>
      <c r="J3575" s="273" t="s">
        <v>373</v>
      </c>
      <c r="K3575" s="275">
        <v>0.70601999999999998</v>
      </c>
      <c r="L3575" s="275">
        <v>0.70601999999999998</v>
      </c>
      <c r="M3575" s="275">
        <v>0.66533100000000001</v>
      </c>
      <c r="N3575" s="276">
        <v>5.7631511855188204</v>
      </c>
      <c r="O3575" s="273"/>
      <c r="P3575" s="273"/>
    </row>
    <row r="3576" spans="1:16" s="11" customFormat="1">
      <c r="A3576" s="271">
        <v>3573</v>
      </c>
      <c r="C3576" s="272" t="s">
        <v>1795</v>
      </c>
      <c r="D3576" s="272" t="s">
        <v>1790</v>
      </c>
      <c r="E3576" s="272"/>
      <c r="F3576" s="273" t="s">
        <v>3525</v>
      </c>
      <c r="G3576" s="274">
        <v>306521240501</v>
      </c>
      <c r="H3576" s="273" t="s">
        <v>7162</v>
      </c>
      <c r="I3576" s="273" t="s">
        <v>5750</v>
      </c>
      <c r="J3576" s="273" t="s">
        <v>373</v>
      </c>
      <c r="K3576" s="275">
        <v>0.63749999999999996</v>
      </c>
      <c r="L3576" s="275">
        <v>0.63749999999999996</v>
      </c>
      <c r="M3576" s="275">
        <v>0.60129500000000002</v>
      </c>
      <c r="N3576" s="276">
        <v>5.6792156862744996</v>
      </c>
      <c r="O3576" s="273"/>
      <c r="P3576" s="273"/>
    </row>
    <row r="3577" spans="1:16" s="11" customFormat="1">
      <c r="A3577" s="271">
        <v>3574</v>
      </c>
      <c r="C3577" s="272" t="s">
        <v>1795</v>
      </c>
      <c r="D3577" s="272" t="s">
        <v>1790</v>
      </c>
      <c r="E3577" s="272"/>
      <c r="F3577" s="273" t="s">
        <v>3515</v>
      </c>
      <c r="G3577" s="274">
        <v>306521340103</v>
      </c>
      <c r="H3577" s="273" t="s">
        <v>7163</v>
      </c>
      <c r="I3577" s="273" t="s">
        <v>5750</v>
      </c>
      <c r="J3577" s="273" t="s">
        <v>373</v>
      </c>
      <c r="K3577" s="275">
        <v>0.65880000000000005</v>
      </c>
      <c r="L3577" s="275">
        <v>0.65880000000000005</v>
      </c>
      <c r="M3577" s="275">
        <v>0.62183900000000003</v>
      </c>
      <c r="N3577" s="276">
        <v>5.6103521554341258</v>
      </c>
      <c r="O3577" s="273"/>
      <c r="P3577" s="273"/>
    </row>
    <row r="3578" spans="1:16" s="11" customFormat="1">
      <c r="A3578" s="271">
        <v>3575</v>
      </c>
      <c r="C3578" s="272" t="s">
        <v>1795</v>
      </c>
      <c r="D3578" s="272" t="s">
        <v>1790</v>
      </c>
      <c r="E3578" s="272"/>
      <c r="F3578" s="273" t="s">
        <v>3506</v>
      </c>
      <c r="G3578" s="274">
        <v>306521140404</v>
      </c>
      <c r="H3578" s="273" t="s">
        <v>7164</v>
      </c>
      <c r="I3578" s="273" t="s">
        <v>5750</v>
      </c>
      <c r="J3578" s="273" t="s">
        <v>373</v>
      </c>
      <c r="K3578" s="275">
        <v>0.9032</v>
      </c>
      <c r="L3578" s="275">
        <v>0.9032</v>
      </c>
      <c r="M3578" s="275">
        <v>0.853101</v>
      </c>
      <c r="N3578" s="276">
        <v>5.5468334809565993</v>
      </c>
      <c r="O3578" s="273"/>
      <c r="P3578" s="273"/>
    </row>
    <row r="3579" spans="1:16" s="11" customFormat="1">
      <c r="A3579" s="271">
        <v>3576</v>
      </c>
      <c r="C3579" s="272" t="s">
        <v>1795</v>
      </c>
      <c r="D3579" s="272" t="s">
        <v>1790</v>
      </c>
      <c r="E3579" s="272"/>
      <c r="F3579" s="273" t="s">
        <v>3506</v>
      </c>
      <c r="G3579" s="274">
        <v>306521140405</v>
      </c>
      <c r="H3579" s="273" t="s">
        <v>7165</v>
      </c>
      <c r="I3579" s="273" t="s">
        <v>5750</v>
      </c>
      <c r="J3579" s="273" t="s">
        <v>373</v>
      </c>
      <c r="K3579" s="275">
        <v>0.49280000000000002</v>
      </c>
      <c r="L3579" s="275">
        <v>0.49280000000000002</v>
      </c>
      <c r="M3579" s="275">
        <v>0.46691899999999997</v>
      </c>
      <c r="N3579" s="276">
        <v>5.2518262987013076</v>
      </c>
      <c r="O3579" s="273"/>
      <c r="P3579" s="273"/>
    </row>
    <row r="3580" spans="1:16" s="11" customFormat="1">
      <c r="A3580" s="271">
        <v>3577</v>
      </c>
      <c r="C3580" s="272" t="s">
        <v>1795</v>
      </c>
      <c r="D3580" s="272" t="s">
        <v>1790</v>
      </c>
      <c r="E3580" s="272"/>
      <c r="F3580" s="273" t="s">
        <v>3522</v>
      </c>
      <c r="G3580" s="274">
        <v>306521240603</v>
      </c>
      <c r="H3580" s="273" t="s">
        <v>7166</v>
      </c>
      <c r="I3580" s="273" t="s">
        <v>5750</v>
      </c>
      <c r="J3580" s="273" t="s">
        <v>373</v>
      </c>
      <c r="K3580" s="275">
        <v>0.70799999999999996</v>
      </c>
      <c r="L3580" s="275">
        <v>0.70799999999999996</v>
      </c>
      <c r="M3580" s="275">
        <v>0.67340900000000004</v>
      </c>
      <c r="N3580" s="276">
        <v>4.885734463276826</v>
      </c>
      <c r="O3580" s="273"/>
      <c r="P3580" s="273"/>
    </row>
    <row r="3581" spans="1:16" s="11" customFormat="1">
      <c r="A3581" s="271">
        <v>3578</v>
      </c>
      <c r="C3581" s="272" t="s">
        <v>1795</v>
      </c>
      <c r="D3581" s="272" t="s">
        <v>1790</v>
      </c>
      <c r="E3581" s="272"/>
      <c r="F3581" s="273" t="s">
        <v>3510</v>
      </c>
      <c r="G3581" s="274">
        <v>306521340203</v>
      </c>
      <c r="H3581" s="273" t="s">
        <v>7167</v>
      </c>
      <c r="I3581" s="273" t="s">
        <v>5750</v>
      </c>
      <c r="J3581" s="273" t="s">
        <v>373</v>
      </c>
      <c r="K3581" s="275">
        <v>0.48849999999999999</v>
      </c>
      <c r="L3581" s="275">
        <v>0.48849999999999999</v>
      </c>
      <c r="M3581" s="275">
        <v>0.46732800000000002</v>
      </c>
      <c r="N3581" s="276">
        <v>4.3340839303991752</v>
      </c>
      <c r="O3581" s="273"/>
      <c r="P3581" s="273"/>
    </row>
    <row r="3582" spans="1:16" s="11" customFormat="1">
      <c r="A3582" s="271">
        <v>3579</v>
      </c>
      <c r="C3582" s="272" t="s">
        <v>1795</v>
      </c>
      <c r="D3582" s="272" t="s">
        <v>1790</v>
      </c>
      <c r="E3582" s="272"/>
      <c r="F3582" s="273" t="s">
        <v>7145</v>
      </c>
      <c r="G3582" s="274">
        <v>306521240304</v>
      </c>
      <c r="H3582" s="273" t="s">
        <v>7168</v>
      </c>
      <c r="I3582" s="273" t="s">
        <v>5750</v>
      </c>
      <c r="J3582" s="273" t="s">
        <v>373</v>
      </c>
      <c r="K3582" s="275">
        <v>0.12</v>
      </c>
      <c r="L3582" s="275">
        <v>0.12</v>
      </c>
      <c r="M3582" s="275">
        <v>0.11668199999999999</v>
      </c>
      <c r="N3582" s="276">
        <v>2.7650000000000015</v>
      </c>
      <c r="O3582" s="273"/>
      <c r="P3582" s="273"/>
    </row>
    <row r="3583" spans="1:16" s="11" customFormat="1">
      <c r="A3583" s="271">
        <v>3580</v>
      </c>
      <c r="C3583" s="272" t="s">
        <v>1795</v>
      </c>
      <c r="D3583" s="272" t="s">
        <v>1790</v>
      </c>
      <c r="E3583" s="272"/>
      <c r="F3583" s="273" t="s">
        <v>3504</v>
      </c>
      <c r="G3583" s="274">
        <v>306521340601</v>
      </c>
      <c r="H3583" s="273" t="s">
        <v>7169</v>
      </c>
      <c r="I3583" s="273" t="s">
        <v>5750</v>
      </c>
      <c r="J3583" s="273" t="s">
        <v>373</v>
      </c>
      <c r="K3583" s="275">
        <v>0.8589</v>
      </c>
      <c r="L3583" s="275">
        <v>0.8589</v>
      </c>
      <c r="M3583" s="275">
        <v>0.83603500000000008</v>
      </c>
      <c r="N3583" s="276">
        <v>2.6621259750844004</v>
      </c>
      <c r="O3583" s="273"/>
      <c r="P3583" s="273"/>
    </row>
    <row r="3584" spans="1:16" s="11" customFormat="1">
      <c r="A3584" s="271">
        <v>3581</v>
      </c>
      <c r="C3584" s="272" t="s">
        <v>1795</v>
      </c>
      <c r="D3584" s="272" t="s">
        <v>1790</v>
      </c>
      <c r="E3584" s="272"/>
      <c r="F3584" s="273" t="s">
        <v>3504</v>
      </c>
      <c r="G3584" s="274">
        <v>306521340604</v>
      </c>
      <c r="H3584" s="273" t="s">
        <v>7170</v>
      </c>
      <c r="I3584" s="273" t="s">
        <v>5750</v>
      </c>
      <c r="J3584" s="273" t="s">
        <v>373</v>
      </c>
      <c r="K3584" s="275">
        <v>0.67230000000000001</v>
      </c>
      <c r="L3584" s="275">
        <v>0.67230000000000001</v>
      </c>
      <c r="M3584" s="275">
        <v>0.66006999999999993</v>
      </c>
      <c r="N3584" s="276">
        <v>1.8191283653131152</v>
      </c>
      <c r="O3584" s="273"/>
      <c r="P3584" s="273"/>
    </row>
    <row r="3585" spans="1:16" s="11" customFormat="1">
      <c r="A3585" s="271">
        <v>3582</v>
      </c>
      <c r="C3585" s="272" t="s">
        <v>1795</v>
      </c>
      <c r="D3585" s="272" t="s">
        <v>1790</v>
      </c>
      <c r="E3585" s="272"/>
      <c r="F3585" s="273" t="s">
        <v>7145</v>
      </c>
      <c r="G3585" s="274">
        <v>306521240303</v>
      </c>
      <c r="H3585" s="273" t="s">
        <v>7171</v>
      </c>
      <c r="I3585" s="273" t="s">
        <v>5750</v>
      </c>
      <c r="J3585" s="273" t="s">
        <v>373</v>
      </c>
      <c r="K3585" s="275">
        <v>7.6100000000000001E-2</v>
      </c>
      <c r="L3585" s="275">
        <v>7.6100000000000001E-2</v>
      </c>
      <c r="M3585" s="275">
        <v>7.5354000000000004E-2</v>
      </c>
      <c r="N3585" s="276">
        <v>0.98028909329828728</v>
      </c>
      <c r="O3585" s="273"/>
      <c r="P3585" s="273"/>
    </row>
    <row r="3586" spans="1:16" s="11" customFormat="1">
      <c r="A3586" s="271">
        <v>3583</v>
      </c>
      <c r="C3586" s="272" t="s">
        <v>1795</v>
      </c>
      <c r="D3586" s="272" t="s">
        <v>1790</v>
      </c>
      <c r="E3586" s="272"/>
      <c r="F3586" s="273" t="s">
        <v>7152</v>
      </c>
      <c r="G3586" s="274">
        <v>306521340803</v>
      </c>
      <c r="H3586" s="273" t="s">
        <v>7172</v>
      </c>
      <c r="I3586" s="273" t="s">
        <v>5750</v>
      </c>
      <c r="J3586" s="273" t="s">
        <v>373</v>
      </c>
      <c r="K3586" s="275">
        <v>0.2661</v>
      </c>
      <c r="L3586" s="275">
        <v>0.2661</v>
      </c>
      <c r="M3586" s="275">
        <v>0.265181</v>
      </c>
      <c r="N3586" s="276">
        <v>0.34535888763622813</v>
      </c>
      <c r="O3586" s="273"/>
      <c r="P3586" s="273"/>
    </row>
    <row r="3587" spans="1:16" s="11" customFormat="1">
      <c r="A3587" s="271">
        <v>3584</v>
      </c>
      <c r="C3587" s="272" t="s">
        <v>1795</v>
      </c>
      <c r="D3587" s="272" t="s">
        <v>1790</v>
      </c>
      <c r="E3587" s="272"/>
      <c r="F3587" s="273" t="s">
        <v>3489</v>
      </c>
      <c r="G3587" s="274">
        <v>306521140303</v>
      </c>
      <c r="H3587" s="273" t="s">
        <v>7173</v>
      </c>
      <c r="I3587" s="273" t="s">
        <v>5750</v>
      </c>
      <c r="J3587" s="273" t="s">
        <v>373</v>
      </c>
      <c r="K3587" s="275">
        <v>0.56782200000000005</v>
      </c>
      <c r="L3587" s="275">
        <v>0.56782200000000005</v>
      </c>
      <c r="M3587" s="275">
        <v>0.56501699999999999</v>
      </c>
      <c r="N3587" s="276">
        <v>0.49399283578305481</v>
      </c>
      <c r="O3587" s="273"/>
      <c r="P3587" s="273"/>
    </row>
    <row r="3588" spans="1:16" s="11" customFormat="1">
      <c r="A3588" s="271">
        <v>3585</v>
      </c>
      <c r="C3588" s="272" t="s">
        <v>1795</v>
      </c>
      <c r="D3588" s="272" t="s">
        <v>1790</v>
      </c>
      <c r="E3588" s="272"/>
      <c r="F3588" s="273" t="s">
        <v>3525</v>
      </c>
      <c r="G3588" s="274">
        <v>306521240502</v>
      </c>
      <c r="H3588" s="273" t="s">
        <v>7174</v>
      </c>
      <c r="I3588" s="273" t="s">
        <v>5750</v>
      </c>
      <c r="J3588" s="273" t="s">
        <v>373</v>
      </c>
      <c r="K3588" s="275">
        <v>0.78369999999999995</v>
      </c>
      <c r="L3588" s="275">
        <v>0.78369999999999995</v>
      </c>
      <c r="M3588" s="275">
        <v>0.78077700000000005</v>
      </c>
      <c r="N3588" s="276">
        <v>0.3729743524307641</v>
      </c>
      <c r="O3588" s="273"/>
      <c r="P3588" s="273"/>
    </row>
    <row r="3589" spans="1:16" s="11" customFormat="1">
      <c r="A3589" s="271">
        <v>3586</v>
      </c>
      <c r="C3589" s="272" t="s">
        <v>1795</v>
      </c>
      <c r="D3589" s="272" t="s">
        <v>3527</v>
      </c>
      <c r="E3589" s="272"/>
      <c r="F3589" s="273" t="s">
        <v>7175</v>
      </c>
      <c r="G3589" s="274">
        <v>306321440404</v>
      </c>
      <c r="H3589" s="273" t="s">
        <v>7176</v>
      </c>
      <c r="I3589" s="273" t="s">
        <v>5750</v>
      </c>
      <c r="J3589" s="273" t="s">
        <v>373</v>
      </c>
      <c r="K3589" s="275">
        <v>0.39839999999999998</v>
      </c>
      <c r="L3589" s="275">
        <v>0.39839999999999998</v>
      </c>
      <c r="M3589" s="275">
        <v>0.32698500000000003</v>
      </c>
      <c r="N3589" s="276">
        <v>17.925451807228903</v>
      </c>
      <c r="O3589" s="273"/>
      <c r="P3589" s="273"/>
    </row>
    <row r="3590" spans="1:16" s="11" customFormat="1">
      <c r="A3590" s="271">
        <v>3587</v>
      </c>
      <c r="C3590" s="272" t="s">
        <v>1795</v>
      </c>
      <c r="D3590" s="272" t="s">
        <v>3527</v>
      </c>
      <c r="E3590" s="272"/>
      <c r="F3590" s="273" t="s">
        <v>7177</v>
      </c>
      <c r="G3590" s="274">
        <v>306321440102</v>
      </c>
      <c r="H3590" s="273" t="s">
        <v>7178</v>
      </c>
      <c r="I3590" s="273" t="s">
        <v>5750</v>
      </c>
      <c r="J3590" s="273" t="s">
        <v>373</v>
      </c>
      <c r="K3590" s="275">
        <v>0.38340000000000002</v>
      </c>
      <c r="L3590" s="275">
        <v>0.38340000000000002</v>
      </c>
      <c r="M3590" s="275">
        <v>0.32669199999999998</v>
      </c>
      <c r="N3590" s="276">
        <v>14.790818988002094</v>
      </c>
      <c r="O3590" s="273"/>
      <c r="P3590" s="273"/>
    </row>
    <row r="3591" spans="1:16" s="11" customFormat="1">
      <c r="A3591" s="271">
        <v>3588</v>
      </c>
      <c r="C3591" s="272" t="s">
        <v>1795</v>
      </c>
      <c r="D3591" s="272" t="s">
        <v>3527</v>
      </c>
      <c r="E3591" s="272"/>
      <c r="F3591" s="273" t="s">
        <v>7179</v>
      </c>
      <c r="G3591" s="274">
        <v>306321440501</v>
      </c>
      <c r="H3591" s="273" t="s">
        <v>7180</v>
      </c>
      <c r="I3591" s="273" t="s">
        <v>5750</v>
      </c>
      <c r="J3591" s="273" t="s">
        <v>373</v>
      </c>
      <c r="K3591" s="275">
        <v>0.5706</v>
      </c>
      <c r="L3591" s="275">
        <v>0.5706</v>
      </c>
      <c r="M3591" s="275">
        <v>0.48885099999999998</v>
      </c>
      <c r="N3591" s="276">
        <v>14.326848930949881</v>
      </c>
      <c r="O3591" s="273"/>
      <c r="P3591" s="273"/>
    </row>
    <row r="3592" spans="1:16" s="11" customFormat="1">
      <c r="A3592" s="271">
        <v>3589</v>
      </c>
      <c r="C3592" s="272" t="s">
        <v>1795</v>
      </c>
      <c r="D3592" s="272" t="s">
        <v>3527</v>
      </c>
      <c r="E3592" s="272"/>
      <c r="F3592" s="273" t="s">
        <v>7177</v>
      </c>
      <c r="G3592" s="274">
        <v>306321440101</v>
      </c>
      <c r="H3592" s="273" t="s">
        <v>7181</v>
      </c>
      <c r="I3592" s="273" t="s">
        <v>5750</v>
      </c>
      <c r="J3592" s="273" t="s">
        <v>373</v>
      </c>
      <c r="K3592" s="275">
        <v>0.2626</v>
      </c>
      <c r="L3592" s="275">
        <v>0.2626</v>
      </c>
      <c r="M3592" s="275">
        <v>0.22573699999999999</v>
      </c>
      <c r="N3592" s="276">
        <v>14.03769992383854</v>
      </c>
      <c r="O3592" s="273"/>
      <c r="P3592" s="273"/>
    </row>
    <row r="3593" spans="1:16" s="11" customFormat="1">
      <c r="A3593" s="271">
        <v>3590</v>
      </c>
      <c r="C3593" s="272" t="s">
        <v>1795</v>
      </c>
      <c r="D3593" s="272" t="s">
        <v>3527</v>
      </c>
      <c r="E3593" s="272"/>
      <c r="F3593" s="273" t="s">
        <v>7182</v>
      </c>
      <c r="G3593" s="274">
        <v>306321440301</v>
      </c>
      <c r="H3593" s="273" t="s">
        <v>7183</v>
      </c>
      <c r="I3593" s="273" t="s">
        <v>5750</v>
      </c>
      <c r="J3593" s="273" t="s">
        <v>373</v>
      </c>
      <c r="K3593" s="275">
        <v>0.42980000000000002</v>
      </c>
      <c r="L3593" s="275">
        <v>0.42980000000000002</v>
      </c>
      <c r="M3593" s="275">
        <v>0.37066100000000002</v>
      </c>
      <c r="N3593" s="276">
        <v>13.759655653792461</v>
      </c>
      <c r="O3593" s="273"/>
      <c r="P3593" s="273"/>
    </row>
    <row r="3594" spans="1:16" s="11" customFormat="1">
      <c r="A3594" s="271">
        <v>3591</v>
      </c>
      <c r="C3594" s="272" t="s">
        <v>1795</v>
      </c>
      <c r="D3594" s="272" t="s">
        <v>3527</v>
      </c>
      <c r="E3594" s="272"/>
      <c r="F3594" s="273" t="s">
        <v>7182</v>
      </c>
      <c r="G3594" s="274">
        <v>306321440302</v>
      </c>
      <c r="H3594" s="273" t="s">
        <v>7184</v>
      </c>
      <c r="I3594" s="273" t="s">
        <v>5750</v>
      </c>
      <c r="J3594" s="273" t="s">
        <v>373</v>
      </c>
      <c r="K3594" s="275">
        <v>0.88419999999999999</v>
      </c>
      <c r="L3594" s="275">
        <v>0.88419999999999999</v>
      </c>
      <c r="M3594" s="275">
        <v>0.76442699999999997</v>
      </c>
      <c r="N3594" s="276">
        <v>13.545917213300159</v>
      </c>
      <c r="O3594" s="273"/>
      <c r="P3594" s="273"/>
    </row>
    <row r="3595" spans="1:16" s="11" customFormat="1">
      <c r="A3595" s="271">
        <v>3592</v>
      </c>
      <c r="C3595" s="272" t="s">
        <v>1795</v>
      </c>
      <c r="D3595" s="272" t="s">
        <v>3527</v>
      </c>
      <c r="E3595" s="272"/>
      <c r="F3595" s="273" t="s">
        <v>7182</v>
      </c>
      <c r="G3595" s="274">
        <v>306321440303</v>
      </c>
      <c r="H3595" s="273" t="s">
        <v>7185</v>
      </c>
      <c r="I3595" s="273" t="s">
        <v>5750</v>
      </c>
      <c r="J3595" s="273" t="s">
        <v>373</v>
      </c>
      <c r="K3595" s="275">
        <v>0.78820000000000001</v>
      </c>
      <c r="L3595" s="275">
        <v>0.78820000000000001</v>
      </c>
      <c r="M3595" s="275">
        <v>0.68674599999999997</v>
      </c>
      <c r="N3595" s="276">
        <v>12.871606191322005</v>
      </c>
      <c r="O3595" s="273"/>
      <c r="P3595" s="273"/>
    </row>
    <row r="3596" spans="1:16" s="11" customFormat="1">
      <c r="A3596" s="271">
        <v>3593</v>
      </c>
      <c r="C3596" s="272" t="s">
        <v>1795</v>
      </c>
      <c r="D3596" s="272" t="s">
        <v>3527</v>
      </c>
      <c r="E3596" s="272"/>
      <c r="F3596" s="273" t="s">
        <v>7179</v>
      </c>
      <c r="G3596" s="274">
        <v>306321440502</v>
      </c>
      <c r="H3596" s="273" t="s">
        <v>7186</v>
      </c>
      <c r="I3596" s="273" t="s">
        <v>5750</v>
      </c>
      <c r="J3596" s="273" t="s">
        <v>373</v>
      </c>
      <c r="K3596" s="275">
        <v>0.40579999999999999</v>
      </c>
      <c r="L3596" s="275">
        <v>0.40579999999999999</v>
      </c>
      <c r="M3596" s="275">
        <v>0.354792</v>
      </c>
      <c r="N3596" s="276">
        <v>12.569738787580087</v>
      </c>
      <c r="O3596" s="273"/>
      <c r="P3596" s="273"/>
    </row>
    <row r="3597" spans="1:16" s="11" customFormat="1">
      <c r="A3597" s="271">
        <v>3594</v>
      </c>
      <c r="C3597" s="272" t="s">
        <v>1795</v>
      </c>
      <c r="D3597" s="272" t="s">
        <v>3527</v>
      </c>
      <c r="E3597" s="272"/>
      <c r="F3597" s="273" t="s">
        <v>7177</v>
      </c>
      <c r="G3597" s="274">
        <v>306321440104</v>
      </c>
      <c r="H3597" s="273" t="s">
        <v>7187</v>
      </c>
      <c r="I3597" s="273" t="s">
        <v>5750</v>
      </c>
      <c r="J3597" s="273" t="s">
        <v>373</v>
      </c>
      <c r="K3597" s="275">
        <v>0.66620000000000001</v>
      </c>
      <c r="L3597" s="275">
        <v>0.66620000000000001</v>
      </c>
      <c r="M3597" s="275">
        <v>0.58714900000000003</v>
      </c>
      <c r="N3597" s="276">
        <v>11.865956169318521</v>
      </c>
      <c r="O3597" s="273"/>
      <c r="P3597" s="273"/>
    </row>
    <row r="3598" spans="1:16" s="11" customFormat="1">
      <c r="A3598" s="271">
        <v>3595</v>
      </c>
      <c r="C3598" s="272" t="s">
        <v>1795</v>
      </c>
      <c r="D3598" s="272" t="s">
        <v>3527</v>
      </c>
      <c r="E3598" s="272"/>
      <c r="F3598" s="273" t="s">
        <v>7175</v>
      </c>
      <c r="G3598" s="274">
        <v>306321440402</v>
      </c>
      <c r="H3598" s="273" t="s">
        <v>7188</v>
      </c>
      <c r="I3598" s="273" t="s">
        <v>5750</v>
      </c>
      <c r="J3598" s="273" t="s">
        <v>373</v>
      </c>
      <c r="K3598" s="275">
        <v>0.28499999999999998</v>
      </c>
      <c r="L3598" s="275">
        <v>0.28499999999999998</v>
      </c>
      <c r="M3598" s="275">
        <v>0.25394800000000001</v>
      </c>
      <c r="N3598" s="276">
        <v>10.895438596491218</v>
      </c>
      <c r="O3598" s="273"/>
      <c r="P3598" s="273"/>
    </row>
    <row r="3599" spans="1:16" s="11" customFormat="1">
      <c r="A3599" s="271">
        <v>3596</v>
      </c>
      <c r="C3599" s="272" t="s">
        <v>1795</v>
      </c>
      <c r="D3599" s="272" t="s">
        <v>3527</v>
      </c>
      <c r="E3599" s="272"/>
      <c r="F3599" s="273" t="s">
        <v>3562</v>
      </c>
      <c r="G3599" s="274">
        <v>306311440206</v>
      </c>
      <c r="H3599" s="273" t="s">
        <v>7189</v>
      </c>
      <c r="I3599" s="273" t="s">
        <v>5750</v>
      </c>
      <c r="J3599" s="273" t="s">
        <v>373</v>
      </c>
      <c r="K3599" s="275">
        <v>1.2936000000000001</v>
      </c>
      <c r="L3599" s="275">
        <v>1.2936000000000001</v>
      </c>
      <c r="M3599" s="275">
        <v>1.1546160000000001</v>
      </c>
      <c r="N3599" s="276">
        <v>10.743970315398887</v>
      </c>
      <c r="O3599" s="273"/>
      <c r="P3599" s="273"/>
    </row>
    <row r="3600" spans="1:16" s="11" customFormat="1">
      <c r="A3600" s="271">
        <v>3597</v>
      </c>
      <c r="C3600" s="272" t="s">
        <v>1795</v>
      </c>
      <c r="D3600" s="272" t="s">
        <v>3527</v>
      </c>
      <c r="E3600" s="272"/>
      <c r="F3600" s="273" t="s">
        <v>3534</v>
      </c>
      <c r="G3600" s="274">
        <v>306321340702</v>
      </c>
      <c r="H3600" s="273" t="s">
        <v>7190</v>
      </c>
      <c r="I3600" s="273" t="s">
        <v>5750</v>
      </c>
      <c r="J3600" s="273" t="s">
        <v>373</v>
      </c>
      <c r="K3600" s="275">
        <v>0.74673999999999996</v>
      </c>
      <c r="L3600" s="275">
        <v>0.74673999999999996</v>
      </c>
      <c r="M3600" s="275">
        <v>0.66919399999999996</v>
      </c>
      <c r="N3600" s="276">
        <v>10.384605083429307</v>
      </c>
      <c r="O3600" s="273"/>
      <c r="P3600" s="273"/>
    </row>
    <row r="3601" spans="1:16" s="11" customFormat="1">
      <c r="A3601" s="271">
        <v>3598</v>
      </c>
      <c r="C3601" s="272" t="s">
        <v>1795</v>
      </c>
      <c r="D3601" s="272" t="s">
        <v>3527</v>
      </c>
      <c r="E3601" s="272"/>
      <c r="F3601" s="273" t="s">
        <v>3538</v>
      </c>
      <c r="G3601" s="274">
        <v>306321340303</v>
      </c>
      <c r="H3601" s="273" t="s">
        <v>7191</v>
      </c>
      <c r="I3601" s="273" t="s">
        <v>5750</v>
      </c>
      <c r="J3601" s="273" t="s">
        <v>373</v>
      </c>
      <c r="K3601" s="275">
        <v>0.77800000000000002</v>
      </c>
      <c r="L3601" s="275">
        <v>0.77800000000000002</v>
      </c>
      <c r="M3601" s="275">
        <v>0.69748399999999999</v>
      </c>
      <c r="N3601" s="276">
        <v>10.349100257069413</v>
      </c>
      <c r="O3601" s="273"/>
      <c r="P3601" s="273"/>
    </row>
    <row r="3602" spans="1:16" s="11" customFormat="1">
      <c r="A3602" s="271">
        <v>3599</v>
      </c>
      <c r="C3602" s="272" t="s">
        <v>1795</v>
      </c>
      <c r="D3602" s="272" t="s">
        <v>3527</v>
      </c>
      <c r="E3602" s="272"/>
      <c r="F3602" s="273" t="s">
        <v>7177</v>
      </c>
      <c r="G3602" s="274">
        <v>306321440103</v>
      </c>
      <c r="H3602" s="273" t="s">
        <v>6124</v>
      </c>
      <c r="I3602" s="273" t="s">
        <v>5750</v>
      </c>
      <c r="J3602" s="273" t="s">
        <v>373</v>
      </c>
      <c r="K3602" s="275">
        <v>0.66180000000000005</v>
      </c>
      <c r="L3602" s="275">
        <v>0.66180000000000005</v>
      </c>
      <c r="M3602" s="275">
        <v>0.59491000000000005</v>
      </c>
      <c r="N3602" s="276">
        <v>10.107283167119977</v>
      </c>
      <c r="O3602" s="273"/>
      <c r="P3602" s="273"/>
    </row>
    <row r="3603" spans="1:16" s="11" customFormat="1">
      <c r="A3603" s="271">
        <v>3600</v>
      </c>
      <c r="C3603" s="272" t="s">
        <v>1795</v>
      </c>
      <c r="D3603" s="272" t="s">
        <v>3527</v>
      </c>
      <c r="E3603" s="272"/>
      <c r="F3603" s="273" t="s">
        <v>3543</v>
      </c>
      <c r="G3603" s="274">
        <v>306321440202</v>
      </c>
      <c r="H3603" s="273" t="s">
        <v>7192</v>
      </c>
      <c r="I3603" s="273" t="s">
        <v>5750</v>
      </c>
      <c r="J3603" s="273" t="s">
        <v>373</v>
      </c>
      <c r="K3603" s="275">
        <v>0.46700000000000003</v>
      </c>
      <c r="L3603" s="275">
        <v>0.46700000000000003</v>
      </c>
      <c r="M3603" s="275">
        <v>0.42172599999999999</v>
      </c>
      <c r="N3603" s="276">
        <v>9.6946466809421921</v>
      </c>
      <c r="O3603" s="273"/>
      <c r="P3603" s="273"/>
    </row>
    <row r="3604" spans="1:16" s="11" customFormat="1">
      <c r="A3604" s="271">
        <v>3601</v>
      </c>
      <c r="C3604" s="272" t="s">
        <v>1795</v>
      </c>
      <c r="D3604" s="272" t="s">
        <v>3527</v>
      </c>
      <c r="E3604" s="272"/>
      <c r="F3604" s="273" t="s">
        <v>3532</v>
      </c>
      <c r="G3604" s="274">
        <v>306321340401</v>
      </c>
      <c r="H3604" s="273" t="s">
        <v>7193</v>
      </c>
      <c r="I3604" s="273" t="s">
        <v>5750</v>
      </c>
      <c r="J3604" s="273" t="s">
        <v>373</v>
      </c>
      <c r="K3604" s="275">
        <v>0.1176</v>
      </c>
      <c r="L3604" s="275">
        <v>0.1176</v>
      </c>
      <c r="M3604" s="275">
        <v>0.106209</v>
      </c>
      <c r="N3604" s="276">
        <v>9.6862244897959187</v>
      </c>
      <c r="O3604" s="273"/>
      <c r="P3604" s="273"/>
    </row>
    <row r="3605" spans="1:16" s="11" customFormat="1">
      <c r="A3605" s="271">
        <v>3602</v>
      </c>
      <c r="C3605" s="272" t="s">
        <v>1795</v>
      </c>
      <c r="D3605" s="272" t="s">
        <v>3527</v>
      </c>
      <c r="E3605" s="272"/>
      <c r="F3605" s="273" t="s">
        <v>3545</v>
      </c>
      <c r="G3605" s="274">
        <v>306321340203</v>
      </c>
      <c r="H3605" s="273" t="s">
        <v>7194</v>
      </c>
      <c r="I3605" s="273" t="s">
        <v>5750</v>
      </c>
      <c r="J3605" s="273" t="s">
        <v>373</v>
      </c>
      <c r="K3605" s="275">
        <v>0.1676</v>
      </c>
      <c r="L3605" s="275">
        <v>0.1676</v>
      </c>
      <c r="M3605" s="275">
        <v>0.15151999999999999</v>
      </c>
      <c r="N3605" s="276">
        <v>9.5942720763723219</v>
      </c>
      <c r="O3605" s="273"/>
      <c r="P3605" s="273"/>
    </row>
    <row r="3606" spans="1:16" s="11" customFormat="1">
      <c r="A3606" s="271">
        <v>3603</v>
      </c>
      <c r="C3606" s="272" t="s">
        <v>1795</v>
      </c>
      <c r="D3606" s="272" t="s">
        <v>3527</v>
      </c>
      <c r="E3606" s="272"/>
      <c r="F3606" s="273" t="s">
        <v>3536</v>
      </c>
      <c r="G3606" s="274">
        <v>306321340103</v>
      </c>
      <c r="H3606" s="273" t="s">
        <v>7195</v>
      </c>
      <c r="I3606" s="273" t="s">
        <v>5750</v>
      </c>
      <c r="J3606" s="273" t="s">
        <v>373</v>
      </c>
      <c r="K3606" s="275">
        <v>1.3091999999999999</v>
      </c>
      <c r="L3606" s="275">
        <v>1.3091999999999999</v>
      </c>
      <c r="M3606" s="275">
        <v>1.1840999999999999</v>
      </c>
      <c r="N3606" s="276">
        <v>9.5554537121906513</v>
      </c>
      <c r="O3606" s="273"/>
      <c r="P3606" s="273"/>
    </row>
    <row r="3607" spans="1:16" s="11" customFormat="1">
      <c r="A3607" s="271">
        <v>3604</v>
      </c>
      <c r="C3607" s="272" t="s">
        <v>1795</v>
      </c>
      <c r="D3607" s="272" t="s">
        <v>3527</v>
      </c>
      <c r="E3607" s="272"/>
      <c r="F3607" s="273" t="s">
        <v>3540</v>
      </c>
      <c r="G3607" s="274">
        <v>306321340603</v>
      </c>
      <c r="H3607" s="273" t="s">
        <v>7196</v>
      </c>
      <c r="I3607" s="273" t="s">
        <v>5750</v>
      </c>
      <c r="J3607" s="273" t="s">
        <v>373</v>
      </c>
      <c r="K3607" s="275">
        <v>0.79310000000000003</v>
      </c>
      <c r="L3607" s="275">
        <v>0.79310000000000003</v>
      </c>
      <c r="M3607" s="275">
        <v>0.71754399999999996</v>
      </c>
      <c r="N3607" s="276">
        <v>9.5266675072500409</v>
      </c>
      <c r="O3607" s="273"/>
      <c r="P3607" s="273"/>
    </row>
    <row r="3608" spans="1:16" s="11" customFormat="1">
      <c r="A3608" s="271">
        <v>3605</v>
      </c>
      <c r="C3608" s="272" t="s">
        <v>1795</v>
      </c>
      <c r="D3608" s="272" t="s">
        <v>3527</v>
      </c>
      <c r="E3608" s="272"/>
      <c r="F3608" s="273" t="s">
        <v>3543</v>
      </c>
      <c r="G3608" s="274">
        <v>306321440204</v>
      </c>
      <c r="H3608" s="273" t="s">
        <v>7197</v>
      </c>
      <c r="I3608" s="273" t="s">
        <v>5750</v>
      </c>
      <c r="J3608" s="273" t="s">
        <v>373</v>
      </c>
      <c r="K3608" s="275">
        <v>0.53539999999999999</v>
      </c>
      <c r="L3608" s="275">
        <v>0.53539999999999999</v>
      </c>
      <c r="M3608" s="275">
        <v>0.48505799999999999</v>
      </c>
      <c r="N3608" s="276">
        <v>9.4026895778856918</v>
      </c>
      <c r="O3608" s="273"/>
      <c r="P3608" s="273"/>
    </row>
    <row r="3609" spans="1:16" s="11" customFormat="1">
      <c r="A3609" s="271">
        <v>3606</v>
      </c>
      <c r="C3609" s="272" t="s">
        <v>1795</v>
      </c>
      <c r="D3609" s="272" t="s">
        <v>3527</v>
      </c>
      <c r="E3609" s="272"/>
      <c r="F3609" s="273" t="s">
        <v>3538</v>
      </c>
      <c r="G3609" s="274">
        <v>306321340301</v>
      </c>
      <c r="H3609" s="273" t="s">
        <v>7198</v>
      </c>
      <c r="I3609" s="273" t="s">
        <v>5750</v>
      </c>
      <c r="J3609" s="273" t="s">
        <v>373</v>
      </c>
      <c r="K3609" s="275">
        <v>0.93159999999999998</v>
      </c>
      <c r="L3609" s="275">
        <v>0.93159999999999998</v>
      </c>
      <c r="M3609" s="275">
        <v>0.84504400000000002</v>
      </c>
      <c r="N3609" s="276">
        <v>9.2911120652640573</v>
      </c>
      <c r="O3609" s="273"/>
      <c r="P3609" s="273"/>
    </row>
    <row r="3610" spans="1:16" s="11" customFormat="1">
      <c r="A3610" s="271">
        <v>3607</v>
      </c>
      <c r="C3610" s="272" t="s">
        <v>1795</v>
      </c>
      <c r="D3610" s="272" t="s">
        <v>3527</v>
      </c>
      <c r="E3610" s="272"/>
      <c r="F3610" s="273" t="s">
        <v>3540</v>
      </c>
      <c r="G3610" s="274">
        <v>306321340602</v>
      </c>
      <c r="H3610" s="273" t="s">
        <v>7199</v>
      </c>
      <c r="I3610" s="273" t="s">
        <v>5750</v>
      </c>
      <c r="J3610" s="273" t="s">
        <v>373</v>
      </c>
      <c r="K3610" s="275">
        <v>0.53180000000000005</v>
      </c>
      <c r="L3610" s="275">
        <v>0.53180000000000005</v>
      </c>
      <c r="M3610" s="275">
        <v>0.48297600000000002</v>
      </c>
      <c r="N3610" s="276">
        <v>9.1808950733358454</v>
      </c>
      <c r="O3610" s="273"/>
      <c r="P3610" s="273"/>
    </row>
    <row r="3611" spans="1:16" s="11" customFormat="1">
      <c r="A3611" s="271">
        <v>3608</v>
      </c>
      <c r="C3611" s="272" t="s">
        <v>1795</v>
      </c>
      <c r="D3611" s="272" t="s">
        <v>3527</v>
      </c>
      <c r="E3611" s="272"/>
      <c r="F3611" s="273" t="s">
        <v>3545</v>
      </c>
      <c r="G3611" s="274">
        <v>306321340202</v>
      </c>
      <c r="H3611" s="273" t="s">
        <v>7200</v>
      </c>
      <c r="I3611" s="273" t="s">
        <v>5750</v>
      </c>
      <c r="J3611" s="273" t="s">
        <v>373</v>
      </c>
      <c r="K3611" s="275">
        <v>1.0374000000000001</v>
      </c>
      <c r="L3611" s="275">
        <v>1.0374000000000001</v>
      </c>
      <c r="M3611" s="275">
        <v>0.94246099999999999</v>
      </c>
      <c r="N3611" s="276">
        <v>9.1516290726817129</v>
      </c>
      <c r="O3611" s="273"/>
      <c r="P3611" s="273"/>
    </row>
    <row r="3612" spans="1:16" s="11" customFormat="1">
      <c r="A3612" s="271">
        <v>3609</v>
      </c>
      <c r="C3612" s="272" t="s">
        <v>1795</v>
      </c>
      <c r="D3612" s="272" t="s">
        <v>3527</v>
      </c>
      <c r="E3612" s="272"/>
      <c r="F3612" s="273" t="s">
        <v>3538</v>
      </c>
      <c r="G3612" s="274">
        <v>306321340304</v>
      </c>
      <c r="H3612" s="273" t="s">
        <v>7201</v>
      </c>
      <c r="I3612" s="273" t="s">
        <v>5750</v>
      </c>
      <c r="J3612" s="273" t="s">
        <v>373</v>
      </c>
      <c r="K3612" s="275">
        <v>1.1963999999999999</v>
      </c>
      <c r="L3612" s="275">
        <v>1.1963999999999999</v>
      </c>
      <c r="M3612" s="275">
        <v>1.0872630000000001</v>
      </c>
      <c r="N3612" s="276">
        <v>9.1221163490471273</v>
      </c>
      <c r="O3612" s="273"/>
      <c r="P3612" s="273"/>
    </row>
    <row r="3613" spans="1:16" s="11" customFormat="1">
      <c r="A3613" s="271">
        <v>3610</v>
      </c>
      <c r="C3613" s="272" t="s">
        <v>1795</v>
      </c>
      <c r="D3613" s="272" t="s">
        <v>3527</v>
      </c>
      <c r="E3613" s="272"/>
      <c r="F3613" s="273" t="s">
        <v>7202</v>
      </c>
      <c r="G3613" s="274">
        <v>306321340503</v>
      </c>
      <c r="H3613" s="273" t="s">
        <v>3541</v>
      </c>
      <c r="I3613" s="273" t="s">
        <v>5750</v>
      </c>
      <c r="J3613" s="273" t="s">
        <v>373</v>
      </c>
      <c r="K3613" s="275">
        <v>0.19539999999999999</v>
      </c>
      <c r="L3613" s="275">
        <v>0.19539999999999999</v>
      </c>
      <c r="M3613" s="275">
        <v>0.17757800000000001</v>
      </c>
      <c r="N3613" s="276">
        <v>9.1207778915045949</v>
      </c>
      <c r="O3613" s="273"/>
      <c r="P3613" s="273"/>
    </row>
    <row r="3614" spans="1:16" s="11" customFormat="1">
      <c r="A3614" s="271">
        <v>3611</v>
      </c>
      <c r="C3614" s="272" t="s">
        <v>1795</v>
      </c>
      <c r="D3614" s="272" t="s">
        <v>3527</v>
      </c>
      <c r="E3614" s="272"/>
      <c r="F3614" s="273" t="s">
        <v>3540</v>
      </c>
      <c r="G3614" s="274">
        <v>306321340601</v>
      </c>
      <c r="H3614" s="273" t="s">
        <v>7203</v>
      </c>
      <c r="I3614" s="273" t="s">
        <v>5750</v>
      </c>
      <c r="J3614" s="273" t="s">
        <v>373</v>
      </c>
      <c r="K3614" s="275">
        <v>0.38419999999999999</v>
      </c>
      <c r="L3614" s="275">
        <v>0.38419999999999999</v>
      </c>
      <c r="M3614" s="275">
        <v>0.34994700000000001</v>
      </c>
      <c r="N3614" s="276">
        <v>8.9154086413326343</v>
      </c>
      <c r="O3614" s="273"/>
      <c r="P3614" s="273"/>
    </row>
    <row r="3615" spans="1:16" s="11" customFormat="1">
      <c r="A3615" s="271">
        <v>3612</v>
      </c>
      <c r="C3615" s="272" t="s">
        <v>1795</v>
      </c>
      <c r="D3615" s="272" t="s">
        <v>3527</v>
      </c>
      <c r="E3615" s="272"/>
      <c r="F3615" s="273" t="s">
        <v>3530</v>
      </c>
      <c r="G3615" s="274">
        <v>306321140108</v>
      </c>
      <c r="H3615" s="273" t="s">
        <v>7204</v>
      </c>
      <c r="I3615" s="273" t="s">
        <v>5750</v>
      </c>
      <c r="J3615" s="273" t="s">
        <v>373</v>
      </c>
      <c r="K3615" s="275">
        <v>1.0012000000000001</v>
      </c>
      <c r="L3615" s="275">
        <v>1.0012000000000001</v>
      </c>
      <c r="M3615" s="275">
        <v>0.91225900000000004</v>
      </c>
      <c r="N3615" s="276">
        <v>8.8834398721534207</v>
      </c>
      <c r="O3615" s="273"/>
      <c r="P3615" s="273"/>
    </row>
    <row r="3616" spans="1:16" s="11" customFormat="1">
      <c r="A3616" s="271">
        <v>3613</v>
      </c>
      <c r="C3616" s="272" t="s">
        <v>1795</v>
      </c>
      <c r="D3616" s="272" t="s">
        <v>3527</v>
      </c>
      <c r="E3616" s="272"/>
      <c r="F3616" s="273" t="s">
        <v>3545</v>
      </c>
      <c r="G3616" s="274">
        <v>306321340201</v>
      </c>
      <c r="H3616" s="273" t="s">
        <v>7205</v>
      </c>
      <c r="I3616" s="273" t="s">
        <v>5750</v>
      </c>
      <c r="J3616" s="273" t="s">
        <v>373</v>
      </c>
      <c r="K3616" s="275">
        <v>0.81499999999999995</v>
      </c>
      <c r="L3616" s="275">
        <v>0.81499999999999995</v>
      </c>
      <c r="M3616" s="275">
        <v>0.742757</v>
      </c>
      <c r="N3616" s="276">
        <v>8.864171779141099</v>
      </c>
      <c r="O3616" s="273"/>
      <c r="P3616" s="273"/>
    </row>
    <row r="3617" spans="1:16" s="11" customFormat="1">
      <c r="A3617" s="271">
        <v>3614</v>
      </c>
      <c r="C3617" s="272" t="s">
        <v>1795</v>
      </c>
      <c r="D3617" s="272" t="s">
        <v>3527</v>
      </c>
      <c r="E3617" s="272"/>
      <c r="F3617" s="273" t="s">
        <v>7175</v>
      </c>
      <c r="G3617" s="274">
        <v>306321440403</v>
      </c>
      <c r="H3617" s="273" t="s">
        <v>7206</v>
      </c>
      <c r="I3617" s="273" t="s">
        <v>5750</v>
      </c>
      <c r="J3617" s="273" t="s">
        <v>373</v>
      </c>
      <c r="K3617" s="275">
        <v>0.76519999999999999</v>
      </c>
      <c r="L3617" s="275">
        <v>0.76519999999999999</v>
      </c>
      <c r="M3617" s="275">
        <v>0.69843900000000003</v>
      </c>
      <c r="N3617" s="276">
        <v>8.7246471510716095</v>
      </c>
      <c r="O3617" s="273"/>
      <c r="P3617" s="273"/>
    </row>
    <row r="3618" spans="1:16" s="11" customFormat="1">
      <c r="A3618" s="271">
        <v>3615</v>
      </c>
      <c r="C3618" s="272" t="s">
        <v>1795</v>
      </c>
      <c r="D3618" s="272" t="s">
        <v>3527</v>
      </c>
      <c r="E3618" s="272"/>
      <c r="F3618" s="273" t="s">
        <v>3552</v>
      </c>
      <c r="G3618" s="274">
        <v>306321240801</v>
      </c>
      <c r="H3618" s="273" t="s">
        <v>7207</v>
      </c>
      <c r="I3618" s="273" t="s">
        <v>5750</v>
      </c>
      <c r="J3618" s="273" t="s">
        <v>373</v>
      </c>
      <c r="K3618" s="275">
        <v>0.65849999999999997</v>
      </c>
      <c r="L3618" s="275">
        <v>0.65849999999999997</v>
      </c>
      <c r="M3618" s="275">
        <v>0.60145899999999997</v>
      </c>
      <c r="N3618" s="276">
        <v>8.6622627182991661</v>
      </c>
      <c r="O3618" s="273"/>
      <c r="P3618" s="273"/>
    </row>
    <row r="3619" spans="1:16" s="11" customFormat="1">
      <c r="A3619" s="271">
        <v>3616</v>
      </c>
      <c r="C3619" s="272" t="s">
        <v>1795</v>
      </c>
      <c r="D3619" s="272" t="s">
        <v>3527</v>
      </c>
      <c r="E3619" s="272"/>
      <c r="F3619" s="273" t="s">
        <v>3536</v>
      </c>
      <c r="G3619" s="274">
        <v>306321340104</v>
      </c>
      <c r="H3619" s="273" t="s">
        <v>7208</v>
      </c>
      <c r="I3619" s="273" t="s">
        <v>5750</v>
      </c>
      <c r="J3619" s="273" t="s">
        <v>373</v>
      </c>
      <c r="K3619" s="275">
        <v>0.90720000000000001</v>
      </c>
      <c r="L3619" s="275">
        <v>0.90720000000000001</v>
      </c>
      <c r="M3619" s="275">
        <v>0.82899500000000004</v>
      </c>
      <c r="N3619" s="276">
        <v>8.6204805996472622</v>
      </c>
      <c r="O3619" s="273"/>
      <c r="P3619" s="273"/>
    </row>
    <row r="3620" spans="1:16" s="11" customFormat="1">
      <c r="A3620" s="271">
        <v>3617</v>
      </c>
      <c r="C3620" s="272" t="s">
        <v>1795</v>
      </c>
      <c r="D3620" s="272" t="s">
        <v>3527</v>
      </c>
      <c r="E3620" s="272"/>
      <c r="F3620" s="273" t="s">
        <v>3562</v>
      </c>
      <c r="G3620" s="274">
        <v>306311440202</v>
      </c>
      <c r="H3620" s="273" t="s">
        <v>6453</v>
      </c>
      <c r="I3620" s="273" t="s">
        <v>5750</v>
      </c>
      <c r="J3620" s="273" t="s">
        <v>373</v>
      </c>
      <c r="K3620" s="275">
        <v>0.80479999999999996</v>
      </c>
      <c r="L3620" s="275">
        <v>0.80479999999999996</v>
      </c>
      <c r="M3620" s="275">
        <v>0.73542399999999997</v>
      </c>
      <c r="N3620" s="276">
        <v>8.6202783300198806</v>
      </c>
      <c r="O3620" s="273"/>
      <c r="P3620" s="273"/>
    </row>
    <row r="3621" spans="1:16" s="11" customFormat="1">
      <c r="A3621" s="271">
        <v>3618</v>
      </c>
      <c r="C3621" s="272" t="s">
        <v>1795</v>
      </c>
      <c r="D3621" s="272" t="s">
        <v>3527</v>
      </c>
      <c r="E3621" s="272"/>
      <c r="F3621" s="273" t="s">
        <v>3543</v>
      </c>
      <c r="G3621" s="274">
        <v>306321440205</v>
      </c>
      <c r="H3621" s="273" t="s">
        <v>7186</v>
      </c>
      <c r="I3621" s="273" t="s">
        <v>5750</v>
      </c>
      <c r="J3621" s="273" t="s">
        <v>373</v>
      </c>
      <c r="K3621" s="275">
        <v>9.0200000000000002E-3</v>
      </c>
      <c r="L3621" s="275">
        <v>9.0200000000000002E-3</v>
      </c>
      <c r="M3621" s="275">
        <v>8.2480000000000001E-3</v>
      </c>
      <c r="N3621" s="276">
        <v>8.5587583148558775</v>
      </c>
      <c r="O3621" s="273"/>
      <c r="P3621" s="273"/>
    </row>
    <row r="3622" spans="1:16" s="11" customFormat="1">
      <c r="A3622" s="271">
        <v>3619</v>
      </c>
      <c r="C3622" s="272" t="s">
        <v>1795</v>
      </c>
      <c r="D3622" s="272" t="s">
        <v>3527</v>
      </c>
      <c r="E3622" s="272"/>
      <c r="F3622" s="273" t="s">
        <v>7202</v>
      </c>
      <c r="G3622" s="274">
        <v>306321340501</v>
      </c>
      <c r="H3622" s="273" t="s">
        <v>7209</v>
      </c>
      <c r="I3622" s="273" t="s">
        <v>5750</v>
      </c>
      <c r="J3622" s="273" t="s">
        <v>373</v>
      </c>
      <c r="K3622" s="275">
        <v>0.45750000000000002</v>
      </c>
      <c r="L3622" s="275">
        <v>0.45750000000000002</v>
      </c>
      <c r="M3622" s="275">
        <v>0.41969099999999998</v>
      </c>
      <c r="N3622" s="276">
        <v>8.2642622950819753</v>
      </c>
      <c r="O3622" s="273"/>
      <c r="P3622" s="273"/>
    </row>
    <row r="3623" spans="1:16" s="11" customFormat="1">
      <c r="A3623" s="271">
        <v>3620</v>
      </c>
      <c r="C3623" s="272" t="s">
        <v>1795</v>
      </c>
      <c r="D3623" s="272" t="s">
        <v>3527</v>
      </c>
      <c r="E3623" s="272"/>
      <c r="F3623" s="273" t="s">
        <v>3530</v>
      </c>
      <c r="G3623" s="274">
        <v>306321140107</v>
      </c>
      <c r="H3623" s="273" t="s">
        <v>7210</v>
      </c>
      <c r="I3623" s="273" t="s">
        <v>5750</v>
      </c>
      <c r="J3623" s="273" t="s">
        <v>373</v>
      </c>
      <c r="K3623" s="275">
        <v>0.339005</v>
      </c>
      <c r="L3623" s="275">
        <v>0.339005</v>
      </c>
      <c r="M3623" s="275">
        <v>0.31221399999999999</v>
      </c>
      <c r="N3623" s="276">
        <v>7.9028332915443755</v>
      </c>
      <c r="O3623" s="273"/>
      <c r="P3623" s="273"/>
    </row>
    <row r="3624" spans="1:16" s="11" customFormat="1">
      <c r="A3624" s="271">
        <v>3621</v>
      </c>
      <c r="C3624" s="272" t="s">
        <v>1795</v>
      </c>
      <c r="D3624" s="272" t="s">
        <v>3527</v>
      </c>
      <c r="E3624" s="272"/>
      <c r="F3624" s="273" t="s">
        <v>3536</v>
      </c>
      <c r="G3624" s="274">
        <v>306321340101</v>
      </c>
      <c r="H3624" s="273" t="s">
        <v>7211</v>
      </c>
      <c r="I3624" s="273" t="s">
        <v>5750</v>
      </c>
      <c r="J3624" s="273" t="s">
        <v>373</v>
      </c>
      <c r="K3624" s="275">
        <v>0.73360000000000003</v>
      </c>
      <c r="L3624" s="275">
        <v>0.73360000000000003</v>
      </c>
      <c r="M3624" s="275">
        <v>0.67615499999999995</v>
      </c>
      <c r="N3624" s="276">
        <v>7.8305616139585714</v>
      </c>
      <c r="O3624" s="273"/>
      <c r="P3624" s="273"/>
    </row>
    <row r="3625" spans="1:16" s="11" customFormat="1">
      <c r="A3625" s="271">
        <v>3622</v>
      </c>
      <c r="C3625" s="272" t="s">
        <v>1795</v>
      </c>
      <c r="D3625" s="272" t="s">
        <v>3527</v>
      </c>
      <c r="E3625" s="272"/>
      <c r="F3625" s="273" t="s">
        <v>7179</v>
      </c>
      <c r="G3625" s="274">
        <v>306321440503</v>
      </c>
      <c r="H3625" s="273" t="s">
        <v>7212</v>
      </c>
      <c r="I3625" s="273" t="s">
        <v>5750</v>
      </c>
      <c r="J3625" s="273" t="s">
        <v>373</v>
      </c>
      <c r="K3625" s="275">
        <v>0.38100000000000001</v>
      </c>
      <c r="L3625" s="275">
        <v>0.38100000000000001</v>
      </c>
      <c r="M3625" s="275">
        <v>0.35298800000000002</v>
      </c>
      <c r="N3625" s="276">
        <v>7.3522309711286038</v>
      </c>
      <c r="O3625" s="273"/>
      <c r="P3625" s="273"/>
    </row>
    <row r="3626" spans="1:16" s="11" customFormat="1">
      <c r="A3626" s="271">
        <v>3623</v>
      </c>
      <c r="C3626" s="272" t="s">
        <v>1795</v>
      </c>
      <c r="D3626" s="272" t="s">
        <v>3527</v>
      </c>
      <c r="E3626" s="272"/>
      <c r="F3626" s="273" t="s">
        <v>3534</v>
      </c>
      <c r="G3626" s="274">
        <v>306321340703</v>
      </c>
      <c r="H3626" s="273" t="s">
        <v>7213</v>
      </c>
      <c r="I3626" s="273" t="s">
        <v>5750</v>
      </c>
      <c r="J3626" s="273" t="s">
        <v>373</v>
      </c>
      <c r="K3626" s="275">
        <v>0.66505999999999998</v>
      </c>
      <c r="L3626" s="275">
        <v>0.66505999999999998</v>
      </c>
      <c r="M3626" s="275">
        <v>0.61712900000000004</v>
      </c>
      <c r="N3626" s="276">
        <v>7.2070189155865565</v>
      </c>
      <c r="O3626" s="273"/>
      <c r="P3626" s="273"/>
    </row>
    <row r="3627" spans="1:16" s="11" customFormat="1">
      <c r="A3627" s="271">
        <v>3624</v>
      </c>
      <c r="C3627" s="272" t="s">
        <v>1795</v>
      </c>
      <c r="D3627" s="272" t="s">
        <v>3527</v>
      </c>
      <c r="E3627" s="272"/>
      <c r="F3627" s="273" t="s">
        <v>3543</v>
      </c>
      <c r="G3627" s="274">
        <v>306321440201</v>
      </c>
      <c r="H3627" s="273" t="s">
        <v>7214</v>
      </c>
      <c r="I3627" s="273" t="s">
        <v>5750</v>
      </c>
      <c r="J3627" s="273" t="s">
        <v>373</v>
      </c>
      <c r="K3627" s="275">
        <v>0.49415999999999999</v>
      </c>
      <c r="L3627" s="275">
        <v>0.49415999999999999</v>
      </c>
      <c r="M3627" s="275">
        <v>0.45915699999999998</v>
      </c>
      <c r="N3627" s="276">
        <v>7.0833333333333348</v>
      </c>
      <c r="O3627" s="273"/>
      <c r="P3627" s="273"/>
    </row>
    <row r="3628" spans="1:16" s="11" customFormat="1">
      <c r="A3628" s="271">
        <v>3625</v>
      </c>
      <c r="C3628" s="272" t="s">
        <v>1795</v>
      </c>
      <c r="D3628" s="272" t="s">
        <v>3527</v>
      </c>
      <c r="E3628" s="272"/>
      <c r="F3628" s="273" t="s">
        <v>3549</v>
      </c>
      <c r="G3628" s="274">
        <v>306321240302</v>
      </c>
      <c r="H3628" s="273" t="s">
        <v>7215</v>
      </c>
      <c r="I3628" s="273" t="s">
        <v>5750</v>
      </c>
      <c r="J3628" s="273" t="s">
        <v>373</v>
      </c>
      <c r="K3628" s="275">
        <v>0.61699999999999999</v>
      </c>
      <c r="L3628" s="275">
        <v>0.61699999999999999</v>
      </c>
      <c r="M3628" s="275">
        <v>0.57697600000000004</v>
      </c>
      <c r="N3628" s="276">
        <v>6.4868719611020991</v>
      </c>
      <c r="O3628" s="273"/>
      <c r="P3628" s="273"/>
    </row>
    <row r="3629" spans="1:16" s="11" customFormat="1">
      <c r="A3629" s="271">
        <v>3626</v>
      </c>
      <c r="C3629" s="272" t="s">
        <v>1795</v>
      </c>
      <c r="D3629" s="272" t="s">
        <v>3527</v>
      </c>
      <c r="E3629" s="272"/>
      <c r="F3629" s="273" t="s">
        <v>7216</v>
      </c>
      <c r="G3629" s="274">
        <v>306321240501</v>
      </c>
      <c r="H3629" s="273" t="s">
        <v>7217</v>
      </c>
      <c r="I3629" s="273" t="s">
        <v>5750</v>
      </c>
      <c r="J3629" s="273" t="s">
        <v>373</v>
      </c>
      <c r="K3629" s="275">
        <v>1.0950000000000001E-3</v>
      </c>
      <c r="L3629" s="275">
        <v>1.0950000000000001E-3</v>
      </c>
      <c r="M3629" s="275">
        <v>1.024E-3</v>
      </c>
      <c r="N3629" s="276">
        <v>6.4840182648401914</v>
      </c>
      <c r="O3629" s="273"/>
      <c r="P3629" s="273"/>
    </row>
    <row r="3630" spans="1:16" s="11" customFormat="1">
      <c r="A3630" s="271">
        <v>3627</v>
      </c>
      <c r="C3630" s="272" t="s">
        <v>1795</v>
      </c>
      <c r="D3630" s="272" t="s">
        <v>3527</v>
      </c>
      <c r="E3630" s="272"/>
      <c r="F3630" s="273" t="s">
        <v>3549</v>
      </c>
      <c r="G3630" s="274">
        <v>306321240301</v>
      </c>
      <c r="H3630" s="273" t="s">
        <v>7218</v>
      </c>
      <c r="I3630" s="273" t="s">
        <v>5750</v>
      </c>
      <c r="J3630" s="273" t="s">
        <v>373</v>
      </c>
      <c r="K3630" s="275">
        <v>1.00284</v>
      </c>
      <c r="L3630" s="275">
        <v>1.00284</v>
      </c>
      <c r="M3630" s="275">
        <v>0.93898800000000004</v>
      </c>
      <c r="N3630" s="276">
        <v>6.3671173866219846</v>
      </c>
      <c r="O3630" s="273"/>
      <c r="P3630" s="273"/>
    </row>
    <row r="3631" spans="1:16" s="11" customFormat="1">
      <c r="A3631" s="271">
        <v>3628</v>
      </c>
      <c r="C3631" s="272" t="s">
        <v>1795</v>
      </c>
      <c r="D3631" s="272" t="s">
        <v>3527</v>
      </c>
      <c r="E3631" s="272"/>
      <c r="F3631" s="273" t="s">
        <v>3548</v>
      </c>
      <c r="G3631" s="274">
        <v>306321240602</v>
      </c>
      <c r="H3631" s="273" t="s">
        <v>7219</v>
      </c>
      <c r="I3631" s="273" t="s">
        <v>5750</v>
      </c>
      <c r="J3631" s="273" t="s">
        <v>373</v>
      </c>
      <c r="K3631" s="275">
        <v>0.28699999999999998</v>
      </c>
      <c r="L3631" s="275">
        <v>0.28699999999999998</v>
      </c>
      <c r="M3631" s="275">
        <v>0.26925100000000002</v>
      </c>
      <c r="N3631" s="276">
        <v>6.1843205574912758</v>
      </c>
      <c r="O3631" s="273"/>
      <c r="P3631" s="273"/>
    </row>
    <row r="3632" spans="1:16" s="11" customFormat="1">
      <c r="A3632" s="271">
        <v>3629</v>
      </c>
      <c r="C3632" s="272" t="s">
        <v>1795</v>
      </c>
      <c r="D3632" s="272" t="s">
        <v>3527</v>
      </c>
      <c r="E3632" s="272"/>
      <c r="F3632" s="273" t="s">
        <v>7216</v>
      </c>
      <c r="G3632" s="274">
        <v>306321240502</v>
      </c>
      <c r="H3632" s="273" t="s">
        <v>7220</v>
      </c>
      <c r="I3632" s="273" t="s">
        <v>5750</v>
      </c>
      <c r="J3632" s="273" t="s">
        <v>373</v>
      </c>
      <c r="K3632" s="275">
        <v>0.40210499999999999</v>
      </c>
      <c r="L3632" s="275">
        <v>0.40210499999999999</v>
      </c>
      <c r="M3632" s="275">
        <v>0.37723899999999999</v>
      </c>
      <c r="N3632" s="276">
        <v>6.1839569266733809</v>
      </c>
      <c r="O3632" s="273"/>
      <c r="P3632" s="273"/>
    </row>
    <row r="3633" spans="1:16" s="11" customFormat="1">
      <c r="A3633" s="271">
        <v>3630</v>
      </c>
      <c r="C3633" s="272" t="s">
        <v>1795</v>
      </c>
      <c r="D3633" s="272" t="s">
        <v>3527</v>
      </c>
      <c r="E3633" s="272"/>
      <c r="F3633" s="273" t="s">
        <v>7221</v>
      </c>
      <c r="G3633" s="274">
        <v>306321240404</v>
      </c>
      <c r="H3633" s="273" t="s">
        <v>7222</v>
      </c>
      <c r="I3633" s="273" t="s">
        <v>5750</v>
      </c>
      <c r="J3633" s="273" t="s">
        <v>373</v>
      </c>
      <c r="K3633" s="275">
        <v>0.2382</v>
      </c>
      <c r="L3633" s="275">
        <v>0.2382</v>
      </c>
      <c r="M3633" s="275">
        <v>0.22382299999999999</v>
      </c>
      <c r="N3633" s="276">
        <v>6.0356842989084809</v>
      </c>
      <c r="O3633" s="273"/>
      <c r="P3633" s="273"/>
    </row>
    <row r="3634" spans="1:16" s="11" customFormat="1">
      <c r="A3634" s="271">
        <v>3631</v>
      </c>
      <c r="C3634" s="272" t="s">
        <v>1795</v>
      </c>
      <c r="D3634" s="272" t="s">
        <v>3527</v>
      </c>
      <c r="E3634" s="272"/>
      <c r="F3634" s="273" t="s">
        <v>3530</v>
      </c>
      <c r="G3634" s="274">
        <v>306321140104</v>
      </c>
      <c r="H3634" s="273" t="s">
        <v>7209</v>
      </c>
      <c r="I3634" s="273" t="s">
        <v>5750</v>
      </c>
      <c r="J3634" s="273" t="s">
        <v>373</v>
      </c>
      <c r="K3634" s="275">
        <v>1.1137999999999999</v>
      </c>
      <c r="L3634" s="275">
        <v>1.1137999999999999</v>
      </c>
      <c r="M3634" s="275">
        <v>1.0501419999999999</v>
      </c>
      <c r="N3634" s="276">
        <v>5.715388759202729</v>
      </c>
      <c r="O3634" s="273"/>
      <c r="P3634" s="273"/>
    </row>
    <row r="3635" spans="1:16" s="11" customFormat="1">
      <c r="A3635" s="271">
        <v>3632</v>
      </c>
      <c r="C3635" s="272" t="s">
        <v>1795</v>
      </c>
      <c r="D3635" s="272" t="s">
        <v>3527</v>
      </c>
      <c r="E3635" s="272"/>
      <c r="F3635" s="273" t="s">
        <v>3530</v>
      </c>
      <c r="G3635" s="274">
        <v>306321140105</v>
      </c>
      <c r="H3635" s="273" t="s">
        <v>7223</v>
      </c>
      <c r="I3635" s="273" t="s">
        <v>5750</v>
      </c>
      <c r="J3635" s="273" t="s">
        <v>373</v>
      </c>
      <c r="K3635" s="275">
        <v>0.36499999999999999</v>
      </c>
      <c r="L3635" s="275">
        <v>0.36499999999999999</v>
      </c>
      <c r="M3635" s="275">
        <v>0.34432200000000002</v>
      </c>
      <c r="N3635" s="276">
        <v>5.6652054794520481</v>
      </c>
      <c r="O3635" s="273"/>
      <c r="P3635" s="273"/>
    </row>
    <row r="3636" spans="1:16" s="11" customFormat="1">
      <c r="A3636" s="271">
        <v>3633</v>
      </c>
      <c r="C3636" s="272" t="s">
        <v>1795</v>
      </c>
      <c r="D3636" s="272" t="s">
        <v>3527</v>
      </c>
      <c r="E3636" s="272"/>
      <c r="F3636" s="273" t="s">
        <v>3549</v>
      </c>
      <c r="G3636" s="274">
        <v>306321240303</v>
      </c>
      <c r="H3636" s="273" t="s">
        <v>3626</v>
      </c>
      <c r="I3636" s="273" t="s">
        <v>5750</v>
      </c>
      <c r="J3636" s="273" t="s">
        <v>373</v>
      </c>
      <c r="K3636" s="275">
        <v>0.48359999999999997</v>
      </c>
      <c r="L3636" s="275">
        <v>0.48359999999999997</v>
      </c>
      <c r="M3636" s="275">
        <v>0.45666299999999999</v>
      </c>
      <c r="N3636" s="276">
        <v>5.5700992555831244</v>
      </c>
      <c r="O3636" s="273"/>
      <c r="P3636" s="273"/>
    </row>
    <row r="3637" spans="1:16" s="11" customFormat="1">
      <c r="A3637" s="271">
        <v>3634</v>
      </c>
      <c r="C3637" s="272" t="s">
        <v>1795</v>
      </c>
      <c r="D3637" s="272" t="s">
        <v>3527</v>
      </c>
      <c r="E3637" s="272"/>
      <c r="F3637" s="273" t="s">
        <v>7224</v>
      </c>
      <c r="G3637" s="274">
        <v>306321240201</v>
      </c>
      <c r="H3637" s="273" t="s">
        <v>7210</v>
      </c>
      <c r="I3637" s="273" t="s">
        <v>5750</v>
      </c>
      <c r="J3637" s="273" t="s">
        <v>373</v>
      </c>
      <c r="K3637" s="275">
        <v>9.64E-2</v>
      </c>
      <c r="L3637" s="275">
        <v>9.64E-2</v>
      </c>
      <c r="M3637" s="275">
        <v>9.1046000000000002E-2</v>
      </c>
      <c r="N3637" s="276">
        <v>5.553941908713691</v>
      </c>
      <c r="O3637" s="273"/>
      <c r="P3637" s="273"/>
    </row>
    <row r="3638" spans="1:16" s="11" customFormat="1">
      <c r="A3638" s="271">
        <v>3635</v>
      </c>
      <c r="C3638" s="272" t="s">
        <v>1795</v>
      </c>
      <c r="D3638" s="272" t="s">
        <v>3527</v>
      </c>
      <c r="E3638" s="272"/>
      <c r="F3638" s="273" t="s">
        <v>3528</v>
      </c>
      <c r="G3638" s="274">
        <v>306321140201</v>
      </c>
      <c r="H3638" s="273" t="s">
        <v>7225</v>
      </c>
      <c r="I3638" s="273" t="s">
        <v>5750</v>
      </c>
      <c r="J3638" s="273" t="s">
        <v>373</v>
      </c>
      <c r="K3638" s="275">
        <v>0.83340000000000003</v>
      </c>
      <c r="L3638" s="275">
        <v>0.83340000000000003</v>
      </c>
      <c r="M3638" s="275">
        <v>0.78864000000000001</v>
      </c>
      <c r="N3638" s="276">
        <v>5.3707703383729326</v>
      </c>
      <c r="O3638" s="273"/>
      <c r="P3638" s="273"/>
    </row>
    <row r="3639" spans="1:16" s="11" customFormat="1">
      <c r="A3639" s="271">
        <v>3636</v>
      </c>
      <c r="C3639" s="272" t="s">
        <v>1795</v>
      </c>
      <c r="D3639" s="272" t="s">
        <v>3527</v>
      </c>
      <c r="E3639" s="272"/>
      <c r="F3639" s="273" t="s">
        <v>7202</v>
      </c>
      <c r="G3639" s="274">
        <v>306321340502</v>
      </c>
      <c r="H3639" s="273" t="s">
        <v>7226</v>
      </c>
      <c r="I3639" s="273" t="s">
        <v>5750</v>
      </c>
      <c r="J3639" s="273" t="s">
        <v>373</v>
      </c>
      <c r="K3639" s="275">
        <v>1.1812</v>
      </c>
      <c r="L3639" s="275">
        <v>1.1812</v>
      </c>
      <c r="M3639" s="275">
        <v>1.1182890000000001</v>
      </c>
      <c r="N3639" s="276">
        <v>5.3260243819844169</v>
      </c>
      <c r="O3639" s="273"/>
      <c r="P3639" s="273"/>
    </row>
    <row r="3640" spans="1:16" s="11" customFormat="1">
      <c r="A3640" s="271">
        <v>3637</v>
      </c>
      <c r="C3640" s="272" t="s">
        <v>1795</v>
      </c>
      <c r="D3640" s="272" t="s">
        <v>3527</v>
      </c>
      <c r="E3640" s="272"/>
      <c r="F3640" s="273" t="s">
        <v>3528</v>
      </c>
      <c r="G3640" s="274">
        <v>306321140204</v>
      </c>
      <c r="H3640" s="273" t="s">
        <v>7227</v>
      </c>
      <c r="I3640" s="273" t="s">
        <v>5750</v>
      </c>
      <c r="J3640" s="273" t="s">
        <v>373</v>
      </c>
      <c r="K3640" s="275">
        <v>0.93840000000000001</v>
      </c>
      <c r="L3640" s="275">
        <v>0.93840000000000001</v>
      </c>
      <c r="M3640" s="275">
        <v>0.89637999999999995</v>
      </c>
      <c r="N3640" s="276">
        <v>4.4778346121057178</v>
      </c>
      <c r="O3640" s="273"/>
      <c r="P3640" s="273"/>
    </row>
    <row r="3641" spans="1:16" s="11" customFormat="1">
      <c r="A3641" s="271">
        <v>3638</v>
      </c>
      <c r="C3641" s="272" t="s">
        <v>1795</v>
      </c>
      <c r="D3641" s="272" t="s">
        <v>3527</v>
      </c>
      <c r="E3641" s="272"/>
      <c r="F3641" s="273" t="s">
        <v>7228</v>
      </c>
      <c r="G3641" s="274">
        <v>306321240903</v>
      </c>
      <c r="H3641" s="273" t="s">
        <v>7229</v>
      </c>
      <c r="I3641" s="273" t="s">
        <v>5750</v>
      </c>
      <c r="J3641" s="273" t="s">
        <v>373</v>
      </c>
      <c r="K3641" s="275">
        <v>0.36099999999999999</v>
      </c>
      <c r="L3641" s="275">
        <v>0.36099999999999999</v>
      </c>
      <c r="M3641" s="275">
        <v>0.34496399999999999</v>
      </c>
      <c r="N3641" s="276">
        <v>4.4421052631578934</v>
      </c>
      <c r="O3641" s="273"/>
      <c r="P3641" s="273"/>
    </row>
    <row r="3642" spans="1:16" s="11" customFormat="1">
      <c r="A3642" s="271">
        <v>3639</v>
      </c>
      <c r="C3642" s="272" t="s">
        <v>1795</v>
      </c>
      <c r="D3642" s="272" t="s">
        <v>3527</v>
      </c>
      <c r="E3642" s="272"/>
      <c r="F3642" s="273" t="s">
        <v>7175</v>
      </c>
      <c r="G3642" s="274">
        <v>306321440401</v>
      </c>
      <c r="H3642" s="273" t="s">
        <v>7230</v>
      </c>
      <c r="I3642" s="273" t="s">
        <v>5750</v>
      </c>
      <c r="J3642" s="273" t="s">
        <v>373</v>
      </c>
      <c r="K3642" s="275">
        <v>0.436</v>
      </c>
      <c r="L3642" s="275">
        <v>0.436</v>
      </c>
      <c r="M3642" s="275">
        <v>0.41739300000000001</v>
      </c>
      <c r="N3642" s="276">
        <v>4.2676605504587117</v>
      </c>
      <c r="O3642" s="273"/>
      <c r="P3642" s="273"/>
    </row>
    <row r="3643" spans="1:16" s="11" customFormat="1">
      <c r="A3643" s="271">
        <v>3640</v>
      </c>
      <c r="C3643" s="272" t="s">
        <v>1795</v>
      </c>
      <c r="D3643" s="272" t="s">
        <v>3527</v>
      </c>
      <c r="E3643" s="272"/>
      <c r="F3643" s="273" t="s">
        <v>3552</v>
      </c>
      <c r="G3643" s="274">
        <v>306321240803</v>
      </c>
      <c r="H3643" s="273" t="s">
        <v>7231</v>
      </c>
      <c r="I3643" s="273" t="s">
        <v>5750</v>
      </c>
      <c r="J3643" s="273" t="s">
        <v>373</v>
      </c>
      <c r="K3643" s="275">
        <v>1.0285</v>
      </c>
      <c r="L3643" s="275">
        <v>1.0285</v>
      </c>
      <c r="M3643" s="275">
        <v>0.98897400000000002</v>
      </c>
      <c r="N3643" s="276">
        <v>3.8430724355857997</v>
      </c>
      <c r="O3643" s="273"/>
      <c r="P3643" s="273"/>
    </row>
    <row r="3644" spans="1:16" s="11" customFormat="1">
      <c r="A3644" s="271">
        <v>3641</v>
      </c>
      <c r="C3644" s="272" t="s">
        <v>1795</v>
      </c>
      <c r="D3644" s="272" t="s">
        <v>3527</v>
      </c>
      <c r="E3644" s="272"/>
      <c r="F3644" s="273" t="s">
        <v>3547</v>
      </c>
      <c r="G3644" s="274">
        <v>306321241001</v>
      </c>
      <c r="H3644" s="273" t="s">
        <v>7232</v>
      </c>
      <c r="I3644" s="273" t="s">
        <v>5750</v>
      </c>
      <c r="J3644" s="273" t="s">
        <v>373</v>
      </c>
      <c r="K3644" s="275">
        <v>1.19</v>
      </c>
      <c r="L3644" s="275">
        <v>1.19</v>
      </c>
      <c r="M3644" s="275">
        <v>1.146515</v>
      </c>
      <c r="N3644" s="276">
        <v>3.6542016806722684</v>
      </c>
      <c r="O3644" s="273"/>
      <c r="P3644" s="273"/>
    </row>
    <row r="3645" spans="1:16" s="11" customFormat="1">
      <c r="A3645" s="271">
        <v>3642</v>
      </c>
      <c r="C3645" s="272" t="s">
        <v>1795</v>
      </c>
      <c r="D3645" s="272" t="s">
        <v>3527</v>
      </c>
      <c r="E3645" s="272"/>
      <c r="F3645" s="273" t="s">
        <v>7224</v>
      </c>
      <c r="G3645" s="274">
        <v>306321240202</v>
      </c>
      <c r="H3645" s="273" t="s">
        <v>7188</v>
      </c>
      <c r="I3645" s="273" t="s">
        <v>5750</v>
      </c>
      <c r="J3645" s="273" t="s">
        <v>373</v>
      </c>
      <c r="K3645" s="275">
        <v>0.66320000000000001</v>
      </c>
      <c r="L3645" s="275">
        <v>0.66320000000000001</v>
      </c>
      <c r="M3645" s="275">
        <v>0.63957299999999995</v>
      </c>
      <c r="N3645" s="276">
        <v>3.5625753920386103</v>
      </c>
      <c r="O3645" s="273"/>
      <c r="P3645" s="273"/>
    </row>
    <row r="3646" spans="1:16" s="11" customFormat="1">
      <c r="A3646" s="271">
        <v>3643</v>
      </c>
      <c r="C3646" s="272" t="s">
        <v>1795</v>
      </c>
      <c r="D3646" s="272" t="s">
        <v>3527</v>
      </c>
      <c r="E3646" s="272"/>
      <c r="F3646" s="273" t="s">
        <v>7228</v>
      </c>
      <c r="G3646" s="274">
        <v>306321240901</v>
      </c>
      <c r="H3646" s="273" t="s">
        <v>7233</v>
      </c>
      <c r="I3646" s="273" t="s">
        <v>5750</v>
      </c>
      <c r="J3646" s="273" t="s">
        <v>373</v>
      </c>
      <c r="K3646" s="275">
        <v>0.495</v>
      </c>
      <c r="L3646" s="275">
        <v>0.495</v>
      </c>
      <c r="M3646" s="275">
        <v>0.47742299999999999</v>
      </c>
      <c r="N3646" s="276">
        <v>3.5509090909090926</v>
      </c>
      <c r="O3646" s="273"/>
      <c r="P3646" s="273"/>
    </row>
    <row r="3647" spans="1:16" s="11" customFormat="1">
      <c r="A3647" s="271">
        <v>3644</v>
      </c>
      <c r="C3647" s="272" t="s">
        <v>1795</v>
      </c>
      <c r="D3647" s="272" t="s">
        <v>3527</v>
      </c>
      <c r="E3647" s="272"/>
      <c r="F3647" s="273" t="s">
        <v>7224</v>
      </c>
      <c r="G3647" s="274">
        <v>306321240203</v>
      </c>
      <c r="H3647" s="273" t="s">
        <v>7234</v>
      </c>
      <c r="I3647" s="273" t="s">
        <v>5750</v>
      </c>
      <c r="J3647" s="273" t="s">
        <v>373</v>
      </c>
      <c r="K3647" s="275">
        <v>0.48359999999999997</v>
      </c>
      <c r="L3647" s="275">
        <v>0.48359999999999997</v>
      </c>
      <c r="M3647" s="275">
        <v>0.46714299999999997</v>
      </c>
      <c r="N3647" s="276">
        <v>3.4030190239867664</v>
      </c>
      <c r="O3647" s="273"/>
      <c r="P3647" s="273"/>
    </row>
    <row r="3648" spans="1:16" s="11" customFormat="1">
      <c r="A3648" s="271">
        <v>3645</v>
      </c>
      <c r="C3648" s="272" t="s">
        <v>1795</v>
      </c>
      <c r="D3648" s="272" t="s">
        <v>3527</v>
      </c>
      <c r="E3648" s="272"/>
      <c r="F3648" s="273" t="s">
        <v>7221</v>
      </c>
      <c r="G3648" s="274">
        <v>306321240403</v>
      </c>
      <c r="H3648" s="273" t="s">
        <v>7235</v>
      </c>
      <c r="I3648" s="273" t="s">
        <v>5750</v>
      </c>
      <c r="J3648" s="273" t="s">
        <v>373</v>
      </c>
      <c r="K3648" s="275">
        <v>0.45100000000000001</v>
      </c>
      <c r="L3648" s="275">
        <v>0.45100000000000001</v>
      </c>
      <c r="M3648" s="275">
        <v>0.43638500000000002</v>
      </c>
      <c r="N3648" s="276">
        <v>3.2405764966740551</v>
      </c>
      <c r="O3648" s="273"/>
      <c r="P3648" s="273"/>
    </row>
    <row r="3649" spans="1:16" s="11" customFormat="1">
      <c r="A3649" s="271">
        <v>3646</v>
      </c>
      <c r="C3649" s="272" t="s">
        <v>1795</v>
      </c>
      <c r="D3649" s="272" t="s">
        <v>3527</v>
      </c>
      <c r="E3649" s="272"/>
      <c r="F3649" s="273" t="s">
        <v>7228</v>
      </c>
      <c r="G3649" s="274">
        <v>306321240902</v>
      </c>
      <c r="H3649" s="273" t="s">
        <v>7236</v>
      </c>
      <c r="I3649" s="273" t="s">
        <v>5750</v>
      </c>
      <c r="J3649" s="273" t="s">
        <v>373</v>
      </c>
      <c r="K3649" s="275">
        <v>8.4860000000000005E-2</v>
      </c>
      <c r="L3649" s="275">
        <v>8.4860000000000005E-2</v>
      </c>
      <c r="M3649" s="275">
        <v>8.2718E-2</v>
      </c>
      <c r="N3649" s="276">
        <v>2.524157435776579</v>
      </c>
      <c r="O3649" s="273"/>
      <c r="P3649" s="273"/>
    </row>
    <row r="3650" spans="1:16" s="11" customFormat="1">
      <c r="A3650" s="271">
        <v>3647</v>
      </c>
      <c r="C3650" s="272" t="s">
        <v>1795</v>
      </c>
      <c r="D3650" s="272" t="s">
        <v>3527</v>
      </c>
      <c r="E3650" s="272"/>
      <c r="F3650" s="273" t="s">
        <v>7221</v>
      </c>
      <c r="G3650" s="274">
        <v>306321240401</v>
      </c>
      <c r="H3650" s="273" t="s">
        <v>7237</v>
      </c>
      <c r="I3650" s="273" t="s">
        <v>5750</v>
      </c>
      <c r="J3650" s="273" t="s">
        <v>373</v>
      </c>
      <c r="K3650" s="275">
        <v>0.67379999999999995</v>
      </c>
      <c r="L3650" s="275">
        <v>0.67379999999999995</v>
      </c>
      <c r="M3650" s="275">
        <v>0.66586800000000002</v>
      </c>
      <c r="N3650" s="276">
        <v>1.1772039180765717</v>
      </c>
      <c r="O3650" s="273"/>
      <c r="P3650" s="273"/>
    </row>
    <row r="3651" spans="1:16" s="11" customFormat="1">
      <c r="A3651" s="271">
        <v>3648</v>
      </c>
      <c r="C3651" s="272" t="s">
        <v>1795</v>
      </c>
      <c r="D3651" s="272" t="s">
        <v>3527</v>
      </c>
      <c r="E3651" s="272"/>
      <c r="F3651" s="273" t="s">
        <v>3548</v>
      </c>
      <c r="G3651" s="274">
        <v>306321240601</v>
      </c>
      <c r="H3651" s="273" t="s">
        <v>7238</v>
      </c>
      <c r="I3651" s="273" t="s">
        <v>5750</v>
      </c>
      <c r="J3651" s="273" t="s">
        <v>373</v>
      </c>
      <c r="K3651" s="275">
        <v>0.53300000000000003</v>
      </c>
      <c r="L3651" s="275">
        <v>0.53300000000000003</v>
      </c>
      <c r="M3651" s="275">
        <v>0.527783</v>
      </c>
      <c r="N3651" s="276">
        <v>0.97879924953096187</v>
      </c>
      <c r="O3651" s="273"/>
      <c r="P3651" s="273"/>
    </row>
    <row r="3652" spans="1:16" s="11" customFormat="1">
      <c r="A3652" s="271">
        <v>3649</v>
      </c>
      <c r="C3652" s="272" t="s">
        <v>1795</v>
      </c>
      <c r="D3652" s="272" t="s">
        <v>3527</v>
      </c>
      <c r="E3652" s="272"/>
      <c r="F3652" s="273" t="s">
        <v>7239</v>
      </c>
      <c r="G3652" s="274">
        <v>306321240101</v>
      </c>
      <c r="H3652" s="273" t="s">
        <v>7240</v>
      </c>
      <c r="I3652" s="273" t="s">
        <v>5750</v>
      </c>
      <c r="J3652" s="273" t="s">
        <v>373</v>
      </c>
      <c r="K3652" s="275">
        <v>0.44990000000000002</v>
      </c>
      <c r="L3652" s="275">
        <v>0.44990000000000002</v>
      </c>
      <c r="M3652" s="275">
        <v>0.43750499999999998</v>
      </c>
      <c r="N3652" s="276">
        <v>2.7550566792620681</v>
      </c>
      <c r="O3652" s="273"/>
      <c r="P3652" s="273"/>
    </row>
    <row r="3653" spans="1:16" s="11" customFormat="1">
      <c r="A3653" s="271">
        <v>3650</v>
      </c>
      <c r="C3653" s="272" t="s">
        <v>1795</v>
      </c>
      <c r="D3653" s="272" t="s">
        <v>3527</v>
      </c>
      <c r="E3653" s="272"/>
      <c r="F3653" s="273" t="s">
        <v>7239</v>
      </c>
      <c r="G3653" s="274">
        <v>306321240102</v>
      </c>
      <c r="H3653" s="273" t="s">
        <v>7241</v>
      </c>
      <c r="I3653" s="273" t="s">
        <v>5750</v>
      </c>
      <c r="J3653" s="273" t="s">
        <v>373</v>
      </c>
      <c r="K3653" s="275">
        <v>0.4168</v>
      </c>
      <c r="L3653" s="275">
        <v>0.4168</v>
      </c>
      <c r="M3653" s="275">
        <v>0.40615899999999999</v>
      </c>
      <c r="N3653" s="276">
        <v>2.5530230326295613</v>
      </c>
      <c r="O3653" s="273"/>
      <c r="P3653" s="273"/>
    </row>
    <row r="3654" spans="1:16" s="11" customFormat="1">
      <c r="A3654" s="271">
        <v>3651</v>
      </c>
      <c r="C3654" s="272" t="s">
        <v>1795</v>
      </c>
      <c r="D3654" s="272" t="s">
        <v>3527</v>
      </c>
      <c r="E3654" s="272"/>
      <c r="F3654" s="273" t="s">
        <v>7239</v>
      </c>
      <c r="G3654" s="274">
        <v>306321240103</v>
      </c>
      <c r="H3654" s="273" t="s">
        <v>7242</v>
      </c>
      <c r="I3654" s="273" t="s">
        <v>5750</v>
      </c>
      <c r="J3654" s="273" t="s">
        <v>373</v>
      </c>
      <c r="K3654" s="275">
        <v>0.4395</v>
      </c>
      <c r="L3654" s="275">
        <v>0.4395</v>
      </c>
      <c r="M3654" s="275">
        <v>0.42855900000000002</v>
      </c>
      <c r="N3654" s="276">
        <v>2.489419795221838</v>
      </c>
      <c r="O3654" s="273"/>
      <c r="P3654" s="273"/>
    </row>
    <row r="3655" spans="1:16" s="11" customFormat="1">
      <c r="A3655" s="271">
        <v>3652</v>
      </c>
      <c r="C3655" s="272" t="s">
        <v>1795</v>
      </c>
      <c r="D3655" s="272" t="s">
        <v>3527</v>
      </c>
      <c r="E3655" s="272"/>
      <c r="F3655" s="273" t="s">
        <v>3562</v>
      </c>
      <c r="G3655" s="274">
        <v>306311440207</v>
      </c>
      <c r="H3655" s="273" t="s">
        <v>7243</v>
      </c>
      <c r="I3655" s="273" t="s">
        <v>5750</v>
      </c>
      <c r="J3655" s="273" t="s">
        <v>373</v>
      </c>
      <c r="K3655" s="275">
        <v>0.53100000000000003</v>
      </c>
      <c r="L3655" s="275">
        <v>0.53100000000000003</v>
      </c>
      <c r="M3655" s="275">
        <v>0.527783</v>
      </c>
      <c r="N3655" s="276">
        <v>0.60583804143126652</v>
      </c>
      <c r="O3655" s="273"/>
      <c r="P3655" s="273"/>
    </row>
    <row r="3656" spans="1:16" s="11" customFormat="1">
      <c r="A3656" s="271">
        <v>3653</v>
      </c>
      <c r="C3656" s="272" t="s">
        <v>1795</v>
      </c>
      <c r="D3656" s="272" t="s">
        <v>3527</v>
      </c>
      <c r="E3656" s="272"/>
      <c r="F3656" s="273" t="s">
        <v>3555</v>
      </c>
      <c r="G3656" s="274">
        <v>306311140202</v>
      </c>
      <c r="H3656" s="273" t="s">
        <v>7244</v>
      </c>
      <c r="I3656" s="273" t="s">
        <v>5750</v>
      </c>
      <c r="J3656" s="273" t="s">
        <v>373</v>
      </c>
      <c r="K3656" s="275">
        <v>0.32069999999999999</v>
      </c>
      <c r="L3656" s="275">
        <v>0.32069999999999999</v>
      </c>
      <c r="M3656" s="275">
        <v>0.23628399999999999</v>
      </c>
      <c r="N3656" s="276">
        <v>26.322419706891175</v>
      </c>
      <c r="O3656" s="273"/>
      <c r="P3656" s="273"/>
    </row>
    <row r="3657" spans="1:16" s="11" customFormat="1">
      <c r="A3657" s="271">
        <v>3654</v>
      </c>
      <c r="C3657" s="272" t="s">
        <v>1795</v>
      </c>
      <c r="D3657" s="272" t="s">
        <v>3527</v>
      </c>
      <c r="E3657" s="272"/>
      <c r="F3657" s="273" t="s">
        <v>3553</v>
      </c>
      <c r="G3657" s="274">
        <v>306311140105</v>
      </c>
      <c r="H3657" s="273" t="s">
        <v>7245</v>
      </c>
      <c r="I3657" s="273" t="s">
        <v>5750</v>
      </c>
      <c r="J3657" s="273" t="s">
        <v>373</v>
      </c>
      <c r="K3657" s="275">
        <v>0.73770000000000002</v>
      </c>
      <c r="L3657" s="275">
        <v>0.73770000000000002</v>
      </c>
      <c r="M3657" s="275">
        <v>0.54355200000000004</v>
      </c>
      <c r="N3657" s="276">
        <v>26.318015453436356</v>
      </c>
      <c r="O3657" s="273"/>
      <c r="P3657" s="273"/>
    </row>
    <row r="3658" spans="1:16" s="11" customFormat="1">
      <c r="A3658" s="271">
        <v>3655</v>
      </c>
      <c r="C3658" s="272" t="s">
        <v>1795</v>
      </c>
      <c r="D3658" s="272" t="s">
        <v>3527</v>
      </c>
      <c r="E3658" s="272"/>
      <c r="F3658" s="273" t="s">
        <v>7246</v>
      </c>
      <c r="G3658" s="274">
        <v>306311240703</v>
      </c>
      <c r="H3658" s="273" t="s">
        <v>7247</v>
      </c>
      <c r="I3658" s="273" t="s">
        <v>5750</v>
      </c>
      <c r="J3658" s="273" t="s">
        <v>373</v>
      </c>
      <c r="K3658" s="275">
        <v>0.64139999999999997</v>
      </c>
      <c r="L3658" s="275">
        <v>0.64139999999999997</v>
      </c>
      <c r="M3658" s="275">
        <v>0.46975099999999997</v>
      </c>
      <c r="N3658" s="276">
        <v>26.761615216713441</v>
      </c>
      <c r="O3658" s="273"/>
      <c r="P3658" s="273"/>
    </row>
    <row r="3659" spans="1:16" s="11" customFormat="1">
      <c r="A3659" s="271">
        <v>3656</v>
      </c>
      <c r="C3659" s="272" t="s">
        <v>1795</v>
      </c>
      <c r="D3659" s="272" t="s">
        <v>3527</v>
      </c>
      <c r="E3659" s="272"/>
      <c r="F3659" s="273" t="s">
        <v>7246</v>
      </c>
      <c r="G3659" s="274">
        <v>306311240702</v>
      </c>
      <c r="H3659" s="273" t="s">
        <v>7248</v>
      </c>
      <c r="I3659" s="273" t="s">
        <v>5750</v>
      </c>
      <c r="J3659" s="273" t="s">
        <v>373</v>
      </c>
      <c r="K3659" s="275">
        <v>0.99480000000000002</v>
      </c>
      <c r="L3659" s="275">
        <v>0.99480000000000002</v>
      </c>
      <c r="M3659" s="275">
        <v>0.77183999999999997</v>
      </c>
      <c r="N3659" s="276">
        <v>22.412545235223163</v>
      </c>
      <c r="O3659" s="273"/>
      <c r="P3659" s="273"/>
    </row>
    <row r="3660" spans="1:16" s="11" customFormat="1">
      <c r="A3660" s="271">
        <v>3657</v>
      </c>
      <c r="C3660" s="272" t="s">
        <v>1795</v>
      </c>
      <c r="D3660" s="272" t="s">
        <v>3527</v>
      </c>
      <c r="E3660" s="272"/>
      <c r="F3660" s="273" t="s">
        <v>3564</v>
      </c>
      <c r="G3660" s="274">
        <v>306311540105</v>
      </c>
      <c r="H3660" s="273" t="s">
        <v>7249</v>
      </c>
      <c r="I3660" s="273" t="s">
        <v>5750</v>
      </c>
      <c r="J3660" s="273" t="s">
        <v>373</v>
      </c>
      <c r="K3660" s="275">
        <v>0.49293300000000001</v>
      </c>
      <c r="L3660" s="275">
        <v>0.49293300000000001</v>
      </c>
      <c r="M3660" s="275">
        <v>0.40034599999999998</v>
      </c>
      <c r="N3660" s="276">
        <v>18.782877186149037</v>
      </c>
      <c r="O3660" s="273"/>
      <c r="P3660" s="273"/>
    </row>
    <row r="3661" spans="1:16" s="11" customFormat="1">
      <c r="A3661" s="271">
        <v>3658</v>
      </c>
      <c r="C3661" s="272" t="s">
        <v>1795</v>
      </c>
      <c r="D3661" s="272" t="s">
        <v>3527</v>
      </c>
      <c r="E3661" s="272"/>
      <c r="F3661" s="273" t="s">
        <v>3580</v>
      </c>
      <c r="G3661" s="274">
        <v>306311240106</v>
      </c>
      <c r="H3661" s="273" t="s">
        <v>7250</v>
      </c>
      <c r="I3661" s="273" t="s">
        <v>5750</v>
      </c>
      <c r="J3661" s="273" t="s">
        <v>373</v>
      </c>
      <c r="K3661" s="275">
        <v>0.39539999999999997</v>
      </c>
      <c r="L3661" s="275">
        <v>0.39539999999999997</v>
      </c>
      <c r="M3661" s="275">
        <v>0.33044099999999998</v>
      </c>
      <c r="N3661" s="276">
        <v>16.428679817905916</v>
      </c>
      <c r="O3661" s="273"/>
      <c r="P3661" s="273"/>
    </row>
    <row r="3662" spans="1:16" s="11" customFormat="1">
      <c r="A3662" s="271">
        <v>3659</v>
      </c>
      <c r="C3662" s="272" t="s">
        <v>1795</v>
      </c>
      <c r="D3662" s="272" t="s">
        <v>3527</v>
      </c>
      <c r="E3662" s="272"/>
      <c r="F3662" s="273" t="s">
        <v>7251</v>
      </c>
      <c r="G3662" s="274">
        <v>306311340403</v>
      </c>
      <c r="H3662" s="273" t="s">
        <v>7252</v>
      </c>
      <c r="I3662" s="273" t="s">
        <v>5750</v>
      </c>
      <c r="J3662" s="273" t="s">
        <v>373</v>
      </c>
      <c r="K3662" s="275">
        <v>0.51719999999999999</v>
      </c>
      <c r="L3662" s="275">
        <v>0.51719999999999999</v>
      </c>
      <c r="M3662" s="275">
        <v>0.432672</v>
      </c>
      <c r="N3662" s="276">
        <v>16.343387470997676</v>
      </c>
      <c r="O3662" s="273"/>
      <c r="P3662" s="273"/>
    </row>
    <row r="3663" spans="1:16" s="11" customFormat="1">
      <c r="A3663" s="271">
        <v>3660</v>
      </c>
      <c r="C3663" s="272" t="s">
        <v>1795</v>
      </c>
      <c r="D3663" s="272" t="s">
        <v>3527</v>
      </c>
      <c r="E3663" s="272"/>
      <c r="F3663" s="273" t="s">
        <v>3575</v>
      </c>
      <c r="G3663" s="274">
        <v>306311240602</v>
      </c>
      <c r="H3663" s="273" t="s">
        <v>7253</v>
      </c>
      <c r="I3663" s="273" t="s">
        <v>5750</v>
      </c>
      <c r="J3663" s="273" t="s">
        <v>373</v>
      </c>
      <c r="K3663" s="275">
        <v>1.07</v>
      </c>
      <c r="L3663" s="275">
        <v>1.07</v>
      </c>
      <c r="M3663" s="275">
        <v>0.90507499999999996</v>
      </c>
      <c r="N3663" s="276">
        <v>15.413551401869166</v>
      </c>
      <c r="O3663" s="273"/>
      <c r="P3663" s="273"/>
    </row>
    <row r="3664" spans="1:16" s="11" customFormat="1">
      <c r="A3664" s="271">
        <v>3661</v>
      </c>
      <c r="C3664" s="272" t="s">
        <v>1795</v>
      </c>
      <c r="D3664" s="272" t="s">
        <v>3527</v>
      </c>
      <c r="E3664" s="272"/>
      <c r="F3664" s="273" t="s">
        <v>3568</v>
      </c>
      <c r="G3664" s="274">
        <v>306311340202</v>
      </c>
      <c r="H3664" s="273" t="s">
        <v>7254</v>
      </c>
      <c r="I3664" s="273" t="s">
        <v>5750</v>
      </c>
      <c r="J3664" s="273" t="s">
        <v>373</v>
      </c>
      <c r="K3664" s="275">
        <v>0.99119999999999997</v>
      </c>
      <c r="L3664" s="275">
        <v>0.99119999999999997</v>
      </c>
      <c r="M3664" s="275">
        <v>0.83845700000000001</v>
      </c>
      <c r="N3664" s="276">
        <v>15.409907183212265</v>
      </c>
      <c r="O3664" s="273"/>
      <c r="P3664" s="273"/>
    </row>
    <row r="3665" spans="1:16" s="11" customFormat="1">
      <c r="A3665" s="271">
        <v>3662</v>
      </c>
      <c r="C3665" s="272" t="s">
        <v>1795</v>
      </c>
      <c r="D3665" s="272" t="s">
        <v>3527</v>
      </c>
      <c r="E3665" s="272"/>
      <c r="F3665" s="273" t="s">
        <v>7255</v>
      </c>
      <c r="G3665" s="274">
        <v>306311240401</v>
      </c>
      <c r="H3665" s="273" t="s">
        <v>7256</v>
      </c>
      <c r="I3665" s="273" t="s">
        <v>5750</v>
      </c>
      <c r="J3665" s="273" t="s">
        <v>373</v>
      </c>
      <c r="K3665" s="275">
        <v>1.2044999999999999</v>
      </c>
      <c r="L3665" s="275">
        <v>1.2044999999999999</v>
      </c>
      <c r="M3665" s="275">
        <v>1.022224</v>
      </c>
      <c r="N3665" s="276">
        <v>15.132918223329172</v>
      </c>
      <c r="O3665" s="273"/>
      <c r="P3665" s="273"/>
    </row>
    <row r="3666" spans="1:16" s="11" customFormat="1">
      <c r="A3666" s="271">
        <v>3663</v>
      </c>
      <c r="C3666" s="272" t="s">
        <v>1795</v>
      </c>
      <c r="D3666" s="272" t="s">
        <v>3527</v>
      </c>
      <c r="E3666" s="272"/>
      <c r="F3666" s="273" t="s">
        <v>7251</v>
      </c>
      <c r="G3666" s="274">
        <v>306311340404</v>
      </c>
      <c r="H3666" s="273" t="s">
        <v>7257</v>
      </c>
      <c r="I3666" s="273" t="s">
        <v>5750</v>
      </c>
      <c r="J3666" s="273" t="s">
        <v>373</v>
      </c>
      <c r="K3666" s="275">
        <v>0.63160000000000005</v>
      </c>
      <c r="L3666" s="275">
        <v>0.63160000000000005</v>
      </c>
      <c r="M3666" s="275">
        <v>0.53620800000000002</v>
      </c>
      <c r="N3666" s="276">
        <v>15.103229892336925</v>
      </c>
      <c r="O3666" s="273"/>
      <c r="P3666" s="273"/>
    </row>
    <row r="3667" spans="1:16" s="11" customFormat="1">
      <c r="A3667" s="271">
        <v>3664</v>
      </c>
      <c r="C3667" s="272" t="s">
        <v>1795</v>
      </c>
      <c r="D3667" s="272" t="s">
        <v>3527</v>
      </c>
      <c r="E3667" s="272"/>
      <c r="F3667" s="273" t="s">
        <v>7258</v>
      </c>
      <c r="G3667" s="274">
        <v>306311240502</v>
      </c>
      <c r="H3667" s="273" t="s">
        <v>7259</v>
      </c>
      <c r="I3667" s="273" t="s">
        <v>5750</v>
      </c>
      <c r="J3667" s="273" t="s">
        <v>373</v>
      </c>
      <c r="K3667" s="275">
        <v>0.5302</v>
      </c>
      <c r="L3667" s="275">
        <v>0.5302</v>
      </c>
      <c r="M3667" s="275">
        <v>0.45341500000000001</v>
      </c>
      <c r="N3667" s="276">
        <v>14.482270841192001</v>
      </c>
      <c r="O3667" s="273"/>
      <c r="P3667" s="273"/>
    </row>
    <row r="3668" spans="1:16" s="11" customFormat="1">
      <c r="A3668" s="271">
        <v>3665</v>
      </c>
      <c r="C3668" s="272" t="s">
        <v>1795</v>
      </c>
      <c r="D3668" s="272" t="s">
        <v>3527</v>
      </c>
      <c r="E3668" s="272"/>
      <c r="F3668" s="273" t="s">
        <v>3580</v>
      </c>
      <c r="G3668" s="274">
        <v>306311240103</v>
      </c>
      <c r="H3668" s="273" t="s">
        <v>7260</v>
      </c>
      <c r="I3668" s="273" t="s">
        <v>5750</v>
      </c>
      <c r="J3668" s="273" t="s">
        <v>373</v>
      </c>
      <c r="K3668" s="275">
        <v>0.90512000000000004</v>
      </c>
      <c r="L3668" s="275">
        <v>0.90512000000000004</v>
      </c>
      <c r="M3668" s="275">
        <v>0.77576999999999996</v>
      </c>
      <c r="N3668" s="276">
        <v>14.290922750574516</v>
      </c>
      <c r="O3668" s="273"/>
      <c r="P3668" s="273"/>
    </row>
    <row r="3669" spans="1:16" s="11" customFormat="1">
      <c r="A3669" s="271">
        <v>3666</v>
      </c>
      <c r="C3669" s="272" t="s">
        <v>1795</v>
      </c>
      <c r="D3669" s="272" t="s">
        <v>3527</v>
      </c>
      <c r="E3669" s="272"/>
      <c r="F3669" s="273" t="s">
        <v>3580</v>
      </c>
      <c r="G3669" s="274">
        <v>306311240101</v>
      </c>
      <c r="H3669" s="273" t="s">
        <v>7261</v>
      </c>
      <c r="I3669" s="273" t="s">
        <v>5750</v>
      </c>
      <c r="J3669" s="273" t="s">
        <v>373</v>
      </c>
      <c r="K3669" s="275">
        <v>0.88180000000000003</v>
      </c>
      <c r="L3669" s="275">
        <v>0.88180000000000003</v>
      </c>
      <c r="M3669" s="275">
        <v>0.75841899999999995</v>
      </c>
      <c r="N3669" s="276">
        <v>13.991948287593567</v>
      </c>
      <c r="O3669" s="273"/>
      <c r="P3669" s="273"/>
    </row>
    <row r="3670" spans="1:16" s="11" customFormat="1">
      <c r="A3670" s="271">
        <v>3667</v>
      </c>
      <c r="C3670" s="272" t="s">
        <v>1795</v>
      </c>
      <c r="D3670" s="272" t="s">
        <v>3527</v>
      </c>
      <c r="E3670" s="272"/>
      <c r="F3670" s="273" t="s">
        <v>3564</v>
      </c>
      <c r="G3670" s="274">
        <v>306311540101</v>
      </c>
      <c r="H3670" s="273" t="s">
        <v>7262</v>
      </c>
      <c r="I3670" s="273" t="s">
        <v>5750</v>
      </c>
      <c r="J3670" s="273" t="s">
        <v>373</v>
      </c>
      <c r="K3670" s="275">
        <v>1.2423999999999999</v>
      </c>
      <c r="L3670" s="275">
        <v>1.2423999999999999</v>
      </c>
      <c r="M3670" s="275">
        <v>1.06907</v>
      </c>
      <c r="N3670" s="276">
        <v>13.951223438506116</v>
      </c>
      <c r="O3670" s="273"/>
      <c r="P3670" s="273"/>
    </row>
    <row r="3671" spans="1:16" s="11" customFormat="1">
      <c r="A3671" s="271">
        <v>3668</v>
      </c>
      <c r="C3671" s="272" t="s">
        <v>1795</v>
      </c>
      <c r="D3671" s="272" t="s">
        <v>3527</v>
      </c>
      <c r="E3671" s="272"/>
      <c r="F3671" s="273" t="s">
        <v>7251</v>
      </c>
      <c r="G3671" s="274">
        <v>306311340402</v>
      </c>
      <c r="H3671" s="273" t="s">
        <v>7263</v>
      </c>
      <c r="I3671" s="273" t="s">
        <v>5750</v>
      </c>
      <c r="J3671" s="273" t="s">
        <v>373</v>
      </c>
      <c r="K3671" s="275">
        <v>0.62480000000000002</v>
      </c>
      <c r="L3671" s="275">
        <v>0.62480000000000002</v>
      </c>
      <c r="M3671" s="275">
        <v>0.53806299999999996</v>
      </c>
      <c r="N3671" s="276">
        <v>13.882362355953914</v>
      </c>
      <c r="O3671" s="273"/>
      <c r="P3671" s="273"/>
    </row>
    <row r="3672" spans="1:16" s="11" customFormat="1">
      <c r="A3672" s="271">
        <v>3669</v>
      </c>
      <c r="C3672" s="272" t="s">
        <v>1795</v>
      </c>
      <c r="D3672" s="272" t="s">
        <v>3527</v>
      </c>
      <c r="E3672" s="272"/>
      <c r="F3672" s="273" t="s">
        <v>7264</v>
      </c>
      <c r="G3672" s="274">
        <v>306311340304</v>
      </c>
      <c r="H3672" s="273" t="s">
        <v>5756</v>
      </c>
      <c r="I3672" s="273" t="s">
        <v>5750</v>
      </c>
      <c r="J3672" s="273" t="s">
        <v>373</v>
      </c>
      <c r="K3672" s="275">
        <v>0.57199999999999995</v>
      </c>
      <c r="L3672" s="275">
        <v>0.57199999999999995</v>
      </c>
      <c r="M3672" s="275">
        <v>0.49456699999999998</v>
      </c>
      <c r="N3672" s="276">
        <v>13.537237762237758</v>
      </c>
      <c r="O3672" s="273"/>
      <c r="P3672" s="273"/>
    </row>
    <row r="3673" spans="1:16" s="11" customFormat="1">
      <c r="A3673" s="271">
        <v>3670</v>
      </c>
      <c r="C3673" s="272" t="s">
        <v>1795</v>
      </c>
      <c r="D3673" s="272" t="s">
        <v>3527</v>
      </c>
      <c r="E3673" s="272"/>
      <c r="F3673" s="273" t="s">
        <v>3580</v>
      </c>
      <c r="G3673" s="274">
        <v>306311240105</v>
      </c>
      <c r="H3673" s="273" t="s">
        <v>7265</v>
      </c>
      <c r="I3673" s="273" t="s">
        <v>5750</v>
      </c>
      <c r="J3673" s="273" t="s">
        <v>373</v>
      </c>
      <c r="K3673" s="275">
        <v>0.72606000000000004</v>
      </c>
      <c r="L3673" s="275">
        <v>0.72606000000000004</v>
      </c>
      <c r="M3673" s="275">
        <v>0.628243</v>
      </c>
      <c r="N3673" s="276">
        <v>13.472302564526354</v>
      </c>
      <c r="O3673" s="273"/>
      <c r="P3673" s="273"/>
    </row>
    <row r="3674" spans="1:16" s="11" customFormat="1">
      <c r="A3674" s="271">
        <v>3671</v>
      </c>
      <c r="C3674" s="272" t="s">
        <v>1795</v>
      </c>
      <c r="D3674" s="272" t="s">
        <v>3527</v>
      </c>
      <c r="E3674" s="272"/>
      <c r="F3674" s="273" t="s">
        <v>7255</v>
      </c>
      <c r="G3674" s="274">
        <v>306311240403</v>
      </c>
      <c r="H3674" s="273" t="s">
        <v>7266</v>
      </c>
      <c r="I3674" s="273" t="s">
        <v>5750</v>
      </c>
      <c r="J3674" s="273" t="s">
        <v>373</v>
      </c>
      <c r="K3674" s="275">
        <v>0.41639999999999999</v>
      </c>
      <c r="L3674" s="275">
        <v>0.41639999999999999</v>
      </c>
      <c r="M3674" s="275">
        <v>0.36066700000000002</v>
      </c>
      <c r="N3674" s="276">
        <v>13.384486071085488</v>
      </c>
      <c r="O3674" s="273"/>
      <c r="P3674" s="273"/>
    </row>
    <row r="3675" spans="1:16" s="11" customFormat="1">
      <c r="A3675" s="271">
        <v>3672</v>
      </c>
      <c r="C3675" s="272" t="s">
        <v>1795</v>
      </c>
      <c r="D3675" s="272" t="s">
        <v>3527</v>
      </c>
      <c r="E3675" s="272"/>
      <c r="F3675" s="273" t="s">
        <v>3560</v>
      </c>
      <c r="G3675" s="274">
        <v>306311340101</v>
      </c>
      <c r="H3675" s="273" t="s">
        <v>7267</v>
      </c>
      <c r="I3675" s="273" t="s">
        <v>5750</v>
      </c>
      <c r="J3675" s="273" t="s">
        <v>373</v>
      </c>
      <c r="K3675" s="275">
        <v>1.0716000000000001</v>
      </c>
      <c r="L3675" s="275">
        <v>1.0716000000000001</v>
      </c>
      <c r="M3675" s="275">
        <v>0.93153399999999997</v>
      </c>
      <c r="N3675" s="276">
        <v>13.070735349010837</v>
      </c>
      <c r="O3675" s="273"/>
      <c r="P3675" s="273"/>
    </row>
    <row r="3676" spans="1:16" s="11" customFormat="1">
      <c r="A3676" s="271">
        <v>3673</v>
      </c>
      <c r="C3676" s="272" t="s">
        <v>1795</v>
      </c>
      <c r="D3676" s="272" t="s">
        <v>3527</v>
      </c>
      <c r="E3676" s="272"/>
      <c r="F3676" s="273" t="s">
        <v>3560</v>
      </c>
      <c r="G3676" s="274">
        <v>306311340103</v>
      </c>
      <c r="H3676" s="273" t="s">
        <v>7268</v>
      </c>
      <c r="I3676" s="273" t="s">
        <v>5750</v>
      </c>
      <c r="J3676" s="273" t="s">
        <v>373</v>
      </c>
      <c r="K3676" s="275">
        <v>0.68820000000000003</v>
      </c>
      <c r="L3676" s="275">
        <v>0.68820000000000003</v>
      </c>
      <c r="M3676" s="275">
        <v>0.59832700000000005</v>
      </c>
      <c r="N3676" s="276">
        <v>13.059139784946233</v>
      </c>
      <c r="O3676" s="273"/>
      <c r="P3676" s="273"/>
    </row>
    <row r="3677" spans="1:16" s="11" customFormat="1">
      <c r="A3677" s="271">
        <v>3674</v>
      </c>
      <c r="C3677" s="272" t="s">
        <v>1795</v>
      </c>
      <c r="D3677" s="272" t="s">
        <v>3527</v>
      </c>
      <c r="E3677" s="272"/>
      <c r="F3677" s="273" t="s">
        <v>7269</v>
      </c>
      <c r="G3677" s="274">
        <v>306311240802</v>
      </c>
      <c r="H3677" s="273" t="s">
        <v>7270</v>
      </c>
      <c r="I3677" s="273" t="s">
        <v>5750</v>
      </c>
      <c r="J3677" s="273" t="s">
        <v>373</v>
      </c>
      <c r="K3677" s="275">
        <v>0.84350000000000003</v>
      </c>
      <c r="L3677" s="275">
        <v>0.84350000000000003</v>
      </c>
      <c r="M3677" s="275">
        <v>0.73421999999999998</v>
      </c>
      <c r="N3677" s="276">
        <v>12.955542382928281</v>
      </c>
      <c r="O3677" s="273"/>
      <c r="P3677" s="273"/>
    </row>
    <row r="3678" spans="1:16" s="11" customFormat="1">
      <c r="A3678" s="271">
        <v>3675</v>
      </c>
      <c r="C3678" s="272" t="s">
        <v>1795</v>
      </c>
      <c r="D3678" s="272" t="s">
        <v>3527</v>
      </c>
      <c r="E3678" s="272"/>
      <c r="F3678" s="273" t="s">
        <v>7251</v>
      </c>
      <c r="G3678" s="274">
        <v>306311340401</v>
      </c>
      <c r="H3678" s="273" t="s">
        <v>7271</v>
      </c>
      <c r="I3678" s="273" t="s">
        <v>5750</v>
      </c>
      <c r="J3678" s="273" t="s">
        <v>373</v>
      </c>
      <c r="K3678" s="275">
        <v>0.50119999999999998</v>
      </c>
      <c r="L3678" s="275">
        <v>0.50119999999999998</v>
      </c>
      <c r="M3678" s="275">
        <v>0.43627100000000002</v>
      </c>
      <c r="N3678" s="276">
        <v>12.954708699122101</v>
      </c>
      <c r="O3678" s="273"/>
      <c r="P3678" s="273"/>
    </row>
    <row r="3679" spans="1:16" s="11" customFormat="1">
      <c r="A3679" s="271">
        <v>3676</v>
      </c>
      <c r="C3679" s="272" t="s">
        <v>1795</v>
      </c>
      <c r="D3679" s="272" t="s">
        <v>3527</v>
      </c>
      <c r="E3679" s="272"/>
      <c r="F3679" s="273" t="s">
        <v>3560</v>
      </c>
      <c r="G3679" s="274">
        <v>306311340102</v>
      </c>
      <c r="H3679" s="273" t="s">
        <v>7272</v>
      </c>
      <c r="I3679" s="273" t="s">
        <v>5750</v>
      </c>
      <c r="J3679" s="273" t="s">
        <v>373</v>
      </c>
      <c r="K3679" s="275">
        <v>0.70699999999999996</v>
      </c>
      <c r="L3679" s="275">
        <v>0.70699999999999996</v>
      </c>
      <c r="M3679" s="275">
        <v>0.61636999999999997</v>
      </c>
      <c r="N3679" s="276">
        <v>12.818953323903818</v>
      </c>
      <c r="O3679" s="273"/>
      <c r="P3679" s="273"/>
    </row>
    <row r="3680" spans="1:16" s="11" customFormat="1">
      <c r="A3680" s="271">
        <v>3677</v>
      </c>
      <c r="C3680" s="272" t="s">
        <v>1795</v>
      </c>
      <c r="D3680" s="272" t="s">
        <v>3527</v>
      </c>
      <c r="E3680" s="272"/>
      <c r="F3680" s="273" t="s">
        <v>7264</v>
      </c>
      <c r="G3680" s="274">
        <v>306311340305</v>
      </c>
      <c r="H3680" s="273" t="s">
        <v>7273</v>
      </c>
      <c r="I3680" s="273" t="s">
        <v>5750</v>
      </c>
      <c r="J3680" s="273" t="s">
        <v>373</v>
      </c>
      <c r="K3680" s="275">
        <v>0.434</v>
      </c>
      <c r="L3680" s="275">
        <v>0.434</v>
      </c>
      <c r="M3680" s="275">
        <v>0.37867000000000001</v>
      </c>
      <c r="N3680" s="276">
        <v>12.748847926267279</v>
      </c>
      <c r="O3680" s="273"/>
      <c r="P3680" s="273"/>
    </row>
    <row r="3681" spans="1:16" s="11" customFormat="1">
      <c r="A3681" s="271">
        <v>3678</v>
      </c>
      <c r="C3681" s="272" t="s">
        <v>1795</v>
      </c>
      <c r="D3681" s="272" t="s">
        <v>3527</v>
      </c>
      <c r="E3681" s="272"/>
      <c r="F3681" s="273" t="s">
        <v>3568</v>
      </c>
      <c r="G3681" s="274">
        <v>306311340201</v>
      </c>
      <c r="H3681" s="273" t="s">
        <v>6849</v>
      </c>
      <c r="I3681" s="273" t="s">
        <v>5750</v>
      </c>
      <c r="J3681" s="273" t="s">
        <v>373</v>
      </c>
      <c r="K3681" s="275">
        <v>1.1292</v>
      </c>
      <c r="L3681" s="275">
        <v>1.1292</v>
      </c>
      <c r="M3681" s="275">
        <v>0.98739500000000002</v>
      </c>
      <c r="N3681" s="276">
        <v>12.558005667729363</v>
      </c>
      <c r="O3681" s="273"/>
      <c r="P3681" s="273"/>
    </row>
    <row r="3682" spans="1:16" s="11" customFormat="1">
      <c r="A3682" s="271">
        <v>3679</v>
      </c>
      <c r="C3682" s="272" t="s">
        <v>1795</v>
      </c>
      <c r="D3682" s="272" t="s">
        <v>3527</v>
      </c>
      <c r="E3682" s="272"/>
      <c r="F3682" s="273" t="s">
        <v>7258</v>
      </c>
      <c r="G3682" s="274">
        <v>306311240503</v>
      </c>
      <c r="H3682" s="273" t="s">
        <v>7274</v>
      </c>
      <c r="I3682" s="273" t="s">
        <v>5750</v>
      </c>
      <c r="J3682" s="273" t="s">
        <v>373</v>
      </c>
      <c r="K3682" s="275">
        <v>1.0580000000000001</v>
      </c>
      <c r="L3682" s="275">
        <v>1.0580000000000001</v>
      </c>
      <c r="M3682" s="275">
        <v>0.92564000000000002</v>
      </c>
      <c r="N3682" s="276">
        <v>12.510396975425333</v>
      </c>
      <c r="O3682" s="273"/>
      <c r="P3682" s="273"/>
    </row>
    <row r="3683" spans="1:16" s="11" customFormat="1">
      <c r="A3683" s="271">
        <v>3680</v>
      </c>
      <c r="C3683" s="272" t="s">
        <v>1795</v>
      </c>
      <c r="D3683" s="272" t="s">
        <v>3527</v>
      </c>
      <c r="E3683" s="272"/>
      <c r="F3683" s="273" t="s">
        <v>3562</v>
      </c>
      <c r="G3683" s="274">
        <v>306311440204</v>
      </c>
      <c r="H3683" s="273" t="s">
        <v>7275</v>
      </c>
      <c r="I3683" s="273" t="s">
        <v>5750</v>
      </c>
      <c r="J3683" s="273" t="s">
        <v>373</v>
      </c>
      <c r="K3683" s="275">
        <v>0.89239999999999997</v>
      </c>
      <c r="L3683" s="275">
        <v>0.89239999999999997</v>
      </c>
      <c r="M3683" s="275">
        <v>0.78417700000000001</v>
      </c>
      <c r="N3683" s="276">
        <v>12.127185118780812</v>
      </c>
      <c r="O3683" s="273"/>
      <c r="P3683" s="273"/>
    </row>
    <row r="3684" spans="1:16" s="11" customFormat="1">
      <c r="A3684" s="271">
        <v>3681</v>
      </c>
      <c r="C3684" s="272" t="s">
        <v>1795</v>
      </c>
      <c r="D3684" s="272" t="s">
        <v>3527</v>
      </c>
      <c r="E3684" s="272"/>
      <c r="F3684" s="273" t="s">
        <v>7258</v>
      </c>
      <c r="G3684" s="274">
        <v>306311240501</v>
      </c>
      <c r="H3684" s="273" t="s">
        <v>7276</v>
      </c>
      <c r="I3684" s="273" t="s">
        <v>5750</v>
      </c>
      <c r="J3684" s="273" t="s">
        <v>373</v>
      </c>
      <c r="K3684" s="275">
        <v>0.70879999999999999</v>
      </c>
      <c r="L3684" s="275">
        <v>0.70879999999999999</v>
      </c>
      <c r="M3684" s="275">
        <v>0.62590299999999999</v>
      </c>
      <c r="N3684" s="276">
        <v>11.695400677200903</v>
      </c>
      <c r="O3684" s="273"/>
      <c r="P3684" s="273"/>
    </row>
    <row r="3685" spans="1:16" s="11" customFormat="1">
      <c r="A3685" s="271">
        <v>3682</v>
      </c>
      <c r="C3685" s="272" t="s">
        <v>1795</v>
      </c>
      <c r="D3685" s="272" t="s">
        <v>3527</v>
      </c>
      <c r="E3685" s="272"/>
      <c r="F3685" s="273" t="s">
        <v>7264</v>
      </c>
      <c r="G3685" s="274">
        <v>306311340302</v>
      </c>
      <c r="H3685" s="273" t="s">
        <v>7277</v>
      </c>
      <c r="I3685" s="273" t="s">
        <v>5750</v>
      </c>
      <c r="J3685" s="273" t="s">
        <v>373</v>
      </c>
      <c r="K3685" s="275">
        <v>0.93720000000000003</v>
      </c>
      <c r="L3685" s="275">
        <v>0.93720000000000003</v>
      </c>
      <c r="M3685" s="275">
        <v>0.82863200000000004</v>
      </c>
      <c r="N3685" s="276">
        <v>11.584293640631667</v>
      </c>
      <c r="O3685" s="273"/>
      <c r="P3685" s="273"/>
    </row>
    <row r="3686" spans="1:16" s="11" customFormat="1">
      <c r="A3686" s="271">
        <v>3683</v>
      </c>
      <c r="C3686" s="272" t="s">
        <v>1795</v>
      </c>
      <c r="D3686" s="272" t="s">
        <v>3527</v>
      </c>
      <c r="E3686" s="272"/>
      <c r="F3686" s="273" t="s">
        <v>7264</v>
      </c>
      <c r="G3686" s="274">
        <v>306311340301</v>
      </c>
      <c r="H3686" s="273" t="s">
        <v>7278</v>
      </c>
      <c r="I3686" s="273" t="s">
        <v>5750</v>
      </c>
      <c r="J3686" s="273" t="s">
        <v>373</v>
      </c>
      <c r="K3686" s="275">
        <v>0.89239999999999997</v>
      </c>
      <c r="L3686" s="275">
        <v>0.89239999999999997</v>
      </c>
      <c r="M3686" s="275">
        <v>0.79249899999999995</v>
      </c>
      <c r="N3686" s="276">
        <v>11.194643657552669</v>
      </c>
      <c r="O3686" s="273"/>
      <c r="P3686" s="273"/>
    </row>
    <row r="3687" spans="1:16" s="11" customFormat="1">
      <c r="A3687" s="271">
        <v>3684</v>
      </c>
      <c r="C3687" s="272" t="s">
        <v>1795</v>
      </c>
      <c r="D3687" s="272" t="s">
        <v>3527</v>
      </c>
      <c r="E3687" s="272"/>
      <c r="F3687" s="273" t="s">
        <v>7269</v>
      </c>
      <c r="G3687" s="274">
        <v>306311240803</v>
      </c>
      <c r="H3687" s="273" t="s">
        <v>7279</v>
      </c>
      <c r="I3687" s="273" t="s">
        <v>5750</v>
      </c>
      <c r="J3687" s="273" t="s">
        <v>373</v>
      </c>
      <c r="K3687" s="275">
        <v>1.07778</v>
      </c>
      <c r="L3687" s="275">
        <v>1.07778</v>
      </c>
      <c r="M3687" s="275">
        <v>0.96311599999999997</v>
      </c>
      <c r="N3687" s="276">
        <v>10.638905899163094</v>
      </c>
      <c r="O3687" s="273"/>
      <c r="P3687" s="273"/>
    </row>
    <row r="3688" spans="1:16" s="11" customFormat="1">
      <c r="A3688" s="271">
        <v>3685</v>
      </c>
      <c r="C3688" s="272" t="s">
        <v>1795</v>
      </c>
      <c r="D3688" s="272" t="s">
        <v>3527</v>
      </c>
      <c r="E3688" s="272"/>
      <c r="F3688" s="273" t="s">
        <v>3577</v>
      </c>
      <c r="G3688" s="274">
        <v>306311440503</v>
      </c>
      <c r="H3688" s="273" t="s">
        <v>5402</v>
      </c>
      <c r="I3688" s="273" t="s">
        <v>5750</v>
      </c>
      <c r="J3688" s="273" t="s">
        <v>373</v>
      </c>
      <c r="K3688" s="275">
        <v>0.78939999999999999</v>
      </c>
      <c r="L3688" s="275">
        <v>0.78939999999999999</v>
      </c>
      <c r="M3688" s="275">
        <v>0.70816599999999996</v>
      </c>
      <c r="N3688" s="276">
        <v>10.290600456042567</v>
      </c>
      <c r="O3688" s="273"/>
      <c r="P3688" s="273"/>
    </row>
    <row r="3689" spans="1:16" s="11" customFormat="1">
      <c r="A3689" s="271">
        <v>3686</v>
      </c>
      <c r="C3689" s="272" t="s">
        <v>1795</v>
      </c>
      <c r="D3689" s="272" t="s">
        <v>3527</v>
      </c>
      <c r="E3689" s="272"/>
      <c r="F3689" s="273" t="s">
        <v>3580</v>
      </c>
      <c r="G3689" s="274">
        <v>306311240104</v>
      </c>
      <c r="H3689" s="273" t="s">
        <v>7280</v>
      </c>
      <c r="I3689" s="273" t="s">
        <v>5750</v>
      </c>
      <c r="J3689" s="273" t="s">
        <v>373</v>
      </c>
      <c r="K3689" s="275">
        <v>0.2868</v>
      </c>
      <c r="L3689" s="275">
        <v>0.2868</v>
      </c>
      <c r="M3689" s="275">
        <v>0.25742500000000001</v>
      </c>
      <c r="N3689" s="276">
        <v>10.242329149232908</v>
      </c>
      <c r="O3689" s="273"/>
      <c r="P3689" s="273"/>
    </row>
    <row r="3690" spans="1:16" s="11" customFormat="1">
      <c r="A3690" s="271">
        <v>3687</v>
      </c>
      <c r="C3690" s="272" t="s">
        <v>1795</v>
      </c>
      <c r="D3690" s="272" t="s">
        <v>3527</v>
      </c>
      <c r="E3690" s="272"/>
      <c r="F3690" s="273" t="s">
        <v>3580</v>
      </c>
      <c r="G3690" s="274">
        <v>306311240107</v>
      </c>
      <c r="H3690" s="273" t="s">
        <v>7281</v>
      </c>
      <c r="I3690" s="273" t="s">
        <v>5750</v>
      </c>
      <c r="J3690" s="273" t="s">
        <v>373</v>
      </c>
      <c r="K3690" s="275">
        <v>1.3644000000000001</v>
      </c>
      <c r="L3690" s="275">
        <v>1.3644000000000001</v>
      </c>
      <c r="M3690" s="275">
        <v>1.226415</v>
      </c>
      <c r="N3690" s="276">
        <v>10.113236587510995</v>
      </c>
      <c r="O3690" s="273"/>
      <c r="P3690" s="273"/>
    </row>
    <row r="3691" spans="1:16" s="11" customFormat="1">
      <c r="A3691" s="271">
        <v>3688</v>
      </c>
      <c r="C3691" s="272" t="s">
        <v>1795</v>
      </c>
      <c r="D3691" s="272" t="s">
        <v>3527</v>
      </c>
      <c r="E3691" s="272"/>
      <c r="F3691" s="273" t="s">
        <v>3572</v>
      </c>
      <c r="G3691" s="274">
        <v>306311240301</v>
      </c>
      <c r="H3691" s="273" t="s">
        <v>7282</v>
      </c>
      <c r="I3691" s="273" t="s">
        <v>5750</v>
      </c>
      <c r="J3691" s="273" t="s">
        <v>373</v>
      </c>
      <c r="K3691" s="275">
        <v>1.0566</v>
      </c>
      <c r="L3691" s="275">
        <v>1.0566</v>
      </c>
      <c r="M3691" s="275">
        <v>0.95024799999999998</v>
      </c>
      <c r="N3691" s="276">
        <v>10.065493091046754</v>
      </c>
      <c r="O3691" s="273"/>
      <c r="P3691" s="273"/>
    </row>
    <row r="3692" spans="1:16" s="11" customFormat="1">
      <c r="A3692" s="271">
        <v>3689</v>
      </c>
      <c r="C3692" s="272" t="s">
        <v>1795</v>
      </c>
      <c r="D3692" s="272" t="s">
        <v>3527</v>
      </c>
      <c r="E3692" s="272"/>
      <c r="F3692" s="273" t="s">
        <v>7269</v>
      </c>
      <c r="G3692" s="274">
        <v>306311240801</v>
      </c>
      <c r="H3692" s="273" t="s">
        <v>7283</v>
      </c>
      <c r="I3692" s="273" t="s">
        <v>5750</v>
      </c>
      <c r="J3692" s="273" t="s">
        <v>373</v>
      </c>
      <c r="K3692" s="275">
        <v>0.80954000000000004</v>
      </c>
      <c r="L3692" s="275">
        <v>0.80954000000000004</v>
      </c>
      <c r="M3692" s="275">
        <v>0.72941299999999998</v>
      </c>
      <c r="N3692" s="276">
        <v>9.8978432196062034</v>
      </c>
      <c r="O3692" s="273"/>
      <c r="P3692" s="273"/>
    </row>
    <row r="3693" spans="1:16" s="11" customFormat="1">
      <c r="A3693" s="271">
        <v>3690</v>
      </c>
      <c r="C3693" s="272" t="s">
        <v>1795</v>
      </c>
      <c r="D3693" s="272" t="s">
        <v>3527</v>
      </c>
      <c r="E3693" s="272"/>
      <c r="F3693" s="273" t="s">
        <v>7284</v>
      </c>
      <c r="G3693" s="274">
        <v>306311240201</v>
      </c>
      <c r="H3693" s="273" t="s">
        <v>7285</v>
      </c>
      <c r="I3693" s="273" t="s">
        <v>5750</v>
      </c>
      <c r="J3693" s="273" t="s">
        <v>373</v>
      </c>
      <c r="K3693" s="275">
        <v>0.98119999999999996</v>
      </c>
      <c r="L3693" s="275">
        <v>0.98119999999999996</v>
      </c>
      <c r="M3693" s="275">
        <v>0.884409</v>
      </c>
      <c r="N3693" s="276">
        <v>9.8645536078271459</v>
      </c>
      <c r="O3693" s="273"/>
      <c r="P3693" s="273"/>
    </row>
    <row r="3694" spans="1:16" s="11" customFormat="1">
      <c r="A3694" s="271">
        <v>3691</v>
      </c>
      <c r="C3694" s="272" t="s">
        <v>1795</v>
      </c>
      <c r="D3694" s="272" t="s">
        <v>3527</v>
      </c>
      <c r="E3694" s="272"/>
      <c r="F3694" s="273" t="s">
        <v>3577</v>
      </c>
      <c r="G3694" s="274">
        <v>306311440504</v>
      </c>
      <c r="H3694" s="273" t="s">
        <v>7286</v>
      </c>
      <c r="I3694" s="273" t="s">
        <v>5750</v>
      </c>
      <c r="J3694" s="273" t="s">
        <v>373</v>
      </c>
      <c r="K3694" s="275">
        <v>0.376</v>
      </c>
      <c r="L3694" s="275">
        <v>0.376</v>
      </c>
      <c r="M3694" s="275">
        <v>0.33897500000000003</v>
      </c>
      <c r="N3694" s="276">
        <v>9.8470744680851006</v>
      </c>
      <c r="O3694" s="273"/>
      <c r="P3694" s="273"/>
    </row>
    <row r="3695" spans="1:16" s="11" customFormat="1">
      <c r="A3695" s="271">
        <v>3692</v>
      </c>
      <c r="C3695" s="272" t="s">
        <v>1795</v>
      </c>
      <c r="D3695" s="272" t="s">
        <v>3527</v>
      </c>
      <c r="E3695" s="272"/>
      <c r="F3695" s="273" t="s">
        <v>3568</v>
      </c>
      <c r="G3695" s="274">
        <v>306311340203</v>
      </c>
      <c r="H3695" s="273" t="s">
        <v>7287</v>
      </c>
      <c r="I3695" s="273" t="s">
        <v>5750</v>
      </c>
      <c r="J3695" s="273" t="s">
        <v>373</v>
      </c>
      <c r="K3695" s="275">
        <v>0.25879999999999997</v>
      </c>
      <c r="L3695" s="275">
        <v>0.25879999999999997</v>
      </c>
      <c r="M3695" s="275">
        <v>0.23363800000000001</v>
      </c>
      <c r="N3695" s="276">
        <v>9.7225656877897855</v>
      </c>
      <c r="O3695" s="273"/>
      <c r="P3695" s="273"/>
    </row>
    <row r="3696" spans="1:16" s="11" customFormat="1">
      <c r="A3696" s="271">
        <v>3693</v>
      </c>
      <c r="C3696" s="272" t="s">
        <v>1795</v>
      </c>
      <c r="D3696" s="272" t="s">
        <v>3527</v>
      </c>
      <c r="E3696" s="272"/>
      <c r="F3696" s="273" t="s">
        <v>7255</v>
      </c>
      <c r="G3696" s="274">
        <v>306311240402</v>
      </c>
      <c r="H3696" s="273" t="s">
        <v>7288</v>
      </c>
      <c r="I3696" s="273" t="s">
        <v>5750</v>
      </c>
      <c r="J3696" s="273" t="s">
        <v>373</v>
      </c>
      <c r="K3696" s="275">
        <v>0.74239999999999995</v>
      </c>
      <c r="L3696" s="275">
        <v>0.74239999999999995</v>
      </c>
      <c r="M3696" s="275">
        <v>0.67103500000000005</v>
      </c>
      <c r="N3696" s="276">
        <v>9.6127424568965392</v>
      </c>
      <c r="O3696" s="273"/>
      <c r="P3696" s="273"/>
    </row>
    <row r="3697" spans="1:16" s="11" customFormat="1">
      <c r="A3697" s="271">
        <v>3694</v>
      </c>
      <c r="C3697" s="272" t="s">
        <v>1795</v>
      </c>
      <c r="D3697" s="272" t="s">
        <v>3527</v>
      </c>
      <c r="E3697" s="272"/>
      <c r="F3697" s="273" t="s">
        <v>3577</v>
      </c>
      <c r="G3697" s="274">
        <v>306311440502</v>
      </c>
      <c r="H3697" s="273" t="s">
        <v>7289</v>
      </c>
      <c r="I3697" s="273" t="s">
        <v>5750</v>
      </c>
      <c r="J3697" s="273" t="s">
        <v>373</v>
      </c>
      <c r="K3697" s="275">
        <v>0.40160000000000001</v>
      </c>
      <c r="L3697" s="275">
        <v>0.40160000000000001</v>
      </c>
      <c r="M3697" s="275">
        <v>0.36363200000000001</v>
      </c>
      <c r="N3697" s="276">
        <v>9.4541832669322723</v>
      </c>
      <c r="O3697" s="273"/>
      <c r="P3697" s="273"/>
    </row>
    <row r="3698" spans="1:16" s="11" customFormat="1">
      <c r="A3698" s="271">
        <v>3695</v>
      </c>
      <c r="C3698" s="272" t="s">
        <v>1795</v>
      </c>
      <c r="D3698" s="272" t="s">
        <v>3527</v>
      </c>
      <c r="E3698" s="272"/>
      <c r="F3698" s="273" t="s">
        <v>3562</v>
      </c>
      <c r="G3698" s="274">
        <v>306311440201</v>
      </c>
      <c r="H3698" s="273" t="s">
        <v>7290</v>
      </c>
      <c r="I3698" s="273" t="s">
        <v>5750</v>
      </c>
      <c r="J3698" s="273" t="s">
        <v>373</v>
      </c>
      <c r="K3698" s="275">
        <v>1.0044</v>
      </c>
      <c r="L3698" s="275">
        <v>1.0044</v>
      </c>
      <c r="M3698" s="275">
        <v>0.90951800000000005</v>
      </c>
      <c r="N3698" s="276">
        <v>9.4466348068498522</v>
      </c>
      <c r="O3698" s="273"/>
      <c r="P3698" s="273"/>
    </row>
    <row r="3699" spans="1:16" s="11" customFormat="1">
      <c r="A3699" s="271">
        <v>3696</v>
      </c>
      <c r="C3699" s="272" t="s">
        <v>1795</v>
      </c>
      <c r="D3699" s="272" t="s">
        <v>3527</v>
      </c>
      <c r="E3699" s="272"/>
      <c r="F3699" s="273" t="s">
        <v>7291</v>
      </c>
      <c r="G3699" s="274">
        <v>306311440306</v>
      </c>
      <c r="H3699" s="273" t="s">
        <v>7292</v>
      </c>
      <c r="I3699" s="273" t="s">
        <v>5750</v>
      </c>
      <c r="J3699" s="273" t="s">
        <v>373</v>
      </c>
      <c r="K3699" s="275">
        <v>0.99080000000000001</v>
      </c>
      <c r="L3699" s="275">
        <v>0.99080000000000001</v>
      </c>
      <c r="M3699" s="275">
        <v>0.89762600000000003</v>
      </c>
      <c r="N3699" s="276">
        <v>9.4039160274525599</v>
      </c>
      <c r="O3699" s="273"/>
      <c r="P3699" s="273"/>
    </row>
    <row r="3700" spans="1:16" s="11" customFormat="1">
      <c r="A3700" s="271">
        <v>3697</v>
      </c>
      <c r="C3700" s="272" t="s">
        <v>1795</v>
      </c>
      <c r="D3700" s="272" t="s">
        <v>3527</v>
      </c>
      <c r="E3700" s="272"/>
      <c r="F3700" s="273" t="s">
        <v>7284</v>
      </c>
      <c r="G3700" s="274">
        <v>306311240203</v>
      </c>
      <c r="H3700" s="273" t="s">
        <v>6857</v>
      </c>
      <c r="I3700" s="273" t="s">
        <v>5750</v>
      </c>
      <c r="J3700" s="273" t="s">
        <v>373</v>
      </c>
      <c r="K3700" s="275">
        <v>0.68400000000000005</v>
      </c>
      <c r="L3700" s="275">
        <v>0.68400000000000005</v>
      </c>
      <c r="M3700" s="275">
        <v>0.62379700000000005</v>
      </c>
      <c r="N3700" s="276">
        <v>8.8016081871345033</v>
      </c>
      <c r="O3700" s="273"/>
      <c r="P3700" s="273"/>
    </row>
    <row r="3701" spans="1:16" s="11" customFormat="1">
      <c r="A3701" s="271">
        <v>3698</v>
      </c>
      <c r="C3701" s="272" t="s">
        <v>1795</v>
      </c>
      <c r="D3701" s="272" t="s">
        <v>3527</v>
      </c>
      <c r="E3701" s="272"/>
      <c r="F3701" s="273" t="s">
        <v>7284</v>
      </c>
      <c r="G3701" s="274">
        <v>306311240204</v>
      </c>
      <c r="H3701" s="273" t="s">
        <v>7293</v>
      </c>
      <c r="I3701" s="273" t="s">
        <v>5750</v>
      </c>
      <c r="J3701" s="273" t="s">
        <v>373</v>
      </c>
      <c r="K3701" s="275">
        <v>0.95479999999999998</v>
      </c>
      <c r="L3701" s="275">
        <v>0.95479999999999998</v>
      </c>
      <c r="M3701" s="275">
        <v>0.87224900000000005</v>
      </c>
      <c r="N3701" s="276">
        <v>8.6458944281524861</v>
      </c>
      <c r="O3701" s="273"/>
      <c r="P3701" s="273"/>
    </row>
    <row r="3702" spans="1:16" s="11" customFormat="1">
      <c r="A3702" s="271">
        <v>3699</v>
      </c>
      <c r="C3702" s="272" t="s">
        <v>1795</v>
      </c>
      <c r="D3702" s="272" t="s">
        <v>3527</v>
      </c>
      <c r="E3702" s="272"/>
      <c r="F3702" s="273" t="s">
        <v>7291</v>
      </c>
      <c r="G3702" s="274">
        <v>306311440302</v>
      </c>
      <c r="H3702" s="273" t="s">
        <v>7294</v>
      </c>
      <c r="I3702" s="273" t="s">
        <v>5750</v>
      </c>
      <c r="J3702" s="273" t="s">
        <v>373</v>
      </c>
      <c r="K3702" s="275">
        <v>0.87460000000000004</v>
      </c>
      <c r="L3702" s="275">
        <v>0.87460000000000004</v>
      </c>
      <c r="M3702" s="275">
        <v>0.80335999999999996</v>
      </c>
      <c r="N3702" s="276">
        <v>8.1454379144751989</v>
      </c>
      <c r="O3702" s="273"/>
      <c r="P3702" s="273"/>
    </row>
    <row r="3703" spans="1:16" s="11" customFormat="1">
      <c r="A3703" s="271">
        <v>3700</v>
      </c>
      <c r="C3703" s="272" t="s">
        <v>1795</v>
      </c>
      <c r="D3703" s="272" t="s">
        <v>3527</v>
      </c>
      <c r="E3703" s="272"/>
      <c r="F3703" s="273" t="s">
        <v>7291</v>
      </c>
      <c r="G3703" s="274">
        <v>306311440305</v>
      </c>
      <c r="H3703" s="273" t="s">
        <v>7295</v>
      </c>
      <c r="I3703" s="273" t="s">
        <v>5750</v>
      </c>
      <c r="J3703" s="273" t="s">
        <v>373</v>
      </c>
      <c r="K3703" s="275">
        <v>1.07</v>
      </c>
      <c r="L3703" s="275">
        <v>1.07</v>
      </c>
      <c r="M3703" s="275">
        <v>0.98378900000000002</v>
      </c>
      <c r="N3703" s="276">
        <v>8.0571028037383208</v>
      </c>
      <c r="O3703" s="273"/>
      <c r="P3703" s="273"/>
    </row>
    <row r="3704" spans="1:16" s="11" customFormat="1">
      <c r="A3704" s="271">
        <v>3701</v>
      </c>
      <c r="C3704" s="272" t="s">
        <v>1795</v>
      </c>
      <c r="D3704" s="272" t="s">
        <v>3527</v>
      </c>
      <c r="E3704" s="272"/>
      <c r="F3704" s="273" t="s">
        <v>7296</v>
      </c>
      <c r="G3704" s="274">
        <v>306311440101</v>
      </c>
      <c r="H3704" s="273" t="s">
        <v>7297</v>
      </c>
      <c r="I3704" s="273" t="s">
        <v>5750</v>
      </c>
      <c r="J3704" s="273" t="s">
        <v>373</v>
      </c>
      <c r="K3704" s="275">
        <v>0.81599999999999995</v>
      </c>
      <c r="L3704" s="275">
        <v>0.81599999999999995</v>
      </c>
      <c r="M3704" s="275">
        <v>0.75165300000000002</v>
      </c>
      <c r="N3704" s="276">
        <v>7.8856617647058744</v>
      </c>
      <c r="O3704" s="273"/>
      <c r="P3704" s="273"/>
    </row>
    <row r="3705" spans="1:16" s="11" customFormat="1">
      <c r="A3705" s="271">
        <v>3702</v>
      </c>
      <c r="C3705" s="272" t="s">
        <v>1795</v>
      </c>
      <c r="D3705" s="272" t="s">
        <v>3527</v>
      </c>
      <c r="E3705" s="272"/>
      <c r="F3705" s="273" t="s">
        <v>7298</v>
      </c>
      <c r="G3705" s="274">
        <v>306311440402</v>
      </c>
      <c r="H3705" s="273" t="s">
        <v>7299</v>
      </c>
      <c r="I3705" s="273" t="s">
        <v>5750</v>
      </c>
      <c r="J3705" s="273" t="s">
        <v>373</v>
      </c>
      <c r="K3705" s="275">
        <v>1.0711999999999999</v>
      </c>
      <c r="L3705" s="275">
        <v>1.0711999999999999</v>
      </c>
      <c r="M3705" s="275">
        <v>0.98678999999999994</v>
      </c>
      <c r="N3705" s="276">
        <v>7.8799477221807317</v>
      </c>
      <c r="O3705" s="273"/>
      <c r="P3705" s="273"/>
    </row>
    <row r="3706" spans="1:16" s="11" customFormat="1">
      <c r="A3706" s="271">
        <v>3703</v>
      </c>
      <c r="C3706" s="272" t="s">
        <v>1795</v>
      </c>
      <c r="D3706" s="272" t="s">
        <v>3527</v>
      </c>
      <c r="E3706" s="272"/>
      <c r="F3706" s="273" t="s">
        <v>3564</v>
      </c>
      <c r="G3706" s="274">
        <v>306311540103</v>
      </c>
      <c r="H3706" s="273" t="s">
        <v>7300</v>
      </c>
      <c r="I3706" s="273" t="s">
        <v>5750</v>
      </c>
      <c r="J3706" s="273" t="s">
        <v>373</v>
      </c>
      <c r="K3706" s="275">
        <v>0.51019999999999999</v>
      </c>
      <c r="L3706" s="275">
        <v>0.51019999999999999</v>
      </c>
      <c r="M3706" s="275">
        <v>0.47092299999999998</v>
      </c>
      <c r="N3706" s="276">
        <v>7.6983535868286959</v>
      </c>
      <c r="O3706" s="273"/>
      <c r="P3706" s="273"/>
    </row>
    <row r="3707" spans="1:16" s="11" customFormat="1">
      <c r="A3707" s="271">
        <v>3704</v>
      </c>
      <c r="C3707" s="272" t="s">
        <v>1795</v>
      </c>
      <c r="D3707" s="272" t="s">
        <v>3527</v>
      </c>
      <c r="E3707" s="272"/>
      <c r="F3707" s="273" t="s">
        <v>3575</v>
      </c>
      <c r="G3707" s="274">
        <v>306311240601</v>
      </c>
      <c r="H3707" s="273" t="s">
        <v>7301</v>
      </c>
      <c r="I3707" s="273" t="s">
        <v>5750</v>
      </c>
      <c r="J3707" s="273" t="s">
        <v>373</v>
      </c>
      <c r="K3707" s="275">
        <v>0.64680000000000004</v>
      </c>
      <c r="L3707" s="275">
        <v>0.64680000000000004</v>
      </c>
      <c r="M3707" s="275">
        <v>0.59796300000000002</v>
      </c>
      <c r="N3707" s="276">
        <v>7.5505565862708748</v>
      </c>
      <c r="O3707" s="273"/>
      <c r="P3707" s="273"/>
    </row>
    <row r="3708" spans="1:16" s="11" customFormat="1">
      <c r="A3708" s="271">
        <v>3705</v>
      </c>
      <c r="C3708" s="272" t="s">
        <v>1795</v>
      </c>
      <c r="D3708" s="272" t="s">
        <v>3527</v>
      </c>
      <c r="E3708" s="272"/>
      <c r="F3708" s="273" t="s">
        <v>7264</v>
      </c>
      <c r="G3708" s="274">
        <v>306311340303</v>
      </c>
      <c r="H3708" s="273" t="s">
        <v>7302</v>
      </c>
      <c r="I3708" s="273" t="s">
        <v>5750</v>
      </c>
      <c r="J3708" s="273" t="s">
        <v>373</v>
      </c>
      <c r="K3708" s="275">
        <v>0.32419999999999999</v>
      </c>
      <c r="L3708" s="275">
        <v>0.32419999999999999</v>
      </c>
      <c r="M3708" s="275">
        <v>0.29977700000000002</v>
      </c>
      <c r="N3708" s="276">
        <v>7.5333127698951188</v>
      </c>
      <c r="O3708" s="273"/>
      <c r="P3708" s="273"/>
    </row>
    <row r="3709" spans="1:16" s="11" customFormat="1">
      <c r="A3709" s="271">
        <v>3706</v>
      </c>
      <c r="C3709" s="272" t="s">
        <v>1795</v>
      </c>
      <c r="D3709" s="272" t="s">
        <v>3527</v>
      </c>
      <c r="E3709" s="272"/>
      <c r="F3709" s="273" t="s">
        <v>3572</v>
      </c>
      <c r="G3709" s="274">
        <v>306311240303</v>
      </c>
      <c r="H3709" s="273" t="s">
        <v>6861</v>
      </c>
      <c r="I3709" s="273" t="s">
        <v>5750</v>
      </c>
      <c r="J3709" s="273" t="s">
        <v>373</v>
      </c>
      <c r="K3709" s="275">
        <v>1.1028</v>
      </c>
      <c r="L3709" s="275">
        <v>1.1028</v>
      </c>
      <c r="M3709" s="275">
        <v>1.019739</v>
      </c>
      <c r="N3709" s="276">
        <v>7.5318280739934753</v>
      </c>
      <c r="O3709" s="273"/>
      <c r="P3709" s="273"/>
    </row>
    <row r="3710" spans="1:16" s="11" customFormat="1">
      <c r="A3710" s="271">
        <v>3707</v>
      </c>
      <c r="C3710" s="272" t="s">
        <v>1795</v>
      </c>
      <c r="D3710" s="272" t="s">
        <v>3527</v>
      </c>
      <c r="E3710" s="272"/>
      <c r="F3710" s="273" t="s">
        <v>7284</v>
      </c>
      <c r="G3710" s="274">
        <v>306311240202</v>
      </c>
      <c r="H3710" s="273" t="s">
        <v>7303</v>
      </c>
      <c r="I3710" s="273" t="s">
        <v>5750</v>
      </c>
      <c r="J3710" s="273" t="s">
        <v>373</v>
      </c>
      <c r="K3710" s="275">
        <v>0.46439999999999998</v>
      </c>
      <c r="L3710" s="275">
        <v>0.46439999999999998</v>
      </c>
      <c r="M3710" s="275">
        <v>0.429539</v>
      </c>
      <c r="N3710" s="276">
        <v>7.5066752799310894</v>
      </c>
      <c r="O3710" s="273"/>
      <c r="P3710" s="273"/>
    </row>
    <row r="3711" spans="1:16" s="11" customFormat="1">
      <c r="A3711" s="271">
        <v>3708</v>
      </c>
      <c r="C3711" s="272" t="s">
        <v>1795</v>
      </c>
      <c r="D3711" s="272" t="s">
        <v>3527</v>
      </c>
      <c r="E3711" s="272"/>
      <c r="F3711" s="273" t="s">
        <v>7291</v>
      </c>
      <c r="G3711" s="274">
        <v>306311440301</v>
      </c>
      <c r="H3711" s="273" t="s">
        <v>7304</v>
      </c>
      <c r="I3711" s="273" t="s">
        <v>5750</v>
      </c>
      <c r="J3711" s="273" t="s">
        <v>373</v>
      </c>
      <c r="K3711" s="275">
        <v>0.47239999999999999</v>
      </c>
      <c r="L3711" s="275">
        <v>0.47239999999999999</v>
      </c>
      <c r="M3711" s="275">
        <v>0.437278</v>
      </c>
      <c r="N3711" s="276">
        <v>7.4348010160880582</v>
      </c>
      <c r="O3711" s="273"/>
      <c r="P3711" s="273"/>
    </row>
    <row r="3712" spans="1:16" s="11" customFormat="1">
      <c r="A3712" s="271">
        <v>3709</v>
      </c>
      <c r="C3712" s="272" t="s">
        <v>1795</v>
      </c>
      <c r="D3712" s="272" t="s">
        <v>3527</v>
      </c>
      <c r="E3712" s="272"/>
      <c r="F3712" s="273" t="s">
        <v>3562</v>
      </c>
      <c r="G3712" s="274">
        <v>306311440203</v>
      </c>
      <c r="H3712" s="273" t="s">
        <v>7305</v>
      </c>
      <c r="I3712" s="273" t="s">
        <v>5750</v>
      </c>
      <c r="J3712" s="273" t="s">
        <v>373</v>
      </c>
      <c r="K3712" s="275">
        <v>7.7799999999999994E-2</v>
      </c>
      <c r="L3712" s="275">
        <v>7.7799999999999994E-2</v>
      </c>
      <c r="M3712" s="275">
        <v>7.2269E-2</v>
      </c>
      <c r="N3712" s="276">
        <v>7.1092544987146455</v>
      </c>
      <c r="O3712" s="273"/>
      <c r="P3712" s="273"/>
    </row>
    <row r="3713" spans="1:16" s="11" customFormat="1">
      <c r="A3713" s="271">
        <v>3710</v>
      </c>
      <c r="C3713" s="272" t="s">
        <v>1795</v>
      </c>
      <c r="D3713" s="272" t="s">
        <v>3527</v>
      </c>
      <c r="E3713" s="272"/>
      <c r="F3713" s="273" t="s">
        <v>7298</v>
      </c>
      <c r="G3713" s="274">
        <v>306311440401</v>
      </c>
      <c r="H3713" s="273" t="s">
        <v>7306</v>
      </c>
      <c r="I3713" s="273" t="s">
        <v>5750</v>
      </c>
      <c r="J3713" s="273" t="s">
        <v>373</v>
      </c>
      <c r="K3713" s="275">
        <v>0.1246</v>
      </c>
      <c r="L3713" s="275">
        <v>0.1246</v>
      </c>
      <c r="M3713" s="275">
        <v>0.11584899999999999</v>
      </c>
      <c r="N3713" s="276">
        <v>7.0232744783306655</v>
      </c>
      <c r="O3713" s="273"/>
      <c r="P3713" s="273"/>
    </row>
    <row r="3714" spans="1:16" s="11" customFormat="1">
      <c r="A3714" s="271">
        <v>3711</v>
      </c>
      <c r="C3714" s="272" t="s">
        <v>1795</v>
      </c>
      <c r="D3714" s="272" t="s">
        <v>3527</v>
      </c>
      <c r="E3714" s="272"/>
      <c r="F3714" s="273" t="s">
        <v>7291</v>
      </c>
      <c r="G3714" s="274">
        <v>306311440304</v>
      </c>
      <c r="H3714" s="273" t="s">
        <v>7307</v>
      </c>
      <c r="I3714" s="273" t="s">
        <v>5750</v>
      </c>
      <c r="J3714" s="273" t="s">
        <v>373</v>
      </c>
      <c r="K3714" s="275">
        <v>1.5775999999999999</v>
      </c>
      <c r="L3714" s="275">
        <v>1.5775999999999999</v>
      </c>
      <c r="M3714" s="275">
        <v>1.467049</v>
      </c>
      <c r="N3714" s="276">
        <v>7.007543103448266</v>
      </c>
      <c r="O3714" s="273"/>
      <c r="P3714" s="273"/>
    </row>
    <row r="3715" spans="1:16" s="11" customFormat="1">
      <c r="A3715" s="271">
        <v>3712</v>
      </c>
      <c r="C3715" s="272" t="s">
        <v>1795</v>
      </c>
      <c r="D3715" s="272" t="s">
        <v>3527</v>
      </c>
      <c r="E3715" s="272"/>
      <c r="F3715" s="273" t="s">
        <v>7298</v>
      </c>
      <c r="G3715" s="274">
        <v>306311440403</v>
      </c>
      <c r="H3715" s="273" t="s">
        <v>7308</v>
      </c>
      <c r="I3715" s="273" t="s">
        <v>5750</v>
      </c>
      <c r="J3715" s="273" t="s">
        <v>373</v>
      </c>
      <c r="K3715" s="275">
        <v>0.65300000000000002</v>
      </c>
      <c r="L3715" s="275">
        <v>0.65300000000000002</v>
      </c>
      <c r="M3715" s="275">
        <v>0.620282</v>
      </c>
      <c r="N3715" s="276">
        <v>5.0104134762634036</v>
      </c>
      <c r="O3715" s="273"/>
      <c r="P3715" s="273"/>
    </row>
    <row r="3716" spans="1:16" s="11" customFormat="1">
      <c r="A3716" s="271">
        <v>3713</v>
      </c>
      <c r="C3716" s="272" t="s">
        <v>1795</v>
      </c>
      <c r="D3716" s="272" t="s">
        <v>3527</v>
      </c>
      <c r="E3716" s="272"/>
      <c r="F3716" s="273" t="s">
        <v>3572</v>
      </c>
      <c r="G3716" s="274">
        <v>306311240302</v>
      </c>
      <c r="H3716" s="273" t="s">
        <v>7309</v>
      </c>
      <c r="I3716" s="273" t="s">
        <v>5750</v>
      </c>
      <c r="J3716" s="273" t="s">
        <v>373</v>
      </c>
      <c r="K3716" s="275">
        <v>0.76880000000000004</v>
      </c>
      <c r="L3716" s="275">
        <v>0.76880000000000004</v>
      </c>
      <c r="M3716" s="275">
        <v>0.73533999999999999</v>
      </c>
      <c r="N3716" s="276">
        <v>4.3522372528616087</v>
      </c>
      <c r="O3716" s="273"/>
      <c r="P3716" s="273"/>
    </row>
    <row r="3717" spans="1:16" s="11" customFormat="1">
      <c r="A3717" s="271">
        <v>3714</v>
      </c>
      <c r="C3717" s="272" t="s">
        <v>1795</v>
      </c>
      <c r="D3717" s="272" t="s">
        <v>3527</v>
      </c>
      <c r="E3717" s="272"/>
      <c r="F3717" s="273" t="s">
        <v>7296</v>
      </c>
      <c r="G3717" s="274">
        <v>306311440103</v>
      </c>
      <c r="H3717" s="273" t="s">
        <v>7310</v>
      </c>
      <c r="I3717" s="273" t="s">
        <v>5750</v>
      </c>
      <c r="J3717" s="273" t="s">
        <v>373</v>
      </c>
      <c r="K3717" s="275">
        <v>0.60860000000000003</v>
      </c>
      <c r="L3717" s="275">
        <v>0.60860000000000003</v>
      </c>
      <c r="M3717" s="275">
        <v>0.59086399999999994</v>
      </c>
      <c r="N3717" s="276">
        <v>2.9142293789024127</v>
      </c>
      <c r="O3717" s="273"/>
      <c r="P3717" s="273"/>
    </row>
    <row r="3718" spans="1:16" s="11" customFormat="1">
      <c r="A3718" s="271">
        <v>3715</v>
      </c>
      <c r="C3718" s="272" t="s">
        <v>1795</v>
      </c>
      <c r="D3718" s="272" t="s">
        <v>3527</v>
      </c>
      <c r="E3718" s="272"/>
      <c r="F3718" s="273" t="s">
        <v>7246</v>
      </c>
      <c r="G3718" s="274">
        <v>306311240701</v>
      </c>
      <c r="H3718" s="273" t="s">
        <v>6794</v>
      </c>
      <c r="I3718" s="273" t="s">
        <v>5750</v>
      </c>
      <c r="J3718" s="273" t="s">
        <v>373</v>
      </c>
      <c r="K3718" s="275">
        <v>0.10104</v>
      </c>
      <c r="L3718" s="275">
        <v>0.10104</v>
      </c>
      <c r="M3718" s="275">
        <v>0.10083499999999999</v>
      </c>
      <c r="N3718" s="276">
        <v>0.20288994457641599</v>
      </c>
      <c r="O3718" s="273"/>
      <c r="P3718" s="273"/>
    </row>
    <row r="3719" spans="1:16" s="11" customFormat="1">
      <c r="A3719" s="271">
        <v>3716</v>
      </c>
      <c r="C3719" s="272" t="s">
        <v>1795</v>
      </c>
      <c r="D3719" s="272" t="s">
        <v>3527</v>
      </c>
      <c r="E3719" s="272"/>
      <c r="F3719" s="273" t="s">
        <v>7296</v>
      </c>
      <c r="G3719" s="274">
        <v>306311440102</v>
      </c>
      <c r="H3719" s="273" t="s">
        <v>7311</v>
      </c>
      <c r="I3719" s="273" t="s">
        <v>5750</v>
      </c>
      <c r="J3719" s="273" t="s">
        <v>373</v>
      </c>
      <c r="K3719" s="275">
        <v>0.32950000000000002</v>
      </c>
      <c r="L3719" s="275">
        <v>0.32950000000000002</v>
      </c>
      <c r="M3719" s="275">
        <v>0.32922600000000002</v>
      </c>
      <c r="N3719" s="276">
        <v>8.3156297420332759E-2</v>
      </c>
      <c r="O3719" s="273"/>
      <c r="P3719" s="273"/>
    </row>
    <row r="3720" spans="1:16" s="11" customFormat="1">
      <c r="A3720" s="271">
        <v>3717</v>
      </c>
      <c r="C3720" s="272" t="s">
        <v>1795</v>
      </c>
      <c r="D3720" s="272" t="s">
        <v>3527</v>
      </c>
      <c r="E3720" s="272"/>
      <c r="F3720" s="273" t="s">
        <v>7312</v>
      </c>
      <c r="G3720" s="274">
        <v>306331240104</v>
      </c>
      <c r="H3720" s="273" t="s">
        <v>7313</v>
      </c>
      <c r="I3720" s="273" t="s">
        <v>5750</v>
      </c>
      <c r="J3720" s="273" t="s">
        <v>373</v>
      </c>
      <c r="K3720" s="275">
        <v>0.57094</v>
      </c>
      <c r="L3720" s="275">
        <v>0.57094</v>
      </c>
      <c r="M3720" s="275">
        <v>0.40782400000000002</v>
      </c>
      <c r="N3720" s="276">
        <v>28.569727116684764</v>
      </c>
      <c r="O3720" s="273"/>
      <c r="P3720" s="273"/>
    </row>
    <row r="3721" spans="1:16" s="11" customFormat="1">
      <c r="A3721" s="271">
        <v>3718</v>
      </c>
      <c r="C3721" s="272" t="s">
        <v>1795</v>
      </c>
      <c r="D3721" s="272" t="s">
        <v>3527</v>
      </c>
      <c r="E3721" s="272"/>
      <c r="F3721" s="273" t="s">
        <v>3603</v>
      </c>
      <c r="G3721" s="274">
        <v>306331140101</v>
      </c>
      <c r="H3721" s="273" t="s">
        <v>7314</v>
      </c>
      <c r="I3721" s="273" t="s">
        <v>5750</v>
      </c>
      <c r="J3721" s="273" t="s">
        <v>373</v>
      </c>
      <c r="K3721" s="275">
        <v>1.1564399999999999</v>
      </c>
      <c r="L3721" s="275">
        <v>1.1564399999999999</v>
      </c>
      <c r="M3721" s="275">
        <v>0.96294599999999997</v>
      </c>
      <c r="N3721" s="276">
        <v>16.731866763515612</v>
      </c>
      <c r="O3721" s="273"/>
      <c r="P3721" s="273"/>
    </row>
    <row r="3722" spans="1:16" s="11" customFormat="1">
      <c r="A3722" s="271">
        <v>3719</v>
      </c>
      <c r="C3722" s="272" t="s">
        <v>1795</v>
      </c>
      <c r="D3722" s="272" t="s">
        <v>3527</v>
      </c>
      <c r="E3722" s="272"/>
      <c r="F3722" s="273" t="s">
        <v>7315</v>
      </c>
      <c r="G3722" s="274">
        <v>306331340203</v>
      </c>
      <c r="H3722" s="273" t="s">
        <v>7316</v>
      </c>
      <c r="I3722" s="273" t="s">
        <v>5750</v>
      </c>
      <c r="J3722" s="273" t="s">
        <v>373</v>
      </c>
      <c r="K3722" s="275">
        <v>0.82699999999999996</v>
      </c>
      <c r="L3722" s="275">
        <v>0.82699999999999996</v>
      </c>
      <c r="M3722" s="275">
        <v>0.68979599999999996</v>
      </c>
      <c r="N3722" s="276">
        <v>16.590568319226119</v>
      </c>
      <c r="O3722" s="273"/>
      <c r="P3722" s="273"/>
    </row>
    <row r="3723" spans="1:16" s="11" customFormat="1">
      <c r="A3723" s="271">
        <v>3720</v>
      </c>
      <c r="C3723" s="272" t="s">
        <v>1795</v>
      </c>
      <c r="D3723" s="272" t="s">
        <v>3527</v>
      </c>
      <c r="E3723" s="272"/>
      <c r="F3723" s="273" t="s">
        <v>3592</v>
      </c>
      <c r="G3723" s="274">
        <v>306331140305</v>
      </c>
      <c r="H3723" s="273" t="s">
        <v>7317</v>
      </c>
      <c r="I3723" s="273" t="s">
        <v>5750</v>
      </c>
      <c r="J3723" s="273" t="s">
        <v>373</v>
      </c>
      <c r="K3723" s="275">
        <v>0.54359999999999997</v>
      </c>
      <c r="L3723" s="275">
        <v>0.54359999999999997</v>
      </c>
      <c r="M3723" s="275">
        <v>0.45666499999999999</v>
      </c>
      <c r="N3723" s="276">
        <v>15.992457689477554</v>
      </c>
      <c r="O3723" s="273"/>
      <c r="P3723" s="273"/>
    </row>
    <row r="3724" spans="1:16" s="11" customFormat="1">
      <c r="A3724" s="271">
        <v>3721</v>
      </c>
      <c r="C3724" s="272" t="s">
        <v>1795</v>
      </c>
      <c r="D3724" s="272" t="s">
        <v>3527</v>
      </c>
      <c r="E3724" s="272"/>
      <c r="F3724" s="273" t="s">
        <v>3586</v>
      </c>
      <c r="G3724" s="274">
        <v>306331340403</v>
      </c>
      <c r="H3724" s="273" t="s">
        <v>7176</v>
      </c>
      <c r="I3724" s="273" t="s">
        <v>5750</v>
      </c>
      <c r="J3724" s="273" t="s">
        <v>373</v>
      </c>
      <c r="K3724" s="275">
        <v>0.48920000000000002</v>
      </c>
      <c r="L3724" s="275">
        <v>0.48920000000000002</v>
      </c>
      <c r="M3724" s="275">
        <v>0.415211</v>
      </c>
      <c r="N3724" s="276">
        <v>15.124488961569915</v>
      </c>
      <c r="O3724" s="273"/>
      <c r="P3724" s="273"/>
    </row>
    <row r="3725" spans="1:16" s="11" customFormat="1">
      <c r="A3725" s="271">
        <v>3722</v>
      </c>
      <c r="C3725" s="272" t="s">
        <v>1795</v>
      </c>
      <c r="D3725" s="272" t="s">
        <v>3527</v>
      </c>
      <c r="E3725" s="272"/>
      <c r="F3725" s="273" t="s">
        <v>3592</v>
      </c>
      <c r="G3725" s="274">
        <v>306331140304</v>
      </c>
      <c r="H3725" s="273" t="s">
        <v>5834</v>
      </c>
      <c r="I3725" s="273" t="s">
        <v>5750</v>
      </c>
      <c r="J3725" s="273" t="s">
        <v>373</v>
      </c>
      <c r="K3725" s="275">
        <v>1.0307999999999999</v>
      </c>
      <c r="L3725" s="275">
        <v>1.0307999999999999</v>
      </c>
      <c r="M3725" s="275">
        <v>0.87879099999999999</v>
      </c>
      <c r="N3725" s="276">
        <v>14.746701590997279</v>
      </c>
      <c r="O3725" s="273"/>
      <c r="P3725" s="273"/>
    </row>
    <row r="3726" spans="1:16" s="11" customFormat="1">
      <c r="A3726" s="271">
        <v>3723</v>
      </c>
      <c r="C3726" s="272" t="s">
        <v>1795</v>
      </c>
      <c r="D3726" s="272" t="s">
        <v>3527</v>
      </c>
      <c r="E3726" s="272"/>
      <c r="F3726" s="273" t="s">
        <v>3588</v>
      </c>
      <c r="G3726" s="274">
        <v>306331340503</v>
      </c>
      <c r="H3726" s="273" t="s">
        <v>7318</v>
      </c>
      <c r="I3726" s="273" t="s">
        <v>5750</v>
      </c>
      <c r="J3726" s="273" t="s">
        <v>373</v>
      </c>
      <c r="K3726" s="275">
        <v>0.56769999999999998</v>
      </c>
      <c r="L3726" s="275">
        <v>0.56769999999999998</v>
      </c>
      <c r="M3726" s="275">
        <v>0.490645</v>
      </c>
      <c r="N3726" s="276">
        <v>13.573190065175266</v>
      </c>
      <c r="O3726" s="273"/>
      <c r="P3726" s="273"/>
    </row>
    <row r="3727" spans="1:16" s="11" customFormat="1">
      <c r="A3727" s="271">
        <v>3724</v>
      </c>
      <c r="C3727" s="272" t="s">
        <v>1795</v>
      </c>
      <c r="D3727" s="272" t="s">
        <v>3527</v>
      </c>
      <c r="E3727" s="272"/>
      <c r="F3727" s="273" t="s">
        <v>3600</v>
      </c>
      <c r="G3727" s="274">
        <v>306331340302</v>
      </c>
      <c r="H3727" s="273" t="s">
        <v>7319</v>
      </c>
      <c r="I3727" s="273" t="s">
        <v>5750</v>
      </c>
      <c r="J3727" s="273" t="s">
        <v>373</v>
      </c>
      <c r="K3727" s="275">
        <v>0.24521999999999999</v>
      </c>
      <c r="L3727" s="275">
        <v>0.24521999999999999</v>
      </c>
      <c r="M3727" s="275">
        <v>0.212392</v>
      </c>
      <c r="N3727" s="276">
        <v>13.387162547916157</v>
      </c>
      <c r="O3727" s="273"/>
      <c r="P3727" s="273"/>
    </row>
    <row r="3728" spans="1:16" s="11" customFormat="1">
      <c r="A3728" s="271">
        <v>3725</v>
      </c>
      <c r="C3728" s="272" t="s">
        <v>1795</v>
      </c>
      <c r="D3728" s="272" t="s">
        <v>3527</v>
      </c>
      <c r="E3728" s="272"/>
      <c r="F3728" s="273" t="s">
        <v>3592</v>
      </c>
      <c r="G3728" s="274">
        <v>306331140302</v>
      </c>
      <c r="H3728" s="273" t="s">
        <v>7320</v>
      </c>
      <c r="I3728" s="273" t="s">
        <v>5750</v>
      </c>
      <c r="J3728" s="273" t="s">
        <v>373</v>
      </c>
      <c r="K3728" s="275">
        <v>1.1841999999999999</v>
      </c>
      <c r="L3728" s="275">
        <v>1.1841999999999999</v>
      </c>
      <c r="M3728" s="275">
        <v>1.0369569999999999</v>
      </c>
      <c r="N3728" s="276">
        <v>12.433963857456511</v>
      </c>
      <c r="O3728" s="273"/>
      <c r="P3728" s="273"/>
    </row>
    <row r="3729" spans="1:16" s="11" customFormat="1">
      <c r="A3729" s="271">
        <v>3726</v>
      </c>
      <c r="C3729" s="272" t="s">
        <v>1795</v>
      </c>
      <c r="D3729" s="272" t="s">
        <v>3527</v>
      </c>
      <c r="E3729" s="272"/>
      <c r="F3729" s="273" t="s">
        <v>3594</v>
      </c>
      <c r="G3729" s="274">
        <v>306331240504</v>
      </c>
      <c r="H3729" s="273" t="s">
        <v>7321</v>
      </c>
      <c r="I3729" s="273" t="s">
        <v>5750</v>
      </c>
      <c r="J3729" s="273" t="s">
        <v>373</v>
      </c>
      <c r="K3729" s="275">
        <v>0.85585999999999995</v>
      </c>
      <c r="L3729" s="275">
        <v>0.85585999999999995</v>
      </c>
      <c r="M3729" s="275">
        <v>0.75029800000000002</v>
      </c>
      <c r="N3729" s="276">
        <v>12.334026593134384</v>
      </c>
      <c r="O3729" s="273"/>
      <c r="P3729" s="273"/>
    </row>
    <row r="3730" spans="1:16" s="11" customFormat="1">
      <c r="A3730" s="271">
        <v>3727</v>
      </c>
      <c r="C3730" s="272" t="s">
        <v>1795</v>
      </c>
      <c r="D3730" s="272" t="s">
        <v>3527</v>
      </c>
      <c r="E3730" s="272"/>
      <c r="F3730" s="273" t="s">
        <v>3590</v>
      </c>
      <c r="G3730" s="274">
        <v>306331140203</v>
      </c>
      <c r="H3730" s="273" t="s">
        <v>7322</v>
      </c>
      <c r="I3730" s="273" t="s">
        <v>5750</v>
      </c>
      <c r="J3730" s="273" t="s">
        <v>373</v>
      </c>
      <c r="K3730" s="275">
        <v>0.75</v>
      </c>
      <c r="L3730" s="275">
        <v>0.75</v>
      </c>
      <c r="M3730" s="275">
        <v>0.65957699999999997</v>
      </c>
      <c r="N3730" s="276">
        <v>12.056400000000005</v>
      </c>
      <c r="O3730" s="273"/>
      <c r="P3730" s="273"/>
    </row>
    <row r="3731" spans="1:16" s="11" customFormat="1">
      <c r="A3731" s="271">
        <v>3728</v>
      </c>
      <c r="C3731" s="272" t="s">
        <v>1795</v>
      </c>
      <c r="D3731" s="272" t="s">
        <v>3527</v>
      </c>
      <c r="E3731" s="272"/>
      <c r="F3731" s="273" t="s">
        <v>7315</v>
      </c>
      <c r="G3731" s="274">
        <v>306331340202</v>
      </c>
      <c r="H3731" s="273" t="s">
        <v>7323</v>
      </c>
      <c r="I3731" s="273" t="s">
        <v>5750</v>
      </c>
      <c r="J3731" s="273" t="s">
        <v>373</v>
      </c>
      <c r="K3731" s="275">
        <v>0.71479999999999999</v>
      </c>
      <c r="L3731" s="275">
        <v>0.71479999999999999</v>
      </c>
      <c r="M3731" s="275">
        <v>0.63174399999999997</v>
      </c>
      <c r="N3731" s="276">
        <v>11.619473978735313</v>
      </c>
      <c r="O3731" s="273"/>
      <c r="P3731" s="273"/>
    </row>
    <row r="3732" spans="1:16" s="11" customFormat="1">
      <c r="A3732" s="271">
        <v>3729</v>
      </c>
      <c r="C3732" s="272" t="s">
        <v>1795</v>
      </c>
      <c r="D3732" s="272" t="s">
        <v>3527</v>
      </c>
      <c r="E3732" s="272"/>
      <c r="F3732" s="273" t="s">
        <v>3590</v>
      </c>
      <c r="G3732" s="274">
        <v>306331140204</v>
      </c>
      <c r="H3732" s="273" t="s">
        <v>7260</v>
      </c>
      <c r="I3732" s="273" t="s">
        <v>5750</v>
      </c>
      <c r="J3732" s="273" t="s">
        <v>373</v>
      </c>
      <c r="K3732" s="275">
        <v>0.54200000000000004</v>
      </c>
      <c r="L3732" s="275">
        <v>0.54200000000000004</v>
      </c>
      <c r="M3732" s="275">
        <v>0.48143599999999998</v>
      </c>
      <c r="N3732" s="276">
        <v>11.174169741697428</v>
      </c>
      <c r="O3732" s="273"/>
      <c r="P3732" s="273"/>
    </row>
    <row r="3733" spans="1:16" s="11" customFormat="1">
      <c r="A3733" s="271">
        <v>3730</v>
      </c>
      <c r="C3733" s="272" t="s">
        <v>1795</v>
      </c>
      <c r="D3733" s="272" t="s">
        <v>3527</v>
      </c>
      <c r="E3733" s="272"/>
      <c r="F3733" s="273" t="s">
        <v>3582</v>
      </c>
      <c r="G3733" s="274">
        <v>306331340104</v>
      </c>
      <c r="H3733" s="273" t="s">
        <v>6946</v>
      </c>
      <c r="I3733" s="273" t="s">
        <v>5750</v>
      </c>
      <c r="J3733" s="273" t="s">
        <v>373</v>
      </c>
      <c r="K3733" s="275">
        <v>0.66739999999999999</v>
      </c>
      <c r="L3733" s="275">
        <v>0.66739999999999999</v>
      </c>
      <c r="M3733" s="275">
        <v>0.59635899999999997</v>
      </c>
      <c r="N3733" s="276">
        <v>10.644441114773752</v>
      </c>
      <c r="O3733" s="273"/>
      <c r="P3733" s="273"/>
    </row>
    <row r="3734" spans="1:16" s="11" customFormat="1">
      <c r="A3734" s="271">
        <v>3731</v>
      </c>
      <c r="C3734" s="272" t="s">
        <v>1795</v>
      </c>
      <c r="D3734" s="272" t="s">
        <v>3527</v>
      </c>
      <c r="E3734" s="272"/>
      <c r="F3734" s="273" t="s">
        <v>3603</v>
      </c>
      <c r="G3734" s="274">
        <v>306331140104</v>
      </c>
      <c r="H3734" s="273" t="s">
        <v>7324</v>
      </c>
      <c r="I3734" s="273" t="s">
        <v>5750</v>
      </c>
      <c r="J3734" s="273" t="s">
        <v>373</v>
      </c>
      <c r="K3734" s="275">
        <v>1.0082</v>
      </c>
      <c r="L3734" s="275">
        <v>1.0082</v>
      </c>
      <c r="M3734" s="275">
        <v>0.90256099999999995</v>
      </c>
      <c r="N3734" s="276">
        <v>10.477980559412819</v>
      </c>
      <c r="O3734" s="273"/>
      <c r="P3734" s="273"/>
    </row>
    <row r="3735" spans="1:16" s="11" customFormat="1">
      <c r="A3735" s="271">
        <v>3732</v>
      </c>
      <c r="C3735" s="272" t="s">
        <v>1795</v>
      </c>
      <c r="D3735" s="272" t="s">
        <v>3527</v>
      </c>
      <c r="E3735" s="272"/>
      <c r="F3735" s="273" t="s">
        <v>3586</v>
      </c>
      <c r="G3735" s="274">
        <v>306331340401</v>
      </c>
      <c r="H3735" s="273" t="s">
        <v>7325</v>
      </c>
      <c r="I3735" s="273" t="s">
        <v>5750</v>
      </c>
      <c r="J3735" s="273" t="s">
        <v>373</v>
      </c>
      <c r="K3735" s="275">
        <v>0.3226</v>
      </c>
      <c r="L3735" s="275">
        <v>0.3226</v>
      </c>
      <c r="M3735" s="275">
        <v>0.28931000000000001</v>
      </c>
      <c r="N3735" s="276">
        <v>10.319280843149407</v>
      </c>
      <c r="O3735" s="273"/>
      <c r="P3735" s="273"/>
    </row>
    <row r="3736" spans="1:16" s="11" customFormat="1">
      <c r="A3736" s="271">
        <v>3733</v>
      </c>
      <c r="C3736" s="272" t="s">
        <v>1795</v>
      </c>
      <c r="D3736" s="272" t="s">
        <v>3527</v>
      </c>
      <c r="E3736" s="272"/>
      <c r="F3736" s="273" t="s">
        <v>3588</v>
      </c>
      <c r="G3736" s="274">
        <v>306331340502</v>
      </c>
      <c r="H3736" s="273" t="s">
        <v>7326</v>
      </c>
      <c r="I3736" s="273" t="s">
        <v>5750</v>
      </c>
      <c r="J3736" s="273" t="s">
        <v>373</v>
      </c>
      <c r="K3736" s="275">
        <v>0.73728000000000005</v>
      </c>
      <c r="L3736" s="275">
        <v>0.73728000000000005</v>
      </c>
      <c r="M3736" s="275">
        <v>0.66208100000000003</v>
      </c>
      <c r="N3736" s="276">
        <v>10.199517144097223</v>
      </c>
      <c r="O3736" s="273"/>
      <c r="P3736" s="273"/>
    </row>
    <row r="3737" spans="1:16" s="11" customFormat="1">
      <c r="A3737" s="271">
        <v>3734</v>
      </c>
      <c r="C3737" s="272" t="s">
        <v>1795</v>
      </c>
      <c r="D3737" s="272" t="s">
        <v>3527</v>
      </c>
      <c r="E3737" s="272"/>
      <c r="F3737" s="273" t="s">
        <v>7312</v>
      </c>
      <c r="G3737" s="274">
        <v>306331240103</v>
      </c>
      <c r="H3737" s="273" t="s">
        <v>7327</v>
      </c>
      <c r="I3737" s="273" t="s">
        <v>5750</v>
      </c>
      <c r="J3737" s="273" t="s">
        <v>373</v>
      </c>
      <c r="K3737" s="275">
        <v>0.47070000000000001</v>
      </c>
      <c r="L3737" s="275">
        <v>0.47070000000000001</v>
      </c>
      <c r="M3737" s="275">
        <v>0.42602600000000002</v>
      </c>
      <c r="N3737" s="276">
        <v>9.490970894412575</v>
      </c>
      <c r="O3737" s="273"/>
      <c r="P3737" s="273"/>
    </row>
    <row r="3738" spans="1:16" s="11" customFormat="1">
      <c r="A3738" s="271">
        <v>3735</v>
      </c>
      <c r="C3738" s="272" t="s">
        <v>1795</v>
      </c>
      <c r="D3738" s="272" t="s">
        <v>3527</v>
      </c>
      <c r="E3738" s="272"/>
      <c r="F3738" s="273" t="s">
        <v>3598</v>
      </c>
      <c r="G3738" s="274">
        <v>306331240201</v>
      </c>
      <c r="H3738" s="273" t="s">
        <v>7328</v>
      </c>
      <c r="I3738" s="273" t="s">
        <v>5750</v>
      </c>
      <c r="J3738" s="273" t="s">
        <v>373</v>
      </c>
      <c r="K3738" s="275">
        <v>1.0767199999999999</v>
      </c>
      <c r="L3738" s="275">
        <v>1.0767199999999999</v>
      </c>
      <c r="M3738" s="275">
        <v>0.97667599999999999</v>
      </c>
      <c r="N3738" s="276">
        <v>9.2915521212571441</v>
      </c>
      <c r="O3738" s="273"/>
      <c r="P3738" s="273"/>
    </row>
    <row r="3739" spans="1:16" s="11" customFormat="1">
      <c r="A3739" s="271">
        <v>3736</v>
      </c>
      <c r="C3739" s="272" t="s">
        <v>1795</v>
      </c>
      <c r="D3739" s="272" t="s">
        <v>3527</v>
      </c>
      <c r="E3739" s="272"/>
      <c r="F3739" s="273" t="s">
        <v>3590</v>
      </c>
      <c r="G3739" s="274">
        <v>306331140201</v>
      </c>
      <c r="H3739" s="273" t="s">
        <v>6331</v>
      </c>
      <c r="I3739" s="273" t="s">
        <v>5750</v>
      </c>
      <c r="J3739" s="273" t="s">
        <v>373</v>
      </c>
      <c r="K3739" s="275">
        <v>0.46300000000000002</v>
      </c>
      <c r="L3739" s="275">
        <v>0.46300000000000002</v>
      </c>
      <c r="M3739" s="275">
        <v>0.42061799999999999</v>
      </c>
      <c r="N3739" s="276">
        <v>9.1537796976241967</v>
      </c>
      <c r="O3739" s="273"/>
      <c r="P3739" s="273"/>
    </row>
    <row r="3740" spans="1:16" s="11" customFormat="1">
      <c r="A3740" s="271">
        <v>3737</v>
      </c>
      <c r="C3740" s="272" t="s">
        <v>1795</v>
      </c>
      <c r="D3740" s="272" t="s">
        <v>3527</v>
      </c>
      <c r="E3740" s="272"/>
      <c r="F3740" s="273" t="s">
        <v>3598</v>
      </c>
      <c r="G3740" s="274">
        <v>306331240206</v>
      </c>
      <c r="H3740" s="273" t="s">
        <v>7329</v>
      </c>
      <c r="I3740" s="273" t="s">
        <v>5750</v>
      </c>
      <c r="J3740" s="273" t="s">
        <v>373</v>
      </c>
      <c r="K3740" s="275">
        <v>0.37880000000000003</v>
      </c>
      <c r="L3740" s="275">
        <v>0.37880000000000003</v>
      </c>
      <c r="M3740" s="275">
        <v>0.34479700000000002</v>
      </c>
      <c r="N3740" s="276">
        <v>8.9765047518479406</v>
      </c>
      <c r="O3740" s="273"/>
      <c r="P3740" s="273"/>
    </row>
    <row r="3741" spans="1:16" s="11" customFormat="1">
      <c r="A3741" s="271">
        <v>3738</v>
      </c>
      <c r="C3741" s="272" t="s">
        <v>1795</v>
      </c>
      <c r="D3741" s="272" t="s">
        <v>3527</v>
      </c>
      <c r="E3741" s="272"/>
      <c r="F3741" s="273" t="s">
        <v>3582</v>
      </c>
      <c r="G3741" s="274">
        <v>306331340103</v>
      </c>
      <c r="H3741" s="273" t="s">
        <v>7330</v>
      </c>
      <c r="I3741" s="273" t="s">
        <v>5750</v>
      </c>
      <c r="J3741" s="273" t="s">
        <v>373</v>
      </c>
      <c r="K3741" s="275">
        <v>0.50560000000000005</v>
      </c>
      <c r="L3741" s="275">
        <v>0.50560000000000005</v>
      </c>
      <c r="M3741" s="275">
        <v>0.46090300000000001</v>
      </c>
      <c r="N3741" s="276">
        <v>8.8403876582278542</v>
      </c>
      <c r="O3741" s="273"/>
      <c r="P3741" s="273"/>
    </row>
    <row r="3742" spans="1:16" s="11" customFormat="1">
      <c r="A3742" s="271">
        <v>3739</v>
      </c>
      <c r="C3742" s="272" t="s">
        <v>1795</v>
      </c>
      <c r="D3742" s="272" t="s">
        <v>3527</v>
      </c>
      <c r="E3742" s="272"/>
      <c r="F3742" s="273" t="s">
        <v>3598</v>
      </c>
      <c r="G3742" s="274">
        <v>306331240205</v>
      </c>
      <c r="H3742" s="273" t="s">
        <v>7331</v>
      </c>
      <c r="I3742" s="273" t="s">
        <v>5750</v>
      </c>
      <c r="J3742" s="273" t="s">
        <v>373</v>
      </c>
      <c r="K3742" s="275">
        <v>0.66500000000000004</v>
      </c>
      <c r="L3742" s="275">
        <v>0.66500000000000004</v>
      </c>
      <c r="M3742" s="275">
        <v>0.60692900000000005</v>
      </c>
      <c r="N3742" s="276">
        <v>8.7324812030075147</v>
      </c>
      <c r="O3742" s="273"/>
      <c r="P3742" s="273"/>
    </row>
    <row r="3743" spans="1:16" s="11" customFormat="1">
      <c r="A3743" s="271">
        <v>3740</v>
      </c>
      <c r="C3743" s="272" t="s">
        <v>1795</v>
      </c>
      <c r="D3743" s="272" t="s">
        <v>3527</v>
      </c>
      <c r="E3743" s="272"/>
      <c r="F3743" s="273" t="s">
        <v>7312</v>
      </c>
      <c r="G3743" s="274">
        <v>306331240101</v>
      </c>
      <c r="H3743" s="273" t="s">
        <v>7332</v>
      </c>
      <c r="I3743" s="273" t="s">
        <v>5750</v>
      </c>
      <c r="J3743" s="273" t="s">
        <v>373</v>
      </c>
      <c r="K3743" s="275">
        <v>0.79920000000000002</v>
      </c>
      <c r="L3743" s="275">
        <v>0.79920000000000002</v>
      </c>
      <c r="M3743" s="275">
        <v>0.731182</v>
      </c>
      <c r="N3743" s="276">
        <v>8.510760760760764</v>
      </c>
      <c r="O3743" s="273"/>
      <c r="P3743" s="273"/>
    </row>
    <row r="3744" spans="1:16" s="11" customFormat="1">
      <c r="A3744" s="271">
        <v>3741</v>
      </c>
      <c r="C3744" s="272" t="s">
        <v>1795</v>
      </c>
      <c r="D3744" s="272" t="s">
        <v>3527</v>
      </c>
      <c r="E3744" s="272"/>
      <c r="F3744" s="273" t="s">
        <v>7312</v>
      </c>
      <c r="G3744" s="274">
        <v>306331240102</v>
      </c>
      <c r="H3744" s="273" t="s">
        <v>7333</v>
      </c>
      <c r="I3744" s="273" t="s">
        <v>5750</v>
      </c>
      <c r="J3744" s="273" t="s">
        <v>373</v>
      </c>
      <c r="K3744" s="275">
        <v>0.42875999999999997</v>
      </c>
      <c r="L3744" s="275">
        <v>0.42875999999999997</v>
      </c>
      <c r="M3744" s="275">
        <v>0.39438400000000001</v>
      </c>
      <c r="N3744" s="276">
        <v>8.0175389495288663</v>
      </c>
      <c r="O3744" s="273"/>
      <c r="P3744" s="273"/>
    </row>
    <row r="3745" spans="1:16" s="11" customFormat="1">
      <c r="A3745" s="271">
        <v>3742</v>
      </c>
      <c r="C3745" s="272" t="s">
        <v>1795</v>
      </c>
      <c r="D3745" s="272" t="s">
        <v>3527</v>
      </c>
      <c r="E3745" s="272"/>
      <c r="F3745" s="273" t="s">
        <v>3598</v>
      </c>
      <c r="G3745" s="274">
        <v>306331240202</v>
      </c>
      <c r="H3745" s="273" t="s">
        <v>7334</v>
      </c>
      <c r="I3745" s="273" t="s">
        <v>5750</v>
      </c>
      <c r="J3745" s="273" t="s">
        <v>373</v>
      </c>
      <c r="K3745" s="275">
        <v>0.95796000000000003</v>
      </c>
      <c r="L3745" s="275">
        <v>0.95796000000000003</v>
      </c>
      <c r="M3745" s="275">
        <v>0.88126800000000005</v>
      </c>
      <c r="N3745" s="276">
        <v>8.0057622447701338</v>
      </c>
      <c r="O3745" s="273"/>
      <c r="P3745" s="273"/>
    </row>
    <row r="3746" spans="1:16" s="11" customFormat="1">
      <c r="A3746" s="271">
        <v>3743</v>
      </c>
      <c r="C3746" s="272" t="s">
        <v>1795</v>
      </c>
      <c r="D3746" s="272" t="s">
        <v>3527</v>
      </c>
      <c r="E3746" s="272"/>
      <c r="F3746" s="273" t="s">
        <v>3592</v>
      </c>
      <c r="G3746" s="274">
        <v>306331140303</v>
      </c>
      <c r="H3746" s="273" t="s">
        <v>7335</v>
      </c>
      <c r="I3746" s="273" t="s">
        <v>5750</v>
      </c>
      <c r="J3746" s="273" t="s">
        <v>373</v>
      </c>
      <c r="K3746" s="275">
        <v>0.59840000000000004</v>
      </c>
      <c r="L3746" s="275">
        <v>0.59840000000000004</v>
      </c>
      <c r="M3746" s="275">
        <v>0.55249899999999996</v>
      </c>
      <c r="N3746" s="276">
        <v>7.6706216577540234</v>
      </c>
      <c r="O3746" s="273"/>
      <c r="P3746" s="273"/>
    </row>
    <row r="3747" spans="1:16" s="11" customFormat="1">
      <c r="A3747" s="271">
        <v>3744</v>
      </c>
      <c r="C3747" s="272" t="s">
        <v>1795</v>
      </c>
      <c r="D3747" s="272" t="s">
        <v>3527</v>
      </c>
      <c r="E3747" s="272"/>
      <c r="F3747" s="273" t="s">
        <v>3598</v>
      </c>
      <c r="G3747" s="274">
        <v>306331240204</v>
      </c>
      <c r="H3747" s="273" t="s">
        <v>7336</v>
      </c>
      <c r="I3747" s="273" t="s">
        <v>5750</v>
      </c>
      <c r="J3747" s="273" t="s">
        <v>373</v>
      </c>
      <c r="K3747" s="275">
        <v>0.45598</v>
      </c>
      <c r="L3747" s="275">
        <v>0.45598</v>
      </c>
      <c r="M3747" s="275">
        <v>0.42103200000000002</v>
      </c>
      <c r="N3747" s="276">
        <v>7.6643712443528171</v>
      </c>
      <c r="O3747" s="273"/>
      <c r="P3747" s="273"/>
    </row>
    <row r="3748" spans="1:16" s="11" customFormat="1">
      <c r="A3748" s="271">
        <v>3745</v>
      </c>
      <c r="C3748" s="272" t="s">
        <v>1795</v>
      </c>
      <c r="D3748" s="272" t="s">
        <v>3527</v>
      </c>
      <c r="E3748" s="272"/>
      <c r="F3748" s="273" t="s">
        <v>3598</v>
      </c>
      <c r="G3748" s="274">
        <v>306331240207</v>
      </c>
      <c r="H3748" s="273" t="s">
        <v>7337</v>
      </c>
      <c r="I3748" s="273" t="s">
        <v>5750</v>
      </c>
      <c r="J3748" s="273" t="s">
        <v>373</v>
      </c>
      <c r="K3748" s="275">
        <v>0.31531999999999999</v>
      </c>
      <c r="L3748" s="275">
        <v>0.31531999999999999</v>
      </c>
      <c r="M3748" s="275">
        <v>0.29297000000000001</v>
      </c>
      <c r="N3748" s="276">
        <v>7.0880375491564065</v>
      </c>
      <c r="O3748" s="273"/>
      <c r="P3748" s="273"/>
    </row>
    <row r="3749" spans="1:16" s="11" customFormat="1">
      <c r="A3749" s="271">
        <v>3746</v>
      </c>
      <c r="C3749" s="272" t="s">
        <v>1795</v>
      </c>
      <c r="D3749" s="272" t="s">
        <v>3527</v>
      </c>
      <c r="E3749" s="272"/>
      <c r="F3749" s="273" t="s">
        <v>3584</v>
      </c>
      <c r="G3749" s="274">
        <v>306331240401</v>
      </c>
      <c r="H3749" s="273" t="s">
        <v>7338</v>
      </c>
      <c r="I3749" s="273" t="s">
        <v>5750</v>
      </c>
      <c r="J3749" s="273" t="s">
        <v>373</v>
      </c>
      <c r="K3749" s="275">
        <v>0.95020000000000004</v>
      </c>
      <c r="L3749" s="275">
        <v>0.95020000000000004</v>
      </c>
      <c r="M3749" s="275">
        <v>0.887374</v>
      </c>
      <c r="N3749" s="276">
        <v>6.611871185013686</v>
      </c>
      <c r="O3749" s="273"/>
      <c r="P3749" s="273"/>
    </row>
    <row r="3750" spans="1:16" s="11" customFormat="1">
      <c r="A3750" s="271">
        <v>3747</v>
      </c>
      <c r="C3750" s="272" t="s">
        <v>1795</v>
      </c>
      <c r="D3750" s="272" t="s">
        <v>3527</v>
      </c>
      <c r="E3750" s="272"/>
      <c r="F3750" s="273" t="s">
        <v>3582</v>
      </c>
      <c r="G3750" s="274">
        <v>306331340102</v>
      </c>
      <c r="H3750" s="273" t="s">
        <v>7339</v>
      </c>
      <c r="I3750" s="273" t="s">
        <v>5750</v>
      </c>
      <c r="J3750" s="273" t="s">
        <v>373</v>
      </c>
      <c r="K3750" s="275">
        <v>0.5766</v>
      </c>
      <c r="L3750" s="275">
        <v>0.5766</v>
      </c>
      <c r="M3750" s="275">
        <v>0.54111399999999998</v>
      </c>
      <c r="N3750" s="276">
        <v>6.1543531044051365</v>
      </c>
      <c r="O3750" s="273"/>
      <c r="P3750" s="273"/>
    </row>
    <row r="3751" spans="1:16" s="11" customFormat="1">
      <c r="A3751" s="271">
        <v>3748</v>
      </c>
      <c r="C3751" s="272" t="s">
        <v>1795</v>
      </c>
      <c r="D3751" s="272" t="s">
        <v>3527</v>
      </c>
      <c r="E3751" s="272"/>
      <c r="F3751" s="273" t="s">
        <v>3584</v>
      </c>
      <c r="G3751" s="274">
        <v>306331240402</v>
      </c>
      <c r="H3751" s="273" t="s">
        <v>7340</v>
      </c>
      <c r="I3751" s="273" t="s">
        <v>5750</v>
      </c>
      <c r="J3751" s="273" t="s">
        <v>373</v>
      </c>
      <c r="K3751" s="275">
        <v>0.6552</v>
      </c>
      <c r="L3751" s="275">
        <v>0.6552</v>
      </c>
      <c r="M3751" s="275">
        <v>0.615595</v>
      </c>
      <c r="N3751" s="276">
        <v>6.04471916971917</v>
      </c>
      <c r="O3751" s="273"/>
      <c r="P3751" s="273"/>
    </row>
    <row r="3752" spans="1:16" s="11" customFormat="1">
      <c r="A3752" s="271">
        <v>3749</v>
      </c>
      <c r="C3752" s="272" t="s">
        <v>1795</v>
      </c>
      <c r="D3752" s="272" t="s">
        <v>3527</v>
      </c>
      <c r="E3752" s="272"/>
      <c r="F3752" s="273" t="s">
        <v>7315</v>
      </c>
      <c r="G3752" s="274">
        <v>306331340201</v>
      </c>
      <c r="H3752" s="273" t="s">
        <v>7341</v>
      </c>
      <c r="I3752" s="273" t="s">
        <v>5750</v>
      </c>
      <c r="J3752" s="273" t="s">
        <v>373</v>
      </c>
      <c r="K3752" s="275">
        <v>0.219</v>
      </c>
      <c r="L3752" s="275">
        <v>0.219</v>
      </c>
      <c r="M3752" s="275">
        <v>0.21521799999999999</v>
      </c>
      <c r="N3752" s="276">
        <v>1.7269406392694098</v>
      </c>
      <c r="O3752" s="273"/>
      <c r="P3752" s="273"/>
    </row>
    <row r="3753" spans="1:16" s="11" customFormat="1">
      <c r="A3753" s="271">
        <v>3750</v>
      </c>
      <c r="C3753" s="272" t="s">
        <v>1795</v>
      </c>
      <c r="D3753" s="272" t="s">
        <v>3527</v>
      </c>
      <c r="E3753" s="272"/>
      <c r="F3753" s="273" t="s">
        <v>3590</v>
      </c>
      <c r="G3753" s="274">
        <v>306331140205</v>
      </c>
      <c r="H3753" s="273" t="s">
        <v>7342</v>
      </c>
      <c r="I3753" s="273" t="s">
        <v>5750</v>
      </c>
      <c r="J3753" s="273" t="s">
        <v>373</v>
      </c>
      <c r="K3753" s="275">
        <v>0.40849999999999997</v>
      </c>
      <c r="L3753" s="275">
        <v>0.40849999999999997</v>
      </c>
      <c r="M3753" s="275">
        <v>0.40450799999999998</v>
      </c>
      <c r="N3753" s="276">
        <v>0.97723378212974199</v>
      </c>
      <c r="O3753" s="273"/>
      <c r="P3753" s="273"/>
    </row>
    <row r="3754" spans="1:16" s="11" customFormat="1">
      <c r="A3754" s="271">
        <v>3751</v>
      </c>
      <c r="C3754" s="272" t="s">
        <v>1795</v>
      </c>
      <c r="D3754" s="272" t="s">
        <v>3605</v>
      </c>
      <c r="E3754" s="272"/>
      <c r="F3754" s="273" t="s">
        <v>3627</v>
      </c>
      <c r="G3754" s="274">
        <v>306421140103</v>
      </c>
      <c r="H3754" s="273" t="s">
        <v>3609</v>
      </c>
      <c r="I3754" s="273" t="s">
        <v>5750</v>
      </c>
      <c r="J3754" s="273" t="s">
        <v>373</v>
      </c>
      <c r="K3754" s="275">
        <v>0.30859999999999999</v>
      </c>
      <c r="L3754" s="275">
        <v>0.30859999999999999</v>
      </c>
      <c r="M3754" s="275">
        <v>0.25570199999999998</v>
      </c>
      <c r="N3754" s="276">
        <v>17.141283214517173</v>
      </c>
      <c r="O3754" s="273"/>
      <c r="P3754" s="273"/>
    </row>
    <row r="3755" spans="1:16" s="11" customFormat="1">
      <c r="A3755" s="271">
        <v>3752</v>
      </c>
      <c r="C3755" s="272" t="s">
        <v>1795</v>
      </c>
      <c r="D3755" s="272" t="s">
        <v>3605</v>
      </c>
      <c r="E3755" s="272"/>
      <c r="F3755" s="273" t="s">
        <v>3623</v>
      </c>
      <c r="G3755" s="274">
        <v>306421240501</v>
      </c>
      <c r="H3755" s="273" t="s">
        <v>7343</v>
      </c>
      <c r="I3755" s="273" t="s">
        <v>5750</v>
      </c>
      <c r="J3755" s="273" t="s">
        <v>373</v>
      </c>
      <c r="K3755" s="275">
        <v>0.70067999999999997</v>
      </c>
      <c r="L3755" s="275">
        <v>0.70067999999999997</v>
      </c>
      <c r="M3755" s="275">
        <v>0.584341</v>
      </c>
      <c r="N3755" s="276">
        <v>16.603727807272932</v>
      </c>
      <c r="O3755" s="273"/>
      <c r="P3755" s="273"/>
    </row>
    <row r="3756" spans="1:16" s="11" customFormat="1">
      <c r="A3756" s="271">
        <v>3753</v>
      </c>
      <c r="C3756" s="272" t="s">
        <v>1795</v>
      </c>
      <c r="D3756" s="272" t="s">
        <v>3605</v>
      </c>
      <c r="E3756" s="272"/>
      <c r="F3756" s="273" t="s">
        <v>3623</v>
      </c>
      <c r="G3756" s="274">
        <v>306421240504</v>
      </c>
      <c r="H3756" s="273" t="s">
        <v>7344</v>
      </c>
      <c r="I3756" s="273" t="s">
        <v>5750</v>
      </c>
      <c r="J3756" s="273" t="s">
        <v>373</v>
      </c>
      <c r="K3756" s="275">
        <v>0.14354</v>
      </c>
      <c r="L3756" s="275">
        <v>0.14354</v>
      </c>
      <c r="M3756" s="275">
        <v>0.121308</v>
      </c>
      <c r="N3756" s="276">
        <v>15.48836561237286</v>
      </c>
      <c r="O3756" s="273"/>
      <c r="P3756" s="273"/>
    </row>
    <row r="3757" spans="1:16" s="11" customFormat="1">
      <c r="A3757" s="271">
        <v>3754</v>
      </c>
      <c r="C3757" s="272" t="s">
        <v>1795</v>
      </c>
      <c r="D3757" s="272" t="s">
        <v>3605</v>
      </c>
      <c r="E3757" s="272"/>
      <c r="F3757" s="273" t="s">
        <v>3619</v>
      </c>
      <c r="G3757" s="274">
        <v>306421240401</v>
      </c>
      <c r="H3757" s="273" t="s">
        <v>7345</v>
      </c>
      <c r="I3757" s="273" t="s">
        <v>5750</v>
      </c>
      <c r="J3757" s="273" t="s">
        <v>373</v>
      </c>
      <c r="K3757" s="275">
        <v>0.50844</v>
      </c>
      <c r="L3757" s="275">
        <v>0.50844</v>
      </c>
      <c r="M3757" s="275">
        <v>0.43566100000000002</v>
      </c>
      <c r="N3757" s="276">
        <v>14.314176697348749</v>
      </c>
      <c r="O3757" s="273"/>
      <c r="P3757" s="273"/>
    </row>
    <row r="3758" spans="1:16" s="11" customFormat="1">
      <c r="A3758" s="271">
        <v>3755</v>
      </c>
      <c r="C3758" s="272" t="s">
        <v>1795</v>
      </c>
      <c r="D3758" s="272" t="s">
        <v>3605</v>
      </c>
      <c r="E3758" s="272"/>
      <c r="F3758" s="273" t="s">
        <v>3617</v>
      </c>
      <c r="G3758" s="274">
        <v>306421340302</v>
      </c>
      <c r="H3758" s="273" t="s">
        <v>7326</v>
      </c>
      <c r="I3758" s="273" t="s">
        <v>5750</v>
      </c>
      <c r="J3758" s="273" t="s">
        <v>373</v>
      </c>
      <c r="K3758" s="275">
        <v>1.2387999999999999</v>
      </c>
      <c r="L3758" s="275">
        <v>1.2387999999999999</v>
      </c>
      <c r="M3758" s="275">
        <v>1.067655</v>
      </c>
      <c r="N3758" s="276">
        <v>13.815385857281232</v>
      </c>
      <c r="O3758" s="273"/>
      <c r="P3758" s="273"/>
    </row>
    <row r="3759" spans="1:16" s="11" customFormat="1">
      <c r="A3759" s="271">
        <v>3756</v>
      </c>
      <c r="C3759" s="272" t="s">
        <v>1795</v>
      </c>
      <c r="D3759" s="272" t="s">
        <v>3605</v>
      </c>
      <c r="E3759" s="272"/>
      <c r="F3759" s="273" t="s">
        <v>3625</v>
      </c>
      <c r="G3759" s="274">
        <v>306421340202</v>
      </c>
      <c r="H3759" s="273" t="s">
        <v>7346</v>
      </c>
      <c r="I3759" s="273" t="s">
        <v>5750</v>
      </c>
      <c r="J3759" s="273" t="s">
        <v>373</v>
      </c>
      <c r="K3759" s="275">
        <v>1.4736</v>
      </c>
      <c r="L3759" s="275">
        <v>1.4736</v>
      </c>
      <c r="M3759" s="275">
        <v>1.270362</v>
      </c>
      <c r="N3759" s="276">
        <v>13.791938110749188</v>
      </c>
      <c r="O3759" s="273"/>
      <c r="P3759" s="273"/>
    </row>
    <row r="3760" spans="1:16" s="11" customFormat="1">
      <c r="A3760" s="271">
        <v>3757</v>
      </c>
      <c r="C3760" s="272" t="s">
        <v>1795</v>
      </c>
      <c r="D3760" s="272" t="s">
        <v>3605</v>
      </c>
      <c r="E3760" s="272"/>
      <c r="F3760" s="273" t="s">
        <v>3610</v>
      </c>
      <c r="G3760" s="274">
        <v>306421140205</v>
      </c>
      <c r="H3760" s="273" t="s">
        <v>7347</v>
      </c>
      <c r="I3760" s="273" t="s">
        <v>5750</v>
      </c>
      <c r="J3760" s="273" t="s">
        <v>373</v>
      </c>
      <c r="K3760" s="275">
        <v>0.62105999999999995</v>
      </c>
      <c r="L3760" s="275">
        <v>0.62105999999999995</v>
      </c>
      <c r="M3760" s="275">
        <v>0.54250200000000004</v>
      </c>
      <c r="N3760" s="276">
        <v>12.649019418413666</v>
      </c>
      <c r="O3760" s="273"/>
      <c r="P3760" s="273"/>
    </row>
    <row r="3761" spans="1:16" s="11" customFormat="1">
      <c r="A3761" s="271">
        <v>3758</v>
      </c>
      <c r="C3761" s="272" t="s">
        <v>1795</v>
      </c>
      <c r="D3761" s="272" t="s">
        <v>3605</v>
      </c>
      <c r="E3761" s="272"/>
      <c r="F3761" s="273" t="s">
        <v>3625</v>
      </c>
      <c r="G3761" s="274">
        <v>306421340201</v>
      </c>
      <c r="H3761" s="273" t="s">
        <v>7348</v>
      </c>
      <c r="I3761" s="273" t="s">
        <v>5750</v>
      </c>
      <c r="J3761" s="273" t="s">
        <v>373</v>
      </c>
      <c r="K3761" s="275">
        <v>1.0342</v>
      </c>
      <c r="L3761" s="275">
        <v>1.0342</v>
      </c>
      <c r="M3761" s="275">
        <v>0.90827999999999998</v>
      </c>
      <c r="N3761" s="276">
        <v>12.175594662541098</v>
      </c>
      <c r="O3761" s="273"/>
      <c r="P3761" s="273"/>
    </row>
    <row r="3762" spans="1:16" s="11" customFormat="1">
      <c r="A3762" s="271">
        <v>3759</v>
      </c>
      <c r="C3762" s="272" t="s">
        <v>1795</v>
      </c>
      <c r="D3762" s="272" t="s">
        <v>3605</v>
      </c>
      <c r="E3762" s="272"/>
      <c r="F3762" s="273" t="s">
        <v>3606</v>
      </c>
      <c r="G3762" s="274">
        <v>306421340101</v>
      </c>
      <c r="H3762" s="273" t="s">
        <v>7349</v>
      </c>
      <c r="I3762" s="273" t="s">
        <v>5750</v>
      </c>
      <c r="J3762" s="273" t="s">
        <v>373</v>
      </c>
      <c r="K3762" s="275">
        <v>1.139</v>
      </c>
      <c r="L3762" s="275">
        <v>1.139</v>
      </c>
      <c r="M3762" s="275">
        <v>1.0014240000000001</v>
      </c>
      <c r="N3762" s="276">
        <v>12.078665496049158</v>
      </c>
      <c r="O3762" s="273"/>
      <c r="P3762" s="273"/>
    </row>
    <row r="3763" spans="1:16" s="11" customFormat="1">
      <c r="A3763" s="271">
        <v>3760</v>
      </c>
      <c r="C3763" s="272" t="s">
        <v>1795</v>
      </c>
      <c r="D3763" s="272" t="s">
        <v>3605</v>
      </c>
      <c r="E3763" s="272"/>
      <c r="F3763" s="273" t="s">
        <v>3617</v>
      </c>
      <c r="G3763" s="274">
        <v>306421340301</v>
      </c>
      <c r="H3763" s="273" t="s">
        <v>7350</v>
      </c>
      <c r="I3763" s="273" t="s">
        <v>5750</v>
      </c>
      <c r="J3763" s="273" t="s">
        <v>373</v>
      </c>
      <c r="K3763" s="275">
        <v>0.69120000000000004</v>
      </c>
      <c r="L3763" s="275">
        <v>0.69120000000000004</v>
      </c>
      <c r="M3763" s="275">
        <v>0.61020700000000005</v>
      </c>
      <c r="N3763" s="276">
        <v>11.717737268518515</v>
      </c>
      <c r="O3763" s="273"/>
      <c r="P3763" s="273"/>
    </row>
    <row r="3764" spans="1:16" s="11" customFormat="1">
      <c r="A3764" s="271">
        <v>3761</v>
      </c>
      <c r="C3764" s="272" t="s">
        <v>1795</v>
      </c>
      <c r="D3764" s="272" t="s">
        <v>3605</v>
      </c>
      <c r="E3764" s="272"/>
      <c r="F3764" s="273" t="s">
        <v>3606</v>
      </c>
      <c r="G3764" s="274">
        <v>306421340102</v>
      </c>
      <c r="H3764" s="273" t="s">
        <v>7351</v>
      </c>
      <c r="I3764" s="273" t="s">
        <v>5750</v>
      </c>
      <c r="J3764" s="273" t="s">
        <v>373</v>
      </c>
      <c r="K3764" s="275">
        <v>1.1906000000000001</v>
      </c>
      <c r="L3764" s="275">
        <v>1.1906000000000001</v>
      </c>
      <c r="M3764" s="275">
        <v>1.053134</v>
      </c>
      <c r="N3764" s="276">
        <v>11.545943221904928</v>
      </c>
      <c r="O3764" s="273"/>
      <c r="P3764" s="273"/>
    </row>
    <row r="3765" spans="1:16" s="11" customFormat="1">
      <c r="A3765" s="271">
        <v>3762</v>
      </c>
      <c r="C3765" s="272" t="s">
        <v>1795</v>
      </c>
      <c r="D3765" s="272" t="s">
        <v>3605</v>
      </c>
      <c r="E3765" s="272"/>
      <c r="F3765" s="273" t="s">
        <v>3611</v>
      </c>
      <c r="G3765" s="274">
        <v>306421240101</v>
      </c>
      <c r="H3765" s="273" t="s">
        <v>3614</v>
      </c>
      <c r="I3765" s="273" t="s">
        <v>5750</v>
      </c>
      <c r="J3765" s="273" t="s">
        <v>373</v>
      </c>
      <c r="K3765" s="275">
        <v>1.4137999999999999</v>
      </c>
      <c r="L3765" s="275">
        <v>1.4137999999999999</v>
      </c>
      <c r="M3765" s="275">
        <v>1.254408</v>
      </c>
      <c r="N3765" s="276">
        <v>11.27401329749611</v>
      </c>
      <c r="O3765" s="273"/>
      <c r="P3765" s="273"/>
    </row>
    <row r="3766" spans="1:16" s="11" customFormat="1">
      <c r="A3766" s="271">
        <v>3763</v>
      </c>
      <c r="C3766" s="272" t="s">
        <v>1795</v>
      </c>
      <c r="D3766" s="272" t="s">
        <v>3605</v>
      </c>
      <c r="E3766" s="272"/>
      <c r="F3766" s="273" t="s">
        <v>3608</v>
      </c>
      <c r="G3766" s="274">
        <v>306421140301</v>
      </c>
      <c r="H3766" s="273" t="s">
        <v>7352</v>
      </c>
      <c r="I3766" s="273" t="s">
        <v>5750</v>
      </c>
      <c r="J3766" s="273" t="s">
        <v>373</v>
      </c>
      <c r="K3766" s="275">
        <v>1.0052000000000001</v>
      </c>
      <c r="L3766" s="275">
        <v>1.0052000000000001</v>
      </c>
      <c r="M3766" s="275">
        <v>0.89190400000000003</v>
      </c>
      <c r="N3766" s="276">
        <v>11.270990847592524</v>
      </c>
      <c r="O3766" s="273"/>
      <c r="P3766" s="273"/>
    </row>
    <row r="3767" spans="1:16" s="11" customFormat="1">
      <c r="A3767" s="271">
        <v>3764</v>
      </c>
      <c r="C3767" s="272" t="s">
        <v>1795</v>
      </c>
      <c r="D3767" s="272" t="s">
        <v>3605</v>
      </c>
      <c r="E3767" s="272"/>
      <c r="F3767" s="273" t="s">
        <v>3615</v>
      </c>
      <c r="G3767" s="274">
        <v>306421340402</v>
      </c>
      <c r="H3767" s="273" t="s">
        <v>7353</v>
      </c>
      <c r="I3767" s="273" t="s">
        <v>5750</v>
      </c>
      <c r="J3767" s="273" t="s">
        <v>373</v>
      </c>
      <c r="K3767" s="275">
        <v>0.13339999999999999</v>
      </c>
      <c r="L3767" s="275">
        <v>0.13339999999999999</v>
      </c>
      <c r="M3767" s="275">
        <v>0.118738</v>
      </c>
      <c r="N3767" s="276">
        <v>10.991004497751121</v>
      </c>
      <c r="O3767" s="273"/>
      <c r="P3767" s="273"/>
    </row>
    <row r="3768" spans="1:16" s="11" customFormat="1">
      <c r="A3768" s="271">
        <v>3765</v>
      </c>
      <c r="C3768" s="272" t="s">
        <v>1795</v>
      </c>
      <c r="D3768" s="272" t="s">
        <v>3605</v>
      </c>
      <c r="E3768" s="272"/>
      <c r="F3768" s="273" t="s">
        <v>3606</v>
      </c>
      <c r="G3768" s="274">
        <v>306421340103</v>
      </c>
      <c r="H3768" s="273" t="s">
        <v>7176</v>
      </c>
      <c r="I3768" s="273" t="s">
        <v>5750</v>
      </c>
      <c r="J3768" s="273" t="s">
        <v>373</v>
      </c>
      <c r="K3768" s="275">
        <v>1.4974000000000001</v>
      </c>
      <c r="L3768" s="275">
        <v>1.4974000000000001</v>
      </c>
      <c r="M3768" s="275">
        <v>1.333439</v>
      </c>
      <c r="N3768" s="276">
        <v>10.949712835581677</v>
      </c>
      <c r="O3768" s="273"/>
      <c r="P3768" s="273"/>
    </row>
    <row r="3769" spans="1:16" s="11" customFormat="1">
      <c r="A3769" s="271">
        <v>3766</v>
      </c>
      <c r="C3769" s="272" t="s">
        <v>1795</v>
      </c>
      <c r="D3769" s="272" t="s">
        <v>3605</v>
      </c>
      <c r="E3769" s="272"/>
      <c r="F3769" s="273" t="s">
        <v>3610</v>
      </c>
      <c r="G3769" s="274">
        <v>306421140204</v>
      </c>
      <c r="H3769" s="273" t="s">
        <v>7354</v>
      </c>
      <c r="I3769" s="273" t="s">
        <v>5750</v>
      </c>
      <c r="J3769" s="273" t="s">
        <v>373</v>
      </c>
      <c r="K3769" s="275">
        <v>0.75160000000000005</v>
      </c>
      <c r="L3769" s="275">
        <v>0.75160000000000005</v>
      </c>
      <c r="M3769" s="275">
        <v>0.66932999999999998</v>
      </c>
      <c r="N3769" s="276">
        <v>10.945981905268768</v>
      </c>
      <c r="O3769" s="273"/>
      <c r="P3769" s="273"/>
    </row>
    <row r="3770" spans="1:16" s="11" customFormat="1">
      <c r="A3770" s="271">
        <v>3767</v>
      </c>
      <c r="C3770" s="272" t="s">
        <v>1795</v>
      </c>
      <c r="D3770" s="272" t="s">
        <v>3605</v>
      </c>
      <c r="E3770" s="272"/>
      <c r="F3770" s="273" t="s">
        <v>3608</v>
      </c>
      <c r="G3770" s="274">
        <v>306421140306</v>
      </c>
      <c r="H3770" s="273" t="s">
        <v>7355</v>
      </c>
      <c r="I3770" s="273" t="s">
        <v>5750</v>
      </c>
      <c r="J3770" s="273" t="s">
        <v>373</v>
      </c>
      <c r="K3770" s="275">
        <v>0.65791999999999995</v>
      </c>
      <c r="L3770" s="275">
        <v>0.65791999999999995</v>
      </c>
      <c r="M3770" s="275">
        <v>0.58593899999999999</v>
      </c>
      <c r="N3770" s="276">
        <v>10.940691877431902</v>
      </c>
      <c r="O3770" s="273"/>
      <c r="P3770" s="273"/>
    </row>
    <row r="3771" spans="1:16" s="11" customFormat="1">
      <c r="A3771" s="271">
        <v>3768</v>
      </c>
      <c r="C3771" s="272" t="s">
        <v>1795</v>
      </c>
      <c r="D3771" s="272" t="s">
        <v>3605</v>
      </c>
      <c r="E3771" s="272"/>
      <c r="F3771" s="273" t="s">
        <v>3623</v>
      </c>
      <c r="G3771" s="274">
        <v>306421240503</v>
      </c>
      <c r="H3771" s="273" t="s">
        <v>7356</v>
      </c>
      <c r="I3771" s="273" t="s">
        <v>5750</v>
      </c>
      <c r="J3771" s="273" t="s">
        <v>373</v>
      </c>
      <c r="K3771" s="275">
        <v>2.3179999999999999E-2</v>
      </c>
      <c r="L3771" s="275">
        <v>2.3179999999999999E-2</v>
      </c>
      <c r="M3771" s="275">
        <v>2.0736000000000001E-2</v>
      </c>
      <c r="N3771" s="276">
        <v>10.543572044866256</v>
      </c>
      <c r="O3771" s="273"/>
      <c r="P3771" s="273"/>
    </row>
    <row r="3772" spans="1:16" s="11" customFormat="1">
      <c r="A3772" s="271">
        <v>3769</v>
      </c>
      <c r="C3772" s="272" t="s">
        <v>1795</v>
      </c>
      <c r="D3772" s="272" t="s">
        <v>3605</v>
      </c>
      <c r="E3772" s="272"/>
      <c r="F3772" s="273" t="s">
        <v>3613</v>
      </c>
      <c r="G3772" s="274">
        <v>306421240301</v>
      </c>
      <c r="H3772" s="273" t="s">
        <v>7357</v>
      </c>
      <c r="I3772" s="273" t="s">
        <v>5750</v>
      </c>
      <c r="J3772" s="273" t="s">
        <v>373</v>
      </c>
      <c r="K3772" s="275">
        <v>0.82279999999999998</v>
      </c>
      <c r="L3772" s="275">
        <v>0.82279999999999998</v>
      </c>
      <c r="M3772" s="275">
        <v>0.74020699999999995</v>
      </c>
      <c r="N3772" s="276">
        <v>10.038040836169182</v>
      </c>
      <c r="O3772" s="273"/>
      <c r="P3772" s="273"/>
    </row>
    <row r="3773" spans="1:16" s="11" customFormat="1">
      <c r="A3773" s="271">
        <v>3770</v>
      </c>
      <c r="C3773" s="272" t="s">
        <v>1795</v>
      </c>
      <c r="D3773" s="272" t="s">
        <v>3605</v>
      </c>
      <c r="E3773" s="272"/>
      <c r="F3773" s="273" t="s">
        <v>3613</v>
      </c>
      <c r="G3773" s="274">
        <v>306421240303</v>
      </c>
      <c r="H3773" s="273" t="s">
        <v>7358</v>
      </c>
      <c r="I3773" s="273" t="s">
        <v>5750</v>
      </c>
      <c r="J3773" s="273" t="s">
        <v>373</v>
      </c>
      <c r="K3773" s="275">
        <v>0.46639999999999998</v>
      </c>
      <c r="L3773" s="275">
        <v>0.46639999999999998</v>
      </c>
      <c r="M3773" s="275">
        <v>0.420464</v>
      </c>
      <c r="N3773" s="276">
        <v>9.8490566037735796</v>
      </c>
      <c r="O3773" s="273"/>
      <c r="P3773" s="273"/>
    </row>
    <row r="3774" spans="1:16" s="11" customFormat="1">
      <c r="A3774" s="271">
        <v>3771</v>
      </c>
      <c r="C3774" s="272" t="s">
        <v>1795</v>
      </c>
      <c r="D3774" s="272" t="s">
        <v>3605</v>
      </c>
      <c r="E3774" s="272"/>
      <c r="F3774" s="273" t="s">
        <v>3619</v>
      </c>
      <c r="G3774" s="274">
        <v>306421240402</v>
      </c>
      <c r="H3774" s="273" t="s">
        <v>7359</v>
      </c>
      <c r="I3774" s="273" t="s">
        <v>5750</v>
      </c>
      <c r="J3774" s="273" t="s">
        <v>373</v>
      </c>
      <c r="K3774" s="275">
        <v>0.31219999999999998</v>
      </c>
      <c r="L3774" s="275">
        <v>0.31219999999999998</v>
      </c>
      <c r="M3774" s="275">
        <v>0.28272999999999998</v>
      </c>
      <c r="N3774" s="276">
        <v>9.4394618834080699</v>
      </c>
      <c r="O3774" s="273"/>
      <c r="P3774" s="273"/>
    </row>
    <row r="3775" spans="1:16" s="11" customFormat="1">
      <c r="A3775" s="271">
        <v>3772</v>
      </c>
      <c r="C3775" s="272" t="s">
        <v>1795</v>
      </c>
      <c r="D3775" s="272" t="s">
        <v>3605</v>
      </c>
      <c r="E3775" s="272"/>
      <c r="F3775" s="273" t="s">
        <v>3627</v>
      </c>
      <c r="G3775" s="274">
        <v>306421140102</v>
      </c>
      <c r="H3775" s="273" t="s">
        <v>7360</v>
      </c>
      <c r="I3775" s="273" t="s">
        <v>5750</v>
      </c>
      <c r="J3775" s="273" t="s">
        <v>373</v>
      </c>
      <c r="K3775" s="275">
        <v>0.96840000000000004</v>
      </c>
      <c r="L3775" s="275">
        <v>0.96840000000000004</v>
      </c>
      <c r="M3775" s="275">
        <v>0.87948999999999999</v>
      </c>
      <c r="N3775" s="276">
        <v>9.1811235026848461</v>
      </c>
      <c r="O3775" s="273"/>
      <c r="P3775" s="273"/>
    </row>
    <row r="3776" spans="1:16" s="11" customFormat="1">
      <c r="A3776" s="271">
        <v>3773</v>
      </c>
      <c r="C3776" s="272" t="s">
        <v>1795</v>
      </c>
      <c r="D3776" s="272" t="s">
        <v>3605</v>
      </c>
      <c r="E3776" s="272"/>
      <c r="F3776" s="273" t="s">
        <v>3608</v>
      </c>
      <c r="G3776" s="274">
        <v>306421140302</v>
      </c>
      <c r="H3776" s="273" t="s">
        <v>7361</v>
      </c>
      <c r="I3776" s="273" t="s">
        <v>5750</v>
      </c>
      <c r="J3776" s="273" t="s">
        <v>373</v>
      </c>
      <c r="K3776" s="275">
        <v>0.51739999999999997</v>
      </c>
      <c r="L3776" s="275">
        <v>0.51739999999999997</v>
      </c>
      <c r="M3776" s="275">
        <v>0.470333</v>
      </c>
      <c r="N3776" s="276">
        <v>9.0968303053730128</v>
      </c>
      <c r="O3776" s="273"/>
      <c r="P3776" s="273"/>
    </row>
    <row r="3777" spans="1:16" s="11" customFormat="1">
      <c r="A3777" s="271">
        <v>3774</v>
      </c>
      <c r="C3777" s="272" t="s">
        <v>1795</v>
      </c>
      <c r="D3777" s="272" t="s">
        <v>3605</v>
      </c>
      <c r="E3777" s="272"/>
      <c r="F3777" s="273" t="s">
        <v>3621</v>
      </c>
      <c r="G3777" s="274">
        <v>306421240203</v>
      </c>
      <c r="H3777" s="273" t="s">
        <v>3667</v>
      </c>
      <c r="I3777" s="273" t="s">
        <v>5750</v>
      </c>
      <c r="J3777" s="273" t="s">
        <v>373</v>
      </c>
      <c r="K3777" s="275">
        <v>0.2772</v>
      </c>
      <c r="L3777" s="275">
        <v>0.2772</v>
      </c>
      <c r="M3777" s="275">
        <v>0.25292300000000001</v>
      </c>
      <c r="N3777" s="276">
        <v>8.7579365079365044</v>
      </c>
      <c r="O3777" s="273"/>
      <c r="P3777" s="273"/>
    </row>
    <row r="3778" spans="1:16" s="11" customFormat="1">
      <c r="A3778" s="271">
        <v>3775</v>
      </c>
      <c r="C3778" s="272" t="s">
        <v>1795</v>
      </c>
      <c r="D3778" s="272" t="s">
        <v>3605</v>
      </c>
      <c r="E3778" s="272"/>
      <c r="F3778" s="273" t="s">
        <v>3611</v>
      </c>
      <c r="G3778" s="274">
        <v>306421240102</v>
      </c>
      <c r="H3778" s="273" t="s">
        <v>7362</v>
      </c>
      <c r="I3778" s="273" t="s">
        <v>5750</v>
      </c>
      <c r="J3778" s="273" t="s">
        <v>373</v>
      </c>
      <c r="K3778" s="275">
        <v>0.2676</v>
      </c>
      <c r="L3778" s="275">
        <v>0.2676</v>
      </c>
      <c r="M3778" s="275">
        <v>0.24443999999999999</v>
      </c>
      <c r="N3778" s="276">
        <v>8.6547085201793763</v>
      </c>
      <c r="O3778" s="273"/>
      <c r="P3778" s="273"/>
    </row>
    <row r="3779" spans="1:16" s="11" customFormat="1">
      <c r="A3779" s="271">
        <v>3776</v>
      </c>
      <c r="C3779" s="272" t="s">
        <v>1795</v>
      </c>
      <c r="D3779" s="272" t="s">
        <v>3605</v>
      </c>
      <c r="E3779" s="272"/>
      <c r="F3779" s="273" t="s">
        <v>3621</v>
      </c>
      <c r="G3779" s="274">
        <v>306421240202</v>
      </c>
      <c r="H3779" s="273" t="s">
        <v>7363</v>
      </c>
      <c r="I3779" s="273" t="s">
        <v>5750</v>
      </c>
      <c r="J3779" s="273" t="s">
        <v>373</v>
      </c>
      <c r="K3779" s="275">
        <v>0.82569999999999999</v>
      </c>
      <c r="L3779" s="275">
        <v>0.82569999999999999</v>
      </c>
      <c r="M3779" s="275">
        <v>0.75453300000000001</v>
      </c>
      <c r="N3779" s="276">
        <v>8.618989947922973</v>
      </c>
      <c r="O3779" s="273"/>
      <c r="P3779" s="273"/>
    </row>
    <row r="3780" spans="1:16" s="11" customFormat="1">
      <c r="A3780" s="271">
        <v>3777</v>
      </c>
      <c r="C3780" s="272" t="s">
        <v>1795</v>
      </c>
      <c r="D3780" s="272" t="s">
        <v>3605</v>
      </c>
      <c r="E3780" s="272"/>
      <c r="F3780" s="273" t="s">
        <v>3627</v>
      </c>
      <c r="G3780" s="274">
        <v>306421140101</v>
      </c>
      <c r="H3780" s="273" t="s">
        <v>7364</v>
      </c>
      <c r="I3780" s="273" t="s">
        <v>5750</v>
      </c>
      <c r="J3780" s="273" t="s">
        <v>373</v>
      </c>
      <c r="K3780" s="275">
        <v>0.57399999999999995</v>
      </c>
      <c r="L3780" s="275">
        <v>0.57399999999999995</v>
      </c>
      <c r="M3780" s="275">
        <v>0.52756999999999998</v>
      </c>
      <c r="N3780" s="276">
        <v>8.0888501742160237</v>
      </c>
      <c r="O3780" s="273"/>
      <c r="P3780" s="273"/>
    </row>
    <row r="3781" spans="1:16" s="11" customFormat="1">
      <c r="A3781" s="271">
        <v>3778</v>
      </c>
      <c r="C3781" s="272" t="s">
        <v>1795</v>
      </c>
      <c r="D3781" s="272" t="s">
        <v>3605</v>
      </c>
      <c r="E3781" s="272"/>
      <c r="F3781" s="273" t="s">
        <v>3615</v>
      </c>
      <c r="G3781" s="274">
        <v>306421340401</v>
      </c>
      <c r="H3781" s="273" t="s">
        <v>7365</v>
      </c>
      <c r="I3781" s="273" t="s">
        <v>5750</v>
      </c>
      <c r="J3781" s="273" t="s">
        <v>373</v>
      </c>
      <c r="K3781" s="275">
        <v>0.73499999999999999</v>
      </c>
      <c r="L3781" s="275">
        <v>0.73499999999999999</v>
      </c>
      <c r="M3781" s="275">
        <v>0.68139899999999998</v>
      </c>
      <c r="N3781" s="276">
        <v>7.2926530612244909</v>
      </c>
      <c r="O3781" s="273"/>
      <c r="P3781" s="273"/>
    </row>
    <row r="3782" spans="1:16" s="11" customFormat="1">
      <c r="A3782" s="271">
        <v>3779</v>
      </c>
      <c r="C3782" s="272" t="s">
        <v>1795</v>
      </c>
      <c r="D3782" s="272" t="s">
        <v>3605</v>
      </c>
      <c r="E3782" s="272"/>
      <c r="F3782" s="273" t="s">
        <v>3613</v>
      </c>
      <c r="G3782" s="274">
        <v>306421240304</v>
      </c>
      <c r="H3782" s="273" t="s">
        <v>7366</v>
      </c>
      <c r="I3782" s="273" t="s">
        <v>5750</v>
      </c>
      <c r="J3782" s="273" t="s">
        <v>373</v>
      </c>
      <c r="K3782" s="275">
        <v>0.4088</v>
      </c>
      <c r="L3782" s="275">
        <v>0.4088</v>
      </c>
      <c r="M3782" s="275">
        <v>0.37962699999999999</v>
      </c>
      <c r="N3782" s="276">
        <v>7.1362524461839536</v>
      </c>
      <c r="O3782" s="273"/>
      <c r="P3782" s="273"/>
    </row>
    <row r="3783" spans="1:16" s="11" customFormat="1">
      <c r="A3783" s="271">
        <v>3780</v>
      </c>
      <c r="C3783" s="272" t="s">
        <v>1795</v>
      </c>
      <c r="D3783" s="272" t="s">
        <v>3605</v>
      </c>
      <c r="E3783" s="272"/>
      <c r="F3783" s="273" t="s">
        <v>3610</v>
      </c>
      <c r="G3783" s="274">
        <v>306421140203</v>
      </c>
      <c r="H3783" s="273" t="s">
        <v>7367</v>
      </c>
      <c r="I3783" s="273" t="s">
        <v>5750</v>
      </c>
      <c r="J3783" s="273" t="s">
        <v>373</v>
      </c>
      <c r="K3783" s="275">
        <v>0.66539999999999999</v>
      </c>
      <c r="L3783" s="275">
        <v>0.66539999999999999</v>
      </c>
      <c r="M3783" s="275">
        <v>0.62308799999999998</v>
      </c>
      <c r="N3783" s="276">
        <v>6.3588818755635739</v>
      </c>
      <c r="O3783" s="273"/>
      <c r="P3783" s="273"/>
    </row>
    <row r="3784" spans="1:16" s="11" customFormat="1">
      <c r="A3784" s="271">
        <v>3781</v>
      </c>
      <c r="C3784" s="272" t="s">
        <v>1795</v>
      </c>
      <c r="D3784" s="272" t="s">
        <v>3605</v>
      </c>
      <c r="E3784" s="272"/>
      <c r="F3784" s="273" t="s">
        <v>3610</v>
      </c>
      <c r="G3784" s="274">
        <v>306421140202</v>
      </c>
      <c r="H3784" s="273" t="s">
        <v>7368</v>
      </c>
      <c r="I3784" s="273" t="s">
        <v>5750</v>
      </c>
      <c r="J3784" s="273" t="s">
        <v>373</v>
      </c>
      <c r="K3784" s="275">
        <v>0.53080000000000005</v>
      </c>
      <c r="L3784" s="275">
        <v>0.53080000000000005</v>
      </c>
      <c r="M3784" s="275">
        <v>0.50232100000000002</v>
      </c>
      <c r="N3784" s="276">
        <v>5.3652976639035472</v>
      </c>
      <c r="O3784" s="273"/>
      <c r="P3784" s="273"/>
    </row>
    <row r="3785" spans="1:16" s="11" customFormat="1">
      <c r="A3785" s="271">
        <v>3782</v>
      </c>
      <c r="C3785" s="272" t="s">
        <v>1795</v>
      </c>
      <c r="D3785" s="272" t="s">
        <v>3605</v>
      </c>
      <c r="E3785" s="272"/>
      <c r="F3785" s="273" t="s">
        <v>3631</v>
      </c>
      <c r="G3785" s="274">
        <v>306411340405</v>
      </c>
      <c r="H3785" s="273" t="s">
        <v>7369</v>
      </c>
      <c r="I3785" s="273" t="s">
        <v>5750</v>
      </c>
      <c r="J3785" s="273" t="s">
        <v>373</v>
      </c>
      <c r="K3785" s="275">
        <v>0.85599999999999998</v>
      </c>
      <c r="L3785" s="275">
        <v>0.85599999999999998</v>
      </c>
      <c r="M3785" s="275">
        <v>0.68279299999999998</v>
      </c>
      <c r="N3785" s="276">
        <v>20.23446261682243</v>
      </c>
      <c r="O3785" s="273"/>
      <c r="P3785" s="273"/>
    </row>
    <row r="3786" spans="1:16" s="11" customFormat="1">
      <c r="A3786" s="271">
        <v>3783</v>
      </c>
      <c r="C3786" s="272" t="s">
        <v>1795</v>
      </c>
      <c r="D3786" s="272" t="s">
        <v>3605</v>
      </c>
      <c r="E3786" s="272"/>
      <c r="F3786" s="273" t="s">
        <v>3634</v>
      </c>
      <c r="G3786" s="274">
        <v>306411240104</v>
      </c>
      <c r="H3786" s="273" t="s">
        <v>7370</v>
      </c>
      <c r="I3786" s="273" t="s">
        <v>5750</v>
      </c>
      <c r="J3786" s="273" t="s">
        <v>373</v>
      </c>
      <c r="K3786" s="275">
        <v>0.58120000000000005</v>
      </c>
      <c r="L3786" s="275">
        <v>0.58120000000000005</v>
      </c>
      <c r="M3786" s="275">
        <v>0.48595500000000003</v>
      </c>
      <c r="N3786" s="276">
        <v>16.387646249139713</v>
      </c>
      <c r="O3786" s="273"/>
      <c r="P3786" s="273"/>
    </row>
    <row r="3787" spans="1:16" s="11" customFormat="1">
      <c r="A3787" s="271">
        <v>3784</v>
      </c>
      <c r="C3787" s="272" t="s">
        <v>1795</v>
      </c>
      <c r="D3787" s="272" t="s">
        <v>3605</v>
      </c>
      <c r="E3787" s="272"/>
      <c r="F3787" s="273" t="s">
        <v>3631</v>
      </c>
      <c r="G3787" s="274">
        <v>306411340403</v>
      </c>
      <c r="H3787" s="273" t="s">
        <v>7371</v>
      </c>
      <c r="I3787" s="273" t="s">
        <v>5750</v>
      </c>
      <c r="J3787" s="273" t="s">
        <v>373</v>
      </c>
      <c r="K3787" s="275">
        <v>1.1965600000000001</v>
      </c>
      <c r="L3787" s="275">
        <v>1.1965600000000001</v>
      </c>
      <c r="M3787" s="275">
        <v>1.0479419999999999</v>
      </c>
      <c r="N3787" s="276">
        <v>12.420438590626473</v>
      </c>
      <c r="O3787" s="273"/>
      <c r="P3787" s="273"/>
    </row>
    <row r="3788" spans="1:16" s="11" customFormat="1">
      <c r="A3788" s="271">
        <v>3785</v>
      </c>
      <c r="C3788" s="272" t="s">
        <v>1795</v>
      </c>
      <c r="D3788" s="272" t="s">
        <v>3605</v>
      </c>
      <c r="E3788" s="272"/>
      <c r="F3788" s="273" t="s">
        <v>7372</v>
      </c>
      <c r="G3788" s="274">
        <v>306411440103</v>
      </c>
      <c r="H3788" s="273" t="s">
        <v>7373</v>
      </c>
      <c r="I3788" s="273" t="s">
        <v>5750</v>
      </c>
      <c r="J3788" s="273" t="s">
        <v>373</v>
      </c>
      <c r="K3788" s="275">
        <v>1.0624</v>
      </c>
      <c r="L3788" s="275">
        <v>1.0624</v>
      </c>
      <c r="M3788" s="275">
        <v>0.94459800000000005</v>
      </c>
      <c r="N3788" s="276">
        <v>11.088290662650598</v>
      </c>
      <c r="O3788" s="273"/>
      <c r="P3788" s="273"/>
    </row>
    <row r="3789" spans="1:16" s="11" customFormat="1">
      <c r="A3789" s="271">
        <v>3786</v>
      </c>
      <c r="C3789" s="272" t="s">
        <v>1795</v>
      </c>
      <c r="D3789" s="272" t="s">
        <v>3605</v>
      </c>
      <c r="E3789" s="272"/>
      <c r="F3789" s="273" t="s">
        <v>3637</v>
      </c>
      <c r="G3789" s="274">
        <v>306411440202</v>
      </c>
      <c r="H3789" s="273" t="s">
        <v>7374</v>
      </c>
      <c r="I3789" s="273" t="s">
        <v>5750</v>
      </c>
      <c r="J3789" s="273" t="s">
        <v>373</v>
      </c>
      <c r="K3789" s="275">
        <v>1.3122</v>
      </c>
      <c r="L3789" s="275">
        <v>1.3122</v>
      </c>
      <c r="M3789" s="275">
        <v>1.167387</v>
      </c>
      <c r="N3789" s="276">
        <v>11.035893918609974</v>
      </c>
      <c r="O3789" s="273"/>
      <c r="P3789" s="273"/>
    </row>
    <row r="3790" spans="1:16" s="11" customFormat="1">
      <c r="A3790" s="271">
        <v>3787</v>
      </c>
      <c r="C3790" s="272" t="s">
        <v>1795</v>
      </c>
      <c r="D3790" s="272" t="s">
        <v>3605</v>
      </c>
      <c r="E3790" s="272"/>
      <c r="F3790" s="273" t="s">
        <v>3634</v>
      </c>
      <c r="G3790" s="274">
        <v>306411240101</v>
      </c>
      <c r="H3790" s="273" t="s">
        <v>7375</v>
      </c>
      <c r="I3790" s="273" t="s">
        <v>5750</v>
      </c>
      <c r="J3790" s="273" t="s">
        <v>373</v>
      </c>
      <c r="K3790" s="275">
        <v>1.0169999999999999</v>
      </c>
      <c r="L3790" s="275">
        <v>1.0169999999999999</v>
      </c>
      <c r="M3790" s="275">
        <v>0.90910599999999997</v>
      </c>
      <c r="N3790" s="276">
        <v>10.609046214355944</v>
      </c>
      <c r="O3790" s="273"/>
      <c r="P3790" s="273"/>
    </row>
    <row r="3791" spans="1:16" s="11" customFormat="1">
      <c r="A3791" s="271">
        <v>3788</v>
      </c>
      <c r="C3791" s="272" t="s">
        <v>1795</v>
      </c>
      <c r="D3791" s="272" t="s">
        <v>3605</v>
      </c>
      <c r="E3791" s="272"/>
      <c r="F3791" s="273" t="s">
        <v>3652</v>
      </c>
      <c r="G3791" s="274">
        <v>306411440302</v>
      </c>
      <c r="H3791" s="273" t="s">
        <v>7376</v>
      </c>
      <c r="I3791" s="273" t="s">
        <v>5750</v>
      </c>
      <c r="J3791" s="273" t="s">
        <v>373</v>
      </c>
      <c r="K3791" s="275">
        <v>0.85419999999999996</v>
      </c>
      <c r="L3791" s="275">
        <v>0.85419999999999996</v>
      </c>
      <c r="M3791" s="275">
        <v>0.77025900000000003</v>
      </c>
      <c r="N3791" s="276">
        <v>9.8268555373448763</v>
      </c>
      <c r="O3791" s="273"/>
      <c r="P3791" s="273"/>
    </row>
    <row r="3792" spans="1:16" s="11" customFormat="1">
      <c r="A3792" s="271">
        <v>3789</v>
      </c>
      <c r="C3792" s="272" t="s">
        <v>1795</v>
      </c>
      <c r="D3792" s="272" t="s">
        <v>3605</v>
      </c>
      <c r="E3792" s="272"/>
      <c r="F3792" s="273" t="s">
        <v>3646</v>
      </c>
      <c r="G3792" s="274">
        <v>306411340703</v>
      </c>
      <c r="H3792" s="273" t="s">
        <v>7377</v>
      </c>
      <c r="I3792" s="273" t="s">
        <v>5750</v>
      </c>
      <c r="J3792" s="273" t="s">
        <v>373</v>
      </c>
      <c r="K3792" s="275">
        <v>0.4672</v>
      </c>
      <c r="L3792" s="275">
        <v>0.4672</v>
      </c>
      <c r="M3792" s="275">
        <v>0.422931</v>
      </c>
      <c r="N3792" s="276">
        <v>9.4753852739726021</v>
      </c>
      <c r="O3792" s="273"/>
      <c r="P3792" s="273"/>
    </row>
    <row r="3793" spans="1:16" s="11" customFormat="1">
      <c r="A3793" s="271">
        <v>3790</v>
      </c>
      <c r="C3793" s="272" t="s">
        <v>1795</v>
      </c>
      <c r="D3793" s="272" t="s">
        <v>3605</v>
      </c>
      <c r="E3793" s="272"/>
      <c r="F3793" s="273" t="s">
        <v>3644</v>
      </c>
      <c r="G3793" s="274">
        <v>306411340102</v>
      </c>
      <c r="H3793" s="273" t="s">
        <v>7378</v>
      </c>
      <c r="I3793" s="273" t="s">
        <v>5750</v>
      </c>
      <c r="J3793" s="273" t="s">
        <v>373</v>
      </c>
      <c r="K3793" s="275">
        <v>0.65</v>
      </c>
      <c r="L3793" s="275">
        <v>0.65</v>
      </c>
      <c r="M3793" s="275">
        <v>0.58860599999999996</v>
      </c>
      <c r="N3793" s="276">
        <v>9.4452307692307773</v>
      </c>
      <c r="O3793" s="273"/>
      <c r="P3793" s="273"/>
    </row>
    <row r="3794" spans="1:16" s="11" customFormat="1">
      <c r="A3794" s="271">
        <v>3791</v>
      </c>
      <c r="C3794" s="272" t="s">
        <v>1795</v>
      </c>
      <c r="D3794" s="272" t="s">
        <v>3605</v>
      </c>
      <c r="E3794" s="272"/>
      <c r="F3794" s="273" t="s">
        <v>3644</v>
      </c>
      <c r="G3794" s="274">
        <v>306411340101</v>
      </c>
      <c r="H3794" s="273" t="s">
        <v>7379</v>
      </c>
      <c r="I3794" s="273" t="s">
        <v>5750</v>
      </c>
      <c r="J3794" s="273" t="s">
        <v>373</v>
      </c>
      <c r="K3794" s="275">
        <v>0.92459999999999998</v>
      </c>
      <c r="L3794" s="275">
        <v>0.92459999999999998</v>
      </c>
      <c r="M3794" s="275">
        <v>0.83921999999999997</v>
      </c>
      <c r="N3794" s="276">
        <v>9.2342634652822859</v>
      </c>
      <c r="O3794" s="273"/>
      <c r="P3794" s="273"/>
    </row>
    <row r="3795" spans="1:16" s="11" customFormat="1">
      <c r="A3795" s="271">
        <v>3792</v>
      </c>
      <c r="C3795" s="272" t="s">
        <v>1795</v>
      </c>
      <c r="D3795" s="272" t="s">
        <v>3605</v>
      </c>
      <c r="E3795" s="272"/>
      <c r="F3795" s="273" t="s">
        <v>7372</v>
      </c>
      <c r="G3795" s="274">
        <v>306411440105</v>
      </c>
      <c r="H3795" s="273" t="s">
        <v>7320</v>
      </c>
      <c r="I3795" s="273" t="s">
        <v>5750</v>
      </c>
      <c r="J3795" s="273" t="s">
        <v>373</v>
      </c>
      <c r="K3795" s="275">
        <v>0.69023999999999996</v>
      </c>
      <c r="L3795" s="275">
        <v>0.69023999999999996</v>
      </c>
      <c r="M3795" s="275">
        <v>0.62652600000000003</v>
      </c>
      <c r="N3795" s="276">
        <v>9.2307023643949844</v>
      </c>
      <c r="O3795" s="273"/>
      <c r="P3795" s="273"/>
    </row>
    <row r="3796" spans="1:16" s="11" customFormat="1">
      <c r="A3796" s="271">
        <v>3793</v>
      </c>
      <c r="C3796" s="272" t="s">
        <v>1795</v>
      </c>
      <c r="D3796" s="272" t="s">
        <v>3605</v>
      </c>
      <c r="E3796" s="272"/>
      <c r="F3796" s="273" t="s">
        <v>7372</v>
      </c>
      <c r="G3796" s="274">
        <v>306411440101</v>
      </c>
      <c r="H3796" s="273" t="s">
        <v>7380</v>
      </c>
      <c r="I3796" s="273" t="s">
        <v>5750</v>
      </c>
      <c r="J3796" s="273" t="s">
        <v>373</v>
      </c>
      <c r="K3796" s="275">
        <v>0.44700000000000001</v>
      </c>
      <c r="L3796" s="275">
        <v>0.44700000000000001</v>
      </c>
      <c r="M3796" s="275">
        <v>0.40648400000000001</v>
      </c>
      <c r="N3796" s="276">
        <v>9.0639821029082768</v>
      </c>
      <c r="O3796" s="273"/>
      <c r="P3796" s="273"/>
    </row>
    <row r="3797" spans="1:16" s="11" customFormat="1">
      <c r="A3797" s="271">
        <v>3794</v>
      </c>
      <c r="C3797" s="272" t="s">
        <v>1795</v>
      </c>
      <c r="D3797" s="272" t="s">
        <v>3605</v>
      </c>
      <c r="E3797" s="272"/>
      <c r="F3797" s="273" t="s">
        <v>3650</v>
      </c>
      <c r="G3797" s="274">
        <v>306411340202</v>
      </c>
      <c r="H3797" s="273" t="s">
        <v>7381</v>
      </c>
      <c r="I3797" s="273" t="s">
        <v>5750</v>
      </c>
      <c r="J3797" s="273" t="s">
        <v>373</v>
      </c>
      <c r="K3797" s="275">
        <v>0.32229999999999998</v>
      </c>
      <c r="L3797" s="275">
        <v>0.32229999999999998</v>
      </c>
      <c r="M3797" s="275">
        <v>0.293383</v>
      </c>
      <c r="N3797" s="276">
        <v>8.9720757058640945</v>
      </c>
      <c r="O3797" s="273"/>
      <c r="P3797" s="273"/>
    </row>
    <row r="3798" spans="1:16" s="11" customFormat="1">
      <c r="A3798" s="271">
        <v>3795</v>
      </c>
      <c r="C3798" s="272" t="s">
        <v>1795</v>
      </c>
      <c r="D3798" s="272" t="s">
        <v>3605</v>
      </c>
      <c r="E3798" s="272"/>
      <c r="F3798" s="273" t="s">
        <v>7382</v>
      </c>
      <c r="G3798" s="274">
        <v>306411340303</v>
      </c>
      <c r="H3798" s="273" t="s">
        <v>7383</v>
      </c>
      <c r="I3798" s="273" t="s">
        <v>5750</v>
      </c>
      <c r="J3798" s="273" t="s">
        <v>373</v>
      </c>
      <c r="K3798" s="275">
        <v>0.70479999999999998</v>
      </c>
      <c r="L3798" s="275">
        <v>0.70479999999999998</v>
      </c>
      <c r="M3798" s="275">
        <v>0.65176299999999998</v>
      </c>
      <c r="N3798" s="276">
        <v>7.5251135073779798</v>
      </c>
      <c r="O3798" s="273"/>
      <c r="P3798" s="273"/>
    </row>
    <row r="3799" spans="1:16" s="11" customFormat="1">
      <c r="A3799" s="271">
        <v>3796</v>
      </c>
      <c r="C3799" s="272" t="s">
        <v>1795</v>
      </c>
      <c r="D3799" s="272" t="s">
        <v>3605</v>
      </c>
      <c r="E3799" s="272"/>
      <c r="F3799" s="273" t="s">
        <v>3652</v>
      </c>
      <c r="G3799" s="274">
        <v>306411440303</v>
      </c>
      <c r="H3799" s="273" t="s">
        <v>7384</v>
      </c>
      <c r="I3799" s="273" t="s">
        <v>5750</v>
      </c>
      <c r="J3799" s="273" t="s">
        <v>373</v>
      </c>
      <c r="K3799" s="275">
        <v>1.0126999999999999</v>
      </c>
      <c r="L3799" s="275">
        <v>1.0126999999999999</v>
      </c>
      <c r="M3799" s="275">
        <v>0.93689500000000003</v>
      </c>
      <c r="N3799" s="276">
        <v>7.4854349758072383</v>
      </c>
      <c r="O3799" s="273"/>
      <c r="P3799" s="273"/>
    </row>
    <row r="3800" spans="1:16" s="11" customFormat="1">
      <c r="A3800" s="271">
        <v>3797</v>
      </c>
      <c r="C3800" s="272" t="s">
        <v>1795</v>
      </c>
      <c r="D3800" s="272" t="s">
        <v>3605</v>
      </c>
      <c r="E3800" s="272"/>
      <c r="F3800" s="273" t="s">
        <v>3631</v>
      </c>
      <c r="G3800" s="274">
        <v>306411340404</v>
      </c>
      <c r="H3800" s="273" t="s">
        <v>7385</v>
      </c>
      <c r="I3800" s="273" t="s">
        <v>5750</v>
      </c>
      <c r="J3800" s="273" t="s">
        <v>373</v>
      </c>
      <c r="K3800" s="275">
        <v>0.83420000000000005</v>
      </c>
      <c r="L3800" s="275">
        <v>0.83420000000000005</v>
      </c>
      <c r="M3800" s="275">
        <v>0.77531799999999995</v>
      </c>
      <c r="N3800" s="276">
        <v>7.0584991608727039</v>
      </c>
      <c r="O3800" s="273"/>
      <c r="P3800" s="273"/>
    </row>
    <row r="3801" spans="1:16" s="11" customFormat="1">
      <c r="A3801" s="271">
        <v>3798</v>
      </c>
      <c r="C3801" s="272" t="s">
        <v>1795</v>
      </c>
      <c r="D3801" s="272" t="s">
        <v>3605</v>
      </c>
      <c r="E3801" s="272"/>
      <c r="F3801" s="273" t="s">
        <v>7382</v>
      </c>
      <c r="G3801" s="274">
        <v>306411340301</v>
      </c>
      <c r="H3801" s="273" t="s">
        <v>7386</v>
      </c>
      <c r="I3801" s="273" t="s">
        <v>5750</v>
      </c>
      <c r="J3801" s="273" t="s">
        <v>373</v>
      </c>
      <c r="K3801" s="275">
        <v>0.47399999999999998</v>
      </c>
      <c r="L3801" s="275">
        <v>0.47399999999999998</v>
      </c>
      <c r="M3801" s="275">
        <v>0.44151099999999999</v>
      </c>
      <c r="N3801" s="276">
        <v>6.854219409282698</v>
      </c>
      <c r="O3801" s="273"/>
      <c r="P3801" s="273"/>
    </row>
    <row r="3802" spans="1:16" s="11" customFormat="1">
      <c r="A3802" s="271">
        <v>3799</v>
      </c>
      <c r="C3802" s="272" t="s">
        <v>1795</v>
      </c>
      <c r="D3802" s="272" t="s">
        <v>3605</v>
      </c>
      <c r="E3802" s="272"/>
      <c r="F3802" s="273" t="s">
        <v>3650</v>
      </c>
      <c r="G3802" s="274">
        <v>306411340201</v>
      </c>
      <c r="H3802" s="273" t="s">
        <v>7387</v>
      </c>
      <c r="I3802" s="273" t="s">
        <v>5750</v>
      </c>
      <c r="J3802" s="273" t="s">
        <v>373</v>
      </c>
      <c r="K3802" s="275">
        <v>0.64415999999999995</v>
      </c>
      <c r="L3802" s="275">
        <v>0.64415999999999995</v>
      </c>
      <c r="M3802" s="275">
        <v>0.60002900000000003</v>
      </c>
      <c r="N3802" s="276">
        <v>6.8509376552409229</v>
      </c>
      <c r="O3802" s="273"/>
      <c r="P3802" s="273"/>
    </row>
    <row r="3803" spans="1:16" s="11" customFormat="1">
      <c r="A3803" s="271">
        <v>3800</v>
      </c>
      <c r="C3803" s="272" t="s">
        <v>1795</v>
      </c>
      <c r="D3803" s="272" t="s">
        <v>3605</v>
      </c>
      <c r="E3803" s="272"/>
      <c r="F3803" s="273" t="s">
        <v>3640</v>
      </c>
      <c r="G3803" s="274">
        <v>306411340503</v>
      </c>
      <c r="H3803" s="273" t="s">
        <v>7388</v>
      </c>
      <c r="I3803" s="273" t="s">
        <v>5750</v>
      </c>
      <c r="J3803" s="273" t="s">
        <v>373</v>
      </c>
      <c r="K3803" s="275">
        <v>0.73580000000000001</v>
      </c>
      <c r="L3803" s="275">
        <v>0.73580000000000001</v>
      </c>
      <c r="M3803" s="275">
        <v>0.68552400000000002</v>
      </c>
      <c r="N3803" s="276">
        <v>6.8328350095134534</v>
      </c>
      <c r="O3803" s="273"/>
      <c r="P3803" s="273"/>
    </row>
    <row r="3804" spans="1:16" s="11" customFormat="1">
      <c r="A3804" s="271">
        <v>3801</v>
      </c>
      <c r="C3804" s="272" t="s">
        <v>1795</v>
      </c>
      <c r="D3804" s="272" t="s">
        <v>3605</v>
      </c>
      <c r="E3804" s="272"/>
      <c r="F3804" s="273" t="s">
        <v>3629</v>
      </c>
      <c r="G3804" s="274">
        <v>306411340604</v>
      </c>
      <c r="H3804" s="273" t="s">
        <v>7389</v>
      </c>
      <c r="I3804" s="273" t="s">
        <v>5750</v>
      </c>
      <c r="J3804" s="273" t="s">
        <v>373</v>
      </c>
      <c r="K3804" s="275">
        <v>0.37919999999999998</v>
      </c>
      <c r="L3804" s="275">
        <v>0.37919999999999998</v>
      </c>
      <c r="M3804" s="275">
        <v>0.35382000000000002</v>
      </c>
      <c r="N3804" s="276">
        <v>6.6930379746835342</v>
      </c>
      <c r="O3804" s="273"/>
      <c r="P3804" s="273"/>
    </row>
    <row r="3805" spans="1:16" s="11" customFormat="1">
      <c r="A3805" s="271">
        <v>3802</v>
      </c>
      <c r="C3805" s="272" t="s">
        <v>1795</v>
      </c>
      <c r="D3805" s="272" t="s">
        <v>3605</v>
      </c>
      <c r="E3805" s="272"/>
      <c r="F3805" s="273" t="s">
        <v>3650</v>
      </c>
      <c r="G3805" s="274">
        <v>306411340204</v>
      </c>
      <c r="H3805" s="273" t="s">
        <v>7390</v>
      </c>
      <c r="I3805" s="273" t="s">
        <v>5750</v>
      </c>
      <c r="J3805" s="273" t="s">
        <v>373</v>
      </c>
      <c r="K3805" s="275">
        <v>0.74912000000000001</v>
      </c>
      <c r="L3805" s="275">
        <v>0.74912000000000001</v>
      </c>
      <c r="M3805" s="275">
        <v>0.69915799999999995</v>
      </c>
      <c r="N3805" s="276">
        <v>6.6694254592054758</v>
      </c>
      <c r="O3805" s="273"/>
      <c r="P3805" s="273"/>
    </row>
    <row r="3806" spans="1:16" s="11" customFormat="1">
      <c r="A3806" s="271">
        <v>3803</v>
      </c>
      <c r="C3806" s="272" t="s">
        <v>1795</v>
      </c>
      <c r="D3806" s="272" t="s">
        <v>3605</v>
      </c>
      <c r="E3806" s="272"/>
      <c r="F3806" s="273" t="s">
        <v>3637</v>
      </c>
      <c r="G3806" s="274">
        <v>306411440203</v>
      </c>
      <c r="H3806" s="273" t="s">
        <v>7391</v>
      </c>
      <c r="I3806" s="273" t="s">
        <v>5750</v>
      </c>
      <c r="J3806" s="273" t="s">
        <v>373</v>
      </c>
      <c r="K3806" s="275">
        <v>0.4864</v>
      </c>
      <c r="L3806" s="275">
        <v>0.4864</v>
      </c>
      <c r="M3806" s="275">
        <v>0.45471800000000001</v>
      </c>
      <c r="N3806" s="276">
        <v>6.5135690789473664</v>
      </c>
      <c r="O3806" s="273"/>
      <c r="P3806" s="273"/>
    </row>
    <row r="3807" spans="1:16" s="11" customFormat="1">
      <c r="A3807" s="271">
        <v>3804</v>
      </c>
      <c r="C3807" s="272" t="s">
        <v>1795</v>
      </c>
      <c r="D3807" s="272" t="s">
        <v>3605</v>
      </c>
      <c r="E3807" s="272"/>
      <c r="F3807" s="273" t="s">
        <v>3646</v>
      </c>
      <c r="G3807" s="274">
        <v>306411340702</v>
      </c>
      <c r="H3807" s="273" t="s">
        <v>7392</v>
      </c>
      <c r="I3807" s="273" t="s">
        <v>5750</v>
      </c>
      <c r="J3807" s="273" t="s">
        <v>373</v>
      </c>
      <c r="K3807" s="275">
        <v>0.8508</v>
      </c>
      <c r="L3807" s="275">
        <v>0.8508</v>
      </c>
      <c r="M3807" s="275">
        <v>0.79713199999999995</v>
      </c>
      <c r="N3807" s="276">
        <v>6.3079454630935645</v>
      </c>
      <c r="O3807" s="273"/>
      <c r="P3807" s="273"/>
    </row>
    <row r="3808" spans="1:16" s="11" customFormat="1">
      <c r="A3808" s="271">
        <v>3805</v>
      </c>
      <c r="C3808" s="272" t="s">
        <v>1795</v>
      </c>
      <c r="D3808" s="272" t="s">
        <v>3605</v>
      </c>
      <c r="E3808" s="272"/>
      <c r="F3808" s="273" t="s">
        <v>3633</v>
      </c>
      <c r="G3808" s="274">
        <v>306411140106</v>
      </c>
      <c r="H3808" s="273" t="s">
        <v>7393</v>
      </c>
      <c r="I3808" s="273" t="s">
        <v>5750</v>
      </c>
      <c r="J3808" s="273" t="s">
        <v>373</v>
      </c>
      <c r="K3808" s="275">
        <v>0.51380000000000003</v>
      </c>
      <c r="L3808" s="275">
        <v>0.51380000000000003</v>
      </c>
      <c r="M3808" s="275">
        <v>0.482045</v>
      </c>
      <c r="N3808" s="276">
        <v>6.1804203970416562</v>
      </c>
      <c r="O3808" s="273"/>
      <c r="P3808" s="273"/>
    </row>
    <row r="3809" spans="1:16" s="11" customFormat="1">
      <c r="A3809" s="271">
        <v>3806</v>
      </c>
      <c r="C3809" s="272" t="s">
        <v>1795</v>
      </c>
      <c r="D3809" s="272" t="s">
        <v>3605</v>
      </c>
      <c r="E3809" s="272"/>
      <c r="F3809" s="273" t="s">
        <v>3640</v>
      </c>
      <c r="G3809" s="274">
        <v>306411340502</v>
      </c>
      <c r="H3809" s="273" t="s">
        <v>7336</v>
      </c>
      <c r="I3809" s="273" t="s">
        <v>5750</v>
      </c>
      <c r="J3809" s="273" t="s">
        <v>373</v>
      </c>
      <c r="K3809" s="275">
        <v>0.69320000000000004</v>
      </c>
      <c r="L3809" s="275">
        <v>0.69320000000000004</v>
      </c>
      <c r="M3809" s="275">
        <v>0.65088900000000005</v>
      </c>
      <c r="N3809" s="276">
        <v>6.1037218695903031</v>
      </c>
      <c r="O3809" s="273"/>
      <c r="P3809" s="273"/>
    </row>
    <row r="3810" spans="1:16" s="11" customFormat="1">
      <c r="A3810" s="271">
        <v>3807</v>
      </c>
      <c r="C3810" s="272" t="s">
        <v>1795</v>
      </c>
      <c r="D3810" s="272" t="s">
        <v>3605</v>
      </c>
      <c r="E3810" s="272"/>
      <c r="F3810" s="273" t="s">
        <v>7382</v>
      </c>
      <c r="G3810" s="274">
        <v>306411340302</v>
      </c>
      <c r="H3810" s="273" t="s">
        <v>7394</v>
      </c>
      <c r="I3810" s="273" t="s">
        <v>5750</v>
      </c>
      <c r="J3810" s="273" t="s">
        <v>373</v>
      </c>
      <c r="K3810" s="275">
        <v>0.6522</v>
      </c>
      <c r="L3810" s="275">
        <v>0.6522</v>
      </c>
      <c r="M3810" s="275">
        <v>0.61468</v>
      </c>
      <c r="N3810" s="276">
        <v>5.7528365532045376</v>
      </c>
      <c r="O3810" s="273"/>
      <c r="P3810" s="273"/>
    </row>
    <row r="3811" spans="1:16" s="11" customFormat="1">
      <c r="A3811" s="271">
        <v>3808</v>
      </c>
      <c r="C3811" s="272" t="s">
        <v>1795</v>
      </c>
      <c r="D3811" s="272" t="s">
        <v>3605</v>
      </c>
      <c r="E3811" s="272"/>
      <c r="F3811" s="273" t="s">
        <v>3631</v>
      </c>
      <c r="G3811" s="274">
        <v>306411340402</v>
      </c>
      <c r="H3811" s="273" t="s">
        <v>7395</v>
      </c>
      <c r="I3811" s="273" t="s">
        <v>5750</v>
      </c>
      <c r="J3811" s="273" t="s">
        <v>373</v>
      </c>
      <c r="K3811" s="275">
        <v>3.8399999999999997E-2</v>
      </c>
      <c r="L3811" s="275">
        <v>3.8399999999999997E-2</v>
      </c>
      <c r="M3811" s="275">
        <v>3.6236999999999998E-2</v>
      </c>
      <c r="N3811" s="276">
        <v>5.6328124999999956</v>
      </c>
      <c r="O3811" s="273"/>
      <c r="P3811" s="273"/>
    </row>
    <row r="3812" spans="1:16" s="11" customFormat="1">
      <c r="A3812" s="271">
        <v>3809</v>
      </c>
      <c r="C3812" s="272" t="s">
        <v>1795</v>
      </c>
      <c r="D3812" s="272" t="s">
        <v>3605</v>
      </c>
      <c r="E3812" s="272"/>
      <c r="F3812" s="273" t="s">
        <v>7372</v>
      </c>
      <c r="G3812" s="274">
        <v>306411440102</v>
      </c>
      <c r="H3812" s="273" t="s">
        <v>7396</v>
      </c>
      <c r="I3812" s="273" t="s">
        <v>5750</v>
      </c>
      <c r="J3812" s="273" t="s">
        <v>373</v>
      </c>
      <c r="K3812" s="275">
        <v>0.88200000000000001</v>
      </c>
      <c r="L3812" s="275">
        <v>0.88200000000000001</v>
      </c>
      <c r="M3812" s="275">
        <v>0.83407399999999998</v>
      </c>
      <c r="N3812" s="276">
        <v>5.4337868480725655</v>
      </c>
      <c r="O3812" s="273"/>
      <c r="P3812" s="273"/>
    </row>
    <row r="3813" spans="1:16" s="11" customFormat="1">
      <c r="A3813" s="271">
        <v>3810</v>
      </c>
      <c r="C3813" s="272" t="s">
        <v>1795</v>
      </c>
      <c r="D3813" s="272" t="s">
        <v>3605</v>
      </c>
      <c r="E3813" s="272"/>
      <c r="F3813" s="273" t="s">
        <v>3629</v>
      </c>
      <c r="G3813" s="274">
        <v>306411340603</v>
      </c>
      <c r="H3813" s="273" t="s">
        <v>7397</v>
      </c>
      <c r="I3813" s="273" t="s">
        <v>5750</v>
      </c>
      <c r="J3813" s="273" t="s">
        <v>373</v>
      </c>
      <c r="K3813" s="275">
        <v>0.30559999999999998</v>
      </c>
      <c r="L3813" s="275">
        <v>0.30559999999999998</v>
      </c>
      <c r="M3813" s="275">
        <v>0.28978599999999999</v>
      </c>
      <c r="N3813" s="276">
        <v>5.1747382198952865</v>
      </c>
      <c r="O3813" s="273"/>
      <c r="P3813" s="273"/>
    </row>
    <row r="3814" spans="1:16" s="11" customFormat="1">
      <c r="A3814" s="271">
        <v>3811</v>
      </c>
      <c r="C3814" s="272" t="s">
        <v>1795</v>
      </c>
      <c r="D3814" s="272" t="s">
        <v>3605</v>
      </c>
      <c r="E3814" s="272"/>
      <c r="F3814" s="273" t="s">
        <v>3629</v>
      </c>
      <c r="G3814" s="274">
        <v>306411340602</v>
      </c>
      <c r="H3814" s="273" t="s">
        <v>7398</v>
      </c>
      <c r="I3814" s="273" t="s">
        <v>5750</v>
      </c>
      <c r="J3814" s="273" t="s">
        <v>373</v>
      </c>
      <c r="K3814" s="275">
        <v>0.33019999999999999</v>
      </c>
      <c r="L3814" s="275">
        <v>0.33019999999999999</v>
      </c>
      <c r="M3814" s="275">
        <v>0.32690599999999997</v>
      </c>
      <c r="N3814" s="276">
        <v>0.99757722592368847</v>
      </c>
      <c r="O3814" s="273"/>
      <c r="P3814" s="273"/>
    </row>
    <row r="3815" spans="1:16" s="11" customFormat="1">
      <c r="A3815" s="271">
        <v>3812</v>
      </c>
      <c r="C3815" s="272" t="s">
        <v>1795</v>
      </c>
      <c r="D3815" s="272" t="s">
        <v>3605</v>
      </c>
      <c r="E3815" s="272"/>
      <c r="F3815" s="273" t="s">
        <v>3646</v>
      </c>
      <c r="G3815" s="274">
        <v>306411340701</v>
      </c>
      <c r="H3815" s="273" t="s">
        <v>7399</v>
      </c>
      <c r="I3815" s="273" t="s">
        <v>5750</v>
      </c>
      <c r="J3815" s="273" t="s">
        <v>373</v>
      </c>
      <c r="K3815" s="275">
        <v>0.36402000000000001</v>
      </c>
      <c r="L3815" s="275">
        <v>0.36402000000000001</v>
      </c>
      <c r="M3815" s="275">
        <v>0.35629300000000003</v>
      </c>
      <c r="N3815" s="276">
        <v>2.1226855667270983</v>
      </c>
      <c r="O3815" s="273"/>
      <c r="P3815" s="273"/>
    </row>
    <row r="3816" spans="1:16" s="11" customFormat="1">
      <c r="A3816" s="271">
        <v>3813</v>
      </c>
      <c r="C3816" s="272" t="s">
        <v>1795</v>
      </c>
      <c r="D3816" s="272" t="s">
        <v>3605</v>
      </c>
      <c r="E3816" s="272"/>
      <c r="F3816" s="273" t="s">
        <v>3668</v>
      </c>
      <c r="G3816" s="274">
        <v>306412240204</v>
      </c>
      <c r="H3816" s="273" t="s">
        <v>7400</v>
      </c>
      <c r="I3816" s="273" t="s">
        <v>5750</v>
      </c>
      <c r="J3816" s="273" t="s">
        <v>373</v>
      </c>
      <c r="K3816" s="275">
        <v>1.6830799999999999</v>
      </c>
      <c r="L3816" s="275">
        <v>1.6830799999999999</v>
      </c>
      <c r="M3816" s="275">
        <v>1.3497980000000001</v>
      </c>
      <c r="N3816" s="276">
        <v>19.801910782612822</v>
      </c>
      <c r="O3816" s="273"/>
      <c r="P3816" s="273"/>
    </row>
    <row r="3817" spans="1:16" s="11" customFormat="1">
      <c r="A3817" s="271">
        <v>3814</v>
      </c>
      <c r="C3817" s="272" t="s">
        <v>1795</v>
      </c>
      <c r="D3817" s="272" t="s">
        <v>3605</v>
      </c>
      <c r="E3817" s="272"/>
      <c r="F3817" s="273" t="s">
        <v>7401</v>
      </c>
      <c r="G3817" s="274">
        <v>306412340302</v>
      </c>
      <c r="H3817" s="273" t="s">
        <v>7402</v>
      </c>
      <c r="I3817" s="273" t="s">
        <v>5750</v>
      </c>
      <c r="J3817" s="273" t="s">
        <v>373</v>
      </c>
      <c r="K3817" s="275">
        <v>0.9254</v>
      </c>
      <c r="L3817" s="275">
        <v>0.9254</v>
      </c>
      <c r="M3817" s="275">
        <v>0.79448099999999999</v>
      </c>
      <c r="N3817" s="276">
        <v>14.147287659390534</v>
      </c>
      <c r="O3817" s="273"/>
      <c r="P3817" s="273"/>
    </row>
    <row r="3818" spans="1:16" s="11" customFormat="1">
      <c r="A3818" s="271">
        <v>3815</v>
      </c>
      <c r="C3818" s="272" t="s">
        <v>1795</v>
      </c>
      <c r="D3818" s="272" t="s">
        <v>3605</v>
      </c>
      <c r="E3818" s="272"/>
      <c r="F3818" s="273" t="s">
        <v>3659</v>
      </c>
      <c r="G3818" s="274">
        <v>306412340105</v>
      </c>
      <c r="H3818" s="273" t="s">
        <v>7403</v>
      </c>
      <c r="I3818" s="273" t="s">
        <v>5750</v>
      </c>
      <c r="J3818" s="273" t="s">
        <v>373</v>
      </c>
      <c r="K3818" s="275">
        <v>1.1457999999999999</v>
      </c>
      <c r="L3818" s="275">
        <v>1.1457999999999999</v>
      </c>
      <c r="M3818" s="275">
        <v>0.98994700000000002</v>
      </c>
      <c r="N3818" s="276">
        <v>13.60211206144178</v>
      </c>
      <c r="O3818" s="273"/>
      <c r="P3818" s="273"/>
    </row>
    <row r="3819" spans="1:16" s="11" customFormat="1">
      <c r="A3819" s="271">
        <v>3816</v>
      </c>
      <c r="C3819" s="272" t="s">
        <v>1795</v>
      </c>
      <c r="D3819" s="272" t="s">
        <v>3605</v>
      </c>
      <c r="E3819" s="272"/>
      <c r="F3819" s="273" t="s">
        <v>3668</v>
      </c>
      <c r="G3819" s="274">
        <v>306412240206</v>
      </c>
      <c r="H3819" s="273" t="s">
        <v>7404</v>
      </c>
      <c r="I3819" s="273" t="s">
        <v>5750</v>
      </c>
      <c r="J3819" s="273" t="s">
        <v>373</v>
      </c>
      <c r="K3819" s="275">
        <v>0.97936000000000001</v>
      </c>
      <c r="L3819" s="275">
        <v>0.97936000000000001</v>
      </c>
      <c r="M3819" s="275">
        <v>0.85011099999999995</v>
      </c>
      <c r="N3819" s="276">
        <v>13.1972921091325</v>
      </c>
      <c r="O3819" s="273"/>
      <c r="P3819" s="273"/>
    </row>
    <row r="3820" spans="1:16" s="11" customFormat="1">
      <c r="A3820" s="271">
        <v>3817</v>
      </c>
      <c r="C3820" s="272" t="s">
        <v>1795</v>
      </c>
      <c r="D3820" s="272" t="s">
        <v>3605</v>
      </c>
      <c r="E3820" s="272"/>
      <c r="F3820" s="273" t="s">
        <v>3659</v>
      </c>
      <c r="G3820" s="274">
        <v>306412340102</v>
      </c>
      <c r="H3820" s="273" t="s">
        <v>7405</v>
      </c>
      <c r="I3820" s="273" t="s">
        <v>5750</v>
      </c>
      <c r="J3820" s="273" t="s">
        <v>373</v>
      </c>
      <c r="K3820" s="275">
        <v>1.365</v>
      </c>
      <c r="L3820" s="275">
        <v>1.365</v>
      </c>
      <c r="M3820" s="275">
        <v>1.1932469999999999</v>
      </c>
      <c r="N3820" s="276">
        <v>12.582637362637367</v>
      </c>
      <c r="O3820" s="273"/>
      <c r="P3820" s="273"/>
    </row>
    <row r="3821" spans="1:16" s="11" customFormat="1">
      <c r="A3821" s="271">
        <v>3818</v>
      </c>
      <c r="C3821" s="272" t="s">
        <v>1795</v>
      </c>
      <c r="D3821" s="272" t="s">
        <v>3605</v>
      </c>
      <c r="E3821" s="272"/>
      <c r="F3821" s="273" t="s">
        <v>7406</v>
      </c>
      <c r="G3821" s="274">
        <v>306412140303</v>
      </c>
      <c r="H3821" s="273" t="s">
        <v>7407</v>
      </c>
      <c r="I3821" s="273" t="s">
        <v>5750</v>
      </c>
      <c r="J3821" s="273" t="s">
        <v>373</v>
      </c>
      <c r="K3821" s="275">
        <v>0.50680000000000003</v>
      </c>
      <c r="L3821" s="275">
        <v>0.50680000000000003</v>
      </c>
      <c r="M3821" s="275">
        <v>0.44475700000000001</v>
      </c>
      <c r="N3821" s="276">
        <v>12.242107340173641</v>
      </c>
      <c r="O3821" s="273"/>
      <c r="P3821" s="273"/>
    </row>
    <row r="3822" spans="1:16" s="11" customFormat="1">
      <c r="A3822" s="271">
        <v>3819</v>
      </c>
      <c r="C3822" s="272" t="s">
        <v>1795</v>
      </c>
      <c r="D3822" s="272" t="s">
        <v>3605</v>
      </c>
      <c r="E3822" s="272"/>
      <c r="F3822" s="273" t="s">
        <v>3659</v>
      </c>
      <c r="G3822" s="274">
        <v>306412340106</v>
      </c>
      <c r="H3822" s="273" t="s">
        <v>7408</v>
      </c>
      <c r="I3822" s="273" t="s">
        <v>5750</v>
      </c>
      <c r="J3822" s="273" t="s">
        <v>373</v>
      </c>
      <c r="K3822" s="275">
        <v>0.54208000000000001</v>
      </c>
      <c r="L3822" s="275">
        <v>0.54208000000000001</v>
      </c>
      <c r="M3822" s="275">
        <v>0.47597200000000001</v>
      </c>
      <c r="N3822" s="276">
        <v>12.195247933884296</v>
      </c>
      <c r="O3822" s="273"/>
      <c r="P3822" s="273"/>
    </row>
    <row r="3823" spans="1:16" s="11" customFormat="1">
      <c r="A3823" s="271">
        <v>3820</v>
      </c>
      <c r="C3823" s="272" t="s">
        <v>1795</v>
      </c>
      <c r="D3823" s="272" t="s">
        <v>3605</v>
      </c>
      <c r="E3823" s="272"/>
      <c r="F3823" s="273" t="s">
        <v>7409</v>
      </c>
      <c r="G3823" s="274">
        <v>306412340402</v>
      </c>
      <c r="H3823" s="273" t="s">
        <v>7410</v>
      </c>
      <c r="I3823" s="273" t="s">
        <v>5750</v>
      </c>
      <c r="J3823" s="273" t="s">
        <v>373</v>
      </c>
      <c r="K3823" s="275">
        <v>1.2023999999999999</v>
      </c>
      <c r="L3823" s="275">
        <v>1.2023999999999999</v>
      </c>
      <c r="M3823" s="275">
        <v>1.0569310000000001</v>
      </c>
      <c r="N3823" s="276">
        <v>12.098220226214226</v>
      </c>
      <c r="O3823" s="273"/>
      <c r="P3823" s="273"/>
    </row>
    <row r="3824" spans="1:16" s="11" customFormat="1">
      <c r="A3824" s="271">
        <v>3821</v>
      </c>
      <c r="C3824" s="272" t="s">
        <v>1795</v>
      </c>
      <c r="D3824" s="272" t="s">
        <v>3605</v>
      </c>
      <c r="E3824" s="272"/>
      <c r="F3824" s="273" t="s">
        <v>3664</v>
      </c>
      <c r="G3824" s="274">
        <v>306412340206</v>
      </c>
      <c r="H3824" s="273" t="s">
        <v>7411</v>
      </c>
      <c r="I3824" s="273" t="s">
        <v>5750</v>
      </c>
      <c r="J3824" s="273" t="s">
        <v>373</v>
      </c>
      <c r="K3824" s="275">
        <v>0.90339999999999998</v>
      </c>
      <c r="L3824" s="275">
        <v>0.90339999999999998</v>
      </c>
      <c r="M3824" s="275">
        <v>0.79923299999999997</v>
      </c>
      <c r="N3824" s="276">
        <v>11.530551250830198</v>
      </c>
      <c r="O3824" s="273"/>
      <c r="P3824" s="273"/>
    </row>
    <row r="3825" spans="1:16" s="11" customFormat="1">
      <c r="A3825" s="271">
        <v>3822</v>
      </c>
      <c r="C3825" s="272" t="s">
        <v>1795</v>
      </c>
      <c r="D3825" s="272" t="s">
        <v>3605</v>
      </c>
      <c r="E3825" s="272"/>
      <c r="F3825" s="273" t="s">
        <v>3664</v>
      </c>
      <c r="G3825" s="274">
        <v>306412340201</v>
      </c>
      <c r="H3825" s="273" t="s">
        <v>7412</v>
      </c>
      <c r="I3825" s="273" t="s">
        <v>5750</v>
      </c>
      <c r="J3825" s="273" t="s">
        <v>373</v>
      </c>
      <c r="K3825" s="275">
        <v>1.3802000000000001</v>
      </c>
      <c r="L3825" s="275">
        <v>1.3802000000000001</v>
      </c>
      <c r="M3825" s="275">
        <v>1.2245839999999999</v>
      </c>
      <c r="N3825" s="276">
        <v>11.274887697435169</v>
      </c>
      <c r="O3825" s="273"/>
      <c r="P3825" s="273"/>
    </row>
    <row r="3826" spans="1:16" s="11" customFormat="1">
      <c r="A3826" s="271">
        <v>3823</v>
      </c>
      <c r="C3826" s="272" t="s">
        <v>1795</v>
      </c>
      <c r="D3826" s="272" t="s">
        <v>3605</v>
      </c>
      <c r="E3826" s="272"/>
      <c r="F3826" s="273" t="s">
        <v>3657</v>
      </c>
      <c r="G3826" s="274">
        <v>306412240101</v>
      </c>
      <c r="H3826" s="273" t="s">
        <v>7413</v>
      </c>
      <c r="I3826" s="273" t="s">
        <v>5750</v>
      </c>
      <c r="J3826" s="273" t="s">
        <v>373</v>
      </c>
      <c r="K3826" s="275">
        <v>1.5326</v>
      </c>
      <c r="L3826" s="275">
        <v>1.5326</v>
      </c>
      <c r="M3826" s="275">
        <v>1.3730850000000001</v>
      </c>
      <c r="N3826" s="276">
        <v>10.408129975205524</v>
      </c>
      <c r="O3826" s="273"/>
      <c r="P3826" s="273"/>
    </row>
    <row r="3827" spans="1:16" s="11" customFormat="1">
      <c r="A3827" s="271">
        <v>3824</v>
      </c>
      <c r="C3827" s="272" t="s">
        <v>1795</v>
      </c>
      <c r="D3827" s="272" t="s">
        <v>3605</v>
      </c>
      <c r="E3827" s="272"/>
      <c r="F3827" s="273" t="s">
        <v>3662</v>
      </c>
      <c r="G3827" s="274">
        <v>306412140102</v>
      </c>
      <c r="H3827" s="273" t="s">
        <v>7414</v>
      </c>
      <c r="I3827" s="273" t="s">
        <v>5750</v>
      </c>
      <c r="J3827" s="273" t="s">
        <v>373</v>
      </c>
      <c r="K3827" s="275">
        <v>0.70379999999999998</v>
      </c>
      <c r="L3827" s="275">
        <v>0.70379999999999998</v>
      </c>
      <c r="M3827" s="275">
        <v>0.63138000000000005</v>
      </c>
      <c r="N3827" s="276">
        <v>10.289855072463757</v>
      </c>
      <c r="O3827" s="273"/>
      <c r="P3827" s="273"/>
    </row>
    <row r="3828" spans="1:16" s="11" customFormat="1">
      <c r="A3828" s="271">
        <v>3825</v>
      </c>
      <c r="C3828" s="272" t="s">
        <v>1795</v>
      </c>
      <c r="D3828" s="272" t="s">
        <v>3605</v>
      </c>
      <c r="E3828" s="272"/>
      <c r="F3828" s="273" t="s">
        <v>3666</v>
      </c>
      <c r="G3828" s="274">
        <v>306412140203</v>
      </c>
      <c r="H3828" s="273" t="s">
        <v>7415</v>
      </c>
      <c r="I3828" s="273" t="s">
        <v>5750</v>
      </c>
      <c r="J3828" s="273" t="s">
        <v>373</v>
      </c>
      <c r="K3828" s="275">
        <v>1.0226</v>
      </c>
      <c r="L3828" s="275">
        <v>1.0226</v>
      </c>
      <c r="M3828" s="275">
        <v>0.91891199999999995</v>
      </c>
      <c r="N3828" s="276">
        <v>10.139644044592217</v>
      </c>
      <c r="O3828" s="273"/>
      <c r="P3828" s="273"/>
    </row>
    <row r="3829" spans="1:16" s="11" customFormat="1">
      <c r="A3829" s="271">
        <v>3826</v>
      </c>
      <c r="C3829" s="272" t="s">
        <v>1795</v>
      </c>
      <c r="D3829" s="272" t="s">
        <v>3605</v>
      </c>
      <c r="E3829" s="272"/>
      <c r="F3829" s="273" t="s">
        <v>3659</v>
      </c>
      <c r="G3829" s="274">
        <v>306412340101</v>
      </c>
      <c r="H3829" s="273" t="s">
        <v>7416</v>
      </c>
      <c r="I3829" s="273" t="s">
        <v>5750</v>
      </c>
      <c r="J3829" s="273" t="s">
        <v>373</v>
      </c>
      <c r="K3829" s="275">
        <v>0.98680000000000001</v>
      </c>
      <c r="L3829" s="275">
        <v>0.98680000000000001</v>
      </c>
      <c r="M3829" s="275">
        <v>0.88742600000000005</v>
      </c>
      <c r="N3829" s="276">
        <v>10.070328334008915</v>
      </c>
      <c r="O3829" s="273"/>
      <c r="P3829" s="273"/>
    </row>
    <row r="3830" spans="1:16" s="11" customFormat="1">
      <c r="A3830" s="271">
        <v>3827</v>
      </c>
      <c r="C3830" s="272" t="s">
        <v>1795</v>
      </c>
      <c r="D3830" s="272" t="s">
        <v>3605</v>
      </c>
      <c r="E3830" s="272"/>
      <c r="F3830" s="273" t="s">
        <v>3662</v>
      </c>
      <c r="G3830" s="274">
        <v>306412140101</v>
      </c>
      <c r="H3830" s="273" t="s">
        <v>7417</v>
      </c>
      <c r="I3830" s="273" t="s">
        <v>5750</v>
      </c>
      <c r="J3830" s="273" t="s">
        <v>373</v>
      </c>
      <c r="K3830" s="275">
        <v>0.74960000000000004</v>
      </c>
      <c r="L3830" s="275">
        <v>0.74960000000000004</v>
      </c>
      <c r="M3830" s="275">
        <v>0.67491000000000001</v>
      </c>
      <c r="N3830" s="276">
        <v>9.9639807897545403</v>
      </c>
      <c r="O3830" s="273"/>
      <c r="P3830" s="273"/>
    </row>
    <row r="3831" spans="1:16" s="11" customFormat="1">
      <c r="A3831" s="271">
        <v>3828</v>
      </c>
      <c r="C3831" s="272" t="s">
        <v>1795</v>
      </c>
      <c r="D3831" s="272" t="s">
        <v>3605</v>
      </c>
      <c r="E3831" s="272"/>
      <c r="F3831" s="273" t="s">
        <v>7418</v>
      </c>
      <c r="G3831" s="274">
        <v>306412140502</v>
      </c>
      <c r="H3831" s="273" t="s">
        <v>7419</v>
      </c>
      <c r="I3831" s="273" t="s">
        <v>5750</v>
      </c>
      <c r="J3831" s="273" t="s">
        <v>373</v>
      </c>
      <c r="K3831" s="275">
        <v>0.40379999999999999</v>
      </c>
      <c r="L3831" s="275">
        <v>0.40379999999999999</v>
      </c>
      <c r="M3831" s="275">
        <v>0.36434100000000003</v>
      </c>
      <c r="N3831" s="276">
        <v>9.7719167904903337</v>
      </c>
      <c r="O3831" s="273"/>
      <c r="P3831" s="273"/>
    </row>
    <row r="3832" spans="1:16" s="11" customFormat="1">
      <c r="A3832" s="271">
        <v>3829</v>
      </c>
      <c r="C3832" s="272" t="s">
        <v>1795</v>
      </c>
      <c r="D3832" s="272" t="s">
        <v>3605</v>
      </c>
      <c r="E3832" s="272"/>
      <c r="F3832" s="273" t="s">
        <v>3662</v>
      </c>
      <c r="G3832" s="274">
        <v>306412140105</v>
      </c>
      <c r="H3832" s="273" t="s">
        <v>7420</v>
      </c>
      <c r="I3832" s="273" t="s">
        <v>5750</v>
      </c>
      <c r="J3832" s="273" t="s">
        <v>373</v>
      </c>
      <c r="K3832" s="275">
        <v>0.54339999999999999</v>
      </c>
      <c r="L3832" s="275">
        <v>0.54339999999999999</v>
      </c>
      <c r="M3832" s="275">
        <v>0.49135899999999999</v>
      </c>
      <c r="N3832" s="276">
        <v>9.5769230769230766</v>
      </c>
      <c r="O3832" s="273"/>
      <c r="P3832" s="273"/>
    </row>
    <row r="3833" spans="1:16" s="11" customFormat="1">
      <c r="A3833" s="271">
        <v>3830</v>
      </c>
      <c r="C3833" s="272" t="s">
        <v>1795</v>
      </c>
      <c r="D3833" s="272" t="s">
        <v>3605</v>
      </c>
      <c r="E3833" s="272"/>
      <c r="F3833" s="273" t="s">
        <v>3666</v>
      </c>
      <c r="G3833" s="274">
        <v>306412140201</v>
      </c>
      <c r="H3833" s="273" t="s">
        <v>7421</v>
      </c>
      <c r="I3833" s="273" t="s">
        <v>5750</v>
      </c>
      <c r="J3833" s="273" t="s">
        <v>373</v>
      </c>
      <c r="K3833" s="275">
        <v>1.6508</v>
      </c>
      <c r="L3833" s="275">
        <v>1.6508</v>
      </c>
      <c r="M3833" s="275">
        <v>1.494621</v>
      </c>
      <c r="N3833" s="276">
        <v>9.4608068815119974</v>
      </c>
      <c r="O3833" s="273"/>
      <c r="P3833" s="273"/>
    </row>
    <row r="3834" spans="1:16" s="11" customFormat="1">
      <c r="A3834" s="271">
        <v>3831</v>
      </c>
      <c r="C3834" s="272" t="s">
        <v>1795</v>
      </c>
      <c r="D3834" s="272" t="s">
        <v>3605</v>
      </c>
      <c r="E3834" s="272"/>
      <c r="F3834" s="273" t="s">
        <v>7406</v>
      </c>
      <c r="G3834" s="274">
        <v>306412140302</v>
      </c>
      <c r="H3834" s="273" t="s">
        <v>7422</v>
      </c>
      <c r="I3834" s="273" t="s">
        <v>5750</v>
      </c>
      <c r="J3834" s="273" t="s">
        <v>373</v>
      </c>
      <c r="K3834" s="275">
        <v>1.1426000000000001</v>
      </c>
      <c r="L3834" s="275">
        <v>1.1426000000000001</v>
      </c>
      <c r="M3834" s="275">
        <v>1.0371809999999999</v>
      </c>
      <c r="N3834" s="276">
        <v>9.2262384036408331</v>
      </c>
      <c r="O3834" s="273"/>
      <c r="P3834" s="273"/>
    </row>
    <row r="3835" spans="1:16" s="11" customFormat="1">
      <c r="A3835" s="271">
        <v>3832</v>
      </c>
      <c r="C3835" s="272" t="s">
        <v>1795</v>
      </c>
      <c r="D3835" s="272" t="s">
        <v>3605</v>
      </c>
      <c r="E3835" s="272"/>
      <c r="F3835" s="273" t="s">
        <v>7409</v>
      </c>
      <c r="G3835" s="274">
        <v>306412340401</v>
      </c>
      <c r="H3835" s="273" t="s">
        <v>7423</v>
      </c>
      <c r="I3835" s="273" t="s">
        <v>5750</v>
      </c>
      <c r="J3835" s="273" t="s">
        <v>373</v>
      </c>
      <c r="K3835" s="275">
        <v>0.75719999999999998</v>
      </c>
      <c r="L3835" s="275">
        <v>0.75719999999999998</v>
      </c>
      <c r="M3835" s="275">
        <v>0.68784800000000001</v>
      </c>
      <c r="N3835" s="276">
        <v>9.1590068674062302</v>
      </c>
      <c r="O3835" s="273"/>
      <c r="P3835" s="273"/>
    </row>
    <row r="3836" spans="1:16" s="11" customFormat="1">
      <c r="A3836" s="271">
        <v>3833</v>
      </c>
      <c r="C3836" s="272" t="s">
        <v>1795</v>
      </c>
      <c r="D3836" s="272" t="s">
        <v>3605</v>
      </c>
      <c r="E3836" s="272"/>
      <c r="F3836" s="273" t="s">
        <v>3655</v>
      </c>
      <c r="G3836" s="274">
        <v>306412240301</v>
      </c>
      <c r="H3836" s="273" t="s">
        <v>7424</v>
      </c>
      <c r="I3836" s="273" t="s">
        <v>5750</v>
      </c>
      <c r="J3836" s="273" t="s">
        <v>373</v>
      </c>
      <c r="K3836" s="275">
        <v>1.2210000000000001</v>
      </c>
      <c r="L3836" s="275">
        <v>1.2210000000000001</v>
      </c>
      <c r="M3836" s="275">
        <v>1.118044</v>
      </c>
      <c r="N3836" s="276">
        <v>8.4321048321048355</v>
      </c>
      <c r="O3836" s="273"/>
      <c r="P3836" s="273"/>
    </row>
    <row r="3837" spans="1:16" s="11" customFormat="1">
      <c r="A3837" s="271">
        <v>3834</v>
      </c>
      <c r="C3837" s="272" t="s">
        <v>1795</v>
      </c>
      <c r="D3837" s="272" t="s">
        <v>3605</v>
      </c>
      <c r="E3837" s="272"/>
      <c r="F3837" s="273" t="s">
        <v>7425</v>
      </c>
      <c r="G3837" s="274">
        <v>306412140401</v>
      </c>
      <c r="H3837" s="273" t="s">
        <v>7426</v>
      </c>
      <c r="I3837" s="273" t="s">
        <v>5750</v>
      </c>
      <c r="J3837" s="273" t="s">
        <v>373</v>
      </c>
      <c r="K3837" s="275">
        <v>1.3646</v>
      </c>
      <c r="L3837" s="275">
        <v>1.3646</v>
      </c>
      <c r="M3837" s="275">
        <v>1.249749</v>
      </c>
      <c r="N3837" s="276">
        <v>8.4164590356148352</v>
      </c>
      <c r="O3837" s="273"/>
      <c r="P3837" s="273"/>
    </row>
    <row r="3838" spans="1:16" s="11" customFormat="1">
      <c r="A3838" s="271">
        <v>3835</v>
      </c>
      <c r="C3838" s="272" t="s">
        <v>1795</v>
      </c>
      <c r="D3838" s="272" t="s">
        <v>3605</v>
      </c>
      <c r="E3838" s="272"/>
      <c r="F3838" s="273" t="s">
        <v>7427</v>
      </c>
      <c r="G3838" s="274">
        <v>306412240501</v>
      </c>
      <c r="H3838" s="273" t="s">
        <v>7428</v>
      </c>
      <c r="I3838" s="273" t="s">
        <v>5750</v>
      </c>
      <c r="J3838" s="273" t="s">
        <v>373</v>
      </c>
      <c r="K3838" s="275">
        <v>0.7974</v>
      </c>
      <c r="L3838" s="275">
        <v>0.7974</v>
      </c>
      <c r="M3838" s="275">
        <v>0.73046299999999997</v>
      </c>
      <c r="N3838" s="276">
        <v>8.394406822172062</v>
      </c>
      <c r="O3838" s="273"/>
      <c r="P3838" s="273"/>
    </row>
    <row r="3839" spans="1:16" s="11" customFormat="1">
      <c r="A3839" s="271">
        <v>3836</v>
      </c>
      <c r="C3839" s="272" t="s">
        <v>1795</v>
      </c>
      <c r="D3839" s="272" t="s">
        <v>3605</v>
      </c>
      <c r="E3839" s="272"/>
      <c r="F3839" s="273" t="s">
        <v>3657</v>
      </c>
      <c r="G3839" s="274">
        <v>306412240102</v>
      </c>
      <c r="H3839" s="273" t="s">
        <v>7429</v>
      </c>
      <c r="I3839" s="273" t="s">
        <v>5750</v>
      </c>
      <c r="J3839" s="273" t="s">
        <v>373</v>
      </c>
      <c r="K3839" s="275">
        <v>2.0116000000000001</v>
      </c>
      <c r="L3839" s="275">
        <v>2.0116000000000001</v>
      </c>
      <c r="M3839" s="275">
        <v>1.8435600000000001</v>
      </c>
      <c r="N3839" s="276">
        <v>8.3535494134022663</v>
      </c>
      <c r="O3839" s="273"/>
      <c r="P3839" s="273"/>
    </row>
    <row r="3840" spans="1:16" s="11" customFormat="1">
      <c r="A3840" s="271">
        <v>3837</v>
      </c>
      <c r="C3840" s="272" t="s">
        <v>1795</v>
      </c>
      <c r="D3840" s="272" t="s">
        <v>3605</v>
      </c>
      <c r="E3840" s="272"/>
      <c r="F3840" s="273" t="s">
        <v>7401</v>
      </c>
      <c r="G3840" s="274">
        <v>306412340301</v>
      </c>
      <c r="H3840" s="273" t="s">
        <v>7430</v>
      </c>
      <c r="I3840" s="273" t="s">
        <v>5750</v>
      </c>
      <c r="J3840" s="273" t="s">
        <v>373</v>
      </c>
      <c r="K3840" s="275">
        <v>0.61660000000000004</v>
      </c>
      <c r="L3840" s="275">
        <v>0.61660000000000004</v>
      </c>
      <c r="M3840" s="275">
        <v>0.56599699999999997</v>
      </c>
      <c r="N3840" s="276">
        <v>8.2067791112552797</v>
      </c>
      <c r="O3840" s="273"/>
      <c r="P3840" s="273"/>
    </row>
    <row r="3841" spans="1:16" s="11" customFormat="1">
      <c r="A3841" s="271">
        <v>3838</v>
      </c>
      <c r="C3841" s="272" t="s">
        <v>1795</v>
      </c>
      <c r="D3841" s="272" t="s">
        <v>3605</v>
      </c>
      <c r="E3841" s="272"/>
      <c r="F3841" s="273" t="s">
        <v>7406</v>
      </c>
      <c r="G3841" s="274">
        <v>306412140301</v>
      </c>
      <c r="H3841" s="273" t="s">
        <v>7431</v>
      </c>
      <c r="I3841" s="273" t="s">
        <v>5750</v>
      </c>
      <c r="J3841" s="273" t="s">
        <v>373</v>
      </c>
      <c r="K3841" s="275">
        <v>1.1492</v>
      </c>
      <c r="L3841" s="275">
        <v>1.1492</v>
      </c>
      <c r="M3841" s="275">
        <v>1.0565150000000001</v>
      </c>
      <c r="N3841" s="276">
        <v>8.0651757744517845</v>
      </c>
      <c r="O3841" s="273"/>
      <c r="P3841" s="273"/>
    </row>
    <row r="3842" spans="1:16" s="11" customFormat="1">
      <c r="A3842" s="271">
        <v>3839</v>
      </c>
      <c r="C3842" s="272" t="s">
        <v>1795</v>
      </c>
      <c r="D3842" s="272" t="s">
        <v>3605</v>
      </c>
      <c r="E3842" s="272"/>
      <c r="F3842" s="273" t="s">
        <v>7418</v>
      </c>
      <c r="G3842" s="274">
        <v>306412140503</v>
      </c>
      <c r="H3842" s="273" t="s">
        <v>7432</v>
      </c>
      <c r="I3842" s="273" t="s">
        <v>5750</v>
      </c>
      <c r="J3842" s="273" t="s">
        <v>373</v>
      </c>
      <c r="K3842" s="275">
        <v>1.1477999999999999</v>
      </c>
      <c r="L3842" s="275">
        <v>1.1477999999999999</v>
      </c>
      <c r="M3842" s="275">
        <v>1.0556859999999999</v>
      </c>
      <c r="N3842" s="276">
        <v>8.0252657257361939</v>
      </c>
      <c r="O3842" s="273"/>
      <c r="P3842" s="273"/>
    </row>
    <row r="3843" spans="1:16" s="11" customFormat="1">
      <c r="A3843" s="271">
        <v>3840</v>
      </c>
      <c r="C3843" s="272" t="s">
        <v>1795</v>
      </c>
      <c r="D3843" s="272" t="s">
        <v>3605</v>
      </c>
      <c r="E3843" s="272"/>
      <c r="F3843" s="273" t="s">
        <v>7427</v>
      </c>
      <c r="G3843" s="274">
        <v>306412240502</v>
      </c>
      <c r="H3843" s="273" t="s">
        <v>7433</v>
      </c>
      <c r="I3843" s="273" t="s">
        <v>5750</v>
      </c>
      <c r="J3843" s="273" t="s">
        <v>373</v>
      </c>
      <c r="K3843" s="275">
        <v>1.2298</v>
      </c>
      <c r="L3843" s="275">
        <v>1.2298</v>
      </c>
      <c r="M3843" s="275">
        <v>1.134477</v>
      </c>
      <c r="N3843" s="276">
        <v>7.7510977394698362</v>
      </c>
      <c r="O3843" s="273"/>
      <c r="P3843" s="273"/>
    </row>
    <row r="3844" spans="1:16" s="11" customFormat="1">
      <c r="A3844" s="271">
        <v>3841</v>
      </c>
      <c r="C3844" s="272" t="s">
        <v>1795</v>
      </c>
      <c r="D3844" s="272" t="s">
        <v>3605</v>
      </c>
      <c r="E3844" s="272"/>
      <c r="F3844" s="273" t="s">
        <v>7425</v>
      </c>
      <c r="G3844" s="274">
        <v>306412140402</v>
      </c>
      <c r="H3844" s="273" t="s">
        <v>7434</v>
      </c>
      <c r="I3844" s="273" t="s">
        <v>5750</v>
      </c>
      <c r="J3844" s="273" t="s">
        <v>373</v>
      </c>
      <c r="K3844" s="275">
        <v>0.86060000000000003</v>
      </c>
      <c r="L3844" s="275">
        <v>0.86060000000000003</v>
      </c>
      <c r="M3844" s="275">
        <v>0.797126</v>
      </c>
      <c r="N3844" s="276">
        <v>7.3755519405066261</v>
      </c>
      <c r="O3844" s="273"/>
      <c r="P3844" s="273"/>
    </row>
    <row r="3845" spans="1:16" s="11" customFormat="1">
      <c r="A3845" s="271">
        <v>3842</v>
      </c>
      <c r="C3845" s="272" t="s">
        <v>1795</v>
      </c>
      <c r="D3845" s="272" t="s">
        <v>3605</v>
      </c>
      <c r="E3845" s="272"/>
      <c r="F3845" s="273" t="s">
        <v>7418</v>
      </c>
      <c r="G3845" s="274">
        <v>306412140501</v>
      </c>
      <c r="H3845" s="273" t="s">
        <v>7435</v>
      </c>
      <c r="I3845" s="273" t="s">
        <v>5750</v>
      </c>
      <c r="J3845" s="273" t="s">
        <v>373</v>
      </c>
      <c r="K3845" s="275">
        <v>1.0267999999999999</v>
      </c>
      <c r="L3845" s="275">
        <v>1.0267999999999999</v>
      </c>
      <c r="M3845" s="275">
        <v>0.95950400000000002</v>
      </c>
      <c r="N3845" s="276">
        <v>6.5539540319438956</v>
      </c>
      <c r="O3845" s="273"/>
      <c r="P3845" s="273"/>
    </row>
    <row r="3846" spans="1:16" s="11" customFormat="1">
      <c r="A3846" s="271">
        <v>3843</v>
      </c>
      <c r="C3846" s="272" t="s">
        <v>1795</v>
      </c>
      <c r="D3846" s="272" t="s">
        <v>3605</v>
      </c>
      <c r="E3846" s="272"/>
      <c r="F3846" s="273" t="s">
        <v>3664</v>
      </c>
      <c r="G3846" s="274">
        <v>306412340202</v>
      </c>
      <c r="H3846" s="273" t="s">
        <v>7436</v>
      </c>
      <c r="I3846" s="273" t="s">
        <v>5750</v>
      </c>
      <c r="J3846" s="273" t="s">
        <v>373</v>
      </c>
      <c r="K3846" s="275">
        <v>0.65080000000000005</v>
      </c>
      <c r="L3846" s="275">
        <v>0.65080000000000005</v>
      </c>
      <c r="M3846" s="275">
        <v>0.62370000000000003</v>
      </c>
      <c r="N3846" s="276">
        <v>4.1641057160417967</v>
      </c>
      <c r="O3846" s="273"/>
      <c r="P3846" s="273"/>
    </row>
    <row r="3847" spans="1:16" s="11" customFormat="1">
      <c r="A3847" s="271">
        <v>3844</v>
      </c>
      <c r="C3847" s="272" t="s">
        <v>1795</v>
      </c>
      <c r="D3847" s="272" t="s">
        <v>3605</v>
      </c>
      <c r="E3847" s="272"/>
      <c r="F3847" s="273" t="s">
        <v>3668</v>
      </c>
      <c r="G3847" s="274">
        <v>306412240202</v>
      </c>
      <c r="H3847" s="273" t="s">
        <v>7198</v>
      </c>
      <c r="I3847" s="273" t="s">
        <v>5750</v>
      </c>
      <c r="J3847" s="273" t="s">
        <v>373</v>
      </c>
      <c r="K3847" s="275">
        <v>0.98199999999999998</v>
      </c>
      <c r="L3847" s="275">
        <v>0.98199999999999998</v>
      </c>
      <c r="M3847" s="275">
        <v>0.96308300000000002</v>
      </c>
      <c r="N3847" s="276">
        <v>1.9263747454175115</v>
      </c>
      <c r="O3847" s="273"/>
      <c r="P3847" s="273"/>
    </row>
    <row r="3848" spans="1:16" s="11" customFormat="1">
      <c r="A3848" s="271">
        <v>3845</v>
      </c>
      <c r="C3848" s="272" t="s">
        <v>1795</v>
      </c>
      <c r="D3848" s="272" t="s">
        <v>3605</v>
      </c>
      <c r="E3848" s="272"/>
      <c r="F3848" s="273" t="s">
        <v>3668</v>
      </c>
      <c r="G3848" s="274">
        <v>306412240201</v>
      </c>
      <c r="H3848" s="273" t="s">
        <v>7437</v>
      </c>
      <c r="I3848" s="273" t="s">
        <v>5750</v>
      </c>
      <c r="J3848" s="273" t="s">
        <v>373</v>
      </c>
      <c r="K3848" s="275">
        <v>1.1135999999999999</v>
      </c>
      <c r="L3848" s="275">
        <v>1.1135999999999999</v>
      </c>
      <c r="M3848" s="275">
        <v>1.087321</v>
      </c>
      <c r="N3848" s="276">
        <v>2.3598239942528685</v>
      </c>
      <c r="O3848" s="273"/>
      <c r="P3848" s="273"/>
    </row>
    <row r="3849" spans="1:16" s="11" customFormat="1">
      <c r="A3849" s="271">
        <v>3846</v>
      </c>
      <c r="C3849" s="272" t="s">
        <v>1795</v>
      </c>
      <c r="D3849" s="272" t="s">
        <v>3605</v>
      </c>
      <c r="E3849" s="272"/>
      <c r="F3849" s="273" t="s">
        <v>3670</v>
      </c>
      <c r="G3849" s="274">
        <v>306412340503</v>
      </c>
      <c r="H3849" s="273" t="s">
        <v>7438</v>
      </c>
      <c r="I3849" s="273" t="s">
        <v>5750</v>
      </c>
      <c r="J3849" s="273" t="s">
        <v>373</v>
      </c>
      <c r="K3849" s="275">
        <v>0.70389999999999997</v>
      </c>
      <c r="L3849" s="275">
        <v>0.70389999999999997</v>
      </c>
      <c r="M3849" s="275">
        <v>0.68918900000000005</v>
      </c>
      <c r="N3849" s="276">
        <v>2.0899275465264839</v>
      </c>
      <c r="O3849" s="273"/>
      <c r="P3849" s="273"/>
    </row>
    <row r="3850" spans="1:16" s="11" customFormat="1">
      <c r="A3850" s="271">
        <v>3847</v>
      </c>
      <c r="C3850" s="272" t="s">
        <v>2469</v>
      </c>
      <c r="D3850" s="272" t="s">
        <v>2477</v>
      </c>
      <c r="E3850" s="272"/>
      <c r="F3850" s="273" t="s">
        <v>3689</v>
      </c>
      <c r="G3850" s="274">
        <v>308311240203</v>
      </c>
      <c r="H3850" s="273" t="s">
        <v>7439</v>
      </c>
      <c r="I3850" s="273" t="s">
        <v>5750</v>
      </c>
      <c r="J3850" s="273" t="s">
        <v>373</v>
      </c>
      <c r="K3850" s="275">
        <v>0.60809999999999997</v>
      </c>
      <c r="L3850" s="275">
        <v>0.60809999999999997</v>
      </c>
      <c r="M3850" s="275">
        <v>0.451598</v>
      </c>
      <c r="N3850" s="276">
        <v>25.736227594145696</v>
      </c>
      <c r="O3850" s="273"/>
      <c r="P3850" s="273"/>
    </row>
    <row r="3851" spans="1:16" s="11" customFormat="1">
      <c r="A3851" s="271">
        <v>3848</v>
      </c>
      <c r="C3851" s="272" t="s">
        <v>2469</v>
      </c>
      <c r="D3851" s="272" t="s">
        <v>2477</v>
      </c>
      <c r="E3851" s="272"/>
      <c r="F3851" s="273" t="s">
        <v>3720</v>
      </c>
      <c r="G3851" s="274">
        <v>308311440502</v>
      </c>
      <c r="H3851" s="273" t="s">
        <v>7440</v>
      </c>
      <c r="I3851" s="273" t="s">
        <v>5750</v>
      </c>
      <c r="J3851" s="273" t="s">
        <v>373</v>
      </c>
      <c r="K3851" s="275">
        <v>0.59250000000000003</v>
      </c>
      <c r="L3851" s="275">
        <v>0.59250000000000003</v>
      </c>
      <c r="M3851" s="275">
        <v>0.470721</v>
      </c>
      <c r="N3851" s="276">
        <v>20.55341772151899</v>
      </c>
      <c r="O3851" s="273"/>
      <c r="P3851" s="273"/>
    </row>
    <row r="3852" spans="1:16" s="11" customFormat="1">
      <c r="A3852" s="271">
        <v>3849</v>
      </c>
      <c r="C3852" s="272" t="s">
        <v>2469</v>
      </c>
      <c r="D3852" s="272" t="s">
        <v>2477</v>
      </c>
      <c r="E3852" s="272"/>
      <c r="F3852" s="273" t="s">
        <v>3710</v>
      </c>
      <c r="G3852" s="274">
        <v>308311640202</v>
      </c>
      <c r="H3852" s="273" t="s">
        <v>7441</v>
      </c>
      <c r="I3852" s="273" t="s">
        <v>5750</v>
      </c>
      <c r="J3852" s="273" t="s">
        <v>373</v>
      </c>
      <c r="K3852" s="275">
        <v>0.84750000000000003</v>
      </c>
      <c r="L3852" s="275">
        <v>0.84750000000000003</v>
      </c>
      <c r="M3852" s="275">
        <v>0.74946900000000005</v>
      </c>
      <c r="N3852" s="276">
        <v>11.567079646017696</v>
      </c>
      <c r="O3852" s="273"/>
      <c r="P3852" s="273"/>
    </row>
    <row r="3853" spans="1:16" s="11" customFormat="1">
      <c r="A3853" s="271">
        <v>3850</v>
      </c>
      <c r="C3853" s="272" t="s">
        <v>2469</v>
      </c>
      <c r="D3853" s="272" t="s">
        <v>2477</v>
      </c>
      <c r="E3853" s="272"/>
      <c r="F3853" s="273" t="s">
        <v>3700</v>
      </c>
      <c r="G3853" s="274">
        <v>308311640103</v>
      </c>
      <c r="H3853" s="273" t="s">
        <v>7442</v>
      </c>
      <c r="I3853" s="273" t="s">
        <v>5750</v>
      </c>
      <c r="J3853" s="273" t="s">
        <v>373</v>
      </c>
      <c r="K3853" s="275">
        <v>1.2145999999999999</v>
      </c>
      <c r="L3853" s="275">
        <v>1.2145999999999999</v>
      </c>
      <c r="M3853" s="275">
        <v>1.1060129999999999</v>
      </c>
      <c r="N3853" s="276">
        <v>8.9401449036719907</v>
      </c>
      <c r="O3853" s="273"/>
      <c r="P3853" s="273"/>
    </row>
    <row r="3854" spans="1:16" s="11" customFormat="1">
      <c r="A3854" s="271">
        <v>3851</v>
      </c>
      <c r="C3854" s="272" t="s">
        <v>2469</v>
      </c>
      <c r="D3854" s="272" t="s">
        <v>2477</v>
      </c>
      <c r="E3854" s="272"/>
      <c r="F3854" s="273" t="s">
        <v>7443</v>
      </c>
      <c r="G3854" s="274">
        <v>308311640403</v>
      </c>
      <c r="H3854" s="273" t="s">
        <v>7444</v>
      </c>
      <c r="I3854" s="273" t="s">
        <v>5762</v>
      </c>
      <c r="J3854" s="273" t="s">
        <v>373</v>
      </c>
      <c r="K3854" s="275">
        <v>6.4199999999999993E-2</v>
      </c>
      <c r="L3854" s="275">
        <v>6.4199999999999993E-2</v>
      </c>
      <c r="M3854" s="275">
        <v>5.8542999999999998E-2</v>
      </c>
      <c r="N3854" s="276">
        <v>8.8115264797507731</v>
      </c>
      <c r="O3854" s="273"/>
      <c r="P3854" s="273"/>
    </row>
    <row r="3855" spans="1:16" s="11" customFormat="1">
      <c r="A3855" s="271">
        <v>3852</v>
      </c>
      <c r="C3855" s="272" t="s">
        <v>2469</v>
      </c>
      <c r="D3855" s="272" t="s">
        <v>2477</v>
      </c>
      <c r="E3855" s="272"/>
      <c r="F3855" s="273" t="s">
        <v>3707</v>
      </c>
      <c r="G3855" s="274">
        <v>308311540202</v>
      </c>
      <c r="H3855" s="273" t="s">
        <v>7445</v>
      </c>
      <c r="I3855" s="273" t="s">
        <v>5750</v>
      </c>
      <c r="J3855" s="273" t="s">
        <v>373</v>
      </c>
      <c r="K3855" s="275">
        <v>0.83079999999999998</v>
      </c>
      <c r="L3855" s="275">
        <v>0.83079999999999998</v>
      </c>
      <c r="M3855" s="275">
        <v>0.75833799999999996</v>
      </c>
      <c r="N3855" s="276">
        <v>8.7219547424169512</v>
      </c>
      <c r="O3855" s="273"/>
      <c r="P3855" s="273"/>
    </row>
    <row r="3856" spans="1:16" s="11" customFormat="1">
      <c r="A3856" s="271">
        <v>3853</v>
      </c>
      <c r="C3856" s="272" t="s">
        <v>2469</v>
      </c>
      <c r="D3856" s="272" t="s">
        <v>2477</v>
      </c>
      <c r="E3856" s="272"/>
      <c r="F3856" s="273" t="s">
        <v>3716</v>
      </c>
      <c r="G3856" s="274">
        <v>308311440203</v>
      </c>
      <c r="H3856" s="273" t="s">
        <v>7446</v>
      </c>
      <c r="I3856" s="273" t="s">
        <v>5750</v>
      </c>
      <c r="J3856" s="273" t="s">
        <v>373</v>
      </c>
      <c r="K3856" s="275">
        <v>0.56599999999999995</v>
      </c>
      <c r="L3856" s="275">
        <v>0.56599999999999995</v>
      </c>
      <c r="M3856" s="275">
        <v>0.51825200000000005</v>
      </c>
      <c r="N3856" s="276">
        <v>8.436042402826839</v>
      </c>
      <c r="O3856" s="273"/>
      <c r="P3856" s="273"/>
    </row>
    <row r="3857" spans="1:16" s="11" customFormat="1">
      <c r="A3857" s="271">
        <v>3854</v>
      </c>
      <c r="C3857" s="272" t="s">
        <v>2469</v>
      </c>
      <c r="D3857" s="272" t="s">
        <v>2477</v>
      </c>
      <c r="E3857" s="272"/>
      <c r="F3857" s="273" t="s">
        <v>3700</v>
      </c>
      <c r="G3857" s="274">
        <v>308311640102</v>
      </c>
      <c r="H3857" s="273" t="s">
        <v>7447</v>
      </c>
      <c r="I3857" s="273" t="s">
        <v>5750</v>
      </c>
      <c r="J3857" s="273" t="s">
        <v>373</v>
      </c>
      <c r="K3857" s="275">
        <v>0.55940000000000001</v>
      </c>
      <c r="L3857" s="275">
        <v>0.55940000000000001</v>
      </c>
      <c r="M3857" s="275">
        <v>0.51290000000000002</v>
      </c>
      <c r="N3857" s="276">
        <v>8.3124776546299586</v>
      </c>
      <c r="O3857" s="273"/>
      <c r="P3857" s="273"/>
    </row>
    <row r="3858" spans="1:16" s="11" customFormat="1">
      <c r="A3858" s="271">
        <v>3855</v>
      </c>
      <c r="C3858" s="272" t="s">
        <v>2469</v>
      </c>
      <c r="D3858" s="272" t="s">
        <v>2477</v>
      </c>
      <c r="E3858" s="272"/>
      <c r="F3858" s="273" t="s">
        <v>3703</v>
      </c>
      <c r="G3858" s="274">
        <v>308311540305</v>
      </c>
      <c r="H3858" s="273" t="s">
        <v>7448</v>
      </c>
      <c r="I3858" s="273" t="s">
        <v>5750</v>
      </c>
      <c r="J3858" s="273" t="s">
        <v>373</v>
      </c>
      <c r="K3858" s="275">
        <v>0.50660000000000005</v>
      </c>
      <c r="L3858" s="275">
        <v>0.50660000000000005</v>
      </c>
      <c r="M3858" s="275">
        <v>0.46829900000000002</v>
      </c>
      <c r="N3858" s="276">
        <v>7.5604026845637637</v>
      </c>
      <c r="O3858" s="273"/>
      <c r="P3858" s="273"/>
    </row>
    <row r="3859" spans="1:16" s="11" customFormat="1">
      <c r="A3859" s="271">
        <v>3856</v>
      </c>
      <c r="C3859" s="272" t="s">
        <v>2469</v>
      </c>
      <c r="D3859" s="272" t="s">
        <v>2477</v>
      </c>
      <c r="E3859" s="272"/>
      <c r="F3859" s="273" t="s">
        <v>3700</v>
      </c>
      <c r="G3859" s="274">
        <v>308311640104</v>
      </c>
      <c r="H3859" s="273" t="s">
        <v>7449</v>
      </c>
      <c r="I3859" s="273" t="s">
        <v>5750</v>
      </c>
      <c r="J3859" s="273" t="s">
        <v>373</v>
      </c>
      <c r="K3859" s="275">
        <v>0.87480000000000002</v>
      </c>
      <c r="L3859" s="275">
        <v>0.87480000000000002</v>
      </c>
      <c r="M3859" s="275">
        <v>0.81479100000000004</v>
      </c>
      <c r="N3859" s="276">
        <v>6.8597393689986257</v>
      </c>
      <c r="O3859" s="273"/>
      <c r="P3859" s="273"/>
    </row>
    <row r="3860" spans="1:16" s="11" customFormat="1">
      <c r="A3860" s="271">
        <v>3857</v>
      </c>
      <c r="C3860" s="272" t="s">
        <v>2469</v>
      </c>
      <c r="D3860" s="272" t="s">
        <v>2477</v>
      </c>
      <c r="E3860" s="272"/>
      <c r="F3860" s="273" t="s">
        <v>3703</v>
      </c>
      <c r="G3860" s="274">
        <v>308311540302</v>
      </c>
      <c r="H3860" s="273" t="s">
        <v>7450</v>
      </c>
      <c r="I3860" s="273" t="s">
        <v>5750</v>
      </c>
      <c r="J3860" s="273" t="s">
        <v>373</v>
      </c>
      <c r="K3860" s="275">
        <v>0.36880000000000002</v>
      </c>
      <c r="L3860" s="275">
        <v>0.36880000000000002</v>
      </c>
      <c r="M3860" s="275">
        <v>0.34356300000000001</v>
      </c>
      <c r="N3860" s="276">
        <v>6.8430043383947963</v>
      </c>
      <c r="O3860" s="273"/>
      <c r="P3860" s="273"/>
    </row>
    <row r="3861" spans="1:16" s="11" customFormat="1">
      <c r="A3861" s="271">
        <v>3858</v>
      </c>
      <c r="C3861" s="272" t="s">
        <v>2469</v>
      </c>
      <c r="D3861" s="272" t="s">
        <v>2477</v>
      </c>
      <c r="E3861" s="272"/>
      <c r="F3861" s="273" t="s">
        <v>3703</v>
      </c>
      <c r="G3861" s="274">
        <v>308311540303</v>
      </c>
      <c r="H3861" s="273" t="s">
        <v>7451</v>
      </c>
      <c r="I3861" s="273" t="s">
        <v>5750</v>
      </c>
      <c r="J3861" s="273" t="s">
        <v>373</v>
      </c>
      <c r="K3861" s="275">
        <v>1.0653999999999999</v>
      </c>
      <c r="L3861" s="275">
        <v>1.0653999999999999</v>
      </c>
      <c r="M3861" s="275">
        <v>0.99310799999999999</v>
      </c>
      <c r="N3861" s="276">
        <v>6.7854327013328248</v>
      </c>
      <c r="O3861" s="273"/>
      <c r="P3861" s="273"/>
    </row>
    <row r="3862" spans="1:16" s="11" customFormat="1">
      <c r="A3862" s="271">
        <v>3859</v>
      </c>
      <c r="C3862" s="272" t="s">
        <v>2469</v>
      </c>
      <c r="D3862" s="272" t="s">
        <v>2477</v>
      </c>
      <c r="E3862" s="272"/>
      <c r="F3862" s="273" t="s">
        <v>3707</v>
      </c>
      <c r="G3862" s="274">
        <v>308311540203</v>
      </c>
      <c r="H3862" s="273" t="s">
        <v>7452</v>
      </c>
      <c r="I3862" s="273" t="s">
        <v>5750</v>
      </c>
      <c r="J3862" s="273" t="s">
        <v>373</v>
      </c>
      <c r="K3862" s="275">
        <v>1.1000000000000001</v>
      </c>
      <c r="L3862" s="275">
        <v>1.1000000000000001</v>
      </c>
      <c r="M3862" s="275">
        <v>1.0263530000000001</v>
      </c>
      <c r="N3862" s="276">
        <v>6.6951818181818199</v>
      </c>
      <c r="O3862" s="273"/>
      <c r="P3862" s="273"/>
    </row>
    <row r="3863" spans="1:16" s="11" customFormat="1">
      <c r="A3863" s="271">
        <v>3860</v>
      </c>
      <c r="C3863" s="272" t="s">
        <v>2469</v>
      </c>
      <c r="D3863" s="272" t="s">
        <v>2477</v>
      </c>
      <c r="E3863" s="272"/>
      <c r="F3863" s="273" t="s">
        <v>3705</v>
      </c>
      <c r="G3863" s="274">
        <v>308311540404</v>
      </c>
      <c r="H3863" s="273" t="s">
        <v>7453</v>
      </c>
      <c r="I3863" s="273" t="s">
        <v>5750</v>
      </c>
      <c r="J3863" s="273" t="s">
        <v>373</v>
      </c>
      <c r="K3863" s="275">
        <v>0.73140000000000005</v>
      </c>
      <c r="L3863" s="275">
        <v>0.73140000000000005</v>
      </c>
      <c r="M3863" s="275">
        <v>0.68292299999999995</v>
      </c>
      <c r="N3863" s="276">
        <v>6.6279737489745836</v>
      </c>
      <c r="O3863" s="273"/>
      <c r="P3863" s="273"/>
    </row>
    <row r="3864" spans="1:16" s="11" customFormat="1">
      <c r="A3864" s="271">
        <v>3861</v>
      </c>
      <c r="C3864" s="272" t="s">
        <v>2469</v>
      </c>
      <c r="D3864" s="272" t="s">
        <v>2477</v>
      </c>
      <c r="E3864" s="272"/>
      <c r="F3864" s="273" t="s">
        <v>7454</v>
      </c>
      <c r="G3864" s="274">
        <v>308311540503</v>
      </c>
      <c r="H3864" s="273" t="s">
        <v>7455</v>
      </c>
      <c r="I3864" s="273" t="s">
        <v>5750</v>
      </c>
      <c r="J3864" s="273" t="s">
        <v>373</v>
      </c>
      <c r="K3864" s="275">
        <v>0.67681999999999998</v>
      </c>
      <c r="L3864" s="275">
        <v>0.67681999999999998</v>
      </c>
      <c r="M3864" s="275">
        <v>0.63282000000000005</v>
      </c>
      <c r="N3864" s="276">
        <v>6.5009899234656086</v>
      </c>
      <c r="O3864" s="273"/>
      <c r="P3864" s="273"/>
    </row>
    <row r="3865" spans="1:16" s="11" customFormat="1">
      <c r="A3865" s="271">
        <v>3862</v>
      </c>
      <c r="C3865" s="272" t="s">
        <v>2469</v>
      </c>
      <c r="D3865" s="272" t="s">
        <v>2477</v>
      </c>
      <c r="E3865" s="272"/>
      <c r="F3865" s="273" t="s">
        <v>7454</v>
      </c>
      <c r="G3865" s="274">
        <v>308311540502</v>
      </c>
      <c r="H3865" s="273" t="s">
        <v>7456</v>
      </c>
      <c r="I3865" s="273" t="s">
        <v>5750</v>
      </c>
      <c r="J3865" s="273" t="s">
        <v>373</v>
      </c>
      <c r="K3865" s="275">
        <v>0.40798000000000001</v>
      </c>
      <c r="L3865" s="275">
        <v>0.40798000000000001</v>
      </c>
      <c r="M3865" s="275">
        <v>0.38170900000000002</v>
      </c>
      <c r="N3865" s="276">
        <v>6.4392862395215422</v>
      </c>
      <c r="O3865" s="273"/>
      <c r="P3865" s="273"/>
    </row>
    <row r="3866" spans="1:16" s="11" customFormat="1">
      <c r="A3866" s="271">
        <v>3863</v>
      </c>
      <c r="C3866" s="272" t="s">
        <v>2469</v>
      </c>
      <c r="D3866" s="272" t="s">
        <v>2477</v>
      </c>
      <c r="E3866" s="272"/>
      <c r="F3866" s="273" t="s">
        <v>7443</v>
      </c>
      <c r="G3866" s="274">
        <v>308311640402</v>
      </c>
      <c r="H3866" s="273" t="s">
        <v>7457</v>
      </c>
      <c r="I3866" s="273" t="s">
        <v>5750</v>
      </c>
      <c r="J3866" s="273" t="s">
        <v>373</v>
      </c>
      <c r="K3866" s="275">
        <v>0.23719999999999999</v>
      </c>
      <c r="L3866" s="275">
        <v>0.23719999999999999</v>
      </c>
      <c r="M3866" s="275">
        <v>0.22209300000000001</v>
      </c>
      <c r="N3866" s="276">
        <v>6.3688870151770578</v>
      </c>
      <c r="O3866" s="273"/>
      <c r="P3866" s="273"/>
    </row>
    <row r="3867" spans="1:16" s="11" customFormat="1">
      <c r="A3867" s="271">
        <v>3864</v>
      </c>
      <c r="C3867" s="272" t="s">
        <v>2469</v>
      </c>
      <c r="D3867" s="272" t="s">
        <v>2477</v>
      </c>
      <c r="E3867" s="272"/>
      <c r="F3867" s="273" t="s">
        <v>3705</v>
      </c>
      <c r="G3867" s="274">
        <v>308311540402</v>
      </c>
      <c r="H3867" s="273" t="s">
        <v>7452</v>
      </c>
      <c r="I3867" s="273" t="s">
        <v>5750</v>
      </c>
      <c r="J3867" s="273" t="s">
        <v>373</v>
      </c>
      <c r="K3867" s="275">
        <v>0.6946</v>
      </c>
      <c r="L3867" s="275">
        <v>0.6946</v>
      </c>
      <c r="M3867" s="275">
        <v>0.65444999999999998</v>
      </c>
      <c r="N3867" s="276">
        <v>5.780305211632597</v>
      </c>
      <c r="O3867" s="273"/>
      <c r="P3867" s="273"/>
    </row>
    <row r="3868" spans="1:16" s="11" customFormat="1">
      <c r="A3868" s="271">
        <v>3865</v>
      </c>
      <c r="C3868" s="272" t="s">
        <v>2469</v>
      </c>
      <c r="D3868" s="272" t="s">
        <v>2477</v>
      </c>
      <c r="E3868" s="272"/>
      <c r="F3868" s="273" t="s">
        <v>3705</v>
      </c>
      <c r="G3868" s="274">
        <v>308311540403</v>
      </c>
      <c r="H3868" s="273" t="s">
        <v>7458</v>
      </c>
      <c r="I3868" s="273" t="s">
        <v>5750</v>
      </c>
      <c r="J3868" s="273" t="s">
        <v>373</v>
      </c>
      <c r="K3868" s="275">
        <v>0.96299999999999997</v>
      </c>
      <c r="L3868" s="275">
        <v>0.96299999999999997</v>
      </c>
      <c r="M3868" s="275">
        <v>0.91031099999999998</v>
      </c>
      <c r="N3868" s="276">
        <v>5.4713395638629274</v>
      </c>
      <c r="O3868" s="273"/>
      <c r="P3868" s="273"/>
    </row>
    <row r="3869" spans="1:16" s="11" customFormat="1">
      <c r="A3869" s="271">
        <v>3866</v>
      </c>
      <c r="C3869" s="272" t="s">
        <v>2469</v>
      </c>
      <c r="D3869" s="272" t="s">
        <v>2477</v>
      </c>
      <c r="E3869" s="272"/>
      <c r="F3869" s="273" t="s">
        <v>3696</v>
      </c>
      <c r="G3869" s="274">
        <v>308311640303</v>
      </c>
      <c r="H3869" s="273" t="s">
        <v>7459</v>
      </c>
      <c r="I3869" s="273" t="s">
        <v>5750</v>
      </c>
      <c r="J3869" s="273" t="s">
        <v>373</v>
      </c>
      <c r="K3869" s="275">
        <v>0.54259999999999997</v>
      </c>
      <c r="L3869" s="275">
        <v>0.54259999999999997</v>
      </c>
      <c r="M3869" s="275">
        <v>0.51307700000000001</v>
      </c>
      <c r="N3869" s="276">
        <v>5.441024695908582</v>
      </c>
      <c r="O3869" s="273"/>
      <c r="P3869" s="273"/>
    </row>
    <row r="3870" spans="1:16" s="11" customFormat="1">
      <c r="A3870" s="271">
        <v>3867</v>
      </c>
      <c r="C3870" s="272" t="s">
        <v>2469</v>
      </c>
      <c r="D3870" s="272" t="s">
        <v>2477</v>
      </c>
      <c r="E3870" s="272"/>
      <c r="F3870" s="273" t="s">
        <v>3703</v>
      </c>
      <c r="G3870" s="274">
        <v>308311540304</v>
      </c>
      <c r="H3870" s="273" t="s">
        <v>7460</v>
      </c>
      <c r="I3870" s="273" t="s">
        <v>5750</v>
      </c>
      <c r="J3870" s="273" t="s">
        <v>373</v>
      </c>
      <c r="K3870" s="275">
        <v>0.21066499999999999</v>
      </c>
      <c r="L3870" s="275">
        <v>0.21066499999999999</v>
      </c>
      <c r="M3870" s="275">
        <v>0.199633</v>
      </c>
      <c r="N3870" s="276">
        <v>5.2367502907459649</v>
      </c>
      <c r="O3870" s="273"/>
      <c r="P3870" s="273"/>
    </row>
    <row r="3871" spans="1:16" s="11" customFormat="1">
      <c r="A3871" s="271">
        <v>3868</v>
      </c>
      <c r="C3871" s="272" t="s">
        <v>2469</v>
      </c>
      <c r="D3871" s="272" t="s">
        <v>2477</v>
      </c>
      <c r="E3871" s="272"/>
      <c r="F3871" s="273" t="s">
        <v>3718</v>
      </c>
      <c r="G3871" s="274">
        <v>308311440802</v>
      </c>
      <c r="H3871" s="273" t="s">
        <v>7461</v>
      </c>
      <c r="I3871" s="273" t="s">
        <v>5750</v>
      </c>
      <c r="J3871" s="273" t="s">
        <v>373</v>
      </c>
      <c r="K3871" s="275">
        <v>0.67030000000000001</v>
      </c>
      <c r="L3871" s="275">
        <v>0.67030000000000001</v>
      </c>
      <c r="M3871" s="275">
        <v>0.63571999999999995</v>
      </c>
      <c r="N3871" s="276">
        <v>5.1588840817544463</v>
      </c>
      <c r="O3871" s="273"/>
      <c r="P3871" s="273"/>
    </row>
    <row r="3872" spans="1:16" s="11" customFormat="1">
      <c r="A3872" s="271">
        <v>3869</v>
      </c>
      <c r="C3872" s="272" t="s">
        <v>2469</v>
      </c>
      <c r="D3872" s="272" t="s">
        <v>2477</v>
      </c>
      <c r="E3872" s="272"/>
      <c r="F3872" s="273" t="s">
        <v>3698</v>
      </c>
      <c r="G3872" s="274">
        <v>308311340105</v>
      </c>
      <c r="H3872" s="273" t="s">
        <v>7462</v>
      </c>
      <c r="I3872" s="273" t="s">
        <v>5750</v>
      </c>
      <c r="J3872" s="273" t="s">
        <v>373</v>
      </c>
      <c r="K3872" s="275">
        <v>0.28072000000000003</v>
      </c>
      <c r="L3872" s="275">
        <v>0.28072000000000003</v>
      </c>
      <c r="M3872" s="275">
        <v>0.26646599999999998</v>
      </c>
      <c r="N3872" s="276">
        <v>5.0776574522656182</v>
      </c>
      <c r="O3872" s="273"/>
      <c r="P3872" s="273"/>
    </row>
    <row r="3873" spans="1:16" s="11" customFormat="1">
      <c r="A3873" s="271">
        <v>3870</v>
      </c>
      <c r="C3873" s="272" t="s">
        <v>2469</v>
      </c>
      <c r="D3873" s="272" t="s">
        <v>2477</v>
      </c>
      <c r="E3873" s="272"/>
      <c r="F3873" s="273" t="s">
        <v>3716</v>
      </c>
      <c r="G3873" s="274">
        <v>308311440202</v>
      </c>
      <c r="H3873" s="273" t="s">
        <v>7463</v>
      </c>
      <c r="I3873" s="273" t="s">
        <v>5750</v>
      </c>
      <c r="J3873" s="273" t="s">
        <v>373</v>
      </c>
      <c r="K3873" s="275">
        <v>0.8004</v>
      </c>
      <c r="L3873" s="275">
        <v>0.8004</v>
      </c>
      <c r="M3873" s="275">
        <v>0.76300299999999999</v>
      </c>
      <c r="N3873" s="276">
        <v>4.6722888555722157</v>
      </c>
      <c r="O3873" s="273"/>
      <c r="P3873" s="273"/>
    </row>
    <row r="3874" spans="1:16" s="11" customFormat="1">
      <c r="A3874" s="271">
        <v>3871</v>
      </c>
      <c r="C3874" s="272" t="s">
        <v>2469</v>
      </c>
      <c r="D3874" s="272" t="s">
        <v>2477</v>
      </c>
      <c r="E3874" s="272"/>
      <c r="F3874" s="273" t="s">
        <v>3693</v>
      </c>
      <c r="G3874" s="274">
        <v>308311540103</v>
      </c>
      <c r="H3874" s="273" t="s">
        <v>7464</v>
      </c>
      <c r="I3874" s="273" t="s">
        <v>5750</v>
      </c>
      <c r="J3874" s="273" t="s">
        <v>373</v>
      </c>
      <c r="K3874" s="275">
        <v>0.68740000000000001</v>
      </c>
      <c r="L3874" s="275">
        <v>0.68740000000000001</v>
      </c>
      <c r="M3874" s="275">
        <v>0.66227599999999998</v>
      </c>
      <c r="N3874" s="276">
        <v>3.6549316264183931</v>
      </c>
      <c r="O3874" s="273"/>
      <c r="P3874" s="273"/>
    </row>
    <row r="3875" spans="1:16" s="11" customFormat="1">
      <c r="A3875" s="271">
        <v>3872</v>
      </c>
      <c r="C3875" s="272" t="s">
        <v>2469</v>
      </c>
      <c r="D3875" s="272" t="s">
        <v>2477</v>
      </c>
      <c r="E3875" s="272"/>
      <c r="F3875" s="273" t="s">
        <v>3714</v>
      </c>
      <c r="G3875" s="274">
        <v>308311440302</v>
      </c>
      <c r="H3875" s="273" t="s">
        <v>7465</v>
      </c>
      <c r="I3875" s="273" t="s">
        <v>5750</v>
      </c>
      <c r="J3875" s="273" t="s">
        <v>373</v>
      </c>
      <c r="K3875" s="275">
        <v>0.214</v>
      </c>
      <c r="L3875" s="275">
        <v>0.214</v>
      </c>
      <c r="M3875" s="275">
        <v>0.20647399999999999</v>
      </c>
      <c r="N3875" s="276">
        <v>3.5168224299065445</v>
      </c>
      <c r="O3875" s="273"/>
      <c r="P3875" s="273"/>
    </row>
    <row r="3876" spans="1:16" s="11" customFormat="1">
      <c r="A3876" s="271">
        <v>3873</v>
      </c>
      <c r="C3876" s="272" t="s">
        <v>2469</v>
      </c>
      <c r="D3876" s="272" t="s">
        <v>2477</v>
      </c>
      <c r="E3876" s="272"/>
      <c r="F3876" s="273" t="s">
        <v>7454</v>
      </c>
      <c r="G3876" s="274">
        <v>308311540501</v>
      </c>
      <c r="H3876" s="273" t="s">
        <v>7466</v>
      </c>
      <c r="I3876" s="273" t="s">
        <v>5750</v>
      </c>
      <c r="J3876" s="273" t="s">
        <v>373</v>
      </c>
      <c r="K3876" s="275">
        <v>0.28692000000000001</v>
      </c>
      <c r="L3876" s="275">
        <v>0.28692000000000001</v>
      </c>
      <c r="M3876" s="275">
        <v>0.27707399999999999</v>
      </c>
      <c r="N3876" s="276">
        <v>3.4316185696361425</v>
      </c>
      <c r="O3876" s="273"/>
      <c r="P3876" s="273"/>
    </row>
    <row r="3877" spans="1:16" s="11" customFormat="1">
      <c r="A3877" s="271">
        <v>3874</v>
      </c>
      <c r="C3877" s="272" t="s">
        <v>2469</v>
      </c>
      <c r="D3877" s="272" t="s">
        <v>2477</v>
      </c>
      <c r="E3877" s="272"/>
      <c r="F3877" s="273" t="s">
        <v>3720</v>
      </c>
      <c r="G3877" s="274">
        <v>308311440503</v>
      </c>
      <c r="H3877" s="273" t="s">
        <v>7467</v>
      </c>
      <c r="I3877" s="273" t="s">
        <v>5750</v>
      </c>
      <c r="J3877" s="273" t="s">
        <v>373</v>
      </c>
      <c r="K3877" s="275">
        <v>0.83260000000000001</v>
      </c>
      <c r="L3877" s="275">
        <v>0.83260000000000001</v>
      </c>
      <c r="M3877" s="275">
        <v>0.80516799999999999</v>
      </c>
      <c r="N3877" s="276">
        <v>3.2947393706461701</v>
      </c>
      <c r="O3877" s="273"/>
      <c r="P3877" s="273"/>
    </row>
    <row r="3878" spans="1:16" s="11" customFormat="1">
      <c r="A3878" s="271">
        <v>3875</v>
      </c>
      <c r="C3878" s="272" t="s">
        <v>2469</v>
      </c>
      <c r="D3878" s="272" t="s">
        <v>2477</v>
      </c>
      <c r="E3878" s="272"/>
      <c r="F3878" s="273" t="s">
        <v>3696</v>
      </c>
      <c r="G3878" s="274">
        <v>308311640302</v>
      </c>
      <c r="H3878" s="273" t="s">
        <v>7468</v>
      </c>
      <c r="I3878" s="273" t="s">
        <v>5750</v>
      </c>
      <c r="J3878" s="273" t="s">
        <v>373</v>
      </c>
      <c r="K3878" s="275">
        <v>0.87556999999999996</v>
      </c>
      <c r="L3878" s="275">
        <v>0.87556999999999996</v>
      </c>
      <c r="M3878" s="275">
        <v>0.84981899999999999</v>
      </c>
      <c r="N3878" s="276">
        <v>2.9410555409618846</v>
      </c>
      <c r="O3878" s="273"/>
      <c r="P3878" s="273"/>
    </row>
    <row r="3879" spans="1:16" s="11" customFormat="1">
      <c r="A3879" s="271">
        <v>3876</v>
      </c>
      <c r="C3879" s="272" t="s">
        <v>2469</v>
      </c>
      <c r="D3879" s="272" t="s">
        <v>2477</v>
      </c>
      <c r="E3879" s="272"/>
      <c r="F3879" s="273" t="s">
        <v>3693</v>
      </c>
      <c r="G3879" s="274">
        <v>308311540102</v>
      </c>
      <c r="H3879" s="273" t="s">
        <v>7469</v>
      </c>
      <c r="I3879" s="273" t="s">
        <v>5750</v>
      </c>
      <c r="J3879" s="273" t="s">
        <v>373</v>
      </c>
      <c r="K3879" s="275">
        <v>1.1134999999999999</v>
      </c>
      <c r="L3879" s="275">
        <v>1.1134999999999999</v>
      </c>
      <c r="M3879" s="275">
        <v>1.087321</v>
      </c>
      <c r="N3879" s="276">
        <v>2.3510552312528024</v>
      </c>
      <c r="O3879" s="273"/>
      <c r="P3879" s="273"/>
    </row>
    <row r="3880" spans="1:16" s="11" customFormat="1">
      <c r="A3880" s="271">
        <v>3877</v>
      </c>
      <c r="C3880" s="272" t="s">
        <v>2469</v>
      </c>
      <c r="D3880" s="272" t="s">
        <v>2477</v>
      </c>
      <c r="E3880" s="272"/>
      <c r="F3880" s="273" t="s">
        <v>3679</v>
      </c>
      <c r="G3880" s="274">
        <v>308311340203</v>
      </c>
      <c r="H3880" s="273" t="s">
        <v>7470</v>
      </c>
      <c r="I3880" s="273" t="s">
        <v>5750</v>
      </c>
      <c r="J3880" s="273" t="s">
        <v>373</v>
      </c>
      <c r="K3880" s="275">
        <v>0.13420000000000001</v>
      </c>
      <c r="L3880" s="275">
        <v>0.13420000000000001</v>
      </c>
      <c r="M3880" s="275">
        <v>0.13158700000000001</v>
      </c>
      <c r="N3880" s="276">
        <v>1.9470938897168433</v>
      </c>
      <c r="O3880" s="273"/>
      <c r="P3880" s="273"/>
    </row>
    <row r="3881" spans="1:16" s="11" customFormat="1">
      <c r="A3881" s="271">
        <v>3878</v>
      </c>
      <c r="C3881" s="272" t="s">
        <v>2469</v>
      </c>
      <c r="D3881" s="272" t="s">
        <v>2477</v>
      </c>
      <c r="E3881" s="272"/>
      <c r="F3881" s="273" t="s">
        <v>3714</v>
      </c>
      <c r="G3881" s="274">
        <v>308311440301</v>
      </c>
      <c r="H3881" s="273" t="s">
        <v>7471</v>
      </c>
      <c r="I3881" s="273" t="s">
        <v>5750</v>
      </c>
      <c r="J3881" s="273" t="s">
        <v>373</v>
      </c>
      <c r="K3881" s="275">
        <v>1.0012000000000001</v>
      </c>
      <c r="L3881" s="275">
        <v>1.0012000000000001</v>
      </c>
      <c r="M3881" s="275">
        <v>0.98268500000000003</v>
      </c>
      <c r="N3881" s="276">
        <v>1.8492808629644486</v>
      </c>
      <c r="O3881" s="273"/>
      <c r="P3881" s="273"/>
    </row>
    <row r="3882" spans="1:16" s="11" customFormat="1">
      <c r="A3882" s="271">
        <v>3879</v>
      </c>
      <c r="C3882" s="272" t="s">
        <v>2469</v>
      </c>
      <c r="D3882" s="272" t="s">
        <v>2477</v>
      </c>
      <c r="E3882" s="272"/>
      <c r="F3882" s="273" t="s">
        <v>3677</v>
      </c>
      <c r="G3882" s="274">
        <v>308311240104</v>
      </c>
      <c r="H3882" s="273" t="s">
        <v>7472</v>
      </c>
      <c r="I3882" s="273" t="s">
        <v>5750</v>
      </c>
      <c r="J3882" s="273" t="s">
        <v>373</v>
      </c>
      <c r="K3882" s="275">
        <v>1.1561999999999999</v>
      </c>
      <c r="L3882" s="275">
        <v>1.1561999999999999</v>
      </c>
      <c r="M3882" s="275">
        <v>1.1481440000000001</v>
      </c>
      <c r="N3882" s="276">
        <v>0.69676526552498197</v>
      </c>
      <c r="O3882" s="273"/>
      <c r="P3882" s="273"/>
    </row>
    <row r="3883" spans="1:16" s="11" customFormat="1">
      <c r="A3883" s="271">
        <v>3880</v>
      </c>
      <c r="C3883" s="272" t="s">
        <v>2469</v>
      </c>
      <c r="D3883" s="272" t="s">
        <v>2477</v>
      </c>
      <c r="E3883" s="272"/>
      <c r="F3883" s="273" t="s">
        <v>3718</v>
      </c>
      <c r="G3883" s="274">
        <v>308311440801</v>
      </c>
      <c r="H3883" s="273" t="s">
        <v>7473</v>
      </c>
      <c r="I3883" s="273" t="s">
        <v>5750</v>
      </c>
      <c r="J3883" s="273" t="s">
        <v>373</v>
      </c>
      <c r="K3883" s="275">
        <v>0.61675999999999997</v>
      </c>
      <c r="L3883" s="275">
        <v>0.61675999999999997</v>
      </c>
      <c r="M3883" s="275">
        <v>0.61524999999999996</v>
      </c>
      <c r="N3883" s="276">
        <v>0.2448278098449983</v>
      </c>
      <c r="O3883" s="273"/>
      <c r="P3883" s="273"/>
    </row>
    <row r="3884" spans="1:16" s="11" customFormat="1">
      <c r="A3884" s="271">
        <v>3881</v>
      </c>
      <c r="C3884" s="272" t="s">
        <v>2469</v>
      </c>
      <c r="D3884" s="272" t="s">
        <v>2477</v>
      </c>
      <c r="E3884" s="272"/>
      <c r="F3884" s="273" t="s">
        <v>3714</v>
      </c>
      <c r="G3884" s="274">
        <v>308311440303</v>
      </c>
      <c r="H3884" s="273" t="s">
        <v>7474</v>
      </c>
      <c r="I3884" s="273" t="s">
        <v>5750</v>
      </c>
      <c r="J3884" s="273" t="s">
        <v>373</v>
      </c>
      <c r="K3884" s="275">
        <v>0.65602499999999997</v>
      </c>
      <c r="L3884" s="275">
        <v>0.65602499999999997</v>
      </c>
      <c r="M3884" s="275">
        <v>0.65019700000000002</v>
      </c>
      <c r="N3884" s="276">
        <v>0.88838077817155525</v>
      </c>
      <c r="O3884" s="273"/>
      <c r="P3884" s="273"/>
    </row>
    <row r="3885" spans="1:16" s="11" customFormat="1">
      <c r="A3885" s="271">
        <v>3882</v>
      </c>
      <c r="C3885" s="272" t="s">
        <v>2469</v>
      </c>
      <c r="D3885" s="272" t="s">
        <v>2477</v>
      </c>
      <c r="E3885" s="272"/>
      <c r="F3885" s="273" t="s">
        <v>7443</v>
      </c>
      <c r="G3885" s="274">
        <v>308311640401</v>
      </c>
      <c r="H3885" s="273" t="s">
        <v>7475</v>
      </c>
      <c r="I3885" s="273" t="s">
        <v>5750</v>
      </c>
      <c r="J3885" s="273" t="s">
        <v>373</v>
      </c>
      <c r="K3885" s="275">
        <v>0.22040000000000001</v>
      </c>
      <c r="L3885" s="275">
        <v>0.22040000000000001</v>
      </c>
      <c r="M3885" s="275">
        <v>0.214944</v>
      </c>
      <c r="N3885" s="276">
        <v>2.4754990925589913</v>
      </c>
      <c r="O3885" s="273"/>
      <c r="P3885" s="273"/>
    </row>
    <row r="3886" spans="1:16" s="11" customFormat="1">
      <c r="A3886" s="271">
        <v>3883</v>
      </c>
      <c r="C3886" s="272" t="s">
        <v>2469</v>
      </c>
      <c r="D3886" s="272" t="s">
        <v>2477</v>
      </c>
      <c r="E3886" s="272"/>
      <c r="F3886" s="273" t="s">
        <v>3710</v>
      </c>
      <c r="G3886" s="274">
        <v>308311640203</v>
      </c>
      <c r="H3886" s="273" t="s">
        <v>7476</v>
      </c>
      <c r="I3886" s="273" t="s">
        <v>5750</v>
      </c>
      <c r="J3886" s="273" t="s">
        <v>373</v>
      </c>
      <c r="K3886" s="275">
        <v>0.73650000000000004</v>
      </c>
      <c r="L3886" s="275">
        <v>0.73650000000000004</v>
      </c>
      <c r="M3886" s="275">
        <v>0.71890900000000002</v>
      </c>
      <c r="N3886" s="276">
        <v>2.3884589273591343</v>
      </c>
      <c r="O3886" s="273"/>
      <c r="P3886" s="273"/>
    </row>
    <row r="3887" spans="1:16" s="11" customFormat="1">
      <c r="A3887" s="271">
        <v>3884</v>
      </c>
      <c r="C3887" s="272" t="s">
        <v>2469</v>
      </c>
      <c r="D3887" s="272" t="s">
        <v>2477</v>
      </c>
      <c r="E3887" s="272"/>
      <c r="F3887" s="273" t="s">
        <v>3735</v>
      </c>
      <c r="G3887" s="274">
        <v>308312240402</v>
      </c>
      <c r="H3887" s="273" t="s">
        <v>6438</v>
      </c>
      <c r="I3887" s="273" t="s">
        <v>5750</v>
      </c>
      <c r="J3887" s="273" t="s">
        <v>373</v>
      </c>
      <c r="K3887" s="275">
        <v>0.47362399999999999</v>
      </c>
      <c r="L3887" s="275">
        <v>0.47362399999999999</v>
      </c>
      <c r="M3887" s="275">
        <v>0.393349</v>
      </c>
      <c r="N3887" s="276">
        <v>16.949098863233282</v>
      </c>
      <c r="O3887" s="273"/>
      <c r="P3887" s="273"/>
    </row>
    <row r="3888" spans="1:16" s="11" customFormat="1">
      <c r="A3888" s="271">
        <v>3885</v>
      </c>
      <c r="C3888" s="272" t="s">
        <v>2469</v>
      </c>
      <c r="D3888" s="272" t="s">
        <v>2477</v>
      </c>
      <c r="E3888" s="272"/>
      <c r="F3888" s="273" t="s">
        <v>3735</v>
      </c>
      <c r="G3888" s="274">
        <v>308312240401</v>
      </c>
      <c r="H3888" s="273" t="s">
        <v>7477</v>
      </c>
      <c r="I3888" s="273" t="s">
        <v>5750</v>
      </c>
      <c r="J3888" s="273" t="s">
        <v>373</v>
      </c>
      <c r="K3888" s="275">
        <v>0.56869499999999995</v>
      </c>
      <c r="L3888" s="275">
        <v>0.56869499999999995</v>
      </c>
      <c r="M3888" s="275">
        <v>0.50874299999999995</v>
      </c>
      <c r="N3888" s="276">
        <v>10.542030438108302</v>
      </c>
      <c r="O3888" s="273"/>
      <c r="P3888" s="273"/>
    </row>
    <row r="3889" spans="1:16" s="11" customFormat="1">
      <c r="A3889" s="271">
        <v>3886</v>
      </c>
      <c r="C3889" s="272" t="s">
        <v>2469</v>
      </c>
      <c r="D3889" s="272" t="s">
        <v>2477</v>
      </c>
      <c r="E3889" s="272"/>
      <c r="F3889" s="273" t="s">
        <v>3724</v>
      </c>
      <c r="G3889" s="274">
        <v>308312240303</v>
      </c>
      <c r="H3889" s="273" t="s">
        <v>7445</v>
      </c>
      <c r="I3889" s="273" t="s">
        <v>5750</v>
      </c>
      <c r="J3889" s="273" t="s">
        <v>373</v>
      </c>
      <c r="K3889" s="275">
        <v>0.23666000000000001</v>
      </c>
      <c r="L3889" s="275">
        <v>0.23666000000000001</v>
      </c>
      <c r="M3889" s="275">
        <v>0.214005</v>
      </c>
      <c r="N3889" s="276">
        <v>9.5728048677427573</v>
      </c>
      <c r="O3889" s="273"/>
      <c r="P3889" s="273"/>
    </row>
    <row r="3890" spans="1:16" s="11" customFormat="1">
      <c r="A3890" s="271">
        <v>3887</v>
      </c>
      <c r="C3890" s="272" t="s">
        <v>2469</v>
      </c>
      <c r="D3890" s="272" t="s">
        <v>2477</v>
      </c>
      <c r="E3890" s="272"/>
      <c r="F3890" s="273" t="s">
        <v>7478</v>
      </c>
      <c r="G3890" s="274">
        <v>308312340301</v>
      </c>
      <c r="H3890" s="273" t="s">
        <v>7479</v>
      </c>
      <c r="I3890" s="273" t="s">
        <v>5750</v>
      </c>
      <c r="J3890" s="273" t="s">
        <v>373</v>
      </c>
      <c r="K3890" s="275">
        <v>0.32190000000000002</v>
      </c>
      <c r="L3890" s="275">
        <v>0.32190000000000002</v>
      </c>
      <c r="M3890" s="275">
        <v>0.29225200000000001</v>
      </c>
      <c r="N3890" s="276">
        <v>9.2103137620379005</v>
      </c>
      <c r="O3890" s="273"/>
      <c r="P3890" s="273"/>
    </row>
    <row r="3891" spans="1:16" s="11" customFormat="1">
      <c r="A3891" s="271">
        <v>3888</v>
      </c>
      <c r="C3891" s="272" t="s">
        <v>2469</v>
      </c>
      <c r="D3891" s="272" t="s">
        <v>2477</v>
      </c>
      <c r="E3891" s="272"/>
      <c r="F3891" s="273" t="s">
        <v>7480</v>
      </c>
      <c r="G3891" s="274">
        <v>308312240501</v>
      </c>
      <c r="H3891" s="273" t="s">
        <v>7481</v>
      </c>
      <c r="I3891" s="273" t="s">
        <v>5750</v>
      </c>
      <c r="J3891" s="273" t="s">
        <v>373</v>
      </c>
      <c r="K3891" s="275">
        <v>0.72440000000000004</v>
      </c>
      <c r="L3891" s="275">
        <v>0.72440000000000004</v>
      </c>
      <c r="M3891" s="275">
        <v>0.65830900000000003</v>
      </c>
      <c r="N3891" s="276">
        <v>9.1235505245720603</v>
      </c>
      <c r="O3891" s="273"/>
      <c r="P3891" s="273"/>
    </row>
    <row r="3892" spans="1:16" s="11" customFormat="1">
      <c r="A3892" s="271">
        <v>3889</v>
      </c>
      <c r="C3892" s="272" t="s">
        <v>2469</v>
      </c>
      <c r="D3892" s="272" t="s">
        <v>2477</v>
      </c>
      <c r="E3892" s="272"/>
      <c r="F3892" s="273" t="s">
        <v>3730</v>
      </c>
      <c r="G3892" s="274">
        <v>308312240202</v>
      </c>
      <c r="H3892" s="273" t="s">
        <v>7482</v>
      </c>
      <c r="I3892" s="273" t="s">
        <v>5750</v>
      </c>
      <c r="J3892" s="273" t="s">
        <v>373</v>
      </c>
      <c r="K3892" s="275">
        <v>0.60009999999999997</v>
      </c>
      <c r="L3892" s="275">
        <v>0.60009999999999997</v>
      </c>
      <c r="M3892" s="275">
        <v>0.54635100000000003</v>
      </c>
      <c r="N3892" s="276">
        <v>8.9566738876853744</v>
      </c>
      <c r="O3892" s="273"/>
      <c r="P3892" s="273"/>
    </row>
    <row r="3893" spans="1:16" s="11" customFormat="1">
      <c r="A3893" s="271">
        <v>3890</v>
      </c>
      <c r="C3893" s="272" t="s">
        <v>2469</v>
      </c>
      <c r="D3893" s="272" t="s">
        <v>2477</v>
      </c>
      <c r="E3893" s="272"/>
      <c r="F3893" s="273" t="s">
        <v>3730</v>
      </c>
      <c r="G3893" s="274">
        <v>308312240203</v>
      </c>
      <c r="H3893" s="273" t="s">
        <v>7483</v>
      </c>
      <c r="I3893" s="273" t="s">
        <v>5750</v>
      </c>
      <c r="J3893" s="273" t="s">
        <v>373</v>
      </c>
      <c r="K3893" s="275">
        <v>0.74870000000000003</v>
      </c>
      <c r="L3893" s="275">
        <v>0.74870000000000003</v>
      </c>
      <c r="M3893" s="275">
        <v>0.68201699999999998</v>
      </c>
      <c r="N3893" s="276">
        <v>8.9065046079871841</v>
      </c>
      <c r="O3893" s="273"/>
      <c r="P3893" s="273"/>
    </row>
    <row r="3894" spans="1:16" s="11" customFormat="1">
      <c r="A3894" s="271">
        <v>3891</v>
      </c>
      <c r="C3894" s="272" t="s">
        <v>2469</v>
      </c>
      <c r="D3894" s="272" t="s">
        <v>2477</v>
      </c>
      <c r="E3894" s="272"/>
      <c r="F3894" s="273" t="s">
        <v>3732</v>
      </c>
      <c r="G3894" s="274">
        <v>308312440107</v>
      </c>
      <c r="H3894" s="273" t="s">
        <v>7484</v>
      </c>
      <c r="I3894" s="273" t="s">
        <v>5750</v>
      </c>
      <c r="J3894" s="273" t="s">
        <v>373</v>
      </c>
      <c r="K3894" s="275">
        <v>1.61616</v>
      </c>
      <c r="L3894" s="275">
        <v>1.61616</v>
      </c>
      <c r="M3894" s="275">
        <v>1.4739150000000001</v>
      </c>
      <c r="N3894" s="276">
        <v>8.8014181764181725</v>
      </c>
      <c r="O3894" s="273"/>
      <c r="P3894" s="273"/>
    </row>
    <row r="3895" spans="1:16" s="11" customFormat="1">
      <c r="A3895" s="271">
        <v>3892</v>
      </c>
      <c r="C3895" s="272" t="s">
        <v>2469</v>
      </c>
      <c r="D3895" s="272" t="s">
        <v>2477</v>
      </c>
      <c r="E3895" s="272"/>
      <c r="F3895" s="273" t="s">
        <v>7485</v>
      </c>
      <c r="G3895" s="274">
        <v>308312340201</v>
      </c>
      <c r="H3895" s="273" t="s">
        <v>7486</v>
      </c>
      <c r="I3895" s="273" t="s">
        <v>5750</v>
      </c>
      <c r="J3895" s="273" t="s">
        <v>373</v>
      </c>
      <c r="K3895" s="275">
        <v>0.73760000000000003</v>
      </c>
      <c r="L3895" s="275">
        <v>0.73760000000000003</v>
      </c>
      <c r="M3895" s="275">
        <v>0.67293700000000001</v>
      </c>
      <c r="N3895" s="276">
        <v>8.7666757049891579</v>
      </c>
      <c r="O3895" s="273"/>
      <c r="P3895" s="273"/>
    </row>
    <row r="3896" spans="1:16" s="11" customFormat="1">
      <c r="A3896" s="271">
        <v>3893</v>
      </c>
      <c r="C3896" s="272" t="s">
        <v>2469</v>
      </c>
      <c r="D3896" s="272" t="s">
        <v>2477</v>
      </c>
      <c r="E3896" s="272"/>
      <c r="F3896" s="273" t="s">
        <v>7480</v>
      </c>
      <c r="G3896" s="274">
        <v>308312240502</v>
      </c>
      <c r="H3896" s="273" t="s">
        <v>7446</v>
      </c>
      <c r="I3896" s="273" t="s">
        <v>5750</v>
      </c>
      <c r="J3896" s="273" t="s">
        <v>373</v>
      </c>
      <c r="K3896" s="275">
        <v>0.79759999999999998</v>
      </c>
      <c r="L3896" s="275">
        <v>0.79759999999999998</v>
      </c>
      <c r="M3896" s="275">
        <v>0.72770100000000004</v>
      </c>
      <c r="N3896" s="276">
        <v>8.7636659979939733</v>
      </c>
      <c r="O3896" s="273"/>
      <c r="P3896" s="273"/>
    </row>
    <row r="3897" spans="1:16" s="11" customFormat="1">
      <c r="A3897" s="271">
        <v>3894</v>
      </c>
      <c r="C3897" s="272" t="s">
        <v>2469</v>
      </c>
      <c r="D3897" s="272" t="s">
        <v>2477</v>
      </c>
      <c r="E3897" s="272"/>
      <c r="F3897" s="273" t="s">
        <v>3724</v>
      </c>
      <c r="G3897" s="274">
        <v>308312240304</v>
      </c>
      <c r="H3897" s="273" t="s">
        <v>7487</v>
      </c>
      <c r="I3897" s="273" t="s">
        <v>5750</v>
      </c>
      <c r="J3897" s="273" t="s">
        <v>373</v>
      </c>
      <c r="K3897" s="275">
        <v>0.439</v>
      </c>
      <c r="L3897" s="275">
        <v>0.439</v>
      </c>
      <c r="M3897" s="275">
        <v>0.40053100000000003</v>
      </c>
      <c r="N3897" s="276">
        <v>8.7628701594532963</v>
      </c>
      <c r="O3897" s="273"/>
      <c r="P3897" s="273"/>
    </row>
    <row r="3898" spans="1:16" s="11" customFormat="1">
      <c r="A3898" s="271">
        <v>3895</v>
      </c>
      <c r="C3898" s="272" t="s">
        <v>2469</v>
      </c>
      <c r="D3898" s="272" t="s">
        <v>2477</v>
      </c>
      <c r="E3898" s="272"/>
      <c r="F3898" s="273" t="s">
        <v>3744</v>
      </c>
      <c r="G3898" s="274">
        <v>308312240602</v>
      </c>
      <c r="H3898" s="273" t="s">
        <v>7488</v>
      </c>
      <c r="I3898" s="273" t="s">
        <v>5750</v>
      </c>
      <c r="J3898" s="273" t="s">
        <v>373</v>
      </c>
      <c r="K3898" s="275">
        <v>0.47510000000000002</v>
      </c>
      <c r="L3898" s="275">
        <v>0.47510000000000002</v>
      </c>
      <c r="M3898" s="275">
        <v>0.43369999999999997</v>
      </c>
      <c r="N3898" s="276">
        <v>8.7139549568511985</v>
      </c>
      <c r="O3898" s="273"/>
      <c r="P3898" s="273"/>
    </row>
    <row r="3899" spans="1:16" s="11" customFormat="1">
      <c r="A3899" s="271">
        <v>3896</v>
      </c>
      <c r="C3899" s="272" t="s">
        <v>2469</v>
      </c>
      <c r="D3899" s="272" t="s">
        <v>2477</v>
      </c>
      <c r="E3899" s="272"/>
      <c r="F3899" s="273" t="s">
        <v>3726</v>
      </c>
      <c r="G3899" s="274">
        <v>308312240104</v>
      </c>
      <c r="H3899" s="273" t="s">
        <v>7489</v>
      </c>
      <c r="I3899" s="273" t="s">
        <v>5750</v>
      </c>
      <c r="J3899" s="273" t="s">
        <v>373</v>
      </c>
      <c r="K3899" s="275">
        <v>0.4824</v>
      </c>
      <c r="L3899" s="275">
        <v>0.4824</v>
      </c>
      <c r="M3899" s="275">
        <v>0.44045000000000001</v>
      </c>
      <c r="N3899" s="276">
        <v>8.6961028192371455</v>
      </c>
      <c r="O3899" s="273"/>
      <c r="P3899" s="273"/>
    </row>
    <row r="3900" spans="1:16" s="11" customFormat="1">
      <c r="A3900" s="271">
        <v>3897</v>
      </c>
      <c r="C3900" s="272" t="s">
        <v>2469</v>
      </c>
      <c r="D3900" s="272" t="s">
        <v>2477</v>
      </c>
      <c r="E3900" s="272"/>
      <c r="F3900" s="273" t="s">
        <v>3730</v>
      </c>
      <c r="G3900" s="274">
        <v>308312240204</v>
      </c>
      <c r="H3900" s="273" t="s">
        <v>7490</v>
      </c>
      <c r="I3900" s="273" t="s">
        <v>5750</v>
      </c>
      <c r="J3900" s="273" t="s">
        <v>373</v>
      </c>
      <c r="K3900" s="275">
        <v>0.17069999999999999</v>
      </c>
      <c r="L3900" s="275">
        <v>0.17069999999999999</v>
      </c>
      <c r="M3900" s="275">
        <v>0.15635199999999999</v>
      </c>
      <c r="N3900" s="276">
        <v>8.4053895723491507</v>
      </c>
      <c r="O3900" s="273"/>
      <c r="P3900" s="273"/>
    </row>
    <row r="3901" spans="1:16" s="11" customFormat="1">
      <c r="A3901" s="271">
        <v>3898</v>
      </c>
      <c r="C3901" s="272" t="s">
        <v>2469</v>
      </c>
      <c r="D3901" s="272" t="s">
        <v>2477</v>
      </c>
      <c r="E3901" s="272"/>
      <c r="F3901" s="273" t="s">
        <v>7491</v>
      </c>
      <c r="G3901" s="274">
        <v>308312440203</v>
      </c>
      <c r="H3901" s="273" t="s">
        <v>7492</v>
      </c>
      <c r="I3901" s="273" t="s">
        <v>5750</v>
      </c>
      <c r="J3901" s="273" t="s">
        <v>373</v>
      </c>
      <c r="K3901" s="275">
        <v>1.6180000000000001</v>
      </c>
      <c r="L3901" s="275">
        <v>1.6180000000000001</v>
      </c>
      <c r="M3901" s="275">
        <v>1.4820549999999999</v>
      </c>
      <c r="N3901" s="276">
        <v>8.4020395550061924</v>
      </c>
      <c r="O3901" s="273"/>
      <c r="P3901" s="273"/>
    </row>
    <row r="3902" spans="1:16" s="11" customFormat="1">
      <c r="A3902" s="271">
        <v>3899</v>
      </c>
      <c r="C3902" s="272" t="s">
        <v>2469</v>
      </c>
      <c r="D3902" s="272" t="s">
        <v>2477</v>
      </c>
      <c r="E3902" s="272"/>
      <c r="F3902" s="273" t="s">
        <v>3732</v>
      </c>
      <c r="G3902" s="274">
        <v>308312440108</v>
      </c>
      <c r="H3902" s="273" t="s">
        <v>7493</v>
      </c>
      <c r="I3902" s="273" t="s">
        <v>5750</v>
      </c>
      <c r="J3902" s="273" t="s">
        <v>373</v>
      </c>
      <c r="K3902" s="275">
        <v>0.96362000000000003</v>
      </c>
      <c r="L3902" s="275">
        <v>0.96362000000000003</v>
      </c>
      <c r="M3902" s="275">
        <v>0.88275599999999999</v>
      </c>
      <c r="N3902" s="276">
        <v>8.3916896702019521</v>
      </c>
      <c r="O3902" s="273"/>
      <c r="P3902" s="273"/>
    </row>
    <row r="3903" spans="1:16" s="11" customFormat="1">
      <c r="A3903" s="271">
        <v>3900</v>
      </c>
      <c r="C3903" s="272" t="s">
        <v>2469</v>
      </c>
      <c r="D3903" s="272" t="s">
        <v>2477</v>
      </c>
      <c r="E3903" s="272"/>
      <c r="F3903" s="273" t="s">
        <v>3732</v>
      </c>
      <c r="G3903" s="274">
        <v>308312440106</v>
      </c>
      <c r="H3903" s="273" t="s">
        <v>7494</v>
      </c>
      <c r="I3903" s="273" t="s">
        <v>5750</v>
      </c>
      <c r="J3903" s="273" t="s">
        <v>373</v>
      </c>
      <c r="K3903" s="275">
        <v>0.98540000000000005</v>
      </c>
      <c r="L3903" s="275">
        <v>0.98540000000000005</v>
      </c>
      <c r="M3903" s="275">
        <v>0.90386599999999995</v>
      </c>
      <c r="N3903" s="276">
        <v>8.2742033691901877</v>
      </c>
      <c r="O3903" s="273"/>
      <c r="P3903" s="273"/>
    </row>
    <row r="3904" spans="1:16" s="11" customFormat="1">
      <c r="A3904" s="271">
        <v>3901</v>
      </c>
      <c r="C3904" s="272" t="s">
        <v>2469</v>
      </c>
      <c r="D3904" s="272" t="s">
        <v>2477</v>
      </c>
      <c r="E3904" s="272"/>
      <c r="F3904" s="273" t="s">
        <v>7478</v>
      </c>
      <c r="G3904" s="274">
        <v>308312340302</v>
      </c>
      <c r="H3904" s="273" t="s">
        <v>7495</v>
      </c>
      <c r="I3904" s="273" t="s">
        <v>5750</v>
      </c>
      <c r="J3904" s="273" t="s">
        <v>373</v>
      </c>
      <c r="K3904" s="275">
        <v>0.63485999999999998</v>
      </c>
      <c r="L3904" s="275">
        <v>0.63485999999999998</v>
      </c>
      <c r="M3904" s="275">
        <v>0.58431999999999995</v>
      </c>
      <c r="N3904" s="276">
        <v>7.9608102573795847</v>
      </c>
      <c r="O3904" s="273"/>
      <c r="P3904" s="273"/>
    </row>
    <row r="3905" spans="1:16" s="11" customFormat="1">
      <c r="A3905" s="271">
        <v>3902</v>
      </c>
      <c r="C3905" s="272" t="s">
        <v>2469</v>
      </c>
      <c r="D3905" s="272" t="s">
        <v>2477</v>
      </c>
      <c r="E3905" s="272"/>
      <c r="F3905" s="273" t="s">
        <v>3740</v>
      </c>
      <c r="G3905" s="274">
        <v>308312140103</v>
      </c>
      <c r="H3905" s="273" t="s">
        <v>7496</v>
      </c>
      <c r="I3905" s="273" t="s">
        <v>5750</v>
      </c>
      <c r="J3905" s="273" t="s">
        <v>373</v>
      </c>
      <c r="K3905" s="275">
        <v>1.2157960000000001</v>
      </c>
      <c r="L3905" s="275">
        <v>1.2157960000000001</v>
      </c>
      <c r="M3905" s="275">
        <v>1.1193029999999999</v>
      </c>
      <c r="N3905" s="276">
        <v>7.9366110762002968</v>
      </c>
      <c r="O3905" s="273"/>
      <c r="P3905" s="273"/>
    </row>
    <row r="3906" spans="1:16" s="11" customFormat="1">
      <c r="A3906" s="271">
        <v>3903</v>
      </c>
      <c r="C3906" s="272" t="s">
        <v>2469</v>
      </c>
      <c r="D3906" s="272" t="s">
        <v>2477</v>
      </c>
      <c r="E3906" s="272"/>
      <c r="F3906" s="273" t="s">
        <v>7485</v>
      </c>
      <c r="G3906" s="274">
        <v>308312340202</v>
      </c>
      <c r="H3906" s="273" t="s">
        <v>7497</v>
      </c>
      <c r="I3906" s="273" t="s">
        <v>5750</v>
      </c>
      <c r="J3906" s="273" t="s">
        <v>373</v>
      </c>
      <c r="K3906" s="275">
        <v>1.2612000000000001</v>
      </c>
      <c r="L3906" s="275">
        <v>1.2612000000000001</v>
      </c>
      <c r="M3906" s="275">
        <v>1.1634869999999999</v>
      </c>
      <c r="N3906" s="276">
        <v>7.7476213130352161</v>
      </c>
      <c r="O3906" s="273"/>
      <c r="P3906" s="273"/>
    </row>
    <row r="3907" spans="1:16" s="11" customFormat="1">
      <c r="A3907" s="271">
        <v>3904</v>
      </c>
      <c r="C3907" s="272" t="s">
        <v>2469</v>
      </c>
      <c r="D3907" s="272" t="s">
        <v>2477</v>
      </c>
      <c r="E3907" s="272"/>
      <c r="F3907" s="273" t="s">
        <v>3746</v>
      </c>
      <c r="G3907" s="274">
        <v>308312140201</v>
      </c>
      <c r="H3907" s="273" t="s">
        <v>7498</v>
      </c>
      <c r="I3907" s="273" t="s">
        <v>5750</v>
      </c>
      <c r="J3907" s="273" t="s">
        <v>373</v>
      </c>
      <c r="K3907" s="275">
        <v>1.5354000000000001</v>
      </c>
      <c r="L3907" s="275">
        <v>1.5354000000000001</v>
      </c>
      <c r="M3907" s="275">
        <v>1.416757</v>
      </c>
      <c r="N3907" s="276">
        <v>7.7271720724241266</v>
      </c>
      <c r="O3907" s="273"/>
      <c r="P3907" s="273"/>
    </row>
    <row r="3908" spans="1:16" s="11" customFormat="1">
      <c r="A3908" s="271">
        <v>3905</v>
      </c>
      <c r="C3908" s="272" t="s">
        <v>2469</v>
      </c>
      <c r="D3908" s="272" t="s">
        <v>2477</v>
      </c>
      <c r="E3908" s="272"/>
      <c r="F3908" s="273" t="s">
        <v>3744</v>
      </c>
      <c r="G3908" s="274">
        <v>308312240601</v>
      </c>
      <c r="H3908" s="273" t="s">
        <v>7499</v>
      </c>
      <c r="I3908" s="273" t="s">
        <v>5750</v>
      </c>
      <c r="J3908" s="273" t="s">
        <v>373</v>
      </c>
      <c r="K3908" s="275">
        <v>0.65314000000000005</v>
      </c>
      <c r="L3908" s="275">
        <v>0.65314000000000005</v>
      </c>
      <c r="M3908" s="275">
        <v>0.602912</v>
      </c>
      <c r="N3908" s="276">
        <v>7.6902348654193649</v>
      </c>
      <c r="O3908" s="273"/>
      <c r="P3908" s="273"/>
    </row>
    <row r="3909" spans="1:16" s="11" customFormat="1">
      <c r="A3909" s="271">
        <v>3906</v>
      </c>
      <c r="C3909" s="272" t="s">
        <v>2469</v>
      </c>
      <c r="D3909" s="272" t="s">
        <v>2477</v>
      </c>
      <c r="E3909" s="272"/>
      <c r="F3909" s="273" t="s">
        <v>7478</v>
      </c>
      <c r="G3909" s="274">
        <v>308312340303</v>
      </c>
      <c r="H3909" s="273" t="s">
        <v>7500</v>
      </c>
      <c r="I3909" s="273" t="s">
        <v>5750</v>
      </c>
      <c r="J3909" s="273" t="s">
        <v>373</v>
      </c>
      <c r="K3909" s="275">
        <v>0.21390000000000001</v>
      </c>
      <c r="L3909" s="275">
        <v>0.21390000000000001</v>
      </c>
      <c r="M3909" s="275">
        <v>0.19747799999999999</v>
      </c>
      <c r="N3909" s="276">
        <v>7.6774193548387188</v>
      </c>
      <c r="O3909" s="273"/>
      <c r="P3909" s="273"/>
    </row>
    <row r="3910" spans="1:16" s="11" customFormat="1">
      <c r="A3910" s="271">
        <v>3907</v>
      </c>
      <c r="C3910" s="272" t="s">
        <v>2469</v>
      </c>
      <c r="D3910" s="272" t="s">
        <v>2477</v>
      </c>
      <c r="E3910" s="272"/>
      <c r="F3910" s="273" t="s">
        <v>7491</v>
      </c>
      <c r="G3910" s="274">
        <v>308312440201</v>
      </c>
      <c r="H3910" s="273" t="s">
        <v>7501</v>
      </c>
      <c r="I3910" s="273" t="s">
        <v>5750</v>
      </c>
      <c r="J3910" s="273" t="s">
        <v>373</v>
      </c>
      <c r="K3910" s="275">
        <v>0.68059999999999998</v>
      </c>
      <c r="L3910" s="275">
        <v>0.68059999999999998</v>
      </c>
      <c r="M3910" s="275">
        <v>0.628386</v>
      </c>
      <c r="N3910" s="276">
        <v>7.6717602115780172</v>
      </c>
      <c r="O3910" s="273"/>
      <c r="P3910" s="273"/>
    </row>
    <row r="3911" spans="1:16" s="11" customFormat="1">
      <c r="A3911" s="271">
        <v>3908</v>
      </c>
      <c r="C3911" s="272" t="s">
        <v>2469</v>
      </c>
      <c r="D3911" s="272" t="s">
        <v>2477</v>
      </c>
      <c r="E3911" s="272"/>
      <c r="F3911" s="273" t="s">
        <v>7491</v>
      </c>
      <c r="G3911" s="274">
        <v>308312440202</v>
      </c>
      <c r="H3911" s="273" t="s">
        <v>7502</v>
      </c>
      <c r="I3911" s="273" t="s">
        <v>5762</v>
      </c>
      <c r="J3911" s="273" t="s">
        <v>373</v>
      </c>
      <c r="K3911" s="275">
        <v>0.31819999999999998</v>
      </c>
      <c r="L3911" s="275">
        <v>0.31819999999999998</v>
      </c>
      <c r="M3911" s="275">
        <v>0.29391400000000001</v>
      </c>
      <c r="N3911" s="276">
        <v>7.6323067253299737</v>
      </c>
      <c r="O3911" s="273"/>
      <c r="P3911" s="273"/>
    </row>
    <row r="3912" spans="1:16" s="11" customFormat="1">
      <c r="A3912" s="271">
        <v>3909</v>
      </c>
      <c r="C3912" s="272" t="s">
        <v>2469</v>
      </c>
      <c r="D3912" s="272" t="s">
        <v>2477</v>
      </c>
      <c r="E3912" s="272"/>
      <c r="F3912" s="273" t="s">
        <v>3740</v>
      </c>
      <c r="G3912" s="274">
        <v>308312140104</v>
      </c>
      <c r="H3912" s="273" t="s">
        <v>7503</v>
      </c>
      <c r="I3912" s="273" t="s">
        <v>5750</v>
      </c>
      <c r="J3912" s="273" t="s">
        <v>373</v>
      </c>
      <c r="K3912" s="275">
        <v>1.549968</v>
      </c>
      <c r="L3912" s="275">
        <v>1.549968</v>
      </c>
      <c r="M3912" s="275">
        <v>1.4331879999999999</v>
      </c>
      <c r="N3912" s="276">
        <v>7.5343490962394135</v>
      </c>
      <c r="O3912" s="273"/>
      <c r="P3912" s="273"/>
    </row>
    <row r="3913" spans="1:16" s="11" customFormat="1">
      <c r="A3913" s="271">
        <v>3910</v>
      </c>
      <c r="C3913" s="272" t="s">
        <v>2469</v>
      </c>
      <c r="D3913" s="272" t="s">
        <v>2477</v>
      </c>
      <c r="E3913" s="272"/>
      <c r="F3913" s="273" t="s">
        <v>3732</v>
      </c>
      <c r="G3913" s="274">
        <v>308312440105</v>
      </c>
      <c r="H3913" s="273" t="s">
        <v>7504</v>
      </c>
      <c r="I3913" s="273" t="s">
        <v>5750</v>
      </c>
      <c r="J3913" s="273" t="s">
        <v>373</v>
      </c>
      <c r="K3913" s="275">
        <v>1.1758</v>
      </c>
      <c r="L3913" s="275">
        <v>1.1758</v>
      </c>
      <c r="M3913" s="275">
        <v>1.088266</v>
      </c>
      <c r="N3913" s="276">
        <v>7.4446334410614057</v>
      </c>
      <c r="O3913" s="273"/>
      <c r="P3913" s="273"/>
    </row>
    <row r="3914" spans="1:16" s="11" customFormat="1">
      <c r="A3914" s="271">
        <v>3911</v>
      </c>
      <c r="C3914" s="272" t="s">
        <v>2469</v>
      </c>
      <c r="D3914" s="272" t="s">
        <v>2477</v>
      </c>
      <c r="E3914" s="272"/>
      <c r="F3914" s="273" t="s">
        <v>3737</v>
      </c>
      <c r="G3914" s="274">
        <v>308312340106</v>
      </c>
      <c r="H3914" s="273" t="s">
        <v>7505</v>
      </c>
      <c r="I3914" s="273" t="s">
        <v>5750</v>
      </c>
      <c r="J3914" s="273" t="s">
        <v>373</v>
      </c>
      <c r="K3914" s="275">
        <v>1.2585999999999999</v>
      </c>
      <c r="L3914" s="275">
        <v>1.2585999999999999</v>
      </c>
      <c r="M3914" s="275">
        <v>1.1658299999999999</v>
      </c>
      <c r="N3914" s="276">
        <v>7.3708882885746094</v>
      </c>
      <c r="O3914" s="273"/>
      <c r="P3914" s="273"/>
    </row>
    <row r="3915" spans="1:16" s="11" customFormat="1">
      <c r="A3915" s="271">
        <v>3912</v>
      </c>
      <c r="C3915" s="272" t="s">
        <v>2469</v>
      </c>
      <c r="D3915" s="272" t="s">
        <v>2477</v>
      </c>
      <c r="E3915" s="272"/>
      <c r="F3915" s="273" t="s">
        <v>7485</v>
      </c>
      <c r="G3915" s="274">
        <v>308312340203</v>
      </c>
      <c r="H3915" s="273" t="s">
        <v>7506</v>
      </c>
      <c r="I3915" s="273" t="s">
        <v>5750</v>
      </c>
      <c r="J3915" s="273" t="s">
        <v>373</v>
      </c>
      <c r="K3915" s="275">
        <v>1.3948</v>
      </c>
      <c r="L3915" s="275">
        <v>1.3948</v>
      </c>
      <c r="M3915" s="275">
        <v>1.2969120000000001</v>
      </c>
      <c r="N3915" s="276">
        <v>7.0180671063951801</v>
      </c>
      <c r="O3915" s="273"/>
      <c r="P3915" s="273"/>
    </row>
    <row r="3916" spans="1:16" s="11" customFormat="1">
      <c r="A3916" s="271">
        <v>3913</v>
      </c>
      <c r="C3916" s="272" t="s">
        <v>2469</v>
      </c>
      <c r="D3916" s="272" t="s">
        <v>2477</v>
      </c>
      <c r="E3916" s="272"/>
      <c r="F3916" s="273" t="s">
        <v>3728</v>
      </c>
      <c r="G3916" s="274">
        <v>308312140303</v>
      </c>
      <c r="H3916" s="273" t="s">
        <v>7507</v>
      </c>
      <c r="I3916" s="273" t="s">
        <v>5750</v>
      </c>
      <c r="J3916" s="273" t="s">
        <v>373</v>
      </c>
      <c r="K3916" s="275">
        <v>0.28082000000000001</v>
      </c>
      <c r="L3916" s="275">
        <v>0.28082000000000001</v>
      </c>
      <c r="M3916" s="275">
        <v>0.261297</v>
      </c>
      <c r="N3916" s="276">
        <v>6.9521401609572013</v>
      </c>
      <c r="O3916" s="273"/>
      <c r="P3916" s="273"/>
    </row>
    <row r="3917" spans="1:16" s="11" customFormat="1">
      <c r="A3917" s="271">
        <v>3914</v>
      </c>
      <c r="C3917" s="272" t="s">
        <v>2469</v>
      </c>
      <c r="D3917" s="272" t="s">
        <v>2477</v>
      </c>
      <c r="E3917" s="272"/>
      <c r="F3917" s="273" t="s">
        <v>3737</v>
      </c>
      <c r="G3917" s="274">
        <v>308312340104</v>
      </c>
      <c r="H3917" s="273" t="s">
        <v>7508</v>
      </c>
      <c r="I3917" s="273" t="s">
        <v>5750</v>
      </c>
      <c r="J3917" s="273" t="s">
        <v>373</v>
      </c>
      <c r="K3917" s="275">
        <v>0.9194</v>
      </c>
      <c r="L3917" s="275">
        <v>0.9194</v>
      </c>
      <c r="M3917" s="275">
        <v>0.85565800000000003</v>
      </c>
      <c r="N3917" s="276">
        <v>6.9329997824668226</v>
      </c>
      <c r="O3917" s="273"/>
      <c r="P3917" s="273"/>
    </row>
    <row r="3918" spans="1:16" s="11" customFormat="1">
      <c r="A3918" s="271">
        <v>3915</v>
      </c>
      <c r="C3918" s="272" t="s">
        <v>2469</v>
      </c>
      <c r="D3918" s="272" t="s">
        <v>2477</v>
      </c>
      <c r="E3918" s="272"/>
      <c r="F3918" s="273" t="s">
        <v>3728</v>
      </c>
      <c r="G3918" s="274">
        <v>308312140302</v>
      </c>
      <c r="H3918" s="273" t="s">
        <v>7509</v>
      </c>
      <c r="I3918" s="273" t="s">
        <v>5750</v>
      </c>
      <c r="J3918" s="273" t="s">
        <v>373</v>
      </c>
      <c r="K3918" s="275">
        <v>0.40229599999999999</v>
      </c>
      <c r="L3918" s="275">
        <v>0.40229599999999999</v>
      </c>
      <c r="M3918" s="275">
        <v>0.37665700000000002</v>
      </c>
      <c r="N3918" s="276">
        <v>6.3731680155905028</v>
      </c>
      <c r="O3918" s="273"/>
      <c r="P3918" s="273"/>
    </row>
    <row r="3919" spans="1:16" s="11" customFormat="1">
      <c r="A3919" s="271">
        <v>3916</v>
      </c>
      <c r="C3919" s="272" t="s">
        <v>2469</v>
      </c>
      <c r="D3919" s="272" t="s">
        <v>2477</v>
      </c>
      <c r="E3919" s="272"/>
      <c r="F3919" s="273" t="s">
        <v>3737</v>
      </c>
      <c r="G3919" s="274">
        <v>308312340105</v>
      </c>
      <c r="H3919" s="273" t="s">
        <v>7510</v>
      </c>
      <c r="I3919" s="273" t="s">
        <v>5750</v>
      </c>
      <c r="J3919" s="273" t="s">
        <v>373</v>
      </c>
      <c r="K3919" s="275">
        <v>0.66169999999999995</v>
      </c>
      <c r="L3919" s="275">
        <v>0.66169999999999995</v>
      </c>
      <c r="M3919" s="275">
        <v>0.61962899999999999</v>
      </c>
      <c r="N3919" s="276">
        <v>6.358017228351212</v>
      </c>
      <c r="O3919" s="273"/>
      <c r="P3919" s="273"/>
    </row>
    <row r="3920" spans="1:16" s="11" customFormat="1">
      <c r="A3920" s="271">
        <v>3917</v>
      </c>
      <c r="C3920" s="272" t="s">
        <v>2469</v>
      </c>
      <c r="D3920" s="272" t="s">
        <v>2477</v>
      </c>
      <c r="E3920" s="272"/>
      <c r="F3920" s="273" t="s">
        <v>3740</v>
      </c>
      <c r="G3920" s="274">
        <v>308312140105</v>
      </c>
      <c r="H3920" s="273" t="s">
        <v>7511</v>
      </c>
      <c r="I3920" s="273" t="s">
        <v>5750</v>
      </c>
      <c r="J3920" s="273" t="s">
        <v>373</v>
      </c>
      <c r="K3920" s="275">
        <v>0.79008</v>
      </c>
      <c r="L3920" s="275">
        <v>0.79008</v>
      </c>
      <c r="M3920" s="275">
        <v>0.74301099999999998</v>
      </c>
      <c r="N3920" s="276">
        <v>5.9574979748886223</v>
      </c>
      <c r="O3920" s="273"/>
      <c r="P3920" s="273"/>
    </row>
    <row r="3921" spans="1:16" s="11" customFormat="1">
      <c r="A3921" s="271">
        <v>3918</v>
      </c>
      <c r="C3921" s="272" t="s">
        <v>2469</v>
      </c>
      <c r="D3921" s="272" t="s">
        <v>2477</v>
      </c>
      <c r="E3921" s="272"/>
      <c r="F3921" s="273" t="s">
        <v>3759</v>
      </c>
      <c r="G3921" s="274">
        <v>308313340202</v>
      </c>
      <c r="H3921" s="273" t="s">
        <v>7512</v>
      </c>
      <c r="I3921" s="273" t="s">
        <v>5750</v>
      </c>
      <c r="J3921" s="273" t="s">
        <v>373</v>
      </c>
      <c r="K3921" s="275">
        <v>1.8755999999999999</v>
      </c>
      <c r="L3921" s="275">
        <v>1.8755999999999999</v>
      </c>
      <c r="M3921" s="275">
        <v>1.359766</v>
      </c>
      <c r="N3921" s="276">
        <v>27.502345915973553</v>
      </c>
      <c r="O3921" s="273"/>
      <c r="P3921" s="273"/>
    </row>
    <row r="3922" spans="1:16" s="11" customFormat="1">
      <c r="A3922" s="271">
        <v>3919</v>
      </c>
      <c r="C3922" s="272" t="s">
        <v>2469</v>
      </c>
      <c r="D3922" s="272" t="s">
        <v>2477</v>
      </c>
      <c r="E3922" s="272"/>
      <c r="F3922" s="273" t="s">
        <v>3759</v>
      </c>
      <c r="G3922" s="274">
        <v>308313340201</v>
      </c>
      <c r="H3922" s="273" t="s">
        <v>7513</v>
      </c>
      <c r="I3922" s="273" t="s">
        <v>5750</v>
      </c>
      <c r="J3922" s="273" t="s">
        <v>373</v>
      </c>
      <c r="K3922" s="275">
        <v>1.472558</v>
      </c>
      <c r="L3922" s="275">
        <v>1.472558</v>
      </c>
      <c r="M3922" s="275">
        <v>1.1861379999999999</v>
      </c>
      <c r="N3922" s="276">
        <v>19.450507212619137</v>
      </c>
      <c r="O3922" s="273"/>
      <c r="P3922" s="273"/>
    </row>
    <row r="3923" spans="1:16" s="11" customFormat="1">
      <c r="A3923" s="271">
        <v>3920</v>
      </c>
      <c r="C3923" s="272" t="s">
        <v>2469</v>
      </c>
      <c r="D3923" s="272" t="s">
        <v>2477</v>
      </c>
      <c r="E3923" s="272"/>
      <c r="F3923" s="273" t="s">
        <v>3761</v>
      </c>
      <c r="G3923" s="274">
        <v>308313340105</v>
      </c>
      <c r="H3923" s="273" t="s">
        <v>7514</v>
      </c>
      <c r="I3923" s="273" t="s">
        <v>5762</v>
      </c>
      <c r="J3923" s="273" t="s">
        <v>373</v>
      </c>
      <c r="K3923" s="275">
        <v>0.75327999999999995</v>
      </c>
      <c r="L3923" s="275">
        <v>0.75327999999999995</v>
      </c>
      <c r="M3923" s="275">
        <v>0.66136899999999998</v>
      </c>
      <c r="N3923" s="276">
        <v>12.201439039932026</v>
      </c>
      <c r="O3923" s="273"/>
      <c r="P3923" s="273"/>
    </row>
    <row r="3924" spans="1:16" s="11" customFormat="1">
      <c r="A3924" s="271">
        <v>3921</v>
      </c>
      <c r="C3924" s="272" t="s">
        <v>2469</v>
      </c>
      <c r="D3924" s="272" t="s">
        <v>2477</v>
      </c>
      <c r="E3924" s="272"/>
      <c r="F3924" s="273" t="s">
        <v>7515</v>
      </c>
      <c r="G3924" s="274">
        <v>308313340301</v>
      </c>
      <c r="H3924" s="273" t="s">
        <v>7516</v>
      </c>
      <c r="I3924" s="273" t="s">
        <v>5750</v>
      </c>
      <c r="J3924" s="273" t="s">
        <v>373</v>
      </c>
      <c r="K3924" s="275">
        <v>0.61560000000000004</v>
      </c>
      <c r="L3924" s="275">
        <v>0.61560000000000004</v>
      </c>
      <c r="M3924" s="275">
        <v>0.55875600000000003</v>
      </c>
      <c r="N3924" s="276">
        <v>9.2339181286549703</v>
      </c>
      <c r="O3924" s="273"/>
      <c r="P3924" s="273"/>
    </row>
    <row r="3925" spans="1:16" s="11" customFormat="1">
      <c r="A3925" s="271">
        <v>3922</v>
      </c>
      <c r="C3925" s="272" t="s">
        <v>2469</v>
      </c>
      <c r="D3925" s="272" t="s">
        <v>2477</v>
      </c>
      <c r="E3925" s="272"/>
      <c r="F3925" s="273" t="s">
        <v>3763</v>
      </c>
      <c r="G3925" s="274">
        <v>308313240202</v>
      </c>
      <c r="H3925" s="273" t="s">
        <v>7517</v>
      </c>
      <c r="I3925" s="273" t="s">
        <v>5750</v>
      </c>
      <c r="J3925" s="273" t="s">
        <v>373</v>
      </c>
      <c r="K3925" s="275">
        <v>0.51039800000000002</v>
      </c>
      <c r="L3925" s="275">
        <v>0.51039800000000002</v>
      </c>
      <c r="M3925" s="275">
        <v>0.46511599999999997</v>
      </c>
      <c r="N3925" s="276">
        <v>8.8718999682600721</v>
      </c>
      <c r="O3925" s="273"/>
      <c r="P3925" s="273"/>
    </row>
    <row r="3926" spans="1:16" s="11" customFormat="1">
      <c r="A3926" s="271">
        <v>3923</v>
      </c>
      <c r="C3926" s="272" t="s">
        <v>2469</v>
      </c>
      <c r="D3926" s="272" t="s">
        <v>2477</v>
      </c>
      <c r="E3926" s="272"/>
      <c r="F3926" s="273" t="s">
        <v>3751</v>
      </c>
      <c r="G3926" s="274">
        <v>308313140106</v>
      </c>
      <c r="H3926" s="273" t="s">
        <v>7518</v>
      </c>
      <c r="I3926" s="273" t="s">
        <v>5750</v>
      </c>
      <c r="J3926" s="273" t="s">
        <v>373</v>
      </c>
      <c r="K3926" s="275">
        <v>1.3533999999999999</v>
      </c>
      <c r="L3926" s="275">
        <v>1.3533999999999999</v>
      </c>
      <c r="M3926" s="275">
        <v>1.2367680000000001</v>
      </c>
      <c r="N3926" s="276">
        <v>8.617703561400905</v>
      </c>
      <c r="O3926" s="273"/>
      <c r="P3926" s="273"/>
    </row>
    <row r="3927" spans="1:16" s="11" customFormat="1">
      <c r="A3927" s="271">
        <v>3924</v>
      </c>
      <c r="C3927" s="272" t="s">
        <v>2469</v>
      </c>
      <c r="D3927" s="272" t="s">
        <v>2477</v>
      </c>
      <c r="E3927" s="272"/>
      <c r="F3927" s="273" t="s">
        <v>7515</v>
      </c>
      <c r="G3927" s="274">
        <v>308313340302</v>
      </c>
      <c r="H3927" s="273" t="s">
        <v>7519</v>
      </c>
      <c r="I3927" s="273" t="s">
        <v>5750</v>
      </c>
      <c r="J3927" s="273" t="s">
        <v>373</v>
      </c>
      <c r="K3927" s="275">
        <v>1.1332</v>
      </c>
      <c r="L3927" s="275">
        <v>1.1332</v>
      </c>
      <c r="M3927" s="275">
        <v>1.040729</v>
      </c>
      <c r="N3927" s="276">
        <v>8.1601659018708048</v>
      </c>
      <c r="O3927" s="273"/>
      <c r="P3927" s="273"/>
    </row>
    <row r="3928" spans="1:16" s="11" customFormat="1">
      <c r="A3928" s="271">
        <v>3925</v>
      </c>
      <c r="C3928" s="272" t="s">
        <v>2469</v>
      </c>
      <c r="D3928" s="272" t="s">
        <v>2477</v>
      </c>
      <c r="E3928" s="272"/>
      <c r="F3928" s="273" t="s">
        <v>7520</v>
      </c>
      <c r="G3928" s="274">
        <v>308313340403</v>
      </c>
      <c r="H3928" s="273" t="s">
        <v>7521</v>
      </c>
      <c r="I3928" s="273" t="s">
        <v>5750</v>
      </c>
      <c r="J3928" s="273" t="s">
        <v>373</v>
      </c>
      <c r="K3928" s="275">
        <v>0.40060000000000001</v>
      </c>
      <c r="L3928" s="275">
        <v>0.40060000000000001</v>
      </c>
      <c r="M3928" s="275">
        <v>0.36909799999999998</v>
      </c>
      <c r="N3928" s="276">
        <v>7.8637044433350054</v>
      </c>
      <c r="O3928" s="273"/>
      <c r="P3928" s="273"/>
    </row>
    <row r="3929" spans="1:16" s="11" customFormat="1">
      <c r="A3929" s="271">
        <v>3926</v>
      </c>
      <c r="C3929" s="272" t="s">
        <v>2469</v>
      </c>
      <c r="D3929" s="272" t="s">
        <v>2477</v>
      </c>
      <c r="E3929" s="272"/>
      <c r="F3929" s="273" t="s">
        <v>7522</v>
      </c>
      <c r="G3929" s="274">
        <v>308313240502</v>
      </c>
      <c r="H3929" s="273" t="s">
        <v>7523</v>
      </c>
      <c r="I3929" s="273" t="s">
        <v>5750</v>
      </c>
      <c r="J3929" s="273" t="s">
        <v>373</v>
      </c>
      <c r="K3929" s="275">
        <v>0.85699999999999998</v>
      </c>
      <c r="L3929" s="275">
        <v>0.85699999999999998</v>
      </c>
      <c r="M3929" s="275">
        <v>0.792682</v>
      </c>
      <c r="N3929" s="276">
        <v>7.5050175029171511</v>
      </c>
      <c r="O3929" s="273"/>
      <c r="P3929" s="273"/>
    </row>
    <row r="3930" spans="1:16" s="11" customFormat="1">
      <c r="A3930" s="271">
        <v>3927</v>
      </c>
      <c r="C3930" s="272" t="s">
        <v>2469</v>
      </c>
      <c r="D3930" s="272" t="s">
        <v>2477</v>
      </c>
      <c r="E3930" s="272"/>
      <c r="F3930" s="273" t="s">
        <v>7520</v>
      </c>
      <c r="G3930" s="274">
        <v>308313340402</v>
      </c>
      <c r="H3930" s="273" t="s">
        <v>7524</v>
      </c>
      <c r="I3930" s="273" t="s">
        <v>5750</v>
      </c>
      <c r="J3930" s="273" t="s">
        <v>373</v>
      </c>
      <c r="K3930" s="275">
        <v>1.0531999999999999</v>
      </c>
      <c r="L3930" s="275">
        <v>1.0531999999999999</v>
      </c>
      <c r="M3930" s="275">
        <v>0.97524599999999995</v>
      </c>
      <c r="N3930" s="276">
        <v>7.4016331181162149</v>
      </c>
      <c r="O3930" s="273"/>
      <c r="P3930" s="273"/>
    </row>
    <row r="3931" spans="1:16" s="11" customFormat="1">
      <c r="A3931" s="271">
        <v>3928</v>
      </c>
      <c r="C3931" s="272" t="s">
        <v>2469</v>
      </c>
      <c r="D3931" s="272" t="s">
        <v>2477</v>
      </c>
      <c r="E3931" s="272"/>
      <c r="F3931" s="273" t="s">
        <v>3756</v>
      </c>
      <c r="G3931" s="274">
        <v>308313240103</v>
      </c>
      <c r="H3931" s="273" t="s">
        <v>7525</v>
      </c>
      <c r="I3931" s="273" t="s">
        <v>5750</v>
      </c>
      <c r="J3931" s="273" t="s">
        <v>373</v>
      </c>
      <c r="K3931" s="275">
        <v>1.35</v>
      </c>
      <c r="L3931" s="275">
        <v>1.35</v>
      </c>
      <c r="M3931" s="275">
        <v>1.251077</v>
      </c>
      <c r="N3931" s="276">
        <v>7.3276296296296364</v>
      </c>
      <c r="O3931" s="273"/>
      <c r="P3931" s="273"/>
    </row>
    <row r="3932" spans="1:16" s="11" customFormat="1">
      <c r="A3932" s="271">
        <v>3929</v>
      </c>
      <c r="C3932" s="272" t="s">
        <v>2469</v>
      </c>
      <c r="D3932" s="272" t="s">
        <v>2477</v>
      </c>
      <c r="E3932" s="272"/>
      <c r="F3932" s="273" t="s">
        <v>3763</v>
      </c>
      <c r="G3932" s="274">
        <v>308313240204</v>
      </c>
      <c r="H3932" s="273" t="s">
        <v>6087</v>
      </c>
      <c r="I3932" s="273" t="s">
        <v>5750</v>
      </c>
      <c r="J3932" s="273" t="s">
        <v>373</v>
      </c>
      <c r="K3932" s="275">
        <v>0.99099999999999999</v>
      </c>
      <c r="L3932" s="275">
        <v>0.99099999999999999</v>
      </c>
      <c r="M3932" s="275">
        <v>0.91888000000000003</v>
      </c>
      <c r="N3932" s="276">
        <v>7.2774974772956567</v>
      </c>
      <c r="O3932" s="273"/>
      <c r="P3932" s="273"/>
    </row>
    <row r="3933" spans="1:16" s="11" customFormat="1">
      <c r="A3933" s="271">
        <v>3930</v>
      </c>
      <c r="C3933" s="272" t="s">
        <v>2469</v>
      </c>
      <c r="D3933" s="272" t="s">
        <v>2477</v>
      </c>
      <c r="E3933" s="272"/>
      <c r="F3933" s="273" t="s">
        <v>3763</v>
      </c>
      <c r="G3933" s="274">
        <v>308313240201</v>
      </c>
      <c r="H3933" s="273" t="s">
        <v>7526</v>
      </c>
      <c r="I3933" s="273" t="s">
        <v>5750</v>
      </c>
      <c r="J3933" s="273" t="s">
        <v>373</v>
      </c>
      <c r="K3933" s="275">
        <v>1.569752</v>
      </c>
      <c r="L3933" s="275">
        <v>1.569752</v>
      </c>
      <c r="M3933" s="275">
        <v>1.4557599999999999</v>
      </c>
      <c r="N3933" s="276">
        <v>7.2617840270310277</v>
      </c>
      <c r="O3933" s="273"/>
      <c r="P3933" s="273"/>
    </row>
    <row r="3934" spans="1:16" s="11" customFormat="1">
      <c r="A3934" s="271">
        <v>3931</v>
      </c>
      <c r="C3934" s="272" t="s">
        <v>2469</v>
      </c>
      <c r="D3934" s="272" t="s">
        <v>2477</v>
      </c>
      <c r="E3934" s="272"/>
      <c r="F3934" s="273" t="s">
        <v>7527</v>
      </c>
      <c r="G3934" s="274">
        <v>308313240402</v>
      </c>
      <c r="H3934" s="273" t="s">
        <v>7528</v>
      </c>
      <c r="I3934" s="273" t="s">
        <v>5750</v>
      </c>
      <c r="J3934" s="273" t="s">
        <v>373</v>
      </c>
      <c r="K3934" s="275">
        <v>1.1408</v>
      </c>
      <c r="L3934" s="275">
        <v>1.1408</v>
      </c>
      <c r="M3934" s="275">
        <v>1.0583959999999999</v>
      </c>
      <c r="N3934" s="276">
        <v>7.2233520336606016</v>
      </c>
      <c r="O3934" s="273"/>
      <c r="P3934" s="273"/>
    </row>
    <row r="3935" spans="1:16" s="11" customFormat="1">
      <c r="A3935" s="271">
        <v>3932</v>
      </c>
      <c r="C3935" s="272" t="s">
        <v>2469</v>
      </c>
      <c r="D3935" s="272" t="s">
        <v>2477</v>
      </c>
      <c r="E3935" s="272"/>
      <c r="F3935" s="273" t="s">
        <v>3756</v>
      </c>
      <c r="G3935" s="274">
        <v>308313240105</v>
      </c>
      <c r="H3935" s="273" t="s">
        <v>7529</v>
      </c>
      <c r="I3935" s="273" t="s">
        <v>5762</v>
      </c>
      <c r="J3935" s="273" t="s">
        <v>373</v>
      </c>
      <c r="K3935" s="275">
        <v>0.47320000000000001</v>
      </c>
      <c r="L3935" s="275">
        <v>0.47320000000000001</v>
      </c>
      <c r="M3935" s="275">
        <v>0.43932599999999999</v>
      </c>
      <c r="N3935" s="276">
        <v>7.1584953508030456</v>
      </c>
      <c r="O3935" s="273"/>
      <c r="P3935" s="273"/>
    </row>
    <row r="3936" spans="1:16" s="11" customFormat="1">
      <c r="A3936" s="271">
        <v>3933</v>
      </c>
      <c r="C3936" s="272" t="s">
        <v>2469</v>
      </c>
      <c r="D3936" s="272" t="s">
        <v>2477</v>
      </c>
      <c r="E3936" s="272"/>
      <c r="F3936" s="273" t="s">
        <v>7522</v>
      </c>
      <c r="G3936" s="274">
        <v>308313240503</v>
      </c>
      <c r="H3936" s="273" t="s">
        <v>7530</v>
      </c>
      <c r="I3936" s="273" t="s">
        <v>5750</v>
      </c>
      <c r="J3936" s="273" t="s">
        <v>373</v>
      </c>
      <c r="K3936" s="275">
        <v>0.80940000000000001</v>
      </c>
      <c r="L3936" s="275">
        <v>0.80940000000000001</v>
      </c>
      <c r="M3936" s="275">
        <v>0.752498</v>
      </c>
      <c r="N3936" s="276">
        <v>7.0301457870027191</v>
      </c>
      <c r="O3936" s="273"/>
      <c r="P3936" s="273"/>
    </row>
    <row r="3937" spans="1:16" s="11" customFormat="1">
      <c r="A3937" s="271">
        <v>3934</v>
      </c>
      <c r="C3937" s="272" t="s">
        <v>2469</v>
      </c>
      <c r="D3937" s="272" t="s">
        <v>2477</v>
      </c>
      <c r="E3937" s="272"/>
      <c r="F3937" s="273" t="s">
        <v>3756</v>
      </c>
      <c r="G3937" s="274">
        <v>308313240102</v>
      </c>
      <c r="H3937" s="273" t="s">
        <v>7531</v>
      </c>
      <c r="I3937" s="273" t="s">
        <v>5762</v>
      </c>
      <c r="J3937" s="273" t="s">
        <v>373</v>
      </c>
      <c r="K3937" s="275">
        <v>1.3322000000000001</v>
      </c>
      <c r="L3937" s="275">
        <v>1.3322000000000001</v>
      </c>
      <c r="M3937" s="275">
        <v>1.241309</v>
      </c>
      <c r="N3937" s="276">
        <v>6.822624230596011</v>
      </c>
      <c r="O3937" s="273"/>
      <c r="P3937" s="273"/>
    </row>
    <row r="3938" spans="1:16" s="11" customFormat="1">
      <c r="A3938" s="271">
        <v>3935</v>
      </c>
      <c r="C3938" s="272" t="s">
        <v>2469</v>
      </c>
      <c r="D3938" s="272" t="s">
        <v>2477</v>
      </c>
      <c r="E3938" s="272"/>
      <c r="F3938" s="273" t="s">
        <v>3756</v>
      </c>
      <c r="G3938" s="274">
        <v>308313240104</v>
      </c>
      <c r="H3938" s="273" t="s">
        <v>7532</v>
      </c>
      <c r="I3938" s="273" t="s">
        <v>5750</v>
      </c>
      <c r="J3938" s="273" t="s">
        <v>373</v>
      </c>
      <c r="K3938" s="275">
        <v>1.0907199999999999</v>
      </c>
      <c r="L3938" s="275">
        <v>1.0907199999999999</v>
      </c>
      <c r="M3938" s="275">
        <v>1.0179020000000001</v>
      </c>
      <c r="N3938" s="276">
        <v>6.6761405310253625</v>
      </c>
      <c r="O3938" s="273"/>
      <c r="P3938" s="273"/>
    </row>
    <row r="3939" spans="1:16" s="11" customFormat="1">
      <c r="A3939" s="271">
        <v>3936</v>
      </c>
      <c r="C3939" s="272" t="s">
        <v>2469</v>
      </c>
      <c r="D3939" s="272" t="s">
        <v>2477</v>
      </c>
      <c r="E3939" s="272"/>
      <c r="F3939" s="273" t="s">
        <v>7533</v>
      </c>
      <c r="G3939" s="274">
        <v>308313240603</v>
      </c>
      <c r="H3939" s="273" t="s">
        <v>7534</v>
      </c>
      <c r="I3939" s="273" t="s">
        <v>5750</v>
      </c>
      <c r="J3939" s="273" t="s">
        <v>373</v>
      </c>
      <c r="K3939" s="275">
        <v>0.69913099999999995</v>
      </c>
      <c r="L3939" s="275">
        <v>0.69913099999999995</v>
      </c>
      <c r="M3939" s="275">
        <v>0.65272200000000002</v>
      </c>
      <c r="N3939" s="276">
        <v>6.6380978672094244</v>
      </c>
      <c r="O3939" s="273"/>
      <c r="P3939" s="273"/>
    </row>
    <row r="3940" spans="1:16" s="11" customFormat="1">
      <c r="A3940" s="271">
        <v>3937</v>
      </c>
      <c r="C3940" s="272" t="s">
        <v>2469</v>
      </c>
      <c r="D3940" s="272" t="s">
        <v>2477</v>
      </c>
      <c r="E3940" s="272"/>
      <c r="F3940" s="273" t="s">
        <v>7522</v>
      </c>
      <c r="G3940" s="274">
        <v>308313240501</v>
      </c>
      <c r="H3940" s="273" t="s">
        <v>7535</v>
      </c>
      <c r="I3940" s="273" t="s">
        <v>5762</v>
      </c>
      <c r="J3940" s="273" t="s">
        <v>373</v>
      </c>
      <c r="K3940" s="275">
        <v>0.47139999999999999</v>
      </c>
      <c r="L3940" s="275">
        <v>0.47139999999999999</v>
      </c>
      <c r="M3940" s="275">
        <v>0.44112899999999999</v>
      </c>
      <c r="N3940" s="276">
        <v>6.4215103945693661</v>
      </c>
      <c r="O3940" s="273"/>
      <c r="P3940" s="273"/>
    </row>
    <row r="3941" spans="1:16" s="11" customFormat="1">
      <c r="A3941" s="271">
        <v>3938</v>
      </c>
      <c r="C3941" s="272" t="s">
        <v>2469</v>
      </c>
      <c r="D3941" s="272" t="s">
        <v>2477</v>
      </c>
      <c r="E3941" s="272"/>
      <c r="F3941" s="273" t="s">
        <v>3761</v>
      </c>
      <c r="G3941" s="274">
        <v>308313340102</v>
      </c>
      <c r="H3941" s="273" t="s">
        <v>7536</v>
      </c>
      <c r="I3941" s="273" t="s">
        <v>5750</v>
      </c>
      <c r="J3941" s="273" t="s">
        <v>373</v>
      </c>
      <c r="K3941" s="275">
        <v>0.83720000000000006</v>
      </c>
      <c r="L3941" s="275">
        <v>0.83720000000000006</v>
      </c>
      <c r="M3941" s="275">
        <v>0.78351300000000001</v>
      </c>
      <c r="N3941" s="276">
        <v>6.4126851409460146</v>
      </c>
      <c r="O3941" s="273"/>
      <c r="P3941" s="273"/>
    </row>
    <row r="3942" spans="1:16" s="11" customFormat="1">
      <c r="A3942" s="271">
        <v>3939</v>
      </c>
      <c r="C3942" s="272" t="s">
        <v>2469</v>
      </c>
      <c r="D3942" s="272" t="s">
        <v>2477</v>
      </c>
      <c r="E3942" s="272"/>
      <c r="F3942" s="273" t="s">
        <v>7533</v>
      </c>
      <c r="G3942" s="274">
        <v>308313240602</v>
      </c>
      <c r="H3942" s="273" t="s">
        <v>7537</v>
      </c>
      <c r="I3942" s="273" t="s">
        <v>5750</v>
      </c>
      <c r="J3942" s="273" t="s">
        <v>373</v>
      </c>
      <c r="K3942" s="275">
        <v>0.59899999999999998</v>
      </c>
      <c r="L3942" s="275">
        <v>0.59899999999999998</v>
      </c>
      <c r="M3942" s="275">
        <v>0.56088000000000005</v>
      </c>
      <c r="N3942" s="276">
        <v>6.3639398998330448</v>
      </c>
      <c r="O3942" s="273"/>
      <c r="P3942" s="273"/>
    </row>
    <row r="3943" spans="1:16" s="11" customFormat="1">
      <c r="A3943" s="271">
        <v>3940</v>
      </c>
      <c r="C3943" s="272" t="s">
        <v>2469</v>
      </c>
      <c r="D3943" s="272" t="s">
        <v>2477</v>
      </c>
      <c r="E3943" s="272"/>
      <c r="F3943" s="273" t="s">
        <v>3761</v>
      </c>
      <c r="G3943" s="274">
        <v>308313340104</v>
      </c>
      <c r="H3943" s="273" t="s">
        <v>7538</v>
      </c>
      <c r="I3943" s="273" t="s">
        <v>5750</v>
      </c>
      <c r="J3943" s="273" t="s">
        <v>373</v>
      </c>
      <c r="K3943" s="275">
        <v>0.34460000000000002</v>
      </c>
      <c r="L3943" s="275">
        <v>0.34460000000000002</v>
      </c>
      <c r="M3943" s="275">
        <v>0.322716</v>
      </c>
      <c r="N3943" s="276">
        <v>6.3505513639001778</v>
      </c>
      <c r="O3943" s="273"/>
      <c r="P3943" s="273"/>
    </row>
    <row r="3944" spans="1:16" s="11" customFormat="1">
      <c r="A3944" s="271">
        <v>3941</v>
      </c>
      <c r="C3944" s="272" t="s">
        <v>2469</v>
      </c>
      <c r="D3944" s="272" t="s">
        <v>2477</v>
      </c>
      <c r="E3944" s="272"/>
      <c r="F3944" s="273" t="s">
        <v>7527</v>
      </c>
      <c r="G3944" s="274">
        <v>308313240401</v>
      </c>
      <c r="H3944" s="273" t="s">
        <v>7539</v>
      </c>
      <c r="I3944" s="273" t="s">
        <v>5750</v>
      </c>
      <c r="J3944" s="273" t="s">
        <v>373</v>
      </c>
      <c r="K3944" s="275">
        <v>1.1220000000000001</v>
      </c>
      <c r="L3944" s="275">
        <v>1.1220000000000001</v>
      </c>
      <c r="M3944" s="275">
        <v>1.0517810000000001</v>
      </c>
      <c r="N3944" s="276">
        <v>6.2583778966131929</v>
      </c>
      <c r="O3944" s="273"/>
      <c r="P3944" s="273"/>
    </row>
    <row r="3945" spans="1:16" s="11" customFormat="1">
      <c r="A3945" s="271">
        <v>3942</v>
      </c>
      <c r="C3945" s="272" t="s">
        <v>2469</v>
      </c>
      <c r="D3945" s="272" t="s">
        <v>2477</v>
      </c>
      <c r="E3945" s="272"/>
      <c r="F3945" s="273" t="s">
        <v>3754</v>
      </c>
      <c r="G3945" s="274">
        <v>308313140203</v>
      </c>
      <c r="H3945" s="273" t="s">
        <v>7540</v>
      </c>
      <c r="I3945" s="273" t="s">
        <v>5750</v>
      </c>
      <c r="J3945" s="273" t="s">
        <v>373</v>
      </c>
      <c r="K3945" s="275">
        <v>1.49922</v>
      </c>
      <c r="L3945" s="275">
        <v>1.49922</v>
      </c>
      <c r="M3945" s="275">
        <v>1.4058649999999999</v>
      </c>
      <c r="N3945" s="276">
        <v>6.2269046570883582</v>
      </c>
      <c r="O3945" s="273"/>
      <c r="P3945" s="273"/>
    </row>
    <row r="3946" spans="1:16" s="11" customFormat="1">
      <c r="A3946" s="271">
        <v>3943</v>
      </c>
      <c r="C3946" s="272" t="s">
        <v>2469</v>
      </c>
      <c r="D3946" s="272" t="s">
        <v>2477</v>
      </c>
      <c r="E3946" s="272"/>
      <c r="F3946" s="273" t="s">
        <v>3749</v>
      </c>
      <c r="G3946" s="274">
        <v>308313240303</v>
      </c>
      <c r="H3946" s="273" t="s">
        <v>7541</v>
      </c>
      <c r="I3946" s="273" t="s">
        <v>5750</v>
      </c>
      <c r="J3946" s="273" t="s">
        <v>373</v>
      </c>
      <c r="K3946" s="275">
        <v>1.15825</v>
      </c>
      <c r="L3946" s="275">
        <v>1.15825</v>
      </c>
      <c r="M3946" s="275">
        <v>1.0871090000000001</v>
      </c>
      <c r="N3946" s="276">
        <v>6.142110943233317</v>
      </c>
      <c r="O3946" s="273"/>
      <c r="P3946" s="273"/>
    </row>
    <row r="3947" spans="1:16" s="11" customFormat="1">
      <c r="A3947" s="271">
        <v>3944</v>
      </c>
      <c r="C3947" s="272" t="s">
        <v>2469</v>
      </c>
      <c r="D3947" s="272" t="s">
        <v>2477</v>
      </c>
      <c r="E3947" s="272"/>
      <c r="F3947" s="273" t="s">
        <v>3754</v>
      </c>
      <c r="G3947" s="274">
        <v>308313140202</v>
      </c>
      <c r="H3947" s="273" t="s">
        <v>7542</v>
      </c>
      <c r="I3947" s="273" t="s">
        <v>5750</v>
      </c>
      <c r="J3947" s="273" t="s">
        <v>373</v>
      </c>
      <c r="K3947" s="275">
        <v>0.628</v>
      </c>
      <c r="L3947" s="275">
        <v>0.628</v>
      </c>
      <c r="M3947" s="275">
        <v>0.58943100000000004</v>
      </c>
      <c r="N3947" s="276">
        <v>6.1415605095541341</v>
      </c>
      <c r="O3947" s="273"/>
      <c r="P3947" s="273"/>
    </row>
    <row r="3948" spans="1:16" s="11" customFormat="1">
      <c r="A3948" s="271">
        <v>3945</v>
      </c>
      <c r="C3948" s="272" t="s">
        <v>2469</v>
      </c>
      <c r="D3948" s="272" t="s">
        <v>2477</v>
      </c>
      <c r="E3948" s="272"/>
      <c r="F3948" s="273" t="s">
        <v>3763</v>
      </c>
      <c r="G3948" s="274">
        <v>308313240205</v>
      </c>
      <c r="H3948" s="273" t="s">
        <v>7543</v>
      </c>
      <c r="I3948" s="273" t="s">
        <v>5750</v>
      </c>
      <c r="J3948" s="273" t="s">
        <v>373</v>
      </c>
      <c r="K3948" s="275">
        <v>0.56879999999999997</v>
      </c>
      <c r="L3948" s="275">
        <v>0.56879999999999997</v>
      </c>
      <c r="M3948" s="275">
        <v>0.53394299999999995</v>
      </c>
      <c r="N3948" s="276">
        <v>6.1281645569620302</v>
      </c>
      <c r="O3948" s="273"/>
      <c r="P3948" s="273"/>
    </row>
    <row r="3949" spans="1:16" s="11" customFormat="1">
      <c r="A3949" s="271">
        <v>3946</v>
      </c>
      <c r="C3949" s="272" t="s">
        <v>2469</v>
      </c>
      <c r="D3949" s="272" t="s">
        <v>2477</v>
      </c>
      <c r="E3949" s="272"/>
      <c r="F3949" s="273" t="s">
        <v>7533</v>
      </c>
      <c r="G3949" s="274">
        <v>308313240601</v>
      </c>
      <c r="H3949" s="273" t="s">
        <v>7544</v>
      </c>
      <c r="I3949" s="273" t="s">
        <v>5750</v>
      </c>
      <c r="J3949" s="273" t="s">
        <v>373</v>
      </c>
      <c r="K3949" s="275">
        <v>0.47586899999999999</v>
      </c>
      <c r="L3949" s="275">
        <v>0.47586899999999999</v>
      </c>
      <c r="M3949" s="275">
        <v>0.44695099999999999</v>
      </c>
      <c r="N3949" s="276">
        <v>6.0768825033780303</v>
      </c>
      <c r="O3949" s="273"/>
      <c r="P3949" s="273"/>
    </row>
    <row r="3950" spans="1:16" s="11" customFormat="1">
      <c r="A3950" s="271">
        <v>3947</v>
      </c>
      <c r="C3950" s="272" t="s">
        <v>2469</v>
      </c>
      <c r="D3950" s="272" t="s">
        <v>2477</v>
      </c>
      <c r="E3950" s="272"/>
      <c r="F3950" s="273" t="s">
        <v>3751</v>
      </c>
      <c r="G3950" s="274">
        <v>308313140104</v>
      </c>
      <c r="H3950" s="273" t="s">
        <v>7545</v>
      </c>
      <c r="I3950" s="273" t="s">
        <v>5750</v>
      </c>
      <c r="J3950" s="273" t="s">
        <v>373</v>
      </c>
      <c r="K3950" s="275">
        <v>1.1526000000000001</v>
      </c>
      <c r="L3950" s="275">
        <v>1.1526000000000001</v>
      </c>
      <c r="M3950" s="275">
        <v>1.0840460000000001</v>
      </c>
      <c r="N3950" s="276">
        <v>5.947770258545896</v>
      </c>
      <c r="O3950" s="273"/>
      <c r="P3950" s="273"/>
    </row>
    <row r="3951" spans="1:16" s="11" customFormat="1">
      <c r="A3951" s="271">
        <v>3948</v>
      </c>
      <c r="C3951" s="272" t="s">
        <v>2469</v>
      </c>
      <c r="D3951" s="272" t="s">
        <v>2477</v>
      </c>
      <c r="E3951" s="272"/>
      <c r="F3951" s="273" t="s">
        <v>3749</v>
      </c>
      <c r="G3951" s="274">
        <v>308313240304</v>
      </c>
      <c r="H3951" s="273" t="s">
        <v>7546</v>
      </c>
      <c r="I3951" s="273" t="s">
        <v>5750</v>
      </c>
      <c r="J3951" s="273" t="s">
        <v>373</v>
      </c>
      <c r="K3951" s="275">
        <v>0.60648599999999997</v>
      </c>
      <c r="L3951" s="275">
        <v>0.60648599999999997</v>
      </c>
      <c r="M3951" s="275">
        <v>0.57143100000000002</v>
      </c>
      <c r="N3951" s="276">
        <v>5.7800180053620283</v>
      </c>
      <c r="O3951" s="273"/>
      <c r="P3951" s="273"/>
    </row>
    <row r="3952" spans="1:16" s="11" customFormat="1">
      <c r="A3952" s="271">
        <v>3949</v>
      </c>
      <c r="C3952" s="272" t="s">
        <v>2469</v>
      </c>
      <c r="D3952" s="272" t="s">
        <v>2477</v>
      </c>
      <c r="E3952" s="272"/>
      <c r="F3952" s="273" t="s">
        <v>7515</v>
      </c>
      <c r="G3952" s="274">
        <v>308313340304</v>
      </c>
      <c r="H3952" s="273" t="s">
        <v>7547</v>
      </c>
      <c r="I3952" s="273" t="s">
        <v>5750</v>
      </c>
      <c r="J3952" s="273" t="s">
        <v>373</v>
      </c>
      <c r="K3952" s="275">
        <v>0.94720000000000004</v>
      </c>
      <c r="L3952" s="275">
        <v>0.94720000000000004</v>
      </c>
      <c r="M3952" s="275">
        <v>0.895316</v>
      </c>
      <c r="N3952" s="276">
        <v>5.4776182432432474</v>
      </c>
      <c r="O3952" s="273"/>
      <c r="P3952" s="273"/>
    </row>
    <row r="3953" spans="1:16" s="11" customFormat="1">
      <c r="A3953" s="271">
        <v>3950</v>
      </c>
      <c r="C3953" s="272" t="s">
        <v>2469</v>
      </c>
      <c r="D3953" s="272" t="s">
        <v>2477</v>
      </c>
      <c r="E3953" s="272"/>
      <c r="F3953" s="273" t="s">
        <v>7520</v>
      </c>
      <c r="G3953" s="274">
        <v>308313340401</v>
      </c>
      <c r="H3953" s="273" t="s">
        <v>7471</v>
      </c>
      <c r="I3953" s="273" t="s">
        <v>5750</v>
      </c>
      <c r="J3953" s="273" t="s">
        <v>373</v>
      </c>
      <c r="K3953" s="275">
        <v>0.2238</v>
      </c>
      <c r="L3953" s="275">
        <v>0.2238</v>
      </c>
      <c r="M3953" s="275">
        <v>0.21193300000000001</v>
      </c>
      <c r="N3953" s="276">
        <v>5.3025022341376173</v>
      </c>
      <c r="O3953" s="273"/>
      <c r="P3953" s="273"/>
    </row>
    <row r="3954" spans="1:16" s="11" customFormat="1">
      <c r="A3954" s="271">
        <v>3951</v>
      </c>
      <c r="C3954" s="272" t="s">
        <v>2469</v>
      </c>
      <c r="D3954" s="272" t="s">
        <v>2477</v>
      </c>
      <c r="E3954" s="272"/>
      <c r="F3954" s="273" t="s">
        <v>3751</v>
      </c>
      <c r="G3954" s="274">
        <v>308313140107</v>
      </c>
      <c r="H3954" s="273" t="s">
        <v>7548</v>
      </c>
      <c r="I3954" s="273" t="s">
        <v>5750</v>
      </c>
      <c r="J3954" s="273" t="s">
        <v>373</v>
      </c>
      <c r="K3954" s="275">
        <v>1.48804</v>
      </c>
      <c r="L3954" s="275">
        <v>1.48804</v>
      </c>
      <c r="M3954" s="275">
        <v>1.4096059999999999</v>
      </c>
      <c r="N3954" s="276">
        <v>5.27096045805221</v>
      </c>
      <c r="O3954" s="273"/>
      <c r="P3954" s="273"/>
    </row>
    <row r="3955" spans="1:16" s="11" customFormat="1">
      <c r="A3955" s="271">
        <v>3952</v>
      </c>
      <c r="C3955" s="272" t="s">
        <v>2469</v>
      </c>
      <c r="D3955" s="272" t="s">
        <v>2477</v>
      </c>
      <c r="E3955" s="272"/>
      <c r="F3955" s="273" t="s">
        <v>3761</v>
      </c>
      <c r="G3955" s="274">
        <v>308313340103</v>
      </c>
      <c r="H3955" s="273" t="s">
        <v>7549</v>
      </c>
      <c r="I3955" s="273" t="s">
        <v>5750</v>
      </c>
      <c r="J3955" s="273" t="s">
        <v>373</v>
      </c>
      <c r="K3955" s="275">
        <v>0.94350000000000001</v>
      </c>
      <c r="L3955" s="275">
        <v>0.94350000000000001</v>
      </c>
      <c r="M3955" s="275">
        <v>0.91133399999999998</v>
      </c>
      <c r="N3955" s="276">
        <v>3.4092209856915767</v>
      </c>
      <c r="O3955" s="273"/>
      <c r="P3955" s="273"/>
    </row>
    <row r="3956" spans="1:16" s="11" customFormat="1">
      <c r="A3956" s="271">
        <v>3953</v>
      </c>
      <c r="C3956" s="272" t="s">
        <v>2469</v>
      </c>
      <c r="D3956" s="272" t="s">
        <v>2477</v>
      </c>
      <c r="E3956" s="272"/>
      <c r="F3956" s="273" t="s">
        <v>3751</v>
      </c>
      <c r="G3956" s="274">
        <v>308313140105</v>
      </c>
      <c r="H3956" s="273" t="s">
        <v>7550</v>
      </c>
      <c r="I3956" s="273" t="s">
        <v>5750</v>
      </c>
      <c r="J3956" s="273" t="s">
        <v>373</v>
      </c>
      <c r="K3956" s="275">
        <v>0.755</v>
      </c>
      <c r="L3956" s="275">
        <v>0.755</v>
      </c>
      <c r="M3956" s="275">
        <v>0.73664799999999997</v>
      </c>
      <c r="N3956" s="276">
        <v>2.430728476821197</v>
      </c>
      <c r="O3956" s="273"/>
      <c r="P3956" s="273"/>
    </row>
    <row r="3957" spans="1:16" s="11" customFormat="1">
      <c r="A3957" s="271">
        <v>3954</v>
      </c>
      <c r="C3957" s="272" t="s">
        <v>2469</v>
      </c>
      <c r="D3957" s="272" t="s">
        <v>2477</v>
      </c>
      <c r="E3957" s="272"/>
      <c r="F3957" s="273" t="s">
        <v>7515</v>
      </c>
      <c r="G3957" s="274">
        <v>308313340303</v>
      </c>
      <c r="H3957" s="273" t="s">
        <v>7551</v>
      </c>
      <c r="I3957" s="273" t="s">
        <v>5750</v>
      </c>
      <c r="J3957" s="273" t="s">
        <v>373</v>
      </c>
      <c r="K3957" s="275">
        <v>0.71940000000000004</v>
      </c>
      <c r="L3957" s="275">
        <v>0.71940000000000004</v>
      </c>
      <c r="M3957" s="275">
        <v>0.70268799999999998</v>
      </c>
      <c r="N3957" s="276">
        <v>2.3230469835974503</v>
      </c>
      <c r="O3957" s="273"/>
      <c r="P3957" s="273"/>
    </row>
    <row r="3958" spans="1:16" s="11" customFormat="1">
      <c r="A3958" s="271">
        <v>3955</v>
      </c>
      <c r="C3958" s="272" t="s">
        <v>2469</v>
      </c>
      <c r="D3958" s="272" t="s">
        <v>2477</v>
      </c>
      <c r="E3958" s="272"/>
      <c r="F3958" s="273" t="s">
        <v>7552</v>
      </c>
      <c r="G3958" s="274">
        <v>308334340403</v>
      </c>
      <c r="H3958" s="273" t="s">
        <v>7553</v>
      </c>
      <c r="I3958" s="273" t="s">
        <v>5750</v>
      </c>
      <c r="J3958" s="273" t="s">
        <v>373</v>
      </c>
      <c r="K3958" s="275">
        <v>0.38800000000000001</v>
      </c>
      <c r="L3958" s="275">
        <v>0.38800000000000001</v>
      </c>
      <c r="M3958" s="275">
        <v>0.385071</v>
      </c>
      <c r="N3958" s="276">
        <v>0.75489690721649871</v>
      </c>
      <c r="O3958" s="273"/>
      <c r="P3958" s="273"/>
    </row>
    <row r="3959" spans="1:16" s="11" customFormat="1">
      <c r="A3959" s="271">
        <v>3956</v>
      </c>
      <c r="C3959" s="272" t="s">
        <v>2469</v>
      </c>
      <c r="D3959" s="272" t="s">
        <v>2477</v>
      </c>
      <c r="E3959" s="272"/>
      <c r="F3959" s="273" t="s">
        <v>3769</v>
      </c>
      <c r="G3959" s="274">
        <v>308334140207</v>
      </c>
      <c r="H3959" s="273" t="s">
        <v>7554</v>
      </c>
      <c r="I3959" s="273" t="s">
        <v>5750</v>
      </c>
      <c r="J3959" s="273" t="s">
        <v>373</v>
      </c>
      <c r="K3959" s="275">
        <v>0.88597999999999999</v>
      </c>
      <c r="L3959" s="275">
        <v>0.88597999999999999</v>
      </c>
      <c r="M3959" s="275">
        <v>0.71170299999999997</v>
      </c>
      <c r="N3959" s="276">
        <v>19.6705343235739</v>
      </c>
      <c r="O3959" s="273"/>
      <c r="P3959" s="273"/>
    </row>
    <row r="3960" spans="1:16" s="11" customFormat="1">
      <c r="A3960" s="271">
        <v>3957</v>
      </c>
      <c r="C3960" s="272" t="s">
        <v>2469</v>
      </c>
      <c r="D3960" s="272" t="s">
        <v>2477</v>
      </c>
      <c r="E3960" s="272"/>
      <c r="F3960" s="273" t="s">
        <v>7555</v>
      </c>
      <c r="G3960" s="274">
        <v>308334140502</v>
      </c>
      <c r="H3960" s="273" t="s">
        <v>7556</v>
      </c>
      <c r="I3960" s="273" t="s">
        <v>5750</v>
      </c>
      <c r="J3960" s="273" t="s">
        <v>373</v>
      </c>
      <c r="K3960" s="275">
        <v>1.0324</v>
      </c>
      <c r="L3960" s="275">
        <v>1.0324</v>
      </c>
      <c r="M3960" s="275">
        <v>0.86973599999999995</v>
      </c>
      <c r="N3960" s="276">
        <v>15.755908562572648</v>
      </c>
      <c r="O3960" s="273"/>
      <c r="P3960" s="273"/>
    </row>
    <row r="3961" spans="1:16" s="11" customFormat="1">
      <c r="A3961" s="271">
        <v>3958</v>
      </c>
      <c r="C3961" s="272" t="s">
        <v>2469</v>
      </c>
      <c r="D3961" s="272" t="s">
        <v>2477</v>
      </c>
      <c r="E3961" s="272"/>
      <c r="F3961" s="273" t="s">
        <v>7557</v>
      </c>
      <c r="G3961" s="274">
        <v>308334240501</v>
      </c>
      <c r="H3961" s="273" t="s">
        <v>7558</v>
      </c>
      <c r="I3961" s="273" t="s">
        <v>5750</v>
      </c>
      <c r="J3961" s="273" t="s">
        <v>373</v>
      </c>
      <c r="K3961" s="275">
        <v>0.83453999999999995</v>
      </c>
      <c r="L3961" s="275">
        <v>0.83453999999999995</v>
      </c>
      <c r="M3961" s="275">
        <v>0.70800399999999997</v>
      </c>
      <c r="N3961" s="276">
        <v>15.162364895631125</v>
      </c>
      <c r="O3961" s="273"/>
      <c r="P3961" s="273"/>
    </row>
    <row r="3962" spans="1:16" s="11" customFormat="1">
      <c r="A3962" s="271">
        <v>3959</v>
      </c>
      <c r="C3962" s="272" t="s">
        <v>2469</v>
      </c>
      <c r="D3962" s="272" t="s">
        <v>2477</v>
      </c>
      <c r="E3962" s="272"/>
      <c r="F3962" s="273" t="s">
        <v>3767</v>
      </c>
      <c r="G3962" s="274">
        <v>308334240102</v>
      </c>
      <c r="H3962" s="273" t="s">
        <v>7559</v>
      </c>
      <c r="I3962" s="273" t="s">
        <v>5750</v>
      </c>
      <c r="J3962" s="273" t="s">
        <v>373</v>
      </c>
      <c r="K3962" s="275">
        <v>1.0737000000000001</v>
      </c>
      <c r="L3962" s="275">
        <v>1.0737000000000001</v>
      </c>
      <c r="M3962" s="275">
        <v>0.91136799999999996</v>
      </c>
      <c r="N3962" s="276">
        <v>15.118934525472676</v>
      </c>
      <c r="O3962" s="273"/>
      <c r="P3962" s="273"/>
    </row>
    <row r="3963" spans="1:16" s="11" customFormat="1">
      <c r="A3963" s="271">
        <v>3960</v>
      </c>
      <c r="C3963" s="272" t="s">
        <v>2469</v>
      </c>
      <c r="D3963" s="272" t="s">
        <v>2477</v>
      </c>
      <c r="E3963" s="272"/>
      <c r="F3963" s="273" t="s">
        <v>7557</v>
      </c>
      <c r="G3963" s="274">
        <v>308334240502</v>
      </c>
      <c r="H3963" s="273" t="s">
        <v>7560</v>
      </c>
      <c r="I3963" s="273" t="s">
        <v>5750</v>
      </c>
      <c r="J3963" s="273" t="s">
        <v>373</v>
      </c>
      <c r="K3963" s="275">
        <v>0.41339999999999999</v>
      </c>
      <c r="L3963" s="275">
        <v>0.41339999999999999</v>
      </c>
      <c r="M3963" s="275">
        <v>0.35153200000000001</v>
      </c>
      <c r="N3963" s="276">
        <v>14.965650701499753</v>
      </c>
      <c r="O3963" s="273"/>
      <c r="P3963" s="273"/>
    </row>
    <row r="3964" spans="1:16" s="11" customFormat="1">
      <c r="A3964" s="271">
        <v>3961</v>
      </c>
      <c r="C3964" s="272" t="s">
        <v>2469</v>
      </c>
      <c r="D3964" s="272" t="s">
        <v>2477</v>
      </c>
      <c r="E3964" s="272"/>
      <c r="F3964" s="273" t="s">
        <v>3767</v>
      </c>
      <c r="G3964" s="274">
        <v>308334240103</v>
      </c>
      <c r="H3964" s="273" t="s">
        <v>7561</v>
      </c>
      <c r="I3964" s="273" t="s">
        <v>5750</v>
      </c>
      <c r="J3964" s="273" t="s">
        <v>373</v>
      </c>
      <c r="K3964" s="275">
        <v>1.1013999999999999</v>
      </c>
      <c r="L3964" s="275">
        <v>1.1013999999999999</v>
      </c>
      <c r="M3964" s="275">
        <v>0.94540800000000003</v>
      </c>
      <c r="N3964" s="276">
        <v>14.16306518975848</v>
      </c>
      <c r="O3964" s="273"/>
      <c r="P3964" s="273"/>
    </row>
    <row r="3965" spans="1:16" s="11" customFormat="1">
      <c r="A3965" s="271">
        <v>3962</v>
      </c>
      <c r="C3965" s="272" t="s">
        <v>2469</v>
      </c>
      <c r="D3965" s="272" t="s">
        <v>2477</v>
      </c>
      <c r="E3965" s="272"/>
      <c r="F3965" s="273" t="s">
        <v>3776</v>
      </c>
      <c r="G3965" s="274">
        <v>308334140303</v>
      </c>
      <c r="H3965" s="273" t="s">
        <v>7562</v>
      </c>
      <c r="I3965" s="273" t="s">
        <v>5750</v>
      </c>
      <c r="J3965" s="273" t="s">
        <v>373</v>
      </c>
      <c r="K3965" s="275">
        <v>1.13489</v>
      </c>
      <c r="L3965" s="275">
        <v>1.13489</v>
      </c>
      <c r="M3965" s="275">
        <v>0.99864200000000003</v>
      </c>
      <c r="N3965" s="276">
        <v>12.005392593114745</v>
      </c>
      <c r="O3965" s="273"/>
      <c r="P3965" s="273"/>
    </row>
    <row r="3966" spans="1:16" s="11" customFormat="1">
      <c r="A3966" s="271">
        <v>3963</v>
      </c>
      <c r="C3966" s="272" t="s">
        <v>2469</v>
      </c>
      <c r="D3966" s="272" t="s">
        <v>2477</v>
      </c>
      <c r="E3966" s="272"/>
      <c r="F3966" s="273" t="s">
        <v>3778</v>
      </c>
      <c r="G3966" s="274">
        <v>308334140401</v>
      </c>
      <c r="H3966" s="273" t="s">
        <v>7563</v>
      </c>
      <c r="I3966" s="273" t="s">
        <v>5750</v>
      </c>
      <c r="J3966" s="273" t="s">
        <v>373</v>
      </c>
      <c r="K3966" s="275">
        <v>1.5866</v>
      </c>
      <c r="L3966" s="275">
        <v>1.5866</v>
      </c>
      <c r="M3966" s="275">
        <v>1.396941</v>
      </c>
      <c r="N3966" s="276">
        <v>11.953800579856297</v>
      </c>
      <c r="O3966" s="273"/>
      <c r="P3966" s="273"/>
    </row>
    <row r="3967" spans="1:16" s="11" customFormat="1">
      <c r="A3967" s="271">
        <v>3964</v>
      </c>
      <c r="C3967" s="272" t="s">
        <v>2469</v>
      </c>
      <c r="D3967" s="272" t="s">
        <v>2477</v>
      </c>
      <c r="E3967" s="272"/>
      <c r="F3967" s="273" t="s">
        <v>3773</v>
      </c>
      <c r="G3967" s="274">
        <v>308334240203</v>
      </c>
      <c r="H3967" s="273" t="s">
        <v>7564</v>
      </c>
      <c r="I3967" s="273" t="s">
        <v>5750</v>
      </c>
      <c r="J3967" s="273" t="s">
        <v>373</v>
      </c>
      <c r="K3967" s="275">
        <v>0.84249499999999999</v>
      </c>
      <c r="L3967" s="275">
        <v>0.84249499999999999</v>
      </c>
      <c r="M3967" s="275">
        <v>0.74423300000000003</v>
      </c>
      <c r="N3967" s="276">
        <v>11.663214618484378</v>
      </c>
      <c r="O3967" s="273"/>
      <c r="P3967" s="273"/>
    </row>
    <row r="3968" spans="1:16" s="11" customFormat="1">
      <c r="A3968" s="271">
        <v>3965</v>
      </c>
      <c r="C3968" s="272" t="s">
        <v>2469</v>
      </c>
      <c r="D3968" s="272" t="s">
        <v>2477</v>
      </c>
      <c r="E3968" s="272"/>
      <c r="F3968" s="273" t="s">
        <v>3776</v>
      </c>
      <c r="G3968" s="274">
        <v>308334140302</v>
      </c>
      <c r="H3968" s="273" t="s">
        <v>7565</v>
      </c>
      <c r="I3968" s="273" t="s">
        <v>5750</v>
      </c>
      <c r="J3968" s="273" t="s">
        <v>373</v>
      </c>
      <c r="K3968" s="275">
        <v>1.1928000000000001</v>
      </c>
      <c r="L3968" s="275">
        <v>1.1928000000000001</v>
      </c>
      <c r="M3968" s="275">
        <v>1.054781</v>
      </c>
      <c r="N3968" s="276">
        <v>11.571009389671371</v>
      </c>
      <c r="O3968" s="273"/>
      <c r="P3968" s="273"/>
    </row>
    <row r="3969" spans="1:16" s="11" customFormat="1">
      <c r="A3969" s="271">
        <v>3966</v>
      </c>
      <c r="C3969" s="272" t="s">
        <v>2469</v>
      </c>
      <c r="D3969" s="272" t="s">
        <v>2477</v>
      </c>
      <c r="E3969" s="272"/>
      <c r="F3969" s="273" t="s">
        <v>3774</v>
      </c>
      <c r="G3969" s="274">
        <v>308334240305</v>
      </c>
      <c r="H3969" s="273" t="s">
        <v>7566</v>
      </c>
      <c r="I3969" s="273" t="s">
        <v>5750</v>
      </c>
      <c r="J3969" s="273" t="s">
        <v>373</v>
      </c>
      <c r="K3969" s="275">
        <v>0.87956000000000001</v>
      </c>
      <c r="L3969" s="275">
        <v>0.87956000000000001</v>
      </c>
      <c r="M3969" s="275">
        <v>0.77949000000000002</v>
      </c>
      <c r="N3969" s="276">
        <v>11.37727954886534</v>
      </c>
      <c r="O3969" s="273"/>
      <c r="P3969" s="273"/>
    </row>
    <row r="3970" spans="1:16" s="11" customFormat="1">
      <c r="A3970" s="271">
        <v>3967</v>
      </c>
      <c r="C3970" s="272" t="s">
        <v>2469</v>
      </c>
      <c r="D3970" s="272" t="s">
        <v>2477</v>
      </c>
      <c r="E3970" s="272"/>
      <c r="F3970" s="273" t="s">
        <v>7555</v>
      </c>
      <c r="G3970" s="274">
        <v>308334140503</v>
      </c>
      <c r="H3970" s="273" t="s">
        <v>7567</v>
      </c>
      <c r="I3970" s="273" t="s">
        <v>5750</v>
      </c>
      <c r="J3970" s="273" t="s">
        <v>373</v>
      </c>
      <c r="K3970" s="275">
        <v>1.2497</v>
      </c>
      <c r="L3970" s="275">
        <v>1.2497</v>
      </c>
      <c r="M3970" s="275">
        <v>1.117361</v>
      </c>
      <c r="N3970" s="276">
        <v>10.589661518764503</v>
      </c>
      <c r="O3970" s="273"/>
      <c r="P3970" s="273"/>
    </row>
    <row r="3971" spans="1:16" s="11" customFormat="1">
      <c r="A3971" s="271">
        <v>3968</v>
      </c>
      <c r="C3971" s="272" t="s">
        <v>2469</v>
      </c>
      <c r="D3971" s="272" t="s">
        <v>2477</v>
      </c>
      <c r="E3971" s="272"/>
      <c r="F3971" s="273" t="s">
        <v>3776</v>
      </c>
      <c r="G3971" s="274">
        <v>308334140301</v>
      </c>
      <c r="H3971" s="273" t="s">
        <v>7568</v>
      </c>
      <c r="I3971" s="273" t="s">
        <v>5750</v>
      </c>
      <c r="J3971" s="273" t="s">
        <v>373</v>
      </c>
      <c r="K3971" s="275">
        <v>1.3096000000000001</v>
      </c>
      <c r="L3971" s="275">
        <v>1.3096000000000001</v>
      </c>
      <c r="M3971" s="275">
        <v>1.1721429999999999</v>
      </c>
      <c r="N3971" s="276">
        <v>10.496105681124018</v>
      </c>
      <c r="O3971" s="273"/>
      <c r="P3971" s="273"/>
    </row>
    <row r="3972" spans="1:16" s="11" customFormat="1">
      <c r="A3972" s="271">
        <v>3969</v>
      </c>
      <c r="C3972" s="272" t="s">
        <v>2469</v>
      </c>
      <c r="D3972" s="272" t="s">
        <v>2477</v>
      </c>
      <c r="E3972" s="272"/>
      <c r="F3972" s="273" t="s">
        <v>3778</v>
      </c>
      <c r="G3972" s="274">
        <v>308334140403</v>
      </c>
      <c r="H3972" s="273" t="s">
        <v>7569</v>
      </c>
      <c r="I3972" s="273" t="s">
        <v>5762</v>
      </c>
      <c r="J3972" s="273" t="s">
        <v>373</v>
      </c>
      <c r="K3972" s="275">
        <v>1.141</v>
      </c>
      <c r="L3972" s="275">
        <v>1.141</v>
      </c>
      <c r="M3972" s="275">
        <v>1.0213159999999999</v>
      </c>
      <c r="N3972" s="276">
        <v>10.489395267309389</v>
      </c>
      <c r="O3972" s="273"/>
      <c r="P3972" s="273"/>
    </row>
    <row r="3973" spans="1:16" s="11" customFormat="1">
      <c r="A3973" s="271">
        <v>3970</v>
      </c>
      <c r="C3973" s="272" t="s">
        <v>2469</v>
      </c>
      <c r="D3973" s="272" t="s">
        <v>2477</v>
      </c>
      <c r="E3973" s="272"/>
      <c r="F3973" s="273" t="s">
        <v>7555</v>
      </c>
      <c r="G3973" s="274">
        <v>308334140501</v>
      </c>
      <c r="H3973" s="273" t="s">
        <v>7570</v>
      </c>
      <c r="I3973" s="273" t="s">
        <v>5750</v>
      </c>
      <c r="J3973" s="273" t="s">
        <v>373</v>
      </c>
      <c r="K3973" s="275">
        <v>0.495</v>
      </c>
      <c r="L3973" s="275">
        <v>0.495</v>
      </c>
      <c r="M3973" s="275">
        <v>0.44416899999999998</v>
      </c>
      <c r="N3973" s="276">
        <v>10.268888888888892</v>
      </c>
      <c r="O3973" s="273"/>
      <c r="P3973" s="273"/>
    </row>
    <row r="3974" spans="1:16" s="11" customFormat="1">
      <c r="A3974" s="271">
        <v>3971</v>
      </c>
      <c r="C3974" s="272" t="s">
        <v>2469</v>
      </c>
      <c r="D3974" s="272" t="s">
        <v>2477</v>
      </c>
      <c r="E3974" s="272"/>
      <c r="F3974" s="273" t="s">
        <v>3769</v>
      </c>
      <c r="G3974" s="274">
        <v>308334140204</v>
      </c>
      <c r="H3974" s="273" t="s">
        <v>7571</v>
      </c>
      <c r="I3974" s="273" t="s">
        <v>5750</v>
      </c>
      <c r="J3974" s="273" t="s">
        <v>373</v>
      </c>
      <c r="K3974" s="275">
        <v>1.5646</v>
      </c>
      <c r="L3974" s="275">
        <v>1.5646</v>
      </c>
      <c r="M3974" s="275">
        <v>1.4055200000000001</v>
      </c>
      <c r="N3974" s="276">
        <v>10.16745494055988</v>
      </c>
      <c r="O3974" s="273"/>
      <c r="P3974" s="273"/>
    </row>
    <row r="3975" spans="1:16" s="11" customFormat="1">
      <c r="A3975" s="271">
        <v>3972</v>
      </c>
      <c r="C3975" s="272" t="s">
        <v>2469</v>
      </c>
      <c r="D3975" s="272" t="s">
        <v>2477</v>
      </c>
      <c r="E3975" s="272"/>
      <c r="F3975" s="273" t="s">
        <v>3779</v>
      </c>
      <c r="G3975" s="274">
        <v>308334140104</v>
      </c>
      <c r="H3975" s="273" t="s">
        <v>7572</v>
      </c>
      <c r="I3975" s="273" t="s">
        <v>5750</v>
      </c>
      <c r="J3975" s="273" t="s">
        <v>373</v>
      </c>
      <c r="K3975" s="275">
        <v>1.1454</v>
      </c>
      <c r="L3975" s="275">
        <v>1.1454</v>
      </c>
      <c r="M3975" s="275">
        <v>1.0308850000000001</v>
      </c>
      <c r="N3975" s="276">
        <v>9.9978173563820434</v>
      </c>
      <c r="O3975" s="273"/>
      <c r="P3975" s="273"/>
    </row>
    <row r="3976" spans="1:16" s="11" customFormat="1">
      <c r="A3976" s="271">
        <v>3973</v>
      </c>
      <c r="C3976" s="272" t="s">
        <v>2469</v>
      </c>
      <c r="D3976" s="272" t="s">
        <v>2477</v>
      </c>
      <c r="E3976" s="272"/>
      <c r="F3976" s="273" t="s">
        <v>3774</v>
      </c>
      <c r="G3976" s="274">
        <v>308334240303</v>
      </c>
      <c r="H3976" s="273" t="s">
        <v>6002</v>
      </c>
      <c r="I3976" s="273" t="s">
        <v>5750</v>
      </c>
      <c r="J3976" s="273" t="s">
        <v>373</v>
      </c>
      <c r="K3976" s="275">
        <v>1.1963200000000001</v>
      </c>
      <c r="L3976" s="275">
        <v>1.1963200000000001</v>
      </c>
      <c r="M3976" s="275">
        <v>1.0829679999999999</v>
      </c>
      <c r="N3976" s="276">
        <v>9.4750568409790112</v>
      </c>
      <c r="O3976" s="273"/>
      <c r="P3976" s="273"/>
    </row>
    <row r="3977" spans="1:16" s="11" customFormat="1">
      <c r="A3977" s="271">
        <v>3974</v>
      </c>
      <c r="C3977" s="272" t="s">
        <v>2469</v>
      </c>
      <c r="D3977" s="272" t="s">
        <v>2477</v>
      </c>
      <c r="E3977" s="272"/>
      <c r="F3977" s="273" t="s">
        <v>7552</v>
      </c>
      <c r="G3977" s="274">
        <v>308334340402</v>
      </c>
      <c r="H3977" s="273" t="s">
        <v>7573</v>
      </c>
      <c r="I3977" s="273" t="s">
        <v>5750</v>
      </c>
      <c r="J3977" s="273" t="s">
        <v>373</v>
      </c>
      <c r="K3977" s="275">
        <v>0.42892000000000002</v>
      </c>
      <c r="L3977" s="275">
        <v>0.42892000000000002</v>
      </c>
      <c r="M3977" s="275">
        <v>0.39048899999999998</v>
      </c>
      <c r="N3977" s="276">
        <v>8.9599459106593411</v>
      </c>
      <c r="O3977" s="273"/>
      <c r="P3977" s="273"/>
    </row>
    <row r="3978" spans="1:16" s="11" customFormat="1">
      <c r="A3978" s="271">
        <v>3975</v>
      </c>
      <c r="C3978" s="272" t="s">
        <v>2469</v>
      </c>
      <c r="D3978" s="272" t="s">
        <v>2477</v>
      </c>
      <c r="E3978" s="272"/>
      <c r="F3978" s="273" t="s">
        <v>3769</v>
      </c>
      <c r="G3978" s="274">
        <v>308334140203</v>
      </c>
      <c r="H3978" s="273" t="s">
        <v>7574</v>
      </c>
      <c r="I3978" s="273" t="s">
        <v>5750</v>
      </c>
      <c r="J3978" s="273" t="s">
        <v>373</v>
      </c>
      <c r="K3978" s="275">
        <v>1.3943000000000001</v>
      </c>
      <c r="L3978" s="275">
        <v>1.3943000000000001</v>
      </c>
      <c r="M3978" s="275">
        <v>1.272974</v>
      </c>
      <c r="N3978" s="276">
        <v>8.701570680628274</v>
      </c>
      <c r="O3978" s="273"/>
      <c r="P3978" s="273"/>
    </row>
    <row r="3979" spans="1:16" s="11" customFormat="1">
      <c r="A3979" s="271">
        <v>3976</v>
      </c>
      <c r="C3979" s="272" t="s">
        <v>2469</v>
      </c>
      <c r="D3979" s="272" t="s">
        <v>2477</v>
      </c>
      <c r="E3979" s="272"/>
      <c r="F3979" s="273" t="s">
        <v>3765</v>
      </c>
      <c r="G3979" s="274">
        <v>308334240403</v>
      </c>
      <c r="H3979" s="273" t="s">
        <v>7575</v>
      </c>
      <c r="I3979" s="273" t="s">
        <v>5750</v>
      </c>
      <c r="J3979" s="273" t="s">
        <v>373</v>
      </c>
      <c r="K3979" s="275">
        <v>1.0311999999999999</v>
      </c>
      <c r="L3979" s="275">
        <v>1.0311999999999999</v>
      </c>
      <c r="M3979" s="275">
        <v>0.94431600000000004</v>
      </c>
      <c r="N3979" s="276">
        <v>8.4255236617532834</v>
      </c>
      <c r="O3979" s="273"/>
      <c r="P3979" s="273"/>
    </row>
    <row r="3980" spans="1:16" s="11" customFormat="1">
      <c r="A3980" s="271">
        <v>3977</v>
      </c>
      <c r="C3980" s="272" t="s">
        <v>2469</v>
      </c>
      <c r="D3980" s="272" t="s">
        <v>2477</v>
      </c>
      <c r="E3980" s="272"/>
      <c r="F3980" s="273" t="s">
        <v>7552</v>
      </c>
      <c r="G3980" s="274">
        <v>308334340401</v>
      </c>
      <c r="H3980" s="273" t="s">
        <v>7576</v>
      </c>
      <c r="I3980" s="273" t="s">
        <v>5750</v>
      </c>
      <c r="J3980" s="273" t="s">
        <v>373</v>
      </c>
      <c r="K3980" s="275">
        <v>0.95904</v>
      </c>
      <c r="L3980" s="275">
        <v>0.95904</v>
      </c>
      <c r="M3980" s="275">
        <v>0.88292099999999996</v>
      </c>
      <c r="N3980" s="276">
        <v>7.9369994994995041</v>
      </c>
      <c r="O3980" s="273"/>
      <c r="P3980" s="273"/>
    </row>
    <row r="3981" spans="1:16" s="11" customFormat="1">
      <c r="A3981" s="271">
        <v>3978</v>
      </c>
      <c r="C3981" s="272" t="s">
        <v>2469</v>
      </c>
      <c r="D3981" s="272" t="s">
        <v>2477</v>
      </c>
      <c r="E3981" s="272"/>
      <c r="F3981" s="273" t="s">
        <v>3771</v>
      </c>
      <c r="G3981" s="274">
        <v>308334340103</v>
      </c>
      <c r="H3981" s="273" t="s">
        <v>7577</v>
      </c>
      <c r="I3981" s="273" t="s">
        <v>5750</v>
      </c>
      <c r="J3981" s="273" t="s">
        <v>373</v>
      </c>
      <c r="K3981" s="275">
        <v>1.42946</v>
      </c>
      <c r="L3981" s="275">
        <v>1.42946</v>
      </c>
      <c r="M3981" s="275">
        <v>1.3171580000000001</v>
      </c>
      <c r="N3981" s="276">
        <v>7.8562534103787387</v>
      </c>
      <c r="O3981" s="273"/>
      <c r="P3981" s="273"/>
    </row>
    <row r="3982" spans="1:16" s="11" customFormat="1">
      <c r="A3982" s="271">
        <v>3979</v>
      </c>
      <c r="C3982" s="272" t="s">
        <v>2469</v>
      </c>
      <c r="D3982" s="272" t="s">
        <v>2477</v>
      </c>
      <c r="E3982" s="272"/>
      <c r="F3982" s="273" t="s">
        <v>7578</v>
      </c>
      <c r="G3982" s="274">
        <v>308334340203</v>
      </c>
      <c r="H3982" s="273" t="s">
        <v>6668</v>
      </c>
      <c r="I3982" s="273" t="s">
        <v>5750</v>
      </c>
      <c r="J3982" s="273" t="s">
        <v>373</v>
      </c>
      <c r="K3982" s="275">
        <v>0.92020000000000002</v>
      </c>
      <c r="L3982" s="275">
        <v>0.92020000000000002</v>
      </c>
      <c r="M3982" s="275">
        <v>0.85041900000000004</v>
      </c>
      <c r="N3982" s="276">
        <v>7.5832427733101477</v>
      </c>
      <c r="O3982" s="273"/>
      <c r="P3982" s="273"/>
    </row>
    <row r="3983" spans="1:16" s="11" customFormat="1">
      <c r="A3983" s="271">
        <v>3980</v>
      </c>
      <c r="C3983" s="272" t="s">
        <v>2469</v>
      </c>
      <c r="D3983" s="272" t="s">
        <v>2477</v>
      </c>
      <c r="E3983" s="272"/>
      <c r="F3983" s="273" t="s">
        <v>3765</v>
      </c>
      <c r="G3983" s="274">
        <v>308334240401</v>
      </c>
      <c r="H3983" s="273" t="s">
        <v>7579</v>
      </c>
      <c r="I3983" s="273" t="s">
        <v>5750</v>
      </c>
      <c r="J3983" s="273" t="s">
        <v>373</v>
      </c>
      <c r="K3983" s="275">
        <v>1.2230000000000001</v>
      </c>
      <c r="L3983" s="275">
        <v>1.2230000000000001</v>
      </c>
      <c r="M3983" s="275">
        <v>1.130897</v>
      </c>
      <c r="N3983" s="276">
        <v>7.5309076042518432</v>
      </c>
      <c r="O3983" s="273"/>
      <c r="P3983" s="273"/>
    </row>
    <row r="3984" spans="1:16" s="11" customFormat="1">
      <c r="A3984" s="271">
        <v>3981</v>
      </c>
      <c r="C3984" s="272" t="s">
        <v>2469</v>
      </c>
      <c r="D3984" s="272" t="s">
        <v>2477</v>
      </c>
      <c r="E3984" s="272"/>
      <c r="F3984" s="273" t="s">
        <v>3780</v>
      </c>
      <c r="G3984" s="274">
        <v>308334340303</v>
      </c>
      <c r="H3984" s="273" t="s">
        <v>7580</v>
      </c>
      <c r="I3984" s="273" t="s">
        <v>5750</v>
      </c>
      <c r="J3984" s="273" t="s">
        <v>373</v>
      </c>
      <c r="K3984" s="275">
        <v>1.5426</v>
      </c>
      <c r="L3984" s="275">
        <v>1.5426</v>
      </c>
      <c r="M3984" s="275">
        <v>1.427497</v>
      </c>
      <c r="N3984" s="276">
        <v>7.4616232335018768</v>
      </c>
      <c r="O3984" s="273"/>
      <c r="P3984" s="273"/>
    </row>
    <row r="3985" spans="1:16" s="11" customFormat="1">
      <c r="A3985" s="271">
        <v>3982</v>
      </c>
      <c r="C3985" s="272" t="s">
        <v>2469</v>
      </c>
      <c r="D3985" s="272" t="s">
        <v>2477</v>
      </c>
      <c r="E3985" s="272"/>
      <c r="F3985" s="273" t="s">
        <v>7557</v>
      </c>
      <c r="G3985" s="274">
        <v>308334240503</v>
      </c>
      <c r="H3985" s="273" t="s">
        <v>7581</v>
      </c>
      <c r="I3985" s="273" t="s">
        <v>5750</v>
      </c>
      <c r="J3985" s="273" t="s">
        <v>373</v>
      </c>
      <c r="K3985" s="275">
        <v>0.35927999999999999</v>
      </c>
      <c r="L3985" s="275">
        <v>0.35927999999999999</v>
      </c>
      <c r="M3985" s="275">
        <v>0.33437</v>
      </c>
      <c r="N3985" s="276">
        <v>6.9333110665775965</v>
      </c>
      <c r="O3985" s="273"/>
      <c r="P3985" s="273"/>
    </row>
    <row r="3986" spans="1:16" s="11" customFormat="1">
      <c r="A3986" s="271">
        <v>3983</v>
      </c>
      <c r="C3986" s="272" t="s">
        <v>2469</v>
      </c>
      <c r="D3986" s="272" t="s">
        <v>2477</v>
      </c>
      <c r="E3986" s="272"/>
      <c r="F3986" s="273" t="s">
        <v>3773</v>
      </c>
      <c r="G3986" s="274">
        <v>308334240204</v>
      </c>
      <c r="H3986" s="273" t="s">
        <v>7582</v>
      </c>
      <c r="I3986" s="273" t="s">
        <v>5750</v>
      </c>
      <c r="J3986" s="273" t="s">
        <v>373</v>
      </c>
      <c r="K3986" s="275">
        <v>0.878</v>
      </c>
      <c r="L3986" s="275">
        <v>0.878</v>
      </c>
      <c r="M3986" s="275">
        <v>0.81784100000000004</v>
      </c>
      <c r="N3986" s="276">
        <v>6.85182232346241</v>
      </c>
      <c r="O3986" s="273"/>
      <c r="P3986" s="273"/>
    </row>
    <row r="3987" spans="1:16" s="11" customFormat="1">
      <c r="A3987" s="271">
        <v>3984</v>
      </c>
      <c r="C3987" s="272" t="s">
        <v>2469</v>
      </c>
      <c r="D3987" s="272" t="s">
        <v>2477</v>
      </c>
      <c r="E3987" s="272"/>
      <c r="F3987" s="273" t="s">
        <v>3771</v>
      </c>
      <c r="G3987" s="274">
        <v>308334340102</v>
      </c>
      <c r="H3987" s="273" t="s">
        <v>7583</v>
      </c>
      <c r="I3987" s="273" t="s">
        <v>5750</v>
      </c>
      <c r="J3987" s="273" t="s">
        <v>373</v>
      </c>
      <c r="K3987" s="275">
        <v>0.89600000000000002</v>
      </c>
      <c r="L3987" s="275">
        <v>0.89600000000000002</v>
      </c>
      <c r="M3987" s="275">
        <v>0.84190200000000004</v>
      </c>
      <c r="N3987" s="276">
        <v>6.0377232142857116</v>
      </c>
      <c r="O3987" s="273"/>
      <c r="P3987" s="273"/>
    </row>
    <row r="3988" spans="1:16" s="11" customFormat="1">
      <c r="A3988" s="271">
        <v>3985</v>
      </c>
      <c r="C3988" s="272" t="s">
        <v>2469</v>
      </c>
      <c r="D3988" s="272" t="s">
        <v>2477</v>
      </c>
      <c r="E3988" s="272"/>
      <c r="F3988" s="273" t="s">
        <v>3779</v>
      </c>
      <c r="G3988" s="274">
        <v>308334140105</v>
      </c>
      <c r="H3988" s="273" t="s">
        <v>7584</v>
      </c>
      <c r="I3988" s="273" t="s">
        <v>5750</v>
      </c>
      <c r="J3988" s="273" t="s">
        <v>373</v>
      </c>
      <c r="K3988" s="275">
        <v>0.74980000000000002</v>
      </c>
      <c r="L3988" s="275">
        <v>0.74980000000000002</v>
      </c>
      <c r="M3988" s="275">
        <v>0.70493600000000001</v>
      </c>
      <c r="N3988" s="276">
        <v>5.9834622566017623</v>
      </c>
      <c r="O3988" s="273"/>
      <c r="P3988" s="273"/>
    </row>
    <row r="3989" spans="1:16" s="11" customFormat="1">
      <c r="A3989" s="271">
        <v>3986</v>
      </c>
      <c r="C3989" s="272" t="s">
        <v>2469</v>
      </c>
      <c r="D3989" s="272" t="s">
        <v>2477</v>
      </c>
      <c r="E3989" s="272"/>
      <c r="F3989" s="273" t="s">
        <v>3778</v>
      </c>
      <c r="G3989" s="274">
        <v>308334140402</v>
      </c>
      <c r="H3989" s="273" t="s">
        <v>7585</v>
      </c>
      <c r="I3989" s="273" t="s">
        <v>5750</v>
      </c>
      <c r="J3989" s="273" t="s">
        <v>373</v>
      </c>
      <c r="K3989" s="275">
        <v>0.71399999999999997</v>
      </c>
      <c r="L3989" s="275">
        <v>0.71399999999999997</v>
      </c>
      <c r="M3989" s="275">
        <v>0.67162299999999997</v>
      </c>
      <c r="N3989" s="276">
        <v>5.9351540616246501</v>
      </c>
      <c r="O3989" s="273"/>
      <c r="P3989" s="273"/>
    </row>
    <row r="3990" spans="1:16" s="11" customFormat="1">
      <c r="A3990" s="271">
        <v>3987</v>
      </c>
      <c r="C3990" s="272" t="s">
        <v>2469</v>
      </c>
      <c r="D3990" s="272" t="s">
        <v>2477</v>
      </c>
      <c r="E3990" s="272"/>
      <c r="F3990" s="273" t="s">
        <v>3779</v>
      </c>
      <c r="G3990" s="274">
        <v>308334140103</v>
      </c>
      <c r="H3990" s="273" t="s">
        <v>7586</v>
      </c>
      <c r="I3990" s="273" t="s">
        <v>5750</v>
      </c>
      <c r="J3990" s="273" t="s">
        <v>373</v>
      </c>
      <c r="K3990" s="275">
        <v>1.1093999999999999</v>
      </c>
      <c r="L3990" s="275">
        <v>1.1093999999999999</v>
      </c>
      <c r="M3990" s="275">
        <v>1.0454049999999999</v>
      </c>
      <c r="N3990" s="276">
        <v>5.768433387416624</v>
      </c>
      <c r="O3990" s="273"/>
      <c r="P3990" s="273"/>
    </row>
    <row r="3991" spans="1:16" s="11" customFormat="1">
      <c r="A3991" s="271">
        <v>3988</v>
      </c>
      <c r="C3991" s="272" t="s">
        <v>2469</v>
      </c>
      <c r="D3991" s="272" t="s">
        <v>2477</v>
      </c>
      <c r="E3991" s="272"/>
      <c r="F3991" s="273" t="s">
        <v>7578</v>
      </c>
      <c r="G3991" s="274">
        <v>308334340202</v>
      </c>
      <c r="H3991" s="273" t="s">
        <v>7587</v>
      </c>
      <c r="I3991" s="273" t="s">
        <v>5750</v>
      </c>
      <c r="J3991" s="273" t="s">
        <v>373</v>
      </c>
      <c r="K3991" s="275">
        <v>1.1656</v>
      </c>
      <c r="L3991" s="275">
        <v>1.1656</v>
      </c>
      <c r="M3991" s="275">
        <v>1.09917</v>
      </c>
      <c r="N3991" s="276">
        <v>5.6992107069320515</v>
      </c>
      <c r="O3991" s="273"/>
      <c r="P3991" s="273"/>
    </row>
    <row r="3992" spans="1:16" s="11" customFormat="1">
      <c r="A3992" s="271">
        <v>3989</v>
      </c>
      <c r="C3992" s="272" t="s">
        <v>2469</v>
      </c>
      <c r="D3992" s="272" t="s">
        <v>2477</v>
      </c>
      <c r="E3992" s="272"/>
      <c r="F3992" s="273" t="s">
        <v>3780</v>
      </c>
      <c r="G3992" s="274">
        <v>308334340302</v>
      </c>
      <c r="H3992" s="273" t="s">
        <v>7588</v>
      </c>
      <c r="I3992" s="273" t="s">
        <v>5750</v>
      </c>
      <c r="J3992" s="273" t="s">
        <v>373</v>
      </c>
      <c r="K3992" s="275">
        <v>0.57779999999999998</v>
      </c>
      <c r="L3992" s="275">
        <v>0.57779999999999998</v>
      </c>
      <c r="M3992" s="275">
        <v>0.54543900000000001</v>
      </c>
      <c r="N3992" s="276">
        <v>5.600726895119414</v>
      </c>
      <c r="O3992" s="273"/>
      <c r="P3992" s="273"/>
    </row>
    <row r="3993" spans="1:16" s="11" customFormat="1">
      <c r="A3993" s="271">
        <v>3990</v>
      </c>
      <c r="C3993" s="272" t="s">
        <v>2469</v>
      </c>
      <c r="D3993" s="272" t="s">
        <v>2477</v>
      </c>
      <c r="E3993" s="272"/>
      <c r="F3993" s="273" t="s">
        <v>3774</v>
      </c>
      <c r="G3993" s="274">
        <v>308334240302</v>
      </c>
      <c r="H3993" s="273" t="s">
        <v>7589</v>
      </c>
      <c r="I3993" s="273" t="s">
        <v>5750</v>
      </c>
      <c r="J3993" s="273" t="s">
        <v>373</v>
      </c>
      <c r="K3993" s="275">
        <v>1.4596</v>
      </c>
      <c r="L3993" s="275">
        <v>1.4596</v>
      </c>
      <c r="M3993" s="275">
        <v>1.3799049999999999</v>
      </c>
      <c r="N3993" s="276">
        <v>5.4600575500137065</v>
      </c>
      <c r="O3993" s="273"/>
      <c r="P3993" s="273"/>
    </row>
    <row r="3994" spans="1:16" s="11" customFormat="1">
      <c r="A3994" s="271">
        <v>3991</v>
      </c>
      <c r="C3994" s="272" t="s">
        <v>2469</v>
      </c>
      <c r="D3994" s="272" t="s">
        <v>2477</v>
      </c>
      <c r="E3994" s="272"/>
      <c r="F3994" s="273" t="s">
        <v>3773</v>
      </c>
      <c r="G3994" s="274">
        <v>308334240202</v>
      </c>
      <c r="H3994" s="273" t="s">
        <v>7590</v>
      </c>
      <c r="I3994" s="273" t="s">
        <v>5750</v>
      </c>
      <c r="J3994" s="273" t="s">
        <v>373</v>
      </c>
      <c r="K3994" s="275">
        <v>0.97929999999999995</v>
      </c>
      <c r="L3994" s="275">
        <v>0.97929999999999995</v>
      </c>
      <c r="M3994" s="275">
        <v>0.92711600000000005</v>
      </c>
      <c r="N3994" s="276">
        <v>5.3287041764525584</v>
      </c>
      <c r="O3994" s="273"/>
      <c r="P3994" s="273"/>
    </row>
    <row r="3995" spans="1:16" s="11" customFormat="1">
      <c r="A3995" s="271">
        <v>3992</v>
      </c>
      <c r="C3995" s="272" t="s">
        <v>2469</v>
      </c>
      <c r="D3995" s="272" t="s">
        <v>2477</v>
      </c>
      <c r="E3995" s="272"/>
      <c r="F3995" s="273" t="s">
        <v>3765</v>
      </c>
      <c r="G3995" s="274">
        <v>308334240402</v>
      </c>
      <c r="H3995" s="273" t="s">
        <v>7591</v>
      </c>
      <c r="I3995" s="273" t="s">
        <v>5750</v>
      </c>
      <c r="J3995" s="273" t="s">
        <v>373</v>
      </c>
      <c r="K3995" s="275">
        <v>0.3624</v>
      </c>
      <c r="L3995" s="275">
        <v>0.3624</v>
      </c>
      <c r="M3995" s="275">
        <v>0.34456700000000001</v>
      </c>
      <c r="N3995" s="276">
        <v>4.9208057395143454</v>
      </c>
      <c r="O3995" s="273"/>
      <c r="P3995" s="273"/>
    </row>
    <row r="3996" spans="1:16" s="11" customFormat="1">
      <c r="A3996" s="271">
        <v>3993</v>
      </c>
      <c r="C3996" s="272" t="s">
        <v>2469</v>
      </c>
      <c r="D3996" s="272" t="s">
        <v>2477</v>
      </c>
      <c r="E3996" s="272"/>
      <c r="F3996" s="273" t="s">
        <v>3774</v>
      </c>
      <c r="G3996" s="274">
        <v>308334240301</v>
      </c>
      <c r="H3996" s="273" t="s">
        <v>7592</v>
      </c>
      <c r="I3996" s="273" t="s">
        <v>5750</v>
      </c>
      <c r="J3996" s="273" t="s">
        <v>373</v>
      </c>
      <c r="K3996" s="275">
        <v>0.92161999999999999</v>
      </c>
      <c r="L3996" s="275">
        <v>0.92161999999999999</v>
      </c>
      <c r="M3996" s="275">
        <v>0.87844999999999995</v>
      </c>
      <c r="N3996" s="276">
        <v>4.684143139254795</v>
      </c>
      <c r="O3996" s="273"/>
      <c r="P3996" s="273"/>
    </row>
    <row r="3997" spans="1:16" s="11" customFormat="1">
      <c r="A3997" s="271">
        <v>3994</v>
      </c>
      <c r="C3997" s="272" t="s">
        <v>2469</v>
      </c>
      <c r="D3997" s="272" t="s">
        <v>2477</v>
      </c>
      <c r="E3997" s="272"/>
      <c r="F3997" s="273" t="s">
        <v>3769</v>
      </c>
      <c r="G3997" s="274">
        <v>308334140202</v>
      </c>
      <c r="H3997" s="273" t="s">
        <v>7593</v>
      </c>
      <c r="I3997" s="273" t="s">
        <v>5750</v>
      </c>
      <c r="J3997" s="273" t="s">
        <v>373</v>
      </c>
      <c r="K3997" s="275">
        <v>0.6069</v>
      </c>
      <c r="L3997" s="275">
        <v>0.6069</v>
      </c>
      <c r="M3997" s="275">
        <v>0.58193600000000001</v>
      </c>
      <c r="N3997" s="276">
        <v>4.1133629922557233</v>
      </c>
      <c r="O3997" s="273"/>
      <c r="P3997" s="273"/>
    </row>
    <row r="3998" spans="1:16" s="11" customFormat="1">
      <c r="A3998" s="271">
        <v>3995</v>
      </c>
      <c r="C3998" s="272" t="s">
        <v>2469</v>
      </c>
      <c r="D3998" s="272" t="s">
        <v>2477</v>
      </c>
      <c r="E3998" s="272"/>
      <c r="F3998" s="273" t="s">
        <v>3769</v>
      </c>
      <c r="G3998" s="274">
        <v>308334140205</v>
      </c>
      <c r="H3998" s="273" t="s">
        <v>7594</v>
      </c>
      <c r="I3998" s="273" t="s">
        <v>5750</v>
      </c>
      <c r="J3998" s="273" t="s">
        <v>373</v>
      </c>
      <c r="K3998" s="275">
        <v>0.87019999999999997</v>
      </c>
      <c r="L3998" s="275">
        <v>0.87019999999999997</v>
      </c>
      <c r="M3998" s="275">
        <v>0.83647899999999997</v>
      </c>
      <c r="N3998" s="276">
        <v>3.8750861870834292</v>
      </c>
      <c r="O3998" s="273"/>
      <c r="P3998" s="273"/>
    </row>
    <row r="3999" spans="1:16" s="11" customFormat="1">
      <c r="A3999" s="271">
        <v>3996</v>
      </c>
      <c r="C3999" s="272" t="s">
        <v>2469</v>
      </c>
      <c r="D3999" s="272" t="s">
        <v>2477</v>
      </c>
      <c r="E3999" s="272"/>
      <c r="F3999" s="273" t="s">
        <v>3779</v>
      </c>
      <c r="G3999" s="274">
        <v>308334140102</v>
      </c>
      <c r="H3999" s="273" t="s">
        <v>7595</v>
      </c>
      <c r="I3999" s="273" t="s">
        <v>5750</v>
      </c>
      <c r="J3999" s="273" t="s">
        <v>373</v>
      </c>
      <c r="K3999" s="275">
        <v>0.55000000000000004</v>
      </c>
      <c r="L3999" s="275">
        <v>0.55000000000000004</v>
      </c>
      <c r="M3999" s="275">
        <v>0.53068599999999999</v>
      </c>
      <c r="N3999" s="276">
        <v>3.5116363636363732</v>
      </c>
      <c r="O3999" s="273"/>
      <c r="P3999" s="273"/>
    </row>
    <row r="4000" spans="1:16" s="11" customFormat="1">
      <c r="A4000" s="271">
        <v>3997</v>
      </c>
      <c r="C4000" s="272" t="s">
        <v>2469</v>
      </c>
      <c r="D4000" s="272" t="s">
        <v>2477</v>
      </c>
      <c r="E4000" s="272"/>
      <c r="F4000" s="273" t="s">
        <v>3771</v>
      </c>
      <c r="G4000" s="274">
        <v>308334340104</v>
      </c>
      <c r="H4000" s="273" t="s">
        <v>7596</v>
      </c>
      <c r="I4000" s="273" t="s">
        <v>5750</v>
      </c>
      <c r="J4000" s="273" t="s">
        <v>373</v>
      </c>
      <c r="K4000" s="275">
        <v>1.2607999999999999</v>
      </c>
      <c r="L4000" s="275">
        <v>1.2607999999999999</v>
      </c>
      <c r="M4000" s="275">
        <v>1.2165379999999999</v>
      </c>
      <c r="N4000" s="276">
        <v>3.5106281725888344</v>
      </c>
      <c r="O4000" s="273"/>
      <c r="P4000" s="273"/>
    </row>
    <row r="4001" spans="1:16" s="11" customFormat="1">
      <c r="A4001" s="271">
        <v>3998</v>
      </c>
      <c r="C4001" s="272" t="s">
        <v>2469</v>
      </c>
      <c r="D4001" s="272" t="s">
        <v>2477</v>
      </c>
      <c r="E4001" s="272"/>
      <c r="F4001" s="273" t="s">
        <v>7578</v>
      </c>
      <c r="G4001" s="274">
        <v>308334340201</v>
      </c>
      <c r="H4001" s="273" t="s">
        <v>7597</v>
      </c>
      <c r="I4001" s="273" t="s">
        <v>5750</v>
      </c>
      <c r="J4001" s="273" t="s">
        <v>373</v>
      </c>
      <c r="K4001" s="275">
        <v>0.89800000000000002</v>
      </c>
      <c r="L4001" s="275">
        <v>0.89800000000000002</v>
      </c>
      <c r="M4001" s="275">
        <v>0.88253800000000004</v>
      </c>
      <c r="N4001" s="276">
        <v>1.7218262806236051</v>
      </c>
      <c r="O4001" s="273"/>
      <c r="P4001" s="273"/>
    </row>
    <row r="4002" spans="1:16" s="11" customFormat="1">
      <c r="A4002" s="271">
        <v>3999</v>
      </c>
      <c r="C4002" s="272" t="s">
        <v>2469</v>
      </c>
      <c r="D4002" s="272" t="s">
        <v>2477</v>
      </c>
      <c r="E4002" s="272"/>
      <c r="F4002" s="273" t="s">
        <v>7598</v>
      </c>
      <c r="G4002" s="274">
        <v>308323540405</v>
      </c>
      <c r="H4002" s="273" t="s">
        <v>7599</v>
      </c>
      <c r="I4002" s="273" t="s">
        <v>5750</v>
      </c>
      <c r="J4002" s="273" t="s">
        <v>373</v>
      </c>
      <c r="K4002" s="275">
        <v>0.69820000000000004</v>
      </c>
      <c r="L4002" s="275">
        <v>0.69820000000000004</v>
      </c>
      <c r="M4002" s="275">
        <v>0.55130000000000001</v>
      </c>
      <c r="N4002" s="276">
        <v>21.03981667144085</v>
      </c>
      <c r="O4002" s="273"/>
      <c r="P4002" s="273"/>
    </row>
    <row r="4003" spans="1:16" s="11" customFormat="1">
      <c r="A4003" s="271">
        <v>4000</v>
      </c>
      <c r="C4003" s="272" t="s">
        <v>2469</v>
      </c>
      <c r="D4003" s="272" t="s">
        <v>2477</v>
      </c>
      <c r="E4003" s="272"/>
      <c r="F4003" s="273" t="s">
        <v>7598</v>
      </c>
      <c r="G4003" s="274">
        <v>308323540401</v>
      </c>
      <c r="H4003" s="273" t="s">
        <v>7600</v>
      </c>
      <c r="I4003" s="273" t="s">
        <v>5750</v>
      </c>
      <c r="J4003" s="273" t="s">
        <v>373</v>
      </c>
      <c r="K4003" s="275">
        <v>0.85</v>
      </c>
      <c r="L4003" s="275">
        <v>0.85</v>
      </c>
      <c r="M4003" s="275">
        <v>0.75759299999999996</v>
      </c>
      <c r="N4003" s="276">
        <v>10.871411764705885</v>
      </c>
      <c r="O4003" s="273"/>
      <c r="P4003" s="273"/>
    </row>
    <row r="4004" spans="1:16" s="11" customFormat="1">
      <c r="A4004" s="271">
        <v>4001</v>
      </c>
      <c r="C4004" s="272" t="s">
        <v>2469</v>
      </c>
      <c r="D4004" s="272" t="s">
        <v>2477</v>
      </c>
      <c r="E4004" s="272"/>
      <c r="F4004" s="273" t="s">
        <v>7598</v>
      </c>
      <c r="G4004" s="274">
        <v>308323540403</v>
      </c>
      <c r="H4004" s="273" t="s">
        <v>7601</v>
      </c>
      <c r="I4004" s="273" t="s">
        <v>5750</v>
      </c>
      <c r="J4004" s="273" t="s">
        <v>373</v>
      </c>
      <c r="K4004" s="275">
        <v>0.74780000000000002</v>
      </c>
      <c r="L4004" s="275">
        <v>0.74780000000000002</v>
      </c>
      <c r="M4004" s="275">
        <v>0.676952</v>
      </c>
      <c r="N4004" s="276">
        <v>9.4741909601497749</v>
      </c>
      <c r="O4004" s="273"/>
      <c r="P4004" s="273"/>
    </row>
    <row r="4005" spans="1:16" s="11" customFormat="1">
      <c r="A4005" s="271">
        <v>4002</v>
      </c>
      <c r="C4005" s="272" t="s">
        <v>2469</v>
      </c>
      <c r="D4005" s="272" t="s">
        <v>2477</v>
      </c>
      <c r="E4005" s="272"/>
      <c r="F4005" s="273" t="s">
        <v>7602</v>
      </c>
      <c r="G4005" s="274">
        <v>308323240203</v>
      </c>
      <c r="H4005" s="273" t="s">
        <v>7603</v>
      </c>
      <c r="I4005" s="273" t="s">
        <v>5750</v>
      </c>
      <c r="J4005" s="273" t="s">
        <v>373</v>
      </c>
      <c r="K4005" s="275">
        <v>1.1220000000000001</v>
      </c>
      <c r="L4005" s="275">
        <v>1.1220000000000001</v>
      </c>
      <c r="M4005" s="275">
        <v>1.0230269999999999</v>
      </c>
      <c r="N4005" s="276">
        <v>8.8211229946524234</v>
      </c>
      <c r="O4005" s="273"/>
      <c r="P4005" s="273"/>
    </row>
    <row r="4006" spans="1:16" s="11" customFormat="1">
      <c r="A4006" s="271">
        <v>4003</v>
      </c>
      <c r="C4006" s="272" t="s">
        <v>2469</v>
      </c>
      <c r="D4006" s="272" t="s">
        <v>2477</v>
      </c>
      <c r="E4006" s="272"/>
      <c r="F4006" s="273" t="s">
        <v>7604</v>
      </c>
      <c r="G4006" s="274">
        <v>308323540502</v>
      </c>
      <c r="H4006" s="273" t="s">
        <v>7605</v>
      </c>
      <c r="I4006" s="273" t="s">
        <v>5750</v>
      </c>
      <c r="J4006" s="273" t="s">
        <v>373</v>
      </c>
      <c r="K4006" s="275">
        <v>0.77259999999999995</v>
      </c>
      <c r="L4006" s="275">
        <v>0.77259999999999995</v>
      </c>
      <c r="M4006" s="275">
        <v>0.70611299999999999</v>
      </c>
      <c r="N4006" s="276">
        <v>8.6056173958063642</v>
      </c>
      <c r="O4006" s="273"/>
      <c r="P4006" s="273"/>
    </row>
    <row r="4007" spans="1:16" s="11" customFormat="1">
      <c r="A4007" s="271">
        <v>4004</v>
      </c>
      <c r="C4007" s="272" t="s">
        <v>2469</v>
      </c>
      <c r="D4007" s="272" t="s">
        <v>2477</v>
      </c>
      <c r="E4007" s="272"/>
      <c r="F4007" s="273" t="s">
        <v>3800</v>
      </c>
      <c r="G4007" s="274">
        <v>308323540103</v>
      </c>
      <c r="H4007" s="273" t="s">
        <v>7606</v>
      </c>
      <c r="I4007" s="273" t="s">
        <v>5762</v>
      </c>
      <c r="J4007" s="273" t="s">
        <v>373</v>
      </c>
      <c r="K4007" s="275">
        <v>1.1486400000000001</v>
      </c>
      <c r="L4007" s="275">
        <v>1.1486400000000001</v>
      </c>
      <c r="M4007" s="275">
        <v>1.058373</v>
      </c>
      <c r="N4007" s="276">
        <v>7.8585979941496102</v>
      </c>
      <c r="O4007" s="273"/>
      <c r="P4007" s="273"/>
    </row>
    <row r="4008" spans="1:16" s="11" customFormat="1">
      <c r="A4008" s="271">
        <v>4005</v>
      </c>
      <c r="C4008" s="272" t="s">
        <v>2469</v>
      </c>
      <c r="D4008" s="272" t="s">
        <v>2477</v>
      </c>
      <c r="E4008" s="272"/>
      <c r="F4008" s="273" t="s">
        <v>3800</v>
      </c>
      <c r="G4008" s="274">
        <v>308323540104</v>
      </c>
      <c r="H4008" s="273" t="s">
        <v>7607</v>
      </c>
      <c r="I4008" s="273" t="s">
        <v>5762</v>
      </c>
      <c r="J4008" s="273" t="s">
        <v>373</v>
      </c>
      <c r="K4008" s="275">
        <v>0.74319999999999997</v>
      </c>
      <c r="L4008" s="275">
        <v>0.74319999999999997</v>
      </c>
      <c r="M4008" s="275">
        <v>0.68624300000000005</v>
      </c>
      <c r="N4008" s="276">
        <v>7.6637513455328214</v>
      </c>
      <c r="O4008" s="273"/>
      <c r="P4008" s="273"/>
    </row>
    <row r="4009" spans="1:16" s="11" customFormat="1">
      <c r="A4009" s="271">
        <v>4006</v>
      </c>
      <c r="C4009" s="272" t="s">
        <v>2469</v>
      </c>
      <c r="D4009" s="272" t="s">
        <v>2477</v>
      </c>
      <c r="E4009" s="272"/>
      <c r="F4009" s="273" t="s">
        <v>3802</v>
      </c>
      <c r="G4009" s="274">
        <v>308323240105</v>
      </c>
      <c r="H4009" s="273" t="s">
        <v>7608</v>
      </c>
      <c r="I4009" s="273" t="s">
        <v>5750</v>
      </c>
      <c r="J4009" s="273" t="s">
        <v>373</v>
      </c>
      <c r="K4009" s="275">
        <v>0.82620000000000005</v>
      </c>
      <c r="L4009" s="275">
        <v>0.82620000000000005</v>
      </c>
      <c r="M4009" s="275">
        <v>0.76639100000000004</v>
      </c>
      <c r="N4009" s="276">
        <v>7.239046235778261</v>
      </c>
      <c r="O4009" s="273"/>
      <c r="P4009" s="273"/>
    </row>
    <row r="4010" spans="1:16" s="11" customFormat="1">
      <c r="A4010" s="271">
        <v>4007</v>
      </c>
      <c r="C4010" s="272" t="s">
        <v>2469</v>
      </c>
      <c r="D4010" s="272" t="s">
        <v>2477</v>
      </c>
      <c r="E4010" s="272"/>
      <c r="F4010" s="273" t="s">
        <v>3785</v>
      </c>
      <c r="G4010" s="274">
        <v>308323240403</v>
      </c>
      <c r="H4010" s="273" t="s">
        <v>7609</v>
      </c>
      <c r="I4010" s="273" t="s">
        <v>5750</v>
      </c>
      <c r="J4010" s="273" t="s">
        <v>373</v>
      </c>
      <c r="K4010" s="275">
        <v>0.879</v>
      </c>
      <c r="L4010" s="275">
        <v>0.879</v>
      </c>
      <c r="M4010" s="275">
        <v>0.81717499999999998</v>
      </c>
      <c r="N4010" s="276">
        <v>7.0335608646188872</v>
      </c>
      <c r="O4010" s="273"/>
      <c r="P4010" s="273"/>
    </row>
    <row r="4011" spans="1:16" s="11" customFormat="1">
      <c r="A4011" s="271">
        <v>4008</v>
      </c>
      <c r="C4011" s="272" t="s">
        <v>2469</v>
      </c>
      <c r="D4011" s="272" t="s">
        <v>2477</v>
      </c>
      <c r="E4011" s="272"/>
      <c r="F4011" s="273" t="s">
        <v>3802</v>
      </c>
      <c r="G4011" s="274">
        <v>308323240104</v>
      </c>
      <c r="H4011" s="273" t="s">
        <v>7610</v>
      </c>
      <c r="I4011" s="273" t="s">
        <v>5750</v>
      </c>
      <c r="J4011" s="273" t="s">
        <v>373</v>
      </c>
      <c r="K4011" s="275">
        <v>0.73319999999999996</v>
      </c>
      <c r="L4011" s="275">
        <v>0.73319999999999996</v>
      </c>
      <c r="M4011" s="275">
        <v>0.68261000000000005</v>
      </c>
      <c r="N4011" s="276">
        <v>6.8998908892525801</v>
      </c>
      <c r="O4011" s="273"/>
      <c r="P4011" s="273"/>
    </row>
    <row r="4012" spans="1:16" s="11" customFormat="1">
      <c r="A4012" s="271">
        <v>4009</v>
      </c>
      <c r="C4012" s="272" t="s">
        <v>2469</v>
      </c>
      <c r="D4012" s="272" t="s">
        <v>2477</v>
      </c>
      <c r="E4012" s="272"/>
      <c r="F4012" s="273" t="s">
        <v>7611</v>
      </c>
      <c r="G4012" s="274">
        <v>308323540303</v>
      </c>
      <c r="H4012" s="273" t="s">
        <v>7612</v>
      </c>
      <c r="I4012" s="273" t="s">
        <v>5762</v>
      </c>
      <c r="J4012" s="273" t="s">
        <v>373</v>
      </c>
      <c r="K4012" s="275">
        <v>0.84919999999999995</v>
      </c>
      <c r="L4012" s="275">
        <v>0.84919999999999995</v>
      </c>
      <c r="M4012" s="275">
        <v>0.79075799999999996</v>
      </c>
      <c r="N4012" s="276">
        <v>6.8820065944418278</v>
      </c>
      <c r="O4012" s="273"/>
      <c r="P4012" s="273"/>
    </row>
    <row r="4013" spans="1:16" s="11" customFormat="1">
      <c r="A4013" s="271">
        <v>4010</v>
      </c>
      <c r="C4013" s="272" t="s">
        <v>2469</v>
      </c>
      <c r="D4013" s="272" t="s">
        <v>2477</v>
      </c>
      <c r="E4013" s="272"/>
      <c r="F4013" s="273" t="s">
        <v>7602</v>
      </c>
      <c r="G4013" s="274">
        <v>308323240201</v>
      </c>
      <c r="H4013" s="273" t="s">
        <v>7613</v>
      </c>
      <c r="I4013" s="273" t="s">
        <v>5750</v>
      </c>
      <c r="J4013" s="273" t="s">
        <v>373</v>
      </c>
      <c r="K4013" s="275">
        <v>0.9224</v>
      </c>
      <c r="L4013" s="275">
        <v>0.9224</v>
      </c>
      <c r="M4013" s="275">
        <v>0.85892400000000002</v>
      </c>
      <c r="N4013" s="276">
        <v>6.8816131830008649</v>
      </c>
      <c r="O4013" s="273"/>
      <c r="P4013" s="273"/>
    </row>
    <row r="4014" spans="1:16" s="11" customFormat="1">
      <c r="A4014" s="271">
        <v>4011</v>
      </c>
      <c r="C4014" s="272" t="s">
        <v>2469</v>
      </c>
      <c r="D4014" s="272" t="s">
        <v>2477</v>
      </c>
      <c r="E4014" s="272"/>
      <c r="F4014" s="273" t="s">
        <v>3783</v>
      </c>
      <c r="G4014" s="274">
        <v>308323140107</v>
      </c>
      <c r="H4014" s="273" t="s">
        <v>7614</v>
      </c>
      <c r="I4014" s="273" t="s">
        <v>5762</v>
      </c>
      <c r="J4014" s="273" t="s">
        <v>373</v>
      </c>
      <c r="K4014" s="275">
        <v>0.40016000000000002</v>
      </c>
      <c r="L4014" s="275">
        <v>0.40016000000000002</v>
      </c>
      <c r="M4014" s="275">
        <v>0.37274000000000002</v>
      </c>
      <c r="N4014" s="276">
        <v>6.8522590963614558</v>
      </c>
      <c r="O4014" s="273"/>
      <c r="P4014" s="273"/>
    </row>
    <row r="4015" spans="1:16" s="11" customFormat="1">
      <c r="A4015" s="271">
        <v>4012</v>
      </c>
      <c r="C4015" s="272" t="s">
        <v>2469</v>
      </c>
      <c r="D4015" s="272" t="s">
        <v>2477</v>
      </c>
      <c r="E4015" s="272"/>
      <c r="F4015" s="273" t="s">
        <v>7611</v>
      </c>
      <c r="G4015" s="274">
        <v>308323540301</v>
      </c>
      <c r="H4015" s="273" t="s">
        <v>7615</v>
      </c>
      <c r="I4015" s="273" t="s">
        <v>5750</v>
      </c>
      <c r="J4015" s="273" t="s">
        <v>373</v>
      </c>
      <c r="K4015" s="275">
        <v>0.63800000000000001</v>
      </c>
      <c r="L4015" s="275">
        <v>0.63800000000000001</v>
      </c>
      <c r="M4015" s="275">
        <v>0.59483399999999997</v>
      </c>
      <c r="N4015" s="276">
        <v>6.765830721003141</v>
      </c>
      <c r="O4015" s="273"/>
      <c r="P4015" s="273"/>
    </row>
    <row r="4016" spans="1:16" s="11" customFormat="1">
      <c r="A4016" s="271">
        <v>4013</v>
      </c>
      <c r="C4016" s="272" t="s">
        <v>2469</v>
      </c>
      <c r="D4016" s="272" t="s">
        <v>2477</v>
      </c>
      <c r="E4016" s="272"/>
      <c r="F4016" s="273" t="s">
        <v>7602</v>
      </c>
      <c r="G4016" s="274">
        <v>308323240204</v>
      </c>
      <c r="H4016" s="273" t="s">
        <v>7616</v>
      </c>
      <c r="I4016" s="273" t="s">
        <v>5750</v>
      </c>
      <c r="J4016" s="273" t="s">
        <v>373</v>
      </c>
      <c r="K4016" s="275">
        <v>1.4612000000000001</v>
      </c>
      <c r="L4016" s="275">
        <v>1.4612000000000001</v>
      </c>
      <c r="M4016" s="275">
        <v>1.3624719999999999</v>
      </c>
      <c r="N4016" s="276">
        <v>6.7566383794141895</v>
      </c>
      <c r="O4016" s="273"/>
      <c r="P4016" s="273"/>
    </row>
    <row r="4017" spans="1:16" s="11" customFormat="1">
      <c r="A4017" s="271">
        <v>4014</v>
      </c>
      <c r="C4017" s="272" t="s">
        <v>2469</v>
      </c>
      <c r="D4017" s="272" t="s">
        <v>2477</v>
      </c>
      <c r="E4017" s="272"/>
      <c r="F4017" s="273" t="s">
        <v>7617</v>
      </c>
      <c r="G4017" s="274">
        <v>308323540201</v>
      </c>
      <c r="H4017" s="273" t="s">
        <v>7618</v>
      </c>
      <c r="I4017" s="273" t="s">
        <v>5750</v>
      </c>
      <c r="J4017" s="273" t="s">
        <v>373</v>
      </c>
      <c r="K4017" s="275">
        <v>1.008</v>
      </c>
      <c r="L4017" s="275">
        <v>1.008</v>
      </c>
      <c r="M4017" s="275">
        <v>0.94232400000000005</v>
      </c>
      <c r="N4017" s="276">
        <v>6.5154761904761864</v>
      </c>
      <c r="O4017" s="273"/>
      <c r="P4017" s="273"/>
    </row>
    <row r="4018" spans="1:16" s="11" customFormat="1">
      <c r="A4018" s="271">
        <v>4015</v>
      </c>
      <c r="C4018" s="272" t="s">
        <v>2469</v>
      </c>
      <c r="D4018" s="272" t="s">
        <v>2477</v>
      </c>
      <c r="E4018" s="272"/>
      <c r="F4018" s="273" t="s">
        <v>3797</v>
      </c>
      <c r="G4018" s="274">
        <v>308323640203</v>
      </c>
      <c r="H4018" s="273" t="s">
        <v>7619</v>
      </c>
      <c r="I4018" s="273" t="s">
        <v>5750</v>
      </c>
      <c r="J4018" s="273" t="s">
        <v>373</v>
      </c>
      <c r="K4018" s="275">
        <v>0.70960000000000001</v>
      </c>
      <c r="L4018" s="275">
        <v>0.70960000000000001</v>
      </c>
      <c r="M4018" s="275">
        <v>0.66643699999999995</v>
      </c>
      <c r="N4018" s="276">
        <v>6.0827226606538982</v>
      </c>
      <c r="O4018" s="273"/>
      <c r="P4018" s="273"/>
    </row>
    <row r="4019" spans="1:16" s="11" customFormat="1">
      <c r="A4019" s="271">
        <v>4016</v>
      </c>
      <c r="C4019" s="272" t="s">
        <v>2469</v>
      </c>
      <c r="D4019" s="272" t="s">
        <v>2477</v>
      </c>
      <c r="E4019" s="272"/>
      <c r="F4019" s="273" t="s">
        <v>7617</v>
      </c>
      <c r="G4019" s="274">
        <v>308323540204</v>
      </c>
      <c r="H4019" s="273" t="s">
        <v>7620</v>
      </c>
      <c r="I4019" s="273" t="s">
        <v>5762</v>
      </c>
      <c r="J4019" s="273" t="s">
        <v>373</v>
      </c>
      <c r="K4019" s="275">
        <v>0.43919999999999998</v>
      </c>
      <c r="L4019" s="275">
        <v>0.43919999999999998</v>
      </c>
      <c r="M4019" s="275">
        <v>0.41311199999999998</v>
      </c>
      <c r="N4019" s="276">
        <v>5.9398907103825138</v>
      </c>
      <c r="O4019" s="273"/>
      <c r="P4019" s="273"/>
    </row>
    <row r="4020" spans="1:16" s="11" customFormat="1">
      <c r="A4020" s="271">
        <v>4017</v>
      </c>
      <c r="C4020" s="272" t="s">
        <v>2469</v>
      </c>
      <c r="D4020" s="272" t="s">
        <v>2477</v>
      </c>
      <c r="E4020" s="272"/>
      <c r="F4020" s="273" t="s">
        <v>7611</v>
      </c>
      <c r="G4020" s="274">
        <v>308323540302</v>
      </c>
      <c r="H4020" s="273" t="s">
        <v>7621</v>
      </c>
      <c r="I4020" s="273" t="s">
        <v>5750</v>
      </c>
      <c r="J4020" s="273" t="s">
        <v>373</v>
      </c>
      <c r="K4020" s="275">
        <v>1.2434000000000001</v>
      </c>
      <c r="L4020" s="275">
        <v>1.2434000000000001</v>
      </c>
      <c r="M4020" s="275">
        <v>1.1696230000000001</v>
      </c>
      <c r="N4020" s="276">
        <v>5.9334888209747447</v>
      </c>
      <c r="O4020" s="273"/>
      <c r="P4020" s="273"/>
    </row>
    <row r="4021" spans="1:16" s="11" customFormat="1">
      <c r="A4021" s="271">
        <v>4018</v>
      </c>
      <c r="C4021" s="272" t="s">
        <v>2469</v>
      </c>
      <c r="D4021" s="272" t="s">
        <v>2477</v>
      </c>
      <c r="E4021" s="272"/>
      <c r="F4021" s="273" t="s">
        <v>3794</v>
      </c>
      <c r="G4021" s="274">
        <v>308323640104</v>
      </c>
      <c r="H4021" s="273" t="s">
        <v>7622</v>
      </c>
      <c r="I4021" s="273" t="s">
        <v>5750</v>
      </c>
      <c r="J4021" s="273" t="s">
        <v>373</v>
      </c>
      <c r="K4021" s="275">
        <v>1.3301000000000001</v>
      </c>
      <c r="L4021" s="275">
        <v>1.3301000000000001</v>
      </c>
      <c r="M4021" s="275">
        <v>1.251687</v>
      </c>
      <c r="N4021" s="276">
        <v>5.8952710322532189</v>
      </c>
      <c r="O4021" s="273"/>
      <c r="P4021" s="273"/>
    </row>
    <row r="4022" spans="1:16" s="11" customFormat="1">
      <c r="A4022" s="271">
        <v>4019</v>
      </c>
      <c r="C4022" s="272" t="s">
        <v>2469</v>
      </c>
      <c r="D4022" s="272" t="s">
        <v>2477</v>
      </c>
      <c r="E4022" s="272"/>
      <c r="F4022" s="273" t="s">
        <v>3797</v>
      </c>
      <c r="G4022" s="274">
        <v>308323640204</v>
      </c>
      <c r="H4022" s="273" t="s">
        <v>7623</v>
      </c>
      <c r="I4022" s="273" t="s">
        <v>5750</v>
      </c>
      <c r="J4022" s="273" t="s">
        <v>373</v>
      </c>
      <c r="K4022" s="275">
        <v>0.84160000000000001</v>
      </c>
      <c r="L4022" s="275">
        <v>0.84160000000000001</v>
      </c>
      <c r="M4022" s="275">
        <v>0.79200800000000005</v>
      </c>
      <c r="N4022" s="276">
        <v>5.8925855513307948</v>
      </c>
      <c r="O4022" s="273"/>
      <c r="P4022" s="273"/>
    </row>
    <row r="4023" spans="1:16" s="11" customFormat="1">
      <c r="A4023" s="271">
        <v>4020</v>
      </c>
      <c r="C4023" s="272" t="s">
        <v>2469</v>
      </c>
      <c r="D4023" s="272" t="s">
        <v>2477</v>
      </c>
      <c r="E4023" s="272"/>
      <c r="F4023" s="273" t="s">
        <v>7624</v>
      </c>
      <c r="G4023" s="274">
        <v>308323240502</v>
      </c>
      <c r="H4023" s="273" t="s">
        <v>5918</v>
      </c>
      <c r="I4023" s="273" t="s">
        <v>5750</v>
      </c>
      <c r="J4023" s="273" t="s">
        <v>373</v>
      </c>
      <c r="K4023" s="275">
        <v>1.0526</v>
      </c>
      <c r="L4023" s="275">
        <v>1.0526</v>
      </c>
      <c r="M4023" s="275">
        <v>0.99115699999999995</v>
      </c>
      <c r="N4023" s="276">
        <v>5.8372601178035364</v>
      </c>
      <c r="O4023" s="273"/>
      <c r="P4023" s="273"/>
    </row>
    <row r="4024" spans="1:16" s="11" customFormat="1">
      <c r="A4024" s="271">
        <v>4021</v>
      </c>
      <c r="C4024" s="272" t="s">
        <v>2469</v>
      </c>
      <c r="D4024" s="272" t="s">
        <v>2477</v>
      </c>
      <c r="E4024" s="272"/>
      <c r="F4024" s="273" t="s">
        <v>7604</v>
      </c>
      <c r="G4024" s="274">
        <v>308323540503</v>
      </c>
      <c r="H4024" s="273" t="s">
        <v>7625</v>
      </c>
      <c r="I4024" s="273" t="s">
        <v>5750</v>
      </c>
      <c r="J4024" s="273" t="s">
        <v>373</v>
      </c>
      <c r="K4024" s="275">
        <v>0.44359999999999999</v>
      </c>
      <c r="L4024" s="275">
        <v>0.44359999999999999</v>
      </c>
      <c r="M4024" s="275">
        <v>0.41833799999999999</v>
      </c>
      <c r="N4024" s="276">
        <v>5.6947700631199289</v>
      </c>
      <c r="O4024" s="273"/>
      <c r="P4024" s="273"/>
    </row>
    <row r="4025" spans="1:16" s="11" customFormat="1">
      <c r="A4025" s="271">
        <v>4022</v>
      </c>
      <c r="C4025" s="272" t="s">
        <v>2469</v>
      </c>
      <c r="D4025" s="272" t="s">
        <v>2477</v>
      </c>
      <c r="E4025" s="272"/>
      <c r="F4025" s="273" t="s">
        <v>3800</v>
      </c>
      <c r="G4025" s="274">
        <v>308323540105</v>
      </c>
      <c r="H4025" s="273" t="s">
        <v>7626</v>
      </c>
      <c r="I4025" s="273" t="s">
        <v>5750</v>
      </c>
      <c r="J4025" s="273" t="s">
        <v>373</v>
      </c>
      <c r="K4025" s="275">
        <v>1.1108</v>
      </c>
      <c r="L4025" s="275">
        <v>1.1108</v>
      </c>
      <c r="M4025" s="275">
        <v>1.047866</v>
      </c>
      <c r="N4025" s="276">
        <v>5.6656463809866802</v>
      </c>
      <c r="O4025" s="273"/>
      <c r="P4025" s="273"/>
    </row>
    <row r="4026" spans="1:16" s="11" customFormat="1">
      <c r="A4026" s="271">
        <v>4023</v>
      </c>
      <c r="C4026" s="272" t="s">
        <v>2469</v>
      </c>
      <c r="D4026" s="272" t="s">
        <v>2477</v>
      </c>
      <c r="E4026" s="272"/>
      <c r="F4026" s="273" t="s">
        <v>7602</v>
      </c>
      <c r="G4026" s="274">
        <v>308323240202</v>
      </c>
      <c r="H4026" s="273" t="s">
        <v>7627</v>
      </c>
      <c r="I4026" s="273" t="s">
        <v>5750</v>
      </c>
      <c r="J4026" s="273" t="s">
        <v>373</v>
      </c>
      <c r="K4026" s="275">
        <v>1.5291999999999999</v>
      </c>
      <c r="L4026" s="275">
        <v>1.5291999999999999</v>
      </c>
      <c r="M4026" s="275">
        <v>1.446515</v>
      </c>
      <c r="N4026" s="276">
        <v>5.4070755950823894</v>
      </c>
      <c r="O4026" s="273"/>
      <c r="P4026" s="273"/>
    </row>
    <row r="4027" spans="1:16" s="11" customFormat="1">
      <c r="A4027" s="271">
        <v>4024</v>
      </c>
      <c r="C4027" s="272" t="s">
        <v>2469</v>
      </c>
      <c r="D4027" s="272" t="s">
        <v>2477</v>
      </c>
      <c r="E4027" s="272"/>
      <c r="F4027" s="273" t="s">
        <v>3785</v>
      </c>
      <c r="G4027" s="274">
        <v>308323240402</v>
      </c>
      <c r="H4027" s="273" t="s">
        <v>7628</v>
      </c>
      <c r="I4027" s="273" t="s">
        <v>5750</v>
      </c>
      <c r="J4027" s="273" t="s">
        <v>373</v>
      </c>
      <c r="K4027" s="275">
        <v>1.1636</v>
      </c>
      <c r="L4027" s="275">
        <v>1.1636</v>
      </c>
      <c r="M4027" s="275">
        <v>1.1015539999999999</v>
      </c>
      <c r="N4027" s="276">
        <v>5.3322447576486809</v>
      </c>
      <c r="O4027" s="273"/>
      <c r="P4027" s="273"/>
    </row>
    <row r="4028" spans="1:16" s="11" customFormat="1">
      <c r="A4028" s="271">
        <v>4025</v>
      </c>
      <c r="C4028" s="272" t="s">
        <v>2469</v>
      </c>
      <c r="D4028" s="272" t="s">
        <v>2477</v>
      </c>
      <c r="E4028" s="272"/>
      <c r="F4028" s="273" t="s">
        <v>7598</v>
      </c>
      <c r="G4028" s="274">
        <v>308323540404</v>
      </c>
      <c r="H4028" s="273" t="s">
        <v>7629</v>
      </c>
      <c r="I4028" s="273" t="s">
        <v>5762</v>
      </c>
      <c r="J4028" s="273" t="s">
        <v>373</v>
      </c>
      <c r="K4028" s="275">
        <v>0.57340000000000002</v>
      </c>
      <c r="L4028" s="275">
        <v>0.57340000000000002</v>
      </c>
      <c r="M4028" s="275">
        <v>0.54343900000000001</v>
      </c>
      <c r="N4028" s="276">
        <v>5.2251482385769119</v>
      </c>
      <c r="O4028" s="273"/>
      <c r="P4028" s="273"/>
    </row>
    <row r="4029" spans="1:16" s="11" customFormat="1">
      <c r="A4029" s="271">
        <v>4026</v>
      </c>
      <c r="C4029" s="272" t="s">
        <v>2469</v>
      </c>
      <c r="D4029" s="272" t="s">
        <v>2477</v>
      </c>
      <c r="E4029" s="272"/>
      <c r="F4029" s="273" t="s">
        <v>3794</v>
      </c>
      <c r="G4029" s="274">
        <v>308323640103</v>
      </c>
      <c r="H4029" s="273" t="s">
        <v>7630</v>
      </c>
      <c r="I4029" s="273" t="s">
        <v>5750</v>
      </c>
      <c r="J4029" s="273" t="s">
        <v>373</v>
      </c>
      <c r="K4029" s="275">
        <v>1.2984</v>
      </c>
      <c r="L4029" s="275">
        <v>1.2984</v>
      </c>
      <c r="M4029" s="275">
        <v>1.2316450000000001</v>
      </c>
      <c r="N4029" s="276">
        <v>5.1413277880468193</v>
      </c>
      <c r="O4029" s="273"/>
      <c r="P4029" s="273"/>
    </row>
    <row r="4030" spans="1:16" s="11" customFormat="1">
      <c r="A4030" s="271">
        <v>4027</v>
      </c>
      <c r="C4030" s="272" t="s">
        <v>2469</v>
      </c>
      <c r="D4030" s="272" t="s">
        <v>2477</v>
      </c>
      <c r="E4030" s="272"/>
      <c r="F4030" s="273" t="s">
        <v>7617</v>
      </c>
      <c r="G4030" s="274">
        <v>308323540203</v>
      </c>
      <c r="H4030" s="273" t="s">
        <v>7631</v>
      </c>
      <c r="I4030" s="273" t="s">
        <v>5750</v>
      </c>
      <c r="J4030" s="273" t="s">
        <v>373</v>
      </c>
      <c r="K4030" s="275">
        <v>0.63380000000000003</v>
      </c>
      <c r="L4030" s="275">
        <v>0.63380000000000003</v>
      </c>
      <c r="M4030" s="275">
        <v>0.60123899999999997</v>
      </c>
      <c r="N4030" s="276">
        <v>5.1374250552224767</v>
      </c>
      <c r="O4030" s="273"/>
      <c r="P4030" s="273"/>
    </row>
    <row r="4031" spans="1:16" s="11" customFormat="1">
      <c r="A4031" s="271">
        <v>4028</v>
      </c>
      <c r="C4031" s="272" t="s">
        <v>2469</v>
      </c>
      <c r="D4031" s="272" t="s">
        <v>2477</v>
      </c>
      <c r="E4031" s="272"/>
      <c r="F4031" s="273" t="s">
        <v>7617</v>
      </c>
      <c r="G4031" s="274">
        <v>308323540202</v>
      </c>
      <c r="H4031" s="273" t="s">
        <v>7632</v>
      </c>
      <c r="I4031" s="273" t="s">
        <v>5750</v>
      </c>
      <c r="J4031" s="273" t="s">
        <v>373</v>
      </c>
      <c r="K4031" s="275">
        <v>1.0886</v>
      </c>
      <c r="L4031" s="275">
        <v>1.0886</v>
      </c>
      <c r="M4031" s="275">
        <v>1.033161</v>
      </c>
      <c r="N4031" s="276">
        <v>5.0926878559617874</v>
      </c>
      <c r="O4031" s="273"/>
      <c r="P4031" s="273"/>
    </row>
    <row r="4032" spans="1:16" s="11" customFormat="1">
      <c r="A4032" s="271">
        <v>4029</v>
      </c>
      <c r="C4032" s="272" t="s">
        <v>2469</v>
      </c>
      <c r="D4032" s="272" t="s">
        <v>2477</v>
      </c>
      <c r="E4032" s="272"/>
      <c r="F4032" s="273" t="s">
        <v>3785</v>
      </c>
      <c r="G4032" s="274">
        <v>308323240404</v>
      </c>
      <c r="H4032" s="273" t="s">
        <v>7633</v>
      </c>
      <c r="I4032" s="273" t="s">
        <v>5750</v>
      </c>
      <c r="J4032" s="273" t="s">
        <v>373</v>
      </c>
      <c r="K4032" s="275">
        <v>1.2252000000000001</v>
      </c>
      <c r="L4032" s="275">
        <v>1.2252000000000001</v>
      </c>
      <c r="M4032" s="275">
        <v>1.16367</v>
      </c>
      <c r="N4032" s="276">
        <v>5.0220372184133266</v>
      </c>
      <c r="O4032" s="273"/>
      <c r="P4032" s="273"/>
    </row>
    <row r="4033" spans="1:16" s="11" customFormat="1">
      <c r="A4033" s="271">
        <v>4030</v>
      </c>
      <c r="C4033" s="272" t="s">
        <v>2469</v>
      </c>
      <c r="D4033" s="272" t="s">
        <v>2477</v>
      </c>
      <c r="E4033" s="272"/>
      <c r="F4033" s="273" t="s">
        <v>3802</v>
      </c>
      <c r="G4033" s="274">
        <v>308323240103</v>
      </c>
      <c r="H4033" s="273" t="s">
        <v>7634</v>
      </c>
      <c r="I4033" s="273" t="s">
        <v>5750</v>
      </c>
      <c r="J4033" s="273" t="s">
        <v>373</v>
      </c>
      <c r="K4033" s="275">
        <v>1.6468</v>
      </c>
      <c r="L4033" s="275">
        <v>1.6468</v>
      </c>
      <c r="M4033" s="275">
        <v>1.568689</v>
      </c>
      <c r="N4033" s="276">
        <v>4.7431989312606291</v>
      </c>
      <c r="O4033" s="273"/>
      <c r="P4033" s="273"/>
    </row>
    <row r="4034" spans="1:16" s="11" customFormat="1">
      <c r="A4034" s="271">
        <v>4031</v>
      </c>
      <c r="C4034" s="272" t="s">
        <v>2469</v>
      </c>
      <c r="D4034" s="272" t="s">
        <v>2477</v>
      </c>
      <c r="E4034" s="272"/>
      <c r="F4034" s="273" t="s">
        <v>3806</v>
      </c>
      <c r="G4034" s="274">
        <v>308323240302</v>
      </c>
      <c r="H4034" s="273" t="s">
        <v>7635</v>
      </c>
      <c r="I4034" s="273" t="s">
        <v>5750</v>
      </c>
      <c r="J4034" s="273" t="s">
        <v>373</v>
      </c>
      <c r="K4034" s="275">
        <v>0.99809999999999999</v>
      </c>
      <c r="L4034" s="275">
        <v>0.99809999999999999</v>
      </c>
      <c r="M4034" s="275">
        <v>0.95092100000000002</v>
      </c>
      <c r="N4034" s="276">
        <v>4.7268810740406746</v>
      </c>
      <c r="O4034" s="273"/>
      <c r="P4034" s="273"/>
    </row>
    <row r="4035" spans="1:16" s="11" customFormat="1">
      <c r="A4035" s="271">
        <v>4032</v>
      </c>
      <c r="C4035" s="272" t="s">
        <v>2469</v>
      </c>
      <c r="D4035" s="272" t="s">
        <v>2477</v>
      </c>
      <c r="E4035" s="272"/>
      <c r="F4035" s="273" t="s">
        <v>3800</v>
      </c>
      <c r="G4035" s="274">
        <v>308323540107</v>
      </c>
      <c r="H4035" s="273" t="s">
        <v>7636</v>
      </c>
      <c r="I4035" s="273" t="s">
        <v>5750</v>
      </c>
      <c r="J4035" s="273" t="s">
        <v>373</v>
      </c>
      <c r="K4035" s="275">
        <v>0.3594</v>
      </c>
      <c r="L4035" s="275">
        <v>0.3594</v>
      </c>
      <c r="M4035" s="275">
        <v>0.34245100000000001</v>
      </c>
      <c r="N4035" s="276">
        <v>4.715915414579853</v>
      </c>
      <c r="O4035" s="273"/>
      <c r="P4035" s="273"/>
    </row>
    <row r="4036" spans="1:16" s="11" customFormat="1">
      <c r="A4036" s="271">
        <v>4033</v>
      </c>
      <c r="C4036" s="272" t="s">
        <v>2469</v>
      </c>
      <c r="D4036" s="272" t="s">
        <v>2477</v>
      </c>
      <c r="E4036" s="272"/>
      <c r="F4036" s="273" t="s">
        <v>7624</v>
      </c>
      <c r="G4036" s="274">
        <v>308323240501</v>
      </c>
      <c r="H4036" s="273" t="s">
        <v>7637</v>
      </c>
      <c r="I4036" s="273" t="s">
        <v>5750</v>
      </c>
      <c r="J4036" s="273" t="s">
        <v>373</v>
      </c>
      <c r="K4036" s="275">
        <v>1.5548</v>
      </c>
      <c r="L4036" s="275">
        <v>1.5548</v>
      </c>
      <c r="M4036" s="275">
        <v>1.4825980000000001</v>
      </c>
      <c r="N4036" s="276">
        <v>4.6438127090300929</v>
      </c>
      <c r="O4036" s="273"/>
      <c r="P4036" s="273"/>
    </row>
    <row r="4037" spans="1:16" s="11" customFormat="1">
      <c r="A4037" s="271">
        <v>4034</v>
      </c>
      <c r="C4037" s="272" t="s">
        <v>2469</v>
      </c>
      <c r="D4037" s="272" t="s">
        <v>2477</v>
      </c>
      <c r="E4037" s="272"/>
      <c r="F4037" s="273" t="s">
        <v>7604</v>
      </c>
      <c r="G4037" s="274">
        <v>308323540501</v>
      </c>
      <c r="H4037" s="273" t="s">
        <v>7638</v>
      </c>
      <c r="I4037" s="273" t="s">
        <v>5750</v>
      </c>
      <c r="J4037" s="273" t="s">
        <v>373</v>
      </c>
      <c r="K4037" s="275">
        <v>0.72260000000000002</v>
      </c>
      <c r="L4037" s="275">
        <v>0.72260000000000002</v>
      </c>
      <c r="M4037" s="275">
        <v>0.69278399999999996</v>
      </c>
      <c r="N4037" s="276">
        <v>4.1262109050650517</v>
      </c>
      <c r="O4037" s="273"/>
      <c r="P4037" s="273"/>
    </row>
    <row r="4038" spans="1:16" s="11" customFormat="1">
      <c r="A4038" s="271">
        <v>4035</v>
      </c>
      <c r="C4038" s="272" t="s">
        <v>2469</v>
      </c>
      <c r="D4038" s="272" t="s">
        <v>2477</v>
      </c>
      <c r="E4038" s="272"/>
      <c r="F4038" s="273" t="s">
        <v>3785</v>
      </c>
      <c r="G4038" s="274">
        <v>308323240401</v>
      </c>
      <c r="H4038" s="273" t="s">
        <v>7639</v>
      </c>
      <c r="I4038" s="273" t="s">
        <v>5750</v>
      </c>
      <c r="J4038" s="273" t="s">
        <v>373</v>
      </c>
      <c r="K4038" s="275">
        <v>1.4044000000000001</v>
      </c>
      <c r="L4038" s="275">
        <v>1.4044000000000001</v>
      </c>
      <c r="M4038" s="275">
        <v>1.347056</v>
      </c>
      <c r="N4038" s="276">
        <v>4.0831671888350938</v>
      </c>
      <c r="O4038" s="273"/>
      <c r="P4038" s="273"/>
    </row>
    <row r="4039" spans="1:16" s="11" customFormat="1">
      <c r="A4039" s="271">
        <v>4036</v>
      </c>
      <c r="C4039" s="272" t="s">
        <v>2469</v>
      </c>
      <c r="D4039" s="272" t="s">
        <v>2477</v>
      </c>
      <c r="E4039" s="272"/>
      <c r="F4039" s="273" t="s">
        <v>3800</v>
      </c>
      <c r="G4039" s="274">
        <v>308323540102</v>
      </c>
      <c r="H4039" s="273" t="s">
        <v>7640</v>
      </c>
      <c r="I4039" s="273" t="s">
        <v>5750</v>
      </c>
      <c r="J4039" s="273" t="s">
        <v>373</v>
      </c>
      <c r="K4039" s="275">
        <v>1.3208</v>
      </c>
      <c r="L4039" s="275">
        <v>1.3208</v>
      </c>
      <c r="M4039" s="275">
        <v>1.2686839999999999</v>
      </c>
      <c r="N4039" s="276">
        <v>3.9457904300424027</v>
      </c>
      <c r="O4039" s="273"/>
      <c r="P4039" s="273"/>
    </row>
    <row r="4040" spans="1:16" s="11" customFormat="1">
      <c r="A4040" s="271">
        <v>4037</v>
      </c>
      <c r="C4040" s="272" t="s">
        <v>2469</v>
      </c>
      <c r="D4040" s="272" t="s">
        <v>2477</v>
      </c>
      <c r="E4040" s="272"/>
      <c r="F4040" s="273" t="s">
        <v>3806</v>
      </c>
      <c r="G4040" s="274">
        <v>308323240301</v>
      </c>
      <c r="H4040" s="273" t="s">
        <v>7641</v>
      </c>
      <c r="I4040" s="273" t="s">
        <v>5750</v>
      </c>
      <c r="J4040" s="273" t="s">
        <v>373</v>
      </c>
      <c r="K4040" s="275">
        <v>0.83214999999999995</v>
      </c>
      <c r="L4040" s="275">
        <v>0.83214999999999995</v>
      </c>
      <c r="M4040" s="275">
        <v>0.80073399999999995</v>
      </c>
      <c r="N4040" s="276">
        <v>3.7752808988764048</v>
      </c>
      <c r="O4040" s="273"/>
      <c r="P4040" s="273"/>
    </row>
    <row r="4041" spans="1:16" s="11" customFormat="1">
      <c r="A4041" s="271">
        <v>4038</v>
      </c>
      <c r="C4041" s="272" t="s">
        <v>2469</v>
      </c>
      <c r="D4041" s="272" t="s">
        <v>2477</v>
      </c>
      <c r="E4041" s="272"/>
      <c r="F4041" s="273" t="s">
        <v>3802</v>
      </c>
      <c r="G4041" s="274">
        <v>308323240102</v>
      </c>
      <c r="H4041" s="273" t="s">
        <v>7642</v>
      </c>
      <c r="I4041" s="273" t="s">
        <v>5750</v>
      </c>
      <c r="J4041" s="273" t="s">
        <v>373</v>
      </c>
      <c r="K4041" s="275">
        <v>1.9036</v>
      </c>
      <c r="L4041" s="275">
        <v>1.9036</v>
      </c>
      <c r="M4041" s="275">
        <v>1.838122</v>
      </c>
      <c r="N4041" s="276">
        <v>3.439693212859841</v>
      </c>
      <c r="O4041" s="273"/>
      <c r="P4041" s="273"/>
    </row>
    <row r="4042" spans="1:16" s="11" customFormat="1">
      <c r="A4042" s="271">
        <v>4039</v>
      </c>
      <c r="C4042" s="272" t="s">
        <v>2469</v>
      </c>
      <c r="D4042" s="272" t="s">
        <v>2477</v>
      </c>
      <c r="E4042" s="272"/>
      <c r="F4042" s="273" t="s">
        <v>3797</v>
      </c>
      <c r="G4042" s="274">
        <v>308323640202</v>
      </c>
      <c r="H4042" s="273" t="s">
        <v>7643</v>
      </c>
      <c r="I4042" s="273" t="s">
        <v>5750</v>
      </c>
      <c r="J4042" s="273" t="s">
        <v>373</v>
      </c>
      <c r="K4042" s="275">
        <v>1.4088000000000001</v>
      </c>
      <c r="L4042" s="275">
        <v>1.4088000000000001</v>
      </c>
      <c r="M4042" s="275">
        <v>1.3609549999999999</v>
      </c>
      <c r="N4042" s="276">
        <v>3.3961527541169887</v>
      </c>
      <c r="O4042" s="273"/>
      <c r="P4042" s="273"/>
    </row>
    <row r="4043" spans="1:16" s="11" customFormat="1">
      <c r="A4043" s="271">
        <v>4040</v>
      </c>
      <c r="C4043" s="272" t="s">
        <v>2469</v>
      </c>
      <c r="D4043" s="272" t="s">
        <v>2477</v>
      </c>
      <c r="E4043" s="272"/>
      <c r="F4043" s="273" t="s">
        <v>7598</v>
      </c>
      <c r="G4043" s="274">
        <v>308323540402</v>
      </c>
      <c r="H4043" s="273" t="s">
        <v>7644</v>
      </c>
      <c r="I4043" s="273" t="s">
        <v>5750</v>
      </c>
      <c r="J4043" s="273" t="s">
        <v>373</v>
      </c>
      <c r="K4043" s="275">
        <v>0.96399999999999997</v>
      </c>
      <c r="L4043" s="275">
        <v>0.96399999999999997</v>
      </c>
      <c r="M4043" s="275">
        <v>0.93833999999999995</v>
      </c>
      <c r="N4043" s="276">
        <v>2.6618257261410805</v>
      </c>
      <c r="O4043" s="273"/>
      <c r="P4043" s="273"/>
    </row>
    <row r="4044" spans="1:16" s="11" customFormat="1">
      <c r="A4044" s="271">
        <v>4041</v>
      </c>
      <c r="C4044" s="272" t="s">
        <v>2469</v>
      </c>
      <c r="D4044" s="272" t="s">
        <v>2473</v>
      </c>
      <c r="E4044" s="272"/>
      <c r="F4044" s="273" t="s">
        <v>3808</v>
      </c>
      <c r="G4044" s="274">
        <v>308521240105</v>
      </c>
      <c r="H4044" s="273" t="s">
        <v>7645</v>
      </c>
      <c r="I4044" s="273" t="s">
        <v>5762</v>
      </c>
      <c r="J4044" s="273" t="s">
        <v>373</v>
      </c>
      <c r="K4044" s="275">
        <v>0.47817999999999999</v>
      </c>
      <c r="L4044" s="275">
        <v>0.47817999999999999</v>
      </c>
      <c r="M4044" s="275">
        <v>0.432612</v>
      </c>
      <c r="N4044" s="276">
        <v>9.5294658915052892</v>
      </c>
      <c r="O4044" s="273"/>
      <c r="P4044" s="273"/>
    </row>
    <row r="4045" spans="1:16" s="11" customFormat="1">
      <c r="A4045" s="271">
        <v>4042</v>
      </c>
      <c r="C4045" s="272" t="s">
        <v>2469</v>
      </c>
      <c r="D4045" s="272" t="s">
        <v>2473</v>
      </c>
      <c r="E4045" s="272"/>
      <c r="F4045" s="273" t="s">
        <v>3812</v>
      </c>
      <c r="G4045" s="274">
        <v>308521240306</v>
      </c>
      <c r="H4045" s="273" t="s">
        <v>7646</v>
      </c>
      <c r="I4045" s="273" t="s">
        <v>5750</v>
      </c>
      <c r="J4045" s="273" t="s">
        <v>373</v>
      </c>
      <c r="K4045" s="275">
        <v>0.94996000000000003</v>
      </c>
      <c r="L4045" s="275">
        <v>0.94996000000000003</v>
      </c>
      <c r="M4045" s="275">
        <v>0.85974200000000001</v>
      </c>
      <c r="N4045" s="276">
        <v>9.497031453955957</v>
      </c>
      <c r="O4045" s="273"/>
      <c r="P4045" s="273"/>
    </row>
    <row r="4046" spans="1:16" s="11" customFormat="1">
      <c r="A4046" s="271">
        <v>4043</v>
      </c>
      <c r="C4046" s="272" t="s">
        <v>2469</v>
      </c>
      <c r="D4046" s="272" t="s">
        <v>2473</v>
      </c>
      <c r="E4046" s="272"/>
      <c r="F4046" s="273" t="s">
        <v>3812</v>
      </c>
      <c r="G4046" s="274">
        <v>308521240305</v>
      </c>
      <c r="H4046" s="273" t="s">
        <v>7647</v>
      </c>
      <c r="I4046" s="273" t="s">
        <v>5750</v>
      </c>
      <c r="J4046" s="273" t="s">
        <v>373</v>
      </c>
      <c r="K4046" s="275">
        <v>1.0361400000000001</v>
      </c>
      <c r="L4046" s="275">
        <v>1.0361400000000001</v>
      </c>
      <c r="M4046" s="275">
        <v>0.94004900000000002</v>
      </c>
      <c r="N4046" s="276">
        <v>9.2739398150829064</v>
      </c>
      <c r="O4046" s="273"/>
      <c r="P4046" s="273"/>
    </row>
    <row r="4047" spans="1:16" s="11" customFormat="1">
      <c r="A4047" s="271">
        <v>4044</v>
      </c>
      <c r="C4047" s="272" t="s">
        <v>2469</v>
      </c>
      <c r="D4047" s="272" t="s">
        <v>2473</v>
      </c>
      <c r="E4047" s="272"/>
      <c r="F4047" s="273" t="s">
        <v>3818</v>
      </c>
      <c r="G4047" s="274">
        <v>308521140402</v>
      </c>
      <c r="H4047" s="273" t="s">
        <v>7648</v>
      </c>
      <c r="I4047" s="273" t="s">
        <v>5750</v>
      </c>
      <c r="J4047" s="273" t="s">
        <v>373</v>
      </c>
      <c r="K4047" s="275">
        <v>0.94499999999999995</v>
      </c>
      <c r="L4047" s="275">
        <v>0.94499999999999995</v>
      </c>
      <c r="M4047" s="275">
        <v>0.86000399999999999</v>
      </c>
      <c r="N4047" s="276">
        <v>8.9942857142857093</v>
      </c>
      <c r="O4047" s="273"/>
      <c r="P4047" s="273"/>
    </row>
    <row r="4048" spans="1:16" s="11" customFormat="1">
      <c r="A4048" s="271">
        <v>4045</v>
      </c>
      <c r="C4048" s="272" t="s">
        <v>2469</v>
      </c>
      <c r="D4048" s="272" t="s">
        <v>2473</v>
      </c>
      <c r="E4048" s="272"/>
      <c r="F4048" s="273" t="s">
        <v>7649</v>
      </c>
      <c r="G4048" s="274">
        <v>308521240202</v>
      </c>
      <c r="H4048" s="273" t="s">
        <v>7650</v>
      </c>
      <c r="I4048" s="273" t="s">
        <v>5750</v>
      </c>
      <c r="J4048" s="273" t="s">
        <v>373</v>
      </c>
      <c r="K4048" s="275">
        <v>1.2942</v>
      </c>
      <c r="L4048" s="275">
        <v>1.2942</v>
      </c>
      <c r="M4048" s="275">
        <v>1.183128</v>
      </c>
      <c r="N4048" s="276">
        <v>8.5822902178952294</v>
      </c>
      <c r="O4048" s="273"/>
      <c r="P4048" s="273"/>
    </row>
    <row r="4049" spans="1:16" s="11" customFormat="1">
      <c r="A4049" s="271">
        <v>4046</v>
      </c>
      <c r="C4049" s="272" t="s">
        <v>2469</v>
      </c>
      <c r="D4049" s="272" t="s">
        <v>2473</v>
      </c>
      <c r="E4049" s="272"/>
      <c r="F4049" s="273" t="s">
        <v>7649</v>
      </c>
      <c r="G4049" s="274">
        <v>308521240201</v>
      </c>
      <c r="H4049" s="273" t="s">
        <v>7651</v>
      </c>
      <c r="I4049" s="273" t="s">
        <v>5750</v>
      </c>
      <c r="J4049" s="273" t="s">
        <v>373</v>
      </c>
      <c r="K4049" s="275">
        <v>1.5788</v>
      </c>
      <c r="L4049" s="275">
        <v>1.5788</v>
      </c>
      <c r="M4049" s="275">
        <v>1.445235</v>
      </c>
      <c r="N4049" s="276">
        <v>8.4599062579174014</v>
      </c>
      <c r="O4049" s="273"/>
      <c r="P4049" s="273"/>
    </row>
    <row r="4050" spans="1:16" s="11" customFormat="1">
      <c r="A4050" s="271">
        <v>4047</v>
      </c>
      <c r="C4050" s="272" t="s">
        <v>2469</v>
      </c>
      <c r="D4050" s="272" t="s">
        <v>2473</v>
      </c>
      <c r="E4050" s="272"/>
      <c r="F4050" s="273" t="s">
        <v>3820</v>
      </c>
      <c r="G4050" s="274">
        <v>308521140201</v>
      </c>
      <c r="H4050" s="273" t="s">
        <v>7652</v>
      </c>
      <c r="I4050" s="273" t="s">
        <v>5750</v>
      </c>
      <c r="J4050" s="273" t="s">
        <v>373</v>
      </c>
      <c r="K4050" s="275">
        <v>0.77100000000000002</v>
      </c>
      <c r="L4050" s="275">
        <v>0.77100000000000002</v>
      </c>
      <c r="M4050" s="275">
        <v>0.70590799999999998</v>
      </c>
      <c r="N4050" s="276">
        <v>8.4425421530479934</v>
      </c>
      <c r="O4050" s="273"/>
      <c r="P4050" s="273"/>
    </row>
    <row r="4051" spans="1:16" s="11" customFormat="1">
      <c r="A4051" s="271">
        <v>4048</v>
      </c>
      <c r="C4051" s="272" t="s">
        <v>2469</v>
      </c>
      <c r="D4051" s="272" t="s">
        <v>2473</v>
      </c>
      <c r="E4051" s="272"/>
      <c r="F4051" s="273" t="s">
        <v>3814</v>
      </c>
      <c r="G4051" s="274">
        <v>308521140303</v>
      </c>
      <c r="H4051" s="273" t="s">
        <v>7653</v>
      </c>
      <c r="I4051" s="273" t="s">
        <v>5750</v>
      </c>
      <c r="J4051" s="273" t="s">
        <v>373</v>
      </c>
      <c r="K4051" s="275">
        <v>1.3049999999999999</v>
      </c>
      <c r="L4051" s="275">
        <v>1.3049999999999999</v>
      </c>
      <c r="M4051" s="275">
        <v>1.194914</v>
      </c>
      <c r="N4051" s="276">
        <v>8.435708812260529</v>
      </c>
      <c r="O4051" s="273"/>
      <c r="P4051" s="273"/>
    </row>
    <row r="4052" spans="1:16" s="11" customFormat="1">
      <c r="A4052" s="271">
        <v>4049</v>
      </c>
      <c r="C4052" s="272" t="s">
        <v>2469</v>
      </c>
      <c r="D4052" s="272" t="s">
        <v>2473</v>
      </c>
      <c r="E4052" s="272"/>
      <c r="F4052" s="273" t="s">
        <v>3812</v>
      </c>
      <c r="G4052" s="274">
        <v>308521240301</v>
      </c>
      <c r="H4052" s="273" t="s">
        <v>7654</v>
      </c>
      <c r="I4052" s="273" t="s">
        <v>5750</v>
      </c>
      <c r="J4052" s="273" t="s">
        <v>373</v>
      </c>
      <c r="K4052" s="275">
        <v>1.0597000000000001</v>
      </c>
      <c r="L4052" s="275">
        <v>1.0597000000000001</v>
      </c>
      <c r="M4052" s="275">
        <v>0.97258699999999998</v>
      </c>
      <c r="N4052" s="276">
        <v>8.2205341134283376</v>
      </c>
      <c r="O4052" s="273"/>
      <c r="P4052" s="273"/>
    </row>
    <row r="4053" spans="1:16" s="11" customFormat="1">
      <c r="A4053" s="271">
        <v>4050</v>
      </c>
      <c r="C4053" s="272" t="s">
        <v>2469</v>
      </c>
      <c r="D4053" s="272" t="s">
        <v>2473</v>
      </c>
      <c r="E4053" s="272"/>
      <c r="F4053" s="273" t="s">
        <v>3820</v>
      </c>
      <c r="G4053" s="274">
        <v>308521140203</v>
      </c>
      <c r="H4053" s="273" t="s">
        <v>7655</v>
      </c>
      <c r="I4053" s="273" t="s">
        <v>5750</v>
      </c>
      <c r="J4053" s="273" t="s">
        <v>373</v>
      </c>
      <c r="K4053" s="275">
        <v>0.90522000000000002</v>
      </c>
      <c r="L4053" s="275">
        <v>0.90522000000000002</v>
      </c>
      <c r="M4053" s="275">
        <v>0.83196400000000004</v>
      </c>
      <c r="N4053" s="276">
        <v>8.0926183690152662</v>
      </c>
      <c r="O4053" s="273"/>
      <c r="P4053" s="273"/>
    </row>
    <row r="4054" spans="1:16" s="11" customFormat="1">
      <c r="A4054" s="271">
        <v>4051</v>
      </c>
      <c r="C4054" s="272" t="s">
        <v>2469</v>
      </c>
      <c r="D4054" s="272" t="s">
        <v>2473</v>
      </c>
      <c r="E4054" s="272"/>
      <c r="F4054" s="273" t="s">
        <v>3816</v>
      </c>
      <c r="G4054" s="274">
        <v>308521140104</v>
      </c>
      <c r="H4054" s="273" t="s">
        <v>7656</v>
      </c>
      <c r="I4054" s="273" t="s">
        <v>5750</v>
      </c>
      <c r="J4054" s="273" t="s">
        <v>373</v>
      </c>
      <c r="K4054" s="275">
        <v>0.91139999999999999</v>
      </c>
      <c r="L4054" s="275">
        <v>0.91139999999999999</v>
      </c>
      <c r="M4054" s="275">
        <v>0.84124299999999996</v>
      </c>
      <c r="N4054" s="276">
        <v>7.697717796796141</v>
      </c>
      <c r="O4054" s="273"/>
      <c r="P4054" s="273"/>
    </row>
    <row r="4055" spans="1:16" s="11" customFormat="1">
      <c r="A4055" s="271">
        <v>4052</v>
      </c>
      <c r="C4055" s="272" t="s">
        <v>2469</v>
      </c>
      <c r="D4055" s="272" t="s">
        <v>2473</v>
      </c>
      <c r="E4055" s="272"/>
      <c r="F4055" s="273" t="s">
        <v>3823</v>
      </c>
      <c r="G4055" s="274">
        <v>308521140503</v>
      </c>
      <c r="H4055" s="273" t="s">
        <v>7645</v>
      </c>
      <c r="I4055" s="273" t="s">
        <v>5750</v>
      </c>
      <c r="J4055" s="273" t="s">
        <v>373</v>
      </c>
      <c r="K4055" s="275">
        <v>0.2868</v>
      </c>
      <c r="L4055" s="275">
        <v>0.2868</v>
      </c>
      <c r="M4055" s="275">
        <v>0.26636199999999999</v>
      </c>
      <c r="N4055" s="276">
        <v>7.1262203626220408</v>
      </c>
      <c r="O4055" s="273"/>
      <c r="P4055" s="273"/>
    </row>
    <row r="4056" spans="1:16" s="11" customFormat="1">
      <c r="A4056" s="271">
        <v>4053</v>
      </c>
      <c r="C4056" s="272" t="s">
        <v>2469</v>
      </c>
      <c r="D4056" s="272" t="s">
        <v>2473</v>
      </c>
      <c r="E4056" s="272"/>
      <c r="F4056" s="273" t="s">
        <v>3812</v>
      </c>
      <c r="G4056" s="274">
        <v>308521240303</v>
      </c>
      <c r="H4056" s="273" t="s">
        <v>7657</v>
      </c>
      <c r="I4056" s="273" t="s">
        <v>5750</v>
      </c>
      <c r="J4056" s="273" t="s">
        <v>373</v>
      </c>
      <c r="K4056" s="275">
        <v>0.40539999999999998</v>
      </c>
      <c r="L4056" s="275">
        <v>0.40539999999999998</v>
      </c>
      <c r="M4056" s="275">
        <v>0.37702999999999998</v>
      </c>
      <c r="N4056" s="276">
        <v>6.9980266403552065</v>
      </c>
      <c r="O4056" s="273"/>
      <c r="P4056" s="273"/>
    </row>
    <row r="4057" spans="1:16" s="11" customFormat="1">
      <c r="A4057" s="271">
        <v>4054</v>
      </c>
      <c r="C4057" s="272" t="s">
        <v>2469</v>
      </c>
      <c r="D4057" s="272" t="s">
        <v>2473</v>
      </c>
      <c r="E4057" s="272"/>
      <c r="F4057" s="273" t="s">
        <v>3814</v>
      </c>
      <c r="G4057" s="274">
        <v>308521140302</v>
      </c>
      <c r="H4057" s="273" t="s">
        <v>7658</v>
      </c>
      <c r="I4057" s="273" t="s">
        <v>5750</v>
      </c>
      <c r="J4057" s="273" t="s">
        <v>373</v>
      </c>
      <c r="K4057" s="275">
        <v>1.0649999999999999</v>
      </c>
      <c r="L4057" s="275">
        <v>1.0649999999999999</v>
      </c>
      <c r="M4057" s="275">
        <v>0.99791099999999999</v>
      </c>
      <c r="N4057" s="276">
        <v>6.299436619718306</v>
      </c>
      <c r="O4057" s="273"/>
      <c r="P4057" s="273"/>
    </row>
    <row r="4058" spans="1:16" s="11" customFormat="1">
      <c r="A4058" s="271">
        <v>4055</v>
      </c>
      <c r="C4058" s="272" t="s">
        <v>2469</v>
      </c>
      <c r="D4058" s="272" t="s">
        <v>2473</v>
      </c>
      <c r="E4058" s="272"/>
      <c r="F4058" s="273" t="s">
        <v>3818</v>
      </c>
      <c r="G4058" s="274">
        <v>308521140403</v>
      </c>
      <c r="H4058" s="273" t="s">
        <v>7659</v>
      </c>
      <c r="I4058" s="273" t="s">
        <v>5750</v>
      </c>
      <c r="J4058" s="273" t="s">
        <v>373</v>
      </c>
      <c r="K4058" s="275">
        <v>1.2310000000000001</v>
      </c>
      <c r="L4058" s="275">
        <v>1.2310000000000001</v>
      </c>
      <c r="M4058" s="275">
        <v>1.154166</v>
      </c>
      <c r="N4058" s="276">
        <v>6.2415922014622307</v>
      </c>
      <c r="O4058" s="273"/>
      <c r="P4058" s="273"/>
    </row>
    <row r="4059" spans="1:16" s="11" customFormat="1">
      <c r="A4059" s="271">
        <v>4056</v>
      </c>
      <c r="C4059" s="272" t="s">
        <v>2469</v>
      </c>
      <c r="D4059" s="272" t="s">
        <v>2473</v>
      </c>
      <c r="E4059" s="272"/>
      <c r="F4059" s="273" t="s">
        <v>3816</v>
      </c>
      <c r="G4059" s="274">
        <v>308521140101</v>
      </c>
      <c r="H4059" s="273" t="s">
        <v>7660</v>
      </c>
      <c r="I4059" s="273" t="s">
        <v>5750</v>
      </c>
      <c r="J4059" s="273" t="s">
        <v>373</v>
      </c>
      <c r="K4059" s="275">
        <v>0.61829999999999996</v>
      </c>
      <c r="L4059" s="275">
        <v>0.61829999999999996</v>
      </c>
      <c r="M4059" s="275">
        <v>0.58109999999999995</v>
      </c>
      <c r="N4059" s="276">
        <v>6.0164968461911714</v>
      </c>
      <c r="O4059" s="273"/>
      <c r="P4059" s="273"/>
    </row>
    <row r="4060" spans="1:16" s="11" customFormat="1">
      <c r="A4060" s="271">
        <v>4057</v>
      </c>
      <c r="C4060" s="272" t="s">
        <v>2469</v>
      </c>
      <c r="D4060" s="272" t="s">
        <v>2473</v>
      </c>
      <c r="E4060" s="272"/>
      <c r="F4060" s="273" t="s">
        <v>3818</v>
      </c>
      <c r="G4060" s="274">
        <v>308521140404</v>
      </c>
      <c r="H4060" s="273" t="s">
        <v>7342</v>
      </c>
      <c r="I4060" s="273" t="s">
        <v>5750</v>
      </c>
      <c r="J4060" s="273" t="s">
        <v>373</v>
      </c>
      <c r="K4060" s="275">
        <v>0.56311999999999995</v>
      </c>
      <c r="L4060" s="275">
        <v>0.56311999999999995</v>
      </c>
      <c r="M4060" s="275">
        <v>0.53052900000000003</v>
      </c>
      <c r="N4060" s="276">
        <v>5.787576360278436</v>
      </c>
      <c r="O4060" s="273"/>
      <c r="P4060" s="273"/>
    </row>
    <row r="4061" spans="1:16" s="11" customFormat="1">
      <c r="A4061" s="271">
        <v>4058</v>
      </c>
      <c r="C4061" s="272" t="s">
        <v>2469</v>
      </c>
      <c r="D4061" s="272" t="s">
        <v>2473</v>
      </c>
      <c r="E4061" s="272"/>
      <c r="F4061" s="273" t="s">
        <v>4206</v>
      </c>
      <c r="G4061" s="274">
        <v>308212240202</v>
      </c>
      <c r="H4061" s="273" t="s">
        <v>7661</v>
      </c>
      <c r="I4061" s="273" t="s">
        <v>5750</v>
      </c>
      <c r="J4061" s="273" t="s">
        <v>373</v>
      </c>
      <c r="K4061" s="275">
        <v>0.38819999999999999</v>
      </c>
      <c r="L4061" s="275">
        <v>0.38819999999999999</v>
      </c>
      <c r="M4061" s="275">
        <v>0.36599399999999999</v>
      </c>
      <c r="N4061" s="276">
        <v>5.7202472952086563</v>
      </c>
      <c r="O4061" s="273"/>
      <c r="P4061" s="273"/>
    </row>
    <row r="4062" spans="1:16" s="11" customFormat="1">
      <c r="A4062" s="271">
        <v>4059</v>
      </c>
      <c r="C4062" s="272" t="s">
        <v>2469</v>
      </c>
      <c r="D4062" s="272" t="s">
        <v>2473</v>
      </c>
      <c r="E4062" s="272"/>
      <c r="F4062" s="273" t="s">
        <v>3808</v>
      </c>
      <c r="G4062" s="274">
        <v>308521240102</v>
      </c>
      <c r="H4062" s="273" t="s">
        <v>7662</v>
      </c>
      <c r="I4062" s="273" t="s">
        <v>5762</v>
      </c>
      <c r="J4062" s="273" t="s">
        <v>373</v>
      </c>
      <c r="K4062" s="275">
        <v>0.39979999999999999</v>
      </c>
      <c r="L4062" s="275">
        <v>0.39979999999999999</v>
      </c>
      <c r="M4062" s="275">
        <v>0.37694</v>
      </c>
      <c r="N4062" s="276">
        <v>5.7178589294647297</v>
      </c>
      <c r="O4062" s="273"/>
      <c r="P4062" s="273"/>
    </row>
    <row r="4063" spans="1:16" s="11" customFormat="1">
      <c r="A4063" s="271">
        <v>4060</v>
      </c>
      <c r="C4063" s="272" t="s">
        <v>2469</v>
      </c>
      <c r="D4063" s="272" t="s">
        <v>2473</v>
      </c>
      <c r="E4063" s="272"/>
      <c r="F4063" s="273" t="s">
        <v>3812</v>
      </c>
      <c r="G4063" s="274">
        <v>308521240304</v>
      </c>
      <c r="H4063" s="273" t="s">
        <v>7663</v>
      </c>
      <c r="I4063" s="273" t="s">
        <v>5750</v>
      </c>
      <c r="J4063" s="273" t="s">
        <v>373</v>
      </c>
      <c r="K4063" s="275">
        <v>0.52359999999999995</v>
      </c>
      <c r="L4063" s="275">
        <v>0.52359999999999995</v>
      </c>
      <c r="M4063" s="275">
        <v>0.49840400000000001</v>
      </c>
      <c r="N4063" s="276">
        <v>4.8120702826585076</v>
      </c>
      <c r="O4063" s="273"/>
      <c r="P4063" s="273"/>
    </row>
    <row r="4064" spans="1:16" s="11" customFormat="1">
      <c r="A4064" s="271">
        <v>4061</v>
      </c>
      <c r="C4064" s="272" t="s">
        <v>2469</v>
      </c>
      <c r="D4064" s="272" t="s">
        <v>2473</v>
      </c>
      <c r="E4064" s="272"/>
      <c r="F4064" s="273" t="s">
        <v>3820</v>
      </c>
      <c r="G4064" s="274">
        <v>308521140202</v>
      </c>
      <c r="H4064" s="273" t="s">
        <v>7664</v>
      </c>
      <c r="I4064" s="273" t="s">
        <v>5750</v>
      </c>
      <c r="J4064" s="273" t="s">
        <v>373</v>
      </c>
      <c r="K4064" s="275">
        <v>0.46451999999999999</v>
      </c>
      <c r="L4064" s="275">
        <v>0.46451999999999999</v>
      </c>
      <c r="M4064" s="275">
        <v>0.443826</v>
      </c>
      <c r="N4064" s="276">
        <v>4.4549212089899228</v>
      </c>
      <c r="O4064" s="273"/>
      <c r="P4064" s="273"/>
    </row>
    <row r="4065" spans="1:16" s="11" customFormat="1">
      <c r="A4065" s="271">
        <v>4062</v>
      </c>
      <c r="C4065" s="272" t="s">
        <v>2469</v>
      </c>
      <c r="D4065" s="272" t="s">
        <v>2473</v>
      </c>
      <c r="E4065" s="272"/>
      <c r="F4065" s="273" t="s">
        <v>3820</v>
      </c>
      <c r="G4065" s="274">
        <v>308521140205</v>
      </c>
      <c r="H4065" s="273" t="s">
        <v>6946</v>
      </c>
      <c r="I4065" s="273" t="s">
        <v>5750</v>
      </c>
      <c r="J4065" s="273" t="s">
        <v>373</v>
      </c>
      <c r="K4065" s="275">
        <v>3.4000000000000002E-4</v>
      </c>
      <c r="L4065" s="275">
        <v>3.4000000000000002E-4</v>
      </c>
      <c r="M4065" s="275">
        <v>3.2499999999999999E-4</v>
      </c>
      <c r="N4065" s="276">
        <v>4.4117647058823639</v>
      </c>
      <c r="O4065" s="273"/>
      <c r="P4065" s="273"/>
    </row>
    <row r="4066" spans="1:16" s="11" customFormat="1">
      <c r="A4066" s="271">
        <v>4063</v>
      </c>
      <c r="C4066" s="272" t="s">
        <v>2469</v>
      </c>
      <c r="D4066" s="272" t="s">
        <v>2473</v>
      </c>
      <c r="E4066" s="272"/>
      <c r="F4066" s="273" t="s">
        <v>3823</v>
      </c>
      <c r="G4066" s="274">
        <v>308521140501</v>
      </c>
      <c r="H4066" s="273" t="s">
        <v>7665</v>
      </c>
      <c r="I4066" s="273" t="s">
        <v>5750</v>
      </c>
      <c r="J4066" s="273" t="s">
        <v>373</v>
      </c>
      <c r="K4066" s="275">
        <v>0.65129999999999999</v>
      </c>
      <c r="L4066" s="275">
        <v>0.65129999999999999</v>
      </c>
      <c r="M4066" s="275">
        <v>0.62912299999999999</v>
      </c>
      <c r="N4066" s="276">
        <v>3.4050360816827885</v>
      </c>
      <c r="O4066" s="273"/>
      <c r="P4066" s="273"/>
    </row>
    <row r="4067" spans="1:16" s="11" customFormat="1">
      <c r="A4067" s="271">
        <v>4064</v>
      </c>
      <c r="C4067" s="272" t="s">
        <v>2469</v>
      </c>
      <c r="D4067" s="272" t="s">
        <v>2473</v>
      </c>
      <c r="E4067" s="272"/>
      <c r="F4067" s="273" t="s">
        <v>7666</v>
      </c>
      <c r="G4067" s="274">
        <v>308512240404</v>
      </c>
      <c r="H4067" s="273" t="s">
        <v>7667</v>
      </c>
      <c r="I4067" s="273" t="s">
        <v>5750</v>
      </c>
      <c r="J4067" s="273" t="s">
        <v>373</v>
      </c>
      <c r="K4067" s="275">
        <v>0.18107999999999999</v>
      </c>
      <c r="L4067" s="275">
        <v>0.18107999999999999</v>
      </c>
      <c r="M4067" s="275">
        <v>0.154116</v>
      </c>
      <c r="N4067" s="276">
        <v>14.890656063618286</v>
      </c>
      <c r="O4067" s="273"/>
      <c r="P4067" s="273"/>
    </row>
    <row r="4068" spans="1:16" s="11" customFormat="1">
      <c r="A4068" s="271">
        <v>4065</v>
      </c>
      <c r="C4068" s="272" t="s">
        <v>2469</v>
      </c>
      <c r="D4068" s="272" t="s">
        <v>2473</v>
      </c>
      <c r="E4068" s="272"/>
      <c r="F4068" s="273" t="s">
        <v>7666</v>
      </c>
      <c r="G4068" s="274">
        <v>308512240401</v>
      </c>
      <c r="H4068" s="273" t="s">
        <v>7668</v>
      </c>
      <c r="I4068" s="273" t="s">
        <v>5750</v>
      </c>
      <c r="J4068" s="273" t="s">
        <v>373</v>
      </c>
      <c r="K4068" s="275">
        <v>0.61019999999999996</v>
      </c>
      <c r="L4068" s="275">
        <v>0.61019999999999996</v>
      </c>
      <c r="M4068" s="275">
        <v>0.52903100000000003</v>
      </c>
      <c r="N4068" s="276">
        <v>13.302032120616181</v>
      </c>
      <c r="O4068" s="273"/>
      <c r="P4068" s="273"/>
    </row>
    <row r="4069" spans="1:16" s="11" customFormat="1">
      <c r="A4069" s="271">
        <v>4066</v>
      </c>
      <c r="C4069" s="272" t="s">
        <v>2469</v>
      </c>
      <c r="D4069" s="272" t="s">
        <v>2473</v>
      </c>
      <c r="E4069" s="272"/>
      <c r="F4069" s="273" t="s">
        <v>3837</v>
      </c>
      <c r="G4069" s="274">
        <v>308512240306</v>
      </c>
      <c r="H4069" s="273" t="s">
        <v>7669</v>
      </c>
      <c r="I4069" s="273" t="s">
        <v>5750</v>
      </c>
      <c r="J4069" s="273" t="s">
        <v>373</v>
      </c>
      <c r="K4069" s="275">
        <v>0.11178</v>
      </c>
      <c r="L4069" s="275">
        <v>0.11178</v>
      </c>
      <c r="M4069" s="275">
        <v>9.7919999999999993E-2</v>
      </c>
      <c r="N4069" s="276">
        <v>12.399355877616756</v>
      </c>
      <c r="O4069" s="273"/>
      <c r="P4069" s="273"/>
    </row>
    <row r="4070" spans="1:16" s="11" customFormat="1">
      <c r="A4070" s="271">
        <v>4067</v>
      </c>
      <c r="C4070" s="272" t="s">
        <v>2469</v>
      </c>
      <c r="D4070" s="272" t="s">
        <v>2473</v>
      </c>
      <c r="E4070" s="272"/>
      <c r="F4070" s="273" t="s">
        <v>3837</v>
      </c>
      <c r="G4070" s="274">
        <v>308512240302</v>
      </c>
      <c r="H4070" s="273" t="s">
        <v>7670</v>
      </c>
      <c r="I4070" s="273" t="s">
        <v>5750</v>
      </c>
      <c r="J4070" s="273" t="s">
        <v>373</v>
      </c>
      <c r="K4070" s="275">
        <v>0.26790000000000003</v>
      </c>
      <c r="L4070" s="275">
        <v>0.26790000000000003</v>
      </c>
      <c r="M4070" s="275">
        <v>0.238707</v>
      </c>
      <c r="N4070" s="276">
        <v>10.896976483762606</v>
      </c>
      <c r="O4070" s="273"/>
      <c r="P4070" s="273"/>
    </row>
    <row r="4071" spans="1:16" s="11" customFormat="1">
      <c r="A4071" s="271">
        <v>4068</v>
      </c>
      <c r="C4071" s="272" t="s">
        <v>2469</v>
      </c>
      <c r="D4071" s="272" t="s">
        <v>2473</v>
      </c>
      <c r="E4071" s="272"/>
      <c r="F4071" s="273" t="s">
        <v>3825</v>
      </c>
      <c r="G4071" s="274">
        <v>308512140303</v>
      </c>
      <c r="H4071" s="273" t="s">
        <v>7671</v>
      </c>
      <c r="I4071" s="273" t="s">
        <v>5762</v>
      </c>
      <c r="J4071" s="273" t="s">
        <v>373</v>
      </c>
      <c r="K4071" s="275">
        <v>7.714E-2</v>
      </c>
      <c r="L4071" s="275">
        <v>7.714E-2</v>
      </c>
      <c r="M4071" s="275">
        <v>6.9557999999999995E-2</v>
      </c>
      <c r="N4071" s="276">
        <v>9.8288825512056075</v>
      </c>
      <c r="O4071" s="273"/>
      <c r="P4071" s="273"/>
    </row>
    <row r="4072" spans="1:16" s="11" customFormat="1">
      <c r="A4072" s="271">
        <v>4069</v>
      </c>
      <c r="C4072" s="272" t="s">
        <v>2469</v>
      </c>
      <c r="D4072" s="272" t="s">
        <v>2473</v>
      </c>
      <c r="E4072" s="272"/>
      <c r="F4072" s="273" t="s">
        <v>3827</v>
      </c>
      <c r="G4072" s="274">
        <v>308512240104</v>
      </c>
      <c r="H4072" s="273" t="s">
        <v>7672</v>
      </c>
      <c r="I4072" s="273" t="s">
        <v>5750</v>
      </c>
      <c r="J4072" s="273" t="s">
        <v>373</v>
      </c>
      <c r="K4072" s="275">
        <v>0.56420000000000003</v>
      </c>
      <c r="L4072" s="275">
        <v>0.56420000000000003</v>
      </c>
      <c r="M4072" s="275">
        <v>0.51495199999999997</v>
      </c>
      <c r="N4072" s="276">
        <v>8.728819567529257</v>
      </c>
      <c r="O4072" s="273"/>
      <c r="P4072" s="273"/>
    </row>
    <row r="4073" spans="1:16" s="11" customFormat="1">
      <c r="A4073" s="271">
        <v>4070</v>
      </c>
      <c r="C4073" s="272" t="s">
        <v>2469</v>
      </c>
      <c r="D4073" s="272" t="s">
        <v>2473</v>
      </c>
      <c r="E4073" s="272"/>
      <c r="F4073" s="273" t="s">
        <v>3827</v>
      </c>
      <c r="G4073" s="274">
        <v>308512240103</v>
      </c>
      <c r="H4073" s="273" t="s">
        <v>7673</v>
      </c>
      <c r="I4073" s="273" t="s">
        <v>5750</v>
      </c>
      <c r="J4073" s="273" t="s">
        <v>373</v>
      </c>
      <c r="K4073" s="275">
        <v>0.97840000000000005</v>
      </c>
      <c r="L4073" s="275">
        <v>0.97840000000000005</v>
      </c>
      <c r="M4073" s="275">
        <v>0.89680599999999999</v>
      </c>
      <c r="N4073" s="276">
        <v>8.3395339329517633</v>
      </c>
      <c r="O4073" s="273"/>
      <c r="P4073" s="273"/>
    </row>
    <row r="4074" spans="1:16" s="11" customFormat="1">
      <c r="A4074" s="271">
        <v>4071</v>
      </c>
      <c r="C4074" s="272" t="s">
        <v>2469</v>
      </c>
      <c r="D4074" s="272" t="s">
        <v>2473</v>
      </c>
      <c r="E4074" s="272"/>
      <c r="F4074" s="273" t="s">
        <v>3837</v>
      </c>
      <c r="G4074" s="274">
        <v>308512240304</v>
      </c>
      <c r="H4074" s="273" t="s">
        <v>7674</v>
      </c>
      <c r="I4074" s="273" t="s">
        <v>5750</v>
      </c>
      <c r="J4074" s="273" t="s">
        <v>373</v>
      </c>
      <c r="K4074" s="275">
        <v>0.47417999999999999</v>
      </c>
      <c r="L4074" s="275">
        <v>0.47417999999999999</v>
      </c>
      <c r="M4074" s="275">
        <v>0.43734299999999998</v>
      </c>
      <c r="N4074" s="276">
        <v>7.7685688978868805</v>
      </c>
      <c r="O4074" s="273"/>
      <c r="P4074" s="273"/>
    </row>
    <row r="4075" spans="1:16" s="11" customFormat="1">
      <c r="A4075" s="271">
        <v>4072</v>
      </c>
      <c r="C4075" s="272" t="s">
        <v>2469</v>
      </c>
      <c r="D4075" s="272" t="s">
        <v>2473</v>
      </c>
      <c r="E4075" s="272"/>
      <c r="F4075" s="273" t="s">
        <v>7675</v>
      </c>
      <c r="G4075" s="274">
        <v>308512240502</v>
      </c>
      <c r="H4075" s="273" t="s">
        <v>7676</v>
      </c>
      <c r="I4075" s="273" t="s">
        <v>5750</v>
      </c>
      <c r="J4075" s="273" t="s">
        <v>373</v>
      </c>
      <c r="K4075" s="275">
        <v>0.55300000000000005</v>
      </c>
      <c r="L4075" s="275">
        <v>0.55300000000000005</v>
      </c>
      <c r="M4075" s="275">
        <v>0.51167499999999999</v>
      </c>
      <c r="N4075" s="276">
        <v>7.4728752260397924</v>
      </c>
      <c r="O4075" s="273"/>
      <c r="P4075" s="273"/>
    </row>
    <row r="4076" spans="1:16" s="11" customFormat="1">
      <c r="A4076" s="271">
        <v>4073</v>
      </c>
      <c r="C4076" s="272" t="s">
        <v>2469</v>
      </c>
      <c r="D4076" s="272" t="s">
        <v>2473</v>
      </c>
      <c r="E4076" s="272"/>
      <c r="F4076" s="273" t="s">
        <v>7675</v>
      </c>
      <c r="G4076" s="274">
        <v>308512240501</v>
      </c>
      <c r="H4076" s="273" t="s">
        <v>7677</v>
      </c>
      <c r="I4076" s="273" t="s">
        <v>5750</v>
      </c>
      <c r="J4076" s="273" t="s">
        <v>373</v>
      </c>
      <c r="K4076" s="275">
        <v>0.36820000000000003</v>
      </c>
      <c r="L4076" s="275">
        <v>0.36820000000000003</v>
      </c>
      <c r="M4076" s="275">
        <v>0.341304</v>
      </c>
      <c r="N4076" s="276">
        <v>7.3047256925584003</v>
      </c>
      <c r="O4076" s="273"/>
      <c r="P4076" s="273"/>
    </row>
    <row r="4077" spans="1:16" s="11" customFormat="1">
      <c r="A4077" s="271">
        <v>4074</v>
      </c>
      <c r="C4077" s="272" t="s">
        <v>2469</v>
      </c>
      <c r="D4077" s="272" t="s">
        <v>2473</v>
      </c>
      <c r="E4077" s="272"/>
      <c r="F4077" s="273" t="s">
        <v>3832</v>
      </c>
      <c r="G4077" s="274">
        <v>308512140104</v>
      </c>
      <c r="H4077" s="273" t="s">
        <v>7678</v>
      </c>
      <c r="I4077" s="273" t="s">
        <v>5750</v>
      </c>
      <c r="J4077" s="273" t="s">
        <v>373</v>
      </c>
      <c r="K4077" s="275">
        <v>1.1182000000000001</v>
      </c>
      <c r="L4077" s="275">
        <v>1.1182000000000001</v>
      </c>
      <c r="M4077" s="275">
        <v>1.0455129999999999</v>
      </c>
      <c r="N4077" s="276">
        <v>6.5003577177607017</v>
      </c>
      <c r="O4077" s="273"/>
      <c r="P4077" s="273"/>
    </row>
    <row r="4078" spans="1:16" s="11" customFormat="1">
      <c r="A4078" s="271">
        <v>4075</v>
      </c>
      <c r="C4078" s="272" t="s">
        <v>2469</v>
      </c>
      <c r="D4078" s="272" t="s">
        <v>2473</v>
      </c>
      <c r="E4078" s="272"/>
      <c r="F4078" s="273" t="s">
        <v>3837</v>
      </c>
      <c r="G4078" s="274">
        <v>308512240305</v>
      </c>
      <c r="H4078" s="273" t="s">
        <v>7679</v>
      </c>
      <c r="I4078" s="273" t="s">
        <v>5750</v>
      </c>
      <c r="J4078" s="273" t="s">
        <v>373</v>
      </c>
      <c r="K4078" s="275">
        <v>0.66039999999999999</v>
      </c>
      <c r="L4078" s="275">
        <v>0.66039999999999999</v>
      </c>
      <c r="M4078" s="275">
        <v>0.61753100000000005</v>
      </c>
      <c r="N4078" s="276">
        <v>6.4913688673531089</v>
      </c>
      <c r="O4078" s="273"/>
      <c r="P4078" s="273"/>
    </row>
    <row r="4079" spans="1:16" s="11" customFormat="1">
      <c r="A4079" s="271">
        <v>4076</v>
      </c>
      <c r="C4079" s="272" t="s">
        <v>2469</v>
      </c>
      <c r="D4079" s="272" t="s">
        <v>2473</v>
      </c>
      <c r="E4079" s="272"/>
      <c r="F4079" s="273" t="s">
        <v>3837</v>
      </c>
      <c r="G4079" s="274">
        <v>308512240303</v>
      </c>
      <c r="H4079" s="273" t="s">
        <v>7680</v>
      </c>
      <c r="I4079" s="273" t="s">
        <v>5750</v>
      </c>
      <c r="J4079" s="273" t="s">
        <v>373</v>
      </c>
      <c r="K4079" s="275">
        <v>0.52349999999999997</v>
      </c>
      <c r="L4079" s="275">
        <v>0.52349999999999997</v>
      </c>
      <c r="M4079" s="275">
        <v>0.495388</v>
      </c>
      <c r="N4079" s="276">
        <v>5.370009551098371</v>
      </c>
      <c r="O4079" s="273"/>
      <c r="P4079" s="273"/>
    </row>
    <row r="4080" spans="1:16" s="11" customFormat="1">
      <c r="A4080" s="271">
        <v>4077</v>
      </c>
      <c r="C4080" s="272" t="s">
        <v>2469</v>
      </c>
      <c r="D4080" s="272" t="s">
        <v>2473</v>
      </c>
      <c r="E4080" s="272"/>
      <c r="F4080" s="273" t="s">
        <v>3830</v>
      </c>
      <c r="G4080" s="274">
        <v>308512140203</v>
      </c>
      <c r="H4080" s="273" t="s">
        <v>7681</v>
      </c>
      <c r="I4080" s="273" t="s">
        <v>5750</v>
      </c>
      <c r="J4080" s="273" t="s">
        <v>373</v>
      </c>
      <c r="K4080" s="275">
        <v>0.95620000000000005</v>
      </c>
      <c r="L4080" s="275">
        <v>0.95620000000000005</v>
      </c>
      <c r="M4080" s="275">
        <v>0.908111</v>
      </c>
      <c r="N4080" s="276">
        <v>5.0291779962351022</v>
      </c>
      <c r="O4080" s="273"/>
      <c r="P4080" s="273"/>
    </row>
    <row r="4081" spans="1:16" s="11" customFormat="1">
      <c r="A4081" s="271">
        <v>4078</v>
      </c>
      <c r="C4081" s="272" t="s">
        <v>2469</v>
      </c>
      <c r="D4081" s="272" t="s">
        <v>2473</v>
      </c>
      <c r="E4081" s="272"/>
      <c r="F4081" s="273" t="s">
        <v>3827</v>
      </c>
      <c r="G4081" s="274">
        <v>308512240102</v>
      </c>
      <c r="H4081" s="273" t="s">
        <v>7682</v>
      </c>
      <c r="I4081" s="273" t="s">
        <v>5750</v>
      </c>
      <c r="J4081" s="273" t="s">
        <v>373</v>
      </c>
      <c r="K4081" s="275">
        <v>1.345</v>
      </c>
      <c r="L4081" s="275">
        <v>1.345</v>
      </c>
      <c r="M4081" s="275">
        <v>1.2796019999999999</v>
      </c>
      <c r="N4081" s="276">
        <v>4.8623048327137592</v>
      </c>
      <c r="O4081" s="273"/>
      <c r="P4081" s="273"/>
    </row>
    <row r="4082" spans="1:16" s="11" customFormat="1">
      <c r="A4082" s="271">
        <v>4079</v>
      </c>
      <c r="C4082" s="272" t="s">
        <v>2469</v>
      </c>
      <c r="D4082" s="272" t="s">
        <v>2473</v>
      </c>
      <c r="E4082" s="272"/>
      <c r="F4082" s="273" t="s">
        <v>7666</v>
      </c>
      <c r="G4082" s="274">
        <v>308512240403</v>
      </c>
      <c r="H4082" s="273" t="s">
        <v>7683</v>
      </c>
      <c r="I4082" s="273" t="s">
        <v>5750</v>
      </c>
      <c r="J4082" s="273" t="s">
        <v>373</v>
      </c>
      <c r="K4082" s="275">
        <v>0.79800000000000004</v>
      </c>
      <c r="L4082" s="275">
        <v>0.79800000000000004</v>
      </c>
      <c r="M4082" s="275">
        <v>0.76033300000000004</v>
      </c>
      <c r="N4082" s="276">
        <v>4.7201754385964918</v>
      </c>
      <c r="O4082" s="273"/>
      <c r="P4082" s="273"/>
    </row>
    <row r="4083" spans="1:16" s="11" customFormat="1">
      <c r="A4083" s="271">
        <v>4080</v>
      </c>
      <c r="C4083" s="272" t="s">
        <v>2469</v>
      </c>
      <c r="D4083" s="272" t="s">
        <v>2473</v>
      </c>
      <c r="E4083" s="272"/>
      <c r="F4083" s="273" t="s">
        <v>7666</v>
      </c>
      <c r="G4083" s="274">
        <v>308512240402</v>
      </c>
      <c r="H4083" s="273" t="s">
        <v>7684</v>
      </c>
      <c r="I4083" s="273" t="s">
        <v>5750</v>
      </c>
      <c r="J4083" s="273" t="s">
        <v>373</v>
      </c>
      <c r="K4083" s="275">
        <v>0.6704</v>
      </c>
      <c r="L4083" s="275">
        <v>0.6704</v>
      </c>
      <c r="M4083" s="275">
        <v>0.65212999999999999</v>
      </c>
      <c r="N4083" s="276">
        <v>2.7252386634844883</v>
      </c>
      <c r="O4083" s="273"/>
      <c r="P4083" s="273"/>
    </row>
    <row r="4084" spans="1:16" s="11" customFormat="1">
      <c r="A4084" s="271">
        <v>4081</v>
      </c>
      <c r="C4084" s="272" t="s">
        <v>2469</v>
      </c>
      <c r="D4084" s="272" t="s">
        <v>2473</v>
      </c>
      <c r="E4084" s="272"/>
      <c r="F4084" s="273" t="s">
        <v>7675</v>
      </c>
      <c r="G4084" s="274">
        <v>308512240503</v>
      </c>
      <c r="H4084" s="273" t="s">
        <v>7685</v>
      </c>
      <c r="I4084" s="273" t="s">
        <v>5750</v>
      </c>
      <c r="J4084" s="273" t="s">
        <v>373</v>
      </c>
      <c r="K4084" s="275">
        <v>0.32079999999999997</v>
      </c>
      <c r="L4084" s="275">
        <v>0.32079999999999997</v>
      </c>
      <c r="M4084" s="275">
        <v>0.31287399999999999</v>
      </c>
      <c r="N4084" s="276">
        <v>2.4706982543640863</v>
      </c>
      <c r="O4084" s="273"/>
      <c r="P4084" s="273"/>
    </row>
    <row r="4085" spans="1:16" s="11" customFormat="1">
      <c r="A4085" s="271">
        <v>4082</v>
      </c>
      <c r="C4085" s="272" t="s">
        <v>2469</v>
      </c>
      <c r="D4085" s="272" t="s">
        <v>2473</v>
      </c>
      <c r="E4085" s="272"/>
      <c r="F4085" s="273" t="s">
        <v>3846</v>
      </c>
      <c r="G4085" s="274">
        <v>308511340103</v>
      </c>
      <c r="H4085" s="273" t="s">
        <v>7686</v>
      </c>
      <c r="I4085" s="273" t="s">
        <v>5750</v>
      </c>
      <c r="J4085" s="273" t="s">
        <v>373</v>
      </c>
      <c r="K4085" s="275">
        <v>0.57499999999999996</v>
      </c>
      <c r="L4085" s="275">
        <v>0.57499999999999996</v>
      </c>
      <c r="M4085" s="275">
        <v>0.41905999999999999</v>
      </c>
      <c r="N4085" s="276">
        <v>27.119999999999994</v>
      </c>
      <c r="O4085" s="273"/>
      <c r="P4085" s="273"/>
    </row>
    <row r="4086" spans="1:16" s="11" customFormat="1">
      <c r="A4086" s="271">
        <v>4083</v>
      </c>
      <c r="C4086" s="272" t="s">
        <v>2469</v>
      </c>
      <c r="D4086" s="272" t="s">
        <v>2473</v>
      </c>
      <c r="E4086" s="272"/>
      <c r="F4086" s="273" t="s">
        <v>3849</v>
      </c>
      <c r="G4086" s="274">
        <v>308511340503</v>
      </c>
      <c r="H4086" s="273" t="s">
        <v>7687</v>
      </c>
      <c r="I4086" s="273" t="s">
        <v>5750</v>
      </c>
      <c r="J4086" s="273" t="s">
        <v>373</v>
      </c>
      <c r="K4086" s="275">
        <v>0.34464</v>
      </c>
      <c r="L4086" s="275">
        <v>0.34464</v>
      </c>
      <c r="M4086" s="275">
        <v>0.308284</v>
      </c>
      <c r="N4086" s="276">
        <v>10.548978644382544</v>
      </c>
      <c r="O4086" s="273"/>
      <c r="P4086" s="273"/>
    </row>
    <row r="4087" spans="1:16" s="11" customFormat="1">
      <c r="A4087" s="271">
        <v>4084</v>
      </c>
      <c r="C4087" s="272" t="s">
        <v>2469</v>
      </c>
      <c r="D4087" s="272" t="s">
        <v>2473</v>
      </c>
      <c r="E4087" s="272"/>
      <c r="F4087" s="273" t="s">
        <v>7688</v>
      </c>
      <c r="G4087" s="274">
        <v>308511440501</v>
      </c>
      <c r="H4087" s="273" t="s">
        <v>7689</v>
      </c>
      <c r="I4087" s="273" t="s">
        <v>5750</v>
      </c>
      <c r="J4087" s="273" t="s">
        <v>373</v>
      </c>
      <c r="K4087" s="275">
        <v>0.50478900000000004</v>
      </c>
      <c r="L4087" s="275">
        <v>0.50478900000000004</v>
      </c>
      <c r="M4087" s="275">
        <v>0.45182099999999997</v>
      </c>
      <c r="N4087" s="276">
        <v>10.493097115824645</v>
      </c>
      <c r="O4087" s="273"/>
      <c r="P4087" s="273"/>
    </row>
    <row r="4088" spans="1:16" s="11" customFormat="1">
      <c r="A4088" s="271">
        <v>4085</v>
      </c>
      <c r="C4088" s="272" t="s">
        <v>2469</v>
      </c>
      <c r="D4088" s="272" t="s">
        <v>2473</v>
      </c>
      <c r="E4088" s="272"/>
      <c r="F4088" s="273" t="s">
        <v>7690</v>
      </c>
      <c r="G4088" s="274">
        <v>308511340205</v>
      </c>
      <c r="H4088" s="273" t="s">
        <v>7691</v>
      </c>
      <c r="I4088" s="273" t="s">
        <v>5762</v>
      </c>
      <c r="J4088" s="273" t="s">
        <v>373</v>
      </c>
      <c r="K4088" s="275">
        <v>0.16922200000000001</v>
      </c>
      <c r="L4088" s="275">
        <v>0.16922200000000001</v>
      </c>
      <c r="M4088" s="275">
        <v>0.153449</v>
      </c>
      <c r="N4088" s="276">
        <v>9.3208920825897401</v>
      </c>
      <c r="O4088" s="273"/>
      <c r="P4088" s="273"/>
    </row>
    <row r="4089" spans="1:16" s="11" customFormat="1">
      <c r="A4089" s="271">
        <v>4086</v>
      </c>
      <c r="C4089" s="272" t="s">
        <v>2469</v>
      </c>
      <c r="D4089" s="272" t="s">
        <v>2473</v>
      </c>
      <c r="E4089" s="272"/>
      <c r="F4089" s="273" t="s">
        <v>7692</v>
      </c>
      <c r="G4089" s="274">
        <v>308511640603</v>
      </c>
      <c r="H4089" s="273" t="s">
        <v>7693</v>
      </c>
      <c r="I4089" s="273" t="s">
        <v>5762</v>
      </c>
      <c r="J4089" s="273" t="s">
        <v>373</v>
      </c>
      <c r="K4089" s="275">
        <v>0.31392500000000001</v>
      </c>
      <c r="L4089" s="275">
        <v>0.31392500000000001</v>
      </c>
      <c r="M4089" s="275">
        <v>0.28477799999999998</v>
      </c>
      <c r="N4089" s="276">
        <v>9.2847017599745278</v>
      </c>
      <c r="O4089" s="273"/>
      <c r="P4089" s="273"/>
    </row>
    <row r="4090" spans="1:16" s="11" customFormat="1">
      <c r="A4090" s="271">
        <v>4087</v>
      </c>
      <c r="C4090" s="272" t="s">
        <v>2469</v>
      </c>
      <c r="D4090" s="272" t="s">
        <v>2473</v>
      </c>
      <c r="E4090" s="272"/>
      <c r="F4090" s="273" t="s">
        <v>3851</v>
      </c>
      <c r="G4090" s="274">
        <v>308511440202</v>
      </c>
      <c r="H4090" s="273" t="s">
        <v>7694</v>
      </c>
      <c r="I4090" s="273" t="s">
        <v>5750</v>
      </c>
      <c r="J4090" s="273" t="s">
        <v>373</v>
      </c>
      <c r="K4090" s="275">
        <v>1.4246270000000001</v>
      </c>
      <c r="L4090" s="275">
        <v>1.4246270000000001</v>
      </c>
      <c r="M4090" s="275">
        <v>1.2946709999999999</v>
      </c>
      <c r="N4090" s="276">
        <v>9.1221070497751473</v>
      </c>
      <c r="O4090" s="273"/>
      <c r="P4090" s="273"/>
    </row>
    <row r="4091" spans="1:16" s="11" customFormat="1">
      <c r="A4091" s="271">
        <v>4088</v>
      </c>
      <c r="C4091" s="272" t="s">
        <v>2469</v>
      </c>
      <c r="D4091" s="272" t="s">
        <v>2473</v>
      </c>
      <c r="E4091" s="272"/>
      <c r="F4091" s="273" t="s">
        <v>3863</v>
      </c>
      <c r="G4091" s="274">
        <v>308511440303</v>
      </c>
      <c r="H4091" s="273" t="s">
        <v>7695</v>
      </c>
      <c r="I4091" s="273" t="s">
        <v>5750</v>
      </c>
      <c r="J4091" s="273" t="s">
        <v>373</v>
      </c>
      <c r="K4091" s="275">
        <v>0.49628</v>
      </c>
      <c r="L4091" s="275">
        <v>0.49628</v>
      </c>
      <c r="M4091" s="275">
        <v>0.45111000000000001</v>
      </c>
      <c r="N4091" s="276">
        <v>9.1017167727895512</v>
      </c>
      <c r="O4091" s="273"/>
      <c r="P4091" s="273"/>
    </row>
    <row r="4092" spans="1:16" s="11" customFormat="1">
      <c r="A4092" s="271">
        <v>4089</v>
      </c>
      <c r="C4092" s="272" t="s">
        <v>2469</v>
      </c>
      <c r="D4092" s="272" t="s">
        <v>2473</v>
      </c>
      <c r="E4092" s="272"/>
      <c r="F4092" s="273" t="s">
        <v>3853</v>
      </c>
      <c r="G4092" s="274">
        <v>308511240203</v>
      </c>
      <c r="H4092" s="273" t="s">
        <v>7696</v>
      </c>
      <c r="I4092" s="273" t="s">
        <v>5750</v>
      </c>
      <c r="J4092" s="273" t="s">
        <v>373</v>
      </c>
      <c r="K4092" s="275">
        <v>0.53932100000000005</v>
      </c>
      <c r="L4092" s="275">
        <v>0.53932100000000005</v>
      </c>
      <c r="M4092" s="275">
        <v>0.49062099999999997</v>
      </c>
      <c r="N4092" s="276">
        <v>9.0298727473990574</v>
      </c>
      <c r="O4092" s="273"/>
      <c r="P4092" s="273"/>
    </row>
    <row r="4093" spans="1:16" s="11" customFormat="1">
      <c r="A4093" s="271">
        <v>4090</v>
      </c>
      <c r="C4093" s="272" t="s">
        <v>2469</v>
      </c>
      <c r="D4093" s="272" t="s">
        <v>2473</v>
      </c>
      <c r="E4093" s="272"/>
      <c r="F4093" s="273" t="s">
        <v>7697</v>
      </c>
      <c r="G4093" s="274">
        <v>308511440102</v>
      </c>
      <c r="H4093" s="273" t="s">
        <v>7698</v>
      </c>
      <c r="I4093" s="273" t="s">
        <v>5750</v>
      </c>
      <c r="J4093" s="273" t="s">
        <v>373</v>
      </c>
      <c r="K4093" s="275">
        <v>1.0724</v>
      </c>
      <c r="L4093" s="275">
        <v>1.0724</v>
      </c>
      <c r="M4093" s="275">
        <v>0.97601300000000002</v>
      </c>
      <c r="N4093" s="276">
        <v>8.9879709063782176</v>
      </c>
      <c r="O4093" s="273"/>
      <c r="P4093" s="273"/>
    </row>
    <row r="4094" spans="1:16" s="11" customFormat="1">
      <c r="A4094" s="271">
        <v>4091</v>
      </c>
      <c r="C4094" s="272" t="s">
        <v>2469</v>
      </c>
      <c r="D4094" s="272" t="s">
        <v>2473</v>
      </c>
      <c r="E4094" s="272"/>
      <c r="F4094" s="273" t="s">
        <v>3874</v>
      </c>
      <c r="G4094" s="274">
        <v>308511540105</v>
      </c>
      <c r="H4094" s="273" t="s">
        <v>7699</v>
      </c>
      <c r="I4094" s="273" t="s">
        <v>5762</v>
      </c>
      <c r="J4094" s="273" t="s">
        <v>373</v>
      </c>
      <c r="K4094" s="275">
        <v>0.71415700000000004</v>
      </c>
      <c r="L4094" s="275">
        <v>0.71415700000000004</v>
      </c>
      <c r="M4094" s="275">
        <v>0.65080400000000005</v>
      </c>
      <c r="N4094" s="276">
        <v>8.8710185575440672</v>
      </c>
      <c r="O4094" s="273"/>
      <c r="P4094" s="273"/>
    </row>
    <row r="4095" spans="1:16" s="11" customFormat="1">
      <c r="A4095" s="271">
        <v>4092</v>
      </c>
      <c r="C4095" s="272" t="s">
        <v>2469</v>
      </c>
      <c r="D4095" s="272" t="s">
        <v>2473</v>
      </c>
      <c r="E4095" s="272"/>
      <c r="F4095" s="273" t="s">
        <v>7690</v>
      </c>
      <c r="G4095" s="274">
        <v>308511340203</v>
      </c>
      <c r="H4095" s="273" t="s">
        <v>7700</v>
      </c>
      <c r="I4095" s="273" t="s">
        <v>5750</v>
      </c>
      <c r="J4095" s="273" t="s">
        <v>373</v>
      </c>
      <c r="K4095" s="275">
        <v>0.57546200000000003</v>
      </c>
      <c r="L4095" s="275">
        <v>0.57546200000000003</v>
      </c>
      <c r="M4095" s="275">
        <v>0.52553000000000005</v>
      </c>
      <c r="N4095" s="276">
        <v>8.6768544230548628</v>
      </c>
      <c r="O4095" s="273"/>
      <c r="P4095" s="273"/>
    </row>
    <row r="4096" spans="1:16" s="11" customFormat="1">
      <c r="A4096" s="271">
        <v>4093</v>
      </c>
      <c r="C4096" s="272" t="s">
        <v>2469</v>
      </c>
      <c r="D4096" s="272" t="s">
        <v>2473</v>
      </c>
      <c r="E4096" s="272"/>
      <c r="F4096" s="273" t="s">
        <v>7692</v>
      </c>
      <c r="G4096" s="274">
        <v>308511640602</v>
      </c>
      <c r="H4096" s="273" t="s">
        <v>7701</v>
      </c>
      <c r="I4096" s="273" t="s">
        <v>5762</v>
      </c>
      <c r="J4096" s="273" t="s">
        <v>373</v>
      </c>
      <c r="K4096" s="275">
        <v>0.144013</v>
      </c>
      <c r="L4096" s="275">
        <v>0.144013</v>
      </c>
      <c r="M4096" s="275">
        <v>0.131519</v>
      </c>
      <c r="N4096" s="276">
        <v>8.6756056744877235</v>
      </c>
      <c r="O4096" s="273"/>
      <c r="P4096" s="273"/>
    </row>
    <row r="4097" spans="1:16" s="11" customFormat="1">
      <c r="A4097" s="271">
        <v>4094</v>
      </c>
      <c r="C4097" s="272" t="s">
        <v>2469</v>
      </c>
      <c r="D4097" s="272" t="s">
        <v>2473</v>
      </c>
      <c r="E4097" s="272"/>
      <c r="F4097" s="273" t="s">
        <v>3844</v>
      </c>
      <c r="G4097" s="274">
        <v>308511140206</v>
      </c>
      <c r="H4097" s="273" t="s">
        <v>7702</v>
      </c>
      <c r="I4097" s="273" t="s">
        <v>5750</v>
      </c>
      <c r="J4097" s="273" t="s">
        <v>373</v>
      </c>
      <c r="K4097" s="275">
        <v>0.83073900000000001</v>
      </c>
      <c r="L4097" s="275">
        <v>0.83073900000000001</v>
      </c>
      <c r="M4097" s="275">
        <v>0.75964100000000001</v>
      </c>
      <c r="N4097" s="276">
        <v>8.5584040234056662</v>
      </c>
      <c r="O4097" s="273"/>
      <c r="P4097" s="273"/>
    </row>
    <row r="4098" spans="1:16" s="11" customFormat="1">
      <c r="A4098" s="271">
        <v>4095</v>
      </c>
      <c r="C4098" s="272" t="s">
        <v>2469</v>
      </c>
      <c r="D4098" s="272" t="s">
        <v>2473</v>
      </c>
      <c r="E4098" s="272"/>
      <c r="F4098" s="273" t="s">
        <v>3853</v>
      </c>
      <c r="G4098" s="274">
        <v>308511240205</v>
      </c>
      <c r="H4098" s="273" t="s">
        <v>7703</v>
      </c>
      <c r="I4098" s="273" t="s">
        <v>5750</v>
      </c>
      <c r="J4098" s="273" t="s">
        <v>373</v>
      </c>
      <c r="K4098" s="275">
        <v>1.3099240000000001</v>
      </c>
      <c r="L4098" s="275">
        <v>1.3099240000000001</v>
      </c>
      <c r="M4098" s="275">
        <v>1.1991750000000001</v>
      </c>
      <c r="N4098" s="276">
        <v>8.4546126340154064</v>
      </c>
      <c r="O4098" s="273"/>
      <c r="P4098" s="273"/>
    </row>
    <row r="4099" spans="1:16" s="11" customFormat="1">
      <c r="A4099" s="271">
        <v>4096</v>
      </c>
      <c r="C4099" s="272" t="s">
        <v>2469</v>
      </c>
      <c r="D4099" s="272" t="s">
        <v>2473</v>
      </c>
      <c r="E4099" s="272"/>
      <c r="F4099" s="273" t="s">
        <v>7704</v>
      </c>
      <c r="G4099" s="274">
        <v>308511340301</v>
      </c>
      <c r="H4099" s="273" t="s">
        <v>7705</v>
      </c>
      <c r="I4099" s="273" t="s">
        <v>5750</v>
      </c>
      <c r="J4099" s="273" t="s">
        <v>373</v>
      </c>
      <c r="K4099" s="275">
        <v>0.4229</v>
      </c>
      <c r="L4099" s="275">
        <v>0.4229</v>
      </c>
      <c r="M4099" s="275">
        <v>0.38727899999999998</v>
      </c>
      <c r="N4099" s="276">
        <v>8.4230314495152552</v>
      </c>
      <c r="O4099" s="273"/>
      <c r="P4099" s="273"/>
    </row>
    <row r="4100" spans="1:16" s="11" customFormat="1">
      <c r="A4100" s="271">
        <v>4097</v>
      </c>
      <c r="C4100" s="272" t="s">
        <v>2469</v>
      </c>
      <c r="D4100" s="272" t="s">
        <v>2473</v>
      </c>
      <c r="E4100" s="272"/>
      <c r="F4100" s="273" t="s">
        <v>7697</v>
      </c>
      <c r="G4100" s="274">
        <v>308511440101</v>
      </c>
      <c r="H4100" s="273" t="s">
        <v>7706</v>
      </c>
      <c r="I4100" s="273" t="s">
        <v>5750</v>
      </c>
      <c r="J4100" s="273" t="s">
        <v>373</v>
      </c>
      <c r="K4100" s="275">
        <v>0.67700000000000005</v>
      </c>
      <c r="L4100" s="275">
        <v>0.67700000000000005</v>
      </c>
      <c r="M4100" s="275">
        <v>0.619981</v>
      </c>
      <c r="N4100" s="276">
        <v>8.4223042836041415</v>
      </c>
      <c r="O4100" s="273"/>
      <c r="P4100" s="273"/>
    </row>
    <row r="4101" spans="1:16" s="11" customFormat="1">
      <c r="A4101" s="271">
        <v>4098</v>
      </c>
      <c r="C4101" s="272" t="s">
        <v>2469</v>
      </c>
      <c r="D4101" s="272" t="s">
        <v>2473</v>
      </c>
      <c r="E4101" s="272"/>
      <c r="F4101" s="273" t="s">
        <v>7707</v>
      </c>
      <c r="G4101" s="274">
        <v>308511540303</v>
      </c>
      <c r="H4101" s="273" t="s">
        <v>7708</v>
      </c>
      <c r="I4101" s="273" t="s">
        <v>5750</v>
      </c>
      <c r="J4101" s="273" t="s">
        <v>373</v>
      </c>
      <c r="K4101" s="275">
        <v>0.62934299999999999</v>
      </c>
      <c r="L4101" s="275">
        <v>0.62934299999999999</v>
      </c>
      <c r="M4101" s="275">
        <v>0.57722700000000005</v>
      </c>
      <c r="N4101" s="276">
        <v>8.2810168699739162</v>
      </c>
      <c r="O4101" s="273"/>
      <c r="P4101" s="273"/>
    </row>
    <row r="4102" spans="1:16" s="11" customFormat="1">
      <c r="A4102" s="271">
        <v>4099</v>
      </c>
      <c r="C4102" s="272" t="s">
        <v>2469</v>
      </c>
      <c r="D4102" s="272" t="s">
        <v>2473</v>
      </c>
      <c r="E4102" s="272"/>
      <c r="F4102" s="273" t="s">
        <v>7709</v>
      </c>
      <c r="G4102" s="274">
        <v>308511240402</v>
      </c>
      <c r="H4102" s="273" t="s">
        <v>7710</v>
      </c>
      <c r="I4102" s="273" t="s">
        <v>5750</v>
      </c>
      <c r="J4102" s="273" t="s">
        <v>373</v>
      </c>
      <c r="K4102" s="275">
        <v>0.79463200000000001</v>
      </c>
      <c r="L4102" s="275">
        <v>0.79463200000000001</v>
      </c>
      <c r="M4102" s="275">
        <v>0.729128</v>
      </c>
      <c r="N4102" s="276">
        <v>8.2433126277320827</v>
      </c>
      <c r="O4102" s="273"/>
      <c r="P4102" s="273"/>
    </row>
    <row r="4103" spans="1:16" s="11" customFormat="1">
      <c r="A4103" s="271">
        <v>4100</v>
      </c>
      <c r="C4103" s="272" t="s">
        <v>2469</v>
      </c>
      <c r="D4103" s="272" t="s">
        <v>2473</v>
      </c>
      <c r="E4103" s="272"/>
      <c r="F4103" s="273" t="s">
        <v>7711</v>
      </c>
      <c r="G4103" s="274">
        <v>308511440402</v>
      </c>
      <c r="H4103" s="273" t="s">
        <v>7712</v>
      </c>
      <c r="I4103" s="273" t="s">
        <v>5750</v>
      </c>
      <c r="J4103" s="273" t="s">
        <v>373</v>
      </c>
      <c r="K4103" s="275">
        <v>0.39300000000000002</v>
      </c>
      <c r="L4103" s="275">
        <v>0.39300000000000002</v>
      </c>
      <c r="M4103" s="275">
        <v>0.36099500000000001</v>
      </c>
      <c r="N4103" s="276">
        <v>8.1437659033078891</v>
      </c>
      <c r="O4103" s="273"/>
      <c r="P4103" s="273"/>
    </row>
    <row r="4104" spans="1:16" s="11" customFormat="1">
      <c r="A4104" s="271">
        <v>4101</v>
      </c>
      <c r="C4104" s="272" t="s">
        <v>2469</v>
      </c>
      <c r="D4104" s="272" t="s">
        <v>2473</v>
      </c>
      <c r="E4104" s="272"/>
      <c r="F4104" s="273" t="s">
        <v>3863</v>
      </c>
      <c r="G4104" s="274">
        <v>308511440302</v>
      </c>
      <c r="H4104" s="273" t="s">
        <v>7713</v>
      </c>
      <c r="I4104" s="273" t="s">
        <v>5750</v>
      </c>
      <c r="J4104" s="273" t="s">
        <v>373</v>
      </c>
      <c r="K4104" s="275">
        <v>0.91198599999999996</v>
      </c>
      <c r="L4104" s="275">
        <v>0.91198599999999996</v>
      </c>
      <c r="M4104" s="275">
        <v>0.83821900000000005</v>
      </c>
      <c r="N4104" s="276">
        <v>8.0886110093795196</v>
      </c>
      <c r="O4104" s="273"/>
      <c r="P4104" s="273"/>
    </row>
    <row r="4105" spans="1:16" s="11" customFormat="1">
      <c r="A4105" s="271">
        <v>4102</v>
      </c>
      <c r="C4105" s="272" t="s">
        <v>2469</v>
      </c>
      <c r="D4105" s="272" t="s">
        <v>2473</v>
      </c>
      <c r="E4105" s="272"/>
      <c r="F4105" s="273" t="s">
        <v>3882</v>
      </c>
      <c r="G4105" s="274">
        <v>308511240302</v>
      </c>
      <c r="H4105" s="273" t="s">
        <v>7714</v>
      </c>
      <c r="I4105" s="273" t="s">
        <v>5750</v>
      </c>
      <c r="J4105" s="273" t="s">
        <v>373</v>
      </c>
      <c r="K4105" s="275">
        <v>1.11965</v>
      </c>
      <c r="L4105" s="275">
        <v>1.11965</v>
      </c>
      <c r="M4105" s="275">
        <v>1.0299389999999999</v>
      </c>
      <c r="N4105" s="276">
        <v>8.0124145938462998</v>
      </c>
      <c r="O4105" s="273"/>
      <c r="P4105" s="273"/>
    </row>
    <row r="4106" spans="1:16" s="11" customFormat="1">
      <c r="A4106" s="271">
        <v>4103</v>
      </c>
      <c r="C4106" s="272" t="s">
        <v>2469</v>
      </c>
      <c r="D4106" s="272" t="s">
        <v>2473</v>
      </c>
      <c r="E4106" s="272"/>
      <c r="F4106" s="273" t="s">
        <v>7715</v>
      </c>
      <c r="G4106" s="274">
        <v>308511340401</v>
      </c>
      <c r="H4106" s="273" t="s">
        <v>7716</v>
      </c>
      <c r="I4106" s="273" t="s">
        <v>5750</v>
      </c>
      <c r="J4106" s="273" t="s">
        <v>373</v>
      </c>
      <c r="K4106" s="275">
        <v>0.79120000000000001</v>
      </c>
      <c r="L4106" s="275">
        <v>0.79120000000000001</v>
      </c>
      <c r="M4106" s="275">
        <v>0.72835700000000003</v>
      </c>
      <c r="N4106" s="276">
        <v>7.9427451971688541</v>
      </c>
      <c r="O4106" s="273"/>
      <c r="P4106" s="273"/>
    </row>
    <row r="4107" spans="1:16" s="11" customFormat="1">
      <c r="A4107" s="271">
        <v>4104</v>
      </c>
      <c r="C4107" s="272" t="s">
        <v>2469</v>
      </c>
      <c r="D4107" s="272" t="s">
        <v>2473</v>
      </c>
      <c r="E4107" s="272"/>
      <c r="F4107" s="273" t="s">
        <v>3853</v>
      </c>
      <c r="G4107" s="274">
        <v>308511240204</v>
      </c>
      <c r="H4107" s="273" t="s">
        <v>5912</v>
      </c>
      <c r="I4107" s="273" t="s">
        <v>5750</v>
      </c>
      <c r="J4107" s="273" t="s">
        <v>373</v>
      </c>
      <c r="K4107" s="275">
        <v>0.76467799999999997</v>
      </c>
      <c r="L4107" s="275">
        <v>0.76467799999999997</v>
      </c>
      <c r="M4107" s="275">
        <v>0.70415899999999998</v>
      </c>
      <c r="N4107" s="276">
        <v>7.9143116449015132</v>
      </c>
      <c r="O4107" s="273"/>
      <c r="P4107" s="273"/>
    </row>
    <row r="4108" spans="1:16" s="11" customFormat="1">
      <c r="A4108" s="271">
        <v>4105</v>
      </c>
      <c r="C4108" s="272" t="s">
        <v>2469</v>
      </c>
      <c r="D4108" s="272" t="s">
        <v>2473</v>
      </c>
      <c r="E4108" s="272"/>
      <c r="F4108" s="273" t="s">
        <v>3857</v>
      </c>
      <c r="G4108" s="274">
        <v>308511640204</v>
      </c>
      <c r="H4108" s="273" t="s">
        <v>7717</v>
      </c>
      <c r="I4108" s="273" t="s">
        <v>5750</v>
      </c>
      <c r="J4108" s="273" t="s">
        <v>373</v>
      </c>
      <c r="K4108" s="275">
        <v>0.95212799999999997</v>
      </c>
      <c r="L4108" s="275">
        <v>0.95212799999999997</v>
      </c>
      <c r="M4108" s="275">
        <v>0.87734199999999996</v>
      </c>
      <c r="N4108" s="276">
        <v>7.8546161860590198</v>
      </c>
      <c r="O4108" s="273"/>
      <c r="P4108" s="273"/>
    </row>
    <row r="4109" spans="1:16" s="11" customFormat="1">
      <c r="A4109" s="271">
        <v>4106</v>
      </c>
      <c r="C4109" s="272" t="s">
        <v>2469</v>
      </c>
      <c r="D4109" s="272" t="s">
        <v>2473</v>
      </c>
      <c r="E4109" s="272"/>
      <c r="F4109" s="273" t="s">
        <v>7690</v>
      </c>
      <c r="G4109" s="274">
        <v>308511340204</v>
      </c>
      <c r="H4109" s="273" t="s">
        <v>7718</v>
      </c>
      <c r="I4109" s="273" t="s">
        <v>5750</v>
      </c>
      <c r="J4109" s="273" t="s">
        <v>373</v>
      </c>
      <c r="K4109" s="275">
        <v>0.81772199999999995</v>
      </c>
      <c r="L4109" s="275">
        <v>0.81772199999999995</v>
      </c>
      <c r="M4109" s="275">
        <v>0.753799</v>
      </c>
      <c r="N4109" s="276">
        <v>7.8172043799726501</v>
      </c>
      <c r="O4109" s="273"/>
      <c r="P4109" s="273"/>
    </row>
    <row r="4110" spans="1:16" s="11" customFormat="1">
      <c r="A4110" s="271">
        <v>4107</v>
      </c>
      <c r="C4110" s="272" t="s">
        <v>2469</v>
      </c>
      <c r="D4110" s="272" t="s">
        <v>2473</v>
      </c>
      <c r="E4110" s="272"/>
      <c r="F4110" s="273" t="s">
        <v>7711</v>
      </c>
      <c r="G4110" s="274">
        <v>308511440403</v>
      </c>
      <c r="H4110" s="273" t="s">
        <v>7719</v>
      </c>
      <c r="I4110" s="273" t="s">
        <v>5750</v>
      </c>
      <c r="J4110" s="273" t="s">
        <v>373</v>
      </c>
      <c r="K4110" s="275">
        <v>7.1800000000000003E-2</v>
      </c>
      <c r="L4110" s="275">
        <v>7.1800000000000003E-2</v>
      </c>
      <c r="M4110" s="275">
        <v>6.6189999999999999E-2</v>
      </c>
      <c r="N4110" s="276">
        <v>7.8133704735376091</v>
      </c>
      <c r="O4110" s="273"/>
      <c r="P4110" s="273"/>
    </row>
    <row r="4111" spans="1:16" s="11" customFormat="1">
      <c r="A4111" s="271">
        <v>4108</v>
      </c>
      <c r="C4111" s="272" t="s">
        <v>2469</v>
      </c>
      <c r="D4111" s="272" t="s">
        <v>2473</v>
      </c>
      <c r="E4111" s="272"/>
      <c r="F4111" s="273" t="s">
        <v>7688</v>
      </c>
      <c r="G4111" s="274">
        <v>308511440503</v>
      </c>
      <c r="H4111" s="273" t="s">
        <v>7720</v>
      </c>
      <c r="I4111" s="273" t="s">
        <v>5750</v>
      </c>
      <c r="J4111" s="273" t="s">
        <v>373</v>
      </c>
      <c r="K4111" s="275">
        <v>0.38528000000000001</v>
      </c>
      <c r="L4111" s="275">
        <v>0.38528000000000001</v>
      </c>
      <c r="M4111" s="275">
        <v>0.35550399999999999</v>
      </c>
      <c r="N4111" s="276">
        <v>7.7284053156146237</v>
      </c>
      <c r="O4111" s="273"/>
      <c r="P4111" s="273"/>
    </row>
    <row r="4112" spans="1:16" s="11" customFormat="1">
      <c r="A4112" s="271">
        <v>4109</v>
      </c>
      <c r="C4112" s="272" t="s">
        <v>2469</v>
      </c>
      <c r="D4112" s="272" t="s">
        <v>2473</v>
      </c>
      <c r="E4112" s="272"/>
      <c r="F4112" s="273" t="s">
        <v>7707</v>
      </c>
      <c r="G4112" s="274">
        <v>308511540301</v>
      </c>
      <c r="H4112" s="273" t="s">
        <v>7653</v>
      </c>
      <c r="I4112" s="273" t="s">
        <v>5750</v>
      </c>
      <c r="J4112" s="273" t="s">
        <v>373</v>
      </c>
      <c r="K4112" s="275">
        <v>0.96479999999999999</v>
      </c>
      <c r="L4112" s="275">
        <v>0.96479999999999999</v>
      </c>
      <c r="M4112" s="275">
        <v>0.89029800000000003</v>
      </c>
      <c r="N4112" s="276">
        <v>7.7220149253731298</v>
      </c>
      <c r="O4112" s="273"/>
      <c r="P4112" s="273"/>
    </row>
    <row r="4113" spans="1:16" s="11" customFormat="1">
      <c r="A4113" s="271">
        <v>4110</v>
      </c>
      <c r="C4113" s="272" t="s">
        <v>2469</v>
      </c>
      <c r="D4113" s="272" t="s">
        <v>2473</v>
      </c>
      <c r="E4113" s="272"/>
      <c r="F4113" s="273" t="s">
        <v>7704</v>
      </c>
      <c r="G4113" s="274">
        <v>308511340303</v>
      </c>
      <c r="H4113" s="273" t="s">
        <v>7721</v>
      </c>
      <c r="I4113" s="273" t="s">
        <v>5750</v>
      </c>
      <c r="J4113" s="273" t="s">
        <v>373</v>
      </c>
      <c r="K4113" s="275">
        <v>0.98780000000000001</v>
      </c>
      <c r="L4113" s="275">
        <v>0.98780000000000001</v>
      </c>
      <c r="M4113" s="275">
        <v>0.91167299999999996</v>
      </c>
      <c r="N4113" s="276">
        <v>7.7067220085037507</v>
      </c>
      <c r="O4113" s="273"/>
      <c r="P4113" s="273"/>
    </row>
    <row r="4114" spans="1:16" s="11" customFormat="1">
      <c r="A4114" s="271">
        <v>4111</v>
      </c>
      <c r="C4114" s="272" t="s">
        <v>2469</v>
      </c>
      <c r="D4114" s="272" t="s">
        <v>2473</v>
      </c>
      <c r="E4114" s="272"/>
      <c r="F4114" s="273" t="s">
        <v>7722</v>
      </c>
      <c r="G4114" s="274">
        <v>308511640303</v>
      </c>
      <c r="H4114" s="273" t="s">
        <v>7723</v>
      </c>
      <c r="I4114" s="273" t="s">
        <v>5750</v>
      </c>
      <c r="J4114" s="273" t="s">
        <v>373</v>
      </c>
      <c r="K4114" s="275">
        <v>0.21132100000000001</v>
      </c>
      <c r="L4114" s="275">
        <v>0.21132100000000001</v>
      </c>
      <c r="M4114" s="275">
        <v>0.195079</v>
      </c>
      <c r="N4114" s="276">
        <v>7.6859375073939669</v>
      </c>
      <c r="O4114" s="273"/>
      <c r="P4114" s="273"/>
    </row>
    <row r="4115" spans="1:16" s="11" customFormat="1">
      <c r="A4115" s="271">
        <v>4112</v>
      </c>
      <c r="C4115" s="272" t="s">
        <v>2469</v>
      </c>
      <c r="D4115" s="272" t="s">
        <v>2473</v>
      </c>
      <c r="E4115" s="272"/>
      <c r="F4115" s="273" t="s">
        <v>7709</v>
      </c>
      <c r="G4115" s="274">
        <v>308511240401</v>
      </c>
      <c r="H4115" s="273" t="s">
        <v>7724</v>
      </c>
      <c r="I4115" s="273" t="s">
        <v>5762</v>
      </c>
      <c r="J4115" s="273" t="s">
        <v>373</v>
      </c>
      <c r="K4115" s="275">
        <v>0.89388900000000004</v>
      </c>
      <c r="L4115" s="275">
        <v>0.89388900000000004</v>
      </c>
      <c r="M4115" s="275">
        <v>0.82547999999999999</v>
      </c>
      <c r="N4115" s="276">
        <v>7.6529636230001765</v>
      </c>
      <c r="O4115" s="273"/>
      <c r="P4115" s="273"/>
    </row>
    <row r="4116" spans="1:16" s="11" customFormat="1">
      <c r="A4116" s="271">
        <v>4113</v>
      </c>
      <c r="C4116" s="272" t="s">
        <v>2469</v>
      </c>
      <c r="D4116" s="272" t="s">
        <v>2473</v>
      </c>
      <c r="E4116" s="272"/>
      <c r="F4116" s="273" t="s">
        <v>7688</v>
      </c>
      <c r="G4116" s="274">
        <v>308511440502</v>
      </c>
      <c r="H4116" s="273" t="s">
        <v>7725</v>
      </c>
      <c r="I4116" s="273" t="s">
        <v>5750</v>
      </c>
      <c r="J4116" s="273" t="s">
        <v>373</v>
      </c>
      <c r="K4116" s="275">
        <v>0.19600000000000001</v>
      </c>
      <c r="L4116" s="275">
        <v>0.19600000000000001</v>
      </c>
      <c r="M4116" s="275">
        <v>0.181006</v>
      </c>
      <c r="N4116" s="276">
        <v>7.6500000000000039</v>
      </c>
      <c r="O4116" s="273"/>
      <c r="P4116" s="273"/>
    </row>
    <row r="4117" spans="1:16" s="11" customFormat="1">
      <c r="A4117" s="271">
        <v>4114</v>
      </c>
      <c r="C4117" s="272" t="s">
        <v>2469</v>
      </c>
      <c r="D4117" s="272" t="s">
        <v>2473</v>
      </c>
      <c r="E4117" s="272"/>
      <c r="F4117" s="273" t="s">
        <v>7688</v>
      </c>
      <c r="G4117" s="274">
        <v>308511440504</v>
      </c>
      <c r="H4117" s="273" t="s">
        <v>7726</v>
      </c>
      <c r="I4117" s="273" t="s">
        <v>5750</v>
      </c>
      <c r="J4117" s="273" t="s">
        <v>373</v>
      </c>
      <c r="K4117" s="275">
        <v>0.53779999999999994</v>
      </c>
      <c r="L4117" s="275">
        <v>0.53779999999999994</v>
      </c>
      <c r="M4117" s="275">
        <v>0.49745099999999998</v>
      </c>
      <c r="N4117" s="276">
        <v>7.5026031982149455</v>
      </c>
      <c r="O4117" s="273"/>
      <c r="P4117" s="273"/>
    </row>
    <row r="4118" spans="1:16" s="11" customFormat="1">
      <c r="A4118" s="271">
        <v>4115</v>
      </c>
      <c r="C4118" s="272" t="s">
        <v>2469</v>
      </c>
      <c r="D4118" s="272" t="s">
        <v>2473</v>
      </c>
      <c r="E4118" s="272"/>
      <c r="F4118" s="273" t="s">
        <v>3844</v>
      </c>
      <c r="G4118" s="274">
        <v>308511140205</v>
      </c>
      <c r="H4118" s="273" t="s">
        <v>7727</v>
      </c>
      <c r="I4118" s="273" t="s">
        <v>5750</v>
      </c>
      <c r="J4118" s="273" t="s">
        <v>373</v>
      </c>
      <c r="K4118" s="275">
        <v>0.47365200000000002</v>
      </c>
      <c r="L4118" s="275">
        <v>0.47365200000000002</v>
      </c>
      <c r="M4118" s="275">
        <v>0.43831900000000001</v>
      </c>
      <c r="N4118" s="276">
        <v>7.4596961482269686</v>
      </c>
      <c r="O4118" s="273"/>
      <c r="P4118" s="273"/>
    </row>
    <row r="4119" spans="1:16" s="11" customFormat="1">
      <c r="A4119" s="271">
        <v>4116</v>
      </c>
      <c r="C4119" s="272" t="s">
        <v>2469</v>
      </c>
      <c r="D4119" s="272" t="s">
        <v>2473</v>
      </c>
      <c r="E4119" s="272"/>
      <c r="F4119" s="273" t="s">
        <v>3874</v>
      </c>
      <c r="G4119" s="274">
        <v>308511540102</v>
      </c>
      <c r="H4119" s="273" t="s">
        <v>7728</v>
      </c>
      <c r="I4119" s="273" t="s">
        <v>5750</v>
      </c>
      <c r="J4119" s="273" t="s">
        <v>373</v>
      </c>
      <c r="K4119" s="275">
        <v>0.77518600000000004</v>
      </c>
      <c r="L4119" s="275">
        <v>0.77518600000000004</v>
      </c>
      <c r="M4119" s="275">
        <v>0.71839200000000003</v>
      </c>
      <c r="N4119" s="276">
        <v>7.3264997045870288</v>
      </c>
      <c r="O4119" s="273"/>
      <c r="P4119" s="273"/>
    </row>
    <row r="4120" spans="1:16" s="11" customFormat="1">
      <c r="A4120" s="271">
        <v>4117</v>
      </c>
      <c r="C4120" s="272" t="s">
        <v>2469</v>
      </c>
      <c r="D4120" s="272" t="s">
        <v>2473</v>
      </c>
      <c r="E4120" s="272"/>
      <c r="F4120" s="273" t="s">
        <v>3874</v>
      </c>
      <c r="G4120" s="274">
        <v>308511540106</v>
      </c>
      <c r="H4120" s="273" t="s">
        <v>7729</v>
      </c>
      <c r="I4120" s="273" t="s">
        <v>5750</v>
      </c>
      <c r="J4120" s="273" t="s">
        <v>373</v>
      </c>
      <c r="K4120" s="275">
        <v>0.77534000000000003</v>
      </c>
      <c r="L4120" s="275">
        <v>0.77534000000000003</v>
      </c>
      <c r="M4120" s="275">
        <v>0.71887699999999999</v>
      </c>
      <c r="N4120" s="276">
        <v>7.2823535481208292</v>
      </c>
      <c r="O4120" s="273"/>
      <c r="P4120" s="273"/>
    </row>
    <row r="4121" spans="1:16" s="11" customFormat="1">
      <c r="A4121" s="271">
        <v>4118</v>
      </c>
      <c r="C4121" s="272" t="s">
        <v>2469</v>
      </c>
      <c r="D4121" s="272" t="s">
        <v>2473</v>
      </c>
      <c r="E4121" s="272"/>
      <c r="F4121" s="273" t="s">
        <v>3849</v>
      </c>
      <c r="G4121" s="274">
        <v>308511340502</v>
      </c>
      <c r="H4121" s="273" t="s">
        <v>7730</v>
      </c>
      <c r="I4121" s="273" t="s">
        <v>5750</v>
      </c>
      <c r="J4121" s="273" t="s">
        <v>373</v>
      </c>
      <c r="K4121" s="275">
        <v>0.185312</v>
      </c>
      <c r="L4121" s="275">
        <v>0.185312</v>
      </c>
      <c r="M4121" s="275">
        <v>0.172182</v>
      </c>
      <c r="N4121" s="276">
        <v>7.0853479537212927</v>
      </c>
      <c r="O4121" s="273"/>
      <c r="P4121" s="273"/>
    </row>
    <row r="4122" spans="1:16" s="11" customFormat="1">
      <c r="A4122" s="271">
        <v>4119</v>
      </c>
      <c r="C4122" s="272" t="s">
        <v>2469</v>
      </c>
      <c r="D4122" s="272" t="s">
        <v>2473</v>
      </c>
      <c r="E4122" s="272"/>
      <c r="F4122" s="273" t="s">
        <v>3851</v>
      </c>
      <c r="G4122" s="274">
        <v>308511440203</v>
      </c>
      <c r="H4122" s="273" t="s">
        <v>6276</v>
      </c>
      <c r="I4122" s="273" t="s">
        <v>5750</v>
      </c>
      <c r="J4122" s="273" t="s">
        <v>373</v>
      </c>
      <c r="K4122" s="275">
        <v>0.53339700000000001</v>
      </c>
      <c r="L4122" s="275">
        <v>0.53339700000000001</v>
      </c>
      <c r="M4122" s="275">
        <v>0.49629600000000001</v>
      </c>
      <c r="N4122" s="276">
        <v>6.9556071743935561</v>
      </c>
      <c r="O4122" s="273"/>
      <c r="P4122" s="273"/>
    </row>
    <row r="4123" spans="1:16" s="11" customFormat="1">
      <c r="A4123" s="271">
        <v>4120</v>
      </c>
      <c r="C4123" s="272" t="s">
        <v>2469</v>
      </c>
      <c r="D4123" s="272" t="s">
        <v>2473</v>
      </c>
      <c r="E4123" s="272"/>
      <c r="F4123" s="273" t="s">
        <v>7707</v>
      </c>
      <c r="G4123" s="274">
        <v>308511540302</v>
      </c>
      <c r="H4123" s="273" t="s">
        <v>7731</v>
      </c>
      <c r="I4123" s="273" t="s">
        <v>5750</v>
      </c>
      <c r="J4123" s="273" t="s">
        <v>373</v>
      </c>
      <c r="K4123" s="275">
        <v>0.559257</v>
      </c>
      <c r="L4123" s="275">
        <v>0.559257</v>
      </c>
      <c r="M4123" s="275">
        <v>0.52106300000000005</v>
      </c>
      <c r="N4123" s="276">
        <v>6.8294183175176979</v>
      </c>
      <c r="O4123" s="273"/>
      <c r="P4123" s="273"/>
    </row>
    <row r="4124" spans="1:16" s="11" customFormat="1">
      <c r="A4124" s="271">
        <v>4121</v>
      </c>
      <c r="C4124" s="272" t="s">
        <v>2469</v>
      </c>
      <c r="D4124" s="272" t="s">
        <v>2473</v>
      </c>
      <c r="E4124" s="272"/>
      <c r="F4124" s="273" t="s">
        <v>7690</v>
      </c>
      <c r="G4124" s="274">
        <v>308511340202</v>
      </c>
      <c r="H4124" s="273" t="s">
        <v>6732</v>
      </c>
      <c r="I4124" s="273" t="s">
        <v>5750</v>
      </c>
      <c r="J4124" s="273" t="s">
        <v>373</v>
      </c>
      <c r="K4124" s="275">
        <v>1.0348459999999999</v>
      </c>
      <c r="L4124" s="275">
        <v>1.0348459999999999</v>
      </c>
      <c r="M4124" s="275">
        <v>0.96509800000000001</v>
      </c>
      <c r="N4124" s="276">
        <v>6.7399400490507686</v>
      </c>
      <c r="O4124" s="273"/>
      <c r="P4124" s="273"/>
    </row>
    <row r="4125" spans="1:16" s="11" customFormat="1">
      <c r="A4125" s="271">
        <v>4122</v>
      </c>
      <c r="C4125" s="272" t="s">
        <v>2469</v>
      </c>
      <c r="D4125" s="272" t="s">
        <v>2473</v>
      </c>
      <c r="E4125" s="272"/>
      <c r="F4125" s="273" t="s">
        <v>7715</v>
      </c>
      <c r="G4125" s="274">
        <v>308511340402</v>
      </c>
      <c r="H4125" s="273" t="s">
        <v>7732</v>
      </c>
      <c r="I4125" s="273" t="s">
        <v>5750</v>
      </c>
      <c r="J4125" s="273" t="s">
        <v>373</v>
      </c>
      <c r="K4125" s="275">
        <v>0.83691599999999999</v>
      </c>
      <c r="L4125" s="275">
        <v>0.83691599999999999</v>
      </c>
      <c r="M4125" s="275">
        <v>0.78053700000000004</v>
      </c>
      <c r="N4125" s="276">
        <v>6.7365183602655403</v>
      </c>
      <c r="O4125" s="273"/>
      <c r="P4125" s="273"/>
    </row>
    <row r="4126" spans="1:16" s="11" customFormat="1">
      <c r="A4126" s="271">
        <v>4123</v>
      </c>
      <c r="C4126" s="272" t="s">
        <v>2469</v>
      </c>
      <c r="D4126" s="272" t="s">
        <v>2473</v>
      </c>
      <c r="E4126" s="272"/>
      <c r="F4126" s="273" t="s">
        <v>3880</v>
      </c>
      <c r="G4126" s="274">
        <v>308511540202</v>
      </c>
      <c r="H4126" s="273" t="s">
        <v>7733</v>
      </c>
      <c r="I4126" s="273" t="s">
        <v>5750</v>
      </c>
      <c r="J4126" s="273" t="s">
        <v>373</v>
      </c>
      <c r="K4126" s="275">
        <v>0.91794600000000004</v>
      </c>
      <c r="L4126" s="275">
        <v>0.91794600000000004</v>
      </c>
      <c r="M4126" s="275">
        <v>0.85612900000000003</v>
      </c>
      <c r="N4126" s="276">
        <v>6.7342741294150219</v>
      </c>
      <c r="O4126" s="273"/>
      <c r="P4126" s="273"/>
    </row>
    <row r="4127" spans="1:16" s="11" customFormat="1">
      <c r="A4127" s="271">
        <v>4124</v>
      </c>
      <c r="C4127" s="272" t="s">
        <v>2469</v>
      </c>
      <c r="D4127" s="272" t="s">
        <v>2473</v>
      </c>
      <c r="E4127" s="272"/>
      <c r="F4127" s="273" t="s">
        <v>3859</v>
      </c>
      <c r="G4127" s="274">
        <v>308511240101</v>
      </c>
      <c r="H4127" s="273" t="s">
        <v>7734</v>
      </c>
      <c r="I4127" s="273" t="s">
        <v>5750</v>
      </c>
      <c r="J4127" s="273" t="s">
        <v>373</v>
      </c>
      <c r="K4127" s="275">
        <v>1.5550139999999999</v>
      </c>
      <c r="L4127" s="275">
        <v>1.5550139999999999</v>
      </c>
      <c r="M4127" s="275">
        <v>1.45628</v>
      </c>
      <c r="N4127" s="276">
        <v>6.349396211223814</v>
      </c>
      <c r="O4127" s="273"/>
      <c r="P4127" s="273"/>
    </row>
    <row r="4128" spans="1:16" s="11" customFormat="1">
      <c r="A4128" s="271">
        <v>4125</v>
      </c>
      <c r="C4128" s="272" t="s">
        <v>2469</v>
      </c>
      <c r="D4128" s="272" t="s">
        <v>2473</v>
      </c>
      <c r="E4128" s="272"/>
      <c r="F4128" s="273" t="s">
        <v>7722</v>
      </c>
      <c r="G4128" s="274">
        <v>308511640302</v>
      </c>
      <c r="H4128" s="273" t="s">
        <v>7735</v>
      </c>
      <c r="I4128" s="273" t="s">
        <v>5750</v>
      </c>
      <c r="J4128" s="273" t="s">
        <v>373</v>
      </c>
      <c r="K4128" s="275">
        <v>0.484989</v>
      </c>
      <c r="L4128" s="275">
        <v>0.484989</v>
      </c>
      <c r="M4128" s="275">
        <v>0.45432400000000001</v>
      </c>
      <c r="N4128" s="276">
        <v>6.3228238166226438</v>
      </c>
      <c r="O4128" s="273"/>
      <c r="P4128" s="273"/>
    </row>
    <row r="4129" spans="1:16" s="11" customFormat="1">
      <c r="A4129" s="271">
        <v>4126</v>
      </c>
      <c r="C4129" s="272" t="s">
        <v>2469</v>
      </c>
      <c r="D4129" s="272" t="s">
        <v>2473</v>
      </c>
      <c r="E4129" s="272"/>
      <c r="F4129" s="273" t="s">
        <v>3853</v>
      </c>
      <c r="G4129" s="274">
        <v>308511240202</v>
      </c>
      <c r="H4129" s="273" t="s">
        <v>7736</v>
      </c>
      <c r="I4129" s="273" t="s">
        <v>5750</v>
      </c>
      <c r="J4129" s="273" t="s">
        <v>373</v>
      </c>
      <c r="K4129" s="275">
        <v>1.687605</v>
      </c>
      <c r="L4129" s="275">
        <v>1.687605</v>
      </c>
      <c r="M4129" s="275">
        <v>1.581383</v>
      </c>
      <c r="N4129" s="276">
        <v>6.2942453951013446</v>
      </c>
      <c r="O4129" s="273"/>
      <c r="P4129" s="273"/>
    </row>
    <row r="4130" spans="1:16" s="11" customFormat="1">
      <c r="A4130" s="271">
        <v>4127</v>
      </c>
      <c r="C4130" s="272" t="s">
        <v>2469</v>
      </c>
      <c r="D4130" s="272" t="s">
        <v>2473</v>
      </c>
      <c r="E4130" s="272"/>
      <c r="F4130" s="273" t="s">
        <v>3877</v>
      </c>
      <c r="G4130" s="274">
        <v>308511640502</v>
      </c>
      <c r="H4130" s="273" t="s">
        <v>5785</v>
      </c>
      <c r="I4130" s="273" t="s">
        <v>5750</v>
      </c>
      <c r="J4130" s="273" t="s">
        <v>373</v>
      </c>
      <c r="K4130" s="275">
        <v>0.42087599999999997</v>
      </c>
      <c r="L4130" s="275">
        <v>0.42087599999999997</v>
      </c>
      <c r="M4130" s="275">
        <v>0.39477699999999999</v>
      </c>
      <c r="N4130" s="276">
        <v>6.2011138672673152</v>
      </c>
      <c r="O4130" s="273"/>
      <c r="P4130" s="273"/>
    </row>
    <row r="4131" spans="1:16" s="11" customFormat="1">
      <c r="A4131" s="271">
        <v>4128</v>
      </c>
      <c r="C4131" s="272" t="s">
        <v>2469</v>
      </c>
      <c r="D4131" s="272" t="s">
        <v>2473</v>
      </c>
      <c r="E4131" s="272"/>
      <c r="F4131" s="273" t="s">
        <v>3849</v>
      </c>
      <c r="G4131" s="274">
        <v>308511340501</v>
      </c>
      <c r="H4131" s="273" t="s">
        <v>7737</v>
      </c>
      <c r="I4131" s="273" t="s">
        <v>5750</v>
      </c>
      <c r="J4131" s="273" t="s">
        <v>373</v>
      </c>
      <c r="K4131" s="275">
        <v>0.26958500000000002</v>
      </c>
      <c r="L4131" s="275">
        <v>0.26958500000000002</v>
      </c>
      <c r="M4131" s="275">
        <v>0.25307099999999999</v>
      </c>
      <c r="N4131" s="276">
        <v>6.125711742122161</v>
      </c>
      <c r="O4131" s="273"/>
      <c r="P4131" s="273"/>
    </row>
    <row r="4132" spans="1:16" s="11" customFormat="1">
      <c r="A4132" s="271">
        <v>4129</v>
      </c>
      <c r="C4132" s="272" t="s">
        <v>2469</v>
      </c>
      <c r="D4132" s="272" t="s">
        <v>2473</v>
      </c>
      <c r="E4132" s="272"/>
      <c r="F4132" s="273" t="s">
        <v>7704</v>
      </c>
      <c r="G4132" s="274">
        <v>308511340302</v>
      </c>
      <c r="H4132" s="273" t="s">
        <v>7738</v>
      </c>
      <c r="I4132" s="273" t="s">
        <v>5750</v>
      </c>
      <c r="J4132" s="273" t="s">
        <v>373</v>
      </c>
      <c r="K4132" s="275">
        <v>1.128126</v>
      </c>
      <c r="L4132" s="275">
        <v>1.128126</v>
      </c>
      <c r="M4132" s="275">
        <v>1.062616</v>
      </c>
      <c r="N4132" s="276">
        <v>5.8069754619608061</v>
      </c>
      <c r="O4132" s="273"/>
      <c r="P4132" s="273"/>
    </row>
    <row r="4133" spans="1:16" s="11" customFormat="1">
      <c r="A4133" s="271">
        <v>4130</v>
      </c>
      <c r="C4133" s="272" t="s">
        <v>2469</v>
      </c>
      <c r="D4133" s="272" t="s">
        <v>2473</v>
      </c>
      <c r="E4133" s="272"/>
      <c r="F4133" s="273" t="s">
        <v>3855</v>
      </c>
      <c r="G4133" s="274">
        <v>308511140103</v>
      </c>
      <c r="H4133" s="273" t="s">
        <v>5943</v>
      </c>
      <c r="I4133" s="273" t="s">
        <v>5750</v>
      </c>
      <c r="J4133" s="273" t="s">
        <v>373</v>
      </c>
      <c r="K4133" s="275">
        <v>0.48664600000000002</v>
      </c>
      <c r="L4133" s="275">
        <v>0.48664600000000002</v>
      </c>
      <c r="M4133" s="275">
        <v>0.45869199999999999</v>
      </c>
      <c r="N4133" s="276">
        <v>5.7442165352227352</v>
      </c>
      <c r="O4133" s="273"/>
      <c r="P4133" s="273"/>
    </row>
    <row r="4134" spans="1:16" s="11" customFormat="1">
      <c r="A4134" s="271">
        <v>4131</v>
      </c>
      <c r="C4134" s="272" t="s">
        <v>2469</v>
      </c>
      <c r="D4134" s="272" t="s">
        <v>2473</v>
      </c>
      <c r="E4134" s="272"/>
      <c r="F4134" s="273" t="s">
        <v>3882</v>
      </c>
      <c r="G4134" s="274">
        <v>308511240301</v>
      </c>
      <c r="H4134" s="273" t="s">
        <v>7739</v>
      </c>
      <c r="I4134" s="273" t="s">
        <v>5750</v>
      </c>
      <c r="J4134" s="273" t="s">
        <v>373</v>
      </c>
      <c r="K4134" s="275">
        <v>1.0178769999999999</v>
      </c>
      <c r="L4134" s="275">
        <v>1.0178769999999999</v>
      </c>
      <c r="M4134" s="275">
        <v>0.96065800000000001</v>
      </c>
      <c r="N4134" s="276">
        <v>5.6214061227437027</v>
      </c>
      <c r="O4134" s="273"/>
      <c r="P4134" s="273"/>
    </row>
    <row r="4135" spans="1:16" s="11" customFormat="1">
      <c r="A4135" s="271">
        <v>4132</v>
      </c>
      <c r="C4135" s="272" t="s">
        <v>2469</v>
      </c>
      <c r="D4135" s="272" t="s">
        <v>2473</v>
      </c>
      <c r="E4135" s="272"/>
      <c r="F4135" s="273" t="s">
        <v>7692</v>
      </c>
      <c r="G4135" s="274">
        <v>308511640601</v>
      </c>
      <c r="H4135" s="273" t="s">
        <v>7740</v>
      </c>
      <c r="I4135" s="273" t="s">
        <v>5750</v>
      </c>
      <c r="J4135" s="273" t="s">
        <v>373</v>
      </c>
      <c r="K4135" s="275">
        <v>0.430844</v>
      </c>
      <c r="L4135" s="275">
        <v>0.430844</v>
      </c>
      <c r="M4135" s="275">
        <v>0.40667199999999998</v>
      </c>
      <c r="N4135" s="276">
        <v>5.6103833406058863</v>
      </c>
      <c r="O4135" s="273"/>
      <c r="P4135" s="273"/>
    </row>
    <row r="4136" spans="1:16" s="11" customFormat="1">
      <c r="A4136" s="271">
        <v>4133</v>
      </c>
      <c r="C4136" s="272" t="s">
        <v>2469</v>
      </c>
      <c r="D4136" s="272" t="s">
        <v>2473</v>
      </c>
      <c r="E4136" s="272"/>
      <c r="F4136" s="273" t="s">
        <v>3880</v>
      </c>
      <c r="G4136" s="274">
        <v>308511540203</v>
      </c>
      <c r="H4136" s="273" t="s">
        <v>7741</v>
      </c>
      <c r="I4136" s="273" t="s">
        <v>5750</v>
      </c>
      <c r="J4136" s="273" t="s">
        <v>373</v>
      </c>
      <c r="K4136" s="275">
        <v>0.64937999999999996</v>
      </c>
      <c r="L4136" s="275">
        <v>0.64937999999999996</v>
      </c>
      <c r="M4136" s="275">
        <v>0.61313399999999996</v>
      </c>
      <c r="N4136" s="276">
        <v>5.5816317102466968</v>
      </c>
      <c r="O4136" s="273"/>
      <c r="P4136" s="273"/>
    </row>
    <row r="4137" spans="1:16" s="11" customFormat="1">
      <c r="A4137" s="271">
        <v>4134</v>
      </c>
      <c r="C4137" s="272" t="s">
        <v>2469</v>
      </c>
      <c r="D4137" s="272" t="s">
        <v>2473</v>
      </c>
      <c r="E4137" s="272"/>
      <c r="F4137" s="273" t="s">
        <v>3874</v>
      </c>
      <c r="G4137" s="274">
        <v>308511540103</v>
      </c>
      <c r="H4137" s="273" t="s">
        <v>7660</v>
      </c>
      <c r="I4137" s="273" t="s">
        <v>5750</v>
      </c>
      <c r="J4137" s="273" t="s">
        <v>373</v>
      </c>
      <c r="K4137" s="275">
        <v>1.0744</v>
      </c>
      <c r="L4137" s="275">
        <v>1.0744</v>
      </c>
      <c r="M4137" s="275">
        <v>1.015431</v>
      </c>
      <c r="N4137" s="276">
        <v>5.4885517498138539</v>
      </c>
      <c r="O4137" s="273"/>
      <c r="P4137" s="273"/>
    </row>
    <row r="4138" spans="1:16" s="11" customFormat="1">
      <c r="A4138" s="271">
        <v>4135</v>
      </c>
      <c r="C4138" s="272" t="s">
        <v>2469</v>
      </c>
      <c r="D4138" s="272" t="s">
        <v>2473</v>
      </c>
      <c r="E4138" s="272"/>
      <c r="F4138" s="273" t="s">
        <v>7697</v>
      </c>
      <c r="G4138" s="274">
        <v>308511440103</v>
      </c>
      <c r="H4138" s="273" t="s">
        <v>7742</v>
      </c>
      <c r="I4138" s="273" t="s">
        <v>5750</v>
      </c>
      <c r="J4138" s="273" t="s">
        <v>373</v>
      </c>
      <c r="K4138" s="275">
        <v>0.55513400000000002</v>
      </c>
      <c r="L4138" s="275">
        <v>0.55513400000000002</v>
      </c>
      <c r="M4138" s="275">
        <v>0.52827599999999997</v>
      </c>
      <c r="N4138" s="276">
        <v>4.8381111587472656</v>
      </c>
      <c r="O4138" s="273"/>
      <c r="P4138" s="273"/>
    </row>
    <row r="4139" spans="1:16" s="11" customFormat="1">
      <c r="A4139" s="271">
        <v>4136</v>
      </c>
      <c r="C4139" s="272" t="s">
        <v>2469</v>
      </c>
      <c r="D4139" s="272" t="s">
        <v>2473</v>
      </c>
      <c r="E4139" s="272"/>
      <c r="F4139" s="273" t="s">
        <v>3877</v>
      </c>
      <c r="G4139" s="274">
        <v>308511640503</v>
      </c>
      <c r="H4139" s="273" t="s">
        <v>7743</v>
      </c>
      <c r="I4139" s="273" t="s">
        <v>5750</v>
      </c>
      <c r="J4139" s="273" t="s">
        <v>373</v>
      </c>
      <c r="K4139" s="275">
        <v>0.712781</v>
      </c>
      <c r="L4139" s="275">
        <v>0.712781</v>
      </c>
      <c r="M4139" s="275">
        <v>0.67883499999999997</v>
      </c>
      <c r="N4139" s="276">
        <v>4.7624726248314744</v>
      </c>
      <c r="O4139" s="273"/>
      <c r="P4139" s="273"/>
    </row>
    <row r="4140" spans="1:16" s="11" customFormat="1">
      <c r="A4140" s="271">
        <v>4137</v>
      </c>
      <c r="C4140" s="272" t="s">
        <v>2469</v>
      </c>
      <c r="D4140" s="272" t="s">
        <v>2473</v>
      </c>
      <c r="E4140" s="272"/>
      <c r="F4140" s="273" t="s">
        <v>3877</v>
      </c>
      <c r="G4140" s="274">
        <v>308511640501</v>
      </c>
      <c r="H4140" s="273" t="s">
        <v>7744</v>
      </c>
      <c r="I4140" s="273" t="s">
        <v>5750</v>
      </c>
      <c r="J4140" s="273" t="s">
        <v>373</v>
      </c>
      <c r="K4140" s="275">
        <v>0.97302</v>
      </c>
      <c r="L4140" s="275">
        <v>0.97302</v>
      </c>
      <c r="M4140" s="275">
        <v>0.92726900000000001</v>
      </c>
      <c r="N4140" s="276">
        <v>4.7019588497667044</v>
      </c>
      <c r="O4140" s="273"/>
      <c r="P4140" s="273"/>
    </row>
    <row r="4141" spans="1:16" s="11" customFormat="1">
      <c r="A4141" s="271">
        <v>4138</v>
      </c>
      <c r="C4141" s="272" t="s">
        <v>2469</v>
      </c>
      <c r="D4141" s="272" t="s">
        <v>2473</v>
      </c>
      <c r="E4141" s="272"/>
      <c r="F4141" s="273" t="s">
        <v>7715</v>
      </c>
      <c r="G4141" s="274">
        <v>308511340403</v>
      </c>
      <c r="H4141" s="273" t="s">
        <v>7745</v>
      </c>
      <c r="I4141" s="273" t="s">
        <v>5750</v>
      </c>
      <c r="J4141" s="273" t="s">
        <v>373</v>
      </c>
      <c r="K4141" s="275">
        <v>0.434921</v>
      </c>
      <c r="L4141" s="275">
        <v>0.434921</v>
      </c>
      <c r="M4141" s="275">
        <v>0.41462500000000002</v>
      </c>
      <c r="N4141" s="276">
        <v>4.6665946229315161</v>
      </c>
      <c r="O4141" s="273"/>
      <c r="P4141" s="273"/>
    </row>
    <row r="4142" spans="1:16" s="11" customFormat="1">
      <c r="A4142" s="271">
        <v>4139</v>
      </c>
      <c r="C4142" s="272" t="s">
        <v>2469</v>
      </c>
      <c r="D4142" s="272" t="s">
        <v>2473</v>
      </c>
      <c r="E4142" s="272"/>
      <c r="F4142" s="273" t="s">
        <v>3865</v>
      </c>
      <c r="G4142" s="274">
        <v>308511640402</v>
      </c>
      <c r="H4142" s="273" t="s">
        <v>7746</v>
      </c>
      <c r="I4142" s="273" t="s">
        <v>5750</v>
      </c>
      <c r="J4142" s="273" t="s">
        <v>373</v>
      </c>
      <c r="K4142" s="275">
        <v>0.37717299999999998</v>
      </c>
      <c r="L4142" s="275">
        <v>0.37717299999999998</v>
      </c>
      <c r="M4142" s="275">
        <v>0.36010900000000001</v>
      </c>
      <c r="N4142" s="276">
        <v>4.524183862577642</v>
      </c>
      <c r="O4142" s="273"/>
      <c r="P4142" s="273"/>
    </row>
    <row r="4143" spans="1:16" s="11" customFormat="1">
      <c r="A4143" s="271">
        <v>4140</v>
      </c>
      <c r="C4143" s="272" t="s">
        <v>2469</v>
      </c>
      <c r="D4143" s="272" t="s">
        <v>2473</v>
      </c>
      <c r="E4143" s="272"/>
      <c r="F4143" s="273" t="s">
        <v>3874</v>
      </c>
      <c r="G4143" s="274">
        <v>308511540107</v>
      </c>
      <c r="H4143" s="273" t="s">
        <v>7747</v>
      </c>
      <c r="I4143" s="273" t="s">
        <v>5750</v>
      </c>
      <c r="J4143" s="273" t="s">
        <v>373</v>
      </c>
      <c r="K4143" s="275">
        <v>0.26238</v>
      </c>
      <c r="L4143" s="275">
        <v>0.26238</v>
      </c>
      <c r="M4143" s="275">
        <v>0.25104599999999999</v>
      </c>
      <c r="N4143" s="276">
        <v>4.319689000686032</v>
      </c>
      <c r="O4143" s="273"/>
      <c r="P4143" s="273"/>
    </row>
    <row r="4144" spans="1:16" s="11" customFormat="1">
      <c r="A4144" s="271">
        <v>4141</v>
      </c>
      <c r="C4144" s="272" t="s">
        <v>2469</v>
      </c>
      <c r="D4144" s="272" t="s">
        <v>2473</v>
      </c>
      <c r="E4144" s="272"/>
      <c r="F4144" s="273" t="s">
        <v>3871</v>
      </c>
      <c r="G4144" s="274">
        <v>308511140302</v>
      </c>
      <c r="H4144" s="273" t="s">
        <v>7748</v>
      </c>
      <c r="I4144" s="273" t="s">
        <v>5750</v>
      </c>
      <c r="J4144" s="273" t="s">
        <v>373</v>
      </c>
      <c r="K4144" s="275">
        <v>0.70404199999999995</v>
      </c>
      <c r="L4144" s="275">
        <v>0.70404199999999995</v>
      </c>
      <c r="M4144" s="275">
        <v>0.67438799999999999</v>
      </c>
      <c r="N4144" s="276">
        <v>4.2119646271103086</v>
      </c>
      <c r="O4144" s="273"/>
      <c r="P4144" s="273"/>
    </row>
    <row r="4145" spans="1:16" s="11" customFormat="1">
      <c r="A4145" s="271">
        <v>4142</v>
      </c>
      <c r="C4145" s="272" t="s">
        <v>2469</v>
      </c>
      <c r="D4145" s="272" t="s">
        <v>2473</v>
      </c>
      <c r="E4145" s="272"/>
      <c r="F4145" s="273" t="s">
        <v>7715</v>
      </c>
      <c r="G4145" s="274">
        <v>308511340404</v>
      </c>
      <c r="H4145" s="273" t="s">
        <v>7749</v>
      </c>
      <c r="I4145" s="273" t="s">
        <v>5750</v>
      </c>
      <c r="J4145" s="273" t="s">
        <v>373</v>
      </c>
      <c r="K4145" s="275">
        <v>0.40606999999999999</v>
      </c>
      <c r="L4145" s="275">
        <v>0.40606999999999999</v>
      </c>
      <c r="M4145" s="275">
        <v>0.391266</v>
      </c>
      <c r="N4145" s="276">
        <v>3.6456768537444244</v>
      </c>
      <c r="O4145" s="273"/>
      <c r="P4145" s="273"/>
    </row>
    <row r="4146" spans="1:16" s="11" customFormat="1">
      <c r="A4146" s="271">
        <v>4143</v>
      </c>
      <c r="C4146" s="272" t="s">
        <v>2469</v>
      </c>
      <c r="D4146" s="272" t="s">
        <v>2473</v>
      </c>
      <c r="E4146" s="272"/>
      <c r="F4146" s="273" t="s">
        <v>3859</v>
      </c>
      <c r="G4146" s="274">
        <v>308511240102</v>
      </c>
      <c r="H4146" s="273" t="s">
        <v>7750</v>
      </c>
      <c r="I4146" s="273" t="s">
        <v>5750</v>
      </c>
      <c r="J4146" s="273" t="s">
        <v>373</v>
      </c>
      <c r="K4146" s="275">
        <v>9.5227999999999993E-2</v>
      </c>
      <c r="L4146" s="275">
        <v>9.5227999999999993E-2</v>
      </c>
      <c r="M4146" s="275">
        <v>9.2224E-2</v>
      </c>
      <c r="N4146" s="276">
        <v>3.1545343806443409</v>
      </c>
      <c r="O4146" s="273"/>
      <c r="P4146" s="273"/>
    </row>
    <row r="4147" spans="1:16" s="11" customFormat="1">
      <c r="A4147" s="271">
        <v>4144</v>
      </c>
      <c r="C4147" s="272" t="s">
        <v>2469</v>
      </c>
      <c r="D4147" s="272" t="s">
        <v>2473</v>
      </c>
      <c r="E4147" s="272"/>
      <c r="F4147" s="273" t="s">
        <v>3844</v>
      </c>
      <c r="G4147" s="274">
        <v>308511140201</v>
      </c>
      <c r="H4147" s="273" t="s">
        <v>7751</v>
      </c>
      <c r="I4147" s="273" t="s">
        <v>5750</v>
      </c>
      <c r="J4147" s="273" t="s">
        <v>373</v>
      </c>
      <c r="K4147" s="275">
        <v>0.56731799999999999</v>
      </c>
      <c r="L4147" s="275">
        <v>0.56731799999999999</v>
      </c>
      <c r="M4147" s="275">
        <v>0.55092600000000003</v>
      </c>
      <c r="N4147" s="276">
        <v>2.8893847894831404</v>
      </c>
      <c r="O4147" s="273"/>
      <c r="P4147" s="273"/>
    </row>
    <row r="4148" spans="1:16" s="11" customFormat="1">
      <c r="A4148" s="271">
        <v>4145</v>
      </c>
      <c r="C4148" s="272" t="s">
        <v>2469</v>
      </c>
      <c r="D4148" s="272" t="s">
        <v>2473</v>
      </c>
      <c r="E4148" s="272"/>
      <c r="F4148" s="273" t="s">
        <v>7709</v>
      </c>
      <c r="G4148" s="274">
        <v>308511240403</v>
      </c>
      <c r="H4148" s="273" t="s">
        <v>7752</v>
      </c>
      <c r="I4148" s="273" t="s">
        <v>5750</v>
      </c>
      <c r="J4148" s="273" t="s">
        <v>373</v>
      </c>
      <c r="K4148" s="275">
        <v>0.52222100000000005</v>
      </c>
      <c r="L4148" s="275">
        <v>0.52222100000000005</v>
      </c>
      <c r="M4148" s="275">
        <v>0.50838099999999997</v>
      </c>
      <c r="N4148" s="276">
        <v>2.6502189685976001</v>
      </c>
      <c r="O4148" s="273"/>
      <c r="P4148" s="273"/>
    </row>
    <row r="4149" spans="1:16" s="11" customFormat="1">
      <c r="A4149" s="271">
        <v>4146</v>
      </c>
      <c r="C4149" s="272" t="s">
        <v>2469</v>
      </c>
      <c r="D4149" s="272" t="s">
        <v>2473</v>
      </c>
      <c r="E4149" s="272"/>
      <c r="F4149" s="273" t="s">
        <v>3882</v>
      </c>
      <c r="G4149" s="274">
        <v>308511240303</v>
      </c>
      <c r="H4149" s="273" t="s">
        <v>7753</v>
      </c>
      <c r="I4149" s="273" t="s">
        <v>5750</v>
      </c>
      <c r="J4149" s="273" t="s">
        <v>373</v>
      </c>
      <c r="K4149" s="275">
        <v>7.9849000000000003E-2</v>
      </c>
      <c r="L4149" s="275">
        <v>7.9849000000000003E-2</v>
      </c>
      <c r="M4149" s="275">
        <v>7.7766000000000002E-2</v>
      </c>
      <c r="N4149" s="276">
        <v>2.6086738719332758</v>
      </c>
      <c r="O4149" s="273"/>
      <c r="P4149" s="273"/>
    </row>
    <row r="4150" spans="1:16" s="11" customFormat="1">
      <c r="A4150" s="271">
        <v>4147</v>
      </c>
      <c r="C4150" s="272" t="s">
        <v>2469</v>
      </c>
      <c r="D4150" s="272" t="s">
        <v>2473</v>
      </c>
      <c r="E4150" s="272"/>
      <c r="F4150" s="273" t="s">
        <v>3846</v>
      </c>
      <c r="G4150" s="274">
        <v>308511340102</v>
      </c>
      <c r="H4150" s="273" t="s">
        <v>7754</v>
      </c>
      <c r="I4150" s="273" t="s">
        <v>5750</v>
      </c>
      <c r="J4150" s="273" t="s">
        <v>373</v>
      </c>
      <c r="K4150" s="275">
        <v>0.71390100000000001</v>
      </c>
      <c r="L4150" s="275">
        <v>0.71390100000000001</v>
      </c>
      <c r="M4150" s="275">
        <v>0.69717200000000001</v>
      </c>
      <c r="N4150" s="276">
        <v>2.3433221132902173</v>
      </c>
      <c r="O4150" s="273"/>
      <c r="P4150" s="273"/>
    </row>
    <row r="4151" spans="1:16" s="11" customFormat="1">
      <c r="A4151" s="271">
        <v>4148</v>
      </c>
      <c r="C4151" s="272" t="s">
        <v>2469</v>
      </c>
      <c r="D4151" s="272" t="s">
        <v>2473</v>
      </c>
      <c r="E4151" s="272"/>
      <c r="F4151" s="273" t="s">
        <v>3859</v>
      </c>
      <c r="G4151" s="274">
        <v>308511240105</v>
      </c>
      <c r="H4151" s="273" t="s">
        <v>7755</v>
      </c>
      <c r="I4151" s="273" t="s">
        <v>5750</v>
      </c>
      <c r="J4151" s="273" t="s">
        <v>373</v>
      </c>
      <c r="K4151" s="275">
        <v>1.4117040000000001</v>
      </c>
      <c r="L4151" s="275">
        <v>1.4117040000000001</v>
      </c>
      <c r="M4151" s="275">
        <v>1.3786510000000001</v>
      </c>
      <c r="N4151" s="276">
        <v>2.3413548449249983</v>
      </c>
      <c r="O4151" s="273"/>
      <c r="P4151" s="273"/>
    </row>
    <row r="4152" spans="1:16" s="11" customFormat="1">
      <c r="A4152" s="271">
        <v>4149</v>
      </c>
      <c r="C4152" s="272" t="s">
        <v>2469</v>
      </c>
      <c r="D4152" s="272" t="s">
        <v>2473</v>
      </c>
      <c r="E4152" s="272"/>
      <c r="F4152" s="273" t="s">
        <v>3842</v>
      </c>
      <c r="G4152" s="274">
        <v>308511640102</v>
      </c>
      <c r="H4152" s="273" t="s">
        <v>7756</v>
      </c>
      <c r="I4152" s="273" t="s">
        <v>5750</v>
      </c>
      <c r="J4152" s="273" t="s">
        <v>373</v>
      </c>
      <c r="K4152" s="275">
        <v>1.1230960000000001</v>
      </c>
      <c r="L4152" s="275">
        <v>1.1230960000000001</v>
      </c>
      <c r="M4152" s="275">
        <v>1.096875</v>
      </c>
      <c r="N4152" s="276">
        <v>2.3347069173071624</v>
      </c>
      <c r="O4152" s="273"/>
      <c r="P4152" s="273"/>
    </row>
    <row r="4153" spans="1:16" s="11" customFormat="1">
      <c r="A4153" s="271">
        <v>4150</v>
      </c>
      <c r="C4153" s="272" t="s">
        <v>2469</v>
      </c>
      <c r="D4153" s="272" t="s">
        <v>2473</v>
      </c>
      <c r="E4153" s="272"/>
      <c r="F4153" s="273" t="s">
        <v>3874</v>
      </c>
      <c r="G4153" s="274">
        <v>308511540104</v>
      </c>
      <c r="H4153" s="273" t="s">
        <v>7757</v>
      </c>
      <c r="I4153" s="273" t="s">
        <v>5750</v>
      </c>
      <c r="J4153" s="273" t="s">
        <v>373</v>
      </c>
      <c r="K4153" s="275">
        <v>0.24426999999999999</v>
      </c>
      <c r="L4153" s="275">
        <v>0.24426999999999999</v>
      </c>
      <c r="M4153" s="275">
        <v>0.23868300000000001</v>
      </c>
      <c r="N4153" s="276">
        <v>2.2872231547058508</v>
      </c>
      <c r="O4153" s="273"/>
      <c r="P4153" s="273"/>
    </row>
    <row r="4154" spans="1:16" s="11" customFormat="1">
      <c r="A4154" s="271">
        <v>4151</v>
      </c>
      <c r="C4154" s="272" t="s">
        <v>2469</v>
      </c>
      <c r="D4154" s="272" t="s">
        <v>2473</v>
      </c>
      <c r="E4154" s="272"/>
      <c r="F4154" s="273" t="s">
        <v>7722</v>
      </c>
      <c r="G4154" s="274">
        <v>308511640301</v>
      </c>
      <c r="H4154" s="273" t="s">
        <v>7758</v>
      </c>
      <c r="I4154" s="273" t="s">
        <v>5750</v>
      </c>
      <c r="J4154" s="273" t="s">
        <v>373</v>
      </c>
      <c r="K4154" s="275">
        <v>0.96494899999999995</v>
      </c>
      <c r="L4154" s="275">
        <v>0.96494899999999995</v>
      </c>
      <c r="M4154" s="275">
        <v>0.94687699999999997</v>
      </c>
      <c r="N4154" s="276">
        <v>1.8728450933676266</v>
      </c>
      <c r="O4154" s="273"/>
      <c r="P4154" s="273"/>
    </row>
    <row r="4155" spans="1:16" s="11" customFormat="1">
      <c r="A4155" s="271">
        <v>4152</v>
      </c>
      <c r="C4155" s="272" t="s">
        <v>2469</v>
      </c>
      <c r="D4155" s="272" t="s">
        <v>2473</v>
      </c>
      <c r="E4155" s="272"/>
      <c r="F4155" s="273" t="s">
        <v>3855</v>
      </c>
      <c r="G4155" s="274">
        <v>308511140104</v>
      </c>
      <c r="H4155" s="273" t="s">
        <v>7759</v>
      </c>
      <c r="I4155" s="273" t="s">
        <v>5750</v>
      </c>
      <c r="J4155" s="273" t="s">
        <v>373</v>
      </c>
      <c r="K4155" s="275">
        <v>0.16960900000000001</v>
      </c>
      <c r="L4155" s="275">
        <v>0.16960900000000001</v>
      </c>
      <c r="M4155" s="275">
        <v>0.16808799999999999</v>
      </c>
      <c r="N4155" s="276">
        <v>0.8967684497874655</v>
      </c>
      <c r="O4155" s="273"/>
      <c r="P4155" s="273"/>
    </row>
    <row r="4156" spans="1:16" s="11" customFormat="1">
      <c r="A4156" s="271">
        <v>4153</v>
      </c>
      <c r="C4156" s="272" t="s">
        <v>2469</v>
      </c>
      <c r="D4156" s="272" t="s">
        <v>2473</v>
      </c>
      <c r="E4156" s="272"/>
      <c r="F4156" s="273" t="s">
        <v>3842</v>
      </c>
      <c r="G4156" s="274">
        <v>308511640103</v>
      </c>
      <c r="H4156" s="273" t="s">
        <v>7760</v>
      </c>
      <c r="I4156" s="273" t="s">
        <v>5750</v>
      </c>
      <c r="J4156" s="273" t="s">
        <v>373</v>
      </c>
      <c r="K4156" s="275">
        <v>0.53090000000000004</v>
      </c>
      <c r="L4156" s="275">
        <v>0.53090000000000004</v>
      </c>
      <c r="M4156" s="275">
        <v>0.52401699999999996</v>
      </c>
      <c r="N4156" s="276">
        <v>1.2964776794123343</v>
      </c>
      <c r="O4156" s="273"/>
      <c r="P4156" s="273"/>
    </row>
    <row r="4157" spans="1:16" s="11" customFormat="1">
      <c r="A4157" s="271">
        <v>4154</v>
      </c>
      <c r="C4157" s="272" t="s">
        <v>2469</v>
      </c>
      <c r="D4157" s="272" t="s">
        <v>2473</v>
      </c>
      <c r="E4157" s="272"/>
      <c r="F4157" s="273" t="s">
        <v>7711</v>
      </c>
      <c r="G4157" s="274">
        <v>308511440401</v>
      </c>
      <c r="H4157" s="273" t="s">
        <v>7761</v>
      </c>
      <c r="I4157" s="273" t="s">
        <v>5750</v>
      </c>
      <c r="J4157" s="273" t="s">
        <v>373</v>
      </c>
      <c r="K4157" s="275">
        <v>0.16961000000000001</v>
      </c>
      <c r="L4157" s="275">
        <v>0.16961000000000001</v>
      </c>
      <c r="M4157" s="275">
        <v>0.16808799999999999</v>
      </c>
      <c r="N4157" s="276">
        <v>0.89735275042746487</v>
      </c>
      <c r="O4157" s="273"/>
      <c r="P4157" s="273"/>
    </row>
    <row r="4158" spans="1:16" s="11" customFormat="1">
      <c r="A4158" s="271">
        <v>4155</v>
      </c>
      <c r="C4158" s="272" t="s">
        <v>2469</v>
      </c>
      <c r="D4158" s="272" t="s">
        <v>2469</v>
      </c>
      <c r="E4158" s="272"/>
      <c r="F4158" s="273" t="s">
        <v>3937</v>
      </c>
      <c r="G4158" s="274">
        <v>308122640103</v>
      </c>
      <c r="H4158" s="273" t="s">
        <v>7762</v>
      </c>
      <c r="I4158" s="273" t="s">
        <v>5750</v>
      </c>
      <c r="J4158" s="273" t="s">
        <v>373</v>
      </c>
      <c r="K4158" s="275">
        <v>1.30149</v>
      </c>
      <c r="L4158" s="275">
        <v>1.30149</v>
      </c>
      <c r="M4158" s="275">
        <v>1.012186</v>
      </c>
      <c r="N4158" s="276">
        <v>22.228676363245203</v>
      </c>
      <c r="O4158" s="273"/>
      <c r="P4158" s="273"/>
    </row>
    <row r="4159" spans="1:16" s="11" customFormat="1">
      <c r="A4159" s="271">
        <v>4156</v>
      </c>
      <c r="C4159" s="272" t="s">
        <v>2469</v>
      </c>
      <c r="D4159" s="272" t="s">
        <v>2469</v>
      </c>
      <c r="E4159" s="272"/>
      <c r="F4159" s="273" t="s">
        <v>3929</v>
      </c>
      <c r="G4159" s="274">
        <v>308122340207</v>
      </c>
      <c r="H4159" s="273" t="s">
        <v>7763</v>
      </c>
      <c r="I4159" s="273" t="s">
        <v>5762</v>
      </c>
      <c r="J4159" s="273" t="s">
        <v>373</v>
      </c>
      <c r="K4159" s="275">
        <v>0.21254000000000001</v>
      </c>
      <c r="L4159" s="275">
        <v>0.21254000000000001</v>
      </c>
      <c r="M4159" s="275">
        <v>0.19364799999999999</v>
      </c>
      <c r="N4159" s="276">
        <v>8.888679777924164</v>
      </c>
      <c r="O4159" s="273"/>
      <c r="P4159" s="273"/>
    </row>
    <row r="4160" spans="1:16" s="11" customFormat="1">
      <c r="A4160" s="271">
        <v>4157</v>
      </c>
      <c r="C4160" s="272" t="s">
        <v>2469</v>
      </c>
      <c r="D4160" s="272" t="s">
        <v>2469</v>
      </c>
      <c r="E4160" s="272"/>
      <c r="F4160" s="273" t="s">
        <v>3929</v>
      </c>
      <c r="G4160" s="274">
        <v>308122340209</v>
      </c>
      <c r="H4160" s="273" t="s">
        <v>7764</v>
      </c>
      <c r="I4160" s="273" t="s">
        <v>5762</v>
      </c>
      <c r="J4160" s="273" t="s">
        <v>373</v>
      </c>
      <c r="K4160" s="275">
        <v>0.53779999999999994</v>
      </c>
      <c r="L4160" s="275">
        <v>0.53779999999999994</v>
      </c>
      <c r="M4160" s="275">
        <v>0.49436999999999998</v>
      </c>
      <c r="N4160" s="276">
        <v>8.0754927482335379</v>
      </c>
      <c r="O4160" s="273"/>
      <c r="P4160" s="273"/>
    </row>
    <row r="4161" spans="1:16" s="11" customFormat="1">
      <c r="A4161" s="271">
        <v>4158</v>
      </c>
      <c r="C4161" s="272" t="s">
        <v>2469</v>
      </c>
      <c r="D4161" s="272" t="s">
        <v>2469</v>
      </c>
      <c r="E4161" s="272"/>
      <c r="F4161" s="273" t="s">
        <v>3929</v>
      </c>
      <c r="G4161" s="274">
        <v>308122340208</v>
      </c>
      <c r="H4161" s="273" t="s">
        <v>7765</v>
      </c>
      <c r="I4161" s="273" t="s">
        <v>5762</v>
      </c>
      <c r="J4161" s="273" t="s">
        <v>373</v>
      </c>
      <c r="K4161" s="275">
        <v>0.20744000000000001</v>
      </c>
      <c r="L4161" s="275">
        <v>0.20744000000000001</v>
      </c>
      <c r="M4161" s="275">
        <v>0.190969</v>
      </c>
      <c r="N4161" s="276">
        <v>7.9401272657153941</v>
      </c>
      <c r="O4161" s="273"/>
      <c r="P4161" s="273"/>
    </row>
    <row r="4162" spans="1:16" s="11" customFormat="1">
      <c r="A4162" s="271">
        <v>4159</v>
      </c>
      <c r="C4162" s="272" t="s">
        <v>2469</v>
      </c>
      <c r="D4162" s="272" t="s">
        <v>2469</v>
      </c>
      <c r="E4162" s="272"/>
      <c r="F4162" s="273" t="s">
        <v>3952</v>
      </c>
      <c r="G4162" s="274">
        <v>308122640307</v>
      </c>
      <c r="H4162" s="273" t="s">
        <v>5943</v>
      </c>
      <c r="I4162" s="273" t="s">
        <v>5750</v>
      </c>
      <c r="J4162" s="273" t="s">
        <v>373</v>
      </c>
      <c r="K4162" s="275">
        <v>0.86036000000000001</v>
      </c>
      <c r="L4162" s="275">
        <v>0.86036000000000001</v>
      </c>
      <c r="M4162" s="275">
        <v>0.79257200000000005</v>
      </c>
      <c r="N4162" s="276">
        <v>7.87902738388581</v>
      </c>
      <c r="O4162" s="273"/>
      <c r="P4162" s="273"/>
    </row>
    <row r="4163" spans="1:16" s="11" customFormat="1">
      <c r="A4163" s="271">
        <v>4160</v>
      </c>
      <c r="C4163" s="272" t="s">
        <v>2469</v>
      </c>
      <c r="D4163" s="272" t="s">
        <v>2469</v>
      </c>
      <c r="E4163" s="272"/>
      <c r="F4163" s="273" t="s">
        <v>3927</v>
      </c>
      <c r="G4163" s="274">
        <v>308122540105</v>
      </c>
      <c r="H4163" s="273" t="s">
        <v>7766</v>
      </c>
      <c r="I4163" s="273" t="s">
        <v>5750</v>
      </c>
      <c r="J4163" s="273" t="s">
        <v>373</v>
      </c>
      <c r="K4163" s="275">
        <v>0.68240000000000001</v>
      </c>
      <c r="L4163" s="275">
        <v>0.68240000000000001</v>
      </c>
      <c r="M4163" s="275">
        <v>0.62911799999999996</v>
      </c>
      <c r="N4163" s="276">
        <v>7.8080304806565142</v>
      </c>
      <c r="O4163" s="273"/>
      <c r="P4163" s="273"/>
    </row>
    <row r="4164" spans="1:16" s="11" customFormat="1">
      <c r="A4164" s="271">
        <v>4161</v>
      </c>
      <c r="C4164" s="272" t="s">
        <v>2469</v>
      </c>
      <c r="D4164" s="272" t="s">
        <v>2469</v>
      </c>
      <c r="E4164" s="272"/>
      <c r="F4164" s="273" t="s">
        <v>3929</v>
      </c>
      <c r="G4164" s="274">
        <v>308122340206</v>
      </c>
      <c r="H4164" s="273" t="s">
        <v>7767</v>
      </c>
      <c r="I4164" s="273" t="s">
        <v>5762</v>
      </c>
      <c r="J4164" s="273" t="s">
        <v>373</v>
      </c>
      <c r="K4164" s="275">
        <v>0.43740000000000001</v>
      </c>
      <c r="L4164" s="275">
        <v>0.43740000000000001</v>
      </c>
      <c r="M4164" s="275">
        <v>0.40577600000000003</v>
      </c>
      <c r="N4164" s="276">
        <v>7.2299954275262879</v>
      </c>
      <c r="O4164" s="273"/>
      <c r="P4164" s="273"/>
    </row>
    <row r="4165" spans="1:16" s="11" customFormat="1">
      <c r="A4165" s="271">
        <v>4162</v>
      </c>
      <c r="C4165" s="272" t="s">
        <v>2469</v>
      </c>
      <c r="D4165" s="272" t="s">
        <v>2469</v>
      </c>
      <c r="E4165" s="272"/>
      <c r="F4165" s="273" t="s">
        <v>3952</v>
      </c>
      <c r="G4165" s="274">
        <v>308122640304</v>
      </c>
      <c r="H4165" s="273" t="s">
        <v>7768</v>
      </c>
      <c r="I4165" s="273" t="s">
        <v>5750</v>
      </c>
      <c r="J4165" s="273" t="s">
        <v>373</v>
      </c>
      <c r="K4165" s="275">
        <v>1.4521999999999999</v>
      </c>
      <c r="L4165" s="275">
        <v>1.4521999999999999</v>
      </c>
      <c r="M4165" s="275">
        <v>1.354158</v>
      </c>
      <c r="N4165" s="276">
        <v>6.7512739292108508</v>
      </c>
      <c r="O4165" s="273"/>
      <c r="P4165" s="273"/>
    </row>
    <row r="4166" spans="1:16" s="11" customFormat="1">
      <c r="A4166" s="271">
        <v>4163</v>
      </c>
      <c r="C4166" s="272" t="s">
        <v>2469</v>
      </c>
      <c r="D4166" s="272" t="s">
        <v>2469</v>
      </c>
      <c r="E4166" s="272"/>
      <c r="F4166" s="273" t="s">
        <v>3941</v>
      </c>
      <c r="G4166" s="274">
        <v>308122640204</v>
      </c>
      <c r="H4166" s="273" t="s">
        <v>7769</v>
      </c>
      <c r="I4166" s="273" t="s">
        <v>5750</v>
      </c>
      <c r="J4166" s="273" t="s">
        <v>373</v>
      </c>
      <c r="K4166" s="275">
        <v>1.0476000000000001</v>
      </c>
      <c r="L4166" s="275">
        <v>1.0476000000000001</v>
      </c>
      <c r="M4166" s="275">
        <v>0.97860599999999998</v>
      </c>
      <c r="N4166" s="276">
        <v>6.5859106529209717</v>
      </c>
      <c r="O4166" s="273"/>
      <c r="P4166" s="273"/>
    </row>
    <row r="4167" spans="1:16" s="11" customFormat="1">
      <c r="A4167" s="271">
        <v>4164</v>
      </c>
      <c r="C4167" s="272" t="s">
        <v>2469</v>
      </c>
      <c r="D4167" s="272" t="s">
        <v>2469</v>
      </c>
      <c r="E4167" s="272"/>
      <c r="F4167" s="273" t="s">
        <v>3952</v>
      </c>
      <c r="G4167" s="274">
        <v>308122640303</v>
      </c>
      <c r="H4167" s="273" t="s">
        <v>7770</v>
      </c>
      <c r="I4167" s="273" t="s">
        <v>5750</v>
      </c>
      <c r="J4167" s="273" t="s">
        <v>373</v>
      </c>
      <c r="K4167" s="275">
        <v>0.51559999999999995</v>
      </c>
      <c r="L4167" s="275">
        <v>0.51559999999999995</v>
      </c>
      <c r="M4167" s="275">
        <v>0.48214200000000002</v>
      </c>
      <c r="N4167" s="276">
        <v>6.48913886733901</v>
      </c>
      <c r="O4167" s="273"/>
      <c r="P4167" s="273"/>
    </row>
    <row r="4168" spans="1:16" s="11" customFormat="1">
      <c r="A4168" s="271">
        <v>4165</v>
      </c>
      <c r="C4168" s="272" t="s">
        <v>2469</v>
      </c>
      <c r="D4168" s="272" t="s">
        <v>2469</v>
      </c>
      <c r="E4168" s="272"/>
      <c r="F4168" s="273" t="s">
        <v>3937</v>
      </c>
      <c r="G4168" s="274">
        <v>308122640104</v>
      </c>
      <c r="H4168" s="273" t="s">
        <v>7771</v>
      </c>
      <c r="I4168" s="273" t="s">
        <v>5750</v>
      </c>
      <c r="J4168" s="273" t="s">
        <v>373</v>
      </c>
      <c r="K4168" s="275">
        <v>0.67479999999999996</v>
      </c>
      <c r="L4168" s="275">
        <v>0.67479999999999996</v>
      </c>
      <c r="M4168" s="275">
        <v>0.63122199999999995</v>
      </c>
      <c r="N4168" s="276">
        <v>6.4579134558387681</v>
      </c>
      <c r="O4168" s="273"/>
      <c r="P4168" s="273"/>
    </row>
    <row r="4169" spans="1:16" s="11" customFormat="1">
      <c r="A4169" s="271">
        <v>4166</v>
      </c>
      <c r="C4169" s="272" t="s">
        <v>2469</v>
      </c>
      <c r="D4169" s="272" t="s">
        <v>2469</v>
      </c>
      <c r="E4169" s="272"/>
      <c r="F4169" s="273" t="s">
        <v>3941</v>
      </c>
      <c r="G4169" s="274">
        <v>308122640202</v>
      </c>
      <c r="H4169" s="273" t="s">
        <v>7772</v>
      </c>
      <c r="I4169" s="273" t="s">
        <v>5750</v>
      </c>
      <c r="J4169" s="273" t="s">
        <v>373</v>
      </c>
      <c r="K4169" s="275">
        <v>1.4328000000000001</v>
      </c>
      <c r="L4169" s="275">
        <v>1.4328000000000001</v>
      </c>
      <c r="M4169" s="275">
        <v>1.341904</v>
      </c>
      <c r="N4169" s="276">
        <v>6.3439419318816359</v>
      </c>
      <c r="O4169" s="273"/>
      <c r="P4169" s="273"/>
    </row>
    <row r="4170" spans="1:16" s="11" customFormat="1">
      <c r="A4170" s="271">
        <v>4167</v>
      </c>
      <c r="C4170" s="272" t="s">
        <v>2469</v>
      </c>
      <c r="D4170" s="272" t="s">
        <v>2469</v>
      </c>
      <c r="E4170" s="272"/>
      <c r="F4170" s="273" t="s">
        <v>3935</v>
      </c>
      <c r="G4170" s="274">
        <v>308122540304</v>
      </c>
      <c r="H4170" s="273" t="s">
        <v>7773</v>
      </c>
      <c r="I4170" s="273" t="s">
        <v>5750</v>
      </c>
      <c r="J4170" s="273" t="s">
        <v>373</v>
      </c>
      <c r="K4170" s="275">
        <v>1.7347999999999999</v>
      </c>
      <c r="L4170" s="275">
        <v>1.7347999999999999</v>
      </c>
      <c r="M4170" s="275">
        <v>1.625345</v>
      </c>
      <c r="N4170" s="276">
        <v>6.3093728383675272</v>
      </c>
      <c r="O4170" s="273"/>
      <c r="P4170" s="273"/>
    </row>
    <row r="4171" spans="1:16" s="11" customFormat="1">
      <c r="A4171" s="271">
        <v>4168</v>
      </c>
      <c r="C4171" s="272" t="s">
        <v>2469</v>
      </c>
      <c r="D4171" s="272" t="s">
        <v>2469</v>
      </c>
      <c r="E4171" s="272"/>
      <c r="F4171" s="273" t="s">
        <v>3941</v>
      </c>
      <c r="G4171" s="274">
        <v>308122640203</v>
      </c>
      <c r="H4171" s="273" t="s">
        <v>7774</v>
      </c>
      <c r="I4171" s="273" t="s">
        <v>5750</v>
      </c>
      <c r="J4171" s="273" t="s">
        <v>373</v>
      </c>
      <c r="K4171" s="275">
        <v>1.1572</v>
      </c>
      <c r="L4171" s="275">
        <v>1.1572</v>
      </c>
      <c r="M4171" s="275">
        <v>1.085132</v>
      </c>
      <c r="N4171" s="276">
        <v>6.227791220186659</v>
      </c>
      <c r="O4171" s="273"/>
      <c r="P4171" s="273"/>
    </row>
    <row r="4172" spans="1:16" s="11" customFormat="1">
      <c r="A4172" s="271">
        <v>4169</v>
      </c>
      <c r="C4172" s="272" t="s">
        <v>2469</v>
      </c>
      <c r="D4172" s="272" t="s">
        <v>2469</v>
      </c>
      <c r="E4172" s="272"/>
      <c r="F4172" s="273" t="s">
        <v>3931</v>
      </c>
      <c r="G4172" s="274">
        <v>308647140204</v>
      </c>
      <c r="H4172" s="273" t="s">
        <v>7775</v>
      </c>
      <c r="I4172" s="273" t="s">
        <v>5762</v>
      </c>
      <c r="J4172" s="273" t="s">
        <v>373</v>
      </c>
      <c r="K4172" s="275">
        <v>0.52680000000000005</v>
      </c>
      <c r="L4172" s="275">
        <v>0.52680000000000005</v>
      </c>
      <c r="M4172" s="275">
        <v>0.49405100000000002</v>
      </c>
      <c r="N4172" s="276">
        <v>6.2165907365224049</v>
      </c>
      <c r="O4172" s="273"/>
      <c r="P4172" s="273"/>
    </row>
    <row r="4173" spans="1:16" s="11" customFormat="1">
      <c r="A4173" s="271">
        <v>4170</v>
      </c>
      <c r="C4173" s="272" t="s">
        <v>2469</v>
      </c>
      <c r="D4173" s="272" t="s">
        <v>2469</v>
      </c>
      <c r="E4173" s="272"/>
      <c r="F4173" s="273" t="s">
        <v>3948</v>
      </c>
      <c r="G4173" s="274">
        <v>308122340105</v>
      </c>
      <c r="H4173" s="273" t="s">
        <v>7776</v>
      </c>
      <c r="I4173" s="273" t="s">
        <v>5762</v>
      </c>
      <c r="J4173" s="273" t="s">
        <v>373</v>
      </c>
      <c r="K4173" s="275">
        <v>0.18190000000000001</v>
      </c>
      <c r="L4173" s="275">
        <v>0.18190000000000001</v>
      </c>
      <c r="M4173" s="275">
        <v>0.17059299999999999</v>
      </c>
      <c r="N4173" s="276">
        <v>6.2160527762506934</v>
      </c>
      <c r="O4173" s="273"/>
      <c r="P4173" s="273"/>
    </row>
    <row r="4174" spans="1:16" s="11" customFormat="1">
      <c r="A4174" s="271">
        <v>4171</v>
      </c>
      <c r="C4174" s="272" t="s">
        <v>2469</v>
      </c>
      <c r="D4174" s="272" t="s">
        <v>2469</v>
      </c>
      <c r="E4174" s="272"/>
      <c r="F4174" s="273" t="s">
        <v>3927</v>
      </c>
      <c r="G4174" s="274">
        <v>308122540104</v>
      </c>
      <c r="H4174" s="273" t="s">
        <v>7777</v>
      </c>
      <c r="I4174" s="273" t="s">
        <v>5750</v>
      </c>
      <c r="J4174" s="273" t="s">
        <v>373</v>
      </c>
      <c r="K4174" s="275">
        <v>0.10958</v>
      </c>
      <c r="L4174" s="275">
        <v>0.10958</v>
      </c>
      <c r="M4174" s="275">
        <v>0.10281700000000001</v>
      </c>
      <c r="N4174" s="276">
        <v>6.1717466691001928</v>
      </c>
      <c r="O4174" s="273"/>
      <c r="P4174" s="273"/>
    </row>
    <row r="4175" spans="1:16" s="11" customFormat="1">
      <c r="A4175" s="271">
        <v>4172</v>
      </c>
      <c r="C4175" s="272" t="s">
        <v>2469</v>
      </c>
      <c r="D4175" s="272" t="s">
        <v>2469</v>
      </c>
      <c r="E4175" s="272"/>
      <c r="F4175" s="273" t="s">
        <v>3952</v>
      </c>
      <c r="G4175" s="274">
        <v>308122640302</v>
      </c>
      <c r="H4175" s="273" t="s">
        <v>7778</v>
      </c>
      <c r="I4175" s="273" t="s">
        <v>5750</v>
      </c>
      <c r="J4175" s="273" t="s">
        <v>373</v>
      </c>
      <c r="K4175" s="275">
        <v>0.51659999999999995</v>
      </c>
      <c r="L4175" s="275">
        <v>0.51659999999999995</v>
      </c>
      <c r="M4175" s="275">
        <v>0.48679299999999998</v>
      </c>
      <c r="N4175" s="276">
        <v>5.7698412698412653</v>
      </c>
      <c r="O4175" s="273"/>
      <c r="P4175" s="273"/>
    </row>
    <row r="4176" spans="1:16" s="11" customFormat="1">
      <c r="A4176" s="271">
        <v>4173</v>
      </c>
      <c r="C4176" s="272" t="s">
        <v>2469</v>
      </c>
      <c r="D4176" s="272" t="s">
        <v>2469</v>
      </c>
      <c r="E4176" s="272"/>
      <c r="F4176" s="273" t="s">
        <v>3948</v>
      </c>
      <c r="G4176" s="274">
        <v>308122340104</v>
      </c>
      <c r="H4176" s="273" t="s">
        <v>7779</v>
      </c>
      <c r="I4176" s="273" t="s">
        <v>5762</v>
      </c>
      <c r="J4176" s="273" t="s">
        <v>373</v>
      </c>
      <c r="K4176" s="275">
        <v>0.50339999999999996</v>
      </c>
      <c r="L4176" s="275">
        <v>0.50339999999999996</v>
      </c>
      <c r="M4176" s="275">
        <v>0.47556100000000001</v>
      </c>
      <c r="N4176" s="276">
        <v>5.5301946762018179</v>
      </c>
      <c r="O4176" s="273"/>
      <c r="P4176" s="273"/>
    </row>
    <row r="4177" spans="1:16" s="11" customFormat="1">
      <c r="A4177" s="271">
        <v>4174</v>
      </c>
      <c r="C4177" s="272" t="s">
        <v>2469</v>
      </c>
      <c r="D4177" s="272" t="s">
        <v>2469</v>
      </c>
      <c r="E4177" s="272"/>
      <c r="F4177" s="273" t="s">
        <v>3929</v>
      </c>
      <c r="G4177" s="274">
        <v>308122340205</v>
      </c>
      <c r="H4177" s="273" t="s">
        <v>7780</v>
      </c>
      <c r="I4177" s="273" t="s">
        <v>5762</v>
      </c>
      <c r="J4177" s="273" t="s">
        <v>373</v>
      </c>
      <c r="K4177" s="275">
        <v>0.62919999999999998</v>
      </c>
      <c r="L4177" s="275">
        <v>0.62919999999999998</v>
      </c>
      <c r="M4177" s="275">
        <v>0.59514299999999998</v>
      </c>
      <c r="N4177" s="276">
        <v>5.4127463445645274</v>
      </c>
      <c r="O4177" s="273"/>
      <c r="P4177" s="273"/>
    </row>
    <row r="4178" spans="1:16" s="11" customFormat="1">
      <c r="A4178" s="271">
        <v>4175</v>
      </c>
      <c r="C4178" s="272" t="s">
        <v>2469</v>
      </c>
      <c r="D4178" s="272" t="s">
        <v>2469</v>
      </c>
      <c r="E4178" s="272"/>
      <c r="F4178" s="273" t="s">
        <v>3966</v>
      </c>
      <c r="G4178" s="274">
        <v>308122540202</v>
      </c>
      <c r="H4178" s="273" t="s">
        <v>7781</v>
      </c>
      <c r="I4178" s="273" t="s">
        <v>5750</v>
      </c>
      <c r="J4178" s="273" t="s">
        <v>373</v>
      </c>
      <c r="K4178" s="275">
        <v>1.1586000000000001</v>
      </c>
      <c r="L4178" s="275">
        <v>1.1586000000000001</v>
      </c>
      <c r="M4178" s="275">
        <v>1.0962499999999999</v>
      </c>
      <c r="N4178" s="276">
        <v>5.3814949076471708</v>
      </c>
      <c r="O4178" s="273"/>
      <c r="P4178" s="273"/>
    </row>
    <row r="4179" spans="1:16" s="11" customFormat="1">
      <c r="A4179" s="271">
        <v>4176</v>
      </c>
      <c r="C4179" s="272" t="s">
        <v>2469</v>
      </c>
      <c r="D4179" s="272" t="s">
        <v>2469</v>
      </c>
      <c r="E4179" s="272"/>
      <c r="F4179" s="273" t="s">
        <v>3966</v>
      </c>
      <c r="G4179" s="274">
        <v>308122540203</v>
      </c>
      <c r="H4179" s="273" t="s">
        <v>7782</v>
      </c>
      <c r="I4179" s="273" t="s">
        <v>5750</v>
      </c>
      <c r="J4179" s="273" t="s">
        <v>373</v>
      </c>
      <c r="K4179" s="275">
        <v>0.9264</v>
      </c>
      <c r="L4179" s="275">
        <v>0.9264</v>
      </c>
      <c r="M4179" s="275">
        <v>0.87722999999999995</v>
      </c>
      <c r="N4179" s="276">
        <v>5.3076424870466372</v>
      </c>
      <c r="O4179" s="273"/>
      <c r="P4179" s="273"/>
    </row>
    <row r="4180" spans="1:16" s="11" customFormat="1">
      <c r="A4180" s="271">
        <v>4177</v>
      </c>
      <c r="C4180" s="272" t="s">
        <v>2469</v>
      </c>
      <c r="D4180" s="272" t="s">
        <v>2469</v>
      </c>
      <c r="E4180" s="272"/>
      <c r="F4180" s="273" t="s">
        <v>3946</v>
      </c>
      <c r="G4180" s="274">
        <v>308122340303</v>
      </c>
      <c r="H4180" s="273" t="s">
        <v>7783</v>
      </c>
      <c r="I4180" s="273" t="s">
        <v>5762</v>
      </c>
      <c r="J4180" s="273" t="s">
        <v>373</v>
      </c>
      <c r="K4180" s="275">
        <v>0.14960000000000001</v>
      </c>
      <c r="L4180" s="275">
        <v>0.14960000000000001</v>
      </c>
      <c r="M4180" s="275">
        <v>0.14171700000000001</v>
      </c>
      <c r="N4180" s="276">
        <v>5.269385026737968</v>
      </c>
      <c r="O4180" s="273"/>
      <c r="P4180" s="273"/>
    </row>
    <row r="4181" spans="1:16" s="11" customFormat="1">
      <c r="A4181" s="271">
        <v>4178</v>
      </c>
      <c r="C4181" s="272" t="s">
        <v>2469</v>
      </c>
      <c r="D4181" s="272" t="s">
        <v>2469</v>
      </c>
      <c r="E4181" s="272"/>
      <c r="F4181" s="273" t="s">
        <v>3950</v>
      </c>
      <c r="G4181" s="274">
        <v>308122540504</v>
      </c>
      <c r="H4181" s="273" t="s">
        <v>7777</v>
      </c>
      <c r="I4181" s="273" t="s">
        <v>5750</v>
      </c>
      <c r="J4181" s="273" t="s">
        <v>373</v>
      </c>
      <c r="K4181" s="275">
        <v>0.44059999999999999</v>
      </c>
      <c r="L4181" s="275">
        <v>0.44059999999999999</v>
      </c>
      <c r="M4181" s="275">
        <v>0.41964800000000002</v>
      </c>
      <c r="N4181" s="276">
        <v>4.7553336359509695</v>
      </c>
      <c r="O4181" s="273"/>
      <c r="P4181" s="273"/>
    </row>
    <row r="4182" spans="1:16" s="11" customFormat="1">
      <c r="A4182" s="271">
        <v>4179</v>
      </c>
      <c r="C4182" s="272" t="s">
        <v>2469</v>
      </c>
      <c r="D4182" s="272" t="s">
        <v>2469</v>
      </c>
      <c r="E4182" s="272"/>
      <c r="F4182" s="273" t="s">
        <v>3966</v>
      </c>
      <c r="G4182" s="274">
        <v>308122540204</v>
      </c>
      <c r="H4182" s="273" t="s">
        <v>7784</v>
      </c>
      <c r="I4182" s="273" t="s">
        <v>5750</v>
      </c>
      <c r="J4182" s="273" t="s">
        <v>373</v>
      </c>
      <c r="K4182" s="275">
        <v>0.79910000000000003</v>
      </c>
      <c r="L4182" s="275">
        <v>0.79910000000000003</v>
      </c>
      <c r="M4182" s="275">
        <v>0.76291200000000003</v>
      </c>
      <c r="N4182" s="276">
        <v>4.5285946690026275</v>
      </c>
      <c r="O4182" s="273"/>
      <c r="P4182" s="273"/>
    </row>
    <row r="4183" spans="1:16" s="11" customFormat="1">
      <c r="A4183" s="271">
        <v>4180</v>
      </c>
      <c r="C4183" s="272" t="s">
        <v>2469</v>
      </c>
      <c r="D4183" s="272" t="s">
        <v>2469</v>
      </c>
      <c r="E4183" s="272"/>
      <c r="F4183" s="273" t="s">
        <v>3935</v>
      </c>
      <c r="G4183" s="274">
        <v>308122540303</v>
      </c>
      <c r="H4183" s="273" t="s">
        <v>7785</v>
      </c>
      <c r="I4183" s="273" t="s">
        <v>5750</v>
      </c>
      <c r="J4183" s="273" t="s">
        <v>373</v>
      </c>
      <c r="K4183" s="275">
        <v>1.8688</v>
      </c>
      <c r="L4183" s="275">
        <v>1.8688</v>
      </c>
      <c r="M4183" s="275">
        <v>1.789733</v>
      </c>
      <c r="N4183" s="276">
        <v>4.2308968321917808</v>
      </c>
      <c r="O4183" s="273"/>
      <c r="P4183" s="273"/>
    </row>
    <row r="4184" spans="1:16" s="11" customFormat="1">
      <c r="A4184" s="271">
        <v>4181</v>
      </c>
      <c r="C4184" s="272" t="s">
        <v>2469</v>
      </c>
      <c r="D4184" s="272" t="s">
        <v>2469</v>
      </c>
      <c r="E4184" s="272"/>
      <c r="F4184" s="273" t="s">
        <v>3952</v>
      </c>
      <c r="G4184" s="274">
        <v>308122640305</v>
      </c>
      <c r="H4184" s="273" t="s">
        <v>7786</v>
      </c>
      <c r="I4184" s="273" t="s">
        <v>5750</v>
      </c>
      <c r="J4184" s="273" t="s">
        <v>373</v>
      </c>
      <c r="K4184" s="275">
        <v>0.311</v>
      </c>
      <c r="L4184" s="275">
        <v>0.311</v>
      </c>
      <c r="M4184" s="275">
        <v>0.30001699999999998</v>
      </c>
      <c r="N4184" s="276">
        <v>3.531511254019299</v>
      </c>
      <c r="O4184" s="273"/>
      <c r="P4184" s="273"/>
    </row>
    <row r="4185" spans="1:16" s="11" customFormat="1">
      <c r="A4185" s="271">
        <v>4182</v>
      </c>
      <c r="C4185" s="272" t="s">
        <v>2469</v>
      </c>
      <c r="D4185" s="272" t="s">
        <v>2469</v>
      </c>
      <c r="E4185" s="272"/>
      <c r="F4185" s="273" t="s">
        <v>3937</v>
      </c>
      <c r="G4185" s="274">
        <v>308122640102</v>
      </c>
      <c r="H4185" s="273" t="s">
        <v>7787</v>
      </c>
      <c r="I4185" s="273" t="s">
        <v>5750</v>
      </c>
      <c r="J4185" s="273" t="s">
        <v>373</v>
      </c>
      <c r="K4185" s="275">
        <v>1.23116</v>
      </c>
      <c r="L4185" s="275">
        <v>1.23116</v>
      </c>
      <c r="M4185" s="275">
        <v>1.1906950000000001</v>
      </c>
      <c r="N4185" s="276">
        <v>3.2867377107768263</v>
      </c>
      <c r="O4185" s="273"/>
      <c r="P4185" s="273"/>
    </row>
    <row r="4186" spans="1:16" s="11" customFormat="1">
      <c r="A4186" s="271">
        <v>4183</v>
      </c>
      <c r="C4186" s="272" t="s">
        <v>2469</v>
      </c>
      <c r="D4186" s="272" t="s">
        <v>3996</v>
      </c>
      <c r="E4186" s="272"/>
      <c r="F4186" s="273" t="s">
        <v>4012</v>
      </c>
      <c r="G4186" s="274">
        <v>308653240401</v>
      </c>
      <c r="H4186" s="273" t="s">
        <v>7788</v>
      </c>
      <c r="I4186" s="273" t="s">
        <v>5750</v>
      </c>
      <c r="J4186" s="273" t="s">
        <v>373</v>
      </c>
      <c r="K4186" s="275">
        <v>0.61219999999999997</v>
      </c>
      <c r="L4186" s="275">
        <v>0.61219999999999997</v>
      </c>
      <c r="M4186" s="275">
        <v>0.55719200000000002</v>
      </c>
      <c r="N4186" s="276">
        <v>8.9852989219209327</v>
      </c>
      <c r="O4186" s="273"/>
      <c r="P4186" s="273"/>
    </row>
    <row r="4187" spans="1:16" s="11" customFormat="1">
      <c r="A4187" s="271">
        <v>4184</v>
      </c>
      <c r="C4187" s="272" t="s">
        <v>2469</v>
      </c>
      <c r="D4187" s="272" t="s">
        <v>3996</v>
      </c>
      <c r="E4187" s="272"/>
      <c r="F4187" s="273" t="s">
        <v>4002</v>
      </c>
      <c r="G4187" s="274">
        <v>308653240305</v>
      </c>
      <c r="H4187" s="273" t="s">
        <v>7789</v>
      </c>
      <c r="I4187" s="273" t="s">
        <v>5750</v>
      </c>
      <c r="J4187" s="273" t="s">
        <v>373</v>
      </c>
      <c r="K4187" s="275">
        <v>1.23116</v>
      </c>
      <c r="L4187" s="275">
        <v>1.23116</v>
      </c>
      <c r="M4187" s="275">
        <v>1.1221429999999999</v>
      </c>
      <c r="N4187" s="276">
        <v>8.8548198446993194</v>
      </c>
      <c r="O4187" s="273"/>
      <c r="P4187" s="273"/>
    </row>
    <row r="4188" spans="1:16" s="11" customFormat="1">
      <c r="A4188" s="271">
        <v>4185</v>
      </c>
      <c r="C4188" s="272" t="s">
        <v>2469</v>
      </c>
      <c r="D4188" s="272" t="s">
        <v>3996</v>
      </c>
      <c r="E4188" s="272"/>
      <c r="F4188" s="273" t="s">
        <v>4002</v>
      </c>
      <c r="G4188" s="274">
        <v>308653240303</v>
      </c>
      <c r="H4188" s="273" t="s">
        <v>7790</v>
      </c>
      <c r="I4188" s="273" t="s">
        <v>5750</v>
      </c>
      <c r="J4188" s="273" t="s">
        <v>373</v>
      </c>
      <c r="K4188" s="275">
        <v>0.64800000000000002</v>
      </c>
      <c r="L4188" s="275">
        <v>0.64800000000000002</v>
      </c>
      <c r="M4188" s="275">
        <v>0.59259300000000004</v>
      </c>
      <c r="N4188" s="276">
        <v>8.5504629629629605</v>
      </c>
      <c r="O4188" s="273"/>
      <c r="P4188" s="273"/>
    </row>
    <row r="4189" spans="1:16" s="11" customFormat="1">
      <c r="A4189" s="271">
        <v>4186</v>
      </c>
      <c r="C4189" s="272" t="s">
        <v>2469</v>
      </c>
      <c r="D4189" s="272" t="s">
        <v>3996</v>
      </c>
      <c r="E4189" s="272"/>
      <c r="F4189" s="273" t="s">
        <v>4004</v>
      </c>
      <c r="G4189" s="274">
        <v>308653240202</v>
      </c>
      <c r="H4189" s="273" t="s">
        <v>7791</v>
      </c>
      <c r="I4189" s="273" t="s">
        <v>5750</v>
      </c>
      <c r="J4189" s="273" t="s">
        <v>373</v>
      </c>
      <c r="K4189" s="275">
        <v>0.7712</v>
      </c>
      <c r="L4189" s="275">
        <v>0.7712</v>
      </c>
      <c r="M4189" s="275">
        <v>0.709368</v>
      </c>
      <c r="N4189" s="276">
        <v>8.0176348547717833</v>
      </c>
      <c r="O4189" s="273"/>
      <c r="P4189" s="273"/>
    </row>
    <row r="4190" spans="1:16" s="11" customFormat="1">
      <c r="A4190" s="271">
        <v>4187</v>
      </c>
      <c r="C4190" s="272" t="s">
        <v>2469</v>
      </c>
      <c r="D4190" s="272" t="s">
        <v>3996</v>
      </c>
      <c r="E4190" s="272"/>
      <c r="F4190" s="273" t="s">
        <v>4012</v>
      </c>
      <c r="G4190" s="274">
        <v>308653240402</v>
      </c>
      <c r="H4190" s="273" t="s">
        <v>7792</v>
      </c>
      <c r="I4190" s="273" t="s">
        <v>5750</v>
      </c>
      <c r="J4190" s="273" t="s">
        <v>373</v>
      </c>
      <c r="K4190" s="275">
        <v>1.1537999999999999</v>
      </c>
      <c r="L4190" s="275">
        <v>1.1537999999999999</v>
      </c>
      <c r="M4190" s="275">
        <v>1.063326</v>
      </c>
      <c r="N4190" s="276">
        <v>7.8413936557462263</v>
      </c>
      <c r="O4190" s="273"/>
      <c r="P4190" s="273"/>
    </row>
    <row r="4191" spans="1:16" s="11" customFormat="1">
      <c r="A4191" s="271">
        <v>4188</v>
      </c>
      <c r="C4191" s="272" t="s">
        <v>2469</v>
      </c>
      <c r="D4191" s="272" t="s">
        <v>3996</v>
      </c>
      <c r="E4191" s="272"/>
      <c r="F4191" s="273" t="s">
        <v>4012</v>
      </c>
      <c r="G4191" s="274">
        <v>308653240403</v>
      </c>
      <c r="H4191" s="273" t="s">
        <v>5899</v>
      </c>
      <c r="I4191" s="273" t="s">
        <v>5750</v>
      </c>
      <c r="J4191" s="273" t="s">
        <v>373</v>
      </c>
      <c r="K4191" s="275">
        <v>1.0344</v>
      </c>
      <c r="L4191" s="275">
        <v>1.0344</v>
      </c>
      <c r="M4191" s="275">
        <v>0.95565999999999995</v>
      </c>
      <c r="N4191" s="276">
        <v>7.6121423047177146</v>
      </c>
      <c r="O4191" s="273"/>
      <c r="P4191" s="273"/>
    </row>
    <row r="4192" spans="1:16" s="11" customFormat="1">
      <c r="A4192" s="271">
        <v>4189</v>
      </c>
      <c r="C4192" s="272" t="s">
        <v>2469</v>
      </c>
      <c r="D4192" s="272" t="s">
        <v>3996</v>
      </c>
      <c r="E4192" s="272"/>
      <c r="F4192" s="273" t="s">
        <v>4014</v>
      </c>
      <c r="G4192" s="274">
        <v>308653140104</v>
      </c>
      <c r="H4192" s="273" t="s">
        <v>7793</v>
      </c>
      <c r="I4192" s="273" t="s">
        <v>5750</v>
      </c>
      <c r="J4192" s="273" t="s">
        <v>373</v>
      </c>
      <c r="K4192" s="275">
        <v>0.76160000000000005</v>
      </c>
      <c r="L4192" s="275">
        <v>0.76160000000000005</v>
      </c>
      <c r="M4192" s="275">
        <v>0.70523999999999998</v>
      </c>
      <c r="N4192" s="276">
        <v>7.4002100840336231</v>
      </c>
      <c r="O4192" s="273"/>
      <c r="P4192" s="273"/>
    </row>
    <row r="4193" spans="1:16" s="11" customFormat="1">
      <c r="A4193" s="271">
        <v>4190</v>
      </c>
      <c r="C4193" s="272" t="s">
        <v>2469</v>
      </c>
      <c r="D4193" s="272" t="s">
        <v>3996</v>
      </c>
      <c r="E4193" s="272"/>
      <c r="F4193" s="273" t="s">
        <v>4002</v>
      </c>
      <c r="G4193" s="274">
        <v>308653240304</v>
      </c>
      <c r="H4193" s="273" t="s">
        <v>7794</v>
      </c>
      <c r="I4193" s="273" t="s">
        <v>5750</v>
      </c>
      <c r="J4193" s="273" t="s">
        <v>373</v>
      </c>
      <c r="K4193" s="275">
        <v>0.59970000000000001</v>
      </c>
      <c r="L4193" s="275">
        <v>0.59970000000000001</v>
      </c>
      <c r="M4193" s="275">
        <v>0.555732</v>
      </c>
      <c r="N4193" s="276">
        <v>7.3316658329164595</v>
      </c>
      <c r="O4193" s="273"/>
      <c r="P4193" s="273"/>
    </row>
    <row r="4194" spans="1:16" s="11" customFormat="1">
      <c r="A4194" s="271">
        <v>4191</v>
      </c>
      <c r="C4194" s="272" t="s">
        <v>2469</v>
      </c>
      <c r="D4194" s="272" t="s">
        <v>3996</v>
      </c>
      <c r="E4194" s="272"/>
      <c r="F4194" s="273" t="s">
        <v>4014</v>
      </c>
      <c r="G4194" s="274">
        <v>308653140106</v>
      </c>
      <c r="H4194" s="273" t="s">
        <v>7795</v>
      </c>
      <c r="I4194" s="273" t="s">
        <v>5750</v>
      </c>
      <c r="J4194" s="273" t="s">
        <v>373</v>
      </c>
      <c r="K4194" s="275">
        <v>1.2436</v>
      </c>
      <c r="L4194" s="275">
        <v>1.2436</v>
      </c>
      <c r="M4194" s="275">
        <v>1.160863</v>
      </c>
      <c r="N4194" s="276">
        <v>6.6530234802187245</v>
      </c>
      <c r="O4194" s="273"/>
      <c r="P4194" s="273"/>
    </row>
    <row r="4195" spans="1:16" s="11" customFormat="1">
      <c r="A4195" s="271">
        <v>4192</v>
      </c>
      <c r="C4195" s="272" t="s">
        <v>2469</v>
      </c>
      <c r="D4195" s="272" t="s">
        <v>3996</v>
      </c>
      <c r="E4195" s="272"/>
      <c r="F4195" s="273" t="s">
        <v>4004</v>
      </c>
      <c r="G4195" s="274">
        <v>308653240203</v>
      </c>
      <c r="H4195" s="273" t="s">
        <v>7796</v>
      </c>
      <c r="I4195" s="273" t="s">
        <v>5750</v>
      </c>
      <c r="J4195" s="273" t="s">
        <v>373</v>
      </c>
      <c r="K4195" s="275">
        <v>0.28620000000000001</v>
      </c>
      <c r="L4195" s="275">
        <v>0.28620000000000001</v>
      </c>
      <c r="M4195" s="275">
        <v>0.26716699999999999</v>
      </c>
      <c r="N4195" s="276">
        <v>6.650244584206856</v>
      </c>
      <c r="O4195" s="273"/>
      <c r="P4195" s="273"/>
    </row>
    <row r="4196" spans="1:16" s="11" customFormat="1">
      <c r="A4196" s="271">
        <v>4193</v>
      </c>
      <c r="C4196" s="272" t="s">
        <v>2469</v>
      </c>
      <c r="D4196" s="272" t="s">
        <v>3996</v>
      </c>
      <c r="E4196" s="272"/>
      <c r="F4196" s="273" t="s">
        <v>4008</v>
      </c>
      <c r="G4196" s="274">
        <v>308653140202</v>
      </c>
      <c r="H4196" s="273" t="s">
        <v>7797</v>
      </c>
      <c r="I4196" s="273" t="s">
        <v>5750</v>
      </c>
      <c r="J4196" s="273" t="s">
        <v>373</v>
      </c>
      <c r="K4196" s="275">
        <v>0.94879999999999998</v>
      </c>
      <c r="L4196" s="275">
        <v>0.94879999999999998</v>
      </c>
      <c r="M4196" s="275">
        <v>0.88714599999999999</v>
      </c>
      <c r="N4196" s="276">
        <v>6.498102866779087</v>
      </c>
      <c r="O4196" s="273"/>
      <c r="P4196" s="273"/>
    </row>
    <row r="4197" spans="1:16" s="11" customFormat="1">
      <c r="A4197" s="271">
        <v>4194</v>
      </c>
      <c r="C4197" s="272" t="s">
        <v>2469</v>
      </c>
      <c r="D4197" s="272" t="s">
        <v>3996</v>
      </c>
      <c r="E4197" s="272"/>
      <c r="F4197" s="273" t="s">
        <v>4006</v>
      </c>
      <c r="G4197" s="274">
        <v>308653240105</v>
      </c>
      <c r="H4197" s="273" t="s">
        <v>7798</v>
      </c>
      <c r="I4197" s="273" t="s">
        <v>5750</v>
      </c>
      <c r="J4197" s="273" t="s">
        <v>373</v>
      </c>
      <c r="K4197" s="275">
        <v>0.67120000000000002</v>
      </c>
      <c r="L4197" s="275">
        <v>0.67120000000000002</v>
      </c>
      <c r="M4197" s="275">
        <v>0.63030900000000001</v>
      </c>
      <c r="N4197" s="276">
        <v>6.0922228843861754</v>
      </c>
      <c r="O4197" s="273"/>
      <c r="P4197" s="273"/>
    </row>
    <row r="4198" spans="1:16" s="11" customFormat="1">
      <c r="A4198" s="271">
        <v>4195</v>
      </c>
      <c r="C4198" s="272" t="s">
        <v>2469</v>
      </c>
      <c r="D4198" s="272" t="s">
        <v>3996</v>
      </c>
      <c r="E4198" s="272"/>
      <c r="F4198" s="273" t="s">
        <v>4006</v>
      </c>
      <c r="G4198" s="274">
        <v>308653240104</v>
      </c>
      <c r="H4198" s="273" t="s">
        <v>7677</v>
      </c>
      <c r="I4198" s="273" t="s">
        <v>5750</v>
      </c>
      <c r="J4198" s="273" t="s">
        <v>373</v>
      </c>
      <c r="K4198" s="275">
        <v>0.90969999999999995</v>
      </c>
      <c r="L4198" s="275">
        <v>0.90969999999999995</v>
      </c>
      <c r="M4198" s="275">
        <v>0.85542700000000005</v>
      </c>
      <c r="N4198" s="276">
        <v>5.9660327580520951</v>
      </c>
      <c r="O4198" s="273"/>
      <c r="P4198" s="273"/>
    </row>
    <row r="4199" spans="1:16" s="11" customFormat="1">
      <c r="A4199" s="271">
        <v>4196</v>
      </c>
      <c r="C4199" s="272" t="s">
        <v>2469</v>
      </c>
      <c r="D4199" s="272" t="s">
        <v>3996</v>
      </c>
      <c r="E4199" s="272"/>
      <c r="F4199" s="273" t="s">
        <v>4006</v>
      </c>
      <c r="G4199" s="274">
        <v>308653240103</v>
      </c>
      <c r="H4199" s="273" t="s">
        <v>7799</v>
      </c>
      <c r="I4199" s="273" t="s">
        <v>5750</v>
      </c>
      <c r="J4199" s="273" t="s">
        <v>373</v>
      </c>
      <c r="K4199" s="275">
        <v>0.5796</v>
      </c>
      <c r="L4199" s="275">
        <v>0.5796</v>
      </c>
      <c r="M4199" s="275">
        <v>0.54594500000000001</v>
      </c>
      <c r="N4199" s="276">
        <v>5.8065907522429248</v>
      </c>
      <c r="O4199" s="273"/>
      <c r="P4199" s="273"/>
    </row>
    <row r="4200" spans="1:16" s="11" customFormat="1">
      <c r="A4200" s="271">
        <v>4197</v>
      </c>
      <c r="C4200" s="272" t="s">
        <v>2469</v>
      </c>
      <c r="D4200" s="272" t="s">
        <v>3996</v>
      </c>
      <c r="E4200" s="272"/>
      <c r="F4200" s="273" t="s">
        <v>4008</v>
      </c>
      <c r="G4200" s="274">
        <v>308653140203</v>
      </c>
      <c r="H4200" s="273" t="s">
        <v>7800</v>
      </c>
      <c r="I4200" s="273" t="s">
        <v>5750</v>
      </c>
      <c r="J4200" s="273" t="s">
        <v>373</v>
      </c>
      <c r="K4200" s="275">
        <v>0.33374999999999999</v>
      </c>
      <c r="L4200" s="275">
        <v>0.33374999999999999</v>
      </c>
      <c r="M4200" s="275">
        <v>0.31459900000000002</v>
      </c>
      <c r="N4200" s="276">
        <v>5.7381273408239624</v>
      </c>
      <c r="O4200" s="273"/>
      <c r="P4200" s="273"/>
    </row>
    <row r="4201" spans="1:16" s="11" customFormat="1">
      <c r="A4201" s="271">
        <v>4198</v>
      </c>
      <c r="C4201" s="272" t="s">
        <v>2469</v>
      </c>
      <c r="D4201" s="272" t="s">
        <v>3996</v>
      </c>
      <c r="E4201" s="272"/>
      <c r="F4201" s="273" t="s">
        <v>4014</v>
      </c>
      <c r="G4201" s="274">
        <v>308653140103</v>
      </c>
      <c r="H4201" s="273" t="s">
        <v>7801</v>
      </c>
      <c r="I4201" s="273" t="s">
        <v>5750</v>
      </c>
      <c r="J4201" s="273" t="s">
        <v>373</v>
      </c>
      <c r="K4201" s="275">
        <v>0.80640000000000001</v>
      </c>
      <c r="L4201" s="275">
        <v>0.80640000000000001</v>
      </c>
      <c r="M4201" s="275">
        <v>0.76081799999999999</v>
      </c>
      <c r="N4201" s="276">
        <v>5.6525297619047636</v>
      </c>
      <c r="O4201" s="273"/>
      <c r="P4201" s="273"/>
    </row>
    <row r="4202" spans="1:16" s="11" customFormat="1">
      <c r="A4202" s="271">
        <v>4199</v>
      </c>
      <c r="C4202" s="272" t="s">
        <v>2469</v>
      </c>
      <c r="D4202" s="272" t="s">
        <v>3996</v>
      </c>
      <c r="E4202" s="272"/>
      <c r="F4202" s="273" t="s">
        <v>4002</v>
      </c>
      <c r="G4202" s="274">
        <v>308653240302</v>
      </c>
      <c r="H4202" s="273" t="s">
        <v>7802</v>
      </c>
      <c r="I4202" s="273" t="s">
        <v>5750</v>
      </c>
      <c r="J4202" s="273" t="s">
        <v>373</v>
      </c>
      <c r="K4202" s="275">
        <v>0.99219999999999997</v>
      </c>
      <c r="L4202" s="275">
        <v>0.99219999999999997</v>
      </c>
      <c r="M4202" s="275">
        <v>0.93973399999999996</v>
      </c>
      <c r="N4202" s="276">
        <v>5.2878451925015133</v>
      </c>
      <c r="O4202" s="273"/>
      <c r="P4202" s="273"/>
    </row>
    <row r="4203" spans="1:16" s="11" customFormat="1">
      <c r="A4203" s="271">
        <v>4200</v>
      </c>
      <c r="C4203" s="272" t="s">
        <v>2469</v>
      </c>
      <c r="D4203" s="272" t="s">
        <v>3996</v>
      </c>
      <c r="E4203" s="272"/>
      <c r="F4203" s="273" t="s">
        <v>4023</v>
      </c>
      <c r="G4203" s="274">
        <v>308647240102</v>
      </c>
      <c r="H4203" s="273" t="s">
        <v>7803</v>
      </c>
      <c r="I4203" s="273" t="s">
        <v>5750</v>
      </c>
      <c r="J4203" s="273" t="s">
        <v>373</v>
      </c>
      <c r="K4203" s="275">
        <v>1.2764</v>
      </c>
      <c r="L4203" s="275">
        <v>1.2764</v>
      </c>
      <c r="M4203" s="275">
        <v>1.1690370000000001</v>
      </c>
      <c r="N4203" s="276">
        <v>8.4113914133500369</v>
      </c>
      <c r="O4203" s="273"/>
      <c r="P4203" s="273"/>
    </row>
    <row r="4204" spans="1:16" s="11" customFormat="1">
      <c r="A4204" s="271">
        <v>4201</v>
      </c>
      <c r="C4204" s="272" t="s">
        <v>2469</v>
      </c>
      <c r="D4204" s="272" t="s">
        <v>3996</v>
      </c>
      <c r="E4204" s="272"/>
      <c r="F4204" s="273" t="s">
        <v>4023</v>
      </c>
      <c r="G4204" s="274">
        <v>308647240104</v>
      </c>
      <c r="H4204" s="273" t="s">
        <v>7804</v>
      </c>
      <c r="I4204" s="273" t="s">
        <v>5762</v>
      </c>
      <c r="J4204" s="273" t="s">
        <v>373</v>
      </c>
      <c r="K4204" s="275">
        <v>0.17460000000000001</v>
      </c>
      <c r="L4204" s="275">
        <v>0.17460000000000001</v>
      </c>
      <c r="M4204" s="275">
        <v>0.16105</v>
      </c>
      <c r="N4204" s="276">
        <v>7.760595647193588</v>
      </c>
      <c r="O4204" s="273"/>
      <c r="P4204" s="273"/>
    </row>
    <row r="4205" spans="1:16" s="11" customFormat="1">
      <c r="A4205" s="271">
        <v>4202</v>
      </c>
      <c r="C4205" s="272" t="s">
        <v>2469</v>
      </c>
      <c r="D4205" s="272" t="s">
        <v>3996</v>
      </c>
      <c r="E4205" s="272"/>
      <c r="F4205" s="273" t="s">
        <v>4021</v>
      </c>
      <c r="G4205" s="274">
        <v>308647340102</v>
      </c>
      <c r="H4205" s="273" t="s">
        <v>7805</v>
      </c>
      <c r="I4205" s="273" t="s">
        <v>5750</v>
      </c>
      <c r="J4205" s="273" t="s">
        <v>373</v>
      </c>
      <c r="K4205" s="275">
        <v>0.39879999999999999</v>
      </c>
      <c r="L4205" s="275">
        <v>0.39879999999999999</v>
      </c>
      <c r="M4205" s="275">
        <v>0.36817499999999997</v>
      </c>
      <c r="N4205" s="276">
        <v>7.6792878635907753</v>
      </c>
      <c r="O4205" s="273"/>
      <c r="P4205" s="273"/>
    </row>
    <row r="4206" spans="1:16" s="11" customFormat="1">
      <c r="A4206" s="271">
        <v>4203</v>
      </c>
      <c r="C4206" s="272" t="s">
        <v>2469</v>
      </c>
      <c r="D4206" s="272" t="s">
        <v>3996</v>
      </c>
      <c r="E4206" s="272"/>
      <c r="F4206" s="273" t="s">
        <v>4038</v>
      </c>
      <c r="G4206" s="274">
        <v>308647240302</v>
      </c>
      <c r="H4206" s="273" t="s">
        <v>7806</v>
      </c>
      <c r="I4206" s="273" t="s">
        <v>5750</v>
      </c>
      <c r="J4206" s="273" t="s">
        <v>373</v>
      </c>
      <c r="K4206" s="275">
        <v>0.65380000000000005</v>
      </c>
      <c r="L4206" s="275">
        <v>0.65380000000000005</v>
      </c>
      <c r="M4206" s="275">
        <v>0.60568699999999998</v>
      </c>
      <c r="N4206" s="276">
        <v>7.3589782808198336</v>
      </c>
      <c r="O4206" s="273"/>
      <c r="P4206" s="273"/>
    </row>
    <row r="4207" spans="1:16" s="11" customFormat="1">
      <c r="A4207" s="271">
        <v>4204</v>
      </c>
      <c r="C4207" s="272" t="s">
        <v>2469</v>
      </c>
      <c r="D4207" s="272" t="s">
        <v>3996</v>
      </c>
      <c r="E4207" s="272"/>
      <c r="F4207" s="273" t="s">
        <v>4027</v>
      </c>
      <c r="G4207" s="274">
        <v>308647340202</v>
      </c>
      <c r="H4207" s="273" t="s">
        <v>7807</v>
      </c>
      <c r="I4207" s="273" t="s">
        <v>5750</v>
      </c>
      <c r="J4207" s="273" t="s">
        <v>373</v>
      </c>
      <c r="K4207" s="275">
        <v>1.0307999999999999</v>
      </c>
      <c r="L4207" s="275">
        <v>1.0307999999999999</v>
      </c>
      <c r="M4207" s="275">
        <v>0.95640199999999997</v>
      </c>
      <c r="N4207" s="276">
        <v>7.217500970120291</v>
      </c>
      <c r="O4207" s="273"/>
      <c r="P4207" s="273"/>
    </row>
    <row r="4208" spans="1:16" s="11" customFormat="1">
      <c r="A4208" s="271">
        <v>4205</v>
      </c>
      <c r="C4208" s="272" t="s">
        <v>2469</v>
      </c>
      <c r="D4208" s="272" t="s">
        <v>3996</v>
      </c>
      <c r="E4208" s="272"/>
      <c r="F4208" s="273" t="s">
        <v>4027</v>
      </c>
      <c r="G4208" s="274">
        <v>308647340204</v>
      </c>
      <c r="H4208" s="273" t="s">
        <v>7808</v>
      </c>
      <c r="I4208" s="273" t="s">
        <v>5750</v>
      </c>
      <c r="J4208" s="273" t="s">
        <v>373</v>
      </c>
      <c r="K4208" s="275">
        <v>0.77729999999999999</v>
      </c>
      <c r="L4208" s="275">
        <v>0.77729999999999999</v>
      </c>
      <c r="M4208" s="275">
        <v>0.72289000000000003</v>
      </c>
      <c r="N4208" s="276">
        <v>6.9998713495432856</v>
      </c>
      <c r="O4208" s="273"/>
      <c r="P4208" s="273"/>
    </row>
    <row r="4209" spans="1:16" s="11" customFormat="1">
      <c r="A4209" s="271">
        <v>4206</v>
      </c>
      <c r="C4209" s="272" t="s">
        <v>2469</v>
      </c>
      <c r="D4209" s="272" t="s">
        <v>3996</v>
      </c>
      <c r="E4209" s="272"/>
      <c r="F4209" s="273" t="s">
        <v>7809</v>
      </c>
      <c r="G4209" s="274">
        <v>308647240501</v>
      </c>
      <c r="H4209" s="273" t="s">
        <v>7810</v>
      </c>
      <c r="I4209" s="273" t="s">
        <v>5762</v>
      </c>
      <c r="J4209" s="273" t="s">
        <v>373</v>
      </c>
      <c r="K4209" s="275">
        <v>0.43169999999999997</v>
      </c>
      <c r="L4209" s="275">
        <v>0.43169999999999997</v>
      </c>
      <c r="M4209" s="275">
        <v>0.402005</v>
      </c>
      <c r="N4209" s="276">
        <v>6.8786194116284394</v>
      </c>
      <c r="O4209" s="273"/>
      <c r="P4209" s="273"/>
    </row>
    <row r="4210" spans="1:16" s="11" customFormat="1">
      <c r="A4210" s="271">
        <v>4207</v>
      </c>
      <c r="C4210" s="272" t="s">
        <v>2469</v>
      </c>
      <c r="D4210" s="272" t="s">
        <v>3996</v>
      </c>
      <c r="E4210" s="272"/>
      <c r="F4210" s="273" t="s">
        <v>4021</v>
      </c>
      <c r="G4210" s="274">
        <v>308647340103</v>
      </c>
      <c r="H4210" s="273" t="s">
        <v>5872</v>
      </c>
      <c r="I4210" s="273" t="s">
        <v>5750</v>
      </c>
      <c r="J4210" s="273" t="s">
        <v>373</v>
      </c>
      <c r="K4210" s="275">
        <v>0.61760000000000004</v>
      </c>
      <c r="L4210" s="275">
        <v>0.61760000000000004</v>
      </c>
      <c r="M4210" s="275">
        <v>0.57528699999999999</v>
      </c>
      <c r="N4210" s="276">
        <v>6.8511981865285039</v>
      </c>
      <c r="O4210" s="273"/>
      <c r="P4210" s="273"/>
    </row>
    <row r="4211" spans="1:16" s="11" customFormat="1">
      <c r="A4211" s="271">
        <v>4208</v>
      </c>
      <c r="C4211" s="272" t="s">
        <v>2469</v>
      </c>
      <c r="D4211" s="272" t="s">
        <v>3996</v>
      </c>
      <c r="E4211" s="272"/>
      <c r="F4211" s="273" t="s">
        <v>4027</v>
      </c>
      <c r="G4211" s="274">
        <v>308647340205</v>
      </c>
      <c r="H4211" s="273" t="s">
        <v>7811</v>
      </c>
      <c r="I4211" s="273" t="s">
        <v>5750</v>
      </c>
      <c r="J4211" s="273" t="s">
        <v>373</v>
      </c>
      <c r="K4211" s="275">
        <v>0.53200000000000003</v>
      </c>
      <c r="L4211" s="275">
        <v>0.53200000000000003</v>
      </c>
      <c r="M4211" s="275">
        <v>0.49700699999999998</v>
      </c>
      <c r="N4211" s="276">
        <v>6.5776315789473783</v>
      </c>
      <c r="O4211" s="273"/>
      <c r="P4211" s="273"/>
    </row>
    <row r="4212" spans="1:16" s="11" customFormat="1">
      <c r="A4212" s="271">
        <v>4209</v>
      </c>
      <c r="C4212" s="272" t="s">
        <v>2469</v>
      </c>
      <c r="D4212" s="272" t="s">
        <v>3996</v>
      </c>
      <c r="E4212" s="272"/>
      <c r="F4212" s="273" t="s">
        <v>4034</v>
      </c>
      <c r="G4212" s="274">
        <v>308647340401</v>
      </c>
      <c r="H4212" s="273" t="s">
        <v>7812</v>
      </c>
      <c r="I4212" s="273" t="s">
        <v>5762</v>
      </c>
      <c r="J4212" s="273" t="s">
        <v>373</v>
      </c>
      <c r="K4212" s="275">
        <v>0.5544</v>
      </c>
      <c r="L4212" s="275">
        <v>0.5544</v>
      </c>
      <c r="M4212" s="275">
        <v>0.51893999999999996</v>
      </c>
      <c r="N4212" s="276">
        <v>6.396103896103905</v>
      </c>
      <c r="O4212" s="273"/>
      <c r="P4212" s="273"/>
    </row>
    <row r="4213" spans="1:16" s="11" customFormat="1">
      <c r="A4213" s="271">
        <v>4210</v>
      </c>
      <c r="C4213" s="272" t="s">
        <v>2469</v>
      </c>
      <c r="D4213" s="272" t="s">
        <v>3996</v>
      </c>
      <c r="E4213" s="272"/>
      <c r="F4213" s="273" t="s">
        <v>7809</v>
      </c>
      <c r="G4213" s="274">
        <v>308647240502</v>
      </c>
      <c r="H4213" s="273" t="s">
        <v>7813</v>
      </c>
      <c r="I4213" s="273" t="s">
        <v>5750</v>
      </c>
      <c r="J4213" s="273" t="s">
        <v>373</v>
      </c>
      <c r="K4213" s="275">
        <v>0.30320000000000003</v>
      </c>
      <c r="L4213" s="275">
        <v>0.30320000000000003</v>
      </c>
      <c r="M4213" s="275">
        <v>0.28449000000000002</v>
      </c>
      <c r="N4213" s="276">
        <v>6.1708443271767814</v>
      </c>
      <c r="O4213" s="273"/>
      <c r="P4213" s="273"/>
    </row>
    <row r="4214" spans="1:16" s="11" customFormat="1">
      <c r="A4214" s="271">
        <v>4211</v>
      </c>
      <c r="C4214" s="272" t="s">
        <v>2469</v>
      </c>
      <c r="D4214" s="272" t="s">
        <v>3996</v>
      </c>
      <c r="E4214" s="272"/>
      <c r="F4214" s="273" t="s">
        <v>4032</v>
      </c>
      <c r="G4214" s="274">
        <v>308647140104</v>
      </c>
      <c r="H4214" s="273" t="s">
        <v>7814</v>
      </c>
      <c r="I4214" s="273" t="s">
        <v>5762</v>
      </c>
      <c r="J4214" s="273" t="s">
        <v>373</v>
      </c>
      <c r="K4214" s="275">
        <v>0.78690000000000004</v>
      </c>
      <c r="L4214" s="275">
        <v>0.78690000000000004</v>
      </c>
      <c r="M4214" s="275">
        <v>0.73898900000000001</v>
      </c>
      <c r="N4214" s="276">
        <v>6.0885754225441655</v>
      </c>
      <c r="O4214" s="273"/>
      <c r="P4214" s="273"/>
    </row>
    <row r="4215" spans="1:16" s="11" customFormat="1">
      <c r="A4215" s="271">
        <v>4212</v>
      </c>
      <c r="C4215" s="272" t="s">
        <v>2469</v>
      </c>
      <c r="D4215" s="272" t="s">
        <v>3996</v>
      </c>
      <c r="E4215" s="272"/>
      <c r="F4215" s="273" t="s">
        <v>4036</v>
      </c>
      <c r="G4215" s="274">
        <v>308647340304</v>
      </c>
      <c r="H4215" s="273" t="s">
        <v>7815</v>
      </c>
      <c r="I4215" s="273" t="s">
        <v>5762</v>
      </c>
      <c r="J4215" s="273" t="s">
        <v>373</v>
      </c>
      <c r="K4215" s="275">
        <v>0.37959999999999999</v>
      </c>
      <c r="L4215" s="275">
        <v>0.37959999999999999</v>
      </c>
      <c r="M4215" s="275">
        <v>0.35671900000000001</v>
      </c>
      <c r="N4215" s="276">
        <v>6.0276606954689109</v>
      </c>
      <c r="O4215" s="273"/>
      <c r="P4215" s="273"/>
    </row>
    <row r="4216" spans="1:16" s="11" customFormat="1">
      <c r="A4216" s="271">
        <v>4213</v>
      </c>
      <c r="C4216" s="272" t="s">
        <v>2469</v>
      </c>
      <c r="D4216" s="272" t="s">
        <v>3996</v>
      </c>
      <c r="E4216" s="272"/>
      <c r="F4216" s="273" t="s">
        <v>4032</v>
      </c>
      <c r="G4216" s="274">
        <v>308647140103</v>
      </c>
      <c r="H4216" s="273" t="s">
        <v>7816</v>
      </c>
      <c r="I4216" s="273" t="s">
        <v>5750</v>
      </c>
      <c r="J4216" s="273" t="s">
        <v>373</v>
      </c>
      <c r="K4216" s="275">
        <v>1.2204999999999999</v>
      </c>
      <c r="L4216" s="275">
        <v>1.2204999999999999</v>
      </c>
      <c r="M4216" s="275">
        <v>1.1470340000000001</v>
      </c>
      <c r="N4216" s="276">
        <v>6.0193363375665561</v>
      </c>
      <c r="O4216" s="273"/>
      <c r="P4216" s="273"/>
    </row>
    <row r="4217" spans="1:16" s="11" customFormat="1">
      <c r="A4217" s="271">
        <v>4214</v>
      </c>
      <c r="C4217" s="272" t="s">
        <v>2469</v>
      </c>
      <c r="D4217" s="272" t="s">
        <v>3996</v>
      </c>
      <c r="E4217" s="272"/>
      <c r="F4217" s="273" t="s">
        <v>4036</v>
      </c>
      <c r="G4217" s="274">
        <v>308647340302</v>
      </c>
      <c r="H4217" s="273" t="s">
        <v>7817</v>
      </c>
      <c r="I4217" s="273" t="s">
        <v>5750</v>
      </c>
      <c r="J4217" s="273" t="s">
        <v>373</v>
      </c>
      <c r="K4217" s="275">
        <v>0.46879999999999999</v>
      </c>
      <c r="L4217" s="275">
        <v>0.46879999999999999</v>
      </c>
      <c r="M4217" s="275">
        <v>0.44157200000000002</v>
      </c>
      <c r="N4217" s="276">
        <v>5.8080204778156945</v>
      </c>
      <c r="O4217" s="273"/>
      <c r="P4217" s="273"/>
    </row>
    <row r="4218" spans="1:16" s="11" customFormat="1">
      <c r="A4218" s="271">
        <v>4215</v>
      </c>
      <c r="C4218" s="272" t="s">
        <v>2469</v>
      </c>
      <c r="D4218" s="272" t="s">
        <v>3996</v>
      </c>
      <c r="E4218" s="272"/>
      <c r="F4218" s="273" t="s">
        <v>4025</v>
      </c>
      <c r="G4218" s="274">
        <v>308647240202</v>
      </c>
      <c r="H4218" s="273" t="s">
        <v>7818</v>
      </c>
      <c r="I4218" s="273" t="s">
        <v>5750</v>
      </c>
      <c r="J4218" s="273" t="s">
        <v>373</v>
      </c>
      <c r="K4218" s="275">
        <v>0.79549999999999998</v>
      </c>
      <c r="L4218" s="275">
        <v>0.79549999999999998</v>
      </c>
      <c r="M4218" s="275">
        <v>0.74971399999999999</v>
      </c>
      <c r="N4218" s="276">
        <v>5.7556253928346939</v>
      </c>
      <c r="O4218" s="273"/>
      <c r="P4218" s="273"/>
    </row>
    <row r="4219" spans="1:16" s="11" customFormat="1">
      <c r="A4219" s="271">
        <v>4216</v>
      </c>
      <c r="C4219" s="272" t="s">
        <v>2469</v>
      </c>
      <c r="D4219" s="272" t="s">
        <v>3996</v>
      </c>
      <c r="E4219" s="272"/>
      <c r="F4219" s="273" t="s">
        <v>4023</v>
      </c>
      <c r="G4219" s="274">
        <v>308647240103</v>
      </c>
      <c r="H4219" s="273" t="s">
        <v>7819</v>
      </c>
      <c r="I4219" s="273" t="s">
        <v>5750</v>
      </c>
      <c r="J4219" s="273" t="s">
        <v>373</v>
      </c>
      <c r="K4219" s="275">
        <v>0.3594</v>
      </c>
      <c r="L4219" s="275">
        <v>0.3594</v>
      </c>
      <c r="M4219" s="275">
        <v>0.33983400000000002</v>
      </c>
      <c r="N4219" s="276">
        <v>5.4440734557595922</v>
      </c>
      <c r="O4219" s="273"/>
      <c r="P4219" s="273"/>
    </row>
    <row r="4220" spans="1:16" s="11" customFormat="1">
      <c r="A4220" s="271">
        <v>4217</v>
      </c>
      <c r="C4220" s="272" t="s">
        <v>2469</v>
      </c>
      <c r="D4220" s="272" t="s">
        <v>3996</v>
      </c>
      <c r="E4220" s="272"/>
      <c r="F4220" s="273" t="s">
        <v>4027</v>
      </c>
      <c r="G4220" s="274">
        <v>308647340203</v>
      </c>
      <c r="H4220" s="273" t="s">
        <v>7820</v>
      </c>
      <c r="I4220" s="273" t="s">
        <v>5750</v>
      </c>
      <c r="J4220" s="273" t="s">
        <v>373</v>
      </c>
      <c r="K4220" s="275">
        <v>0.66279999999999994</v>
      </c>
      <c r="L4220" s="275">
        <v>0.66279999999999994</v>
      </c>
      <c r="M4220" s="275">
        <v>0.62826400000000004</v>
      </c>
      <c r="N4220" s="276">
        <v>5.2106216053107879</v>
      </c>
      <c r="O4220" s="273"/>
      <c r="P4220" s="273"/>
    </row>
    <row r="4221" spans="1:16" s="11" customFormat="1">
      <c r="A4221" s="271">
        <v>4218</v>
      </c>
      <c r="C4221" s="272" t="s">
        <v>2469</v>
      </c>
      <c r="D4221" s="272" t="s">
        <v>3996</v>
      </c>
      <c r="E4221" s="272"/>
      <c r="F4221" s="273" t="s">
        <v>7809</v>
      </c>
      <c r="G4221" s="274">
        <v>308647240503</v>
      </c>
      <c r="H4221" s="273" t="s">
        <v>7821</v>
      </c>
      <c r="I4221" s="273" t="s">
        <v>5750</v>
      </c>
      <c r="J4221" s="273" t="s">
        <v>373</v>
      </c>
      <c r="K4221" s="275">
        <v>0.81699999999999995</v>
      </c>
      <c r="L4221" s="275">
        <v>0.81699999999999995</v>
      </c>
      <c r="M4221" s="275">
        <v>0.774891</v>
      </c>
      <c r="N4221" s="276">
        <v>5.1541003671970573</v>
      </c>
      <c r="O4221" s="273"/>
      <c r="P4221" s="273"/>
    </row>
    <row r="4222" spans="1:16" s="11" customFormat="1">
      <c r="A4222" s="271">
        <v>4219</v>
      </c>
      <c r="C4222" s="272" t="s">
        <v>2469</v>
      </c>
      <c r="D4222" s="272" t="s">
        <v>3996</v>
      </c>
      <c r="E4222" s="272"/>
      <c r="F4222" s="273" t="s">
        <v>4038</v>
      </c>
      <c r="G4222" s="274">
        <v>308647240303</v>
      </c>
      <c r="H4222" s="273" t="s">
        <v>4967</v>
      </c>
      <c r="I4222" s="273" t="s">
        <v>5750</v>
      </c>
      <c r="J4222" s="273" t="s">
        <v>373</v>
      </c>
      <c r="K4222" s="275">
        <v>0.31040000000000001</v>
      </c>
      <c r="L4222" s="275">
        <v>0.31040000000000001</v>
      </c>
      <c r="M4222" s="275">
        <v>0.29470799999999997</v>
      </c>
      <c r="N4222" s="276">
        <v>5.0554123711340333</v>
      </c>
      <c r="O4222" s="273"/>
      <c r="P4222" s="273"/>
    </row>
    <row r="4223" spans="1:16" s="11" customFormat="1">
      <c r="A4223" s="271">
        <v>4220</v>
      </c>
      <c r="C4223" s="272" t="s">
        <v>2469</v>
      </c>
      <c r="D4223" s="272" t="s">
        <v>3996</v>
      </c>
      <c r="E4223" s="272"/>
      <c r="F4223" s="273" t="s">
        <v>4029</v>
      </c>
      <c r="G4223" s="274">
        <v>308647240404</v>
      </c>
      <c r="H4223" s="273" t="s">
        <v>3706</v>
      </c>
      <c r="I4223" s="273" t="s">
        <v>5750</v>
      </c>
      <c r="J4223" s="273" t="s">
        <v>373</v>
      </c>
      <c r="K4223" s="275">
        <v>0.42399999999999999</v>
      </c>
      <c r="L4223" s="275">
        <v>0.42399999999999999</v>
      </c>
      <c r="M4223" s="275">
        <v>0.40261599999999997</v>
      </c>
      <c r="N4223" s="276">
        <v>5.0433962264150978</v>
      </c>
      <c r="O4223" s="273"/>
      <c r="P4223" s="273"/>
    </row>
    <row r="4224" spans="1:16" s="11" customFormat="1">
      <c r="A4224" s="271">
        <v>4221</v>
      </c>
      <c r="C4224" s="272" t="s">
        <v>2469</v>
      </c>
      <c r="D4224" s="272" t="s">
        <v>3996</v>
      </c>
      <c r="E4224" s="272"/>
      <c r="F4224" s="273" t="s">
        <v>3931</v>
      </c>
      <c r="G4224" s="274">
        <v>308647140205</v>
      </c>
      <c r="H4224" s="273" t="s">
        <v>6732</v>
      </c>
      <c r="I4224" s="273" t="s">
        <v>5750</v>
      </c>
      <c r="J4224" s="273" t="s">
        <v>373</v>
      </c>
      <c r="K4224" s="275">
        <v>0.91574999999999995</v>
      </c>
      <c r="L4224" s="275">
        <v>0.91574999999999995</v>
      </c>
      <c r="M4224" s="275">
        <v>0.87349500000000002</v>
      </c>
      <c r="N4224" s="276">
        <v>4.614250614250607</v>
      </c>
      <c r="O4224" s="273"/>
      <c r="P4224" s="273"/>
    </row>
    <row r="4225" spans="1:16" s="11" customFormat="1">
      <c r="A4225" s="271">
        <v>4222</v>
      </c>
      <c r="C4225" s="272" t="s">
        <v>2469</v>
      </c>
      <c r="D4225" s="272" t="s">
        <v>3996</v>
      </c>
      <c r="E4225" s="272"/>
      <c r="F4225" s="273" t="s">
        <v>4023</v>
      </c>
      <c r="G4225" s="274">
        <v>308647240105</v>
      </c>
      <c r="H4225" s="273" t="s">
        <v>7822</v>
      </c>
      <c r="I4225" s="273" t="s">
        <v>5750</v>
      </c>
      <c r="J4225" s="273" t="s">
        <v>373</v>
      </c>
      <c r="K4225" s="275">
        <v>4.1000000000000002E-2</v>
      </c>
      <c r="L4225" s="275">
        <v>4.1000000000000002E-2</v>
      </c>
      <c r="M4225" s="275">
        <v>3.9215E-2</v>
      </c>
      <c r="N4225" s="276">
        <v>4.3536585365853702</v>
      </c>
      <c r="O4225" s="273"/>
      <c r="P4225" s="273"/>
    </row>
    <row r="4226" spans="1:16" s="11" customFormat="1">
      <c r="A4226" s="271">
        <v>4223</v>
      </c>
      <c r="C4226" s="272" t="s">
        <v>2469</v>
      </c>
      <c r="D4226" s="272" t="s">
        <v>3996</v>
      </c>
      <c r="E4226" s="272"/>
      <c r="F4226" s="273" t="s">
        <v>4025</v>
      </c>
      <c r="G4226" s="274">
        <v>308647240203</v>
      </c>
      <c r="H4226" s="273" t="s">
        <v>7823</v>
      </c>
      <c r="I4226" s="273" t="s">
        <v>5750</v>
      </c>
      <c r="J4226" s="273" t="s">
        <v>373</v>
      </c>
      <c r="K4226" s="275">
        <v>0.91320000000000001</v>
      </c>
      <c r="L4226" s="275">
        <v>0.91320000000000001</v>
      </c>
      <c r="M4226" s="275">
        <v>0.87497199999999997</v>
      </c>
      <c r="N4226" s="276">
        <v>4.1861585632939162</v>
      </c>
      <c r="O4226" s="273"/>
      <c r="P4226" s="273"/>
    </row>
    <row r="4227" spans="1:16" s="11" customFormat="1">
      <c r="A4227" s="271">
        <v>4224</v>
      </c>
      <c r="C4227" s="272" t="s">
        <v>2469</v>
      </c>
      <c r="D4227" s="272" t="s">
        <v>3996</v>
      </c>
      <c r="E4227" s="272"/>
      <c r="F4227" s="273" t="s">
        <v>4029</v>
      </c>
      <c r="G4227" s="274">
        <v>308647240402</v>
      </c>
      <c r="H4227" s="273" t="s">
        <v>7824</v>
      </c>
      <c r="I4227" s="273" t="s">
        <v>5750</v>
      </c>
      <c r="J4227" s="273" t="s">
        <v>373</v>
      </c>
      <c r="K4227" s="275">
        <v>0.1988</v>
      </c>
      <c r="L4227" s="275">
        <v>0.1988</v>
      </c>
      <c r="M4227" s="275">
        <v>0.19068399999999999</v>
      </c>
      <c r="N4227" s="276">
        <v>4.082494969818919</v>
      </c>
      <c r="O4227" s="273"/>
      <c r="P4227" s="273"/>
    </row>
    <row r="4228" spans="1:16" s="11" customFormat="1">
      <c r="A4228" s="271">
        <v>4225</v>
      </c>
      <c r="C4228" s="272" t="s">
        <v>2469</v>
      </c>
      <c r="D4228" s="272" t="s">
        <v>3996</v>
      </c>
      <c r="E4228" s="272"/>
      <c r="F4228" s="273" t="s">
        <v>4034</v>
      </c>
      <c r="G4228" s="274">
        <v>308647340402</v>
      </c>
      <c r="H4228" s="273" t="s">
        <v>7825</v>
      </c>
      <c r="I4228" s="273" t="s">
        <v>5750</v>
      </c>
      <c r="J4228" s="273" t="s">
        <v>373</v>
      </c>
      <c r="K4228" s="275">
        <v>0.3957</v>
      </c>
      <c r="L4228" s="275">
        <v>0.3957</v>
      </c>
      <c r="M4228" s="275">
        <v>0.38086799999999998</v>
      </c>
      <c r="N4228" s="276">
        <v>3.748294162244127</v>
      </c>
      <c r="O4228" s="273"/>
      <c r="P4228" s="273"/>
    </row>
    <row r="4229" spans="1:16" s="11" customFormat="1">
      <c r="A4229" s="271">
        <v>4226</v>
      </c>
      <c r="C4229" s="272" t="s">
        <v>2469</v>
      </c>
      <c r="D4229" s="272" t="s">
        <v>3996</v>
      </c>
      <c r="E4229" s="272"/>
      <c r="F4229" s="273" t="s">
        <v>4029</v>
      </c>
      <c r="G4229" s="274">
        <v>308647240401</v>
      </c>
      <c r="H4229" s="273" t="s">
        <v>7826</v>
      </c>
      <c r="I4229" s="273" t="s">
        <v>5750</v>
      </c>
      <c r="J4229" s="273" t="s">
        <v>373</v>
      </c>
      <c r="K4229" s="275">
        <v>0.59509999999999996</v>
      </c>
      <c r="L4229" s="275">
        <v>0.59509999999999996</v>
      </c>
      <c r="M4229" s="275">
        <v>0.57578399999999996</v>
      </c>
      <c r="N4229" s="276">
        <v>3.2458410351201477</v>
      </c>
      <c r="O4229" s="273"/>
      <c r="P4229" s="273"/>
    </row>
    <row r="4230" spans="1:16" s="11" customFormat="1">
      <c r="A4230" s="271">
        <v>4227</v>
      </c>
      <c r="C4230" s="272" t="s">
        <v>2469</v>
      </c>
      <c r="D4230" s="272" t="s">
        <v>3996</v>
      </c>
      <c r="E4230" s="272"/>
      <c r="F4230" s="273" t="s">
        <v>4036</v>
      </c>
      <c r="G4230" s="274">
        <v>308647340303</v>
      </c>
      <c r="H4230" s="273" t="s">
        <v>7827</v>
      </c>
      <c r="I4230" s="273" t="s">
        <v>5750</v>
      </c>
      <c r="J4230" s="273" t="s">
        <v>373</v>
      </c>
      <c r="K4230" s="275">
        <v>0.65839999999999999</v>
      </c>
      <c r="L4230" s="275">
        <v>0.65839999999999999</v>
      </c>
      <c r="M4230" s="275">
        <v>0.63893</v>
      </c>
      <c r="N4230" s="276">
        <v>2.9571688942891838</v>
      </c>
      <c r="O4230" s="273"/>
      <c r="P4230" s="273"/>
    </row>
    <row r="4231" spans="1:16" s="11" customFormat="1">
      <c r="A4231" s="271">
        <v>4228</v>
      </c>
      <c r="C4231" s="272" t="s">
        <v>2469</v>
      </c>
      <c r="D4231" s="272" t="s">
        <v>3996</v>
      </c>
      <c r="E4231" s="272"/>
      <c r="F4231" s="273" t="s">
        <v>4034</v>
      </c>
      <c r="G4231" s="274">
        <v>308647340403</v>
      </c>
      <c r="H4231" s="273" t="s">
        <v>7567</v>
      </c>
      <c r="I4231" s="273" t="s">
        <v>5750</v>
      </c>
      <c r="J4231" s="273" t="s">
        <v>373</v>
      </c>
      <c r="K4231" s="275">
        <v>0.62460000000000004</v>
      </c>
      <c r="L4231" s="275">
        <v>0.62460000000000004</v>
      </c>
      <c r="M4231" s="275">
        <v>0.60648199999999997</v>
      </c>
      <c r="N4231" s="276">
        <v>2.9007364713416712</v>
      </c>
      <c r="O4231" s="273"/>
      <c r="P4231" s="273"/>
    </row>
    <row r="4232" spans="1:16" s="11" customFormat="1">
      <c r="A4232" s="271">
        <v>4229</v>
      </c>
      <c r="C4232" s="272" t="s">
        <v>2469</v>
      </c>
      <c r="D4232" s="272" t="s">
        <v>3996</v>
      </c>
      <c r="E4232" s="272"/>
      <c r="F4232" s="273" t="s">
        <v>4038</v>
      </c>
      <c r="G4232" s="274">
        <v>308647240304</v>
      </c>
      <c r="H4232" s="273" t="s">
        <v>7086</v>
      </c>
      <c r="I4232" s="273" t="s">
        <v>5750</v>
      </c>
      <c r="J4232" s="273" t="s">
        <v>373</v>
      </c>
      <c r="K4232" s="275">
        <v>1.0584</v>
      </c>
      <c r="L4232" s="275">
        <v>1.0584</v>
      </c>
      <c r="M4232" s="275">
        <v>1.028222</v>
      </c>
      <c r="N4232" s="276">
        <v>2.851284958427819</v>
      </c>
      <c r="O4232" s="273"/>
      <c r="P4232" s="273"/>
    </row>
    <row r="4233" spans="1:16" s="11" customFormat="1">
      <c r="A4233" s="271">
        <v>4230</v>
      </c>
      <c r="C4233" s="272" t="s">
        <v>2469</v>
      </c>
      <c r="D4233" s="272" t="s">
        <v>3996</v>
      </c>
      <c r="E4233" s="272"/>
      <c r="F4233" s="273" t="s">
        <v>7828</v>
      </c>
      <c r="G4233" s="274">
        <v>308634340301</v>
      </c>
      <c r="H4233" s="273" t="s">
        <v>7829</v>
      </c>
      <c r="I4233" s="273" t="s">
        <v>5762</v>
      </c>
      <c r="J4233" s="273" t="s">
        <v>373</v>
      </c>
      <c r="K4233" s="275">
        <v>0.13639999999999999</v>
      </c>
      <c r="L4233" s="275">
        <v>0.13639999999999999</v>
      </c>
      <c r="M4233" s="275">
        <v>0.123793</v>
      </c>
      <c r="N4233" s="276">
        <v>9.2426686217008758</v>
      </c>
      <c r="O4233" s="273"/>
      <c r="P4233" s="273"/>
    </row>
    <row r="4234" spans="1:16" s="11" customFormat="1">
      <c r="A4234" s="271">
        <v>4231</v>
      </c>
      <c r="C4234" s="272" t="s">
        <v>2469</v>
      </c>
      <c r="D4234" s="272" t="s">
        <v>3996</v>
      </c>
      <c r="E4234" s="272"/>
      <c r="F4234" s="273" t="s">
        <v>7830</v>
      </c>
      <c r="G4234" s="274">
        <v>308634340503</v>
      </c>
      <c r="H4234" s="273" t="s">
        <v>7831</v>
      </c>
      <c r="I4234" s="273" t="s">
        <v>5762</v>
      </c>
      <c r="J4234" s="273" t="s">
        <v>373</v>
      </c>
      <c r="K4234" s="275">
        <v>0.2742</v>
      </c>
      <c r="L4234" s="275">
        <v>0.2742</v>
      </c>
      <c r="M4234" s="275">
        <v>0.249144</v>
      </c>
      <c r="N4234" s="276">
        <v>9.1378555798687078</v>
      </c>
      <c r="O4234" s="273"/>
      <c r="P4234" s="273"/>
    </row>
    <row r="4235" spans="1:16" s="11" customFormat="1">
      <c r="A4235" s="271">
        <v>4232</v>
      </c>
      <c r="C4235" s="272" t="s">
        <v>2469</v>
      </c>
      <c r="D4235" s="272" t="s">
        <v>3996</v>
      </c>
      <c r="E4235" s="272"/>
      <c r="F4235" s="273" t="s">
        <v>4045</v>
      </c>
      <c r="G4235" s="274">
        <v>308634340104</v>
      </c>
      <c r="H4235" s="273" t="s">
        <v>7832</v>
      </c>
      <c r="I4235" s="273" t="s">
        <v>5750</v>
      </c>
      <c r="J4235" s="273" t="s">
        <v>373</v>
      </c>
      <c r="K4235" s="275">
        <v>1.167</v>
      </c>
      <c r="L4235" s="275">
        <v>1.167</v>
      </c>
      <c r="M4235" s="275">
        <v>1.0658049999999999</v>
      </c>
      <c r="N4235" s="276">
        <v>8.6713796058269192</v>
      </c>
      <c r="O4235" s="273"/>
      <c r="P4235" s="273"/>
    </row>
    <row r="4236" spans="1:16" s="11" customFormat="1">
      <c r="A4236" s="271">
        <v>4233</v>
      </c>
      <c r="C4236" s="272" t="s">
        <v>2469</v>
      </c>
      <c r="D4236" s="272" t="s">
        <v>3996</v>
      </c>
      <c r="E4236" s="272"/>
      <c r="F4236" s="273" t="s">
        <v>4059</v>
      </c>
      <c r="G4236" s="274">
        <v>308634340204</v>
      </c>
      <c r="H4236" s="273" t="s">
        <v>7086</v>
      </c>
      <c r="I4236" s="273" t="s">
        <v>5762</v>
      </c>
      <c r="J4236" s="273" t="s">
        <v>373</v>
      </c>
      <c r="K4236" s="275">
        <v>0.20069999999999999</v>
      </c>
      <c r="L4236" s="275">
        <v>0.20069999999999999</v>
      </c>
      <c r="M4236" s="275">
        <v>0.18391199999999999</v>
      </c>
      <c r="N4236" s="276">
        <v>8.3647234678624809</v>
      </c>
      <c r="O4236" s="273"/>
      <c r="P4236" s="273"/>
    </row>
    <row r="4237" spans="1:16" s="11" customFormat="1">
      <c r="A4237" s="271">
        <v>4234</v>
      </c>
      <c r="C4237" s="272" t="s">
        <v>2469</v>
      </c>
      <c r="D4237" s="272" t="s">
        <v>3996</v>
      </c>
      <c r="E4237" s="272"/>
      <c r="F4237" s="273" t="s">
        <v>4045</v>
      </c>
      <c r="G4237" s="274">
        <v>308634340105</v>
      </c>
      <c r="H4237" s="273" t="s">
        <v>7833</v>
      </c>
      <c r="I4237" s="273" t="s">
        <v>5750</v>
      </c>
      <c r="J4237" s="273" t="s">
        <v>373</v>
      </c>
      <c r="K4237" s="275">
        <v>0.74194000000000004</v>
      </c>
      <c r="L4237" s="275">
        <v>0.74194000000000004</v>
      </c>
      <c r="M4237" s="275">
        <v>0.681091</v>
      </c>
      <c r="N4237" s="276">
        <v>8.2013370353397903</v>
      </c>
      <c r="O4237" s="273"/>
      <c r="P4237" s="273"/>
    </row>
    <row r="4238" spans="1:16" s="11" customFormat="1">
      <c r="A4238" s="271">
        <v>4235</v>
      </c>
      <c r="C4238" s="272" t="s">
        <v>2469</v>
      </c>
      <c r="D4238" s="272" t="s">
        <v>3996</v>
      </c>
      <c r="E4238" s="272"/>
      <c r="F4238" s="273" t="s">
        <v>4045</v>
      </c>
      <c r="G4238" s="274">
        <v>308634340103</v>
      </c>
      <c r="H4238" s="273" t="s">
        <v>6934</v>
      </c>
      <c r="I4238" s="273" t="s">
        <v>5750</v>
      </c>
      <c r="J4238" s="273" t="s">
        <v>373</v>
      </c>
      <c r="K4238" s="275">
        <v>0.9546</v>
      </c>
      <c r="L4238" s="275">
        <v>0.9546</v>
      </c>
      <c r="M4238" s="275">
        <v>0.87657799999999997</v>
      </c>
      <c r="N4238" s="276">
        <v>8.1732662895453618</v>
      </c>
      <c r="O4238" s="273"/>
      <c r="P4238" s="273"/>
    </row>
    <row r="4239" spans="1:16" s="11" customFormat="1">
      <c r="A4239" s="271">
        <v>4236</v>
      </c>
      <c r="C4239" s="272" t="s">
        <v>2469</v>
      </c>
      <c r="D4239" s="272" t="s">
        <v>3996</v>
      </c>
      <c r="E4239" s="272"/>
      <c r="F4239" s="273" t="s">
        <v>4059</v>
      </c>
      <c r="G4239" s="274">
        <v>308634340202</v>
      </c>
      <c r="H4239" s="273" t="s">
        <v>7834</v>
      </c>
      <c r="I4239" s="273" t="s">
        <v>5750</v>
      </c>
      <c r="J4239" s="273" t="s">
        <v>373</v>
      </c>
      <c r="K4239" s="275">
        <v>1.3585</v>
      </c>
      <c r="L4239" s="275">
        <v>1.3585</v>
      </c>
      <c r="M4239" s="275">
        <v>1.247816</v>
      </c>
      <c r="N4239" s="276">
        <v>8.1475156422524844</v>
      </c>
      <c r="O4239" s="273"/>
      <c r="P4239" s="273"/>
    </row>
    <row r="4240" spans="1:16" s="11" customFormat="1">
      <c r="A4240" s="271">
        <v>4237</v>
      </c>
      <c r="C4240" s="272" t="s">
        <v>2469</v>
      </c>
      <c r="D4240" s="272" t="s">
        <v>3996</v>
      </c>
      <c r="E4240" s="272"/>
      <c r="F4240" s="273" t="s">
        <v>7830</v>
      </c>
      <c r="G4240" s="274">
        <v>308634340501</v>
      </c>
      <c r="H4240" s="273" t="s">
        <v>7835</v>
      </c>
      <c r="I4240" s="273" t="s">
        <v>5750</v>
      </c>
      <c r="J4240" s="273" t="s">
        <v>373</v>
      </c>
      <c r="K4240" s="275">
        <v>0.50900000000000001</v>
      </c>
      <c r="L4240" s="275">
        <v>0.50900000000000001</v>
      </c>
      <c r="M4240" s="275">
        <v>0.46960200000000002</v>
      </c>
      <c r="N4240" s="276">
        <v>7.7402750491159109</v>
      </c>
      <c r="O4240" s="273"/>
      <c r="P4240" s="273"/>
    </row>
    <row r="4241" spans="1:16" s="11" customFormat="1">
      <c r="A4241" s="271">
        <v>4238</v>
      </c>
      <c r="C4241" s="272" t="s">
        <v>2469</v>
      </c>
      <c r="D4241" s="272" t="s">
        <v>3996</v>
      </c>
      <c r="E4241" s="272"/>
      <c r="F4241" s="273" t="s">
        <v>7836</v>
      </c>
      <c r="G4241" s="274">
        <v>308634140301</v>
      </c>
      <c r="H4241" s="273" t="s">
        <v>7837</v>
      </c>
      <c r="I4241" s="273" t="s">
        <v>5750</v>
      </c>
      <c r="J4241" s="273" t="s">
        <v>373</v>
      </c>
      <c r="K4241" s="275">
        <v>1.149</v>
      </c>
      <c r="L4241" s="275">
        <v>1.149</v>
      </c>
      <c r="M4241" s="275">
        <v>1.062473</v>
      </c>
      <c r="N4241" s="276">
        <v>7.5306353350739794</v>
      </c>
      <c r="O4241" s="273"/>
      <c r="P4241" s="273"/>
    </row>
    <row r="4242" spans="1:16" s="11" customFormat="1">
      <c r="A4242" s="271">
        <v>4239</v>
      </c>
      <c r="C4242" s="272" t="s">
        <v>2469</v>
      </c>
      <c r="D4242" s="272" t="s">
        <v>3996</v>
      </c>
      <c r="E4242" s="272"/>
      <c r="F4242" s="273" t="s">
        <v>7838</v>
      </c>
      <c r="G4242" s="274">
        <v>308634340403</v>
      </c>
      <c r="H4242" s="273" t="s">
        <v>7839</v>
      </c>
      <c r="I4242" s="273" t="s">
        <v>5750</v>
      </c>
      <c r="J4242" s="273" t="s">
        <v>373</v>
      </c>
      <c r="K4242" s="275">
        <v>0.72799999999999998</v>
      </c>
      <c r="L4242" s="275">
        <v>0.72799999999999998</v>
      </c>
      <c r="M4242" s="275">
        <v>0.67410800000000004</v>
      </c>
      <c r="N4242" s="276">
        <v>7.4027472527472451</v>
      </c>
      <c r="O4242" s="273"/>
      <c r="P4242" s="273"/>
    </row>
    <row r="4243" spans="1:16" s="11" customFormat="1">
      <c r="A4243" s="271">
        <v>4240</v>
      </c>
      <c r="C4243" s="272" t="s">
        <v>2469</v>
      </c>
      <c r="D4243" s="272" t="s">
        <v>3996</v>
      </c>
      <c r="E4243" s="272"/>
      <c r="F4243" s="273" t="s">
        <v>4047</v>
      </c>
      <c r="G4243" s="274">
        <v>308634240403</v>
      </c>
      <c r="H4243" s="273" t="s">
        <v>7840</v>
      </c>
      <c r="I4243" s="273" t="s">
        <v>5750</v>
      </c>
      <c r="J4243" s="273" t="s">
        <v>373</v>
      </c>
      <c r="K4243" s="275">
        <v>1.5710999999999999</v>
      </c>
      <c r="L4243" s="275">
        <v>1.5710999999999999</v>
      </c>
      <c r="M4243" s="275">
        <v>1.456671</v>
      </c>
      <c r="N4243" s="276">
        <v>7.2833683406530385</v>
      </c>
      <c r="O4243" s="273"/>
      <c r="P4243" s="273"/>
    </row>
    <row r="4244" spans="1:16" s="11" customFormat="1">
      <c r="A4244" s="271">
        <v>4241</v>
      </c>
      <c r="C4244" s="272" t="s">
        <v>2469</v>
      </c>
      <c r="D4244" s="272" t="s">
        <v>3996</v>
      </c>
      <c r="E4244" s="272"/>
      <c r="F4244" s="273" t="s">
        <v>4062</v>
      </c>
      <c r="G4244" s="274">
        <v>308634140202</v>
      </c>
      <c r="H4244" s="273" t="s">
        <v>7841</v>
      </c>
      <c r="I4244" s="273" t="s">
        <v>5750</v>
      </c>
      <c r="J4244" s="273" t="s">
        <v>373</v>
      </c>
      <c r="K4244" s="275">
        <v>1.6476</v>
      </c>
      <c r="L4244" s="275">
        <v>1.6476</v>
      </c>
      <c r="M4244" s="275">
        <v>1.52861</v>
      </c>
      <c r="N4244" s="276">
        <v>7.2220199077445937</v>
      </c>
      <c r="O4244" s="273"/>
      <c r="P4244" s="273"/>
    </row>
    <row r="4245" spans="1:16" s="11" customFormat="1">
      <c r="A4245" s="271">
        <v>4242</v>
      </c>
      <c r="C4245" s="272" t="s">
        <v>2469</v>
      </c>
      <c r="D4245" s="272" t="s">
        <v>3996</v>
      </c>
      <c r="E4245" s="272"/>
      <c r="F4245" s="273" t="s">
        <v>7830</v>
      </c>
      <c r="G4245" s="274">
        <v>308634340502</v>
      </c>
      <c r="H4245" s="273" t="s">
        <v>7842</v>
      </c>
      <c r="I4245" s="273" t="s">
        <v>5750</v>
      </c>
      <c r="J4245" s="273" t="s">
        <v>373</v>
      </c>
      <c r="K4245" s="275">
        <v>0.86050000000000004</v>
      </c>
      <c r="L4245" s="275">
        <v>0.86050000000000004</v>
      </c>
      <c r="M4245" s="275">
        <v>0.79888300000000001</v>
      </c>
      <c r="N4245" s="276">
        <v>7.1606042998256862</v>
      </c>
      <c r="O4245" s="273"/>
      <c r="P4245" s="273"/>
    </row>
    <row r="4246" spans="1:16" s="11" customFormat="1">
      <c r="A4246" s="271">
        <v>4243</v>
      </c>
      <c r="C4246" s="272" t="s">
        <v>2469</v>
      </c>
      <c r="D4246" s="272" t="s">
        <v>3996</v>
      </c>
      <c r="E4246" s="272"/>
      <c r="F4246" s="273" t="s">
        <v>7838</v>
      </c>
      <c r="G4246" s="274">
        <v>308634340402</v>
      </c>
      <c r="H4246" s="273" t="s">
        <v>7843</v>
      </c>
      <c r="I4246" s="273" t="s">
        <v>5750</v>
      </c>
      <c r="J4246" s="273" t="s">
        <v>373</v>
      </c>
      <c r="K4246" s="275">
        <v>0.47620000000000001</v>
      </c>
      <c r="L4246" s="275">
        <v>0.47620000000000001</v>
      </c>
      <c r="M4246" s="275">
        <v>0.44250299999999998</v>
      </c>
      <c r="N4246" s="276">
        <v>7.0762284754304972</v>
      </c>
      <c r="O4246" s="273"/>
      <c r="P4246" s="273"/>
    </row>
    <row r="4247" spans="1:16" s="11" customFormat="1">
      <c r="A4247" s="271">
        <v>4244</v>
      </c>
      <c r="C4247" s="272" t="s">
        <v>2469</v>
      </c>
      <c r="D4247" s="272" t="s">
        <v>3996</v>
      </c>
      <c r="E4247" s="272"/>
      <c r="F4247" s="273" t="s">
        <v>4059</v>
      </c>
      <c r="G4247" s="274">
        <v>308634340203</v>
      </c>
      <c r="H4247" s="273" t="s">
        <v>7844</v>
      </c>
      <c r="I4247" s="273" t="s">
        <v>5750</v>
      </c>
      <c r="J4247" s="273" t="s">
        <v>373</v>
      </c>
      <c r="K4247" s="275">
        <v>0.8276</v>
      </c>
      <c r="L4247" s="275">
        <v>0.8276</v>
      </c>
      <c r="M4247" s="275">
        <v>0.76912800000000003</v>
      </c>
      <c r="N4247" s="276">
        <v>7.065248912518121</v>
      </c>
      <c r="O4247" s="273"/>
      <c r="P4247" s="273"/>
    </row>
    <row r="4248" spans="1:16" s="11" customFormat="1">
      <c r="A4248" s="271">
        <v>4245</v>
      </c>
      <c r="C4248" s="272" t="s">
        <v>2469</v>
      </c>
      <c r="D4248" s="272" t="s">
        <v>3996</v>
      </c>
      <c r="E4248" s="272"/>
      <c r="F4248" s="273" t="s">
        <v>4051</v>
      </c>
      <c r="G4248" s="274">
        <v>308634240302</v>
      </c>
      <c r="H4248" s="273" t="s">
        <v>7845</v>
      </c>
      <c r="I4248" s="273" t="s">
        <v>5750</v>
      </c>
      <c r="J4248" s="273" t="s">
        <v>373</v>
      </c>
      <c r="K4248" s="275">
        <v>0.91990000000000005</v>
      </c>
      <c r="L4248" s="275">
        <v>0.91990000000000005</v>
      </c>
      <c r="M4248" s="275">
        <v>0.85563999999999996</v>
      </c>
      <c r="N4248" s="276">
        <v>6.9855419067290025</v>
      </c>
      <c r="O4248" s="273"/>
      <c r="P4248" s="273"/>
    </row>
    <row r="4249" spans="1:16" s="11" customFormat="1">
      <c r="A4249" s="271">
        <v>4246</v>
      </c>
      <c r="C4249" s="272" t="s">
        <v>2469</v>
      </c>
      <c r="D4249" s="272" t="s">
        <v>3996</v>
      </c>
      <c r="E4249" s="272"/>
      <c r="F4249" s="273" t="s">
        <v>4062</v>
      </c>
      <c r="G4249" s="274">
        <v>308634140203</v>
      </c>
      <c r="H4249" s="273" t="s">
        <v>7846</v>
      </c>
      <c r="I4249" s="273" t="s">
        <v>5750</v>
      </c>
      <c r="J4249" s="273" t="s">
        <v>373</v>
      </c>
      <c r="K4249" s="275">
        <v>1.2172000000000001</v>
      </c>
      <c r="L4249" s="275">
        <v>1.2172000000000001</v>
      </c>
      <c r="M4249" s="275">
        <v>1.1321749999999999</v>
      </c>
      <c r="N4249" s="276">
        <v>6.9852941176470686</v>
      </c>
      <c r="O4249" s="273"/>
      <c r="P4249" s="273"/>
    </row>
    <row r="4250" spans="1:16" s="11" customFormat="1">
      <c r="A4250" s="271">
        <v>4247</v>
      </c>
      <c r="C4250" s="272" t="s">
        <v>2469</v>
      </c>
      <c r="D4250" s="272" t="s">
        <v>3996</v>
      </c>
      <c r="E4250" s="272"/>
      <c r="F4250" s="273" t="s">
        <v>4049</v>
      </c>
      <c r="G4250" s="274">
        <v>308634240204</v>
      </c>
      <c r="H4250" s="273" t="s">
        <v>7847</v>
      </c>
      <c r="I4250" s="273" t="s">
        <v>5750</v>
      </c>
      <c r="J4250" s="273" t="s">
        <v>373</v>
      </c>
      <c r="K4250" s="275">
        <v>1.7444</v>
      </c>
      <c r="L4250" s="275">
        <v>1.7444</v>
      </c>
      <c r="M4250" s="275">
        <v>1.626906</v>
      </c>
      <c r="N4250" s="276">
        <v>6.7354964457693178</v>
      </c>
      <c r="O4250" s="273"/>
      <c r="P4250" s="273"/>
    </row>
    <row r="4251" spans="1:16" s="11" customFormat="1">
      <c r="A4251" s="271">
        <v>4248</v>
      </c>
      <c r="C4251" s="272" t="s">
        <v>2469</v>
      </c>
      <c r="D4251" s="272" t="s">
        <v>3996</v>
      </c>
      <c r="E4251" s="272"/>
      <c r="F4251" s="273" t="s">
        <v>7828</v>
      </c>
      <c r="G4251" s="274">
        <v>308634340302</v>
      </c>
      <c r="H4251" s="273" t="s">
        <v>7848</v>
      </c>
      <c r="I4251" s="273" t="s">
        <v>5750</v>
      </c>
      <c r="J4251" s="273" t="s">
        <v>373</v>
      </c>
      <c r="K4251" s="275">
        <v>0.87980000000000003</v>
      </c>
      <c r="L4251" s="275">
        <v>0.87980000000000003</v>
      </c>
      <c r="M4251" s="275">
        <v>0.82161399999999996</v>
      </c>
      <c r="N4251" s="276">
        <v>6.6135485337576805</v>
      </c>
      <c r="O4251" s="273"/>
      <c r="P4251" s="273"/>
    </row>
    <row r="4252" spans="1:16" s="11" customFormat="1">
      <c r="A4252" s="271">
        <v>4249</v>
      </c>
      <c r="C4252" s="272" t="s">
        <v>2469</v>
      </c>
      <c r="D4252" s="272" t="s">
        <v>3996</v>
      </c>
      <c r="E4252" s="272"/>
      <c r="F4252" s="273" t="s">
        <v>7836</v>
      </c>
      <c r="G4252" s="274">
        <v>308634140302</v>
      </c>
      <c r="H4252" s="273" t="s">
        <v>7849</v>
      </c>
      <c r="I4252" s="273" t="s">
        <v>5750</v>
      </c>
      <c r="J4252" s="273" t="s">
        <v>373</v>
      </c>
      <c r="K4252" s="275">
        <v>0.97340000000000004</v>
      </c>
      <c r="L4252" s="275">
        <v>0.97340000000000004</v>
      </c>
      <c r="M4252" s="275">
        <v>0.90969</v>
      </c>
      <c r="N4252" s="276">
        <v>6.5450996507088606</v>
      </c>
      <c r="O4252" s="273"/>
      <c r="P4252" s="273"/>
    </row>
    <row r="4253" spans="1:16" s="11" customFormat="1">
      <c r="A4253" s="271">
        <v>4250</v>
      </c>
      <c r="C4253" s="272" t="s">
        <v>2469</v>
      </c>
      <c r="D4253" s="272" t="s">
        <v>3996</v>
      </c>
      <c r="E4253" s="272"/>
      <c r="F4253" s="273" t="s">
        <v>4065</v>
      </c>
      <c r="G4253" s="274">
        <v>308634140104</v>
      </c>
      <c r="H4253" s="273" t="s">
        <v>7850</v>
      </c>
      <c r="I4253" s="273" t="s">
        <v>5762</v>
      </c>
      <c r="J4253" s="273" t="s">
        <v>373</v>
      </c>
      <c r="K4253" s="275">
        <v>0.39489999999999997</v>
      </c>
      <c r="L4253" s="275">
        <v>0.39489999999999997</v>
      </c>
      <c r="M4253" s="275">
        <v>0.36936000000000002</v>
      </c>
      <c r="N4253" s="276">
        <v>6.4674601164851744</v>
      </c>
      <c r="O4253" s="273"/>
      <c r="P4253" s="273"/>
    </row>
    <row r="4254" spans="1:16" s="11" customFormat="1">
      <c r="A4254" s="271">
        <v>4251</v>
      </c>
      <c r="C4254" s="272" t="s">
        <v>2469</v>
      </c>
      <c r="D4254" s="272" t="s">
        <v>3996</v>
      </c>
      <c r="E4254" s="272"/>
      <c r="F4254" s="273" t="s">
        <v>4049</v>
      </c>
      <c r="G4254" s="274">
        <v>308634240203</v>
      </c>
      <c r="H4254" s="273" t="s">
        <v>3319</v>
      </c>
      <c r="I4254" s="273" t="s">
        <v>5750</v>
      </c>
      <c r="J4254" s="273" t="s">
        <v>373</v>
      </c>
      <c r="K4254" s="275">
        <v>1.6918</v>
      </c>
      <c r="L4254" s="275">
        <v>1.6918</v>
      </c>
      <c r="M4254" s="275">
        <v>1.5853600000000001</v>
      </c>
      <c r="N4254" s="276">
        <v>6.291523820782591</v>
      </c>
      <c r="O4254" s="273"/>
      <c r="P4254" s="273"/>
    </row>
    <row r="4255" spans="1:16" s="11" customFormat="1">
      <c r="A4255" s="271">
        <v>4252</v>
      </c>
      <c r="C4255" s="272" t="s">
        <v>2469</v>
      </c>
      <c r="D4255" s="272" t="s">
        <v>3996</v>
      </c>
      <c r="E4255" s="272"/>
      <c r="F4255" s="273" t="s">
        <v>7838</v>
      </c>
      <c r="G4255" s="274">
        <v>308634340401</v>
      </c>
      <c r="H4255" s="273" t="s">
        <v>7851</v>
      </c>
      <c r="I4255" s="273" t="s">
        <v>5750</v>
      </c>
      <c r="J4255" s="273" t="s">
        <v>373</v>
      </c>
      <c r="K4255" s="275">
        <v>0.88009999999999999</v>
      </c>
      <c r="L4255" s="275">
        <v>0.88009999999999999</v>
      </c>
      <c r="M4255" s="275">
        <v>0.82478200000000002</v>
      </c>
      <c r="N4255" s="276">
        <v>6.2854221111237338</v>
      </c>
      <c r="O4255" s="273"/>
      <c r="P4255" s="273"/>
    </row>
    <row r="4256" spans="1:16" s="11" customFormat="1">
      <c r="A4256" s="271">
        <v>4253</v>
      </c>
      <c r="C4256" s="272" t="s">
        <v>2469</v>
      </c>
      <c r="D4256" s="272" t="s">
        <v>3996</v>
      </c>
      <c r="E4256" s="272"/>
      <c r="F4256" s="273" t="s">
        <v>4065</v>
      </c>
      <c r="G4256" s="274">
        <v>308634140102</v>
      </c>
      <c r="H4256" s="273" t="s">
        <v>7852</v>
      </c>
      <c r="I4256" s="273" t="s">
        <v>5750</v>
      </c>
      <c r="J4256" s="273" t="s">
        <v>373</v>
      </c>
      <c r="K4256" s="275">
        <v>0.72</v>
      </c>
      <c r="L4256" s="275">
        <v>0.72</v>
      </c>
      <c r="M4256" s="275">
        <v>0.67614200000000002</v>
      </c>
      <c r="N4256" s="276">
        <v>6.0913888888888827</v>
      </c>
      <c r="O4256" s="273"/>
      <c r="P4256" s="273"/>
    </row>
    <row r="4257" spans="1:16" s="11" customFormat="1">
      <c r="A4257" s="271">
        <v>4254</v>
      </c>
      <c r="C4257" s="272" t="s">
        <v>2469</v>
      </c>
      <c r="D4257" s="272" t="s">
        <v>3996</v>
      </c>
      <c r="E4257" s="272"/>
      <c r="F4257" s="273" t="s">
        <v>4065</v>
      </c>
      <c r="G4257" s="274">
        <v>308634140103</v>
      </c>
      <c r="H4257" s="273" t="s">
        <v>7853</v>
      </c>
      <c r="I4257" s="273" t="s">
        <v>5750</v>
      </c>
      <c r="J4257" s="273" t="s">
        <v>373</v>
      </c>
      <c r="K4257" s="275">
        <v>1.165</v>
      </c>
      <c r="L4257" s="275">
        <v>1.165</v>
      </c>
      <c r="M4257" s="275">
        <v>1.0942719999999999</v>
      </c>
      <c r="N4257" s="276">
        <v>6.0710729613734014</v>
      </c>
      <c r="O4257" s="273"/>
      <c r="P4257" s="273"/>
    </row>
    <row r="4258" spans="1:16" s="11" customFormat="1">
      <c r="A4258" s="271">
        <v>4255</v>
      </c>
      <c r="C4258" s="272" t="s">
        <v>2469</v>
      </c>
      <c r="D4258" s="272" t="s">
        <v>3996</v>
      </c>
      <c r="E4258" s="272"/>
      <c r="F4258" s="273" t="s">
        <v>4054</v>
      </c>
      <c r="G4258" s="274">
        <v>308634240105</v>
      </c>
      <c r="H4258" s="273" t="s">
        <v>7854</v>
      </c>
      <c r="I4258" s="273" t="s">
        <v>5750</v>
      </c>
      <c r="J4258" s="273" t="s">
        <v>373</v>
      </c>
      <c r="K4258" s="275">
        <v>0.97289999999999999</v>
      </c>
      <c r="L4258" s="275">
        <v>0.97289999999999999</v>
      </c>
      <c r="M4258" s="275">
        <v>0.92340199999999995</v>
      </c>
      <c r="N4258" s="276">
        <v>5.0876760201459597</v>
      </c>
      <c r="O4258" s="273"/>
      <c r="P4258" s="273"/>
    </row>
    <row r="4259" spans="1:16" s="11" customFormat="1">
      <c r="A4259" s="271">
        <v>4256</v>
      </c>
      <c r="C4259" s="272" t="s">
        <v>2469</v>
      </c>
      <c r="D4259" s="272" t="s">
        <v>3996</v>
      </c>
      <c r="E4259" s="272"/>
      <c r="F4259" s="273" t="s">
        <v>4051</v>
      </c>
      <c r="G4259" s="274">
        <v>308634240303</v>
      </c>
      <c r="H4259" s="273" t="s">
        <v>7855</v>
      </c>
      <c r="I4259" s="273" t="s">
        <v>5750</v>
      </c>
      <c r="J4259" s="273" t="s">
        <v>373</v>
      </c>
      <c r="K4259" s="275">
        <v>0.89039999999999997</v>
      </c>
      <c r="L4259" s="275">
        <v>0.89039999999999997</v>
      </c>
      <c r="M4259" s="275">
        <v>0.845553</v>
      </c>
      <c r="N4259" s="276">
        <v>5.0367250673854418</v>
      </c>
      <c r="O4259" s="273"/>
      <c r="P4259" s="273"/>
    </row>
    <row r="4260" spans="1:16" s="11" customFormat="1">
      <c r="A4260" s="271">
        <v>4257</v>
      </c>
      <c r="C4260" s="272" t="s">
        <v>2469</v>
      </c>
      <c r="D4260" s="272" t="s">
        <v>3996</v>
      </c>
      <c r="E4260" s="272"/>
      <c r="F4260" s="273" t="s">
        <v>4054</v>
      </c>
      <c r="G4260" s="274">
        <v>308634240104</v>
      </c>
      <c r="H4260" s="273" t="s">
        <v>7856</v>
      </c>
      <c r="I4260" s="273" t="s">
        <v>5762</v>
      </c>
      <c r="J4260" s="273" t="s">
        <v>373</v>
      </c>
      <c r="K4260" s="275">
        <v>1.20536</v>
      </c>
      <c r="L4260" s="275">
        <v>1.20536</v>
      </c>
      <c r="M4260" s="275">
        <v>1.15517</v>
      </c>
      <c r="N4260" s="276">
        <v>4.1639012411229803</v>
      </c>
      <c r="O4260" s="273"/>
      <c r="P4260" s="273"/>
    </row>
    <row r="4261" spans="1:16" s="11" customFormat="1">
      <c r="A4261" s="271">
        <v>4258</v>
      </c>
      <c r="C4261" s="272" t="s">
        <v>2469</v>
      </c>
      <c r="D4261" s="272" t="s">
        <v>3996</v>
      </c>
      <c r="E4261" s="272"/>
      <c r="F4261" s="273" t="s">
        <v>7836</v>
      </c>
      <c r="G4261" s="274">
        <v>308634140303</v>
      </c>
      <c r="H4261" s="273" t="s">
        <v>7857</v>
      </c>
      <c r="I4261" s="273" t="s">
        <v>5750</v>
      </c>
      <c r="J4261" s="273" t="s">
        <v>373</v>
      </c>
      <c r="K4261" s="275">
        <v>0.52239999999999998</v>
      </c>
      <c r="L4261" s="275">
        <v>0.52239999999999998</v>
      </c>
      <c r="M4261" s="275">
        <v>0.50101700000000005</v>
      </c>
      <c r="N4261" s="276">
        <v>4.0932235834609365</v>
      </c>
      <c r="O4261" s="273"/>
      <c r="P4261" s="273"/>
    </row>
    <row r="4262" spans="1:16" s="11" customFormat="1">
      <c r="A4262" s="271">
        <v>4259</v>
      </c>
      <c r="C4262" s="272" t="s">
        <v>2469</v>
      </c>
      <c r="D4262" s="272" t="s">
        <v>2482</v>
      </c>
      <c r="E4262" s="272"/>
      <c r="F4262" s="273" t="s">
        <v>7858</v>
      </c>
      <c r="G4262" s="274">
        <v>308223340503</v>
      </c>
      <c r="H4262" s="273" t="s">
        <v>7859</v>
      </c>
      <c r="I4262" s="273" t="s">
        <v>5750</v>
      </c>
      <c r="J4262" s="273" t="s">
        <v>373</v>
      </c>
      <c r="K4262" s="275">
        <v>0.45068000000000003</v>
      </c>
      <c r="L4262" s="275">
        <v>0.45068000000000003</v>
      </c>
      <c r="M4262" s="275">
        <v>0.39603899999999997</v>
      </c>
      <c r="N4262" s="276">
        <v>12.124123546640643</v>
      </c>
      <c r="O4262" s="273"/>
      <c r="P4262" s="273"/>
    </row>
    <row r="4263" spans="1:16" s="11" customFormat="1">
      <c r="A4263" s="271">
        <v>4260</v>
      </c>
      <c r="C4263" s="272" t="s">
        <v>2469</v>
      </c>
      <c r="D4263" s="272" t="s">
        <v>2482</v>
      </c>
      <c r="E4263" s="272"/>
      <c r="F4263" s="273" t="s">
        <v>7860</v>
      </c>
      <c r="G4263" s="274">
        <v>308223340301</v>
      </c>
      <c r="H4263" s="273" t="s">
        <v>7861</v>
      </c>
      <c r="I4263" s="273" t="s">
        <v>5750</v>
      </c>
      <c r="J4263" s="273" t="s">
        <v>373</v>
      </c>
      <c r="K4263" s="275">
        <v>0.93320000000000003</v>
      </c>
      <c r="L4263" s="275">
        <v>0.93320000000000003</v>
      </c>
      <c r="M4263" s="275">
        <v>0.82153500000000002</v>
      </c>
      <c r="N4263" s="276">
        <v>11.965816545220747</v>
      </c>
      <c r="O4263" s="273"/>
      <c r="P4263" s="273"/>
    </row>
    <row r="4264" spans="1:16" s="11" customFormat="1">
      <c r="A4264" s="271">
        <v>4261</v>
      </c>
      <c r="C4264" s="272" t="s">
        <v>2469</v>
      </c>
      <c r="D4264" s="272" t="s">
        <v>2482</v>
      </c>
      <c r="E4264" s="272"/>
      <c r="F4264" s="273" t="s">
        <v>7858</v>
      </c>
      <c r="G4264" s="274">
        <v>308223340501</v>
      </c>
      <c r="H4264" s="273" t="s">
        <v>7862</v>
      </c>
      <c r="I4264" s="273" t="s">
        <v>5762</v>
      </c>
      <c r="J4264" s="273" t="s">
        <v>373</v>
      </c>
      <c r="K4264" s="275">
        <v>0.51649999999999996</v>
      </c>
      <c r="L4264" s="275">
        <v>0.51649999999999996</v>
      </c>
      <c r="M4264" s="275">
        <v>0.456681</v>
      </c>
      <c r="N4264" s="276">
        <v>11.581606969990311</v>
      </c>
      <c r="O4264" s="273"/>
      <c r="P4264" s="273"/>
    </row>
    <row r="4265" spans="1:16" s="11" customFormat="1">
      <c r="A4265" s="271">
        <v>4262</v>
      </c>
      <c r="C4265" s="272" t="s">
        <v>2469</v>
      </c>
      <c r="D4265" s="272" t="s">
        <v>2482</v>
      </c>
      <c r="E4265" s="272"/>
      <c r="F4265" s="273" t="s">
        <v>4098</v>
      </c>
      <c r="G4265" s="274">
        <v>308223340104</v>
      </c>
      <c r="H4265" s="273" t="s">
        <v>7863</v>
      </c>
      <c r="I4265" s="273" t="s">
        <v>5750</v>
      </c>
      <c r="J4265" s="273" t="s">
        <v>373</v>
      </c>
      <c r="K4265" s="275">
        <v>0.89289200000000002</v>
      </c>
      <c r="L4265" s="275">
        <v>0.89289200000000002</v>
      </c>
      <c r="M4265" s="275">
        <v>0.79066999999999998</v>
      </c>
      <c r="N4265" s="276">
        <v>11.448417053798224</v>
      </c>
      <c r="O4265" s="273"/>
      <c r="P4265" s="273"/>
    </row>
    <row r="4266" spans="1:16" s="11" customFormat="1">
      <c r="A4266" s="271">
        <v>4263</v>
      </c>
      <c r="C4266" s="272" t="s">
        <v>2469</v>
      </c>
      <c r="D4266" s="272" t="s">
        <v>2482</v>
      </c>
      <c r="E4266" s="272"/>
      <c r="F4266" s="273" t="s">
        <v>4083</v>
      </c>
      <c r="G4266" s="274">
        <v>308223540104</v>
      </c>
      <c r="H4266" s="273" t="s">
        <v>7864</v>
      </c>
      <c r="I4266" s="273" t="s">
        <v>5750</v>
      </c>
      <c r="J4266" s="273" t="s">
        <v>373</v>
      </c>
      <c r="K4266" s="275">
        <v>1.0050049999999999</v>
      </c>
      <c r="L4266" s="275">
        <v>1.0050049999999999</v>
      </c>
      <c r="M4266" s="275">
        <v>0.89225399999999999</v>
      </c>
      <c r="N4266" s="276">
        <v>11.218949159456912</v>
      </c>
      <c r="O4266" s="273"/>
      <c r="P4266" s="273"/>
    </row>
    <row r="4267" spans="1:16" s="11" customFormat="1">
      <c r="A4267" s="271">
        <v>4264</v>
      </c>
      <c r="C4267" s="272" t="s">
        <v>2469</v>
      </c>
      <c r="D4267" s="272" t="s">
        <v>2482</v>
      </c>
      <c r="E4267" s="272"/>
      <c r="F4267" s="273" t="s">
        <v>4098</v>
      </c>
      <c r="G4267" s="274">
        <v>308223340108</v>
      </c>
      <c r="H4267" s="273" t="s">
        <v>7865</v>
      </c>
      <c r="I4267" s="273" t="s">
        <v>5750</v>
      </c>
      <c r="J4267" s="273" t="s">
        <v>373</v>
      </c>
      <c r="K4267" s="275">
        <v>0.4556</v>
      </c>
      <c r="L4267" s="275">
        <v>0.4556</v>
      </c>
      <c r="M4267" s="275">
        <v>0.40510000000000002</v>
      </c>
      <c r="N4267" s="276">
        <v>11.084284460052675</v>
      </c>
      <c r="O4267" s="273"/>
      <c r="P4267" s="273"/>
    </row>
    <row r="4268" spans="1:16" s="11" customFormat="1">
      <c r="A4268" s="271">
        <v>4265</v>
      </c>
      <c r="C4268" s="272" t="s">
        <v>2469</v>
      </c>
      <c r="D4268" s="272" t="s">
        <v>2482</v>
      </c>
      <c r="E4268" s="272"/>
      <c r="F4268" s="273" t="s">
        <v>7858</v>
      </c>
      <c r="G4268" s="274">
        <v>308223340502</v>
      </c>
      <c r="H4268" s="273" t="s">
        <v>7866</v>
      </c>
      <c r="I4268" s="273" t="s">
        <v>5750</v>
      </c>
      <c r="J4268" s="273" t="s">
        <v>373</v>
      </c>
      <c r="K4268" s="275">
        <v>0.7339</v>
      </c>
      <c r="L4268" s="275">
        <v>0.7339</v>
      </c>
      <c r="M4268" s="275">
        <v>0.653366</v>
      </c>
      <c r="N4268" s="276">
        <v>10.973429622564382</v>
      </c>
      <c r="O4268" s="273"/>
      <c r="P4268" s="273"/>
    </row>
    <row r="4269" spans="1:16" s="11" customFormat="1">
      <c r="A4269" s="271">
        <v>4266</v>
      </c>
      <c r="C4269" s="272" t="s">
        <v>2469</v>
      </c>
      <c r="D4269" s="272" t="s">
        <v>2482</v>
      </c>
      <c r="E4269" s="272"/>
      <c r="F4269" s="273" t="s">
        <v>7860</v>
      </c>
      <c r="G4269" s="274">
        <v>308223340302</v>
      </c>
      <c r="H4269" s="273" t="s">
        <v>7724</v>
      </c>
      <c r="I4269" s="273" t="s">
        <v>5750</v>
      </c>
      <c r="J4269" s="273" t="s">
        <v>373</v>
      </c>
      <c r="K4269" s="275">
        <v>1.3744000000000001</v>
      </c>
      <c r="L4269" s="275">
        <v>1.3744000000000001</v>
      </c>
      <c r="M4269" s="275">
        <v>1.2262729999999999</v>
      </c>
      <c r="N4269" s="276">
        <v>10.777575669383012</v>
      </c>
      <c r="O4269" s="273"/>
      <c r="P4269" s="273"/>
    </row>
    <row r="4270" spans="1:16" s="11" customFormat="1">
      <c r="A4270" s="271">
        <v>4267</v>
      </c>
      <c r="C4270" s="272" t="s">
        <v>2469</v>
      </c>
      <c r="D4270" s="272" t="s">
        <v>2482</v>
      </c>
      <c r="E4270" s="272"/>
      <c r="F4270" s="273" t="s">
        <v>7867</v>
      </c>
      <c r="G4270" s="274">
        <v>308223340203</v>
      </c>
      <c r="H4270" s="273" t="s">
        <v>7868</v>
      </c>
      <c r="I4270" s="273" t="s">
        <v>5750</v>
      </c>
      <c r="J4270" s="273" t="s">
        <v>373</v>
      </c>
      <c r="K4270" s="275">
        <v>0.93379999999999996</v>
      </c>
      <c r="L4270" s="275">
        <v>0.93379999999999996</v>
      </c>
      <c r="M4270" s="275">
        <v>0.83464400000000005</v>
      </c>
      <c r="N4270" s="276">
        <v>10.618547868922672</v>
      </c>
      <c r="O4270" s="273"/>
      <c r="P4270" s="273"/>
    </row>
    <row r="4271" spans="1:16" s="11" customFormat="1">
      <c r="A4271" s="271">
        <v>4268</v>
      </c>
      <c r="C4271" s="272" t="s">
        <v>2469</v>
      </c>
      <c r="D4271" s="272" t="s">
        <v>2482</v>
      </c>
      <c r="E4271" s="272"/>
      <c r="F4271" s="273" t="s">
        <v>4075</v>
      </c>
      <c r="G4271" s="274">
        <v>308223140404</v>
      </c>
      <c r="H4271" s="273" t="s">
        <v>7869</v>
      </c>
      <c r="I4271" s="273" t="s">
        <v>5750</v>
      </c>
      <c r="J4271" s="273" t="s">
        <v>373</v>
      </c>
      <c r="K4271" s="275">
        <v>0.4456</v>
      </c>
      <c r="L4271" s="275">
        <v>0.4456</v>
      </c>
      <c r="M4271" s="275">
        <v>0.39951799999999998</v>
      </c>
      <c r="N4271" s="276">
        <v>10.34156193895871</v>
      </c>
      <c r="O4271" s="273"/>
      <c r="P4271" s="273"/>
    </row>
    <row r="4272" spans="1:16" s="11" customFormat="1">
      <c r="A4272" s="271">
        <v>4269</v>
      </c>
      <c r="C4272" s="272" t="s">
        <v>2469</v>
      </c>
      <c r="D4272" s="272" t="s">
        <v>2482</v>
      </c>
      <c r="E4272" s="272"/>
      <c r="F4272" s="273" t="s">
        <v>7860</v>
      </c>
      <c r="G4272" s="274">
        <v>308223340304</v>
      </c>
      <c r="H4272" s="273" t="s">
        <v>7870</v>
      </c>
      <c r="I4272" s="273" t="s">
        <v>5750</v>
      </c>
      <c r="J4272" s="273" t="s">
        <v>373</v>
      </c>
      <c r="K4272" s="275">
        <v>1.153</v>
      </c>
      <c r="L4272" s="275">
        <v>1.153</v>
      </c>
      <c r="M4272" s="275">
        <v>1.0338039999999999</v>
      </c>
      <c r="N4272" s="276">
        <v>10.337901127493502</v>
      </c>
      <c r="O4272" s="273"/>
      <c r="P4272" s="273"/>
    </row>
    <row r="4273" spans="1:16" s="11" customFormat="1">
      <c r="A4273" s="271">
        <v>4270</v>
      </c>
      <c r="C4273" s="272" t="s">
        <v>2469</v>
      </c>
      <c r="D4273" s="272" t="s">
        <v>2482</v>
      </c>
      <c r="E4273" s="272"/>
      <c r="F4273" s="273" t="s">
        <v>4085</v>
      </c>
      <c r="G4273" s="274">
        <v>308223640203</v>
      </c>
      <c r="H4273" s="273" t="s">
        <v>7871</v>
      </c>
      <c r="I4273" s="273" t="s">
        <v>5750</v>
      </c>
      <c r="J4273" s="273" t="s">
        <v>373</v>
      </c>
      <c r="K4273" s="275">
        <v>0.66159999999999997</v>
      </c>
      <c r="L4273" s="275">
        <v>0.66159999999999997</v>
      </c>
      <c r="M4273" s="275">
        <v>0.59499899999999994</v>
      </c>
      <c r="N4273" s="276">
        <v>10.066656590084646</v>
      </c>
      <c r="O4273" s="273"/>
      <c r="P4273" s="273"/>
    </row>
    <row r="4274" spans="1:16" s="11" customFormat="1">
      <c r="A4274" s="271">
        <v>4271</v>
      </c>
      <c r="C4274" s="272" t="s">
        <v>2469</v>
      </c>
      <c r="D4274" s="272" t="s">
        <v>2482</v>
      </c>
      <c r="E4274" s="272"/>
      <c r="F4274" s="273" t="s">
        <v>4077</v>
      </c>
      <c r="G4274" s="274">
        <v>308223240103</v>
      </c>
      <c r="H4274" s="273" t="s">
        <v>7872</v>
      </c>
      <c r="I4274" s="273" t="s">
        <v>5750</v>
      </c>
      <c r="J4274" s="273" t="s">
        <v>373</v>
      </c>
      <c r="K4274" s="275">
        <v>0.76524000000000003</v>
      </c>
      <c r="L4274" s="275">
        <v>0.76524000000000003</v>
      </c>
      <c r="M4274" s="275">
        <v>0.68886499999999995</v>
      </c>
      <c r="N4274" s="276">
        <v>9.9805289843709257</v>
      </c>
      <c r="O4274" s="273"/>
      <c r="P4274" s="273"/>
    </row>
    <row r="4275" spans="1:16" s="11" customFormat="1">
      <c r="A4275" s="271">
        <v>4272</v>
      </c>
      <c r="C4275" s="272" t="s">
        <v>2469</v>
      </c>
      <c r="D4275" s="272" t="s">
        <v>2482</v>
      </c>
      <c r="E4275" s="272"/>
      <c r="F4275" s="273" t="s">
        <v>4098</v>
      </c>
      <c r="G4275" s="274">
        <v>308223340107</v>
      </c>
      <c r="H4275" s="273" t="s">
        <v>7873</v>
      </c>
      <c r="I4275" s="273" t="s">
        <v>5750</v>
      </c>
      <c r="J4275" s="273" t="s">
        <v>373</v>
      </c>
      <c r="K4275" s="275">
        <v>0.42099999999999999</v>
      </c>
      <c r="L4275" s="275">
        <v>0.42099999999999999</v>
      </c>
      <c r="M4275" s="275">
        <v>0.37909999999999999</v>
      </c>
      <c r="N4275" s="276">
        <v>9.9524940617577187</v>
      </c>
      <c r="O4275" s="273"/>
      <c r="P4275" s="273"/>
    </row>
    <row r="4276" spans="1:16" s="11" customFormat="1">
      <c r="A4276" s="271">
        <v>4273</v>
      </c>
      <c r="C4276" s="272" t="s">
        <v>2469</v>
      </c>
      <c r="D4276" s="272" t="s">
        <v>2482</v>
      </c>
      <c r="E4276" s="272"/>
      <c r="F4276" s="273" t="s">
        <v>4083</v>
      </c>
      <c r="G4276" s="274">
        <v>308223540107</v>
      </c>
      <c r="H4276" s="273" t="s">
        <v>7874</v>
      </c>
      <c r="I4276" s="273" t="s">
        <v>5750</v>
      </c>
      <c r="J4276" s="273" t="s">
        <v>373</v>
      </c>
      <c r="K4276" s="275">
        <v>0.42046</v>
      </c>
      <c r="L4276" s="275">
        <v>0.42046</v>
      </c>
      <c r="M4276" s="275">
        <v>0.37885999999999997</v>
      </c>
      <c r="N4276" s="276">
        <v>9.8939257004233525</v>
      </c>
      <c r="O4276" s="273"/>
      <c r="P4276" s="273"/>
    </row>
    <row r="4277" spans="1:16" s="11" customFormat="1">
      <c r="A4277" s="271">
        <v>4274</v>
      </c>
      <c r="C4277" s="272" t="s">
        <v>2469</v>
      </c>
      <c r="D4277" s="272" t="s">
        <v>2482</v>
      </c>
      <c r="E4277" s="272"/>
      <c r="F4277" s="273" t="s">
        <v>4085</v>
      </c>
      <c r="G4277" s="274">
        <v>308223640206</v>
      </c>
      <c r="H4277" s="273" t="s">
        <v>7875</v>
      </c>
      <c r="I4277" s="273" t="s">
        <v>5762</v>
      </c>
      <c r="J4277" s="273" t="s">
        <v>373</v>
      </c>
      <c r="K4277" s="275">
        <v>0.2276</v>
      </c>
      <c r="L4277" s="275">
        <v>0.2276</v>
      </c>
      <c r="M4277" s="275">
        <v>0.205126</v>
      </c>
      <c r="N4277" s="276">
        <v>9.8743409490333889</v>
      </c>
      <c r="O4277" s="273"/>
      <c r="P4277" s="273"/>
    </row>
    <row r="4278" spans="1:16" s="11" customFormat="1">
      <c r="A4278" s="271">
        <v>4275</v>
      </c>
      <c r="C4278" s="272" t="s">
        <v>2469</v>
      </c>
      <c r="D4278" s="272" t="s">
        <v>2482</v>
      </c>
      <c r="E4278" s="272"/>
      <c r="F4278" s="273" t="s">
        <v>4077</v>
      </c>
      <c r="G4278" s="274">
        <v>308223240102</v>
      </c>
      <c r="H4278" s="273" t="s">
        <v>7876</v>
      </c>
      <c r="I4278" s="273" t="s">
        <v>5750</v>
      </c>
      <c r="J4278" s="273" t="s">
        <v>373</v>
      </c>
      <c r="K4278" s="275">
        <v>0.22567999999999999</v>
      </c>
      <c r="L4278" s="275">
        <v>0.22567999999999999</v>
      </c>
      <c r="M4278" s="275">
        <v>0.20350499999999999</v>
      </c>
      <c r="N4278" s="276">
        <v>9.8258596242467213</v>
      </c>
      <c r="O4278" s="273"/>
      <c r="P4278" s="273"/>
    </row>
    <row r="4279" spans="1:16" s="11" customFormat="1">
      <c r="A4279" s="271">
        <v>4276</v>
      </c>
      <c r="C4279" s="272" t="s">
        <v>2469</v>
      </c>
      <c r="D4279" s="272" t="s">
        <v>2482</v>
      </c>
      <c r="E4279" s="272"/>
      <c r="F4279" s="273" t="s">
        <v>4075</v>
      </c>
      <c r="G4279" s="274">
        <v>308223140402</v>
      </c>
      <c r="H4279" s="273" t="s">
        <v>7877</v>
      </c>
      <c r="I4279" s="273" t="s">
        <v>5750</v>
      </c>
      <c r="J4279" s="273" t="s">
        <v>373</v>
      </c>
      <c r="K4279" s="275">
        <v>0.56399999999999995</v>
      </c>
      <c r="L4279" s="275">
        <v>0.56399999999999995</v>
      </c>
      <c r="M4279" s="275">
        <v>0.509571</v>
      </c>
      <c r="N4279" s="276">
        <v>9.6505319148936088</v>
      </c>
      <c r="O4279" s="273"/>
      <c r="P4279" s="273"/>
    </row>
    <row r="4280" spans="1:16" s="11" customFormat="1">
      <c r="A4280" s="271">
        <v>4277</v>
      </c>
      <c r="C4280" s="272" t="s">
        <v>2469</v>
      </c>
      <c r="D4280" s="272" t="s">
        <v>2482</v>
      </c>
      <c r="E4280" s="272"/>
      <c r="F4280" s="273" t="s">
        <v>7858</v>
      </c>
      <c r="G4280" s="274">
        <v>308223340504</v>
      </c>
      <c r="H4280" s="273" t="s">
        <v>7878</v>
      </c>
      <c r="I4280" s="273" t="s">
        <v>5750</v>
      </c>
      <c r="J4280" s="273" t="s">
        <v>373</v>
      </c>
      <c r="K4280" s="275">
        <v>0.76968000000000003</v>
      </c>
      <c r="L4280" s="275">
        <v>0.76968000000000003</v>
      </c>
      <c r="M4280" s="275">
        <v>0.69621299999999997</v>
      </c>
      <c r="N4280" s="276">
        <v>9.545135640785789</v>
      </c>
      <c r="O4280" s="273"/>
      <c r="P4280" s="273"/>
    </row>
    <row r="4281" spans="1:16" s="11" customFormat="1">
      <c r="A4281" s="271">
        <v>4278</v>
      </c>
      <c r="C4281" s="272" t="s">
        <v>2469</v>
      </c>
      <c r="D4281" s="272" t="s">
        <v>2482</v>
      </c>
      <c r="E4281" s="272"/>
      <c r="F4281" s="273" t="s">
        <v>7867</v>
      </c>
      <c r="G4281" s="274">
        <v>308223340205</v>
      </c>
      <c r="H4281" s="273" t="s">
        <v>7879</v>
      </c>
      <c r="I4281" s="273" t="s">
        <v>5762</v>
      </c>
      <c r="J4281" s="273" t="s">
        <v>373</v>
      </c>
      <c r="K4281" s="275">
        <v>0.63019999999999998</v>
      </c>
      <c r="L4281" s="275">
        <v>0.63019999999999998</v>
      </c>
      <c r="M4281" s="275">
        <v>0.57021100000000002</v>
      </c>
      <c r="N4281" s="276">
        <v>9.5190415741034524</v>
      </c>
      <c r="O4281" s="273"/>
      <c r="P4281" s="273"/>
    </row>
    <row r="4282" spans="1:16" s="11" customFormat="1">
      <c r="A4282" s="271">
        <v>4279</v>
      </c>
      <c r="C4282" s="272" t="s">
        <v>2469</v>
      </c>
      <c r="D4282" s="272" t="s">
        <v>2482</v>
      </c>
      <c r="E4282" s="272"/>
      <c r="F4282" s="273" t="s">
        <v>4073</v>
      </c>
      <c r="G4282" s="274">
        <v>308223140106</v>
      </c>
      <c r="H4282" s="273" t="s">
        <v>7880</v>
      </c>
      <c r="I4282" s="273" t="s">
        <v>5750</v>
      </c>
      <c r="J4282" s="273" t="s">
        <v>373</v>
      </c>
      <c r="K4282" s="275">
        <v>0.6452</v>
      </c>
      <c r="L4282" s="275">
        <v>0.6452</v>
      </c>
      <c r="M4282" s="275">
        <v>0.58401899999999995</v>
      </c>
      <c r="N4282" s="276">
        <v>9.4824860508369557</v>
      </c>
      <c r="O4282" s="273"/>
      <c r="P4282" s="273"/>
    </row>
    <row r="4283" spans="1:16" s="11" customFormat="1">
      <c r="A4283" s="271">
        <v>4280</v>
      </c>
      <c r="C4283" s="272" t="s">
        <v>2469</v>
      </c>
      <c r="D4283" s="272" t="s">
        <v>2482</v>
      </c>
      <c r="E4283" s="272"/>
      <c r="F4283" s="273" t="s">
        <v>4073</v>
      </c>
      <c r="G4283" s="274">
        <v>308223140105</v>
      </c>
      <c r="H4283" s="273" t="s">
        <v>7881</v>
      </c>
      <c r="I4283" s="273" t="s">
        <v>5750</v>
      </c>
      <c r="J4283" s="273" t="s">
        <v>373</v>
      </c>
      <c r="K4283" s="275">
        <v>0.96582000000000001</v>
      </c>
      <c r="L4283" s="275">
        <v>0.96582000000000001</v>
      </c>
      <c r="M4283" s="275">
        <v>0.87434500000000004</v>
      </c>
      <c r="N4283" s="276">
        <v>9.4712265225404302</v>
      </c>
      <c r="O4283" s="273"/>
      <c r="P4283" s="273"/>
    </row>
    <row r="4284" spans="1:16" s="11" customFormat="1">
      <c r="A4284" s="271">
        <v>4281</v>
      </c>
      <c r="C4284" s="272" t="s">
        <v>2469</v>
      </c>
      <c r="D4284" s="272" t="s">
        <v>2482</v>
      </c>
      <c r="E4284" s="272"/>
      <c r="F4284" s="273" t="s">
        <v>7860</v>
      </c>
      <c r="G4284" s="274">
        <v>308223340303</v>
      </c>
      <c r="H4284" s="273" t="s">
        <v>7882</v>
      </c>
      <c r="I4284" s="273" t="s">
        <v>5750</v>
      </c>
      <c r="J4284" s="273" t="s">
        <v>373</v>
      </c>
      <c r="K4284" s="275">
        <v>0.91679999999999995</v>
      </c>
      <c r="L4284" s="275">
        <v>0.91679999999999995</v>
      </c>
      <c r="M4284" s="275">
        <v>0.830152</v>
      </c>
      <c r="N4284" s="276">
        <v>9.4511343804537482</v>
      </c>
      <c r="O4284" s="273"/>
      <c r="P4284" s="273"/>
    </row>
    <row r="4285" spans="1:16" s="11" customFormat="1">
      <c r="A4285" s="271">
        <v>4282</v>
      </c>
      <c r="C4285" s="272" t="s">
        <v>2469</v>
      </c>
      <c r="D4285" s="272" t="s">
        <v>2482</v>
      </c>
      <c r="E4285" s="272"/>
      <c r="F4285" s="273" t="s">
        <v>4067</v>
      </c>
      <c r="G4285" s="274">
        <v>308223140303</v>
      </c>
      <c r="H4285" s="273" t="s">
        <v>7883</v>
      </c>
      <c r="I4285" s="273" t="s">
        <v>5750</v>
      </c>
      <c r="J4285" s="273" t="s">
        <v>373</v>
      </c>
      <c r="K4285" s="275">
        <v>0.32740000000000002</v>
      </c>
      <c r="L4285" s="275">
        <v>0.32740000000000002</v>
      </c>
      <c r="M4285" s="275">
        <v>0.29652899999999999</v>
      </c>
      <c r="N4285" s="276">
        <v>9.429138668295673</v>
      </c>
      <c r="O4285" s="273"/>
      <c r="P4285" s="273"/>
    </row>
    <row r="4286" spans="1:16" s="11" customFormat="1">
      <c r="A4286" s="271">
        <v>4283</v>
      </c>
      <c r="C4286" s="272" t="s">
        <v>2469</v>
      </c>
      <c r="D4286" s="272" t="s">
        <v>2482</v>
      </c>
      <c r="E4286" s="272"/>
      <c r="F4286" s="273" t="s">
        <v>4071</v>
      </c>
      <c r="G4286" s="274">
        <v>308223140203</v>
      </c>
      <c r="H4286" s="273" t="s">
        <v>7884</v>
      </c>
      <c r="I4286" s="273" t="s">
        <v>5750</v>
      </c>
      <c r="J4286" s="273" t="s">
        <v>373</v>
      </c>
      <c r="K4286" s="275">
        <v>0.78879999999999995</v>
      </c>
      <c r="L4286" s="275">
        <v>0.78879999999999995</v>
      </c>
      <c r="M4286" s="275">
        <v>0.71493700000000004</v>
      </c>
      <c r="N4286" s="276">
        <v>9.3639705882352828</v>
      </c>
      <c r="O4286" s="273"/>
      <c r="P4286" s="273"/>
    </row>
    <row r="4287" spans="1:16" s="11" customFormat="1">
      <c r="A4287" s="271">
        <v>4284</v>
      </c>
      <c r="C4287" s="272" t="s">
        <v>2469</v>
      </c>
      <c r="D4287" s="272" t="s">
        <v>2482</v>
      </c>
      <c r="E4287" s="272"/>
      <c r="F4287" s="273" t="s">
        <v>4067</v>
      </c>
      <c r="G4287" s="274">
        <v>308223140302</v>
      </c>
      <c r="H4287" s="273" t="s">
        <v>7885</v>
      </c>
      <c r="I4287" s="273" t="s">
        <v>5750</v>
      </c>
      <c r="J4287" s="273" t="s">
        <v>373</v>
      </c>
      <c r="K4287" s="275">
        <v>0.17979999999999999</v>
      </c>
      <c r="L4287" s="275">
        <v>0.17979999999999999</v>
      </c>
      <c r="M4287" s="275">
        <v>0.163023</v>
      </c>
      <c r="N4287" s="276">
        <v>9.3309232480533861</v>
      </c>
      <c r="O4287" s="273"/>
      <c r="P4287" s="273"/>
    </row>
    <row r="4288" spans="1:16" s="11" customFormat="1">
      <c r="A4288" s="271">
        <v>4285</v>
      </c>
      <c r="C4288" s="272" t="s">
        <v>2469</v>
      </c>
      <c r="D4288" s="272" t="s">
        <v>2482</v>
      </c>
      <c r="E4288" s="272"/>
      <c r="F4288" s="273" t="s">
        <v>4073</v>
      </c>
      <c r="G4288" s="274">
        <v>308223140108</v>
      </c>
      <c r="H4288" s="273" t="s">
        <v>7886</v>
      </c>
      <c r="I4288" s="273" t="s">
        <v>5750</v>
      </c>
      <c r="J4288" s="273" t="s">
        <v>373</v>
      </c>
      <c r="K4288" s="275">
        <v>0.8478</v>
      </c>
      <c r="L4288" s="275">
        <v>0.8478</v>
      </c>
      <c r="M4288" s="275">
        <v>0.76950200000000002</v>
      </c>
      <c r="N4288" s="276">
        <v>9.2354328851144114</v>
      </c>
      <c r="O4288" s="273"/>
      <c r="P4288" s="273"/>
    </row>
    <row r="4289" spans="1:16" s="11" customFormat="1">
      <c r="A4289" s="271">
        <v>4286</v>
      </c>
      <c r="C4289" s="272" t="s">
        <v>2469</v>
      </c>
      <c r="D4289" s="272" t="s">
        <v>2482</v>
      </c>
      <c r="E4289" s="272"/>
      <c r="F4289" s="273" t="s">
        <v>7887</v>
      </c>
      <c r="G4289" s="274">
        <v>308223340403</v>
      </c>
      <c r="H4289" s="273" t="s">
        <v>7888</v>
      </c>
      <c r="I4289" s="273" t="s">
        <v>5762</v>
      </c>
      <c r="J4289" s="273" t="s">
        <v>373</v>
      </c>
      <c r="K4289" s="275">
        <v>0.40539999999999998</v>
      </c>
      <c r="L4289" s="275">
        <v>0.40539999999999998</v>
      </c>
      <c r="M4289" s="275">
        <v>0.36798199999999998</v>
      </c>
      <c r="N4289" s="276">
        <v>9.2298963986186511</v>
      </c>
      <c r="O4289" s="273"/>
      <c r="P4289" s="273"/>
    </row>
    <row r="4290" spans="1:16" s="11" customFormat="1">
      <c r="A4290" s="271">
        <v>4287</v>
      </c>
      <c r="C4290" s="272" t="s">
        <v>2469</v>
      </c>
      <c r="D4290" s="272" t="s">
        <v>2482</v>
      </c>
      <c r="E4290" s="272"/>
      <c r="F4290" s="273" t="s">
        <v>4094</v>
      </c>
      <c r="G4290" s="274">
        <v>308223240303</v>
      </c>
      <c r="H4290" s="273" t="s">
        <v>7889</v>
      </c>
      <c r="I4290" s="273" t="s">
        <v>5750</v>
      </c>
      <c r="J4290" s="273" t="s">
        <v>373</v>
      </c>
      <c r="K4290" s="275">
        <v>0.94899999999999995</v>
      </c>
      <c r="L4290" s="275">
        <v>0.94899999999999995</v>
      </c>
      <c r="M4290" s="275">
        <v>0.86142200000000002</v>
      </c>
      <c r="N4290" s="276">
        <v>9.2284510010537346</v>
      </c>
      <c r="O4290" s="273"/>
      <c r="P4290" s="273"/>
    </row>
    <row r="4291" spans="1:16" s="11" customFormat="1">
      <c r="A4291" s="271">
        <v>4288</v>
      </c>
      <c r="C4291" s="272" t="s">
        <v>2469</v>
      </c>
      <c r="D4291" s="272" t="s">
        <v>2482</v>
      </c>
      <c r="E4291" s="272"/>
      <c r="F4291" s="273" t="s">
        <v>4071</v>
      </c>
      <c r="G4291" s="274">
        <v>308223140205</v>
      </c>
      <c r="H4291" s="273" t="s">
        <v>7890</v>
      </c>
      <c r="I4291" s="273" t="s">
        <v>5750</v>
      </c>
      <c r="J4291" s="273" t="s">
        <v>373</v>
      </c>
      <c r="K4291" s="275">
        <v>0.77739999999999998</v>
      </c>
      <c r="L4291" s="275">
        <v>0.77739999999999998</v>
      </c>
      <c r="M4291" s="275">
        <v>0.70576899999999998</v>
      </c>
      <c r="N4291" s="276">
        <v>9.2141754566503735</v>
      </c>
      <c r="O4291" s="273"/>
      <c r="P4291" s="273"/>
    </row>
    <row r="4292" spans="1:16" s="11" customFormat="1">
      <c r="A4292" s="271">
        <v>4289</v>
      </c>
      <c r="C4292" s="272" t="s">
        <v>2469</v>
      </c>
      <c r="D4292" s="272" t="s">
        <v>2482</v>
      </c>
      <c r="E4292" s="272"/>
      <c r="F4292" s="273" t="s">
        <v>4067</v>
      </c>
      <c r="G4292" s="274">
        <v>308223140304</v>
      </c>
      <c r="H4292" s="273" t="s">
        <v>7891</v>
      </c>
      <c r="I4292" s="273" t="s">
        <v>5750</v>
      </c>
      <c r="J4292" s="273" t="s">
        <v>373</v>
      </c>
      <c r="K4292" s="275">
        <v>0.39579999999999999</v>
      </c>
      <c r="L4292" s="275">
        <v>0.39579999999999999</v>
      </c>
      <c r="M4292" s="275">
        <v>0.35958299999999999</v>
      </c>
      <c r="N4292" s="276">
        <v>9.1503284487114698</v>
      </c>
      <c r="O4292" s="273"/>
      <c r="P4292" s="273"/>
    </row>
    <row r="4293" spans="1:16" s="11" customFormat="1">
      <c r="A4293" s="271">
        <v>4290</v>
      </c>
      <c r="C4293" s="272" t="s">
        <v>2469</v>
      </c>
      <c r="D4293" s="272" t="s">
        <v>2482</v>
      </c>
      <c r="E4293" s="272"/>
      <c r="F4293" s="273" t="s">
        <v>4067</v>
      </c>
      <c r="G4293" s="274">
        <v>308223140306</v>
      </c>
      <c r="H4293" s="273" t="s">
        <v>7892</v>
      </c>
      <c r="I4293" s="273" t="s">
        <v>5750</v>
      </c>
      <c r="J4293" s="273" t="s">
        <v>373</v>
      </c>
      <c r="K4293" s="275">
        <v>0.42520000000000002</v>
      </c>
      <c r="L4293" s="275">
        <v>0.42520000000000002</v>
      </c>
      <c r="M4293" s="275">
        <v>0.38631399999999999</v>
      </c>
      <c r="N4293" s="276">
        <v>9.1453433678269125</v>
      </c>
      <c r="O4293" s="273"/>
      <c r="P4293" s="273"/>
    </row>
    <row r="4294" spans="1:16" s="11" customFormat="1">
      <c r="A4294" s="271">
        <v>4291</v>
      </c>
      <c r="C4294" s="272" t="s">
        <v>2469</v>
      </c>
      <c r="D4294" s="272" t="s">
        <v>2482</v>
      </c>
      <c r="E4294" s="272"/>
      <c r="F4294" s="273" t="s">
        <v>4079</v>
      </c>
      <c r="G4294" s="274">
        <v>308223640102</v>
      </c>
      <c r="H4294" s="273" t="s">
        <v>7893</v>
      </c>
      <c r="I4294" s="273" t="s">
        <v>5750</v>
      </c>
      <c r="J4294" s="273" t="s">
        <v>373</v>
      </c>
      <c r="K4294" s="275">
        <v>0.372</v>
      </c>
      <c r="L4294" s="275">
        <v>0.372</v>
      </c>
      <c r="M4294" s="275">
        <v>0.33815699999999999</v>
      </c>
      <c r="N4294" s="276">
        <v>9.0975806451612939</v>
      </c>
      <c r="O4294" s="273"/>
      <c r="P4294" s="273"/>
    </row>
    <row r="4295" spans="1:16" s="11" customFormat="1">
      <c r="A4295" s="271">
        <v>4292</v>
      </c>
      <c r="C4295" s="272" t="s">
        <v>2469</v>
      </c>
      <c r="D4295" s="272" t="s">
        <v>2482</v>
      </c>
      <c r="E4295" s="272"/>
      <c r="F4295" s="273" t="s">
        <v>7860</v>
      </c>
      <c r="G4295" s="274">
        <v>308223340305</v>
      </c>
      <c r="H4295" s="273" t="s">
        <v>7894</v>
      </c>
      <c r="I4295" s="273" t="s">
        <v>5750</v>
      </c>
      <c r="J4295" s="273" t="s">
        <v>373</v>
      </c>
      <c r="K4295" s="275">
        <v>1.0482</v>
      </c>
      <c r="L4295" s="275">
        <v>1.0482</v>
      </c>
      <c r="M4295" s="275">
        <v>0.95438500000000004</v>
      </c>
      <c r="N4295" s="276">
        <v>8.9501049418049963</v>
      </c>
      <c r="O4295" s="273"/>
      <c r="P4295" s="273"/>
    </row>
    <row r="4296" spans="1:16" s="11" customFormat="1">
      <c r="A4296" s="271">
        <v>4293</v>
      </c>
      <c r="C4296" s="272" t="s">
        <v>2469</v>
      </c>
      <c r="D4296" s="272" t="s">
        <v>2482</v>
      </c>
      <c r="E4296" s="272"/>
      <c r="F4296" s="273" t="s">
        <v>4069</v>
      </c>
      <c r="G4296" s="274">
        <v>308223140504</v>
      </c>
      <c r="H4296" s="273" t="s">
        <v>7895</v>
      </c>
      <c r="I4296" s="273" t="s">
        <v>5750</v>
      </c>
      <c r="J4296" s="273" t="s">
        <v>373</v>
      </c>
      <c r="K4296" s="275">
        <v>0.89319999999999999</v>
      </c>
      <c r="L4296" s="275">
        <v>0.89319999999999999</v>
      </c>
      <c r="M4296" s="275">
        <v>0.81376599999999999</v>
      </c>
      <c r="N4296" s="276">
        <v>8.8931930138826694</v>
      </c>
      <c r="O4296" s="273"/>
      <c r="P4296" s="273"/>
    </row>
    <row r="4297" spans="1:16" s="11" customFormat="1">
      <c r="A4297" s="271">
        <v>4294</v>
      </c>
      <c r="C4297" s="272" t="s">
        <v>2469</v>
      </c>
      <c r="D4297" s="272" t="s">
        <v>2482</v>
      </c>
      <c r="E4297" s="272"/>
      <c r="F4297" s="273" t="s">
        <v>7896</v>
      </c>
      <c r="G4297" s="274">
        <v>308223140702</v>
      </c>
      <c r="H4297" s="273" t="s">
        <v>7897</v>
      </c>
      <c r="I4297" s="273" t="s">
        <v>5750</v>
      </c>
      <c r="J4297" s="273" t="s">
        <v>373</v>
      </c>
      <c r="K4297" s="275">
        <v>0.93210000000000004</v>
      </c>
      <c r="L4297" s="275">
        <v>0.93210000000000004</v>
      </c>
      <c r="M4297" s="275">
        <v>0.84927799999999998</v>
      </c>
      <c r="N4297" s="276">
        <v>8.8855273039373515</v>
      </c>
      <c r="O4297" s="273"/>
      <c r="P4297" s="273"/>
    </row>
    <row r="4298" spans="1:16" s="11" customFormat="1">
      <c r="A4298" s="271">
        <v>4295</v>
      </c>
      <c r="C4298" s="272" t="s">
        <v>2469</v>
      </c>
      <c r="D4298" s="272" t="s">
        <v>2482</v>
      </c>
      <c r="E4298" s="272"/>
      <c r="F4298" s="273" t="s">
        <v>4094</v>
      </c>
      <c r="G4298" s="274">
        <v>308223240307</v>
      </c>
      <c r="H4298" s="273" t="s">
        <v>7898</v>
      </c>
      <c r="I4298" s="273" t="s">
        <v>5750</v>
      </c>
      <c r="J4298" s="273" t="s">
        <v>373</v>
      </c>
      <c r="K4298" s="275">
        <v>0.61429999999999996</v>
      </c>
      <c r="L4298" s="275">
        <v>0.61429999999999996</v>
      </c>
      <c r="M4298" s="275">
        <v>0.55991000000000002</v>
      </c>
      <c r="N4298" s="276">
        <v>8.8539801399967359</v>
      </c>
      <c r="O4298" s="273"/>
      <c r="P4298" s="273"/>
    </row>
    <row r="4299" spans="1:16" s="11" customFormat="1">
      <c r="A4299" s="271">
        <v>4296</v>
      </c>
      <c r="C4299" s="272" t="s">
        <v>2469</v>
      </c>
      <c r="D4299" s="272" t="s">
        <v>2482</v>
      </c>
      <c r="E4299" s="272"/>
      <c r="F4299" s="273" t="s">
        <v>4094</v>
      </c>
      <c r="G4299" s="274">
        <v>308223240305</v>
      </c>
      <c r="H4299" s="273" t="s">
        <v>7899</v>
      </c>
      <c r="I4299" s="273" t="s">
        <v>5750</v>
      </c>
      <c r="J4299" s="273" t="s">
        <v>373</v>
      </c>
      <c r="K4299" s="275">
        <v>1.1694</v>
      </c>
      <c r="L4299" s="275">
        <v>1.1694</v>
      </c>
      <c r="M4299" s="275">
        <v>1.0658879999999999</v>
      </c>
      <c r="N4299" s="276">
        <v>8.8517188301693217</v>
      </c>
      <c r="O4299" s="273"/>
      <c r="P4299" s="273"/>
    </row>
    <row r="4300" spans="1:16" s="11" customFormat="1">
      <c r="A4300" s="271">
        <v>4297</v>
      </c>
      <c r="C4300" s="272" t="s">
        <v>2469</v>
      </c>
      <c r="D4300" s="272" t="s">
        <v>2482</v>
      </c>
      <c r="E4300" s="272"/>
      <c r="F4300" s="273" t="s">
        <v>4069</v>
      </c>
      <c r="G4300" s="274">
        <v>308223140505</v>
      </c>
      <c r="H4300" s="273" t="s">
        <v>7900</v>
      </c>
      <c r="I4300" s="273" t="s">
        <v>5750</v>
      </c>
      <c r="J4300" s="273" t="s">
        <v>373</v>
      </c>
      <c r="K4300" s="275">
        <v>0.92700000000000005</v>
      </c>
      <c r="L4300" s="275">
        <v>0.92700000000000005</v>
      </c>
      <c r="M4300" s="275">
        <v>0.84526999999999997</v>
      </c>
      <c r="N4300" s="276">
        <v>8.8166127292340963</v>
      </c>
      <c r="O4300" s="273"/>
      <c r="P4300" s="273"/>
    </row>
    <row r="4301" spans="1:16" s="11" customFormat="1">
      <c r="A4301" s="271">
        <v>4298</v>
      </c>
      <c r="C4301" s="272" t="s">
        <v>2469</v>
      </c>
      <c r="D4301" s="272" t="s">
        <v>2482</v>
      </c>
      <c r="E4301" s="272"/>
      <c r="F4301" s="273" t="s">
        <v>7887</v>
      </c>
      <c r="G4301" s="274">
        <v>308223340402</v>
      </c>
      <c r="H4301" s="273" t="s">
        <v>7901</v>
      </c>
      <c r="I4301" s="273" t="s">
        <v>5750</v>
      </c>
      <c r="J4301" s="273" t="s">
        <v>373</v>
      </c>
      <c r="K4301" s="275">
        <v>0.8508</v>
      </c>
      <c r="L4301" s="275">
        <v>0.8508</v>
      </c>
      <c r="M4301" s="275">
        <v>0.77593900000000005</v>
      </c>
      <c r="N4301" s="276">
        <v>8.7988951574988192</v>
      </c>
      <c r="O4301" s="273"/>
      <c r="P4301" s="273"/>
    </row>
    <row r="4302" spans="1:16" s="11" customFormat="1">
      <c r="A4302" s="271">
        <v>4299</v>
      </c>
      <c r="C4302" s="272" t="s">
        <v>2469</v>
      </c>
      <c r="D4302" s="272" t="s">
        <v>2482</v>
      </c>
      <c r="E4302" s="272"/>
      <c r="F4302" s="273" t="s">
        <v>7896</v>
      </c>
      <c r="G4302" s="274">
        <v>308223140701</v>
      </c>
      <c r="H4302" s="273" t="s">
        <v>7902</v>
      </c>
      <c r="I4302" s="273" t="s">
        <v>5750</v>
      </c>
      <c r="J4302" s="273" t="s">
        <v>373</v>
      </c>
      <c r="K4302" s="275">
        <v>1.0993999999999999</v>
      </c>
      <c r="L4302" s="275">
        <v>1.0993999999999999</v>
      </c>
      <c r="M4302" s="275">
        <v>1.002842</v>
      </c>
      <c r="N4302" s="276">
        <v>8.782790613061664</v>
      </c>
      <c r="O4302" s="273"/>
      <c r="P4302" s="273"/>
    </row>
    <row r="4303" spans="1:16" s="11" customFormat="1">
      <c r="A4303" s="271">
        <v>4300</v>
      </c>
      <c r="C4303" s="272" t="s">
        <v>2469</v>
      </c>
      <c r="D4303" s="272" t="s">
        <v>2482</v>
      </c>
      <c r="E4303" s="272"/>
      <c r="F4303" s="273" t="s">
        <v>4073</v>
      </c>
      <c r="G4303" s="274">
        <v>308223140107</v>
      </c>
      <c r="H4303" s="273" t="s">
        <v>7903</v>
      </c>
      <c r="I4303" s="273" t="s">
        <v>5762</v>
      </c>
      <c r="J4303" s="273" t="s">
        <v>373</v>
      </c>
      <c r="K4303" s="275">
        <v>0.68100000000000005</v>
      </c>
      <c r="L4303" s="275">
        <v>0.68100000000000005</v>
      </c>
      <c r="M4303" s="275">
        <v>0.62195199999999995</v>
      </c>
      <c r="N4303" s="276">
        <v>8.6707782672540521</v>
      </c>
      <c r="O4303" s="273"/>
      <c r="P4303" s="273"/>
    </row>
    <row r="4304" spans="1:16" s="11" customFormat="1">
      <c r="A4304" s="271">
        <v>4301</v>
      </c>
      <c r="C4304" s="272" t="s">
        <v>2469</v>
      </c>
      <c r="D4304" s="272" t="s">
        <v>2482</v>
      </c>
      <c r="E4304" s="272"/>
      <c r="F4304" s="273" t="s">
        <v>4083</v>
      </c>
      <c r="G4304" s="274">
        <v>308223540106</v>
      </c>
      <c r="H4304" s="273" t="s">
        <v>7904</v>
      </c>
      <c r="I4304" s="273" t="s">
        <v>5750</v>
      </c>
      <c r="J4304" s="273" t="s">
        <v>373</v>
      </c>
      <c r="K4304" s="275">
        <v>0.36262699999999998</v>
      </c>
      <c r="L4304" s="275">
        <v>0.36262699999999998</v>
      </c>
      <c r="M4304" s="275">
        <v>0.33118900000000001</v>
      </c>
      <c r="N4304" s="276">
        <v>8.6695144046085826</v>
      </c>
      <c r="O4304" s="273"/>
      <c r="P4304" s="273"/>
    </row>
    <row r="4305" spans="1:16" s="11" customFormat="1">
      <c r="A4305" s="271">
        <v>4302</v>
      </c>
      <c r="C4305" s="272" t="s">
        <v>2469</v>
      </c>
      <c r="D4305" s="272" t="s">
        <v>2482</v>
      </c>
      <c r="E4305" s="272"/>
      <c r="F4305" s="273" t="s">
        <v>4194</v>
      </c>
      <c r="G4305" s="274">
        <v>308212540207</v>
      </c>
      <c r="H4305" s="273" t="s">
        <v>7905</v>
      </c>
      <c r="I4305" s="273" t="s">
        <v>5750</v>
      </c>
      <c r="J4305" s="273" t="s">
        <v>373</v>
      </c>
      <c r="K4305" s="275">
        <v>0.39253199999999999</v>
      </c>
      <c r="L4305" s="275">
        <v>0.39253199999999999</v>
      </c>
      <c r="M4305" s="275">
        <v>0.358767</v>
      </c>
      <c r="N4305" s="276">
        <v>8.6018464736632918</v>
      </c>
      <c r="O4305" s="273"/>
      <c r="P4305" s="273"/>
    </row>
    <row r="4306" spans="1:16" s="11" customFormat="1">
      <c r="A4306" s="271">
        <v>4303</v>
      </c>
      <c r="C4306" s="272" t="s">
        <v>2469</v>
      </c>
      <c r="D4306" s="272" t="s">
        <v>2482</v>
      </c>
      <c r="E4306" s="272"/>
      <c r="F4306" s="273" t="s">
        <v>7896</v>
      </c>
      <c r="G4306" s="274">
        <v>308223140703</v>
      </c>
      <c r="H4306" s="273" t="s">
        <v>7906</v>
      </c>
      <c r="I4306" s="273" t="s">
        <v>5750</v>
      </c>
      <c r="J4306" s="273" t="s">
        <v>373</v>
      </c>
      <c r="K4306" s="275">
        <v>0.35439999999999999</v>
      </c>
      <c r="L4306" s="275">
        <v>0.35439999999999999</v>
      </c>
      <c r="M4306" s="275">
        <v>0.32414500000000002</v>
      </c>
      <c r="N4306" s="276">
        <v>8.5369638826185028</v>
      </c>
      <c r="O4306" s="273"/>
      <c r="P4306" s="273"/>
    </row>
    <row r="4307" spans="1:16" s="11" customFormat="1">
      <c r="A4307" s="271">
        <v>4304</v>
      </c>
      <c r="C4307" s="272" t="s">
        <v>2469</v>
      </c>
      <c r="D4307" s="272" t="s">
        <v>2482</v>
      </c>
      <c r="E4307" s="272"/>
      <c r="F4307" s="273" t="s">
        <v>7907</v>
      </c>
      <c r="G4307" s="274">
        <v>308223140602</v>
      </c>
      <c r="H4307" s="273" t="s">
        <v>7126</v>
      </c>
      <c r="I4307" s="273" t="s">
        <v>5750</v>
      </c>
      <c r="J4307" s="273" t="s">
        <v>373</v>
      </c>
      <c r="K4307" s="275">
        <v>0.64959999999999996</v>
      </c>
      <c r="L4307" s="275">
        <v>0.64959999999999996</v>
      </c>
      <c r="M4307" s="275">
        <v>0.59437300000000004</v>
      </c>
      <c r="N4307" s="276">
        <v>8.5016933497536815</v>
      </c>
      <c r="O4307" s="273"/>
      <c r="P4307" s="273"/>
    </row>
    <row r="4308" spans="1:16" s="11" customFormat="1">
      <c r="A4308" s="271">
        <v>4305</v>
      </c>
      <c r="C4308" s="272" t="s">
        <v>2469</v>
      </c>
      <c r="D4308" s="272" t="s">
        <v>2482</v>
      </c>
      <c r="E4308" s="272"/>
      <c r="F4308" s="273" t="s">
        <v>4071</v>
      </c>
      <c r="G4308" s="274">
        <v>308223140204</v>
      </c>
      <c r="H4308" s="273" t="s">
        <v>7908</v>
      </c>
      <c r="I4308" s="273" t="s">
        <v>5750</v>
      </c>
      <c r="J4308" s="273" t="s">
        <v>373</v>
      </c>
      <c r="K4308" s="275">
        <v>0.87609999999999999</v>
      </c>
      <c r="L4308" s="275">
        <v>0.87609999999999999</v>
      </c>
      <c r="M4308" s="275">
        <v>0.80186599999999997</v>
      </c>
      <c r="N4308" s="276">
        <v>8.473233649126815</v>
      </c>
      <c r="O4308" s="273"/>
      <c r="P4308" s="273"/>
    </row>
    <row r="4309" spans="1:16" s="11" customFormat="1">
      <c r="A4309" s="271">
        <v>4306</v>
      </c>
      <c r="C4309" s="272" t="s">
        <v>2469</v>
      </c>
      <c r="D4309" s="272" t="s">
        <v>2482</v>
      </c>
      <c r="E4309" s="272"/>
      <c r="F4309" s="273" t="s">
        <v>4069</v>
      </c>
      <c r="G4309" s="274">
        <v>308223140502</v>
      </c>
      <c r="H4309" s="273" t="s">
        <v>5759</v>
      </c>
      <c r="I4309" s="273" t="s">
        <v>5750</v>
      </c>
      <c r="J4309" s="273" t="s">
        <v>373</v>
      </c>
      <c r="K4309" s="275">
        <v>0.65959999999999996</v>
      </c>
      <c r="L4309" s="275">
        <v>0.65959999999999996</v>
      </c>
      <c r="M4309" s="275">
        <v>0.60423099999999996</v>
      </c>
      <c r="N4309" s="276">
        <v>8.3943298969072178</v>
      </c>
      <c r="O4309" s="273"/>
      <c r="P4309" s="273"/>
    </row>
    <row r="4310" spans="1:16" s="11" customFormat="1">
      <c r="A4310" s="271">
        <v>4307</v>
      </c>
      <c r="C4310" s="272" t="s">
        <v>2469</v>
      </c>
      <c r="D4310" s="272" t="s">
        <v>2482</v>
      </c>
      <c r="E4310" s="272"/>
      <c r="F4310" s="273" t="s">
        <v>4079</v>
      </c>
      <c r="G4310" s="274">
        <v>308223640103</v>
      </c>
      <c r="H4310" s="273" t="s">
        <v>7909</v>
      </c>
      <c r="I4310" s="273" t="s">
        <v>5750</v>
      </c>
      <c r="J4310" s="273" t="s">
        <v>373</v>
      </c>
      <c r="K4310" s="275">
        <v>0.70669000000000004</v>
      </c>
      <c r="L4310" s="275">
        <v>0.70669000000000004</v>
      </c>
      <c r="M4310" s="275">
        <v>0.64749500000000004</v>
      </c>
      <c r="N4310" s="276">
        <v>8.3763743649973819</v>
      </c>
      <c r="O4310" s="273"/>
      <c r="P4310" s="273"/>
    </row>
    <row r="4311" spans="1:16" s="11" customFormat="1">
      <c r="A4311" s="271">
        <v>4308</v>
      </c>
      <c r="C4311" s="272" t="s">
        <v>2469</v>
      </c>
      <c r="D4311" s="272" t="s">
        <v>2482</v>
      </c>
      <c r="E4311" s="272"/>
      <c r="F4311" s="273" t="s">
        <v>4069</v>
      </c>
      <c r="G4311" s="274">
        <v>308223140501</v>
      </c>
      <c r="H4311" s="273" t="s">
        <v>7910</v>
      </c>
      <c r="I4311" s="273" t="s">
        <v>5750</v>
      </c>
      <c r="J4311" s="273" t="s">
        <v>373</v>
      </c>
      <c r="K4311" s="275">
        <v>0.7419</v>
      </c>
      <c r="L4311" s="275">
        <v>0.7419</v>
      </c>
      <c r="M4311" s="275">
        <v>0.67980399999999996</v>
      </c>
      <c r="N4311" s="276">
        <v>8.369861167273223</v>
      </c>
      <c r="O4311" s="273"/>
      <c r="P4311" s="273"/>
    </row>
    <row r="4312" spans="1:16" s="11" customFormat="1">
      <c r="A4312" s="271">
        <v>4309</v>
      </c>
      <c r="C4312" s="272" t="s">
        <v>2469</v>
      </c>
      <c r="D4312" s="272" t="s">
        <v>2482</v>
      </c>
      <c r="E4312" s="272"/>
      <c r="F4312" s="273" t="s">
        <v>4085</v>
      </c>
      <c r="G4312" s="274">
        <v>308223640202</v>
      </c>
      <c r="H4312" s="273" t="s">
        <v>7911</v>
      </c>
      <c r="I4312" s="273" t="s">
        <v>5750</v>
      </c>
      <c r="J4312" s="273" t="s">
        <v>373</v>
      </c>
      <c r="K4312" s="275">
        <v>0.71719999999999995</v>
      </c>
      <c r="L4312" s="275">
        <v>0.71719999999999995</v>
      </c>
      <c r="M4312" s="275">
        <v>0.65746199999999999</v>
      </c>
      <c r="N4312" s="276">
        <v>8.32933630786391</v>
      </c>
      <c r="O4312" s="273"/>
      <c r="P4312" s="273"/>
    </row>
    <row r="4313" spans="1:16" s="11" customFormat="1">
      <c r="A4313" s="271">
        <v>4310</v>
      </c>
      <c r="C4313" s="272" t="s">
        <v>2469</v>
      </c>
      <c r="D4313" s="272" t="s">
        <v>2482</v>
      </c>
      <c r="E4313" s="272"/>
      <c r="F4313" s="273" t="s">
        <v>7912</v>
      </c>
      <c r="G4313" s="274">
        <v>308223440303</v>
      </c>
      <c r="H4313" s="273" t="s">
        <v>7913</v>
      </c>
      <c r="I4313" s="273" t="s">
        <v>5762</v>
      </c>
      <c r="J4313" s="273" t="s">
        <v>373</v>
      </c>
      <c r="K4313" s="275">
        <v>0.40646500000000002</v>
      </c>
      <c r="L4313" s="275">
        <v>0.40646500000000002</v>
      </c>
      <c r="M4313" s="275">
        <v>0.37268200000000001</v>
      </c>
      <c r="N4313" s="276">
        <v>8.3114167271474813</v>
      </c>
      <c r="O4313" s="273"/>
      <c r="P4313" s="273"/>
    </row>
    <row r="4314" spans="1:16" s="11" customFormat="1">
      <c r="A4314" s="271">
        <v>4311</v>
      </c>
      <c r="C4314" s="272" t="s">
        <v>2469</v>
      </c>
      <c r="D4314" s="272" t="s">
        <v>2482</v>
      </c>
      <c r="E4314" s="272"/>
      <c r="F4314" s="273" t="s">
        <v>7867</v>
      </c>
      <c r="G4314" s="274">
        <v>308223340208</v>
      </c>
      <c r="H4314" s="273" t="s">
        <v>7914</v>
      </c>
      <c r="I4314" s="273" t="s">
        <v>5762</v>
      </c>
      <c r="J4314" s="273" t="s">
        <v>373</v>
      </c>
      <c r="K4314" s="275">
        <v>0.52780000000000005</v>
      </c>
      <c r="L4314" s="275">
        <v>0.52780000000000005</v>
      </c>
      <c r="M4314" s="275">
        <v>0.484684</v>
      </c>
      <c r="N4314" s="276">
        <v>8.1690034103827287</v>
      </c>
      <c r="O4314" s="273"/>
      <c r="P4314" s="273"/>
    </row>
    <row r="4315" spans="1:16" s="11" customFormat="1">
      <c r="A4315" s="271">
        <v>4312</v>
      </c>
      <c r="C4315" s="272" t="s">
        <v>2469</v>
      </c>
      <c r="D4315" s="272" t="s">
        <v>2482</v>
      </c>
      <c r="E4315" s="272"/>
      <c r="F4315" s="273" t="s">
        <v>7915</v>
      </c>
      <c r="G4315" s="274">
        <v>308223440202</v>
      </c>
      <c r="H4315" s="273" t="s">
        <v>7916</v>
      </c>
      <c r="I4315" s="273" t="s">
        <v>5750</v>
      </c>
      <c r="J4315" s="273" t="s">
        <v>373</v>
      </c>
      <c r="K4315" s="275">
        <v>0.4118</v>
      </c>
      <c r="L4315" s="275">
        <v>0.4118</v>
      </c>
      <c r="M4315" s="275">
        <v>0.37833099999999997</v>
      </c>
      <c r="N4315" s="276">
        <v>8.1274890723652327</v>
      </c>
      <c r="O4315" s="273"/>
      <c r="P4315" s="273"/>
    </row>
    <row r="4316" spans="1:16" s="11" customFormat="1">
      <c r="A4316" s="271">
        <v>4313</v>
      </c>
      <c r="C4316" s="272" t="s">
        <v>2469</v>
      </c>
      <c r="D4316" s="272" t="s">
        <v>2482</v>
      </c>
      <c r="E4316" s="272"/>
      <c r="F4316" s="273" t="s">
        <v>7917</v>
      </c>
      <c r="G4316" s="274">
        <v>308223340602</v>
      </c>
      <c r="H4316" s="273" t="s">
        <v>7868</v>
      </c>
      <c r="I4316" s="273" t="s">
        <v>5750</v>
      </c>
      <c r="J4316" s="273" t="s">
        <v>373</v>
      </c>
      <c r="K4316" s="275">
        <v>0.37539299999999998</v>
      </c>
      <c r="L4316" s="275">
        <v>0.37539299999999998</v>
      </c>
      <c r="M4316" s="275">
        <v>0.34505799999999998</v>
      </c>
      <c r="N4316" s="276">
        <v>8.0808645872459</v>
      </c>
      <c r="O4316" s="273"/>
      <c r="P4316" s="273"/>
    </row>
    <row r="4317" spans="1:16" s="11" customFormat="1">
      <c r="A4317" s="271">
        <v>4314</v>
      </c>
      <c r="C4317" s="272" t="s">
        <v>2469</v>
      </c>
      <c r="D4317" s="272" t="s">
        <v>2482</v>
      </c>
      <c r="E4317" s="272"/>
      <c r="F4317" s="273" t="s">
        <v>7887</v>
      </c>
      <c r="G4317" s="274">
        <v>308223340404</v>
      </c>
      <c r="H4317" s="273" t="s">
        <v>7918</v>
      </c>
      <c r="I4317" s="273" t="s">
        <v>5750</v>
      </c>
      <c r="J4317" s="273" t="s">
        <v>373</v>
      </c>
      <c r="K4317" s="275">
        <v>0.72219999999999995</v>
      </c>
      <c r="L4317" s="275">
        <v>0.72219999999999995</v>
      </c>
      <c r="M4317" s="275">
        <v>0.66466099999999995</v>
      </c>
      <c r="N4317" s="276">
        <v>7.9671836056494056</v>
      </c>
      <c r="O4317" s="273"/>
      <c r="P4317" s="273"/>
    </row>
    <row r="4318" spans="1:16" s="11" customFormat="1">
      <c r="A4318" s="271">
        <v>4315</v>
      </c>
      <c r="C4318" s="272" t="s">
        <v>2469</v>
      </c>
      <c r="D4318" s="272" t="s">
        <v>2482</v>
      </c>
      <c r="E4318" s="272"/>
      <c r="F4318" s="273" t="s">
        <v>7919</v>
      </c>
      <c r="G4318" s="274">
        <v>308223240404</v>
      </c>
      <c r="H4318" s="273" t="s">
        <v>7920</v>
      </c>
      <c r="I4318" s="273" t="s">
        <v>5750</v>
      </c>
      <c r="J4318" s="273" t="s">
        <v>373</v>
      </c>
      <c r="K4318" s="275">
        <v>0.65980000000000005</v>
      </c>
      <c r="L4318" s="275">
        <v>0.65980000000000005</v>
      </c>
      <c r="M4318" s="275">
        <v>0.60748400000000002</v>
      </c>
      <c r="N4318" s="276">
        <v>7.9290694149742382</v>
      </c>
      <c r="O4318" s="273"/>
      <c r="P4318" s="273"/>
    </row>
    <row r="4319" spans="1:16" s="11" customFormat="1">
      <c r="A4319" s="271">
        <v>4316</v>
      </c>
      <c r="C4319" s="272" t="s">
        <v>2469</v>
      </c>
      <c r="D4319" s="272" t="s">
        <v>2482</v>
      </c>
      <c r="E4319" s="272"/>
      <c r="F4319" s="273" t="s">
        <v>7915</v>
      </c>
      <c r="G4319" s="274">
        <v>308223440203</v>
      </c>
      <c r="H4319" s="273" t="s">
        <v>7921</v>
      </c>
      <c r="I4319" s="273" t="s">
        <v>5750</v>
      </c>
      <c r="J4319" s="273" t="s">
        <v>373</v>
      </c>
      <c r="K4319" s="275">
        <v>0.35360000000000003</v>
      </c>
      <c r="L4319" s="275">
        <v>0.35360000000000003</v>
      </c>
      <c r="M4319" s="275">
        <v>0.32563700000000001</v>
      </c>
      <c r="N4319" s="276">
        <v>7.9080882352941213</v>
      </c>
      <c r="O4319" s="273"/>
      <c r="P4319" s="273"/>
    </row>
    <row r="4320" spans="1:16" s="11" customFormat="1">
      <c r="A4320" s="271">
        <v>4317</v>
      </c>
      <c r="C4320" s="272" t="s">
        <v>2469</v>
      </c>
      <c r="D4320" s="272" t="s">
        <v>2482</v>
      </c>
      <c r="E4320" s="272"/>
      <c r="F4320" s="273" t="s">
        <v>4094</v>
      </c>
      <c r="G4320" s="274">
        <v>308223240306</v>
      </c>
      <c r="H4320" s="273" t="s">
        <v>7922</v>
      </c>
      <c r="I4320" s="273" t="s">
        <v>5750</v>
      </c>
      <c r="J4320" s="273" t="s">
        <v>373</v>
      </c>
      <c r="K4320" s="275">
        <v>7.9299999999999995E-2</v>
      </c>
      <c r="L4320" s="275">
        <v>7.9299999999999995E-2</v>
      </c>
      <c r="M4320" s="275">
        <v>7.3043999999999998E-2</v>
      </c>
      <c r="N4320" s="276">
        <v>7.889029003783099</v>
      </c>
      <c r="O4320" s="273"/>
      <c r="P4320" s="273"/>
    </row>
    <row r="4321" spans="1:16" s="11" customFormat="1">
      <c r="A4321" s="271">
        <v>4318</v>
      </c>
      <c r="C4321" s="272" t="s">
        <v>2469</v>
      </c>
      <c r="D4321" s="272" t="s">
        <v>2482</v>
      </c>
      <c r="E4321" s="272"/>
      <c r="F4321" s="273" t="s">
        <v>4098</v>
      </c>
      <c r="G4321" s="274">
        <v>308223340102</v>
      </c>
      <c r="H4321" s="273" t="s">
        <v>6739</v>
      </c>
      <c r="I4321" s="273" t="s">
        <v>5750</v>
      </c>
      <c r="J4321" s="273" t="s">
        <v>373</v>
      </c>
      <c r="K4321" s="275">
        <v>0.55579999999999996</v>
      </c>
      <c r="L4321" s="275">
        <v>0.55579999999999996</v>
      </c>
      <c r="M4321" s="275">
        <v>0.51240300000000005</v>
      </c>
      <c r="N4321" s="276">
        <v>7.808024469233521</v>
      </c>
      <c r="O4321" s="273"/>
      <c r="P4321" s="273"/>
    </row>
    <row r="4322" spans="1:16" s="11" customFormat="1">
      <c r="A4322" s="271">
        <v>4319</v>
      </c>
      <c r="C4322" s="272" t="s">
        <v>2469</v>
      </c>
      <c r="D4322" s="272" t="s">
        <v>2482</v>
      </c>
      <c r="E4322" s="272"/>
      <c r="F4322" s="273" t="s">
        <v>7907</v>
      </c>
      <c r="G4322" s="274">
        <v>308223140603</v>
      </c>
      <c r="H4322" s="273" t="s">
        <v>7923</v>
      </c>
      <c r="I4322" s="273" t="s">
        <v>5750</v>
      </c>
      <c r="J4322" s="273" t="s">
        <v>373</v>
      </c>
      <c r="K4322" s="275">
        <v>0.49719999999999998</v>
      </c>
      <c r="L4322" s="275">
        <v>0.49719999999999998</v>
      </c>
      <c r="M4322" s="275">
        <v>0.45863999999999999</v>
      </c>
      <c r="N4322" s="276">
        <v>7.7554304102976648</v>
      </c>
      <c r="O4322" s="273"/>
      <c r="P4322" s="273"/>
    </row>
    <row r="4323" spans="1:16" s="11" customFormat="1">
      <c r="A4323" s="271">
        <v>4320</v>
      </c>
      <c r="C4323" s="272" t="s">
        <v>2469</v>
      </c>
      <c r="D4323" s="272" t="s">
        <v>2482</v>
      </c>
      <c r="E4323" s="272"/>
      <c r="F4323" s="273" t="s">
        <v>4077</v>
      </c>
      <c r="G4323" s="274">
        <v>308223240107</v>
      </c>
      <c r="H4323" s="273" t="s">
        <v>2729</v>
      </c>
      <c r="I4323" s="273" t="s">
        <v>5750</v>
      </c>
      <c r="J4323" s="273" t="s">
        <v>373</v>
      </c>
      <c r="K4323" s="275">
        <v>0.27760000000000001</v>
      </c>
      <c r="L4323" s="275">
        <v>0.27760000000000001</v>
      </c>
      <c r="M4323" s="275">
        <v>0.25663399999999997</v>
      </c>
      <c r="N4323" s="276">
        <v>7.552593659942378</v>
      </c>
      <c r="O4323" s="273"/>
      <c r="P4323" s="273"/>
    </row>
    <row r="4324" spans="1:16" s="11" customFormat="1">
      <c r="A4324" s="271">
        <v>4321</v>
      </c>
      <c r="C4324" s="272" t="s">
        <v>2469</v>
      </c>
      <c r="D4324" s="272" t="s">
        <v>2482</v>
      </c>
      <c r="E4324" s="272"/>
      <c r="F4324" s="273" t="s">
        <v>7867</v>
      </c>
      <c r="G4324" s="274">
        <v>308223340206</v>
      </c>
      <c r="H4324" s="273" t="s">
        <v>7924</v>
      </c>
      <c r="I4324" s="273" t="s">
        <v>5762</v>
      </c>
      <c r="J4324" s="273" t="s">
        <v>373</v>
      </c>
      <c r="K4324" s="275">
        <v>0.3906</v>
      </c>
      <c r="L4324" s="275">
        <v>0.3906</v>
      </c>
      <c r="M4324" s="275">
        <v>0.36111500000000002</v>
      </c>
      <c r="N4324" s="276">
        <v>7.5486431131592386</v>
      </c>
      <c r="O4324" s="273"/>
      <c r="P4324" s="273"/>
    </row>
    <row r="4325" spans="1:16" s="11" customFormat="1">
      <c r="A4325" s="271">
        <v>4322</v>
      </c>
      <c r="C4325" s="272" t="s">
        <v>2469</v>
      </c>
      <c r="D4325" s="272" t="s">
        <v>2482</v>
      </c>
      <c r="E4325" s="272"/>
      <c r="F4325" s="273" t="s">
        <v>7925</v>
      </c>
      <c r="G4325" s="274">
        <v>308223440401</v>
      </c>
      <c r="H4325" s="273" t="s">
        <v>6411</v>
      </c>
      <c r="I4325" s="273" t="s">
        <v>5750</v>
      </c>
      <c r="J4325" s="273" t="s">
        <v>373</v>
      </c>
      <c r="K4325" s="275">
        <v>0.38059999999999999</v>
      </c>
      <c r="L4325" s="275">
        <v>0.38059999999999999</v>
      </c>
      <c r="M4325" s="275">
        <v>0.35188900000000001</v>
      </c>
      <c r="N4325" s="276">
        <v>7.543615344193376</v>
      </c>
      <c r="O4325" s="273"/>
      <c r="P4325" s="273"/>
    </row>
    <row r="4326" spans="1:16" s="11" customFormat="1">
      <c r="A4326" s="271">
        <v>4323</v>
      </c>
      <c r="C4326" s="272" t="s">
        <v>2469</v>
      </c>
      <c r="D4326" s="272" t="s">
        <v>2482</v>
      </c>
      <c r="E4326" s="272"/>
      <c r="F4326" s="273" t="s">
        <v>7926</v>
      </c>
      <c r="G4326" s="274">
        <v>308223240203</v>
      </c>
      <c r="H4326" s="273" t="s">
        <v>7927</v>
      </c>
      <c r="I4326" s="273" t="s">
        <v>5750</v>
      </c>
      <c r="J4326" s="273" t="s">
        <v>373</v>
      </c>
      <c r="K4326" s="275">
        <v>0.67779999999999996</v>
      </c>
      <c r="L4326" s="275">
        <v>0.67779999999999996</v>
      </c>
      <c r="M4326" s="275">
        <v>0.62737299999999996</v>
      </c>
      <c r="N4326" s="276">
        <v>7.4398052522868099</v>
      </c>
      <c r="O4326" s="273"/>
      <c r="P4326" s="273"/>
    </row>
    <row r="4327" spans="1:16" s="11" customFormat="1">
      <c r="A4327" s="271">
        <v>4324</v>
      </c>
      <c r="C4327" s="272" t="s">
        <v>2469</v>
      </c>
      <c r="D4327" s="272" t="s">
        <v>2482</v>
      </c>
      <c r="E4327" s="272"/>
      <c r="F4327" s="273" t="s">
        <v>4096</v>
      </c>
      <c r="G4327" s="274">
        <v>308223440106</v>
      </c>
      <c r="H4327" s="273" t="s">
        <v>7928</v>
      </c>
      <c r="I4327" s="273" t="s">
        <v>5762</v>
      </c>
      <c r="J4327" s="273" t="s">
        <v>373</v>
      </c>
      <c r="K4327" s="275">
        <v>0.2452</v>
      </c>
      <c r="L4327" s="275">
        <v>0.2452</v>
      </c>
      <c r="M4327" s="275">
        <v>0.22724900000000001</v>
      </c>
      <c r="N4327" s="276">
        <v>7.3209624796084807</v>
      </c>
      <c r="O4327" s="273"/>
      <c r="P4327" s="273"/>
    </row>
    <row r="4328" spans="1:16" s="11" customFormat="1">
      <c r="A4328" s="271">
        <v>4325</v>
      </c>
      <c r="C4328" s="272" t="s">
        <v>2469</v>
      </c>
      <c r="D4328" s="272" t="s">
        <v>2482</v>
      </c>
      <c r="E4328" s="272"/>
      <c r="F4328" s="273" t="s">
        <v>7887</v>
      </c>
      <c r="G4328" s="274">
        <v>308223340401</v>
      </c>
      <c r="H4328" s="273" t="s">
        <v>7929</v>
      </c>
      <c r="I4328" s="273" t="s">
        <v>5750</v>
      </c>
      <c r="J4328" s="273" t="s">
        <v>373</v>
      </c>
      <c r="K4328" s="275">
        <v>0.55179999999999996</v>
      </c>
      <c r="L4328" s="275">
        <v>0.55179999999999996</v>
      </c>
      <c r="M4328" s="275">
        <v>0.51185599999999998</v>
      </c>
      <c r="N4328" s="276">
        <v>7.2388546574845929</v>
      </c>
      <c r="O4328" s="273"/>
      <c r="P4328" s="273"/>
    </row>
    <row r="4329" spans="1:16" s="11" customFormat="1">
      <c r="A4329" s="271">
        <v>4326</v>
      </c>
      <c r="C4329" s="272" t="s">
        <v>2469</v>
      </c>
      <c r="D4329" s="272" t="s">
        <v>2482</v>
      </c>
      <c r="E4329" s="272"/>
      <c r="F4329" s="273" t="s">
        <v>7907</v>
      </c>
      <c r="G4329" s="274">
        <v>308223140601</v>
      </c>
      <c r="H4329" s="273" t="s">
        <v>7342</v>
      </c>
      <c r="I4329" s="273" t="s">
        <v>5750</v>
      </c>
      <c r="J4329" s="273" t="s">
        <v>373</v>
      </c>
      <c r="K4329" s="275">
        <v>0.96899999999999997</v>
      </c>
      <c r="L4329" s="275">
        <v>0.96899999999999997</v>
      </c>
      <c r="M4329" s="275">
        <v>0.89909300000000003</v>
      </c>
      <c r="N4329" s="276">
        <v>7.2143446852425113</v>
      </c>
      <c r="O4329" s="273"/>
      <c r="P4329" s="273"/>
    </row>
    <row r="4330" spans="1:16" s="11" customFormat="1">
      <c r="A4330" s="271">
        <v>4327</v>
      </c>
      <c r="C4330" s="272" t="s">
        <v>2469</v>
      </c>
      <c r="D4330" s="272" t="s">
        <v>2482</v>
      </c>
      <c r="E4330" s="272"/>
      <c r="F4330" s="273" t="s">
        <v>4091</v>
      </c>
      <c r="G4330" s="274">
        <v>308223640303</v>
      </c>
      <c r="H4330" s="273" t="s">
        <v>7918</v>
      </c>
      <c r="I4330" s="273" t="s">
        <v>5750</v>
      </c>
      <c r="J4330" s="273" t="s">
        <v>373</v>
      </c>
      <c r="K4330" s="275">
        <v>0.29120000000000001</v>
      </c>
      <c r="L4330" s="275">
        <v>0.29120000000000001</v>
      </c>
      <c r="M4330" s="275">
        <v>0.27022099999999999</v>
      </c>
      <c r="N4330" s="276">
        <v>7.2043269230769313</v>
      </c>
      <c r="O4330" s="273"/>
      <c r="P4330" s="273"/>
    </row>
    <row r="4331" spans="1:16" s="11" customFormat="1">
      <c r="A4331" s="271">
        <v>4328</v>
      </c>
      <c r="C4331" s="272" t="s">
        <v>2469</v>
      </c>
      <c r="D4331" s="272" t="s">
        <v>2482</v>
      </c>
      <c r="E4331" s="272"/>
      <c r="F4331" s="273" t="s">
        <v>4094</v>
      </c>
      <c r="G4331" s="274">
        <v>308223240302</v>
      </c>
      <c r="H4331" s="273" t="s">
        <v>4277</v>
      </c>
      <c r="I4331" s="273" t="s">
        <v>5750</v>
      </c>
      <c r="J4331" s="273" t="s">
        <v>373</v>
      </c>
      <c r="K4331" s="275">
        <v>1.31935</v>
      </c>
      <c r="L4331" s="275">
        <v>1.31935</v>
      </c>
      <c r="M4331" s="275">
        <v>1.2246220000000001</v>
      </c>
      <c r="N4331" s="276">
        <v>7.1798991927843199</v>
      </c>
      <c r="O4331" s="273"/>
      <c r="P4331" s="273"/>
    </row>
    <row r="4332" spans="1:16" s="11" customFormat="1">
      <c r="A4332" s="271">
        <v>4329</v>
      </c>
      <c r="C4332" s="272" t="s">
        <v>2469</v>
      </c>
      <c r="D4332" s="272" t="s">
        <v>2482</v>
      </c>
      <c r="E4332" s="272"/>
      <c r="F4332" s="273" t="s">
        <v>7867</v>
      </c>
      <c r="G4332" s="274">
        <v>308223340201</v>
      </c>
      <c r="H4332" s="273" t="s">
        <v>7930</v>
      </c>
      <c r="I4332" s="273" t="s">
        <v>5750</v>
      </c>
      <c r="J4332" s="273" t="s">
        <v>373</v>
      </c>
      <c r="K4332" s="275">
        <v>0.99291499999999999</v>
      </c>
      <c r="L4332" s="275">
        <v>0.99291499999999999</v>
      </c>
      <c r="M4332" s="275">
        <v>0.92516299999999996</v>
      </c>
      <c r="N4332" s="276">
        <v>6.8235448150143805</v>
      </c>
      <c r="O4332" s="273"/>
      <c r="P4332" s="273"/>
    </row>
    <row r="4333" spans="1:16" s="11" customFormat="1">
      <c r="A4333" s="271">
        <v>4330</v>
      </c>
      <c r="C4333" s="272" t="s">
        <v>2469</v>
      </c>
      <c r="D4333" s="272" t="s">
        <v>2482</v>
      </c>
      <c r="E4333" s="272"/>
      <c r="F4333" s="273" t="s">
        <v>7917</v>
      </c>
      <c r="G4333" s="274">
        <v>308223340604</v>
      </c>
      <c r="H4333" s="273" t="s">
        <v>7931</v>
      </c>
      <c r="I4333" s="273" t="s">
        <v>5750</v>
      </c>
      <c r="J4333" s="273" t="s">
        <v>373</v>
      </c>
      <c r="K4333" s="275">
        <v>0.60718000000000005</v>
      </c>
      <c r="L4333" s="275">
        <v>0.60718000000000005</v>
      </c>
      <c r="M4333" s="275">
        <v>0.56616200000000005</v>
      </c>
      <c r="N4333" s="276">
        <v>6.7554926051582722</v>
      </c>
      <c r="O4333" s="273"/>
      <c r="P4333" s="273"/>
    </row>
    <row r="4334" spans="1:16" s="11" customFormat="1">
      <c r="A4334" s="271">
        <v>4331</v>
      </c>
      <c r="C4334" s="272" t="s">
        <v>2469</v>
      </c>
      <c r="D4334" s="272" t="s">
        <v>2482</v>
      </c>
      <c r="E4334" s="272"/>
      <c r="F4334" s="273" t="s">
        <v>4075</v>
      </c>
      <c r="G4334" s="274">
        <v>308223140403</v>
      </c>
      <c r="H4334" s="273" t="s">
        <v>7932</v>
      </c>
      <c r="I4334" s="273" t="s">
        <v>5750</v>
      </c>
      <c r="J4334" s="273" t="s">
        <v>373</v>
      </c>
      <c r="K4334" s="275">
        <v>0.621</v>
      </c>
      <c r="L4334" s="275">
        <v>0.621</v>
      </c>
      <c r="M4334" s="275">
        <v>0.57952199999999998</v>
      </c>
      <c r="N4334" s="276">
        <v>6.6792270531400995</v>
      </c>
      <c r="O4334" s="273"/>
      <c r="P4334" s="273"/>
    </row>
    <row r="4335" spans="1:16" s="11" customFormat="1">
      <c r="A4335" s="271">
        <v>4332</v>
      </c>
      <c r="C4335" s="272" t="s">
        <v>2469</v>
      </c>
      <c r="D4335" s="272" t="s">
        <v>2482</v>
      </c>
      <c r="E4335" s="272"/>
      <c r="F4335" s="273" t="s">
        <v>4096</v>
      </c>
      <c r="G4335" s="274">
        <v>308223440103</v>
      </c>
      <c r="H4335" s="273" t="s">
        <v>7933</v>
      </c>
      <c r="I4335" s="273" t="s">
        <v>5750</v>
      </c>
      <c r="J4335" s="273" t="s">
        <v>373</v>
      </c>
      <c r="K4335" s="275">
        <v>1.1189800000000001</v>
      </c>
      <c r="L4335" s="275">
        <v>1.1189800000000001</v>
      </c>
      <c r="M4335" s="275">
        <v>1.045032</v>
      </c>
      <c r="N4335" s="276">
        <v>6.6085184721800321</v>
      </c>
      <c r="O4335" s="273"/>
      <c r="P4335" s="273"/>
    </row>
    <row r="4336" spans="1:16" s="11" customFormat="1">
      <c r="A4336" s="271">
        <v>4333</v>
      </c>
      <c r="C4336" s="272" t="s">
        <v>2469</v>
      </c>
      <c r="D4336" s="272" t="s">
        <v>2482</v>
      </c>
      <c r="E4336" s="272"/>
      <c r="F4336" s="273" t="s">
        <v>4067</v>
      </c>
      <c r="G4336" s="274">
        <v>308223140305</v>
      </c>
      <c r="H4336" s="273" t="s">
        <v>7934</v>
      </c>
      <c r="I4336" s="273" t="s">
        <v>5750</v>
      </c>
      <c r="J4336" s="273" t="s">
        <v>373</v>
      </c>
      <c r="K4336" s="275">
        <v>1.4314</v>
      </c>
      <c r="L4336" s="275">
        <v>1.4314</v>
      </c>
      <c r="M4336" s="275">
        <v>1.3376110000000001</v>
      </c>
      <c r="N4336" s="276">
        <v>6.5522565320665009</v>
      </c>
      <c r="O4336" s="273"/>
      <c r="P4336" s="273"/>
    </row>
    <row r="4337" spans="1:16" s="11" customFormat="1">
      <c r="A4337" s="271">
        <v>4334</v>
      </c>
      <c r="C4337" s="272" t="s">
        <v>2469</v>
      </c>
      <c r="D4337" s="272" t="s">
        <v>2482</v>
      </c>
      <c r="E4337" s="272"/>
      <c r="F4337" s="273" t="s">
        <v>7915</v>
      </c>
      <c r="G4337" s="274">
        <v>308223440204</v>
      </c>
      <c r="H4337" s="273" t="s">
        <v>7935</v>
      </c>
      <c r="I4337" s="273" t="s">
        <v>5750</v>
      </c>
      <c r="J4337" s="273" t="s">
        <v>373</v>
      </c>
      <c r="K4337" s="275">
        <v>0.64350499999999999</v>
      </c>
      <c r="L4337" s="275">
        <v>0.64350499999999999</v>
      </c>
      <c r="M4337" s="275">
        <v>0.60185500000000003</v>
      </c>
      <c r="N4337" s="276">
        <v>6.4723661820809424</v>
      </c>
      <c r="O4337" s="273"/>
      <c r="P4337" s="273"/>
    </row>
    <row r="4338" spans="1:16" s="11" customFormat="1">
      <c r="A4338" s="271">
        <v>4335</v>
      </c>
      <c r="C4338" s="272" t="s">
        <v>2469</v>
      </c>
      <c r="D4338" s="272" t="s">
        <v>2482</v>
      </c>
      <c r="E4338" s="272"/>
      <c r="F4338" s="273" t="s">
        <v>4085</v>
      </c>
      <c r="G4338" s="274">
        <v>308223640205</v>
      </c>
      <c r="H4338" s="273" t="s">
        <v>7936</v>
      </c>
      <c r="I4338" s="273" t="s">
        <v>5750</v>
      </c>
      <c r="J4338" s="273" t="s">
        <v>373</v>
      </c>
      <c r="K4338" s="275">
        <v>0.68219300000000005</v>
      </c>
      <c r="L4338" s="275">
        <v>0.68219300000000005</v>
      </c>
      <c r="M4338" s="275">
        <v>0.63836400000000004</v>
      </c>
      <c r="N4338" s="276">
        <v>6.4247214497949994</v>
      </c>
      <c r="O4338" s="273"/>
      <c r="P4338" s="273"/>
    </row>
    <row r="4339" spans="1:16" s="11" customFormat="1">
      <c r="A4339" s="271">
        <v>4336</v>
      </c>
      <c r="C4339" s="272" t="s">
        <v>2469</v>
      </c>
      <c r="D4339" s="272" t="s">
        <v>2482</v>
      </c>
      <c r="E4339" s="272"/>
      <c r="F4339" s="273" t="s">
        <v>4096</v>
      </c>
      <c r="G4339" s="274">
        <v>308223440102</v>
      </c>
      <c r="H4339" s="273" t="s">
        <v>7937</v>
      </c>
      <c r="I4339" s="273" t="s">
        <v>5750</v>
      </c>
      <c r="J4339" s="273" t="s">
        <v>373</v>
      </c>
      <c r="K4339" s="275">
        <v>0.6462</v>
      </c>
      <c r="L4339" s="275">
        <v>0.6462</v>
      </c>
      <c r="M4339" s="275">
        <v>0.60487599999999997</v>
      </c>
      <c r="N4339" s="276">
        <v>6.3949241720829511</v>
      </c>
      <c r="O4339" s="273"/>
      <c r="P4339" s="273"/>
    </row>
    <row r="4340" spans="1:16" s="11" customFormat="1">
      <c r="A4340" s="271">
        <v>4337</v>
      </c>
      <c r="C4340" s="272" t="s">
        <v>2469</v>
      </c>
      <c r="D4340" s="272" t="s">
        <v>2482</v>
      </c>
      <c r="E4340" s="272"/>
      <c r="F4340" s="273" t="s">
        <v>7919</v>
      </c>
      <c r="G4340" s="274">
        <v>308223240401</v>
      </c>
      <c r="H4340" s="273" t="s">
        <v>7938</v>
      </c>
      <c r="I4340" s="273" t="s">
        <v>5750</v>
      </c>
      <c r="J4340" s="273" t="s">
        <v>373</v>
      </c>
      <c r="K4340" s="275">
        <v>0.1855</v>
      </c>
      <c r="L4340" s="275">
        <v>0.1855</v>
      </c>
      <c r="M4340" s="275">
        <v>0.173789</v>
      </c>
      <c r="N4340" s="276">
        <v>6.313207547169811</v>
      </c>
      <c r="O4340" s="273"/>
      <c r="P4340" s="273"/>
    </row>
    <row r="4341" spans="1:16" s="11" customFormat="1">
      <c r="A4341" s="271">
        <v>4338</v>
      </c>
      <c r="C4341" s="272" t="s">
        <v>2469</v>
      </c>
      <c r="D4341" s="272" t="s">
        <v>2482</v>
      </c>
      <c r="E4341" s="272"/>
      <c r="F4341" s="273" t="s">
        <v>7912</v>
      </c>
      <c r="G4341" s="274">
        <v>308223440301</v>
      </c>
      <c r="H4341" s="273" t="s">
        <v>7939</v>
      </c>
      <c r="I4341" s="273" t="s">
        <v>5750</v>
      </c>
      <c r="J4341" s="273" t="s">
        <v>373</v>
      </c>
      <c r="K4341" s="275">
        <v>0.43213499999999999</v>
      </c>
      <c r="L4341" s="275">
        <v>0.43213499999999999</v>
      </c>
      <c r="M4341" s="275">
        <v>0.40494400000000003</v>
      </c>
      <c r="N4341" s="276">
        <v>6.2922466358892395</v>
      </c>
      <c r="O4341" s="273"/>
      <c r="P4341" s="273"/>
    </row>
    <row r="4342" spans="1:16" s="11" customFormat="1">
      <c r="A4342" s="271">
        <v>4339</v>
      </c>
      <c r="C4342" s="272" t="s">
        <v>2469</v>
      </c>
      <c r="D4342" s="272" t="s">
        <v>2482</v>
      </c>
      <c r="E4342" s="272"/>
      <c r="F4342" s="273" t="s">
        <v>4083</v>
      </c>
      <c r="G4342" s="274">
        <v>308223540105</v>
      </c>
      <c r="H4342" s="273" t="s">
        <v>7940</v>
      </c>
      <c r="I4342" s="273" t="s">
        <v>5750</v>
      </c>
      <c r="J4342" s="273" t="s">
        <v>373</v>
      </c>
      <c r="K4342" s="275">
        <v>0.62317999999999996</v>
      </c>
      <c r="L4342" s="275">
        <v>0.62317999999999996</v>
      </c>
      <c r="M4342" s="275">
        <v>0.58413000000000004</v>
      </c>
      <c r="N4342" s="276">
        <v>6.2662473121730358</v>
      </c>
      <c r="O4342" s="273"/>
      <c r="P4342" s="273"/>
    </row>
    <row r="4343" spans="1:16" s="11" customFormat="1">
      <c r="A4343" s="271">
        <v>4340</v>
      </c>
      <c r="C4343" s="272" t="s">
        <v>2469</v>
      </c>
      <c r="D4343" s="272" t="s">
        <v>2482</v>
      </c>
      <c r="E4343" s="272"/>
      <c r="F4343" s="273" t="s">
        <v>7867</v>
      </c>
      <c r="G4343" s="274">
        <v>308223340207</v>
      </c>
      <c r="H4343" s="273" t="s">
        <v>7941</v>
      </c>
      <c r="I4343" s="273" t="s">
        <v>5750</v>
      </c>
      <c r="J4343" s="273" t="s">
        <v>373</v>
      </c>
      <c r="K4343" s="275">
        <v>0.30199999999999999</v>
      </c>
      <c r="L4343" s="275">
        <v>0.30199999999999999</v>
      </c>
      <c r="M4343" s="275">
        <v>0.28340199999999999</v>
      </c>
      <c r="N4343" s="276">
        <v>6.1582781456953661</v>
      </c>
      <c r="O4343" s="273"/>
      <c r="P4343" s="273"/>
    </row>
    <row r="4344" spans="1:16" s="11" customFormat="1">
      <c r="A4344" s="271">
        <v>4341</v>
      </c>
      <c r="C4344" s="272" t="s">
        <v>2469</v>
      </c>
      <c r="D4344" s="272" t="s">
        <v>2482</v>
      </c>
      <c r="E4344" s="272"/>
      <c r="F4344" s="273" t="s">
        <v>4098</v>
      </c>
      <c r="G4344" s="274">
        <v>308223340106</v>
      </c>
      <c r="H4344" s="273" t="s">
        <v>7942</v>
      </c>
      <c r="I4344" s="273" t="s">
        <v>5750</v>
      </c>
      <c r="J4344" s="273" t="s">
        <v>373</v>
      </c>
      <c r="K4344" s="275">
        <v>0.75114599999999998</v>
      </c>
      <c r="L4344" s="275">
        <v>0.75114599999999998</v>
      </c>
      <c r="M4344" s="275">
        <v>0.70533800000000002</v>
      </c>
      <c r="N4344" s="276">
        <v>6.0984149552816582</v>
      </c>
      <c r="O4344" s="273"/>
      <c r="P4344" s="273"/>
    </row>
    <row r="4345" spans="1:16" s="11" customFormat="1">
      <c r="A4345" s="271">
        <v>4342</v>
      </c>
      <c r="C4345" s="272" t="s">
        <v>2469</v>
      </c>
      <c r="D4345" s="272" t="s">
        <v>2482</v>
      </c>
      <c r="E4345" s="272"/>
      <c r="F4345" s="273" t="s">
        <v>7925</v>
      </c>
      <c r="G4345" s="274">
        <v>308223440404</v>
      </c>
      <c r="H4345" s="273" t="s">
        <v>7943</v>
      </c>
      <c r="I4345" s="273" t="s">
        <v>5750</v>
      </c>
      <c r="J4345" s="273" t="s">
        <v>373</v>
      </c>
      <c r="K4345" s="275">
        <v>0.4128</v>
      </c>
      <c r="L4345" s="275">
        <v>0.4128</v>
      </c>
      <c r="M4345" s="275">
        <v>0.38821600000000001</v>
      </c>
      <c r="N4345" s="276">
        <v>5.9554263565891459</v>
      </c>
      <c r="O4345" s="273"/>
      <c r="P4345" s="273"/>
    </row>
    <row r="4346" spans="1:16" s="11" customFormat="1">
      <c r="A4346" s="271">
        <v>4343</v>
      </c>
      <c r="C4346" s="272" t="s">
        <v>2469</v>
      </c>
      <c r="D4346" s="272" t="s">
        <v>2482</v>
      </c>
      <c r="E4346" s="272"/>
      <c r="F4346" s="273" t="s">
        <v>7944</v>
      </c>
      <c r="G4346" s="274">
        <v>308223240504</v>
      </c>
      <c r="H4346" s="273" t="s">
        <v>7945</v>
      </c>
      <c r="I4346" s="273" t="s">
        <v>5762</v>
      </c>
      <c r="J4346" s="273" t="s">
        <v>373</v>
      </c>
      <c r="K4346" s="275">
        <v>0.14280000000000001</v>
      </c>
      <c r="L4346" s="275">
        <v>0.14280000000000001</v>
      </c>
      <c r="M4346" s="275">
        <v>0.13433</v>
      </c>
      <c r="N4346" s="276">
        <v>5.9313725490196108</v>
      </c>
      <c r="O4346" s="273"/>
      <c r="P4346" s="273"/>
    </row>
    <row r="4347" spans="1:16" s="11" customFormat="1">
      <c r="A4347" s="271">
        <v>4344</v>
      </c>
      <c r="C4347" s="272" t="s">
        <v>2469</v>
      </c>
      <c r="D4347" s="272" t="s">
        <v>2482</v>
      </c>
      <c r="E4347" s="272"/>
      <c r="F4347" s="273" t="s">
        <v>7917</v>
      </c>
      <c r="G4347" s="274">
        <v>308223340603</v>
      </c>
      <c r="H4347" s="273" t="s">
        <v>7946</v>
      </c>
      <c r="I4347" s="273" t="s">
        <v>5762</v>
      </c>
      <c r="J4347" s="273" t="s">
        <v>373</v>
      </c>
      <c r="K4347" s="275">
        <v>0.50122</v>
      </c>
      <c r="L4347" s="275">
        <v>0.50122</v>
      </c>
      <c r="M4347" s="275">
        <v>0.47223700000000002</v>
      </c>
      <c r="N4347" s="276">
        <v>5.782490722636763</v>
      </c>
      <c r="O4347" s="273"/>
      <c r="P4347" s="273"/>
    </row>
    <row r="4348" spans="1:16" s="11" customFormat="1">
      <c r="A4348" s="271">
        <v>4345</v>
      </c>
      <c r="C4348" s="272" t="s">
        <v>2469</v>
      </c>
      <c r="D4348" s="272" t="s">
        <v>2482</v>
      </c>
      <c r="E4348" s="272"/>
      <c r="F4348" s="273" t="s">
        <v>4094</v>
      </c>
      <c r="G4348" s="274">
        <v>308223240304</v>
      </c>
      <c r="H4348" s="273" t="s">
        <v>7947</v>
      </c>
      <c r="I4348" s="273" t="s">
        <v>5750</v>
      </c>
      <c r="J4348" s="273" t="s">
        <v>373</v>
      </c>
      <c r="K4348" s="275">
        <v>5.62E-2</v>
      </c>
      <c r="L4348" s="275">
        <v>5.62E-2</v>
      </c>
      <c r="M4348" s="275">
        <v>5.2951999999999999E-2</v>
      </c>
      <c r="N4348" s="276">
        <v>5.7793594306049831</v>
      </c>
      <c r="O4348" s="273"/>
      <c r="P4348" s="273"/>
    </row>
    <row r="4349" spans="1:16" s="11" customFormat="1">
      <c r="A4349" s="271">
        <v>4346</v>
      </c>
      <c r="C4349" s="272" t="s">
        <v>2469</v>
      </c>
      <c r="D4349" s="272" t="s">
        <v>2482</v>
      </c>
      <c r="E4349" s="272"/>
      <c r="F4349" s="273" t="s">
        <v>7925</v>
      </c>
      <c r="G4349" s="274">
        <v>308223440403</v>
      </c>
      <c r="H4349" s="273" t="s">
        <v>7948</v>
      </c>
      <c r="I4349" s="273" t="s">
        <v>5750</v>
      </c>
      <c r="J4349" s="273" t="s">
        <v>373</v>
      </c>
      <c r="K4349" s="275">
        <v>0.79059999999999997</v>
      </c>
      <c r="L4349" s="275">
        <v>0.79059999999999997</v>
      </c>
      <c r="M4349" s="275">
        <v>0.74534199999999995</v>
      </c>
      <c r="N4349" s="276">
        <v>5.7245130280799428</v>
      </c>
      <c r="O4349" s="273"/>
      <c r="P4349" s="273"/>
    </row>
    <row r="4350" spans="1:16" s="11" customFormat="1">
      <c r="A4350" s="271">
        <v>4347</v>
      </c>
      <c r="C4350" s="272" t="s">
        <v>2469</v>
      </c>
      <c r="D4350" s="272" t="s">
        <v>2482</v>
      </c>
      <c r="E4350" s="272"/>
      <c r="F4350" s="273" t="s">
        <v>7915</v>
      </c>
      <c r="G4350" s="274">
        <v>308223440201</v>
      </c>
      <c r="H4350" s="273" t="s">
        <v>3392</v>
      </c>
      <c r="I4350" s="273" t="s">
        <v>5750</v>
      </c>
      <c r="J4350" s="273" t="s">
        <v>373</v>
      </c>
      <c r="K4350" s="275">
        <v>0.95860000000000001</v>
      </c>
      <c r="L4350" s="275">
        <v>0.95860000000000001</v>
      </c>
      <c r="M4350" s="275">
        <v>0.90389200000000003</v>
      </c>
      <c r="N4350" s="276">
        <v>5.7070728145211742</v>
      </c>
      <c r="O4350" s="273"/>
      <c r="P4350" s="273"/>
    </row>
    <row r="4351" spans="1:16" s="11" customFormat="1">
      <c r="A4351" s="271">
        <v>4348</v>
      </c>
      <c r="C4351" s="272" t="s">
        <v>2469</v>
      </c>
      <c r="D4351" s="272" t="s">
        <v>2482</v>
      </c>
      <c r="E4351" s="272"/>
      <c r="F4351" s="273" t="s">
        <v>7925</v>
      </c>
      <c r="G4351" s="274">
        <v>308223440402</v>
      </c>
      <c r="H4351" s="273" t="s">
        <v>7949</v>
      </c>
      <c r="I4351" s="273" t="s">
        <v>5750</v>
      </c>
      <c r="J4351" s="273" t="s">
        <v>373</v>
      </c>
      <c r="K4351" s="275">
        <v>0.61180000000000001</v>
      </c>
      <c r="L4351" s="275">
        <v>0.61180000000000001</v>
      </c>
      <c r="M4351" s="275">
        <v>0.57742199999999999</v>
      </c>
      <c r="N4351" s="276">
        <v>5.6191565871199769</v>
      </c>
      <c r="O4351" s="273"/>
      <c r="P4351" s="273"/>
    </row>
    <row r="4352" spans="1:16" s="11" customFormat="1">
      <c r="A4352" s="271">
        <v>4349</v>
      </c>
      <c r="C4352" s="272" t="s">
        <v>2469</v>
      </c>
      <c r="D4352" s="272" t="s">
        <v>2482</v>
      </c>
      <c r="E4352" s="272"/>
      <c r="F4352" s="273" t="s">
        <v>7912</v>
      </c>
      <c r="G4352" s="274">
        <v>308223440302</v>
      </c>
      <c r="H4352" s="273" t="s">
        <v>7950</v>
      </c>
      <c r="I4352" s="273" t="s">
        <v>5750</v>
      </c>
      <c r="J4352" s="273" t="s">
        <v>373</v>
      </c>
      <c r="K4352" s="275">
        <v>0.81006299999999998</v>
      </c>
      <c r="L4352" s="275">
        <v>0.81006299999999998</v>
      </c>
      <c r="M4352" s="275">
        <v>0.765822</v>
      </c>
      <c r="N4352" s="276">
        <v>5.4614270741905235</v>
      </c>
      <c r="O4352" s="273"/>
      <c r="P4352" s="273"/>
    </row>
    <row r="4353" spans="1:16" s="11" customFormat="1">
      <c r="A4353" s="271">
        <v>4350</v>
      </c>
      <c r="C4353" s="272" t="s">
        <v>2469</v>
      </c>
      <c r="D4353" s="272" t="s">
        <v>2482</v>
      </c>
      <c r="E4353" s="272"/>
      <c r="F4353" s="273" t="s">
        <v>7867</v>
      </c>
      <c r="G4353" s="274">
        <v>308223340202</v>
      </c>
      <c r="H4353" s="273" t="s">
        <v>7951</v>
      </c>
      <c r="I4353" s="273" t="s">
        <v>5750</v>
      </c>
      <c r="J4353" s="273" t="s">
        <v>373</v>
      </c>
      <c r="K4353" s="275">
        <v>0.71640000000000004</v>
      </c>
      <c r="L4353" s="275">
        <v>0.71640000000000004</v>
      </c>
      <c r="M4353" s="275">
        <v>0.67731600000000003</v>
      </c>
      <c r="N4353" s="276">
        <v>5.4556113902847576</v>
      </c>
      <c r="O4353" s="273"/>
      <c r="P4353" s="273"/>
    </row>
    <row r="4354" spans="1:16" s="11" customFormat="1">
      <c r="A4354" s="271">
        <v>4351</v>
      </c>
      <c r="C4354" s="272" t="s">
        <v>2469</v>
      </c>
      <c r="D4354" s="272" t="s">
        <v>2482</v>
      </c>
      <c r="E4354" s="272"/>
      <c r="F4354" s="273" t="s">
        <v>7926</v>
      </c>
      <c r="G4354" s="274">
        <v>308223240205</v>
      </c>
      <c r="H4354" s="273" t="s">
        <v>7952</v>
      </c>
      <c r="I4354" s="273" t="s">
        <v>5750</v>
      </c>
      <c r="J4354" s="273" t="s">
        <v>373</v>
      </c>
      <c r="K4354" s="275">
        <v>0.52059999999999995</v>
      </c>
      <c r="L4354" s="275">
        <v>0.52059999999999995</v>
      </c>
      <c r="M4354" s="275">
        <v>0.492456</v>
      </c>
      <c r="N4354" s="276">
        <v>5.4060699193238468</v>
      </c>
      <c r="O4354" s="273"/>
      <c r="P4354" s="273"/>
    </row>
    <row r="4355" spans="1:16" s="11" customFormat="1">
      <c r="A4355" s="271">
        <v>4352</v>
      </c>
      <c r="C4355" s="272" t="s">
        <v>2469</v>
      </c>
      <c r="D4355" s="272" t="s">
        <v>2482</v>
      </c>
      <c r="E4355" s="272"/>
      <c r="F4355" s="273" t="s">
        <v>4096</v>
      </c>
      <c r="G4355" s="274">
        <v>308223440104</v>
      </c>
      <c r="H4355" s="273" t="s">
        <v>5943</v>
      </c>
      <c r="I4355" s="273" t="s">
        <v>5750</v>
      </c>
      <c r="J4355" s="273" t="s">
        <v>373</v>
      </c>
      <c r="K4355" s="275">
        <v>0.49951600000000002</v>
      </c>
      <c r="L4355" s="275">
        <v>0.49951600000000002</v>
      </c>
      <c r="M4355" s="275">
        <v>0.47331299999999998</v>
      </c>
      <c r="N4355" s="276">
        <v>5.2456778161260162</v>
      </c>
      <c r="O4355" s="273"/>
      <c r="P4355" s="273"/>
    </row>
    <row r="4356" spans="1:16" s="11" customFormat="1">
      <c r="A4356" s="271">
        <v>4353</v>
      </c>
      <c r="C4356" s="272" t="s">
        <v>2469</v>
      </c>
      <c r="D4356" s="272" t="s">
        <v>2482</v>
      </c>
      <c r="E4356" s="272"/>
      <c r="F4356" s="273" t="s">
        <v>7926</v>
      </c>
      <c r="G4356" s="274">
        <v>308223240201</v>
      </c>
      <c r="H4356" s="273" t="s">
        <v>7953</v>
      </c>
      <c r="I4356" s="273" t="s">
        <v>5750</v>
      </c>
      <c r="J4356" s="273" t="s">
        <v>373</v>
      </c>
      <c r="K4356" s="275">
        <v>0.9254</v>
      </c>
      <c r="L4356" s="275">
        <v>0.9254</v>
      </c>
      <c r="M4356" s="275">
        <v>0.87786299999999995</v>
      </c>
      <c r="N4356" s="276">
        <v>5.1369137670196725</v>
      </c>
      <c r="O4356" s="273"/>
      <c r="P4356" s="273"/>
    </row>
    <row r="4357" spans="1:16" s="11" customFormat="1">
      <c r="A4357" s="271">
        <v>4354</v>
      </c>
      <c r="C4357" s="272" t="s">
        <v>2469</v>
      </c>
      <c r="D4357" s="272" t="s">
        <v>2482</v>
      </c>
      <c r="E4357" s="272"/>
      <c r="F4357" s="273" t="s">
        <v>4098</v>
      </c>
      <c r="G4357" s="274">
        <v>308223340103</v>
      </c>
      <c r="H4357" s="273" t="s">
        <v>7954</v>
      </c>
      <c r="I4357" s="273" t="s">
        <v>5750</v>
      </c>
      <c r="J4357" s="273" t="s">
        <v>373</v>
      </c>
      <c r="K4357" s="275">
        <v>1.0624</v>
      </c>
      <c r="L4357" s="275">
        <v>1.0624</v>
      </c>
      <c r="M4357" s="275">
        <v>1.0080709999999999</v>
      </c>
      <c r="N4357" s="276">
        <v>5.113798945783139</v>
      </c>
      <c r="O4357" s="273"/>
      <c r="P4357" s="273"/>
    </row>
    <row r="4358" spans="1:16" s="11" customFormat="1">
      <c r="A4358" s="271">
        <v>4355</v>
      </c>
      <c r="C4358" s="272" t="s">
        <v>2469</v>
      </c>
      <c r="D4358" s="272" t="s">
        <v>2482</v>
      </c>
      <c r="E4358" s="272"/>
      <c r="F4358" s="273" t="s">
        <v>4073</v>
      </c>
      <c r="G4358" s="274">
        <v>308223140104</v>
      </c>
      <c r="H4358" s="273" t="s">
        <v>7955</v>
      </c>
      <c r="I4358" s="273" t="s">
        <v>5762</v>
      </c>
      <c r="J4358" s="273" t="s">
        <v>373</v>
      </c>
      <c r="K4358" s="275">
        <v>0.1051</v>
      </c>
      <c r="L4358" s="275">
        <v>0.1051</v>
      </c>
      <c r="M4358" s="275">
        <v>9.9768999999999997E-2</v>
      </c>
      <c r="N4358" s="276">
        <v>5.0723120837297833</v>
      </c>
      <c r="O4358" s="273"/>
      <c r="P4358" s="273"/>
    </row>
    <row r="4359" spans="1:16" s="11" customFormat="1">
      <c r="A4359" s="271">
        <v>4356</v>
      </c>
      <c r="C4359" s="272" t="s">
        <v>2469</v>
      </c>
      <c r="D4359" s="272" t="s">
        <v>2482</v>
      </c>
      <c r="E4359" s="272"/>
      <c r="F4359" s="273" t="s">
        <v>7919</v>
      </c>
      <c r="G4359" s="274">
        <v>308223240405</v>
      </c>
      <c r="H4359" s="273" t="s">
        <v>7876</v>
      </c>
      <c r="I4359" s="273" t="s">
        <v>5750</v>
      </c>
      <c r="J4359" s="273" t="s">
        <v>373</v>
      </c>
      <c r="K4359" s="275">
        <v>0.51770000000000005</v>
      </c>
      <c r="L4359" s="275">
        <v>0.51770000000000005</v>
      </c>
      <c r="M4359" s="275">
        <v>0.49382700000000002</v>
      </c>
      <c r="N4359" s="276">
        <v>4.6113579293026907</v>
      </c>
      <c r="O4359" s="273"/>
      <c r="P4359" s="273"/>
    </row>
    <row r="4360" spans="1:16" s="11" customFormat="1">
      <c r="A4360" s="271">
        <v>4357</v>
      </c>
      <c r="C4360" s="272" t="s">
        <v>2469</v>
      </c>
      <c r="D4360" s="272" t="s">
        <v>2482</v>
      </c>
      <c r="E4360" s="272"/>
      <c r="F4360" s="273" t="s">
        <v>4091</v>
      </c>
      <c r="G4360" s="274">
        <v>308223640302</v>
      </c>
      <c r="H4360" s="273" t="s">
        <v>7956</v>
      </c>
      <c r="I4360" s="273" t="s">
        <v>5750</v>
      </c>
      <c r="J4360" s="273" t="s">
        <v>373</v>
      </c>
      <c r="K4360" s="275">
        <v>0.91395000000000004</v>
      </c>
      <c r="L4360" s="275">
        <v>0.91395000000000004</v>
      </c>
      <c r="M4360" s="275">
        <v>0.87382700000000002</v>
      </c>
      <c r="N4360" s="276">
        <v>4.3900651020296531</v>
      </c>
      <c r="O4360" s="273"/>
      <c r="P4360" s="273"/>
    </row>
    <row r="4361" spans="1:16" s="11" customFormat="1">
      <c r="A4361" s="271">
        <v>4358</v>
      </c>
      <c r="C4361" s="272" t="s">
        <v>2469</v>
      </c>
      <c r="D4361" s="272" t="s">
        <v>2482</v>
      </c>
      <c r="E4361" s="272"/>
      <c r="F4361" s="273" t="s">
        <v>7944</v>
      </c>
      <c r="G4361" s="274">
        <v>308223240501</v>
      </c>
      <c r="H4361" s="273" t="s">
        <v>7957</v>
      </c>
      <c r="I4361" s="273" t="s">
        <v>5750</v>
      </c>
      <c r="J4361" s="273" t="s">
        <v>373</v>
      </c>
      <c r="K4361" s="275">
        <v>0.38857999999999998</v>
      </c>
      <c r="L4361" s="275">
        <v>0.38857999999999998</v>
      </c>
      <c r="M4361" s="275">
        <v>0.37188100000000002</v>
      </c>
      <c r="N4361" s="276">
        <v>4.297441968191869</v>
      </c>
      <c r="O4361" s="273"/>
      <c r="P4361" s="273"/>
    </row>
    <row r="4362" spans="1:16" s="11" customFormat="1">
      <c r="A4362" s="271">
        <v>4359</v>
      </c>
      <c r="C4362" s="272" t="s">
        <v>2469</v>
      </c>
      <c r="D4362" s="272" t="s">
        <v>2482</v>
      </c>
      <c r="E4362" s="272"/>
      <c r="F4362" s="273" t="s">
        <v>7944</v>
      </c>
      <c r="G4362" s="274">
        <v>308223240503</v>
      </c>
      <c r="H4362" s="273" t="s">
        <v>7872</v>
      </c>
      <c r="I4362" s="273" t="s">
        <v>5750</v>
      </c>
      <c r="J4362" s="273" t="s">
        <v>373</v>
      </c>
      <c r="K4362" s="275">
        <v>3.3700000000000001E-2</v>
      </c>
      <c r="L4362" s="275">
        <v>3.3700000000000001E-2</v>
      </c>
      <c r="M4362" s="275">
        <v>3.2363999999999997E-2</v>
      </c>
      <c r="N4362" s="276">
        <v>3.9643916913946704</v>
      </c>
      <c r="O4362" s="273"/>
      <c r="P4362" s="273"/>
    </row>
    <row r="4363" spans="1:16" s="11" customFormat="1">
      <c r="A4363" s="271">
        <v>4360</v>
      </c>
      <c r="C4363" s="272" t="s">
        <v>2469</v>
      </c>
      <c r="D4363" s="272" t="s">
        <v>2482</v>
      </c>
      <c r="E4363" s="272"/>
      <c r="F4363" s="273" t="s">
        <v>7917</v>
      </c>
      <c r="G4363" s="274">
        <v>308223340601</v>
      </c>
      <c r="H4363" s="273" t="s">
        <v>7958</v>
      </c>
      <c r="I4363" s="273" t="s">
        <v>5750</v>
      </c>
      <c r="J4363" s="273" t="s">
        <v>373</v>
      </c>
      <c r="K4363" s="275">
        <v>0.33542</v>
      </c>
      <c r="L4363" s="275">
        <v>0.33542</v>
      </c>
      <c r="M4363" s="275">
        <v>0.32238299999999998</v>
      </c>
      <c r="N4363" s="276">
        <v>3.8867688271420966</v>
      </c>
      <c r="O4363" s="273"/>
      <c r="P4363" s="273"/>
    </row>
    <row r="4364" spans="1:16" s="11" customFormat="1">
      <c r="A4364" s="271">
        <v>4361</v>
      </c>
      <c r="C4364" s="272" t="s">
        <v>2469</v>
      </c>
      <c r="D4364" s="272" t="s">
        <v>2482</v>
      </c>
      <c r="E4364" s="272"/>
      <c r="F4364" s="273" t="s">
        <v>4098</v>
      </c>
      <c r="G4364" s="274">
        <v>308223340105</v>
      </c>
      <c r="H4364" s="273" t="s">
        <v>7959</v>
      </c>
      <c r="I4364" s="273" t="s">
        <v>5750</v>
      </c>
      <c r="J4364" s="273" t="s">
        <v>373</v>
      </c>
      <c r="K4364" s="275">
        <v>0.49919999999999998</v>
      </c>
      <c r="L4364" s="275">
        <v>0.49919999999999998</v>
      </c>
      <c r="M4364" s="275">
        <v>0.480103</v>
      </c>
      <c r="N4364" s="276">
        <v>3.8255208333333282</v>
      </c>
      <c r="O4364" s="273"/>
      <c r="P4364" s="273"/>
    </row>
    <row r="4365" spans="1:16" s="11" customFormat="1">
      <c r="A4365" s="271">
        <v>4362</v>
      </c>
      <c r="C4365" s="272" t="s">
        <v>2469</v>
      </c>
      <c r="D4365" s="272" t="s">
        <v>2482</v>
      </c>
      <c r="E4365" s="272"/>
      <c r="F4365" s="273" t="s">
        <v>7926</v>
      </c>
      <c r="G4365" s="274">
        <v>308223240204</v>
      </c>
      <c r="H4365" s="273" t="s">
        <v>7960</v>
      </c>
      <c r="I4365" s="273" t="s">
        <v>5750</v>
      </c>
      <c r="J4365" s="273" t="s">
        <v>373</v>
      </c>
      <c r="K4365" s="275">
        <v>0.37940000000000002</v>
      </c>
      <c r="L4365" s="275">
        <v>0.37940000000000002</v>
      </c>
      <c r="M4365" s="275">
        <v>0.364898</v>
      </c>
      <c r="N4365" s="276">
        <v>3.8223510806536671</v>
      </c>
      <c r="O4365" s="273"/>
      <c r="P4365" s="273"/>
    </row>
    <row r="4366" spans="1:16" s="11" customFormat="1">
      <c r="A4366" s="271">
        <v>4363</v>
      </c>
      <c r="C4366" s="272" t="s">
        <v>2469</v>
      </c>
      <c r="D4366" s="272" t="s">
        <v>2482</v>
      </c>
      <c r="E4366" s="272"/>
      <c r="F4366" s="273" t="s">
        <v>4091</v>
      </c>
      <c r="G4366" s="274">
        <v>308223640301</v>
      </c>
      <c r="H4366" s="273" t="s">
        <v>7961</v>
      </c>
      <c r="I4366" s="273" t="s">
        <v>5750</v>
      </c>
      <c r="J4366" s="273" t="s">
        <v>373</v>
      </c>
      <c r="K4366" s="275">
        <v>0.16908000000000001</v>
      </c>
      <c r="L4366" s="275">
        <v>0.16908000000000001</v>
      </c>
      <c r="M4366" s="275">
        <v>0.162689</v>
      </c>
      <c r="N4366" s="276">
        <v>3.7798675183345205</v>
      </c>
      <c r="O4366" s="273"/>
      <c r="P4366" s="273"/>
    </row>
    <row r="4367" spans="1:16" s="11" customFormat="1">
      <c r="A4367" s="271">
        <v>4364</v>
      </c>
      <c r="C4367" s="272" t="s">
        <v>2469</v>
      </c>
      <c r="D4367" s="272" t="s">
        <v>2482</v>
      </c>
      <c r="E4367" s="272"/>
      <c r="F4367" s="273" t="s">
        <v>4096</v>
      </c>
      <c r="G4367" s="274">
        <v>308223440105</v>
      </c>
      <c r="H4367" s="273" t="s">
        <v>7962</v>
      </c>
      <c r="I4367" s="273" t="s">
        <v>5750</v>
      </c>
      <c r="J4367" s="273" t="s">
        <v>373</v>
      </c>
      <c r="K4367" s="275">
        <v>0.70247499999999996</v>
      </c>
      <c r="L4367" s="275">
        <v>0.70247499999999996</v>
      </c>
      <c r="M4367" s="275">
        <v>0.67755299999999996</v>
      </c>
      <c r="N4367" s="276">
        <v>3.5477419125235778</v>
      </c>
      <c r="O4367" s="273"/>
      <c r="P4367" s="273"/>
    </row>
    <row r="4368" spans="1:16" s="11" customFormat="1">
      <c r="A4368" s="271">
        <v>4365</v>
      </c>
      <c r="C4368" s="272" t="s">
        <v>2469</v>
      </c>
      <c r="D4368" s="272" t="s">
        <v>2482</v>
      </c>
      <c r="E4368" s="272"/>
      <c r="F4368" s="273" t="s">
        <v>4077</v>
      </c>
      <c r="G4368" s="274">
        <v>308223240105</v>
      </c>
      <c r="H4368" s="273" t="s">
        <v>7963</v>
      </c>
      <c r="I4368" s="273" t="s">
        <v>5750</v>
      </c>
      <c r="J4368" s="273" t="s">
        <v>373</v>
      </c>
      <c r="K4368" s="275">
        <v>0.28170000000000001</v>
      </c>
      <c r="L4368" s="275">
        <v>0.28170000000000001</v>
      </c>
      <c r="M4368" s="275">
        <v>0.27225199999999999</v>
      </c>
      <c r="N4368" s="276">
        <v>3.3539226127085588</v>
      </c>
      <c r="O4368" s="273"/>
      <c r="P4368" s="273"/>
    </row>
    <row r="4369" spans="1:16" s="11" customFormat="1">
      <c r="A4369" s="271">
        <v>4366</v>
      </c>
      <c r="C4369" s="272" t="s">
        <v>2469</v>
      </c>
      <c r="D4369" s="272" t="s">
        <v>2482</v>
      </c>
      <c r="E4369" s="272"/>
      <c r="F4369" s="273" t="s">
        <v>7944</v>
      </c>
      <c r="G4369" s="274">
        <v>308223240502</v>
      </c>
      <c r="H4369" s="273" t="s">
        <v>7964</v>
      </c>
      <c r="I4369" s="273" t="s">
        <v>5750</v>
      </c>
      <c r="J4369" s="273" t="s">
        <v>373</v>
      </c>
      <c r="K4369" s="275">
        <v>0.48676000000000003</v>
      </c>
      <c r="L4369" s="275">
        <v>0.48676000000000003</v>
      </c>
      <c r="M4369" s="275">
        <v>0.47046100000000002</v>
      </c>
      <c r="N4369" s="276">
        <v>3.3484674172076603</v>
      </c>
      <c r="O4369" s="273"/>
      <c r="P4369" s="273"/>
    </row>
    <row r="4370" spans="1:16" s="11" customFormat="1">
      <c r="A4370" s="271">
        <v>4367</v>
      </c>
      <c r="C4370" s="272" t="s">
        <v>2469</v>
      </c>
      <c r="D4370" s="272" t="s">
        <v>2482</v>
      </c>
      <c r="E4370" s="272"/>
      <c r="F4370" s="273" t="s">
        <v>7926</v>
      </c>
      <c r="G4370" s="274">
        <v>308223240202</v>
      </c>
      <c r="H4370" s="273" t="s">
        <v>7965</v>
      </c>
      <c r="I4370" s="273" t="s">
        <v>5750</v>
      </c>
      <c r="J4370" s="273" t="s">
        <v>373</v>
      </c>
      <c r="K4370" s="275">
        <v>0.32979999999999998</v>
      </c>
      <c r="L4370" s="275">
        <v>0.32979999999999998</v>
      </c>
      <c r="M4370" s="275">
        <v>0.32138800000000001</v>
      </c>
      <c r="N4370" s="276">
        <v>2.5506367495451716</v>
      </c>
      <c r="O4370" s="273"/>
      <c r="P4370" s="273"/>
    </row>
    <row r="4371" spans="1:16" s="11" customFormat="1">
      <c r="A4371" s="271">
        <v>4368</v>
      </c>
      <c r="C4371" s="272" t="s">
        <v>2469</v>
      </c>
      <c r="D4371" s="272" t="s">
        <v>2482</v>
      </c>
      <c r="E4371" s="272"/>
      <c r="F4371" s="273" t="s">
        <v>7919</v>
      </c>
      <c r="G4371" s="274">
        <v>308223240403</v>
      </c>
      <c r="H4371" s="273" t="s">
        <v>7966</v>
      </c>
      <c r="I4371" s="273" t="s">
        <v>5750</v>
      </c>
      <c r="J4371" s="273" t="s">
        <v>373</v>
      </c>
      <c r="K4371" s="275">
        <v>0.41360000000000002</v>
      </c>
      <c r="L4371" s="275">
        <v>0.41360000000000002</v>
      </c>
      <c r="M4371" s="275">
        <v>0.40354099999999998</v>
      </c>
      <c r="N4371" s="276">
        <v>2.4320599613152902</v>
      </c>
      <c r="O4371" s="273"/>
      <c r="P4371" s="273"/>
    </row>
    <row r="4372" spans="1:16" s="11" customFormat="1">
      <c r="A4372" s="271">
        <v>4369</v>
      </c>
      <c r="C4372" s="272" t="s">
        <v>2469</v>
      </c>
      <c r="D4372" s="272" t="s">
        <v>2482</v>
      </c>
      <c r="E4372" s="272"/>
      <c r="F4372" s="273" t="s">
        <v>7867</v>
      </c>
      <c r="G4372" s="274">
        <v>308223340204</v>
      </c>
      <c r="H4372" s="273" t="s">
        <v>5995</v>
      </c>
      <c r="I4372" s="273" t="s">
        <v>5750</v>
      </c>
      <c r="J4372" s="273" t="s">
        <v>373</v>
      </c>
      <c r="K4372" s="275">
        <v>0.46779999999999999</v>
      </c>
      <c r="L4372" s="275">
        <v>0.46779999999999999</v>
      </c>
      <c r="M4372" s="275">
        <v>0.46026600000000001</v>
      </c>
      <c r="N4372" s="276">
        <v>1.6105173150919163</v>
      </c>
      <c r="O4372" s="273"/>
      <c r="P4372" s="273"/>
    </row>
    <row r="4373" spans="1:16" s="11" customFormat="1">
      <c r="A4373" s="271">
        <v>4370</v>
      </c>
      <c r="C4373" s="272" t="s">
        <v>2469</v>
      </c>
      <c r="D4373" s="272" t="s">
        <v>2482</v>
      </c>
      <c r="E4373" s="272"/>
      <c r="F4373" s="273" t="s">
        <v>7919</v>
      </c>
      <c r="G4373" s="274">
        <v>308223240402</v>
      </c>
      <c r="H4373" s="273" t="s">
        <v>7967</v>
      </c>
      <c r="I4373" s="273" t="s">
        <v>5750</v>
      </c>
      <c r="J4373" s="273" t="s">
        <v>373</v>
      </c>
      <c r="K4373" s="275">
        <v>0.47149999999999997</v>
      </c>
      <c r="L4373" s="275">
        <v>0.47149999999999997</v>
      </c>
      <c r="M4373" s="275">
        <v>0.46431499999999998</v>
      </c>
      <c r="N4373" s="276">
        <v>1.5238600212089071</v>
      </c>
      <c r="O4373" s="273"/>
      <c r="P4373" s="273"/>
    </row>
    <row r="4374" spans="1:16" s="11" customFormat="1">
      <c r="A4374" s="271">
        <v>4371</v>
      </c>
      <c r="C4374" s="272" t="s">
        <v>2469</v>
      </c>
      <c r="D4374" s="272" t="s">
        <v>2482</v>
      </c>
      <c r="E4374" s="272"/>
      <c r="F4374" s="273" t="s">
        <v>4113</v>
      </c>
      <c r="G4374" s="274">
        <v>308235240702</v>
      </c>
      <c r="H4374" s="273" t="s">
        <v>7968</v>
      </c>
      <c r="I4374" s="273" t="s">
        <v>5750</v>
      </c>
      <c r="J4374" s="273" t="s">
        <v>373</v>
      </c>
      <c r="K4374" s="275">
        <v>0.99560000000000004</v>
      </c>
      <c r="L4374" s="275">
        <v>0.99560000000000004</v>
      </c>
      <c r="M4374" s="275">
        <v>0.87868800000000002</v>
      </c>
      <c r="N4374" s="276">
        <v>11.742868621936523</v>
      </c>
      <c r="O4374" s="273"/>
      <c r="P4374" s="273"/>
    </row>
    <row r="4375" spans="1:16" s="11" customFormat="1">
      <c r="A4375" s="271">
        <v>4372</v>
      </c>
      <c r="C4375" s="272" t="s">
        <v>2469</v>
      </c>
      <c r="D4375" s="272" t="s">
        <v>2482</v>
      </c>
      <c r="E4375" s="272"/>
      <c r="F4375" s="273" t="s">
        <v>4113</v>
      </c>
      <c r="G4375" s="274">
        <v>308235240703</v>
      </c>
      <c r="H4375" s="273" t="s">
        <v>7969</v>
      </c>
      <c r="I4375" s="273" t="s">
        <v>5750</v>
      </c>
      <c r="J4375" s="273" t="s">
        <v>373</v>
      </c>
      <c r="K4375" s="275">
        <v>1.0064</v>
      </c>
      <c r="L4375" s="275">
        <v>1.0064</v>
      </c>
      <c r="M4375" s="275">
        <v>0.89824899999999996</v>
      </c>
      <c r="N4375" s="276">
        <v>10.746323529411764</v>
      </c>
      <c r="O4375" s="273"/>
      <c r="P4375" s="273"/>
    </row>
    <row r="4376" spans="1:16" s="11" customFormat="1">
      <c r="A4376" s="271">
        <v>4373</v>
      </c>
      <c r="C4376" s="272" t="s">
        <v>2469</v>
      </c>
      <c r="D4376" s="272" t="s">
        <v>2482</v>
      </c>
      <c r="E4376" s="272"/>
      <c r="F4376" s="273" t="s">
        <v>7970</v>
      </c>
      <c r="G4376" s="274">
        <v>308235340404</v>
      </c>
      <c r="H4376" s="273" t="s">
        <v>7971</v>
      </c>
      <c r="I4376" s="273" t="s">
        <v>5750</v>
      </c>
      <c r="J4376" s="273" t="s">
        <v>373</v>
      </c>
      <c r="K4376" s="275">
        <v>0.82189999999999996</v>
      </c>
      <c r="L4376" s="275">
        <v>0.82189999999999996</v>
      </c>
      <c r="M4376" s="275">
        <v>0.73709999999999998</v>
      </c>
      <c r="N4376" s="276">
        <v>10.317556880399074</v>
      </c>
      <c r="O4376" s="273"/>
      <c r="P4376" s="273"/>
    </row>
    <row r="4377" spans="1:16" s="11" customFormat="1">
      <c r="A4377" s="271">
        <v>4374</v>
      </c>
      <c r="C4377" s="272" t="s">
        <v>2469</v>
      </c>
      <c r="D4377" s="272" t="s">
        <v>2482</v>
      </c>
      <c r="E4377" s="272"/>
      <c r="F4377" s="273" t="s">
        <v>4108</v>
      </c>
      <c r="G4377" s="274">
        <v>308235240903</v>
      </c>
      <c r="H4377" s="273" t="s">
        <v>7972</v>
      </c>
      <c r="I4377" s="273" t="s">
        <v>5762</v>
      </c>
      <c r="J4377" s="273" t="s">
        <v>373</v>
      </c>
      <c r="K4377" s="275">
        <v>3.3000000000000002E-2</v>
      </c>
      <c r="L4377" s="275">
        <v>3.3000000000000002E-2</v>
      </c>
      <c r="M4377" s="275">
        <v>2.9700000000000001E-2</v>
      </c>
      <c r="N4377" s="276">
        <v>10.000000000000002</v>
      </c>
      <c r="O4377" s="273"/>
      <c r="P4377" s="273"/>
    </row>
    <row r="4378" spans="1:16" s="11" customFormat="1">
      <c r="A4378" s="271">
        <v>4375</v>
      </c>
      <c r="C4378" s="272" t="s">
        <v>2469</v>
      </c>
      <c r="D4378" s="272" t="s">
        <v>2482</v>
      </c>
      <c r="E4378" s="272"/>
      <c r="F4378" s="273" t="s">
        <v>7973</v>
      </c>
      <c r="G4378" s="274">
        <v>308235240205</v>
      </c>
      <c r="H4378" s="273" t="s">
        <v>7974</v>
      </c>
      <c r="I4378" s="273" t="s">
        <v>5762</v>
      </c>
      <c r="J4378" s="273" t="s">
        <v>373</v>
      </c>
      <c r="K4378" s="275">
        <v>0.30759999999999998</v>
      </c>
      <c r="L4378" s="275">
        <v>0.30759999999999998</v>
      </c>
      <c r="M4378" s="275">
        <v>0.27784799999999998</v>
      </c>
      <c r="N4378" s="276">
        <v>9.6723016905071528</v>
      </c>
      <c r="O4378" s="273"/>
      <c r="P4378" s="273"/>
    </row>
    <row r="4379" spans="1:16" s="11" customFormat="1">
      <c r="A4379" s="271">
        <v>4376</v>
      </c>
      <c r="C4379" s="272" t="s">
        <v>2469</v>
      </c>
      <c r="D4379" s="272" t="s">
        <v>2482</v>
      </c>
      <c r="E4379" s="272"/>
      <c r="F4379" s="273" t="s">
        <v>4120</v>
      </c>
      <c r="G4379" s="274">
        <v>308235140304</v>
      </c>
      <c r="H4379" s="273" t="s">
        <v>7975</v>
      </c>
      <c r="I4379" s="273" t="s">
        <v>5750</v>
      </c>
      <c r="J4379" s="273" t="s">
        <v>373</v>
      </c>
      <c r="K4379" s="275">
        <v>0.62960000000000005</v>
      </c>
      <c r="L4379" s="275">
        <v>0.62960000000000005</v>
      </c>
      <c r="M4379" s="275">
        <v>0.57141299999999995</v>
      </c>
      <c r="N4379" s="276">
        <v>9.241899618805606</v>
      </c>
      <c r="O4379" s="273"/>
      <c r="P4379" s="273"/>
    </row>
    <row r="4380" spans="1:16" s="11" customFormat="1">
      <c r="A4380" s="271">
        <v>4377</v>
      </c>
      <c r="C4380" s="272" t="s">
        <v>2469</v>
      </c>
      <c r="D4380" s="272" t="s">
        <v>2482</v>
      </c>
      <c r="E4380" s="272"/>
      <c r="F4380" s="273" t="s">
        <v>4118</v>
      </c>
      <c r="G4380" s="274">
        <v>308235140104</v>
      </c>
      <c r="H4380" s="273" t="s">
        <v>7976</v>
      </c>
      <c r="I4380" s="273" t="s">
        <v>5750</v>
      </c>
      <c r="J4380" s="273" t="s">
        <v>373</v>
      </c>
      <c r="K4380" s="275">
        <v>1.105</v>
      </c>
      <c r="L4380" s="275">
        <v>1.105</v>
      </c>
      <c r="M4380" s="275">
        <v>1.003878</v>
      </c>
      <c r="N4380" s="276">
        <v>9.1513122171945636</v>
      </c>
      <c r="O4380" s="273"/>
      <c r="P4380" s="273"/>
    </row>
    <row r="4381" spans="1:16" s="11" customFormat="1">
      <c r="A4381" s="271">
        <v>4378</v>
      </c>
      <c r="C4381" s="272" t="s">
        <v>2469</v>
      </c>
      <c r="D4381" s="272" t="s">
        <v>2482</v>
      </c>
      <c r="E4381" s="272"/>
      <c r="F4381" s="273" t="s">
        <v>4128</v>
      </c>
      <c r="G4381" s="274">
        <v>308235140405</v>
      </c>
      <c r="H4381" s="273" t="s">
        <v>7977</v>
      </c>
      <c r="I4381" s="273" t="s">
        <v>5750</v>
      </c>
      <c r="J4381" s="273" t="s">
        <v>373</v>
      </c>
      <c r="K4381" s="275">
        <v>0.29799999999999999</v>
      </c>
      <c r="L4381" s="275">
        <v>0.29799999999999999</v>
      </c>
      <c r="M4381" s="275">
        <v>0.27086900000000003</v>
      </c>
      <c r="N4381" s="276">
        <v>9.1043624161073708</v>
      </c>
      <c r="O4381" s="273"/>
      <c r="P4381" s="273"/>
    </row>
    <row r="4382" spans="1:16" s="11" customFormat="1">
      <c r="A4382" s="271">
        <v>4379</v>
      </c>
      <c r="C4382" s="272" t="s">
        <v>2469</v>
      </c>
      <c r="D4382" s="272" t="s">
        <v>2482</v>
      </c>
      <c r="E4382" s="272"/>
      <c r="F4382" s="273" t="s">
        <v>7978</v>
      </c>
      <c r="G4382" s="274">
        <v>308235140202</v>
      </c>
      <c r="H4382" s="273" t="s">
        <v>7979</v>
      </c>
      <c r="I4382" s="273" t="s">
        <v>5750</v>
      </c>
      <c r="J4382" s="273" t="s">
        <v>373</v>
      </c>
      <c r="K4382" s="275">
        <v>0.81299999999999994</v>
      </c>
      <c r="L4382" s="275">
        <v>0.81299999999999994</v>
      </c>
      <c r="M4382" s="275">
        <v>0.73920699999999995</v>
      </c>
      <c r="N4382" s="276">
        <v>9.0766297662976623</v>
      </c>
      <c r="O4382" s="273"/>
      <c r="P4382" s="273"/>
    </row>
    <row r="4383" spans="1:16" s="11" customFormat="1">
      <c r="A4383" s="271">
        <v>4380</v>
      </c>
      <c r="C4383" s="272" t="s">
        <v>2469</v>
      </c>
      <c r="D4383" s="272" t="s">
        <v>2482</v>
      </c>
      <c r="E4383" s="272"/>
      <c r="F4383" s="273" t="s">
        <v>4100</v>
      </c>
      <c r="G4383" s="274">
        <v>308235240803</v>
      </c>
      <c r="H4383" s="273" t="s">
        <v>7980</v>
      </c>
      <c r="I4383" s="273" t="s">
        <v>5750</v>
      </c>
      <c r="J4383" s="273" t="s">
        <v>373</v>
      </c>
      <c r="K4383" s="275">
        <v>0.72440000000000004</v>
      </c>
      <c r="L4383" s="275">
        <v>0.72440000000000004</v>
      </c>
      <c r="M4383" s="275">
        <v>0.65996600000000005</v>
      </c>
      <c r="N4383" s="276">
        <v>8.8948094975151832</v>
      </c>
      <c r="O4383" s="273"/>
      <c r="P4383" s="273"/>
    </row>
    <row r="4384" spans="1:16" s="11" customFormat="1">
      <c r="A4384" s="271">
        <v>4381</v>
      </c>
      <c r="C4384" s="272" t="s">
        <v>2469</v>
      </c>
      <c r="D4384" s="272" t="s">
        <v>2482</v>
      </c>
      <c r="E4384" s="272"/>
      <c r="F4384" s="273" t="s">
        <v>4118</v>
      </c>
      <c r="G4384" s="274">
        <v>308235140103</v>
      </c>
      <c r="H4384" s="273" t="s">
        <v>7981</v>
      </c>
      <c r="I4384" s="273" t="s">
        <v>5750</v>
      </c>
      <c r="J4384" s="273" t="s">
        <v>373</v>
      </c>
      <c r="K4384" s="275">
        <v>1.11711</v>
      </c>
      <c r="L4384" s="275">
        <v>1.11711</v>
      </c>
      <c r="M4384" s="275">
        <v>1.0197890000000001</v>
      </c>
      <c r="N4384" s="276">
        <v>8.7118546964936296</v>
      </c>
      <c r="O4384" s="273"/>
      <c r="P4384" s="273"/>
    </row>
    <row r="4385" spans="1:16" s="11" customFormat="1">
      <c r="A4385" s="271">
        <v>4382</v>
      </c>
      <c r="C4385" s="272" t="s">
        <v>2469</v>
      </c>
      <c r="D4385" s="272" t="s">
        <v>2482</v>
      </c>
      <c r="E4385" s="272"/>
      <c r="F4385" s="273" t="s">
        <v>4106</v>
      </c>
      <c r="G4385" s="274">
        <v>308235240405</v>
      </c>
      <c r="H4385" s="273" t="s">
        <v>7982</v>
      </c>
      <c r="I4385" s="273" t="s">
        <v>5750</v>
      </c>
      <c r="J4385" s="273" t="s">
        <v>373</v>
      </c>
      <c r="K4385" s="275">
        <v>1.5364</v>
      </c>
      <c r="L4385" s="275">
        <v>1.5364</v>
      </c>
      <c r="M4385" s="275">
        <v>1.411745</v>
      </c>
      <c r="N4385" s="276">
        <v>8.1134470190054646</v>
      </c>
      <c r="O4385" s="273"/>
      <c r="P4385" s="273"/>
    </row>
    <row r="4386" spans="1:16" s="11" customFormat="1">
      <c r="A4386" s="271">
        <v>4383</v>
      </c>
      <c r="C4386" s="272" t="s">
        <v>2469</v>
      </c>
      <c r="D4386" s="272" t="s">
        <v>2482</v>
      </c>
      <c r="E4386" s="272"/>
      <c r="F4386" s="273" t="s">
        <v>4120</v>
      </c>
      <c r="G4386" s="274">
        <v>308235140302</v>
      </c>
      <c r="H4386" s="273" t="s">
        <v>7983</v>
      </c>
      <c r="I4386" s="273" t="s">
        <v>5750</v>
      </c>
      <c r="J4386" s="273" t="s">
        <v>373</v>
      </c>
      <c r="K4386" s="275">
        <v>0.55688000000000004</v>
      </c>
      <c r="L4386" s="275">
        <v>0.55688000000000004</v>
      </c>
      <c r="M4386" s="275">
        <v>0.51178100000000004</v>
      </c>
      <c r="N4386" s="276">
        <v>8.0985131446631229</v>
      </c>
      <c r="O4386" s="273"/>
      <c r="P4386" s="273"/>
    </row>
    <row r="4387" spans="1:16" s="11" customFormat="1">
      <c r="A4387" s="271">
        <v>4384</v>
      </c>
      <c r="C4387" s="272" t="s">
        <v>2469</v>
      </c>
      <c r="D4387" s="272" t="s">
        <v>2482</v>
      </c>
      <c r="E4387" s="272"/>
      <c r="F4387" s="273" t="s">
        <v>4104</v>
      </c>
      <c r="G4387" s="274">
        <v>308235240502</v>
      </c>
      <c r="H4387" s="273" t="s">
        <v>7566</v>
      </c>
      <c r="I4387" s="273" t="s">
        <v>5750</v>
      </c>
      <c r="J4387" s="273" t="s">
        <v>373</v>
      </c>
      <c r="K4387" s="275">
        <v>0.81420000000000003</v>
      </c>
      <c r="L4387" s="275">
        <v>0.81420000000000003</v>
      </c>
      <c r="M4387" s="275">
        <v>0.74928600000000001</v>
      </c>
      <c r="N4387" s="276">
        <v>7.9727339719970551</v>
      </c>
      <c r="O4387" s="273"/>
      <c r="P4387" s="273"/>
    </row>
    <row r="4388" spans="1:16" s="11" customFormat="1">
      <c r="A4388" s="271">
        <v>4385</v>
      </c>
      <c r="C4388" s="272" t="s">
        <v>2469</v>
      </c>
      <c r="D4388" s="272" t="s">
        <v>2482</v>
      </c>
      <c r="E4388" s="272"/>
      <c r="F4388" s="273" t="s">
        <v>4120</v>
      </c>
      <c r="G4388" s="274">
        <v>308235140303</v>
      </c>
      <c r="H4388" s="273" t="s">
        <v>7984</v>
      </c>
      <c r="I4388" s="273" t="s">
        <v>5750</v>
      </c>
      <c r="J4388" s="273" t="s">
        <v>373</v>
      </c>
      <c r="K4388" s="275">
        <v>0.80220000000000002</v>
      </c>
      <c r="L4388" s="275">
        <v>0.80220000000000002</v>
      </c>
      <c r="M4388" s="275">
        <v>0.73873900000000003</v>
      </c>
      <c r="N4388" s="276">
        <v>7.9108701072051844</v>
      </c>
      <c r="O4388" s="273"/>
      <c r="P4388" s="273"/>
    </row>
    <row r="4389" spans="1:16" s="11" customFormat="1">
      <c r="A4389" s="271">
        <v>4386</v>
      </c>
      <c r="C4389" s="272" t="s">
        <v>2469</v>
      </c>
      <c r="D4389" s="272" t="s">
        <v>2482</v>
      </c>
      <c r="E4389" s="272"/>
      <c r="F4389" s="273" t="s">
        <v>4118</v>
      </c>
      <c r="G4389" s="274">
        <v>308235140105</v>
      </c>
      <c r="H4389" s="273" t="s">
        <v>7985</v>
      </c>
      <c r="I4389" s="273" t="s">
        <v>5750</v>
      </c>
      <c r="J4389" s="273" t="s">
        <v>373</v>
      </c>
      <c r="K4389" s="275">
        <v>7.9399999999999998E-2</v>
      </c>
      <c r="L4389" s="275">
        <v>7.9399999999999998E-2</v>
      </c>
      <c r="M4389" s="275">
        <v>7.3362999999999998E-2</v>
      </c>
      <c r="N4389" s="276">
        <v>7.603274559193955</v>
      </c>
      <c r="O4389" s="273"/>
      <c r="P4389" s="273"/>
    </row>
    <row r="4390" spans="1:16" s="11" customFormat="1">
      <c r="A4390" s="271">
        <v>4387</v>
      </c>
      <c r="C4390" s="272" t="s">
        <v>2469</v>
      </c>
      <c r="D4390" s="272" t="s">
        <v>2482</v>
      </c>
      <c r="E4390" s="272"/>
      <c r="F4390" s="273" t="s">
        <v>4102</v>
      </c>
      <c r="G4390" s="274">
        <v>308235340202</v>
      </c>
      <c r="H4390" s="273" t="s">
        <v>6124</v>
      </c>
      <c r="I4390" s="273" t="s">
        <v>5750</v>
      </c>
      <c r="J4390" s="273" t="s">
        <v>373</v>
      </c>
      <c r="K4390" s="275">
        <v>0.83940000000000003</v>
      </c>
      <c r="L4390" s="275">
        <v>0.83940000000000003</v>
      </c>
      <c r="M4390" s="275">
        <v>0.77926600000000001</v>
      </c>
      <c r="N4390" s="276">
        <v>7.1639266142482745</v>
      </c>
      <c r="O4390" s="273"/>
      <c r="P4390" s="273"/>
    </row>
    <row r="4391" spans="1:16" s="11" customFormat="1">
      <c r="A4391" s="271">
        <v>4388</v>
      </c>
      <c r="C4391" s="272" t="s">
        <v>2469</v>
      </c>
      <c r="D4391" s="272" t="s">
        <v>2482</v>
      </c>
      <c r="E4391" s="272"/>
      <c r="F4391" s="273" t="s">
        <v>4122</v>
      </c>
      <c r="G4391" s="274">
        <v>308235240302</v>
      </c>
      <c r="H4391" s="273" t="s">
        <v>7986</v>
      </c>
      <c r="I4391" s="273" t="s">
        <v>5750</v>
      </c>
      <c r="J4391" s="273" t="s">
        <v>373</v>
      </c>
      <c r="K4391" s="275">
        <v>0.56999999999999995</v>
      </c>
      <c r="L4391" s="275">
        <v>0.56999999999999995</v>
      </c>
      <c r="M4391" s="275">
        <v>0.53068199999999999</v>
      </c>
      <c r="N4391" s="276">
        <v>6.8978947368421002</v>
      </c>
      <c r="O4391" s="273"/>
      <c r="P4391" s="273"/>
    </row>
    <row r="4392" spans="1:16" s="11" customFormat="1">
      <c r="A4392" s="271">
        <v>4389</v>
      </c>
      <c r="C4392" s="272" t="s">
        <v>2469</v>
      </c>
      <c r="D4392" s="272" t="s">
        <v>2482</v>
      </c>
      <c r="E4392" s="272"/>
      <c r="F4392" s="273" t="s">
        <v>7978</v>
      </c>
      <c r="G4392" s="274">
        <v>308235140201</v>
      </c>
      <c r="H4392" s="273" t="s">
        <v>7987</v>
      </c>
      <c r="I4392" s="273" t="s">
        <v>5750</v>
      </c>
      <c r="J4392" s="273" t="s">
        <v>373</v>
      </c>
      <c r="K4392" s="275">
        <v>0.41099999999999998</v>
      </c>
      <c r="L4392" s="275">
        <v>0.41099999999999998</v>
      </c>
      <c r="M4392" s="275">
        <v>0.382685</v>
      </c>
      <c r="N4392" s="276">
        <v>6.88929440389294</v>
      </c>
      <c r="O4392" s="273"/>
      <c r="P4392" s="273"/>
    </row>
    <row r="4393" spans="1:16" s="11" customFormat="1">
      <c r="A4393" s="271">
        <v>4390</v>
      </c>
      <c r="C4393" s="272" t="s">
        <v>2469</v>
      </c>
      <c r="D4393" s="272" t="s">
        <v>2482</v>
      </c>
      <c r="E4393" s="272"/>
      <c r="F4393" s="273" t="s">
        <v>4100</v>
      </c>
      <c r="G4393" s="274">
        <v>308235240802</v>
      </c>
      <c r="H4393" s="273" t="s">
        <v>6002</v>
      </c>
      <c r="I4393" s="273" t="s">
        <v>5750</v>
      </c>
      <c r="J4393" s="273" t="s">
        <v>373</v>
      </c>
      <c r="K4393" s="275">
        <v>0.64259999999999995</v>
      </c>
      <c r="L4393" s="275">
        <v>0.64259999999999995</v>
      </c>
      <c r="M4393" s="275">
        <v>0.59917900000000002</v>
      </c>
      <c r="N4393" s="276">
        <v>6.7570806100217764</v>
      </c>
      <c r="O4393" s="273"/>
      <c r="P4393" s="273"/>
    </row>
    <row r="4394" spans="1:16" s="11" customFormat="1">
      <c r="A4394" s="271">
        <v>4391</v>
      </c>
      <c r="C4394" s="272" t="s">
        <v>2469</v>
      </c>
      <c r="D4394" s="272" t="s">
        <v>2482</v>
      </c>
      <c r="E4394" s="272"/>
      <c r="F4394" s="273" t="s">
        <v>4106</v>
      </c>
      <c r="G4394" s="274">
        <v>308235240403</v>
      </c>
      <c r="H4394" s="273" t="s">
        <v>7988</v>
      </c>
      <c r="I4394" s="273" t="s">
        <v>5750</v>
      </c>
      <c r="J4394" s="273" t="s">
        <v>373</v>
      </c>
      <c r="K4394" s="275">
        <v>1.2114</v>
      </c>
      <c r="L4394" s="275">
        <v>1.2114</v>
      </c>
      <c r="M4394" s="275">
        <v>1.13104</v>
      </c>
      <c r="N4394" s="276">
        <v>6.6336470199768849</v>
      </c>
      <c r="O4394" s="273"/>
      <c r="P4394" s="273"/>
    </row>
    <row r="4395" spans="1:16" s="11" customFormat="1">
      <c r="A4395" s="271">
        <v>4392</v>
      </c>
      <c r="C4395" s="272" t="s">
        <v>2469</v>
      </c>
      <c r="D4395" s="272" t="s">
        <v>2482</v>
      </c>
      <c r="E4395" s="272"/>
      <c r="F4395" s="273" t="s">
        <v>7978</v>
      </c>
      <c r="G4395" s="274">
        <v>308235140203</v>
      </c>
      <c r="H4395" s="273" t="s">
        <v>7989</v>
      </c>
      <c r="I4395" s="273" t="s">
        <v>5750</v>
      </c>
      <c r="J4395" s="273" t="s">
        <v>373</v>
      </c>
      <c r="K4395" s="275">
        <v>0.34179999999999999</v>
      </c>
      <c r="L4395" s="275">
        <v>0.34179999999999999</v>
      </c>
      <c r="M4395" s="275">
        <v>0.31924599999999997</v>
      </c>
      <c r="N4395" s="276">
        <v>6.5985956699824513</v>
      </c>
      <c r="O4395" s="273"/>
      <c r="P4395" s="273"/>
    </row>
    <row r="4396" spans="1:16" s="11" customFormat="1">
      <c r="A4396" s="271">
        <v>4393</v>
      </c>
      <c r="C4396" s="272" t="s">
        <v>2469</v>
      </c>
      <c r="D4396" s="272" t="s">
        <v>2482</v>
      </c>
      <c r="E4396" s="272"/>
      <c r="F4396" s="273" t="s">
        <v>7970</v>
      </c>
      <c r="G4396" s="274">
        <v>308235340401</v>
      </c>
      <c r="H4396" s="273" t="s">
        <v>7990</v>
      </c>
      <c r="I4396" s="273" t="s">
        <v>5750</v>
      </c>
      <c r="J4396" s="273" t="s">
        <v>373</v>
      </c>
      <c r="K4396" s="275">
        <v>1.1734</v>
      </c>
      <c r="L4396" s="275">
        <v>1.1734</v>
      </c>
      <c r="M4396" s="275">
        <v>1.096163</v>
      </c>
      <c r="N4396" s="276">
        <v>6.5823248679052329</v>
      </c>
      <c r="O4396" s="273"/>
      <c r="P4396" s="273"/>
    </row>
    <row r="4397" spans="1:16" s="11" customFormat="1">
      <c r="A4397" s="271">
        <v>4394</v>
      </c>
      <c r="C4397" s="272" t="s">
        <v>2469</v>
      </c>
      <c r="D4397" s="272" t="s">
        <v>2482</v>
      </c>
      <c r="E4397" s="272"/>
      <c r="F4397" s="273" t="s">
        <v>7970</v>
      </c>
      <c r="G4397" s="274">
        <v>308235340402</v>
      </c>
      <c r="H4397" s="273" t="s">
        <v>7991</v>
      </c>
      <c r="I4397" s="273" t="s">
        <v>5750</v>
      </c>
      <c r="J4397" s="273" t="s">
        <v>373</v>
      </c>
      <c r="K4397" s="275">
        <v>0.27960000000000002</v>
      </c>
      <c r="L4397" s="275">
        <v>0.27960000000000002</v>
      </c>
      <c r="M4397" s="275">
        <v>0.26132899999999998</v>
      </c>
      <c r="N4397" s="276">
        <v>6.5346924177396399</v>
      </c>
      <c r="O4397" s="273"/>
      <c r="P4397" s="273"/>
    </row>
    <row r="4398" spans="1:16" s="11" customFormat="1">
      <c r="A4398" s="271">
        <v>4395</v>
      </c>
      <c r="C4398" s="272" t="s">
        <v>2469</v>
      </c>
      <c r="D4398" s="272" t="s">
        <v>2482</v>
      </c>
      <c r="E4398" s="272"/>
      <c r="F4398" s="273" t="s">
        <v>4110</v>
      </c>
      <c r="G4398" s="274">
        <v>308235240102</v>
      </c>
      <c r="H4398" s="273" t="s">
        <v>7992</v>
      </c>
      <c r="I4398" s="273" t="s">
        <v>5750</v>
      </c>
      <c r="J4398" s="273" t="s">
        <v>373</v>
      </c>
      <c r="K4398" s="275">
        <v>0.52880000000000005</v>
      </c>
      <c r="L4398" s="275">
        <v>0.52880000000000005</v>
      </c>
      <c r="M4398" s="275">
        <v>0.49500899999999998</v>
      </c>
      <c r="N4398" s="276">
        <v>6.3901285930408598</v>
      </c>
      <c r="O4398" s="273"/>
      <c r="P4398" s="273"/>
    </row>
    <row r="4399" spans="1:16" s="11" customFormat="1">
      <c r="A4399" s="271">
        <v>4396</v>
      </c>
      <c r="C4399" s="272" t="s">
        <v>2469</v>
      </c>
      <c r="D4399" s="272" t="s">
        <v>2482</v>
      </c>
      <c r="E4399" s="272"/>
      <c r="F4399" s="273" t="s">
        <v>4128</v>
      </c>
      <c r="G4399" s="274">
        <v>308235140404</v>
      </c>
      <c r="H4399" s="273" t="s">
        <v>7742</v>
      </c>
      <c r="I4399" s="273" t="s">
        <v>5750</v>
      </c>
      <c r="J4399" s="273" t="s">
        <v>373</v>
      </c>
      <c r="K4399" s="275">
        <v>0.59240000000000004</v>
      </c>
      <c r="L4399" s="275">
        <v>0.59240000000000004</v>
      </c>
      <c r="M4399" s="275">
        <v>0.55508100000000005</v>
      </c>
      <c r="N4399" s="276">
        <v>6.2996286293045225</v>
      </c>
      <c r="O4399" s="273"/>
      <c r="P4399" s="273"/>
    </row>
    <row r="4400" spans="1:16" s="11" customFormat="1">
      <c r="A4400" s="271">
        <v>4397</v>
      </c>
      <c r="C4400" s="272" t="s">
        <v>2469</v>
      </c>
      <c r="D4400" s="272" t="s">
        <v>2482</v>
      </c>
      <c r="E4400" s="272"/>
      <c r="F4400" s="273" t="s">
        <v>4110</v>
      </c>
      <c r="G4400" s="274">
        <v>308235240104</v>
      </c>
      <c r="H4400" s="273" t="s">
        <v>7993</v>
      </c>
      <c r="I4400" s="273" t="s">
        <v>5750</v>
      </c>
      <c r="J4400" s="273" t="s">
        <v>373</v>
      </c>
      <c r="K4400" s="275">
        <v>0.1459</v>
      </c>
      <c r="L4400" s="275">
        <v>0.1459</v>
      </c>
      <c r="M4400" s="275">
        <v>0.136854</v>
      </c>
      <c r="N4400" s="276">
        <v>6.2001370801919116</v>
      </c>
      <c r="O4400" s="273"/>
      <c r="P4400" s="273"/>
    </row>
    <row r="4401" spans="1:16" s="11" customFormat="1">
      <c r="A4401" s="271">
        <v>4398</v>
      </c>
      <c r="C4401" s="272" t="s">
        <v>2469</v>
      </c>
      <c r="D4401" s="272" t="s">
        <v>2482</v>
      </c>
      <c r="E4401" s="272"/>
      <c r="F4401" s="273" t="s">
        <v>7973</v>
      </c>
      <c r="G4401" s="274">
        <v>308235240201</v>
      </c>
      <c r="H4401" s="273" t="s">
        <v>7994</v>
      </c>
      <c r="I4401" s="273" t="s">
        <v>5750</v>
      </c>
      <c r="J4401" s="273" t="s">
        <v>373</v>
      </c>
      <c r="K4401" s="275">
        <v>1.0973999999999999</v>
      </c>
      <c r="L4401" s="275">
        <v>1.0973999999999999</v>
      </c>
      <c r="M4401" s="275">
        <v>1.030046</v>
      </c>
      <c r="N4401" s="276">
        <v>6.1375979588117291</v>
      </c>
      <c r="O4401" s="273"/>
      <c r="P4401" s="273"/>
    </row>
    <row r="4402" spans="1:16" s="11" customFormat="1">
      <c r="A4402" s="271">
        <v>4399</v>
      </c>
      <c r="C4402" s="272" t="s">
        <v>2469</v>
      </c>
      <c r="D4402" s="272" t="s">
        <v>2482</v>
      </c>
      <c r="E4402" s="272"/>
      <c r="F4402" s="273" t="s">
        <v>4110</v>
      </c>
      <c r="G4402" s="274">
        <v>308235240103</v>
      </c>
      <c r="H4402" s="273" t="s">
        <v>7995</v>
      </c>
      <c r="I4402" s="273" t="s">
        <v>5750</v>
      </c>
      <c r="J4402" s="273" t="s">
        <v>373</v>
      </c>
      <c r="K4402" s="275">
        <v>0.40579999999999999</v>
      </c>
      <c r="L4402" s="275">
        <v>0.40579999999999999</v>
      </c>
      <c r="M4402" s="275">
        <v>0.38105800000000001</v>
      </c>
      <c r="N4402" s="276">
        <v>6.0970921636273996</v>
      </c>
      <c r="O4402" s="273"/>
      <c r="P4402" s="273"/>
    </row>
    <row r="4403" spans="1:16" s="11" customFormat="1">
      <c r="A4403" s="271">
        <v>4400</v>
      </c>
      <c r="C4403" s="272" t="s">
        <v>2469</v>
      </c>
      <c r="D4403" s="272" t="s">
        <v>2482</v>
      </c>
      <c r="E4403" s="272"/>
      <c r="F4403" s="273" t="s">
        <v>4106</v>
      </c>
      <c r="G4403" s="274">
        <v>308235240406</v>
      </c>
      <c r="H4403" s="273" t="s">
        <v>7996</v>
      </c>
      <c r="I4403" s="273" t="s">
        <v>5750</v>
      </c>
      <c r="J4403" s="273" t="s">
        <v>373</v>
      </c>
      <c r="K4403" s="275">
        <v>0.52210000000000001</v>
      </c>
      <c r="L4403" s="275">
        <v>0.52210000000000001</v>
      </c>
      <c r="M4403" s="275">
        <v>0.49046600000000001</v>
      </c>
      <c r="N4403" s="276">
        <v>6.0589925301666341</v>
      </c>
      <c r="O4403" s="273"/>
      <c r="P4403" s="273"/>
    </row>
    <row r="4404" spans="1:16" s="11" customFormat="1">
      <c r="A4404" s="271">
        <v>4401</v>
      </c>
      <c r="C4404" s="272" t="s">
        <v>2469</v>
      </c>
      <c r="D4404" s="272" t="s">
        <v>2482</v>
      </c>
      <c r="E4404" s="272"/>
      <c r="F4404" s="273" t="s">
        <v>4122</v>
      </c>
      <c r="G4404" s="274">
        <v>308235240303</v>
      </c>
      <c r="H4404" s="273" t="s">
        <v>7997</v>
      </c>
      <c r="I4404" s="273" t="s">
        <v>5750</v>
      </c>
      <c r="J4404" s="273" t="s">
        <v>373</v>
      </c>
      <c r="K4404" s="275">
        <v>0.98060000000000003</v>
      </c>
      <c r="L4404" s="275">
        <v>0.98060000000000003</v>
      </c>
      <c r="M4404" s="275">
        <v>0.92147199999999996</v>
      </c>
      <c r="N4404" s="276">
        <v>6.029777687130335</v>
      </c>
      <c r="O4404" s="273"/>
      <c r="P4404" s="273"/>
    </row>
    <row r="4405" spans="1:16" s="11" customFormat="1">
      <c r="A4405" s="271">
        <v>4402</v>
      </c>
      <c r="C4405" s="272" t="s">
        <v>2469</v>
      </c>
      <c r="D4405" s="272" t="s">
        <v>2482</v>
      </c>
      <c r="E4405" s="272"/>
      <c r="F4405" s="273" t="s">
        <v>7973</v>
      </c>
      <c r="G4405" s="274">
        <v>308235240202</v>
      </c>
      <c r="H4405" s="273" t="s">
        <v>6358</v>
      </c>
      <c r="I4405" s="273" t="s">
        <v>5750</v>
      </c>
      <c r="J4405" s="273" t="s">
        <v>373</v>
      </c>
      <c r="K4405" s="275">
        <v>1.1494</v>
      </c>
      <c r="L4405" s="275">
        <v>1.1494</v>
      </c>
      <c r="M4405" s="275">
        <v>1.080306</v>
      </c>
      <c r="N4405" s="276">
        <v>6.011310248825473</v>
      </c>
      <c r="O4405" s="273"/>
      <c r="P4405" s="273"/>
    </row>
    <row r="4406" spans="1:16" s="11" customFormat="1">
      <c r="A4406" s="271">
        <v>4403</v>
      </c>
      <c r="C4406" s="272" t="s">
        <v>2469</v>
      </c>
      <c r="D4406" s="272" t="s">
        <v>2482</v>
      </c>
      <c r="E4406" s="272"/>
      <c r="F4406" s="273" t="s">
        <v>4115</v>
      </c>
      <c r="G4406" s="274">
        <v>308235340106</v>
      </c>
      <c r="H4406" s="273" t="s">
        <v>7998</v>
      </c>
      <c r="I4406" s="273" t="s">
        <v>5750</v>
      </c>
      <c r="J4406" s="273" t="s">
        <v>373</v>
      </c>
      <c r="K4406" s="275">
        <v>0.72260000000000002</v>
      </c>
      <c r="L4406" s="275">
        <v>0.72260000000000002</v>
      </c>
      <c r="M4406" s="275">
        <v>0.67980700000000005</v>
      </c>
      <c r="N4406" s="276">
        <v>5.9220869083863779</v>
      </c>
      <c r="O4406" s="273"/>
      <c r="P4406" s="273"/>
    </row>
    <row r="4407" spans="1:16" s="11" customFormat="1">
      <c r="A4407" s="271">
        <v>4404</v>
      </c>
      <c r="C4407" s="272" t="s">
        <v>2469</v>
      </c>
      <c r="D4407" s="272" t="s">
        <v>2482</v>
      </c>
      <c r="E4407" s="272"/>
      <c r="F4407" s="273" t="s">
        <v>4128</v>
      </c>
      <c r="G4407" s="274">
        <v>308235140403</v>
      </c>
      <c r="H4407" s="273" t="s">
        <v>7999</v>
      </c>
      <c r="I4407" s="273" t="s">
        <v>5750</v>
      </c>
      <c r="J4407" s="273" t="s">
        <v>373</v>
      </c>
      <c r="K4407" s="275">
        <v>0.68652199999999997</v>
      </c>
      <c r="L4407" s="275">
        <v>0.68652199999999997</v>
      </c>
      <c r="M4407" s="275">
        <v>0.64708399999999999</v>
      </c>
      <c r="N4407" s="276">
        <v>5.7446083301044943</v>
      </c>
      <c r="O4407" s="273"/>
      <c r="P4407" s="273"/>
    </row>
    <row r="4408" spans="1:16" s="11" customFormat="1">
      <c r="A4408" s="271">
        <v>4405</v>
      </c>
      <c r="C4408" s="272" t="s">
        <v>2469</v>
      </c>
      <c r="D4408" s="272" t="s">
        <v>2482</v>
      </c>
      <c r="E4408" s="272"/>
      <c r="F4408" s="273" t="s">
        <v>8000</v>
      </c>
      <c r="G4408" s="274">
        <v>308235240604</v>
      </c>
      <c r="H4408" s="273" t="s">
        <v>8001</v>
      </c>
      <c r="I4408" s="273" t="s">
        <v>5750</v>
      </c>
      <c r="J4408" s="273" t="s">
        <v>373</v>
      </c>
      <c r="K4408" s="275">
        <v>1.0768</v>
      </c>
      <c r="L4408" s="275">
        <v>1.0768</v>
      </c>
      <c r="M4408" s="275">
        <v>1.0175190000000001</v>
      </c>
      <c r="N4408" s="276">
        <v>5.5052934621099476</v>
      </c>
      <c r="O4408" s="273"/>
      <c r="P4408" s="273"/>
    </row>
    <row r="4409" spans="1:16" s="11" customFormat="1">
      <c r="A4409" s="271">
        <v>4406</v>
      </c>
      <c r="C4409" s="272" t="s">
        <v>2469</v>
      </c>
      <c r="D4409" s="272" t="s">
        <v>2482</v>
      </c>
      <c r="E4409" s="272"/>
      <c r="F4409" s="273" t="s">
        <v>8000</v>
      </c>
      <c r="G4409" s="274">
        <v>308235240603</v>
      </c>
      <c r="H4409" s="273" t="s">
        <v>8002</v>
      </c>
      <c r="I4409" s="273" t="s">
        <v>5750</v>
      </c>
      <c r="J4409" s="273" t="s">
        <v>373</v>
      </c>
      <c r="K4409" s="275">
        <v>0.55189999999999995</v>
      </c>
      <c r="L4409" s="275">
        <v>0.55189999999999995</v>
      </c>
      <c r="M4409" s="275">
        <v>0.52156999999999998</v>
      </c>
      <c r="N4409" s="276">
        <v>5.4955607899981826</v>
      </c>
      <c r="O4409" s="273"/>
      <c r="P4409" s="273"/>
    </row>
    <row r="4410" spans="1:16" s="11" customFormat="1">
      <c r="A4410" s="271">
        <v>4407</v>
      </c>
      <c r="C4410" s="272" t="s">
        <v>2469</v>
      </c>
      <c r="D4410" s="272" t="s">
        <v>2482</v>
      </c>
      <c r="E4410" s="272"/>
      <c r="F4410" s="273" t="s">
        <v>7978</v>
      </c>
      <c r="G4410" s="274">
        <v>308235140205</v>
      </c>
      <c r="H4410" s="273" t="s">
        <v>8003</v>
      </c>
      <c r="I4410" s="273" t="s">
        <v>5750</v>
      </c>
      <c r="J4410" s="273" t="s">
        <v>373</v>
      </c>
      <c r="K4410" s="275">
        <v>0.53200000000000003</v>
      </c>
      <c r="L4410" s="275">
        <v>0.53200000000000003</v>
      </c>
      <c r="M4410" s="275">
        <v>0.50339699999999998</v>
      </c>
      <c r="N4410" s="276">
        <v>5.3765037593985046</v>
      </c>
      <c r="O4410" s="273"/>
      <c r="P4410" s="273"/>
    </row>
    <row r="4411" spans="1:16" s="11" customFormat="1">
      <c r="A4411" s="271">
        <v>4408</v>
      </c>
      <c r="C4411" s="272" t="s">
        <v>2469</v>
      </c>
      <c r="D4411" s="272" t="s">
        <v>2482</v>
      </c>
      <c r="E4411" s="272"/>
      <c r="F4411" s="273" t="s">
        <v>8004</v>
      </c>
      <c r="G4411" s="274">
        <v>308235340303</v>
      </c>
      <c r="H4411" s="273" t="s">
        <v>8005</v>
      </c>
      <c r="I4411" s="273" t="s">
        <v>5750</v>
      </c>
      <c r="J4411" s="273" t="s">
        <v>373</v>
      </c>
      <c r="K4411" s="275">
        <v>0.71940000000000004</v>
      </c>
      <c r="L4411" s="275">
        <v>0.71940000000000004</v>
      </c>
      <c r="M4411" s="275">
        <v>0.68127300000000002</v>
      </c>
      <c r="N4411" s="276">
        <v>5.2998331943286097</v>
      </c>
      <c r="O4411" s="273"/>
      <c r="P4411" s="273"/>
    </row>
    <row r="4412" spans="1:16" s="11" customFormat="1">
      <c r="A4412" s="271">
        <v>4409</v>
      </c>
      <c r="C4412" s="272" t="s">
        <v>2469</v>
      </c>
      <c r="D4412" s="272" t="s">
        <v>2482</v>
      </c>
      <c r="E4412" s="272"/>
      <c r="F4412" s="273" t="s">
        <v>7973</v>
      </c>
      <c r="G4412" s="274">
        <v>308235240204</v>
      </c>
      <c r="H4412" s="273" t="s">
        <v>7933</v>
      </c>
      <c r="I4412" s="273" t="s">
        <v>5750</v>
      </c>
      <c r="J4412" s="273" t="s">
        <v>373</v>
      </c>
      <c r="K4412" s="275">
        <v>0.34060000000000001</v>
      </c>
      <c r="L4412" s="275">
        <v>0.34060000000000001</v>
      </c>
      <c r="M4412" s="275">
        <v>0.32367400000000002</v>
      </c>
      <c r="N4412" s="276">
        <v>4.9694656488549604</v>
      </c>
      <c r="O4412" s="273"/>
      <c r="P4412" s="273"/>
    </row>
    <row r="4413" spans="1:16" s="11" customFormat="1">
      <c r="A4413" s="271">
        <v>4410</v>
      </c>
      <c r="C4413" s="272" t="s">
        <v>2469</v>
      </c>
      <c r="D4413" s="272" t="s">
        <v>2482</v>
      </c>
      <c r="E4413" s="272"/>
      <c r="F4413" s="273" t="s">
        <v>4115</v>
      </c>
      <c r="G4413" s="274">
        <v>308235340104</v>
      </c>
      <c r="H4413" s="273" t="s">
        <v>5822</v>
      </c>
      <c r="I4413" s="273" t="s">
        <v>5750</v>
      </c>
      <c r="J4413" s="273" t="s">
        <v>373</v>
      </c>
      <c r="K4413" s="275">
        <v>1.0578000000000001</v>
      </c>
      <c r="L4413" s="275">
        <v>1.0578000000000001</v>
      </c>
      <c r="M4413" s="275">
        <v>1.005838</v>
      </c>
      <c r="N4413" s="276">
        <v>4.9122707506144883</v>
      </c>
      <c r="O4413" s="273"/>
      <c r="P4413" s="273"/>
    </row>
    <row r="4414" spans="1:16" s="11" customFormat="1">
      <c r="A4414" s="271">
        <v>4411</v>
      </c>
      <c r="C4414" s="272" t="s">
        <v>2469</v>
      </c>
      <c r="D4414" s="272" t="s">
        <v>2482</v>
      </c>
      <c r="E4414" s="272"/>
      <c r="F4414" s="273" t="s">
        <v>7973</v>
      </c>
      <c r="G4414" s="274">
        <v>308235240203</v>
      </c>
      <c r="H4414" s="273" t="s">
        <v>8006</v>
      </c>
      <c r="I4414" s="273" t="s">
        <v>5750</v>
      </c>
      <c r="J4414" s="273" t="s">
        <v>373</v>
      </c>
      <c r="K4414" s="275">
        <v>0.86399999999999999</v>
      </c>
      <c r="L4414" s="275">
        <v>0.86399999999999999</v>
      </c>
      <c r="M4414" s="275">
        <v>0.822353</v>
      </c>
      <c r="N4414" s="276">
        <v>4.8202546296296287</v>
      </c>
      <c r="O4414" s="273"/>
      <c r="P4414" s="273"/>
    </row>
    <row r="4415" spans="1:16" s="11" customFormat="1">
      <c r="A4415" s="271">
        <v>4412</v>
      </c>
      <c r="C4415" s="272" t="s">
        <v>2469</v>
      </c>
      <c r="D4415" s="272" t="s">
        <v>2482</v>
      </c>
      <c r="E4415" s="272"/>
      <c r="F4415" s="273" t="s">
        <v>8000</v>
      </c>
      <c r="G4415" s="274">
        <v>308235240601</v>
      </c>
      <c r="H4415" s="273" t="s">
        <v>8007</v>
      </c>
      <c r="I4415" s="273" t="s">
        <v>5750</v>
      </c>
      <c r="J4415" s="273" t="s">
        <v>373</v>
      </c>
      <c r="K4415" s="275">
        <v>0.33660000000000001</v>
      </c>
      <c r="L4415" s="275">
        <v>0.33660000000000001</v>
      </c>
      <c r="M4415" s="275">
        <v>0.32046000000000002</v>
      </c>
      <c r="N4415" s="276">
        <v>4.795008912655967</v>
      </c>
      <c r="O4415" s="273"/>
      <c r="P4415" s="273"/>
    </row>
    <row r="4416" spans="1:16" s="11" customFormat="1">
      <c r="A4416" s="271">
        <v>4413</v>
      </c>
      <c r="C4416" s="272" t="s">
        <v>2469</v>
      </c>
      <c r="D4416" s="272" t="s">
        <v>2482</v>
      </c>
      <c r="E4416" s="272"/>
      <c r="F4416" s="273" t="s">
        <v>7978</v>
      </c>
      <c r="G4416" s="274">
        <v>308235140204</v>
      </c>
      <c r="H4416" s="273" t="s">
        <v>8008</v>
      </c>
      <c r="I4416" s="273" t="s">
        <v>5762</v>
      </c>
      <c r="J4416" s="273" t="s">
        <v>373</v>
      </c>
      <c r="K4416" s="275">
        <v>0.33900000000000002</v>
      </c>
      <c r="L4416" s="275">
        <v>0.33900000000000002</v>
      </c>
      <c r="M4416" s="275">
        <v>0.32287100000000002</v>
      </c>
      <c r="N4416" s="276">
        <v>4.7578171091445434</v>
      </c>
      <c r="O4416" s="273"/>
      <c r="P4416" s="273"/>
    </row>
    <row r="4417" spans="1:16" s="11" customFormat="1">
      <c r="A4417" s="271">
        <v>4414</v>
      </c>
      <c r="C4417" s="272" t="s">
        <v>2469</v>
      </c>
      <c r="D4417" s="272" t="s">
        <v>2482</v>
      </c>
      <c r="E4417" s="272"/>
      <c r="F4417" s="273" t="s">
        <v>4115</v>
      </c>
      <c r="G4417" s="274">
        <v>308235340105</v>
      </c>
      <c r="H4417" s="273" t="s">
        <v>7693</v>
      </c>
      <c r="I4417" s="273" t="s">
        <v>5750</v>
      </c>
      <c r="J4417" s="273" t="s">
        <v>373</v>
      </c>
      <c r="K4417" s="275">
        <v>0.83760000000000001</v>
      </c>
      <c r="L4417" s="275">
        <v>0.83760000000000001</v>
      </c>
      <c r="M4417" s="275">
        <v>0.79804699999999995</v>
      </c>
      <c r="N4417" s="276">
        <v>4.7221824259789953</v>
      </c>
      <c r="O4417" s="273"/>
      <c r="P4417" s="273"/>
    </row>
    <row r="4418" spans="1:16" s="11" customFormat="1">
      <c r="A4418" s="271">
        <v>4415</v>
      </c>
      <c r="C4418" s="272" t="s">
        <v>2469</v>
      </c>
      <c r="D4418" s="272" t="s">
        <v>2482</v>
      </c>
      <c r="E4418" s="272"/>
      <c r="F4418" s="273" t="s">
        <v>8000</v>
      </c>
      <c r="G4418" s="274">
        <v>308235240602</v>
      </c>
      <c r="H4418" s="273" t="s">
        <v>8009</v>
      </c>
      <c r="I4418" s="273" t="s">
        <v>5750</v>
      </c>
      <c r="J4418" s="273" t="s">
        <v>373</v>
      </c>
      <c r="K4418" s="275">
        <v>1.0165999999999999</v>
      </c>
      <c r="L4418" s="275">
        <v>1.0165999999999999</v>
      </c>
      <c r="M4418" s="275">
        <v>0.970163</v>
      </c>
      <c r="N4418" s="276">
        <v>4.5678733031674161</v>
      </c>
      <c r="O4418" s="273"/>
      <c r="P4418" s="273"/>
    </row>
    <row r="4419" spans="1:16" s="11" customFormat="1">
      <c r="A4419" s="271">
        <v>4416</v>
      </c>
      <c r="C4419" s="272" t="s">
        <v>2469</v>
      </c>
      <c r="D4419" s="272" t="s">
        <v>2482</v>
      </c>
      <c r="E4419" s="272"/>
      <c r="F4419" s="273" t="s">
        <v>4106</v>
      </c>
      <c r="G4419" s="274">
        <v>308235240404</v>
      </c>
      <c r="H4419" s="273" t="s">
        <v>4117</v>
      </c>
      <c r="I4419" s="273" t="s">
        <v>5762</v>
      </c>
      <c r="J4419" s="273" t="s">
        <v>373</v>
      </c>
      <c r="K4419" s="275">
        <v>7.7999999999999996E-3</v>
      </c>
      <c r="L4419" s="275">
        <v>7.7999999999999996E-3</v>
      </c>
      <c r="M4419" s="275">
        <v>7.456E-3</v>
      </c>
      <c r="N4419" s="276">
        <v>4.4102564102564061</v>
      </c>
      <c r="O4419" s="273"/>
      <c r="P4419" s="273"/>
    </row>
    <row r="4420" spans="1:16" s="11" customFormat="1">
      <c r="A4420" s="271">
        <v>4417</v>
      </c>
      <c r="C4420" s="272" t="s">
        <v>2469</v>
      </c>
      <c r="D4420" s="272" t="s">
        <v>2482</v>
      </c>
      <c r="E4420" s="272"/>
      <c r="F4420" s="273" t="s">
        <v>4100</v>
      </c>
      <c r="G4420" s="274">
        <v>308235240801</v>
      </c>
      <c r="H4420" s="273" t="s">
        <v>8010</v>
      </c>
      <c r="I4420" s="273" t="s">
        <v>5750</v>
      </c>
      <c r="J4420" s="273" t="s">
        <v>373</v>
      </c>
      <c r="K4420" s="275">
        <v>0.41189999999999999</v>
      </c>
      <c r="L4420" s="275">
        <v>0.41189999999999999</v>
      </c>
      <c r="M4420" s="275">
        <v>0.396339</v>
      </c>
      <c r="N4420" s="276">
        <v>3.7778587035688251</v>
      </c>
      <c r="O4420" s="273"/>
      <c r="P4420" s="273"/>
    </row>
    <row r="4421" spans="1:16" s="11" customFormat="1">
      <c r="A4421" s="271">
        <v>4418</v>
      </c>
      <c r="C4421" s="272" t="s">
        <v>2469</v>
      </c>
      <c r="D4421" s="272" t="s">
        <v>2482</v>
      </c>
      <c r="E4421" s="272"/>
      <c r="F4421" s="273" t="s">
        <v>4106</v>
      </c>
      <c r="G4421" s="274">
        <v>308235240408</v>
      </c>
      <c r="H4421" s="273" t="s">
        <v>8011</v>
      </c>
      <c r="I4421" s="273" t="s">
        <v>5750</v>
      </c>
      <c r="J4421" s="273" t="s">
        <v>373</v>
      </c>
      <c r="K4421" s="275">
        <v>1.9949999999999999E-2</v>
      </c>
      <c r="L4421" s="275">
        <v>1.9949999999999999E-2</v>
      </c>
      <c r="M4421" s="275">
        <v>1.9293000000000001E-2</v>
      </c>
      <c r="N4421" s="276">
        <v>3.2932330827067564</v>
      </c>
      <c r="O4421" s="273"/>
      <c r="P4421" s="273"/>
    </row>
    <row r="4422" spans="1:16" s="11" customFormat="1">
      <c r="A4422" s="271">
        <v>4419</v>
      </c>
      <c r="C4422" s="272" t="s">
        <v>2469</v>
      </c>
      <c r="D4422" s="272" t="s">
        <v>2482</v>
      </c>
      <c r="E4422" s="272"/>
      <c r="F4422" s="273" t="s">
        <v>7970</v>
      </c>
      <c r="G4422" s="274">
        <v>308235340403</v>
      </c>
      <c r="H4422" s="273" t="s">
        <v>6019</v>
      </c>
      <c r="I4422" s="273" t="s">
        <v>5750</v>
      </c>
      <c r="J4422" s="273" t="s">
        <v>373</v>
      </c>
      <c r="K4422" s="275">
        <v>0.33100000000000002</v>
      </c>
      <c r="L4422" s="275">
        <v>0.33100000000000002</v>
      </c>
      <c r="M4422" s="275">
        <v>0.323241</v>
      </c>
      <c r="N4422" s="276">
        <v>2.3441087613293101</v>
      </c>
      <c r="O4422" s="273"/>
      <c r="P4422" s="273"/>
    </row>
    <row r="4423" spans="1:16" s="11" customFormat="1">
      <c r="A4423" s="271">
        <v>4420</v>
      </c>
      <c r="C4423" s="272" t="s">
        <v>2469</v>
      </c>
      <c r="D4423" s="272" t="s">
        <v>2482</v>
      </c>
      <c r="E4423" s="272"/>
      <c r="F4423" s="273" t="s">
        <v>8004</v>
      </c>
      <c r="G4423" s="274">
        <v>308235340302</v>
      </c>
      <c r="H4423" s="273" t="s">
        <v>5810</v>
      </c>
      <c r="I4423" s="273" t="s">
        <v>5750</v>
      </c>
      <c r="J4423" s="273" t="s">
        <v>373</v>
      </c>
      <c r="K4423" s="275">
        <v>0.63649999999999995</v>
      </c>
      <c r="L4423" s="275">
        <v>0.63649999999999995</v>
      </c>
      <c r="M4423" s="275">
        <v>0.62965499999999996</v>
      </c>
      <c r="N4423" s="276">
        <v>1.0754124116260786</v>
      </c>
      <c r="O4423" s="273"/>
      <c r="P4423" s="273"/>
    </row>
    <row r="4424" spans="1:16" s="11" customFormat="1">
      <c r="A4424" s="271">
        <v>4421</v>
      </c>
      <c r="C4424" s="272" t="s">
        <v>2469</v>
      </c>
      <c r="D4424" s="272" t="s">
        <v>2482</v>
      </c>
      <c r="E4424" s="272"/>
      <c r="F4424" s="273" t="s">
        <v>8004</v>
      </c>
      <c r="G4424" s="274">
        <v>308235340301</v>
      </c>
      <c r="H4424" s="273" t="s">
        <v>8012</v>
      </c>
      <c r="I4424" s="273" t="s">
        <v>5750</v>
      </c>
      <c r="J4424" s="273" t="s">
        <v>373</v>
      </c>
      <c r="K4424" s="275">
        <v>0.324735</v>
      </c>
      <c r="L4424" s="275">
        <v>0.324735</v>
      </c>
      <c r="M4424" s="275">
        <v>0.32416499999999998</v>
      </c>
      <c r="N4424" s="276">
        <v>0.17552773800175989</v>
      </c>
      <c r="O4424" s="273"/>
      <c r="P4424" s="273"/>
    </row>
    <row r="4425" spans="1:16" s="11" customFormat="1">
      <c r="A4425" s="271">
        <v>4422</v>
      </c>
      <c r="C4425" s="272" t="s">
        <v>2469</v>
      </c>
      <c r="D4425" s="272" t="s">
        <v>2482</v>
      </c>
      <c r="E4425" s="272"/>
      <c r="F4425" s="273" t="s">
        <v>4140</v>
      </c>
      <c r="G4425" s="274">
        <v>308211240205</v>
      </c>
      <c r="H4425" s="273" t="s">
        <v>8013</v>
      </c>
      <c r="I4425" s="273" t="s">
        <v>5762</v>
      </c>
      <c r="J4425" s="273" t="s">
        <v>373</v>
      </c>
      <c r="K4425" s="275">
        <v>0.74660000000000004</v>
      </c>
      <c r="L4425" s="275">
        <v>0.74660000000000004</v>
      </c>
      <c r="M4425" s="275">
        <v>0.74105500000000002</v>
      </c>
      <c r="N4425" s="276">
        <v>0.74270024109295762</v>
      </c>
      <c r="O4425" s="273"/>
      <c r="P4425" s="273"/>
    </row>
    <row r="4426" spans="1:16" s="11" customFormat="1">
      <c r="A4426" s="271">
        <v>4423</v>
      </c>
      <c r="C4426" s="272" t="s">
        <v>2469</v>
      </c>
      <c r="D4426" s="272" t="s">
        <v>2482</v>
      </c>
      <c r="E4426" s="272"/>
      <c r="F4426" s="273" t="s">
        <v>4138</v>
      </c>
      <c r="G4426" s="274">
        <v>308211340305</v>
      </c>
      <c r="H4426" s="273" t="s">
        <v>8014</v>
      </c>
      <c r="I4426" s="273" t="s">
        <v>5762</v>
      </c>
      <c r="J4426" s="273" t="s">
        <v>373</v>
      </c>
      <c r="K4426" s="275">
        <v>0.20280000000000001</v>
      </c>
      <c r="L4426" s="275">
        <v>0.20280000000000001</v>
      </c>
      <c r="M4426" s="275">
        <v>0.182778</v>
      </c>
      <c r="N4426" s="276">
        <v>9.8727810650887626</v>
      </c>
      <c r="O4426" s="273"/>
      <c r="P4426" s="273"/>
    </row>
    <row r="4427" spans="1:16" s="11" customFormat="1">
      <c r="A4427" s="271">
        <v>4424</v>
      </c>
      <c r="C4427" s="272" t="s">
        <v>2469</v>
      </c>
      <c r="D4427" s="272" t="s">
        <v>2482</v>
      </c>
      <c r="E4427" s="272"/>
      <c r="F4427" s="273" t="s">
        <v>4175</v>
      </c>
      <c r="G4427" s="274">
        <v>308212440204</v>
      </c>
      <c r="H4427" s="273" t="s">
        <v>7846</v>
      </c>
      <c r="I4427" s="273" t="s">
        <v>5750</v>
      </c>
      <c r="J4427" s="273" t="s">
        <v>373</v>
      </c>
      <c r="K4427" s="275">
        <v>1.0024</v>
      </c>
      <c r="L4427" s="275">
        <v>1.0024</v>
      </c>
      <c r="M4427" s="275">
        <v>0.90309200000000001</v>
      </c>
      <c r="N4427" s="276">
        <v>9.9070231444533068</v>
      </c>
      <c r="O4427" s="273"/>
      <c r="P4427" s="273"/>
    </row>
    <row r="4428" spans="1:16" s="11" customFormat="1">
      <c r="A4428" s="271">
        <v>4425</v>
      </c>
      <c r="C4428" s="272" t="s">
        <v>2469</v>
      </c>
      <c r="D4428" s="272" t="s">
        <v>2482</v>
      </c>
      <c r="E4428" s="272"/>
      <c r="F4428" s="273" t="s">
        <v>4182</v>
      </c>
      <c r="G4428" s="274">
        <v>308212440104</v>
      </c>
      <c r="H4428" s="273" t="s">
        <v>8015</v>
      </c>
      <c r="I4428" s="273" t="s">
        <v>5750</v>
      </c>
      <c r="J4428" s="273" t="s">
        <v>373</v>
      </c>
      <c r="K4428" s="275">
        <v>1.4221999999999999</v>
      </c>
      <c r="L4428" s="275">
        <v>1.4221999999999999</v>
      </c>
      <c r="M4428" s="275">
        <v>1.2829900000000001</v>
      </c>
      <c r="N4428" s="276">
        <v>9.7883560680635533</v>
      </c>
      <c r="O4428" s="273"/>
      <c r="P4428" s="273"/>
    </row>
    <row r="4429" spans="1:16" s="11" customFormat="1">
      <c r="A4429" s="271">
        <v>4426</v>
      </c>
      <c r="C4429" s="272" t="s">
        <v>2469</v>
      </c>
      <c r="D4429" s="272" t="s">
        <v>2482</v>
      </c>
      <c r="E4429" s="272"/>
      <c r="F4429" s="273" t="s">
        <v>4169</v>
      </c>
      <c r="G4429" s="274">
        <v>308212340202</v>
      </c>
      <c r="H4429" s="273" t="s">
        <v>6038</v>
      </c>
      <c r="I4429" s="273" t="s">
        <v>5750</v>
      </c>
      <c r="J4429" s="273" t="s">
        <v>373</v>
      </c>
      <c r="K4429" s="275">
        <v>0.74139999999999995</v>
      </c>
      <c r="L4429" s="275">
        <v>0.74139999999999995</v>
      </c>
      <c r="M4429" s="275">
        <v>0.67223299999999997</v>
      </c>
      <c r="N4429" s="276">
        <v>9.3292419746425654</v>
      </c>
      <c r="O4429" s="273"/>
      <c r="P4429" s="273"/>
    </row>
    <row r="4430" spans="1:16" s="11" customFormat="1">
      <c r="A4430" s="271">
        <v>4427</v>
      </c>
      <c r="C4430" s="272" t="s">
        <v>2469</v>
      </c>
      <c r="D4430" s="272" t="s">
        <v>2482</v>
      </c>
      <c r="E4430" s="272"/>
      <c r="F4430" s="273" t="s">
        <v>4171</v>
      </c>
      <c r="G4430" s="274">
        <v>308212340103</v>
      </c>
      <c r="H4430" s="273" t="s">
        <v>8016</v>
      </c>
      <c r="I4430" s="273" t="s">
        <v>5750</v>
      </c>
      <c r="J4430" s="273" t="s">
        <v>373</v>
      </c>
      <c r="K4430" s="275">
        <v>1.2001999999999999</v>
      </c>
      <c r="L4430" s="275">
        <v>1.2001999999999999</v>
      </c>
      <c r="M4430" s="275">
        <v>1.0882499999999999</v>
      </c>
      <c r="N4430" s="276">
        <v>9.3276120646558915</v>
      </c>
      <c r="O4430" s="273"/>
      <c r="P4430" s="273"/>
    </row>
    <row r="4431" spans="1:16" s="11" customFormat="1">
      <c r="A4431" s="271">
        <v>4428</v>
      </c>
      <c r="C4431" s="272" t="s">
        <v>2469</v>
      </c>
      <c r="D4431" s="272" t="s">
        <v>2482</v>
      </c>
      <c r="E4431" s="272"/>
      <c r="F4431" s="273" t="s">
        <v>4182</v>
      </c>
      <c r="G4431" s="274">
        <v>308212440106</v>
      </c>
      <c r="H4431" s="273" t="s">
        <v>8017</v>
      </c>
      <c r="I4431" s="273" t="s">
        <v>5750</v>
      </c>
      <c r="J4431" s="273" t="s">
        <v>373</v>
      </c>
      <c r="K4431" s="275">
        <v>2.0568</v>
      </c>
      <c r="L4431" s="275">
        <v>2.0568</v>
      </c>
      <c r="M4431" s="275">
        <v>1.8650119999999999</v>
      </c>
      <c r="N4431" s="276">
        <v>9.3245818747569071</v>
      </c>
      <c r="O4431" s="273"/>
      <c r="P4431" s="273"/>
    </row>
    <row r="4432" spans="1:16" s="11" customFormat="1">
      <c r="A4432" s="271">
        <v>4429</v>
      </c>
      <c r="C4432" s="272" t="s">
        <v>2469</v>
      </c>
      <c r="D4432" s="272" t="s">
        <v>2482</v>
      </c>
      <c r="E4432" s="272"/>
      <c r="F4432" s="273" t="s">
        <v>4175</v>
      </c>
      <c r="G4432" s="274">
        <v>308212440203</v>
      </c>
      <c r="H4432" s="273" t="s">
        <v>8018</v>
      </c>
      <c r="I4432" s="273" t="s">
        <v>5750</v>
      </c>
      <c r="J4432" s="273" t="s">
        <v>373</v>
      </c>
      <c r="K4432" s="275">
        <v>0.77</v>
      </c>
      <c r="L4432" s="275">
        <v>0.77</v>
      </c>
      <c r="M4432" s="275">
        <v>0.69840100000000005</v>
      </c>
      <c r="N4432" s="276">
        <v>9.2985714285714245</v>
      </c>
      <c r="O4432" s="273"/>
      <c r="P4432" s="273"/>
    </row>
    <row r="4433" spans="1:16" s="11" customFormat="1">
      <c r="A4433" s="271">
        <v>4430</v>
      </c>
      <c r="C4433" s="272" t="s">
        <v>2469</v>
      </c>
      <c r="D4433" s="272" t="s">
        <v>2482</v>
      </c>
      <c r="E4433" s="272"/>
      <c r="F4433" s="273" t="s">
        <v>4171</v>
      </c>
      <c r="G4433" s="274">
        <v>308212340104</v>
      </c>
      <c r="H4433" s="273" t="s">
        <v>8019</v>
      </c>
      <c r="I4433" s="273" t="s">
        <v>5750</v>
      </c>
      <c r="J4433" s="273" t="s">
        <v>373</v>
      </c>
      <c r="K4433" s="275">
        <v>0.61119999999999997</v>
      </c>
      <c r="L4433" s="275">
        <v>0.61119999999999997</v>
      </c>
      <c r="M4433" s="275">
        <v>0.55472399999999999</v>
      </c>
      <c r="N4433" s="276">
        <v>9.2401832460732933</v>
      </c>
      <c r="O4433" s="273"/>
      <c r="P4433" s="273"/>
    </row>
    <row r="4434" spans="1:16" s="11" customFormat="1">
      <c r="A4434" s="271">
        <v>4431</v>
      </c>
      <c r="C4434" s="272" t="s">
        <v>2469</v>
      </c>
      <c r="D4434" s="272" t="s">
        <v>2482</v>
      </c>
      <c r="E4434" s="272"/>
      <c r="F4434" s="273" t="s">
        <v>3834</v>
      </c>
      <c r="G4434" s="274">
        <v>308512240203</v>
      </c>
      <c r="H4434" s="273" t="s">
        <v>8020</v>
      </c>
      <c r="I4434" s="273" t="s">
        <v>5750</v>
      </c>
      <c r="J4434" s="273" t="s">
        <v>373</v>
      </c>
      <c r="K4434" s="275">
        <v>0.81259999999999999</v>
      </c>
      <c r="L4434" s="275">
        <v>0.81259999999999999</v>
      </c>
      <c r="M4434" s="275">
        <v>0.73798699999999995</v>
      </c>
      <c r="N4434" s="276">
        <v>9.182008368200842</v>
      </c>
      <c r="O4434" s="273"/>
      <c r="P4434" s="273"/>
    </row>
    <row r="4435" spans="1:16" s="11" customFormat="1">
      <c r="A4435" s="271">
        <v>4432</v>
      </c>
      <c r="C4435" s="272" t="s">
        <v>2469</v>
      </c>
      <c r="D4435" s="272" t="s">
        <v>2482</v>
      </c>
      <c r="E4435" s="272"/>
      <c r="F4435" s="273" t="s">
        <v>4194</v>
      </c>
      <c r="G4435" s="274">
        <v>308212540206</v>
      </c>
      <c r="H4435" s="273" t="s">
        <v>8021</v>
      </c>
      <c r="I4435" s="273" t="s">
        <v>5750</v>
      </c>
      <c r="J4435" s="273" t="s">
        <v>373</v>
      </c>
      <c r="K4435" s="275">
        <v>0.33579999999999999</v>
      </c>
      <c r="L4435" s="275">
        <v>0.33579999999999999</v>
      </c>
      <c r="M4435" s="275">
        <v>0.30506499999999998</v>
      </c>
      <c r="N4435" s="276">
        <v>9.1527695056581351</v>
      </c>
      <c r="O4435" s="273"/>
      <c r="P4435" s="273"/>
    </row>
    <row r="4436" spans="1:16" s="11" customFormat="1">
      <c r="A4436" s="271">
        <v>4433</v>
      </c>
      <c r="C4436" s="272" t="s">
        <v>2469</v>
      </c>
      <c r="D4436" s="272" t="s">
        <v>2482</v>
      </c>
      <c r="E4436" s="272"/>
      <c r="F4436" s="273" t="s">
        <v>4197</v>
      </c>
      <c r="G4436" s="274">
        <v>308212240104</v>
      </c>
      <c r="H4436" s="273" t="s">
        <v>8022</v>
      </c>
      <c r="I4436" s="273" t="s">
        <v>5762</v>
      </c>
      <c r="J4436" s="273" t="s">
        <v>373</v>
      </c>
      <c r="K4436" s="275">
        <v>0.280752</v>
      </c>
      <c r="L4436" s="275">
        <v>0.280752</v>
      </c>
      <c r="M4436" s="275">
        <v>0.25506000000000001</v>
      </c>
      <c r="N4436" s="276">
        <v>9.1511369464865773</v>
      </c>
      <c r="O4436" s="273"/>
      <c r="P4436" s="273"/>
    </row>
    <row r="4437" spans="1:16" s="11" customFormat="1">
      <c r="A4437" s="271">
        <v>4434</v>
      </c>
      <c r="C4437" s="272" t="s">
        <v>2469</v>
      </c>
      <c r="D4437" s="272" t="s">
        <v>2482</v>
      </c>
      <c r="E4437" s="272"/>
      <c r="F4437" s="273" t="s">
        <v>4194</v>
      </c>
      <c r="G4437" s="274">
        <v>308212540203</v>
      </c>
      <c r="H4437" s="273" t="s">
        <v>6703</v>
      </c>
      <c r="I4437" s="273" t="s">
        <v>5750</v>
      </c>
      <c r="J4437" s="273" t="s">
        <v>373</v>
      </c>
      <c r="K4437" s="275">
        <v>1.0975999999999999</v>
      </c>
      <c r="L4437" s="275">
        <v>1.0975999999999999</v>
      </c>
      <c r="M4437" s="275">
        <v>0.99724800000000002</v>
      </c>
      <c r="N4437" s="276">
        <v>9.1428571428571335</v>
      </c>
      <c r="O4437" s="273"/>
      <c r="P4437" s="273"/>
    </row>
    <row r="4438" spans="1:16" s="11" customFormat="1">
      <c r="A4438" s="271">
        <v>4435</v>
      </c>
      <c r="C4438" s="272" t="s">
        <v>2469</v>
      </c>
      <c r="D4438" s="272" t="s">
        <v>2482</v>
      </c>
      <c r="E4438" s="272"/>
      <c r="F4438" s="273" t="s">
        <v>8023</v>
      </c>
      <c r="G4438" s="274">
        <v>308212440302</v>
      </c>
      <c r="H4438" s="273" t="s">
        <v>8024</v>
      </c>
      <c r="I4438" s="273" t="s">
        <v>5750</v>
      </c>
      <c r="J4438" s="273" t="s">
        <v>373</v>
      </c>
      <c r="K4438" s="275">
        <v>1.3775999999999999</v>
      </c>
      <c r="L4438" s="275">
        <v>1.3775999999999999</v>
      </c>
      <c r="M4438" s="275">
        <v>1.2531559999999999</v>
      </c>
      <c r="N4438" s="276">
        <v>9.0333914053426252</v>
      </c>
      <c r="O4438" s="273"/>
      <c r="P4438" s="273"/>
    </row>
    <row r="4439" spans="1:16" s="11" customFormat="1">
      <c r="A4439" s="271">
        <v>4436</v>
      </c>
      <c r="C4439" s="272" t="s">
        <v>2469</v>
      </c>
      <c r="D4439" s="272" t="s">
        <v>2482</v>
      </c>
      <c r="E4439" s="272"/>
      <c r="F4439" s="273" t="s">
        <v>4186</v>
      </c>
      <c r="G4439" s="274">
        <v>308212540105</v>
      </c>
      <c r="H4439" s="273" t="s">
        <v>8025</v>
      </c>
      <c r="I4439" s="273" t="s">
        <v>5750</v>
      </c>
      <c r="J4439" s="273" t="s">
        <v>373</v>
      </c>
      <c r="K4439" s="275">
        <v>0.88839999999999997</v>
      </c>
      <c r="L4439" s="275">
        <v>0.88839999999999997</v>
      </c>
      <c r="M4439" s="275">
        <v>0.80831200000000003</v>
      </c>
      <c r="N4439" s="276">
        <v>9.0148581719945895</v>
      </c>
      <c r="O4439" s="273"/>
      <c r="P4439" s="273"/>
    </row>
    <row r="4440" spans="1:16" s="11" customFormat="1">
      <c r="A4440" s="271">
        <v>4437</v>
      </c>
      <c r="C4440" s="272" t="s">
        <v>2469</v>
      </c>
      <c r="D4440" s="272" t="s">
        <v>2482</v>
      </c>
      <c r="E4440" s="272"/>
      <c r="F4440" s="273" t="s">
        <v>8023</v>
      </c>
      <c r="G4440" s="274">
        <v>308212440301</v>
      </c>
      <c r="H4440" s="273" t="s">
        <v>8026</v>
      </c>
      <c r="I4440" s="273" t="s">
        <v>5750</v>
      </c>
      <c r="J4440" s="273" t="s">
        <v>373</v>
      </c>
      <c r="K4440" s="275">
        <v>1.0648</v>
      </c>
      <c r="L4440" s="275">
        <v>1.0648</v>
      </c>
      <c r="M4440" s="275">
        <v>0.96901700000000002</v>
      </c>
      <c r="N4440" s="276">
        <v>8.9953981968444729</v>
      </c>
      <c r="O4440" s="273"/>
      <c r="P4440" s="273"/>
    </row>
    <row r="4441" spans="1:16" s="11" customFormat="1">
      <c r="A4441" s="271">
        <v>4438</v>
      </c>
      <c r="C4441" s="272" t="s">
        <v>2469</v>
      </c>
      <c r="D4441" s="272" t="s">
        <v>2482</v>
      </c>
      <c r="E4441" s="272"/>
      <c r="F4441" s="273" t="s">
        <v>8023</v>
      </c>
      <c r="G4441" s="274">
        <v>308212440305</v>
      </c>
      <c r="H4441" s="273" t="s">
        <v>8027</v>
      </c>
      <c r="I4441" s="273" t="s">
        <v>5750</v>
      </c>
      <c r="J4441" s="273" t="s">
        <v>373</v>
      </c>
      <c r="K4441" s="275">
        <v>1.3634200000000001</v>
      </c>
      <c r="L4441" s="275">
        <v>1.3634200000000001</v>
      </c>
      <c r="M4441" s="275">
        <v>1.2409049999999999</v>
      </c>
      <c r="N4441" s="276">
        <v>8.9858590896422346</v>
      </c>
      <c r="O4441" s="273"/>
      <c r="P4441" s="273"/>
    </row>
    <row r="4442" spans="1:16" s="11" customFormat="1">
      <c r="A4442" s="271">
        <v>4439</v>
      </c>
      <c r="C4442" s="272" t="s">
        <v>2469</v>
      </c>
      <c r="D4442" s="272" t="s">
        <v>2482</v>
      </c>
      <c r="E4442" s="272"/>
      <c r="F4442" s="273" t="s">
        <v>4197</v>
      </c>
      <c r="G4442" s="274">
        <v>308212240105</v>
      </c>
      <c r="H4442" s="273" t="s">
        <v>8028</v>
      </c>
      <c r="I4442" s="273" t="s">
        <v>5762</v>
      </c>
      <c r="J4442" s="273" t="s">
        <v>373</v>
      </c>
      <c r="K4442" s="275">
        <v>0.51870799999999995</v>
      </c>
      <c r="L4442" s="275">
        <v>0.51870799999999995</v>
      </c>
      <c r="M4442" s="275">
        <v>0.47214</v>
      </c>
      <c r="N4442" s="276">
        <v>8.9776907238754653</v>
      </c>
      <c r="O4442" s="273"/>
      <c r="P4442" s="273"/>
    </row>
    <row r="4443" spans="1:16" s="11" customFormat="1">
      <c r="A4443" s="271">
        <v>4440</v>
      </c>
      <c r="C4443" s="272" t="s">
        <v>2469</v>
      </c>
      <c r="D4443" s="272" t="s">
        <v>2482</v>
      </c>
      <c r="E4443" s="272"/>
      <c r="F4443" s="273" t="s">
        <v>4182</v>
      </c>
      <c r="G4443" s="274">
        <v>308212440105</v>
      </c>
      <c r="H4443" s="273" t="s">
        <v>8029</v>
      </c>
      <c r="I4443" s="273" t="s">
        <v>5750</v>
      </c>
      <c r="J4443" s="273" t="s">
        <v>373</v>
      </c>
      <c r="K4443" s="275">
        <v>1.2534000000000001</v>
      </c>
      <c r="L4443" s="275">
        <v>1.2534000000000001</v>
      </c>
      <c r="M4443" s="275">
        <v>1.142981</v>
      </c>
      <c r="N4443" s="276">
        <v>8.8095580022339259</v>
      </c>
      <c r="O4443" s="273"/>
      <c r="P4443" s="273"/>
    </row>
    <row r="4444" spans="1:16" s="11" customFormat="1">
      <c r="A4444" s="271">
        <v>4441</v>
      </c>
      <c r="C4444" s="272" t="s">
        <v>2469</v>
      </c>
      <c r="D4444" s="272" t="s">
        <v>2482</v>
      </c>
      <c r="E4444" s="272"/>
      <c r="F4444" s="273" t="s">
        <v>4197</v>
      </c>
      <c r="G4444" s="274">
        <v>308212240102</v>
      </c>
      <c r="H4444" s="273" t="s">
        <v>8030</v>
      </c>
      <c r="I4444" s="273" t="s">
        <v>5750</v>
      </c>
      <c r="J4444" s="273" t="s">
        <v>373</v>
      </c>
      <c r="K4444" s="275">
        <v>1.13334</v>
      </c>
      <c r="L4444" s="275">
        <v>1.13334</v>
      </c>
      <c r="M4444" s="275">
        <v>1.0340389999999999</v>
      </c>
      <c r="N4444" s="276">
        <v>8.7618014011682366</v>
      </c>
      <c r="O4444" s="273"/>
      <c r="P4444" s="273"/>
    </row>
    <row r="4445" spans="1:16" s="11" customFormat="1">
      <c r="A4445" s="271">
        <v>4442</v>
      </c>
      <c r="C4445" s="272" t="s">
        <v>2469</v>
      </c>
      <c r="D4445" s="272" t="s">
        <v>2482</v>
      </c>
      <c r="E4445" s="272"/>
      <c r="F4445" s="273" t="s">
        <v>4169</v>
      </c>
      <c r="G4445" s="274">
        <v>308212340203</v>
      </c>
      <c r="H4445" s="273" t="s">
        <v>8031</v>
      </c>
      <c r="I4445" s="273" t="s">
        <v>5750</v>
      </c>
      <c r="J4445" s="273" t="s">
        <v>373</v>
      </c>
      <c r="K4445" s="275">
        <v>0.5454</v>
      </c>
      <c r="L4445" s="275">
        <v>0.5454</v>
      </c>
      <c r="M4445" s="275">
        <v>0.497616</v>
      </c>
      <c r="N4445" s="276">
        <v>8.76127612761276</v>
      </c>
      <c r="O4445" s="273"/>
      <c r="P4445" s="273"/>
    </row>
    <row r="4446" spans="1:16" s="11" customFormat="1">
      <c r="A4446" s="271">
        <v>4443</v>
      </c>
      <c r="C4446" s="272" t="s">
        <v>2469</v>
      </c>
      <c r="D4446" s="272" t="s">
        <v>2482</v>
      </c>
      <c r="E4446" s="272"/>
      <c r="F4446" s="273" t="s">
        <v>4197</v>
      </c>
      <c r="G4446" s="274">
        <v>308212240103</v>
      </c>
      <c r="H4446" s="273" t="s">
        <v>8032</v>
      </c>
      <c r="I4446" s="273" t="s">
        <v>5750</v>
      </c>
      <c r="J4446" s="273" t="s">
        <v>373</v>
      </c>
      <c r="K4446" s="275">
        <v>0.69235999999999998</v>
      </c>
      <c r="L4446" s="275">
        <v>0.69235999999999998</v>
      </c>
      <c r="M4446" s="275">
        <v>0.63202499999999995</v>
      </c>
      <c r="N4446" s="276">
        <v>8.7143971344387356</v>
      </c>
      <c r="O4446" s="273"/>
      <c r="P4446" s="273"/>
    </row>
    <row r="4447" spans="1:16" s="11" customFormat="1">
      <c r="A4447" s="271">
        <v>4444</v>
      </c>
      <c r="C4447" s="272" t="s">
        <v>2469</v>
      </c>
      <c r="D4447" s="272" t="s">
        <v>2482</v>
      </c>
      <c r="E4447" s="272"/>
      <c r="F4447" s="273" t="s">
        <v>8033</v>
      </c>
      <c r="G4447" s="274">
        <v>308212240301</v>
      </c>
      <c r="H4447" s="273" t="s">
        <v>8034</v>
      </c>
      <c r="I4447" s="273" t="s">
        <v>5750</v>
      </c>
      <c r="J4447" s="273" t="s">
        <v>373</v>
      </c>
      <c r="K4447" s="275">
        <v>0.92779999999999996</v>
      </c>
      <c r="L4447" s="275">
        <v>0.92779999999999996</v>
      </c>
      <c r="M4447" s="275">
        <v>0.84721800000000003</v>
      </c>
      <c r="N4447" s="276">
        <v>8.6852769993533023</v>
      </c>
      <c r="O4447" s="273"/>
      <c r="P4447" s="273"/>
    </row>
    <row r="4448" spans="1:16" s="11" customFormat="1">
      <c r="A4448" s="271">
        <v>4445</v>
      </c>
      <c r="C4448" s="272" t="s">
        <v>2469</v>
      </c>
      <c r="D4448" s="272" t="s">
        <v>2482</v>
      </c>
      <c r="E4448" s="272"/>
      <c r="F4448" s="273" t="s">
        <v>4182</v>
      </c>
      <c r="G4448" s="274">
        <v>308212440107</v>
      </c>
      <c r="H4448" s="273" t="s">
        <v>8035</v>
      </c>
      <c r="I4448" s="273" t="s">
        <v>5750</v>
      </c>
      <c r="J4448" s="273" t="s">
        <v>373</v>
      </c>
      <c r="K4448" s="275">
        <v>0.749</v>
      </c>
      <c r="L4448" s="275">
        <v>0.749</v>
      </c>
      <c r="M4448" s="275">
        <v>0.68400700000000003</v>
      </c>
      <c r="N4448" s="276">
        <v>8.6773030707610115</v>
      </c>
      <c r="O4448" s="273"/>
      <c r="P4448" s="273"/>
    </row>
    <row r="4449" spans="1:16" s="11" customFormat="1">
      <c r="A4449" s="271">
        <v>4446</v>
      </c>
      <c r="C4449" s="272" t="s">
        <v>2469</v>
      </c>
      <c r="D4449" s="272" t="s">
        <v>2482</v>
      </c>
      <c r="E4449" s="272"/>
      <c r="F4449" s="273" t="s">
        <v>4191</v>
      </c>
      <c r="G4449" s="274">
        <v>308212540404</v>
      </c>
      <c r="H4449" s="273" t="s">
        <v>8036</v>
      </c>
      <c r="I4449" s="273" t="s">
        <v>5750</v>
      </c>
      <c r="J4449" s="273" t="s">
        <v>373</v>
      </c>
      <c r="K4449" s="275">
        <v>1.3082</v>
      </c>
      <c r="L4449" s="275">
        <v>1.3082</v>
      </c>
      <c r="M4449" s="275">
        <v>1.1951830000000001</v>
      </c>
      <c r="N4449" s="276">
        <v>8.6391224583396973</v>
      </c>
      <c r="O4449" s="273"/>
      <c r="P4449" s="273"/>
    </row>
    <row r="4450" spans="1:16" s="11" customFormat="1">
      <c r="A4450" s="271">
        <v>4447</v>
      </c>
      <c r="C4450" s="272" t="s">
        <v>2469</v>
      </c>
      <c r="D4450" s="272" t="s">
        <v>2482</v>
      </c>
      <c r="E4450" s="272"/>
      <c r="F4450" s="273" t="s">
        <v>8033</v>
      </c>
      <c r="G4450" s="274">
        <v>308212240302</v>
      </c>
      <c r="H4450" s="273" t="s">
        <v>8037</v>
      </c>
      <c r="I4450" s="273" t="s">
        <v>5750</v>
      </c>
      <c r="J4450" s="273" t="s">
        <v>373</v>
      </c>
      <c r="K4450" s="275">
        <v>0.48799999999999999</v>
      </c>
      <c r="L4450" s="275">
        <v>0.48799999999999999</v>
      </c>
      <c r="M4450" s="275">
        <v>0.44609900000000002</v>
      </c>
      <c r="N4450" s="276">
        <v>8.5862704918032726</v>
      </c>
      <c r="O4450" s="273"/>
      <c r="P4450" s="273"/>
    </row>
    <row r="4451" spans="1:16" s="11" customFormat="1">
      <c r="A4451" s="271">
        <v>4448</v>
      </c>
      <c r="C4451" s="272" t="s">
        <v>2469</v>
      </c>
      <c r="D4451" s="272" t="s">
        <v>2482</v>
      </c>
      <c r="E4451" s="272"/>
      <c r="F4451" s="273" t="s">
        <v>4186</v>
      </c>
      <c r="G4451" s="274">
        <v>308212540106</v>
      </c>
      <c r="H4451" s="273" t="s">
        <v>7165</v>
      </c>
      <c r="I4451" s="273" t="s">
        <v>5762</v>
      </c>
      <c r="J4451" s="273" t="s">
        <v>373</v>
      </c>
      <c r="K4451" s="275">
        <v>1.0574399999999999</v>
      </c>
      <c r="L4451" s="275">
        <v>1.0574399999999999</v>
      </c>
      <c r="M4451" s="275">
        <v>0.96754700000000005</v>
      </c>
      <c r="N4451" s="276">
        <v>8.5010024209411306</v>
      </c>
      <c r="O4451" s="273"/>
      <c r="P4451" s="273"/>
    </row>
    <row r="4452" spans="1:16" s="11" customFormat="1">
      <c r="A4452" s="271">
        <v>4449</v>
      </c>
      <c r="C4452" s="272" t="s">
        <v>2469</v>
      </c>
      <c r="D4452" s="272" t="s">
        <v>2482</v>
      </c>
      <c r="E4452" s="272"/>
      <c r="F4452" s="273" t="s">
        <v>4194</v>
      </c>
      <c r="G4452" s="274">
        <v>308212540205</v>
      </c>
      <c r="H4452" s="273" t="s">
        <v>8038</v>
      </c>
      <c r="I4452" s="273" t="s">
        <v>5750</v>
      </c>
      <c r="J4452" s="273" t="s">
        <v>373</v>
      </c>
      <c r="K4452" s="275">
        <v>0.55959999999999999</v>
      </c>
      <c r="L4452" s="275">
        <v>0.55959999999999999</v>
      </c>
      <c r="M4452" s="275">
        <v>0.51213600000000004</v>
      </c>
      <c r="N4452" s="276">
        <v>8.4817726947819789</v>
      </c>
      <c r="O4452" s="273"/>
      <c r="P4452" s="273"/>
    </row>
    <row r="4453" spans="1:16" s="11" customFormat="1">
      <c r="A4453" s="271">
        <v>4450</v>
      </c>
      <c r="C4453" s="272" t="s">
        <v>2469</v>
      </c>
      <c r="D4453" s="272" t="s">
        <v>2482</v>
      </c>
      <c r="E4453" s="272"/>
      <c r="F4453" s="273" t="s">
        <v>4177</v>
      </c>
      <c r="G4453" s="274">
        <v>308212140402</v>
      </c>
      <c r="H4453" s="273" t="s">
        <v>8039</v>
      </c>
      <c r="I4453" s="273" t="s">
        <v>5750</v>
      </c>
      <c r="J4453" s="273" t="s">
        <v>373</v>
      </c>
      <c r="K4453" s="275">
        <v>0.89339999999999997</v>
      </c>
      <c r="L4453" s="275">
        <v>0.89339999999999997</v>
      </c>
      <c r="M4453" s="275">
        <v>0.81776099999999996</v>
      </c>
      <c r="N4453" s="276">
        <v>8.4664204163868391</v>
      </c>
      <c r="O4453" s="273"/>
      <c r="P4453" s="273"/>
    </row>
    <row r="4454" spans="1:16" s="11" customFormat="1">
      <c r="A4454" s="271">
        <v>4451</v>
      </c>
      <c r="C4454" s="272" t="s">
        <v>2469</v>
      </c>
      <c r="D4454" s="272" t="s">
        <v>2482</v>
      </c>
      <c r="E4454" s="272"/>
      <c r="F4454" s="273" t="s">
        <v>4210</v>
      </c>
      <c r="G4454" s="274">
        <v>308212640102</v>
      </c>
      <c r="H4454" s="273" t="s">
        <v>8040</v>
      </c>
      <c r="I4454" s="273" t="s">
        <v>5750</v>
      </c>
      <c r="J4454" s="273" t="s">
        <v>373</v>
      </c>
      <c r="K4454" s="275">
        <v>1.411</v>
      </c>
      <c r="L4454" s="275">
        <v>1.411</v>
      </c>
      <c r="M4454" s="275">
        <v>1.2926660000000001</v>
      </c>
      <c r="N4454" s="276">
        <v>8.3865343727852544</v>
      </c>
      <c r="O4454" s="273"/>
      <c r="P4454" s="273"/>
    </row>
    <row r="4455" spans="1:16" s="11" customFormat="1">
      <c r="A4455" s="271">
        <v>4452</v>
      </c>
      <c r="C4455" s="272" t="s">
        <v>2469</v>
      </c>
      <c r="D4455" s="272" t="s">
        <v>2482</v>
      </c>
      <c r="E4455" s="272"/>
      <c r="F4455" s="273" t="s">
        <v>8041</v>
      </c>
      <c r="G4455" s="274">
        <v>308212640401</v>
      </c>
      <c r="H4455" s="273" t="s">
        <v>8042</v>
      </c>
      <c r="I4455" s="273" t="s">
        <v>5750</v>
      </c>
      <c r="J4455" s="273" t="s">
        <v>373</v>
      </c>
      <c r="K4455" s="275">
        <v>0.29370000000000002</v>
      </c>
      <c r="L4455" s="275">
        <v>0.29370000000000002</v>
      </c>
      <c r="M4455" s="275">
        <v>0.26909499999999997</v>
      </c>
      <c r="N4455" s="276">
        <v>8.3775961865849649</v>
      </c>
      <c r="O4455" s="273"/>
      <c r="P4455" s="273"/>
    </row>
    <row r="4456" spans="1:16" s="11" customFormat="1">
      <c r="A4456" s="271">
        <v>4453</v>
      </c>
      <c r="C4456" s="272" t="s">
        <v>2469</v>
      </c>
      <c r="D4456" s="272" t="s">
        <v>2482</v>
      </c>
      <c r="E4456" s="272"/>
      <c r="F4456" s="273" t="s">
        <v>4180</v>
      </c>
      <c r="G4456" s="274">
        <v>308212140103</v>
      </c>
      <c r="H4456" s="273" t="s">
        <v>8043</v>
      </c>
      <c r="I4456" s="273" t="s">
        <v>5750</v>
      </c>
      <c r="J4456" s="273" t="s">
        <v>373</v>
      </c>
      <c r="K4456" s="275">
        <v>1.0509999999999999</v>
      </c>
      <c r="L4456" s="275">
        <v>1.0509999999999999</v>
      </c>
      <c r="M4456" s="275">
        <v>0.96334299999999995</v>
      </c>
      <c r="N4456" s="276">
        <v>8.3403425309229302</v>
      </c>
      <c r="O4456" s="273"/>
      <c r="P4456" s="273"/>
    </row>
    <row r="4457" spans="1:16" s="11" customFormat="1">
      <c r="A4457" s="271">
        <v>4454</v>
      </c>
      <c r="C4457" s="272" t="s">
        <v>2469</v>
      </c>
      <c r="D4457" s="272" t="s">
        <v>2482</v>
      </c>
      <c r="E4457" s="272"/>
      <c r="F4457" s="273" t="s">
        <v>4186</v>
      </c>
      <c r="G4457" s="274">
        <v>308212540102</v>
      </c>
      <c r="H4457" s="273" t="s">
        <v>7648</v>
      </c>
      <c r="I4457" s="273" t="s">
        <v>5750</v>
      </c>
      <c r="J4457" s="273" t="s">
        <v>373</v>
      </c>
      <c r="K4457" s="275">
        <v>1.2047000000000001</v>
      </c>
      <c r="L4457" s="275">
        <v>1.2047000000000001</v>
      </c>
      <c r="M4457" s="275">
        <v>1.105604</v>
      </c>
      <c r="N4457" s="276">
        <v>8.2257823524528977</v>
      </c>
      <c r="O4457" s="273"/>
      <c r="P4457" s="273"/>
    </row>
    <row r="4458" spans="1:16" s="11" customFormat="1">
      <c r="A4458" s="271">
        <v>4455</v>
      </c>
      <c r="C4458" s="272" t="s">
        <v>2469</v>
      </c>
      <c r="D4458" s="272" t="s">
        <v>2482</v>
      </c>
      <c r="E4458" s="272"/>
      <c r="F4458" s="273" t="s">
        <v>4206</v>
      </c>
      <c r="G4458" s="274">
        <v>308212240203</v>
      </c>
      <c r="H4458" s="273" t="s">
        <v>8044</v>
      </c>
      <c r="I4458" s="273" t="s">
        <v>5750</v>
      </c>
      <c r="J4458" s="273" t="s">
        <v>373</v>
      </c>
      <c r="K4458" s="275">
        <v>0.32141199999999998</v>
      </c>
      <c r="L4458" s="275">
        <v>0.32141199999999998</v>
      </c>
      <c r="M4458" s="275">
        <v>0.29500799999999999</v>
      </c>
      <c r="N4458" s="276">
        <v>8.2150013067340311</v>
      </c>
      <c r="O4458" s="273"/>
      <c r="P4458" s="273"/>
    </row>
    <row r="4459" spans="1:16" s="11" customFormat="1">
      <c r="A4459" s="271">
        <v>4456</v>
      </c>
      <c r="C4459" s="272" t="s">
        <v>2469</v>
      </c>
      <c r="D4459" s="272" t="s">
        <v>2482</v>
      </c>
      <c r="E4459" s="272"/>
      <c r="F4459" s="273" t="s">
        <v>4204</v>
      </c>
      <c r="G4459" s="274">
        <v>308212540303</v>
      </c>
      <c r="H4459" s="273" t="s">
        <v>8045</v>
      </c>
      <c r="I4459" s="273" t="s">
        <v>5750</v>
      </c>
      <c r="J4459" s="273" t="s">
        <v>373</v>
      </c>
      <c r="K4459" s="275">
        <v>0.59660000000000002</v>
      </c>
      <c r="L4459" s="275">
        <v>0.59660000000000002</v>
      </c>
      <c r="M4459" s="275">
        <v>0.54837800000000003</v>
      </c>
      <c r="N4459" s="276">
        <v>8.0828025477706991</v>
      </c>
      <c r="O4459" s="273"/>
      <c r="P4459" s="273"/>
    </row>
    <row r="4460" spans="1:16" s="11" customFormat="1">
      <c r="A4460" s="271">
        <v>4457</v>
      </c>
      <c r="C4460" s="272" t="s">
        <v>2469</v>
      </c>
      <c r="D4460" s="272" t="s">
        <v>2482</v>
      </c>
      <c r="E4460" s="272"/>
      <c r="F4460" s="273" t="s">
        <v>4191</v>
      </c>
      <c r="G4460" s="274">
        <v>308212540403</v>
      </c>
      <c r="H4460" s="273" t="s">
        <v>8046</v>
      </c>
      <c r="I4460" s="273" t="s">
        <v>5762</v>
      </c>
      <c r="J4460" s="273" t="s">
        <v>373</v>
      </c>
      <c r="K4460" s="275">
        <v>1.0882000000000001</v>
      </c>
      <c r="L4460" s="275">
        <v>1.0882000000000001</v>
      </c>
      <c r="M4460" s="275">
        <v>1.000813</v>
      </c>
      <c r="N4460" s="276">
        <v>8.0304172027200966</v>
      </c>
      <c r="O4460" s="273"/>
      <c r="P4460" s="273"/>
    </row>
    <row r="4461" spans="1:16" s="11" customFormat="1">
      <c r="A4461" s="271">
        <v>4458</v>
      </c>
      <c r="C4461" s="272" t="s">
        <v>2469</v>
      </c>
      <c r="D4461" s="272" t="s">
        <v>2482</v>
      </c>
      <c r="E4461" s="272"/>
      <c r="F4461" s="273" t="s">
        <v>4191</v>
      </c>
      <c r="G4461" s="274">
        <v>308212540402</v>
      </c>
      <c r="H4461" s="273" t="s">
        <v>8047</v>
      </c>
      <c r="I4461" s="273" t="s">
        <v>5750</v>
      </c>
      <c r="J4461" s="273" t="s">
        <v>373</v>
      </c>
      <c r="K4461" s="275">
        <v>1.1794</v>
      </c>
      <c r="L4461" s="275">
        <v>1.1794</v>
      </c>
      <c r="M4461" s="275">
        <v>1.084743</v>
      </c>
      <c r="N4461" s="276">
        <v>8.0258606070883491</v>
      </c>
      <c r="O4461" s="273"/>
      <c r="P4461" s="273"/>
    </row>
    <row r="4462" spans="1:16" s="11" customFormat="1">
      <c r="A4462" s="271">
        <v>4459</v>
      </c>
      <c r="C4462" s="272" t="s">
        <v>2469</v>
      </c>
      <c r="D4462" s="272" t="s">
        <v>2482</v>
      </c>
      <c r="E4462" s="272"/>
      <c r="F4462" s="273" t="s">
        <v>4085</v>
      </c>
      <c r="G4462" s="274">
        <v>308223640204</v>
      </c>
      <c r="H4462" s="273" t="s">
        <v>8048</v>
      </c>
      <c r="I4462" s="273" t="s">
        <v>5750</v>
      </c>
      <c r="J4462" s="273" t="s">
        <v>373</v>
      </c>
      <c r="K4462" s="275">
        <v>0.66420000000000001</v>
      </c>
      <c r="L4462" s="275">
        <v>0.66420000000000001</v>
      </c>
      <c r="M4462" s="275">
        <v>0.61108799999999996</v>
      </c>
      <c r="N4462" s="276">
        <v>7.9963866305329798</v>
      </c>
      <c r="O4462" s="273"/>
      <c r="P4462" s="273"/>
    </row>
    <row r="4463" spans="1:16" s="11" customFormat="1">
      <c r="A4463" s="271">
        <v>4460</v>
      </c>
      <c r="C4463" s="272" t="s">
        <v>2469</v>
      </c>
      <c r="D4463" s="272" t="s">
        <v>2482</v>
      </c>
      <c r="E4463" s="272"/>
      <c r="F4463" s="273" t="s">
        <v>8023</v>
      </c>
      <c r="G4463" s="274">
        <v>308212440303</v>
      </c>
      <c r="H4463" s="273" t="s">
        <v>8049</v>
      </c>
      <c r="I4463" s="273" t="s">
        <v>5750</v>
      </c>
      <c r="J4463" s="273" t="s">
        <v>373</v>
      </c>
      <c r="K4463" s="275">
        <v>1.3852</v>
      </c>
      <c r="L4463" s="275">
        <v>1.3852</v>
      </c>
      <c r="M4463" s="275">
        <v>1.274618</v>
      </c>
      <c r="N4463" s="276">
        <v>7.9831071325440348</v>
      </c>
      <c r="O4463" s="273"/>
      <c r="P4463" s="273"/>
    </row>
    <row r="4464" spans="1:16" s="11" customFormat="1">
      <c r="A4464" s="271">
        <v>4461</v>
      </c>
      <c r="C4464" s="272" t="s">
        <v>2469</v>
      </c>
      <c r="D4464" s="272" t="s">
        <v>2482</v>
      </c>
      <c r="E4464" s="272"/>
      <c r="F4464" s="273" t="s">
        <v>4177</v>
      </c>
      <c r="G4464" s="274">
        <v>308212140401</v>
      </c>
      <c r="H4464" s="273" t="s">
        <v>8013</v>
      </c>
      <c r="I4464" s="273" t="s">
        <v>5750</v>
      </c>
      <c r="J4464" s="273" t="s">
        <v>373</v>
      </c>
      <c r="K4464" s="275">
        <v>1.1596599999999999</v>
      </c>
      <c r="L4464" s="275">
        <v>1.1596599999999999</v>
      </c>
      <c r="M4464" s="275">
        <v>1.068079</v>
      </c>
      <c r="N4464" s="276">
        <v>7.8972284980080296</v>
      </c>
      <c r="O4464" s="273"/>
      <c r="P4464" s="273"/>
    </row>
    <row r="4465" spans="1:16" s="11" customFormat="1">
      <c r="A4465" s="271">
        <v>4462</v>
      </c>
      <c r="C4465" s="272" t="s">
        <v>2469</v>
      </c>
      <c r="D4465" s="272" t="s">
        <v>2482</v>
      </c>
      <c r="E4465" s="272"/>
      <c r="F4465" s="273" t="s">
        <v>4186</v>
      </c>
      <c r="G4465" s="274">
        <v>308212540103</v>
      </c>
      <c r="H4465" s="273" t="s">
        <v>8050</v>
      </c>
      <c r="I4465" s="273" t="s">
        <v>5750</v>
      </c>
      <c r="J4465" s="273" t="s">
        <v>373</v>
      </c>
      <c r="K4465" s="275">
        <v>0.94496000000000002</v>
      </c>
      <c r="L4465" s="275">
        <v>0.94496000000000002</v>
      </c>
      <c r="M4465" s="275">
        <v>0.870587</v>
      </c>
      <c r="N4465" s="276">
        <v>7.8704918726718613</v>
      </c>
      <c r="O4465" s="273"/>
      <c r="P4465" s="273"/>
    </row>
    <row r="4466" spans="1:16" s="11" customFormat="1">
      <c r="A4466" s="271">
        <v>4463</v>
      </c>
      <c r="C4466" s="272" t="s">
        <v>2469</v>
      </c>
      <c r="D4466" s="272" t="s">
        <v>2482</v>
      </c>
      <c r="E4466" s="272"/>
      <c r="F4466" s="273" t="s">
        <v>4175</v>
      </c>
      <c r="G4466" s="274">
        <v>308212440205</v>
      </c>
      <c r="H4466" s="273" t="s">
        <v>8051</v>
      </c>
      <c r="I4466" s="273" t="s">
        <v>5750</v>
      </c>
      <c r="J4466" s="273" t="s">
        <v>373</v>
      </c>
      <c r="K4466" s="275">
        <v>0.56985799999999998</v>
      </c>
      <c r="L4466" s="275">
        <v>0.56985799999999998</v>
      </c>
      <c r="M4466" s="275">
        <v>0.52503599999999995</v>
      </c>
      <c r="N4466" s="276">
        <v>7.8654682394561508</v>
      </c>
      <c r="O4466" s="273"/>
      <c r="P4466" s="273"/>
    </row>
    <row r="4467" spans="1:16" s="11" customFormat="1">
      <c r="A4467" s="271">
        <v>4464</v>
      </c>
      <c r="C4467" s="272" t="s">
        <v>2469</v>
      </c>
      <c r="D4467" s="272" t="s">
        <v>2482</v>
      </c>
      <c r="E4467" s="272"/>
      <c r="F4467" s="273" t="s">
        <v>8041</v>
      </c>
      <c r="G4467" s="274">
        <v>308212640403</v>
      </c>
      <c r="H4467" s="273" t="s">
        <v>8052</v>
      </c>
      <c r="I4467" s="273" t="s">
        <v>5750</v>
      </c>
      <c r="J4467" s="273" t="s">
        <v>373</v>
      </c>
      <c r="K4467" s="275">
        <v>0.59850000000000003</v>
      </c>
      <c r="L4467" s="275">
        <v>0.59850000000000003</v>
      </c>
      <c r="M4467" s="275">
        <v>0.55146700000000004</v>
      </c>
      <c r="N4467" s="276">
        <v>7.8584795321637406</v>
      </c>
      <c r="O4467" s="273"/>
      <c r="P4467" s="273"/>
    </row>
    <row r="4468" spans="1:16" s="11" customFormat="1">
      <c r="A4468" s="271">
        <v>4465</v>
      </c>
      <c r="C4468" s="272" t="s">
        <v>2469</v>
      </c>
      <c r="D4468" s="272" t="s">
        <v>2482</v>
      </c>
      <c r="E4468" s="272"/>
      <c r="F4468" s="273" t="s">
        <v>4171</v>
      </c>
      <c r="G4468" s="274">
        <v>308212340102</v>
      </c>
      <c r="H4468" s="273" t="s">
        <v>8053</v>
      </c>
      <c r="I4468" s="273" t="s">
        <v>5750</v>
      </c>
      <c r="J4468" s="273" t="s">
        <v>373</v>
      </c>
      <c r="K4468" s="275">
        <v>0.556535</v>
      </c>
      <c r="L4468" s="275">
        <v>0.556535</v>
      </c>
      <c r="M4468" s="275">
        <v>0.51290999999999998</v>
      </c>
      <c r="N4468" s="276">
        <v>7.8386804064434452</v>
      </c>
      <c r="O4468" s="273"/>
      <c r="P4468" s="273"/>
    </row>
    <row r="4469" spans="1:16" s="11" customFormat="1">
      <c r="A4469" s="271">
        <v>4466</v>
      </c>
      <c r="C4469" s="272" t="s">
        <v>2469</v>
      </c>
      <c r="D4469" s="272" t="s">
        <v>2482</v>
      </c>
      <c r="E4469" s="272"/>
      <c r="F4469" s="273" t="s">
        <v>4200</v>
      </c>
      <c r="G4469" s="274">
        <v>308212640205</v>
      </c>
      <c r="H4469" s="273" t="s">
        <v>8054</v>
      </c>
      <c r="I4469" s="273" t="s">
        <v>5750</v>
      </c>
      <c r="J4469" s="273" t="s">
        <v>373</v>
      </c>
      <c r="K4469" s="275">
        <v>1.1314</v>
      </c>
      <c r="L4469" s="275">
        <v>1.1314</v>
      </c>
      <c r="M4469" s="275">
        <v>1.043582</v>
      </c>
      <c r="N4469" s="276">
        <v>7.7618879264627854</v>
      </c>
      <c r="O4469" s="273"/>
      <c r="P4469" s="273"/>
    </row>
    <row r="4470" spans="1:16" s="11" customFormat="1">
      <c r="A4470" s="271">
        <v>4467</v>
      </c>
      <c r="C4470" s="272" t="s">
        <v>2469</v>
      </c>
      <c r="D4470" s="272" t="s">
        <v>2482</v>
      </c>
      <c r="E4470" s="272"/>
      <c r="F4470" s="273" t="s">
        <v>4186</v>
      </c>
      <c r="G4470" s="274">
        <v>308212540104</v>
      </c>
      <c r="H4470" s="273" t="s">
        <v>8055</v>
      </c>
      <c r="I4470" s="273" t="s">
        <v>5762</v>
      </c>
      <c r="J4470" s="273" t="s">
        <v>373</v>
      </c>
      <c r="K4470" s="275">
        <v>0.2616</v>
      </c>
      <c r="L4470" s="275">
        <v>0.2616</v>
      </c>
      <c r="M4470" s="275">
        <v>0.24135400000000001</v>
      </c>
      <c r="N4470" s="276">
        <v>7.739296636085621</v>
      </c>
      <c r="O4470" s="273"/>
      <c r="P4470" s="273"/>
    </row>
    <row r="4471" spans="1:16" s="11" customFormat="1">
      <c r="A4471" s="271">
        <v>4468</v>
      </c>
      <c r="C4471" s="272" t="s">
        <v>2469</v>
      </c>
      <c r="D4471" s="272" t="s">
        <v>2482</v>
      </c>
      <c r="E4471" s="272"/>
      <c r="F4471" s="273" t="s">
        <v>4200</v>
      </c>
      <c r="G4471" s="274">
        <v>308212640204</v>
      </c>
      <c r="H4471" s="273" t="s">
        <v>8056</v>
      </c>
      <c r="I4471" s="273" t="s">
        <v>5750</v>
      </c>
      <c r="J4471" s="273" t="s">
        <v>373</v>
      </c>
      <c r="K4471" s="275">
        <v>0.55620000000000003</v>
      </c>
      <c r="L4471" s="275">
        <v>0.55620000000000003</v>
      </c>
      <c r="M4471" s="275">
        <v>0.51315900000000003</v>
      </c>
      <c r="N4471" s="276">
        <v>7.7384034519956844</v>
      </c>
      <c r="O4471" s="273"/>
      <c r="P4471" s="273"/>
    </row>
    <row r="4472" spans="1:16" s="11" customFormat="1">
      <c r="A4472" s="271">
        <v>4469</v>
      </c>
      <c r="C4472" s="272" t="s">
        <v>2469</v>
      </c>
      <c r="D4472" s="272" t="s">
        <v>2482</v>
      </c>
      <c r="E4472" s="272"/>
      <c r="F4472" s="273" t="s">
        <v>4200</v>
      </c>
      <c r="G4472" s="274">
        <v>308212640203</v>
      </c>
      <c r="H4472" s="273" t="s">
        <v>8057</v>
      </c>
      <c r="I4472" s="273" t="s">
        <v>5750</v>
      </c>
      <c r="J4472" s="273" t="s">
        <v>373</v>
      </c>
      <c r="K4472" s="275">
        <v>1.46075</v>
      </c>
      <c r="L4472" s="275">
        <v>1.46075</v>
      </c>
      <c r="M4472" s="275">
        <v>1.347872</v>
      </c>
      <c r="N4472" s="276">
        <v>7.7274003080609308</v>
      </c>
      <c r="O4472" s="273"/>
      <c r="P4472" s="273"/>
    </row>
    <row r="4473" spans="1:16" s="11" customFormat="1">
      <c r="A4473" s="271">
        <v>4470</v>
      </c>
      <c r="C4473" s="272" t="s">
        <v>2469</v>
      </c>
      <c r="D4473" s="272" t="s">
        <v>2482</v>
      </c>
      <c r="E4473" s="272"/>
      <c r="F4473" s="273" t="s">
        <v>4182</v>
      </c>
      <c r="G4473" s="274">
        <v>308212440103</v>
      </c>
      <c r="H4473" s="273" t="s">
        <v>3392</v>
      </c>
      <c r="I4473" s="273" t="s">
        <v>5750</v>
      </c>
      <c r="J4473" s="273" t="s">
        <v>373</v>
      </c>
      <c r="K4473" s="275">
        <v>0.86119999999999997</v>
      </c>
      <c r="L4473" s="275">
        <v>0.86119999999999997</v>
      </c>
      <c r="M4473" s="275">
        <v>0.794825</v>
      </c>
      <c r="N4473" s="276">
        <v>7.7072689270784904</v>
      </c>
      <c r="O4473" s="273"/>
      <c r="P4473" s="273"/>
    </row>
    <row r="4474" spans="1:16" s="11" customFormat="1">
      <c r="A4474" s="271">
        <v>4471</v>
      </c>
      <c r="C4474" s="272" t="s">
        <v>2469</v>
      </c>
      <c r="D4474" s="272" t="s">
        <v>2482</v>
      </c>
      <c r="E4474" s="272"/>
      <c r="F4474" s="273" t="s">
        <v>4210</v>
      </c>
      <c r="G4474" s="274">
        <v>308212640103</v>
      </c>
      <c r="H4474" s="273" t="s">
        <v>8058</v>
      </c>
      <c r="I4474" s="273" t="s">
        <v>5750</v>
      </c>
      <c r="J4474" s="273" t="s">
        <v>373</v>
      </c>
      <c r="K4474" s="275">
        <v>0.53269999999999995</v>
      </c>
      <c r="L4474" s="275">
        <v>0.53269999999999995</v>
      </c>
      <c r="M4474" s="275">
        <v>0.49264799999999997</v>
      </c>
      <c r="N4474" s="276">
        <v>7.5186784306363776</v>
      </c>
      <c r="O4474" s="273"/>
      <c r="P4474" s="273"/>
    </row>
    <row r="4475" spans="1:16" s="11" customFormat="1">
      <c r="A4475" s="271">
        <v>4472</v>
      </c>
      <c r="C4475" s="272" t="s">
        <v>2469</v>
      </c>
      <c r="D4475" s="272" t="s">
        <v>2482</v>
      </c>
      <c r="E4475" s="272"/>
      <c r="F4475" s="273" t="s">
        <v>4204</v>
      </c>
      <c r="G4475" s="274">
        <v>308212540304</v>
      </c>
      <c r="H4475" s="273" t="s">
        <v>8059</v>
      </c>
      <c r="I4475" s="273" t="s">
        <v>5750</v>
      </c>
      <c r="J4475" s="273" t="s">
        <v>373</v>
      </c>
      <c r="K4475" s="275">
        <v>0.50290000000000001</v>
      </c>
      <c r="L4475" s="275">
        <v>0.50290000000000001</v>
      </c>
      <c r="M4475" s="275">
        <v>0.46515800000000002</v>
      </c>
      <c r="N4475" s="276">
        <v>7.5048717438854631</v>
      </c>
      <c r="O4475" s="273"/>
      <c r="P4475" s="273"/>
    </row>
    <row r="4476" spans="1:16" s="11" customFormat="1">
      <c r="A4476" s="271">
        <v>4473</v>
      </c>
      <c r="C4476" s="272" t="s">
        <v>2469</v>
      </c>
      <c r="D4476" s="272" t="s">
        <v>2482</v>
      </c>
      <c r="E4476" s="272"/>
      <c r="F4476" s="273" t="s">
        <v>8041</v>
      </c>
      <c r="G4476" s="274">
        <v>308212640402</v>
      </c>
      <c r="H4476" s="273" t="s">
        <v>8060</v>
      </c>
      <c r="I4476" s="273" t="s">
        <v>5750</v>
      </c>
      <c r="J4476" s="273" t="s">
        <v>373</v>
      </c>
      <c r="K4476" s="275">
        <v>0.69320000000000004</v>
      </c>
      <c r="L4476" s="275">
        <v>0.69320000000000004</v>
      </c>
      <c r="M4476" s="275">
        <v>0.64142500000000002</v>
      </c>
      <c r="N4476" s="276">
        <v>7.468984420080786</v>
      </c>
      <c r="O4476" s="273"/>
      <c r="P4476" s="273"/>
    </row>
    <row r="4477" spans="1:16" s="11" customFormat="1">
      <c r="A4477" s="271">
        <v>4474</v>
      </c>
      <c r="C4477" s="272" t="s">
        <v>2469</v>
      </c>
      <c r="D4477" s="272" t="s">
        <v>2482</v>
      </c>
      <c r="E4477" s="272"/>
      <c r="F4477" s="273" t="s">
        <v>4140</v>
      </c>
      <c r="G4477" s="274">
        <v>308211240206</v>
      </c>
      <c r="H4477" s="273" t="s">
        <v>8061</v>
      </c>
      <c r="I4477" s="273" t="s">
        <v>5750</v>
      </c>
      <c r="J4477" s="273" t="s">
        <v>373</v>
      </c>
      <c r="K4477" s="275">
        <v>1.4178999999999999</v>
      </c>
      <c r="L4477" s="275">
        <v>1.4178999999999999</v>
      </c>
      <c r="M4477" s="275">
        <v>1.3177760000000001</v>
      </c>
      <c r="N4477" s="276">
        <v>7.0614288736864292</v>
      </c>
      <c r="O4477" s="273"/>
      <c r="P4477" s="273"/>
    </row>
    <row r="4478" spans="1:16" s="11" customFormat="1">
      <c r="A4478" s="271">
        <v>4475</v>
      </c>
      <c r="C4478" s="272" t="s">
        <v>2469</v>
      </c>
      <c r="D4478" s="272" t="s">
        <v>2482</v>
      </c>
      <c r="E4478" s="272"/>
      <c r="F4478" s="273" t="s">
        <v>4189</v>
      </c>
      <c r="G4478" s="274">
        <v>308212140203</v>
      </c>
      <c r="H4478" s="273" t="s">
        <v>8062</v>
      </c>
      <c r="I4478" s="273" t="s">
        <v>5750</v>
      </c>
      <c r="J4478" s="273" t="s">
        <v>373</v>
      </c>
      <c r="K4478" s="275">
        <v>0.56254000000000004</v>
      </c>
      <c r="L4478" s="275">
        <v>0.56254000000000004</v>
      </c>
      <c r="M4478" s="275">
        <v>0.52282499999999998</v>
      </c>
      <c r="N4478" s="276">
        <v>7.0599424040957173</v>
      </c>
      <c r="O4478" s="273"/>
      <c r="P4478" s="273"/>
    </row>
    <row r="4479" spans="1:16" s="11" customFormat="1">
      <c r="A4479" s="271">
        <v>4476</v>
      </c>
      <c r="C4479" s="272" t="s">
        <v>2469</v>
      </c>
      <c r="D4479" s="272" t="s">
        <v>2482</v>
      </c>
      <c r="E4479" s="272"/>
      <c r="F4479" s="273" t="s">
        <v>4194</v>
      </c>
      <c r="G4479" s="274">
        <v>308212540204</v>
      </c>
      <c r="H4479" s="273" t="s">
        <v>8063</v>
      </c>
      <c r="I4479" s="273" t="s">
        <v>5750</v>
      </c>
      <c r="J4479" s="273" t="s">
        <v>373</v>
      </c>
      <c r="K4479" s="275">
        <v>0.40539999999999998</v>
      </c>
      <c r="L4479" s="275">
        <v>0.40539999999999998</v>
      </c>
      <c r="M4479" s="275">
        <v>0.37689899999999998</v>
      </c>
      <c r="N4479" s="276">
        <v>7.0303404045387277</v>
      </c>
      <c r="O4479" s="273"/>
      <c r="P4479" s="273"/>
    </row>
    <row r="4480" spans="1:16" s="11" customFormat="1">
      <c r="A4480" s="271">
        <v>4477</v>
      </c>
      <c r="C4480" s="272" t="s">
        <v>2469</v>
      </c>
      <c r="D4480" s="272" t="s">
        <v>2482</v>
      </c>
      <c r="E4480" s="272"/>
      <c r="F4480" s="273" t="s">
        <v>8033</v>
      </c>
      <c r="G4480" s="274">
        <v>308212240304</v>
      </c>
      <c r="H4480" s="273" t="s">
        <v>8064</v>
      </c>
      <c r="I4480" s="273" t="s">
        <v>5750</v>
      </c>
      <c r="J4480" s="273" t="s">
        <v>373</v>
      </c>
      <c r="K4480" s="275">
        <v>0.66139999999999999</v>
      </c>
      <c r="L4480" s="275">
        <v>0.66139999999999999</v>
      </c>
      <c r="M4480" s="275">
        <v>0.61570999999999998</v>
      </c>
      <c r="N4480" s="276">
        <v>6.9080737828847907</v>
      </c>
      <c r="O4480" s="273"/>
      <c r="P4480" s="273"/>
    </row>
    <row r="4481" spans="1:16" s="11" customFormat="1">
      <c r="A4481" s="271">
        <v>4478</v>
      </c>
      <c r="C4481" s="272" t="s">
        <v>2469</v>
      </c>
      <c r="D4481" s="272" t="s">
        <v>2482</v>
      </c>
      <c r="E4481" s="272"/>
      <c r="F4481" s="273" t="s">
        <v>4194</v>
      </c>
      <c r="G4481" s="274">
        <v>308212540202</v>
      </c>
      <c r="H4481" s="273" t="s">
        <v>8065</v>
      </c>
      <c r="I4481" s="273" t="s">
        <v>5750</v>
      </c>
      <c r="J4481" s="273" t="s">
        <v>373</v>
      </c>
      <c r="K4481" s="275">
        <v>0.26939999999999997</v>
      </c>
      <c r="L4481" s="275">
        <v>0.26939999999999997</v>
      </c>
      <c r="M4481" s="275">
        <v>0.25084899999999999</v>
      </c>
      <c r="N4481" s="276">
        <v>6.8860430586488439</v>
      </c>
      <c r="O4481" s="273"/>
      <c r="P4481" s="273"/>
    </row>
    <row r="4482" spans="1:16" s="11" customFormat="1">
      <c r="A4482" s="271">
        <v>4479</v>
      </c>
      <c r="C4482" s="272" t="s">
        <v>2469</v>
      </c>
      <c r="D4482" s="272" t="s">
        <v>2482</v>
      </c>
      <c r="E4482" s="272"/>
      <c r="F4482" s="273" t="s">
        <v>4202</v>
      </c>
      <c r="G4482" s="274">
        <v>308212640304</v>
      </c>
      <c r="H4482" s="273" t="s">
        <v>8066</v>
      </c>
      <c r="I4482" s="273" t="s">
        <v>5750</v>
      </c>
      <c r="J4482" s="273" t="s">
        <v>373</v>
      </c>
      <c r="K4482" s="275">
        <v>0.28499999999999998</v>
      </c>
      <c r="L4482" s="275">
        <v>0.28499999999999998</v>
      </c>
      <c r="M4482" s="275">
        <v>0.26595999999999997</v>
      </c>
      <c r="N4482" s="276">
        <v>6.6807017543859661</v>
      </c>
      <c r="O4482" s="273"/>
      <c r="P4482" s="273"/>
    </row>
    <row r="4483" spans="1:16" s="11" customFormat="1">
      <c r="A4483" s="271">
        <v>4480</v>
      </c>
      <c r="C4483" s="272" t="s">
        <v>2469</v>
      </c>
      <c r="D4483" s="272" t="s">
        <v>2482</v>
      </c>
      <c r="E4483" s="272"/>
      <c r="F4483" s="273" t="s">
        <v>4210</v>
      </c>
      <c r="G4483" s="274">
        <v>308212640104</v>
      </c>
      <c r="H4483" s="273" t="s">
        <v>8067</v>
      </c>
      <c r="I4483" s="273" t="s">
        <v>5750</v>
      </c>
      <c r="J4483" s="273" t="s">
        <v>373</v>
      </c>
      <c r="K4483" s="275">
        <v>1.5084</v>
      </c>
      <c r="L4483" s="275">
        <v>1.5084</v>
      </c>
      <c r="M4483" s="275">
        <v>1.407832</v>
      </c>
      <c r="N4483" s="276">
        <v>6.6671970299655259</v>
      </c>
      <c r="O4483" s="273"/>
      <c r="P4483" s="273"/>
    </row>
    <row r="4484" spans="1:16" s="11" customFormat="1">
      <c r="A4484" s="271">
        <v>4481</v>
      </c>
      <c r="C4484" s="272" t="s">
        <v>2469</v>
      </c>
      <c r="D4484" s="272" t="s">
        <v>2482</v>
      </c>
      <c r="E4484" s="272"/>
      <c r="F4484" s="273" t="s">
        <v>4138</v>
      </c>
      <c r="G4484" s="274">
        <v>308211340307</v>
      </c>
      <c r="H4484" s="273" t="s">
        <v>8068</v>
      </c>
      <c r="I4484" s="273" t="s">
        <v>5750</v>
      </c>
      <c r="J4484" s="273" t="s">
        <v>373</v>
      </c>
      <c r="K4484" s="275">
        <v>1.3080000000000001</v>
      </c>
      <c r="L4484" s="275">
        <v>1.3080000000000001</v>
      </c>
      <c r="M4484" s="275">
        <v>1.220852</v>
      </c>
      <c r="N4484" s="276">
        <v>6.6626911314984714</v>
      </c>
      <c r="O4484" s="273"/>
      <c r="P4484" s="273"/>
    </row>
    <row r="4485" spans="1:16" s="11" customFormat="1">
      <c r="A4485" s="271">
        <v>4482</v>
      </c>
      <c r="C4485" s="272" t="s">
        <v>2469</v>
      </c>
      <c r="D4485" s="272" t="s">
        <v>2482</v>
      </c>
      <c r="E4485" s="272"/>
      <c r="F4485" s="273" t="s">
        <v>4147</v>
      </c>
      <c r="G4485" s="274">
        <v>308211340204</v>
      </c>
      <c r="H4485" s="273" t="s">
        <v>7965</v>
      </c>
      <c r="I4485" s="273" t="s">
        <v>5750</v>
      </c>
      <c r="J4485" s="273" t="s">
        <v>373</v>
      </c>
      <c r="K4485" s="275">
        <v>1.0698000000000001</v>
      </c>
      <c r="L4485" s="275">
        <v>1.0698000000000001</v>
      </c>
      <c r="M4485" s="275">
        <v>0.99989499999999998</v>
      </c>
      <c r="N4485" s="276">
        <v>6.5343989530753506</v>
      </c>
      <c r="O4485" s="273"/>
      <c r="P4485" s="273"/>
    </row>
    <row r="4486" spans="1:16" s="11" customFormat="1">
      <c r="A4486" s="271">
        <v>4483</v>
      </c>
      <c r="C4486" s="272" t="s">
        <v>2469</v>
      </c>
      <c r="D4486" s="272" t="s">
        <v>2482</v>
      </c>
      <c r="E4486" s="272"/>
      <c r="F4486" s="273" t="s">
        <v>4202</v>
      </c>
      <c r="G4486" s="274">
        <v>308212640303</v>
      </c>
      <c r="H4486" s="273" t="s">
        <v>8069</v>
      </c>
      <c r="I4486" s="273" t="s">
        <v>5750</v>
      </c>
      <c r="J4486" s="273" t="s">
        <v>373</v>
      </c>
      <c r="K4486" s="275">
        <v>0.96848199999999995</v>
      </c>
      <c r="L4486" s="275">
        <v>0.96848199999999995</v>
      </c>
      <c r="M4486" s="275">
        <v>0.90543099999999999</v>
      </c>
      <c r="N4486" s="276">
        <v>6.5102913631848569</v>
      </c>
      <c r="O4486" s="273"/>
      <c r="P4486" s="273"/>
    </row>
    <row r="4487" spans="1:16" s="11" customFormat="1">
      <c r="A4487" s="271">
        <v>4484</v>
      </c>
      <c r="C4487" s="272" t="s">
        <v>2469</v>
      </c>
      <c r="D4487" s="272" t="s">
        <v>2482</v>
      </c>
      <c r="E4487" s="272"/>
      <c r="F4487" s="273" t="s">
        <v>4210</v>
      </c>
      <c r="G4487" s="274">
        <v>308212640105</v>
      </c>
      <c r="H4487" s="273" t="s">
        <v>8070</v>
      </c>
      <c r="I4487" s="273" t="s">
        <v>5750</v>
      </c>
      <c r="J4487" s="273" t="s">
        <v>373</v>
      </c>
      <c r="K4487" s="275">
        <v>0.91320000000000001</v>
      </c>
      <c r="L4487" s="275">
        <v>0.91320000000000001</v>
      </c>
      <c r="M4487" s="275">
        <v>0.85414800000000002</v>
      </c>
      <c r="N4487" s="276">
        <v>6.466491458607095</v>
      </c>
      <c r="O4487" s="273"/>
      <c r="P4487" s="273"/>
    </row>
    <row r="4488" spans="1:16" s="11" customFormat="1">
      <c r="A4488" s="271">
        <v>4485</v>
      </c>
      <c r="C4488" s="272" t="s">
        <v>2469</v>
      </c>
      <c r="D4488" s="272" t="s">
        <v>2482</v>
      </c>
      <c r="E4488" s="272"/>
      <c r="F4488" s="273" t="s">
        <v>8033</v>
      </c>
      <c r="G4488" s="274">
        <v>308212240303</v>
      </c>
      <c r="H4488" s="273" t="s">
        <v>8071</v>
      </c>
      <c r="I4488" s="273" t="s">
        <v>5750</v>
      </c>
      <c r="J4488" s="273" t="s">
        <v>373</v>
      </c>
      <c r="K4488" s="275">
        <v>0.19359999999999999</v>
      </c>
      <c r="L4488" s="275">
        <v>0.19359999999999999</v>
      </c>
      <c r="M4488" s="275">
        <v>0.18108199999999999</v>
      </c>
      <c r="N4488" s="276">
        <v>6.4659090909090917</v>
      </c>
      <c r="O4488" s="273"/>
      <c r="P4488" s="273"/>
    </row>
    <row r="4489" spans="1:16" s="11" customFormat="1">
      <c r="A4489" s="271">
        <v>4486</v>
      </c>
      <c r="C4489" s="272" t="s">
        <v>2469</v>
      </c>
      <c r="D4489" s="272" t="s">
        <v>2482</v>
      </c>
      <c r="E4489" s="272"/>
      <c r="F4489" s="273" t="s">
        <v>4206</v>
      </c>
      <c r="G4489" s="274">
        <v>308212240204</v>
      </c>
      <c r="H4489" s="273" t="s">
        <v>8072</v>
      </c>
      <c r="I4489" s="273" t="s">
        <v>5750</v>
      </c>
      <c r="J4489" s="273" t="s">
        <v>373</v>
      </c>
      <c r="K4489" s="275">
        <v>0.50800000000000001</v>
      </c>
      <c r="L4489" s="275">
        <v>0.50800000000000001</v>
      </c>
      <c r="M4489" s="275">
        <v>0.47752699999999998</v>
      </c>
      <c r="N4489" s="276">
        <v>5.9986220472440994</v>
      </c>
      <c r="O4489" s="273"/>
      <c r="P4489" s="273"/>
    </row>
    <row r="4490" spans="1:16" s="11" customFormat="1">
      <c r="A4490" s="271">
        <v>4487</v>
      </c>
      <c r="C4490" s="272" t="s">
        <v>2469</v>
      </c>
      <c r="D4490" s="272" t="s">
        <v>2482</v>
      </c>
      <c r="E4490" s="272"/>
      <c r="F4490" s="273" t="s">
        <v>4189</v>
      </c>
      <c r="G4490" s="274">
        <v>308212140204</v>
      </c>
      <c r="H4490" s="273" t="s">
        <v>8073</v>
      </c>
      <c r="I4490" s="273" t="s">
        <v>5750</v>
      </c>
      <c r="J4490" s="273" t="s">
        <v>373</v>
      </c>
      <c r="K4490" s="275">
        <v>0.2482</v>
      </c>
      <c r="L4490" s="275">
        <v>0.2482</v>
      </c>
      <c r="M4490" s="275">
        <v>0.23341500000000001</v>
      </c>
      <c r="N4490" s="276">
        <v>5.9568896051571283</v>
      </c>
      <c r="O4490" s="273"/>
      <c r="P4490" s="273"/>
    </row>
    <row r="4491" spans="1:16" s="11" customFormat="1">
      <c r="A4491" s="271">
        <v>4488</v>
      </c>
      <c r="C4491" s="272" t="s">
        <v>2469</v>
      </c>
      <c r="D4491" s="272" t="s">
        <v>2482</v>
      </c>
      <c r="E4491" s="272"/>
      <c r="F4491" s="273" t="s">
        <v>4152</v>
      </c>
      <c r="G4491" s="274">
        <v>308211340103</v>
      </c>
      <c r="H4491" s="273" t="s">
        <v>7756</v>
      </c>
      <c r="I4491" s="273" t="s">
        <v>5762</v>
      </c>
      <c r="J4491" s="273" t="s">
        <v>373</v>
      </c>
      <c r="K4491" s="275">
        <v>8.6800000000000002E-2</v>
      </c>
      <c r="L4491" s="275">
        <v>8.6800000000000002E-2</v>
      </c>
      <c r="M4491" s="275">
        <v>8.2109000000000001E-2</v>
      </c>
      <c r="N4491" s="276">
        <v>5.4043778801843319</v>
      </c>
      <c r="O4491" s="273"/>
      <c r="P4491" s="273"/>
    </row>
    <row r="4492" spans="1:16" s="11" customFormat="1">
      <c r="A4492" s="271">
        <v>4489</v>
      </c>
      <c r="C4492" s="272" t="s">
        <v>2469</v>
      </c>
      <c r="D4492" s="272" t="s">
        <v>2482</v>
      </c>
      <c r="E4492" s="272"/>
      <c r="F4492" s="273" t="s">
        <v>4184</v>
      </c>
      <c r="G4492" s="274">
        <v>308212140302</v>
      </c>
      <c r="H4492" s="273" t="s">
        <v>8074</v>
      </c>
      <c r="I4492" s="273" t="s">
        <v>5750</v>
      </c>
      <c r="J4492" s="273" t="s">
        <v>373</v>
      </c>
      <c r="K4492" s="275">
        <v>8.2600000000000007E-2</v>
      </c>
      <c r="L4492" s="275">
        <v>8.2600000000000007E-2</v>
      </c>
      <c r="M4492" s="275">
        <v>7.8437000000000007E-2</v>
      </c>
      <c r="N4492" s="276">
        <v>5.039951573849879</v>
      </c>
      <c r="O4492" s="273"/>
      <c r="P4492" s="273"/>
    </row>
    <row r="4493" spans="1:16" s="11" customFormat="1">
      <c r="A4493" s="271">
        <v>4490</v>
      </c>
      <c r="C4493" s="272" t="s">
        <v>2469</v>
      </c>
      <c r="D4493" s="272" t="s">
        <v>2482</v>
      </c>
      <c r="E4493" s="272"/>
      <c r="F4493" s="273" t="s">
        <v>4184</v>
      </c>
      <c r="G4493" s="274">
        <v>308212140301</v>
      </c>
      <c r="H4493" s="273" t="s">
        <v>8075</v>
      </c>
      <c r="I4493" s="273" t="s">
        <v>5750</v>
      </c>
      <c r="J4493" s="273" t="s">
        <v>373</v>
      </c>
      <c r="K4493" s="275">
        <v>0.182</v>
      </c>
      <c r="L4493" s="275">
        <v>0.182</v>
      </c>
      <c r="M4493" s="275">
        <v>0.17302500000000001</v>
      </c>
      <c r="N4493" s="276">
        <v>4.9313186813186718</v>
      </c>
      <c r="O4493" s="273"/>
      <c r="P4493" s="273"/>
    </row>
    <row r="4494" spans="1:16" s="11" customFormat="1">
      <c r="A4494" s="271">
        <v>4491</v>
      </c>
      <c r="C4494" s="272" t="s">
        <v>2469</v>
      </c>
      <c r="D4494" s="272" t="s">
        <v>2482</v>
      </c>
      <c r="E4494" s="272"/>
      <c r="F4494" s="273" t="s">
        <v>4138</v>
      </c>
      <c r="G4494" s="274">
        <v>308211340304</v>
      </c>
      <c r="H4494" s="273" t="s">
        <v>8076</v>
      </c>
      <c r="I4494" s="273" t="s">
        <v>5750</v>
      </c>
      <c r="J4494" s="273" t="s">
        <v>373</v>
      </c>
      <c r="K4494" s="275">
        <v>0.980105</v>
      </c>
      <c r="L4494" s="275">
        <v>0.980105</v>
      </c>
      <c r="M4494" s="275">
        <v>0.93177699999999997</v>
      </c>
      <c r="N4494" s="276">
        <v>4.930900260686359</v>
      </c>
      <c r="O4494" s="273"/>
      <c r="P4494" s="273"/>
    </row>
    <row r="4495" spans="1:16" s="11" customFormat="1">
      <c r="A4495" s="271">
        <v>4492</v>
      </c>
      <c r="C4495" s="272" t="s">
        <v>2469</v>
      </c>
      <c r="D4495" s="272" t="s">
        <v>2482</v>
      </c>
      <c r="E4495" s="272"/>
      <c r="F4495" s="273" t="s">
        <v>4180</v>
      </c>
      <c r="G4495" s="274">
        <v>308212140102</v>
      </c>
      <c r="H4495" s="273" t="s">
        <v>8077</v>
      </c>
      <c r="I4495" s="273" t="s">
        <v>5750</v>
      </c>
      <c r="J4495" s="273" t="s">
        <v>373</v>
      </c>
      <c r="K4495" s="275">
        <v>0.95350000000000001</v>
      </c>
      <c r="L4495" s="275">
        <v>0.95350000000000001</v>
      </c>
      <c r="M4495" s="275">
        <v>0.90957100000000002</v>
      </c>
      <c r="N4495" s="276">
        <v>4.6071316203460926</v>
      </c>
      <c r="O4495" s="273"/>
      <c r="P4495" s="273"/>
    </row>
    <row r="4496" spans="1:16" s="11" customFormat="1">
      <c r="A4496" s="271">
        <v>4493</v>
      </c>
      <c r="C4496" s="272" t="s">
        <v>2469</v>
      </c>
      <c r="D4496" s="272" t="s">
        <v>2482</v>
      </c>
      <c r="E4496" s="272"/>
      <c r="F4496" s="273" t="s">
        <v>4189</v>
      </c>
      <c r="G4496" s="274">
        <v>308212140202</v>
      </c>
      <c r="H4496" s="273" t="s">
        <v>8078</v>
      </c>
      <c r="I4496" s="273" t="s">
        <v>5750</v>
      </c>
      <c r="J4496" s="273" t="s">
        <v>373</v>
      </c>
      <c r="K4496" s="275">
        <v>0.30719999999999997</v>
      </c>
      <c r="L4496" s="275">
        <v>0.30719999999999997</v>
      </c>
      <c r="M4496" s="275">
        <v>0.296375</v>
      </c>
      <c r="N4496" s="276">
        <v>3.523763020833325</v>
      </c>
      <c r="O4496" s="273"/>
      <c r="P4496" s="273"/>
    </row>
    <row r="4497" spans="1:16" s="11" customFormat="1">
      <c r="A4497" s="271">
        <v>4494</v>
      </c>
      <c r="C4497" s="272" t="s">
        <v>2469</v>
      </c>
      <c r="D4497" s="272" t="s">
        <v>2482</v>
      </c>
      <c r="E4497" s="272"/>
      <c r="F4497" s="273" t="s">
        <v>4202</v>
      </c>
      <c r="G4497" s="274">
        <v>308212640302</v>
      </c>
      <c r="H4497" s="273" t="s">
        <v>8079</v>
      </c>
      <c r="I4497" s="273" t="s">
        <v>5750</v>
      </c>
      <c r="J4497" s="273" t="s">
        <v>373</v>
      </c>
      <c r="K4497" s="275">
        <v>0.72066600000000003</v>
      </c>
      <c r="L4497" s="275">
        <v>0.72066600000000003</v>
      </c>
      <c r="M4497" s="275">
        <v>0.69967299999999999</v>
      </c>
      <c r="N4497" s="276">
        <v>2.9129999195188949</v>
      </c>
      <c r="O4497" s="273"/>
      <c r="P4497" s="273"/>
    </row>
    <row r="4498" spans="1:16" s="11" customFormat="1">
      <c r="A4498" s="271">
        <v>4495</v>
      </c>
      <c r="C4498" s="272" t="s">
        <v>4213</v>
      </c>
      <c r="D4498" s="272" t="s">
        <v>3997</v>
      </c>
      <c r="E4498" s="272"/>
      <c r="F4498" s="273" t="s">
        <v>4220</v>
      </c>
      <c r="G4498" s="274">
        <v>304421140101</v>
      </c>
      <c r="H4498" s="273" t="s">
        <v>8080</v>
      </c>
      <c r="I4498" s="273" t="s">
        <v>5750</v>
      </c>
      <c r="J4498" s="273" t="s">
        <v>373</v>
      </c>
      <c r="K4498" s="275">
        <v>0.52605500000000005</v>
      </c>
      <c r="L4498" s="275">
        <v>0.52605500000000005</v>
      </c>
      <c r="M4498" s="275">
        <v>0.42321700000000001</v>
      </c>
      <c r="N4498" s="276">
        <v>19.548906483162412</v>
      </c>
      <c r="O4498" s="273"/>
      <c r="P4498" s="273"/>
    </row>
    <row r="4499" spans="1:16" s="11" customFormat="1">
      <c r="A4499" s="271">
        <v>4496</v>
      </c>
      <c r="C4499" s="272" t="s">
        <v>4213</v>
      </c>
      <c r="D4499" s="272" t="s">
        <v>3997</v>
      </c>
      <c r="E4499" s="272"/>
      <c r="F4499" s="273" t="s">
        <v>4218</v>
      </c>
      <c r="G4499" s="274">
        <v>304421240101</v>
      </c>
      <c r="H4499" s="273" t="s">
        <v>5759</v>
      </c>
      <c r="I4499" s="273" t="s">
        <v>5750</v>
      </c>
      <c r="J4499" s="273" t="s">
        <v>373</v>
      </c>
      <c r="K4499" s="275">
        <v>0.67693800000000004</v>
      </c>
      <c r="L4499" s="275">
        <v>0.67693800000000004</v>
      </c>
      <c r="M4499" s="275">
        <v>0.54878499999999997</v>
      </c>
      <c r="N4499" s="276">
        <v>18.931275833237322</v>
      </c>
      <c r="O4499" s="273"/>
      <c r="P4499" s="273"/>
    </row>
    <row r="4500" spans="1:16" s="11" customFormat="1">
      <c r="A4500" s="271">
        <v>4497</v>
      </c>
      <c r="C4500" s="272" t="s">
        <v>4213</v>
      </c>
      <c r="D4500" s="272" t="s">
        <v>3997</v>
      </c>
      <c r="E4500" s="272"/>
      <c r="F4500" s="273" t="s">
        <v>4220</v>
      </c>
      <c r="G4500" s="274">
        <v>304421140103</v>
      </c>
      <c r="H4500" s="273" t="s">
        <v>8081</v>
      </c>
      <c r="I4500" s="273" t="s">
        <v>5750</v>
      </c>
      <c r="J4500" s="273" t="s">
        <v>373</v>
      </c>
      <c r="K4500" s="275">
        <v>0.89486699999999997</v>
      </c>
      <c r="L4500" s="275">
        <v>0.89486699999999997</v>
      </c>
      <c r="M4500" s="275">
        <v>0.73630499999999999</v>
      </c>
      <c r="N4500" s="276">
        <v>17.719057692372161</v>
      </c>
      <c r="O4500" s="273"/>
      <c r="P4500" s="273"/>
    </row>
    <row r="4501" spans="1:16" s="11" customFormat="1">
      <c r="A4501" s="271">
        <v>4498</v>
      </c>
      <c r="C4501" s="272" t="s">
        <v>4213</v>
      </c>
      <c r="D4501" s="272" t="s">
        <v>3997</v>
      </c>
      <c r="E4501" s="272"/>
      <c r="F4501" s="273" t="s">
        <v>8082</v>
      </c>
      <c r="G4501" s="274">
        <v>304421240202</v>
      </c>
      <c r="H4501" s="273" t="s">
        <v>8083</v>
      </c>
      <c r="I4501" s="273" t="s">
        <v>5750</v>
      </c>
      <c r="J4501" s="273" t="s">
        <v>373</v>
      </c>
      <c r="K4501" s="275">
        <v>0.54101399999999999</v>
      </c>
      <c r="L4501" s="275">
        <v>0.54101399999999999</v>
      </c>
      <c r="M4501" s="275">
        <v>0.47064800000000001</v>
      </c>
      <c r="N4501" s="276">
        <v>13.006317766268522</v>
      </c>
      <c r="O4501" s="273"/>
      <c r="P4501" s="273"/>
    </row>
    <row r="4502" spans="1:16" s="11" customFormat="1">
      <c r="A4502" s="271">
        <v>4499</v>
      </c>
      <c r="C4502" s="272" t="s">
        <v>4213</v>
      </c>
      <c r="D4502" s="272" t="s">
        <v>3997</v>
      </c>
      <c r="E4502" s="272"/>
      <c r="F4502" s="273" t="s">
        <v>4228</v>
      </c>
      <c r="G4502" s="274">
        <v>304421340102</v>
      </c>
      <c r="H4502" s="273" t="s">
        <v>8084</v>
      </c>
      <c r="I4502" s="273" t="s">
        <v>5750</v>
      </c>
      <c r="J4502" s="273" t="s">
        <v>373</v>
      </c>
      <c r="K4502" s="275">
        <v>0.23375599999999999</v>
      </c>
      <c r="L4502" s="275">
        <v>0.23375599999999999</v>
      </c>
      <c r="M4502" s="275">
        <v>0.20690800000000001</v>
      </c>
      <c r="N4502" s="276">
        <v>11.485480586594562</v>
      </c>
      <c r="O4502" s="273"/>
      <c r="P4502" s="273"/>
    </row>
    <row r="4503" spans="1:16" s="11" customFormat="1">
      <c r="A4503" s="271">
        <v>4500</v>
      </c>
      <c r="C4503" s="272" t="s">
        <v>4213</v>
      </c>
      <c r="D4503" s="272" t="s">
        <v>3997</v>
      </c>
      <c r="E4503" s="272"/>
      <c r="F4503" s="273" t="s">
        <v>4228</v>
      </c>
      <c r="G4503" s="274">
        <v>304421340103</v>
      </c>
      <c r="H4503" s="273" t="s">
        <v>8085</v>
      </c>
      <c r="I4503" s="273" t="s">
        <v>5750</v>
      </c>
      <c r="J4503" s="273" t="s">
        <v>373</v>
      </c>
      <c r="K4503" s="275">
        <v>0.41829699999999997</v>
      </c>
      <c r="L4503" s="275">
        <v>0.41829699999999997</v>
      </c>
      <c r="M4503" s="275">
        <v>0.37249199999999999</v>
      </c>
      <c r="N4503" s="276">
        <v>10.950353456993472</v>
      </c>
      <c r="O4503" s="273"/>
      <c r="P4503" s="273"/>
    </row>
    <row r="4504" spans="1:16" s="11" customFormat="1">
      <c r="A4504" s="271">
        <v>4501</v>
      </c>
      <c r="C4504" s="272" t="s">
        <v>4213</v>
      </c>
      <c r="D4504" s="272" t="s">
        <v>3997</v>
      </c>
      <c r="E4504" s="272"/>
      <c r="F4504" s="273" t="s">
        <v>4214</v>
      </c>
      <c r="G4504" s="274">
        <v>304421340403</v>
      </c>
      <c r="H4504" s="273" t="s">
        <v>5756</v>
      </c>
      <c r="I4504" s="273" t="s">
        <v>5750</v>
      </c>
      <c r="J4504" s="273" t="s">
        <v>373</v>
      </c>
      <c r="K4504" s="275">
        <v>1.1730430000000001</v>
      </c>
      <c r="L4504" s="275">
        <v>1.1730430000000001</v>
      </c>
      <c r="M4504" s="275">
        <v>1.053604</v>
      </c>
      <c r="N4504" s="276">
        <v>10.18197968872412</v>
      </c>
      <c r="O4504" s="273"/>
      <c r="P4504" s="273"/>
    </row>
    <row r="4505" spans="1:16" s="11" customFormat="1">
      <c r="A4505" s="271">
        <v>4502</v>
      </c>
      <c r="C4505" s="272" t="s">
        <v>4213</v>
      </c>
      <c r="D4505" s="272" t="s">
        <v>3997</v>
      </c>
      <c r="E4505" s="272"/>
      <c r="F4505" s="273" t="s">
        <v>4224</v>
      </c>
      <c r="G4505" s="274">
        <v>304421340203</v>
      </c>
      <c r="H4505" s="273" t="s">
        <v>8086</v>
      </c>
      <c r="I4505" s="273" t="s">
        <v>5750</v>
      </c>
      <c r="J4505" s="273" t="s">
        <v>373</v>
      </c>
      <c r="K4505" s="275">
        <v>0.87936899999999996</v>
      </c>
      <c r="L4505" s="275">
        <v>0.87936899999999996</v>
      </c>
      <c r="M4505" s="275">
        <v>0.78997600000000001</v>
      </c>
      <c r="N4505" s="276">
        <v>10.165584640804935</v>
      </c>
      <c r="O4505" s="273"/>
      <c r="P4505" s="273"/>
    </row>
    <row r="4506" spans="1:16" s="11" customFormat="1">
      <c r="A4506" s="271">
        <v>4503</v>
      </c>
      <c r="C4506" s="272" t="s">
        <v>4213</v>
      </c>
      <c r="D4506" s="272" t="s">
        <v>3997</v>
      </c>
      <c r="E4506" s="272"/>
      <c r="F4506" s="273" t="s">
        <v>8082</v>
      </c>
      <c r="G4506" s="274">
        <v>304421240201</v>
      </c>
      <c r="H4506" s="273" t="s">
        <v>8087</v>
      </c>
      <c r="I4506" s="273" t="s">
        <v>5750</v>
      </c>
      <c r="J4506" s="273" t="s">
        <v>373</v>
      </c>
      <c r="K4506" s="275">
        <v>0.36288900000000002</v>
      </c>
      <c r="L4506" s="275">
        <v>0.36288900000000002</v>
      </c>
      <c r="M4506" s="275">
        <v>0.32731700000000002</v>
      </c>
      <c r="N4506" s="276">
        <v>9.8024464781241623</v>
      </c>
      <c r="O4506" s="273"/>
      <c r="P4506" s="273"/>
    </row>
    <row r="4507" spans="1:16" s="11" customFormat="1">
      <c r="A4507" s="271">
        <v>4504</v>
      </c>
      <c r="C4507" s="272" t="s">
        <v>4213</v>
      </c>
      <c r="D4507" s="272" t="s">
        <v>3997</v>
      </c>
      <c r="E4507" s="272"/>
      <c r="F4507" s="273" t="s">
        <v>8088</v>
      </c>
      <c r="G4507" s="274">
        <v>304421240302</v>
      </c>
      <c r="H4507" s="273" t="s">
        <v>8089</v>
      </c>
      <c r="I4507" s="273" t="s">
        <v>5750</v>
      </c>
      <c r="J4507" s="273" t="s">
        <v>373</v>
      </c>
      <c r="K4507" s="275">
        <v>0.15399599999999999</v>
      </c>
      <c r="L4507" s="275">
        <v>0.15399599999999999</v>
      </c>
      <c r="M4507" s="275">
        <v>0.138904</v>
      </c>
      <c r="N4507" s="276">
        <v>9.8002545520662849</v>
      </c>
      <c r="O4507" s="273"/>
      <c r="P4507" s="273"/>
    </row>
    <row r="4508" spans="1:16" s="11" customFormat="1">
      <c r="A4508" s="271">
        <v>4505</v>
      </c>
      <c r="C4508" s="272" t="s">
        <v>4213</v>
      </c>
      <c r="D4508" s="272" t="s">
        <v>3997</v>
      </c>
      <c r="E4508" s="272"/>
      <c r="F4508" s="273" t="s">
        <v>4218</v>
      </c>
      <c r="G4508" s="274">
        <v>304421240104</v>
      </c>
      <c r="H4508" s="273" t="s">
        <v>8090</v>
      </c>
      <c r="I4508" s="273" t="s">
        <v>5750</v>
      </c>
      <c r="J4508" s="273" t="s">
        <v>373</v>
      </c>
      <c r="K4508" s="275">
        <v>0.23705899999999999</v>
      </c>
      <c r="L4508" s="275">
        <v>0.23705899999999999</v>
      </c>
      <c r="M4508" s="275">
        <v>0.21382799999999999</v>
      </c>
      <c r="N4508" s="276">
        <v>9.7996701243150444</v>
      </c>
      <c r="O4508" s="273"/>
      <c r="P4508" s="273"/>
    </row>
    <row r="4509" spans="1:16" s="11" customFormat="1">
      <c r="A4509" s="271">
        <v>4506</v>
      </c>
      <c r="C4509" s="272" t="s">
        <v>4213</v>
      </c>
      <c r="D4509" s="272" t="s">
        <v>3997</v>
      </c>
      <c r="E4509" s="272"/>
      <c r="F4509" s="273" t="s">
        <v>8088</v>
      </c>
      <c r="G4509" s="274">
        <v>304421240301</v>
      </c>
      <c r="H4509" s="273" t="s">
        <v>8091</v>
      </c>
      <c r="I4509" s="273" t="s">
        <v>5750</v>
      </c>
      <c r="J4509" s="273" t="s">
        <v>373</v>
      </c>
      <c r="K4509" s="275">
        <v>0.78238200000000002</v>
      </c>
      <c r="L4509" s="275">
        <v>0.78238200000000002</v>
      </c>
      <c r="M4509" s="275">
        <v>0.70673600000000003</v>
      </c>
      <c r="N4509" s="276">
        <v>9.6686784716417282</v>
      </c>
      <c r="O4509" s="273"/>
      <c r="P4509" s="273"/>
    </row>
    <row r="4510" spans="1:16" s="11" customFormat="1">
      <c r="A4510" s="271">
        <v>4507</v>
      </c>
      <c r="C4510" s="272" t="s">
        <v>4213</v>
      </c>
      <c r="D4510" s="272" t="s">
        <v>3997</v>
      </c>
      <c r="E4510" s="272"/>
      <c r="F4510" s="273" t="s">
        <v>4216</v>
      </c>
      <c r="G4510" s="274">
        <v>304421140204</v>
      </c>
      <c r="H4510" s="273" t="s">
        <v>8092</v>
      </c>
      <c r="I4510" s="273" t="s">
        <v>5750</v>
      </c>
      <c r="J4510" s="273" t="s">
        <v>373</v>
      </c>
      <c r="K4510" s="275">
        <v>0.67371800000000004</v>
      </c>
      <c r="L4510" s="275">
        <v>0.67371800000000004</v>
      </c>
      <c r="M4510" s="275">
        <v>0.60880400000000001</v>
      </c>
      <c r="N4510" s="276">
        <v>9.63518861007128</v>
      </c>
      <c r="O4510" s="273"/>
      <c r="P4510" s="273"/>
    </row>
    <row r="4511" spans="1:16" s="11" customFormat="1">
      <c r="A4511" s="271">
        <v>4508</v>
      </c>
      <c r="C4511" s="272" t="s">
        <v>4213</v>
      </c>
      <c r="D4511" s="272" t="s">
        <v>3997</v>
      </c>
      <c r="E4511" s="272"/>
      <c r="F4511" s="273" t="s">
        <v>4214</v>
      </c>
      <c r="G4511" s="274">
        <v>304421340402</v>
      </c>
      <c r="H4511" s="273" t="s">
        <v>8093</v>
      </c>
      <c r="I4511" s="273" t="s">
        <v>5750</v>
      </c>
      <c r="J4511" s="273" t="s">
        <v>373</v>
      </c>
      <c r="K4511" s="275">
        <v>0.63095199999999996</v>
      </c>
      <c r="L4511" s="275">
        <v>0.63095199999999996</v>
      </c>
      <c r="M4511" s="275">
        <v>0.57123800000000002</v>
      </c>
      <c r="N4511" s="276">
        <v>9.4641113745578007</v>
      </c>
      <c r="O4511" s="273"/>
      <c r="P4511" s="273"/>
    </row>
    <row r="4512" spans="1:16" s="11" customFormat="1">
      <c r="A4512" s="271">
        <v>4509</v>
      </c>
      <c r="C4512" s="272" t="s">
        <v>4213</v>
      </c>
      <c r="D4512" s="272" t="s">
        <v>3997</v>
      </c>
      <c r="E4512" s="272"/>
      <c r="F4512" s="273" t="s">
        <v>8094</v>
      </c>
      <c r="G4512" s="274">
        <v>304421340303</v>
      </c>
      <c r="H4512" s="273" t="s">
        <v>8095</v>
      </c>
      <c r="I4512" s="273" t="s">
        <v>5750</v>
      </c>
      <c r="J4512" s="273" t="s">
        <v>373</v>
      </c>
      <c r="K4512" s="275">
        <v>0.355182</v>
      </c>
      <c r="L4512" s="275">
        <v>0.355182</v>
      </c>
      <c r="M4512" s="275">
        <v>0.32212000000000002</v>
      </c>
      <c r="N4512" s="276">
        <v>9.3084672083607778</v>
      </c>
      <c r="O4512" s="273"/>
      <c r="P4512" s="273"/>
    </row>
    <row r="4513" spans="1:16" s="11" customFormat="1">
      <c r="A4513" s="271">
        <v>4510</v>
      </c>
      <c r="C4513" s="272" t="s">
        <v>4213</v>
      </c>
      <c r="D4513" s="272" t="s">
        <v>3997</v>
      </c>
      <c r="E4513" s="272"/>
      <c r="F4513" s="273" t="s">
        <v>4224</v>
      </c>
      <c r="G4513" s="274">
        <v>304421340202</v>
      </c>
      <c r="H4513" s="273" t="s">
        <v>8096</v>
      </c>
      <c r="I4513" s="273" t="s">
        <v>5750</v>
      </c>
      <c r="J4513" s="273" t="s">
        <v>373</v>
      </c>
      <c r="K4513" s="275">
        <v>0.57309900000000003</v>
      </c>
      <c r="L4513" s="275">
        <v>0.57309900000000003</v>
      </c>
      <c r="M4513" s="275">
        <v>0.52383199999999996</v>
      </c>
      <c r="N4513" s="276">
        <v>8.5965950036555743</v>
      </c>
      <c r="O4513" s="273"/>
      <c r="P4513" s="273"/>
    </row>
    <row r="4514" spans="1:16" s="11" customFormat="1">
      <c r="A4514" s="271">
        <v>4511</v>
      </c>
      <c r="C4514" s="272" t="s">
        <v>4213</v>
      </c>
      <c r="D4514" s="272" t="s">
        <v>3997</v>
      </c>
      <c r="E4514" s="272"/>
      <c r="F4514" s="273" t="s">
        <v>8097</v>
      </c>
      <c r="G4514" s="274">
        <v>304421440202</v>
      </c>
      <c r="H4514" s="273" t="s">
        <v>8098</v>
      </c>
      <c r="I4514" s="273" t="s">
        <v>5750</v>
      </c>
      <c r="J4514" s="273" t="s">
        <v>373</v>
      </c>
      <c r="K4514" s="275">
        <v>0.21440000000000001</v>
      </c>
      <c r="L4514" s="275">
        <v>0.21440000000000001</v>
      </c>
      <c r="M4514" s="275">
        <v>0.19689999999999999</v>
      </c>
      <c r="N4514" s="276">
        <v>8.1623134328358287</v>
      </c>
      <c r="O4514" s="273"/>
      <c r="P4514" s="273"/>
    </row>
    <row r="4515" spans="1:16" s="11" customFormat="1">
      <c r="A4515" s="271">
        <v>4512</v>
      </c>
      <c r="C4515" s="272" t="s">
        <v>4213</v>
      </c>
      <c r="D4515" s="272" t="s">
        <v>3997</v>
      </c>
      <c r="E4515" s="272"/>
      <c r="F4515" s="273" t="s">
        <v>4226</v>
      </c>
      <c r="G4515" s="274">
        <v>304421440403</v>
      </c>
      <c r="H4515" s="273" t="s">
        <v>8099</v>
      </c>
      <c r="I4515" s="273" t="s">
        <v>5750</v>
      </c>
      <c r="J4515" s="273" t="s">
        <v>373</v>
      </c>
      <c r="K4515" s="275">
        <v>0.80010000000000003</v>
      </c>
      <c r="L4515" s="275">
        <v>0.80010000000000003</v>
      </c>
      <c r="M4515" s="275">
        <v>0.73540799999999995</v>
      </c>
      <c r="N4515" s="276">
        <v>8.0854893138357813</v>
      </c>
      <c r="O4515" s="273"/>
      <c r="P4515" s="273"/>
    </row>
    <row r="4516" spans="1:16" s="11" customFormat="1">
      <c r="A4516" s="271">
        <v>4513</v>
      </c>
      <c r="C4516" s="272" t="s">
        <v>4213</v>
      </c>
      <c r="D4516" s="272" t="s">
        <v>3997</v>
      </c>
      <c r="E4516" s="272"/>
      <c r="F4516" s="273" t="s">
        <v>4228</v>
      </c>
      <c r="G4516" s="274">
        <v>304421340104</v>
      </c>
      <c r="H4516" s="273" t="s">
        <v>8100</v>
      </c>
      <c r="I4516" s="273" t="s">
        <v>5750</v>
      </c>
      <c r="J4516" s="273" t="s">
        <v>373</v>
      </c>
      <c r="K4516" s="275">
        <v>0.76084700000000005</v>
      </c>
      <c r="L4516" s="275">
        <v>0.76084700000000005</v>
      </c>
      <c r="M4516" s="275">
        <v>0.69976400000000005</v>
      </c>
      <c r="N4516" s="276">
        <v>8.0282895247007602</v>
      </c>
      <c r="O4516" s="273"/>
      <c r="P4516" s="273"/>
    </row>
    <row r="4517" spans="1:16" s="11" customFormat="1">
      <c r="A4517" s="271">
        <v>4514</v>
      </c>
      <c r="C4517" s="272" t="s">
        <v>4213</v>
      </c>
      <c r="D4517" s="272" t="s">
        <v>3997</v>
      </c>
      <c r="E4517" s="272"/>
      <c r="F4517" s="273" t="s">
        <v>4230</v>
      </c>
      <c r="G4517" s="274">
        <v>304421440103</v>
      </c>
      <c r="H4517" s="273" t="s">
        <v>8101</v>
      </c>
      <c r="I4517" s="273" t="s">
        <v>5750</v>
      </c>
      <c r="J4517" s="273" t="s">
        <v>373</v>
      </c>
      <c r="K4517" s="275">
        <v>0.62160000000000004</v>
      </c>
      <c r="L4517" s="275">
        <v>0.62160000000000004</v>
      </c>
      <c r="M4517" s="275">
        <v>0.57353799999999999</v>
      </c>
      <c r="N4517" s="276">
        <v>7.7319819819819893</v>
      </c>
      <c r="O4517" s="273"/>
      <c r="P4517" s="273"/>
    </row>
    <row r="4518" spans="1:16" s="11" customFormat="1">
      <c r="A4518" s="271">
        <v>4515</v>
      </c>
      <c r="C4518" s="272" t="s">
        <v>4213</v>
      </c>
      <c r="D4518" s="272" t="s">
        <v>3997</v>
      </c>
      <c r="E4518" s="272"/>
      <c r="F4518" s="273" t="s">
        <v>8097</v>
      </c>
      <c r="G4518" s="274">
        <v>304421440203</v>
      </c>
      <c r="H4518" s="273" t="s">
        <v>8102</v>
      </c>
      <c r="I4518" s="273" t="s">
        <v>5750</v>
      </c>
      <c r="J4518" s="273" t="s">
        <v>373</v>
      </c>
      <c r="K4518" s="275">
        <v>0.68100000000000005</v>
      </c>
      <c r="L4518" s="275">
        <v>0.68100000000000005</v>
      </c>
      <c r="M4518" s="275">
        <v>0.62885199999999997</v>
      </c>
      <c r="N4518" s="276">
        <v>7.657562408223213</v>
      </c>
      <c r="O4518" s="273"/>
      <c r="P4518" s="273"/>
    </row>
    <row r="4519" spans="1:16" s="11" customFormat="1">
      <c r="A4519" s="271">
        <v>4516</v>
      </c>
      <c r="C4519" s="272" t="s">
        <v>4213</v>
      </c>
      <c r="D4519" s="272" t="s">
        <v>3997</v>
      </c>
      <c r="E4519" s="272"/>
      <c r="F4519" s="273" t="s">
        <v>8097</v>
      </c>
      <c r="G4519" s="274">
        <v>304421440205</v>
      </c>
      <c r="H4519" s="273" t="s">
        <v>8103</v>
      </c>
      <c r="I4519" s="273" t="s">
        <v>5750</v>
      </c>
      <c r="J4519" s="273" t="s">
        <v>373</v>
      </c>
      <c r="K4519" s="275">
        <v>0.61319999999999997</v>
      </c>
      <c r="L4519" s="275">
        <v>0.61319999999999997</v>
      </c>
      <c r="M4519" s="275">
        <v>0.56931799999999999</v>
      </c>
      <c r="N4519" s="276">
        <v>7.1562296151337215</v>
      </c>
      <c r="O4519" s="273"/>
      <c r="P4519" s="273"/>
    </row>
    <row r="4520" spans="1:16" s="11" customFormat="1">
      <c r="A4520" s="271">
        <v>4517</v>
      </c>
      <c r="C4520" s="272" t="s">
        <v>4213</v>
      </c>
      <c r="D4520" s="272" t="s">
        <v>3997</v>
      </c>
      <c r="E4520" s="272"/>
      <c r="F4520" s="273" t="s">
        <v>8097</v>
      </c>
      <c r="G4520" s="274">
        <v>304421440206</v>
      </c>
      <c r="H4520" s="273" t="s">
        <v>7357</v>
      </c>
      <c r="I4520" s="273" t="s">
        <v>5750</v>
      </c>
      <c r="J4520" s="273" t="s">
        <v>373</v>
      </c>
      <c r="K4520" s="275">
        <v>0.34079999999999999</v>
      </c>
      <c r="L4520" s="275">
        <v>0.34079999999999999</v>
      </c>
      <c r="M4520" s="275">
        <v>0.31693399999999999</v>
      </c>
      <c r="N4520" s="276">
        <v>7.0029342723004691</v>
      </c>
      <c r="O4520" s="273"/>
      <c r="P4520" s="273"/>
    </row>
    <row r="4521" spans="1:16" s="11" customFormat="1">
      <c r="A4521" s="271">
        <v>4518</v>
      </c>
      <c r="C4521" s="272" t="s">
        <v>4213</v>
      </c>
      <c r="D4521" s="272" t="s">
        <v>3997</v>
      </c>
      <c r="E4521" s="272"/>
      <c r="F4521" s="273" t="s">
        <v>4226</v>
      </c>
      <c r="G4521" s="274">
        <v>304421440402</v>
      </c>
      <c r="H4521" s="273" t="s">
        <v>8104</v>
      </c>
      <c r="I4521" s="273" t="s">
        <v>5750</v>
      </c>
      <c r="J4521" s="273" t="s">
        <v>373</v>
      </c>
      <c r="K4521" s="275">
        <v>0.71819999999999995</v>
      </c>
      <c r="L4521" s="275">
        <v>0.71819999999999995</v>
      </c>
      <c r="M4521" s="275">
        <v>0.66954999999999998</v>
      </c>
      <c r="N4521" s="276">
        <v>6.7738791423001921</v>
      </c>
      <c r="O4521" s="273"/>
      <c r="P4521" s="273"/>
    </row>
    <row r="4522" spans="1:16" s="11" customFormat="1">
      <c r="A4522" s="271">
        <v>4519</v>
      </c>
      <c r="C4522" s="272" t="s">
        <v>4213</v>
      </c>
      <c r="D4522" s="272" t="s">
        <v>3997</v>
      </c>
      <c r="E4522" s="272"/>
      <c r="F4522" s="273" t="s">
        <v>4240</v>
      </c>
      <c r="G4522" s="274">
        <v>304411540402</v>
      </c>
      <c r="H4522" s="273" t="s">
        <v>8105</v>
      </c>
      <c r="I4522" s="273" t="s">
        <v>5750</v>
      </c>
      <c r="J4522" s="273" t="s">
        <v>373</v>
      </c>
      <c r="K4522" s="275">
        <v>0.52180400000000005</v>
      </c>
      <c r="L4522" s="275">
        <v>0.52180400000000005</v>
      </c>
      <c r="M4522" s="275">
        <v>0.48771999999999999</v>
      </c>
      <c r="N4522" s="276">
        <v>6.5319545269871551</v>
      </c>
      <c r="O4522" s="273"/>
      <c r="P4522" s="273"/>
    </row>
    <row r="4523" spans="1:16" s="11" customFormat="1">
      <c r="A4523" s="271">
        <v>4520</v>
      </c>
      <c r="C4523" s="272" t="s">
        <v>4213</v>
      </c>
      <c r="D4523" s="272" t="s">
        <v>3997</v>
      </c>
      <c r="E4523" s="272"/>
      <c r="F4523" s="273" t="s">
        <v>8094</v>
      </c>
      <c r="G4523" s="274">
        <v>304421340301</v>
      </c>
      <c r="H4523" s="273" t="s">
        <v>7231</v>
      </c>
      <c r="I4523" s="273" t="s">
        <v>5750</v>
      </c>
      <c r="J4523" s="273" t="s">
        <v>373</v>
      </c>
      <c r="K4523" s="275">
        <v>0.34461799999999998</v>
      </c>
      <c r="L4523" s="275">
        <v>0.34461799999999998</v>
      </c>
      <c r="M4523" s="275">
        <v>0.32309599999999999</v>
      </c>
      <c r="N4523" s="276">
        <v>6.2451758178620924</v>
      </c>
      <c r="O4523" s="273"/>
      <c r="P4523" s="273"/>
    </row>
    <row r="4524" spans="1:16" s="11" customFormat="1">
      <c r="A4524" s="271">
        <v>4521</v>
      </c>
      <c r="C4524" s="272" t="s">
        <v>4213</v>
      </c>
      <c r="D4524" s="272" t="s">
        <v>3997</v>
      </c>
      <c r="E4524" s="272"/>
      <c r="F4524" s="273" t="s">
        <v>8094</v>
      </c>
      <c r="G4524" s="274">
        <v>304421340302</v>
      </c>
      <c r="H4524" s="273" t="s">
        <v>8106</v>
      </c>
      <c r="I4524" s="273" t="s">
        <v>5750</v>
      </c>
      <c r="J4524" s="273" t="s">
        <v>373</v>
      </c>
      <c r="K4524" s="275">
        <v>0.5393</v>
      </c>
      <c r="L4524" s="275">
        <v>0.5393</v>
      </c>
      <c r="M4524" s="275">
        <v>0.50852600000000003</v>
      </c>
      <c r="N4524" s="276">
        <v>5.706285926200624</v>
      </c>
      <c r="O4524" s="273"/>
      <c r="P4524" s="273"/>
    </row>
    <row r="4525" spans="1:16" s="11" customFormat="1">
      <c r="A4525" s="271">
        <v>4522</v>
      </c>
      <c r="C4525" s="272" t="s">
        <v>4213</v>
      </c>
      <c r="D4525" s="272" t="s">
        <v>3997</v>
      </c>
      <c r="E4525" s="272"/>
      <c r="F4525" s="273" t="s">
        <v>4230</v>
      </c>
      <c r="G4525" s="274">
        <v>304421440101</v>
      </c>
      <c r="H4525" s="273" t="s">
        <v>6732</v>
      </c>
      <c r="I4525" s="273" t="s">
        <v>5750</v>
      </c>
      <c r="J4525" s="273" t="s">
        <v>373</v>
      </c>
      <c r="K4525" s="275">
        <v>0.56620000000000004</v>
      </c>
      <c r="L4525" s="275">
        <v>0.56620000000000004</v>
      </c>
      <c r="M4525" s="275">
        <v>0.53625</v>
      </c>
      <c r="N4525" s="276">
        <v>5.2896503002472679</v>
      </c>
      <c r="O4525" s="273"/>
      <c r="P4525" s="273"/>
    </row>
    <row r="4526" spans="1:16" s="11" customFormat="1">
      <c r="A4526" s="271">
        <v>4523</v>
      </c>
      <c r="C4526" s="272" t="s">
        <v>4213</v>
      </c>
      <c r="D4526" s="272" t="s">
        <v>3997</v>
      </c>
      <c r="E4526" s="272"/>
      <c r="F4526" s="273" t="s">
        <v>8097</v>
      </c>
      <c r="G4526" s="274">
        <v>304421440204</v>
      </c>
      <c r="H4526" s="273" t="s">
        <v>8107</v>
      </c>
      <c r="I4526" s="273" t="s">
        <v>5750</v>
      </c>
      <c r="J4526" s="273" t="s">
        <v>373</v>
      </c>
      <c r="K4526" s="275">
        <v>0.20799999999999999</v>
      </c>
      <c r="L4526" s="275">
        <v>0.20799999999999999</v>
      </c>
      <c r="M4526" s="275">
        <v>0.19750699999999999</v>
      </c>
      <c r="N4526" s="276">
        <v>5.0447115384615397</v>
      </c>
      <c r="O4526" s="273"/>
      <c r="P4526" s="273"/>
    </row>
    <row r="4527" spans="1:16" s="11" customFormat="1">
      <c r="A4527" s="271">
        <v>4524</v>
      </c>
      <c r="C4527" s="272" t="s">
        <v>4213</v>
      </c>
      <c r="D4527" s="272" t="s">
        <v>3997</v>
      </c>
      <c r="E4527" s="272"/>
      <c r="F4527" s="273" t="s">
        <v>8097</v>
      </c>
      <c r="G4527" s="274">
        <v>304421440201</v>
      </c>
      <c r="H4527" s="273" t="s">
        <v>8108</v>
      </c>
      <c r="I4527" s="273" t="s">
        <v>5750</v>
      </c>
      <c r="J4527" s="273" t="s">
        <v>373</v>
      </c>
      <c r="K4527" s="275">
        <v>0.225998</v>
      </c>
      <c r="L4527" s="275">
        <v>0.225998</v>
      </c>
      <c r="M4527" s="275">
        <v>0.21593899999999999</v>
      </c>
      <c r="N4527" s="276">
        <v>4.4509243444632309</v>
      </c>
      <c r="O4527" s="273"/>
      <c r="P4527" s="273"/>
    </row>
    <row r="4528" spans="1:16" s="11" customFormat="1">
      <c r="A4528" s="271">
        <v>4525</v>
      </c>
      <c r="C4528" s="272" t="s">
        <v>4213</v>
      </c>
      <c r="D4528" s="272" t="s">
        <v>3997</v>
      </c>
      <c r="E4528" s="272"/>
      <c r="F4528" s="273" t="s">
        <v>4232</v>
      </c>
      <c r="G4528" s="274">
        <v>304421440303</v>
      </c>
      <c r="H4528" s="273" t="s">
        <v>7413</v>
      </c>
      <c r="I4528" s="273" t="s">
        <v>5750</v>
      </c>
      <c r="J4528" s="273" t="s">
        <v>373</v>
      </c>
      <c r="K4528" s="275">
        <v>0.1636</v>
      </c>
      <c r="L4528" s="275">
        <v>0.1636</v>
      </c>
      <c r="M4528" s="275">
        <v>0.15637300000000001</v>
      </c>
      <c r="N4528" s="276">
        <v>4.4174816625916771</v>
      </c>
      <c r="O4528" s="273"/>
      <c r="P4528" s="273"/>
    </row>
    <row r="4529" spans="1:16" s="11" customFormat="1">
      <c r="A4529" s="271">
        <v>4526</v>
      </c>
      <c r="C4529" s="272" t="s">
        <v>4213</v>
      </c>
      <c r="D4529" s="272" t="s">
        <v>3997</v>
      </c>
      <c r="E4529" s="272"/>
      <c r="F4529" s="273" t="s">
        <v>4234</v>
      </c>
      <c r="G4529" s="274">
        <v>304421240401</v>
      </c>
      <c r="H4529" s="273" t="s">
        <v>8109</v>
      </c>
      <c r="I4529" s="273" t="s">
        <v>5750</v>
      </c>
      <c r="J4529" s="273" t="s">
        <v>373</v>
      </c>
      <c r="K4529" s="275">
        <v>0.3402</v>
      </c>
      <c r="L4529" s="275">
        <v>0.3402</v>
      </c>
      <c r="M4529" s="275">
        <v>0.32685599999999998</v>
      </c>
      <c r="N4529" s="276">
        <v>3.9223985890652626</v>
      </c>
      <c r="O4529" s="273"/>
      <c r="P4529" s="273"/>
    </row>
    <row r="4530" spans="1:16" s="11" customFormat="1">
      <c r="A4530" s="271">
        <v>4527</v>
      </c>
      <c r="C4530" s="272" t="s">
        <v>4213</v>
      </c>
      <c r="D4530" s="272" t="s">
        <v>3997</v>
      </c>
      <c r="E4530" s="272"/>
      <c r="F4530" s="273" t="s">
        <v>4234</v>
      </c>
      <c r="G4530" s="274">
        <v>304421240402</v>
      </c>
      <c r="H4530" s="273" t="s">
        <v>8110</v>
      </c>
      <c r="I4530" s="273" t="s">
        <v>5750</v>
      </c>
      <c r="J4530" s="273" t="s">
        <v>373</v>
      </c>
      <c r="K4530" s="275">
        <v>0.49443399999999998</v>
      </c>
      <c r="L4530" s="275">
        <v>0.49443399999999998</v>
      </c>
      <c r="M4530" s="275">
        <v>0.48637000000000002</v>
      </c>
      <c r="N4530" s="276">
        <v>1.6309557999652047</v>
      </c>
      <c r="O4530" s="273"/>
      <c r="P4530" s="273"/>
    </row>
    <row r="4531" spans="1:16" s="11" customFormat="1">
      <c r="A4531" s="271">
        <v>4528</v>
      </c>
      <c r="C4531" s="272" t="s">
        <v>4213</v>
      </c>
      <c r="D4531" s="272" t="s">
        <v>3997</v>
      </c>
      <c r="E4531" s="272"/>
      <c r="F4531" s="273" t="s">
        <v>4236</v>
      </c>
      <c r="G4531" s="274">
        <v>304411140202</v>
      </c>
      <c r="H4531" s="273" t="s">
        <v>8111</v>
      </c>
      <c r="I4531" s="273" t="s">
        <v>5750</v>
      </c>
      <c r="J4531" s="273" t="s">
        <v>373</v>
      </c>
      <c r="K4531" s="275">
        <v>0.37486700000000001</v>
      </c>
      <c r="L4531" s="275">
        <v>0.37486700000000001</v>
      </c>
      <c r="M4531" s="275">
        <v>0.31059300000000001</v>
      </c>
      <c r="N4531" s="276">
        <v>17.14581438216754</v>
      </c>
      <c r="O4531" s="273"/>
      <c r="P4531" s="273"/>
    </row>
    <row r="4532" spans="1:16" s="11" customFormat="1">
      <c r="A4532" s="271">
        <v>4529</v>
      </c>
      <c r="C4532" s="272" t="s">
        <v>4213</v>
      </c>
      <c r="D4532" s="272" t="s">
        <v>3997</v>
      </c>
      <c r="E4532" s="272"/>
      <c r="F4532" s="273" t="s">
        <v>8112</v>
      </c>
      <c r="G4532" s="274">
        <v>304411540501</v>
      </c>
      <c r="H4532" s="273" t="s">
        <v>8113</v>
      </c>
      <c r="I4532" s="273" t="s">
        <v>5750</v>
      </c>
      <c r="J4532" s="273" t="s">
        <v>373</v>
      </c>
      <c r="K4532" s="275">
        <v>0.20252999999999999</v>
      </c>
      <c r="L4532" s="275">
        <v>0.20252999999999999</v>
      </c>
      <c r="M4532" s="275">
        <v>0.17329700000000001</v>
      </c>
      <c r="N4532" s="276">
        <v>14.433911025527074</v>
      </c>
      <c r="O4532" s="273"/>
      <c r="P4532" s="273"/>
    </row>
    <row r="4533" spans="1:16" s="11" customFormat="1">
      <c r="A4533" s="271">
        <v>4530</v>
      </c>
      <c r="C4533" s="272" t="s">
        <v>4213</v>
      </c>
      <c r="D4533" s="272" t="s">
        <v>3997</v>
      </c>
      <c r="E4533" s="272"/>
      <c r="F4533" s="273" t="s">
        <v>4246</v>
      </c>
      <c r="G4533" s="274">
        <v>304411340203</v>
      </c>
      <c r="H4533" s="273" t="s">
        <v>8114</v>
      </c>
      <c r="I4533" s="273" t="s">
        <v>5750</v>
      </c>
      <c r="J4533" s="273" t="s">
        <v>373</v>
      </c>
      <c r="K4533" s="275">
        <v>0.61849299999999996</v>
      </c>
      <c r="L4533" s="275">
        <v>0.61849299999999996</v>
      </c>
      <c r="M4533" s="275">
        <v>0.53834899999999997</v>
      </c>
      <c r="N4533" s="276">
        <v>12.957947785989493</v>
      </c>
      <c r="O4533" s="273"/>
      <c r="P4533" s="273"/>
    </row>
    <row r="4534" spans="1:16" s="11" customFormat="1">
      <c r="A4534" s="271">
        <v>4531</v>
      </c>
      <c r="C4534" s="272" t="s">
        <v>4213</v>
      </c>
      <c r="D4534" s="272" t="s">
        <v>3997</v>
      </c>
      <c r="E4534" s="272"/>
      <c r="F4534" s="273" t="s">
        <v>4252</v>
      </c>
      <c r="G4534" s="274">
        <v>304411240103</v>
      </c>
      <c r="H4534" s="273" t="s">
        <v>8114</v>
      </c>
      <c r="I4534" s="273" t="s">
        <v>5750</v>
      </c>
      <c r="J4534" s="273" t="s">
        <v>373</v>
      </c>
      <c r="K4534" s="275">
        <v>0.649204</v>
      </c>
      <c r="L4534" s="275">
        <v>0.649204</v>
      </c>
      <c r="M4534" s="275">
        <v>0.56641799999999998</v>
      </c>
      <c r="N4534" s="276">
        <v>12.751923894492338</v>
      </c>
      <c r="O4534" s="273"/>
      <c r="P4534" s="273"/>
    </row>
    <row r="4535" spans="1:16" s="11" customFormat="1">
      <c r="A4535" s="271">
        <v>4532</v>
      </c>
      <c r="C4535" s="272" t="s">
        <v>4213</v>
      </c>
      <c r="D4535" s="272" t="s">
        <v>3997</v>
      </c>
      <c r="E4535" s="272"/>
      <c r="F4535" s="273" t="s">
        <v>8115</v>
      </c>
      <c r="G4535" s="274">
        <v>304411240202</v>
      </c>
      <c r="H4535" s="273" t="s">
        <v>8116</v>
      </c>
      <c r="I4535" s="273" t="s">
        <v>5750</v>
      </c>
      <c r="J4535" s="273" t="s">
        <v>373</v>
      </c>
      <c r="K4535" s="275">
        <v>0.75356400000000001</v>
      </c>
      <c r="L4535" s="275">
        <v>0.75356400000000001</v>
      </c>
      <c r="M4535" s="275">
        <v>0.66170099999999998</v>
      </c>
      <c r="N4535" s="276">
        <v>12.190470882366995</v>
      </c>
      <c r="O4535" s="273"/>
      <c r="P4535" s="273"/>
    </row>
    <row r="4536" spans="1:16" s="11" customFormat="1">
      <c r="A4536" s="271">
        <v>4533</v>
      </c>
      <c r="C4536" s="272" t="s">
        <v>4213</v>
      </c>
      <c r="D4536" s="272" t="s">
        <v>3997</v>
      </c>
      <c r="E4536" s="272"/>
      <c r="F4536" s="273" t="s">
        <v>4242</v>
      </c>
      <c r="G4536" s="274">
        <v>304411440102</v>
      </c>
      <c r="H4536" s="273" t="s">
        <v>8117</v>
      </c>
      <c r="I4536" s="273" t="s">
        <v>5750</v>
      </c>
      <c r="J4536" s="273" t="s">
        <v>373</v>
      </c>
      <c r="K4536" s="275">
        <v>0.64266699999999999</v>
      </c>
      <c r="L4536" s="275">
        <v>0.64266699999999999</v>
      </c>
      <c r="M4536" s="275">
        <v>0.57594699999999999</v>
      </c>
      <c r="N4536" s="276">
        <v>10.381737353870669</v>
      </c>
      <c r="O4536" s="273"/>
      <c r="P4536" s="273"/>
    </row>
    <row r="4537" spans="1:16" s="11" customFormat="1">
      <c r="A4537" s="271">
        <v>4534</v>
      </c>
      <c r="C4537" s="272" t="s">
        <v>4213</v>
      </c>
      <c r="D4537" s="272" t="s">
        <v>3997</v>
      </c>
      <c r="E4537" s="272"/>
      <c r="F4537" s="273" t="s">
        <v>4248</v>
      </c>
      <c r="G4537" s="274">
        <v>304411540101</v>
      </c>
      <c r="H4537" s="273" t="s">
        <v>8118</v>
      </c>
      <c r="I4537" s="273" t="s">
        <v>5750</v>
      </c>
      <c r="J4537" s="273" t="s">
        <v>373</v>
      </c>
      <c r="K4537" s="275">
        <v>0.275922</v>
      </c>
      <c r="L4537" s="275">
        <v>0.275922</v>
      </c>
      <c r="M4537" s="275">
        <v>0.24771599999999999</v>
      </c>
      <c r="N4537" s="276">
        <v>10.222454171831172</v>
      </c>
      <c r="O4537" s="273"/>
      <c r="P4537" s="273"/>
    </row>
    <row r="4538" spans="1:16" s="11" customFormat="1">
      <c r="A4538" s="271">
        <v>4535</v>
      </c>
      <c r="C4538" s="272" t="s">
        <v>4213</v>
      </c>
      <c r="D4538" s="272" t="s">
        <v>3997</v>
      </c>
      <c r="E4538" s="272"/>
      <c r="F4538" s="273" t="s">
        <v>8112</v>
      </c>
      <c r="G4538" s="274">
        <v>304411540502</v>
      </c>
      <c r="H4538" s="273" t="s">
        <v>8119</v>
      </c>
      <c r="I4538" s="273" t="s">
        <v>5750</v>
      </c>
      <c r="J4538" s="273" t="s">
        <v>373</v>
      </c>
      <c r="K4538" s="275">
        <v>0.37315100000000001</v>
      </c>
      <c r="L4538" s="275">
        <v>0.37315100000000001</v>
      </c>
      <c r="M4538" s="275">
        <v>0.33529300000000001</v>
      </c>
      <c r="N4538" s="276">
        <v>10.145490699475548</v>
      </c>
      <c r="O4538" s="273"/>
      <c r="P4538" s="273"/>
    </row>
    <row r="4539" spans="1:16" s="11" customFormat="1">
      <c r="A4539" s="271">
        <v>4536</v>
      </c>
      <c r="C4539" s="272" t="s">
        <v>4213</v>
      </c>
      <c r="D4539" s="272" t="s">
        <v>3997</v>
      </c>
      <c r="E4539" s="272"/>
      <c r="F4539" s="273" t="s">
        <v>4250</v>
      </c>
      <c r="G4539" s="274">
        <v>304411540803</v>
      </c>
      <c r="H4539" s="273" t="s">
        <v>8120</v>
      </c>
      <c r="I4539" s="273" t="s">
        <v>5750</v>
      </c>
      <c r="J4539" s="273" t="s">
        <v>373</v>
      </c>
      <c r="K4539" s="275">
        <v>0.392731</v>
      </c>
      <c r="L4539" s="275">
        <v>0.392731</v>
      </c>
      <c r="M4539" s="275">
        <v>0.35386200000000001</v>
      </c>
      <c r="N4539" s="276">
        <v>9.8971051432150716</v>
      </c>
      <c r="O4539" s="273"/>
      <c r="P4539" s="273"/>
    </row>
    <row r="4540" spans="1:16" s="11" customFormat="1">
      <c r="A4540" s="271">
        <v>4537</v>
      </c>
      <c r="C4540" s="272" t="s">
        <v>4213</v>
      </c>
      <c r="D4540" s="272" t="s">
        <v>3997</v>
      </c>
      <c r="E4540" s="272"/>
      <c r="F4540" s="273" t="s">
        <v>8121</v>
      </c>
      <c r="G4540" s="274">
        <v>304411340402</v>
      </c>
      <c r="H4540" s="273" t="s">
        <v>3667</v>
      </c>
      <c r="I4540" s="273" t="s">
        <v>5750</v>
      </c>
      <c r="J4540" s="273" t="s">
        <v>373</v>
      </c>
      <c r="K4540" s="275">
        <v>0.26621299999999998</v>
      </c>
      <c r="L4540" s="275">
        <v>0.26621299999999998</v>
      </c>
      <c r="M4540" s="275">
        <v>0.24000199999999999</v>
      </c>
      <c r="N4540" s="276">
        <v>9.8458752953462021</v>
      </c>
      <c r="O4540" s="273"/>
      <c r="P4540" s="273"/>
    </row>
    <row r="4541" spans="1:16" s="11" customFormat="1">
      <c r="A4541" s="271">
        <v>4538</v>
      </c>
      <c r="C4541" s="272" t="s">
        <v>4213</v>
      </c>
      <c r="D4541" s="272" t="s">
        <v>3997</v>
      </c>
      <c r="E4541" s="272"/>
      <c r="F4541" s="273" t="s">
        <v>8122</v>
      </c>
      <c r="G4541" s="274">
        <v>304411540202</v>
      </c>
      <c r="H4541" s="273" t="s">
        <v>8123</v>
      </c>
      <c r="I4541" s="273" t="s">
        <v>5750</v>
      </c>
      <c r="J4541" s="273" t="s">
        <v>373</v>
      </c>
      <c r="K4541" s="275">
        <v>0.36500300000000002</v>
      </c>
      <c r="L4541" s="275">
        <v>0.36500300000000002</v>
      </c>
      <c r="M4541" s="275">
        <v>0.32906999999999997</v>
      </c>
      <c r="N4541" s="276">
        <v>9.8445766199182057</v>
      </c>
      <c r="O4541" s="273"/>
      <c r="P4541" s="273"/>
    </row>
    <row r="4542" spans="1:16" s="11" customFormat="1">
      <c r="A4542" s="271">
        <v>4539</v>
      </c>
      <c r="C4542" s="272" t="s">
        <v>4213</v>
      </c>
      <c r="D4542" s="272" t="s">
        <v>3997</v>
      </c>
      <c r="E4542" s="272"/>
      <c r="F4542" s="273" t="s">
        <v>4250</v>
      </c>
      <c r="G4542" s="274">
        <v>304411540801</v>
      </c>
      <c r="H4542" s="273" t="s">
        <v>8124</v>
      </c>
      <c r="I4542" s="273" t="s">
        <v>5750</v>
      </c>
      <c r="J4542" s="273" t="s">
        <v>373</v>
      </c>
      <c r="K4542" s="275">
        <v>0.35426299999999999</v>
      </c>
      <c r="L4542" s="275">
        <v>0.35426299999999999</v>
      </c>
      <c r="M4542" s="275">
        <v>0.31943500000000002</v>
      </c>
      <c r="N4542" s="276">
        <v>9.8311141722392605</v>
      </c>
      <c r="O4542" s="273"/>
      <c r="P4542" s="273"/>
    </row>
    <row r="4543" spans="1:16" s="11" customFormat="1">
      <c r="A4543" s="271">
        <v>4540</v>
      </c>
      <c r="C4543" s="272" t="s">
        <v>4213</v>
      </c>
      <c r="D4543" s="272" t="s">
        <v>3997</v>
      </c>
      <c r="E4543" s="272"/>
      <c r="F4543" s="273" t="s">
        <v>4244</v>
      </c>
      <c r="G4543" s="274">
        <v>304411340105</v>
      </c>
      <c r="H4543" s="273" t="s">
        <v>8125</v>
      </c>
      <c r="I4543" s="273" t="s">
        <v>5750</v>
      </c>
      <c r="J4543" s="273" t="s">
        <v>373</v>
      </c>
      <c r="K4543" s="275">
        <v>0.46883000000000002</v>
      </c>
      <c r="L4543" s="275">
        <v>0.46883000000000002</v>
      </c>
      <c r="M4543" s="275">
        <v>0.42279299999999997</v>
      </c>
      <c r="N4543" s="276">
        <v>9.8195507966640463</v>
      </c>
      <c r="O4543" s="273"/>
      <c r="P4543" s="273"/>
    </row>
    <row r="4544" spans="1:16" s="11" customFormat="1">
      <c r="A4544" s="271">
        <v>4541</v>
      </c>
      <c r="C4544" s="272" t="s">
        <v>4213</v>
      </c>
      <c r="D4544" s="272" t="s">
        <v>3997</v>
      </c>
      <c r="E4544" s="272"/>
      <c r="F4544" s="273" t="s">
        <v>8126</v>
      </c>
      <c r="G4544" s="274">
        <v>304411340301</v>
      </c>
      <c r="H4544" s="273" t="s">
        <v>8127</v>
      </c>
      <c r="I4544" s="273" t="s">
        <v>5750</v>
      </c>
      <c r="J4544" s="273" t="s">
        <v>373</v>
      </c>
      <c r="K4544" s="275">
        <v>0.32497599999999999</v>
      </c>
      <c r="L4544" s="275">
        <v>0.32497599999999999</v>
      </c>
      <c r="M4544" s="275">
        <v>0.29313099999999997</v>
      </c>
      <c r="N4544" s="276">
        <v>9.7991851705972177</v>
      </c>
      <c r="O4544" s="273"/>
      <c r="P4544" s="273"/>
    </row>
    <row r="4545" spans="1:16" s="11" customFormat="1">
      <c r="A4545" s="271">
        <v>4542</v>
      </c>
      <c r="C4545" s="272" t="s">
        <v>4213</v>
      </c>
      <c r="D4545" s="272" t="s">
        <v>3997</v>
      </c>
      <c r="E4545" s="272"/>
      <c r="F4545" s="273" t="s">
        <v>4236</v>
      </c>
      <c r="G4545" s="274">
        <v>304411140201</v>
      </c>
      <c r="H4545" s="273" t="s">
        <v>8128</v>
      </c>
      <c r="I4545" s="273" t="s">
        <v>5750</v>
      </c>
      <c r="J4545" s="273" t="s">
        <v>373</v>
      </c>
      <c r="K4545" s="275">
        <v>0.54539800000000005</v>
      </c>
      <c r="L4545" s="275">
        <v>0.54539800000000005</v>
      </c>
      <c r="M4545" s="275">
        <v>0.49196600000000001</v>
      </c>
      <c r="N4545" s="276">
        <v>9.7968822767960333</v>
      </c>
      <c r="O4545" s="273"/>
      <c r="P4545" s="273"/>
    </row>
    <row r="4546" spans="1:16" s="11" customFormat="1">
      <c r="A4546" s="271">
        <v>4543</v>
      </c>
      <c r="C4546" s="272" t="s">
        <v>4213</v>
      </c>
      <c r="D4546" s="272" t="s">
        <v>3997</v>
      </c>
      <c r="E4546" s="272"/>
      <c r="F4546" s="273" t="s">
        <v>8121</v>
      </c>
      <c r="G4546" s="274">
        <v>304411340401</v>
      </c>
      <c r="H4546" s="273" t="s">
        <v>8129</v>
      </c>
      <c r="I4546" s="273" t="s">
        <v>5750</v>
      </c>
      <c r="J4546" s="273" t="s">
        <v>373</v>
      </c>
      <c r="K4546" s="275">
        <v>0.30095300000000003</v>
      </c>
      <c r="L4546" s="275">
        <v>0.30095300000000003</v>
      </c>
      <c r="M4546" s="275">
        <v>0.27149200000000001</v>
      </c>
      <c r="N4546" s="276">
        <v>9.7892361930268219</v>
      </c>
      <c r="O4546" s="273"/>
      <c r="P4546" s="273"/>
    </row>
    <row r="4547" spans="1:16" s="11" customFormat="1">
      <c r="A4547" s="271">
        <v>4544</v>
      </c>
      <c r="C4547" s="272" t="s">
        <v>4213</v>
      </c>
      <c r="D4547" s="272" t="s">
        <v>3997</v>
      </c>
      <c r="E4547" s="272"/>
      <c r="F4547" s="273" t="s">
        <v>4244</v>
      </c>
      <c r="G4547" s="274">
        <v>304411340103</v>
      </c>
      <c r="H4547" s="273" t="s">
        <v>8130</v>
      </c>
      <c r="I4547" s="273" t="s">
        <v>5750</v>
      </c>
      <c r="J4547" s="273" t="s">
        <v>373</v>
      </c>
      <c r="K4547" s="275">
        <v>0.50390999999999997</v>
      </c>
      <c r="L4547" s="275">
        <v>0.50390999999999997</v>
      </c>
      <c r="M4547" s="275">
        <v>0.45462399999999997</v>
      </c>
      <c r="N4547" s="276">
        <v>9.7807148101843584</v>
      </c>
      <c r="O4547" s="273"/>
      <c r="P4547" s="273"/>
    </row>
    <row r="4548" spans="1:16" s="11" customFormat="1">
      <c r="A4548" s="271">
        <v>4545</v>
      </c>
      <c r="C4548" s="272" t="s">
        <v>4213</v>
      </c>
      <c r="D4548" s="272" t="s">
        <v>3997</v>
      </c>
      <c r="E4548" s="272"/>
      <c r="F4548" s="273" t="s">
        <v>4256</v>
      </c>
      <c r="G4548" s="274">
        <v>304411240302</v>
      </c>
      <c r="H4548" s="273" t="s">
        <v>8131</v>
      </c>
      <c r="I4548" s="273" t="s">
        <v>5750</v>
      </c>
      <c r="J4548" s="273" t="s">
        <v>373</v>
      </c>
      <c r="K4548" s="275">
        <v>0.25088199999999999</v>
      </c>
      <c r="L4548" s="275">
        <v>0.25088199999999999</v>
      </c>
      <c r="M4548" s="275">
        <v>0.22637399999999999</v>
      </c>
      <c r="N4548" s="276">
        <v>9.7687358997456979</v>
      </c>
      <c r="O4548" s="273"/>
      <c r="P4548" s="273"/>
    </row>
    <row r="4549" spans="1:16" s="11" customFormat="1">
      <c r="A4549" s="271">
        <v>4546</v>
      </c>
      <c r="C4549" s="272" t="s">
        <v>4213</v>
      </c>
      <c r="D4549" s="272" t="s">
        <v>3997</v>
      </c>
      <c r="E4549" s="272"/>
      <c r="F4549" s="273" t="s">
        <v>8132</v>
      </c>
      <c r="G4549" s="274">
        <v>304411540601</v>
      </c>
      <c r="H4549" s="273" t="s">
        <v>7664</v>
      </c>
      <c r="I4549" s="273" t="s">
        <v>5750</v>
      </c>
      <c r="J4549" s="273" t="s">
        <v>373</v>
      </c>
      <c r="K4549" s="275">
        <v>0.47739999999999999</v>
      </c>
      <c r="L4549" s="275">
        <v>0.47739999999999999</v>
      </c>
      <c r="M4549" s="275">
        <v>0.43084699999999998</v>
      </c>
      <c r="N4549" s="276">
        <v>9.7513615416841262</v>
      </c>
      <c r="O4549" s="273"/>
      <c r="P4549" s="273"/>
    </row>
    <row r="4550" spans="1:16" s="11" customFormat="1">
      <c r="A4550" s="271">
        <v>4547</v>
      </c>
      <c r="C4550" s="272" t="s">
        <v>4213</v>
      </c>
      <c r="D4550" s="272" t="s">
        <v>3997</v>
      </c>
      <c r="E4550" s="272"/>
      <c r="F4550" s="273" t="s">
        <v>8126</v>
      </c>
      <c r="G4550" s="274">
        <v>304411340303</v>
      </c>
      <c r="H4550" s="273" t="s">
        <v>6811</v>
      </c>
      <c r="I4550" s="273" t="s">
        <v>5750</v>
      </c>
      <c r="J4550" s="273" t="s">
        <v>373</v>
      </c>
      <c r="K4550" s="275">
        <v>0.36003200000000002</v>
      </c>
      <c r="L4550" s="275">
        <v>0.36003200000000002</v>
      </c>
      <c r="M4550" s="275">
        <v>0.324961</v>
      </c>
      <c r="N4550" s="276">
        <v>9.7410785707937126</v>
      </c>
      <c r="O4550" s="273"/>
      <c r="P4550" s="273"/>
    </row>
    <row r="4551" spans="1:16" s="11" customFormat="1">
      <c r="A4551" s="271">
        <v>4548</v>
      </c>
      <c r="C4551" s="272" t="s">
        <v>4213</v>
      </c>
      <c r="D4551" s="272" t="s">
        <v>3997</v>
      </c>
      <c r="E4551" s="272"/>
      <c r="F4551" s="273" t="s">
        <v>4246</v>
      </c>
      <c r="G4551" s="274">
        <v>304411340202</v>
      </c>
      <c r="H4551" s="273" t="s">
        <v>8133</v>
      </c>
      <c r="I4551" s="273" t="s">
        <v>5750</v>
      </c>
      <c r="J4551" s="273" t="s">
        <v>373</v>
      </c>
      <c r="K4551" s="275">
        <v>0.75368000000000002</v>
      </c>
      <c r="L4551" s="275">
        <v>0.75368000000000002</v>
      </c>
      <c r="M4551" s="275">
        <v>0.68026799999999998</v>
      </c>
      <c r="N4551" s="276">
        <v>9.7404734104659845</v>
      </c>
      <c r="O4551" s="273"/>
      <c r="P4551" s="273"/>
    </row>
    <row r="4552" spans="1:16" s="11" customFormat="1">
      <c r="A4552" s="271">
        <v>4549</v>
      </c>
      <c r="C4552" s="272" t="s">
        <v>4213</v>
      </c>
      <c r="D4552" s="272" t="s">
        <v>3997</v>
      </c>
      <c r="E4552" s="272"/>
      <c r="F4552" s="273" t="s">
        <v>4242</v>
      </c>
      <c r="G4552" s="274">
        <v>304411440104</v>
      </c>
      <c r="H4552" s="273" t="s">
        <v>8134</v>
      </c>
      <c r="I4552" s="273" t="s">
        <v>5750</v>
      </c>
      <c r="J4552" s="273" t="s">
        <v>373</v>
      </c>
      <c r="K4552" s="275">
        <v>0.34331</v>
      </c>
      <c r="L4552" s="275">
        <v>0.34331</v>
      </c>
      <c r="M4552" s="275">
        <v>0.30998999999999999</v>
      </c>
      <c r="N4552" s="276">
        <v>9.705513966968633</v>
      </c>
      <c r="O4552" s="273"/>
      <c r="P4552" s="273"/>
    </row>
    <row r="4553" spans="1:16" s="11" customFormat="1">
      <c r="A4553" s="271">
        <v>4550</v>
      </c>
      <c r="C4553" s="272" t="s">
        <v>4213</v>
      </c>
      <c r="D4553" s="272" t="s">
        <v>3997</v>
      </c>
      <c r="E4553" s="272"/>
      <c r="F4553" s="273" t="s">
        <v>8135</v>
      </c>
      <c r="G4553" s="274">
        <v>304411540701</v>
      </c>
      <c r="H4553" s="273" t="s">
        <v>8136</v>
      </c>
      <c r="I4553" s="273" t="s">
        <v>5750</v>
      </c>
      <c r="J4553" s="273" t="s">
        <v>373</v>
      </c>
      <c r="K4553" s="275">
        <v>0.56620000000000004</v>
      </c>
      <c r="L4553" s="275">
        <v>0.56620000000000004</v>
      </c>
      <c r="M4553" s="275">
        <v>0.51131400000000005</v>
      </c>
      <c r="N4553" s="276">
        <v>9.6937477922995381</v>
      </c>
      <c r="O4553" s="273"/>
      <c r="P4553" s="273"/>
    </row>
    <row r="4554" spans="1:16" s="11" customFormat="1">
      <c r="A4554" s="271">
        <v>4551</v>
      </c>
      <c r="C4554" s="272" t="s">
        <v>4213</v>
      </c>
      <c r="D4554" s="272" t="s">
        <v>3997</v>
      </c>
      <c r="E4554" s="272"/>
      <c r="F4554" s="273" t="s">
        <v>4244</v>
      </c>
      <c r="G4554" s="274">
        <v>304411340104</v>
      </c>
      <c r="H4554" s="273" t="s">
        <v>8137</v>
      </c>
      <c r="I4554" s="273" t="s">
        <v>5750</v>
      </c>
      <c r="J4554" s="273" t="s">
        <v>373</v>
      </c>
      <c r="K4554" s="275">
        <v>0.44778200000000001</v>
      </c>
      <c r="L4554" s="275">
        <v>0.44778200000000001</v>
      </c>
      <c r="M4554" s="275">
        <v>0.40451599999999999</v>
      </c>
      <c r="N4554" s="276">
        <v>9.662291025543686</v>
      </c>
      <c r="O4554" s="273"/>
      <c r="P4554" s="273"/>
    </row>
    <row r="4555" spans="1:16" s="11" customFormat="1">
      <c r="A4555" s="271">
        <v>4552</v>
      </c>
      <c r="C4555" s="272" t="s">
        <v>4213</v>
      </c>
      <c r="D4555" s="272" t="s">
        <v>3997</v>
      </c>
      <c r="E4555" s="272"/>
      <c r="F4555" s="273" t="s">
        <v>4236</v>
      </c>
      <c r="G4555" s="274">
        <v>304411140204</v>
      </c>
      <c r="H4555" s="273" t="s">
        <v>8138</v>
      </c>
      <c r="I4555" s="273" t="s">
        <v>5750</v>
      </c>
      <c r="J4555" s="273" t="s">
        <v>373</v>
      </c>
      <c r="K4555" s="275">
        <v>0.40007300000000001</v>
      </c>
      <c r="L4555" s="275">
        <v>0.40007300000000001</v>
      </c>
      <c r="M4555" s="275">
        <v>0.36164600000000002</v>
      </c>
      <c r="N4555" s="276">
        <v>9.6049970880314302</v>
      </c>
      <c r="O4555" s="273"/>
      <c r="P4555" s="273"/>
    </row>
    <row r="4556" spans="1:16" s="11" customFormat="1">
      <c r="A4556" s="271">
        <v>4553</v>
      </c>
      <c r="C4556" s="272" t="s">
        <v>4213</v>
      </c>
      <c r="D4556" s="272" t="s">
        <v>3997</v>
      </c>
      <c r="E4556" s="272"/>
      <c r="F4556" s="273" t="s">
        <v>4242</v>
      </c>
      <c r="G4556" s="274">
        <v>304411440103</v>
      </c>
      <c r="H4556" s="273" t="s">
        <v>8139</v>
      </c>
      <c r="I4556" s="273" t="s">
        <v>5750</v>
      </c>
      <c r="J4556" s="273" t="s">
        <v>373</v>
      </c>
      <c r="K4556" s="275">
        <v>1.0776939999999999</v>
      </c>
      <c r="L4556" s="275">
        <v>1.0776939999999999</v>
      </c>
      <c r="M4556" s="275">
        <v>0.97433000000000003</v>
      </c>
      <c r="N4556" s="276">
        <v>9.591219771103848</v>
      </c>
      <c r="O4556" s="273"/>
      <c r="P4556" s="273"/>
    </row>
    <row r="4557" spans="1:16" s="11" customFormat="1">
      <c r="A4557" s="271">
        <v>4554</v>
      </c>
      <c r="C4557" s="272" t="s">
        <v>4213</v>
      </c>
      <c r="D4557" s="272" t="s">
        <v>3997</v>
      </c>
      <c r="E4557" s="272"/>
      <c r="F4557" s="273" t="s">
        <v>8122</v>
      </c>
      <c r="G4557" s="274">
        <v>304411540203</v>
      </c>
      <c r="H4557" s="273" t="s">
        <v>8140</v>
      </c>
      <c r="I4557" s="273" t="s">
        <v>5750</v>
      </c>
      <c r="J4557" s="273" t="s">
        <v>373</v>
      </c>
      <c r="K4557" s="275">
        <v>0.31271399999999999</v>
      </c>
      <c r="L4557" s="275">
        <v>0.31271399999999999</v>
      </c>
      <c r="M4557" s="275">
        <v>0.28282000000000002</v>
      </c>
      <c r="N4557" s="276">
        <v>9.5595336313692307</v>
      </c>
      <c r="O4557" s="273"/>
      <c r="P4557" s="273"/>
    </row>
    <row r="4558" spans="1:16" s="11" customFormat="1">
      <c r="A4558" s="271">
        <v>4555</v>
      </c>
      <c r="C4558" s="272" t="s">
        <v>4213</v>
      </c>
      <c r="D4558" s="272" t="s">
        <v>3997</v>
      </c>
      <c r="E4558" s="272"/>
      <c r="F4558" s="273" t="s">
        <v>8115</v>
      </c>
      <c r="G4558" s="274">
        <v>304411240203</v>
      </c>
      <c r="H4558" s="273" t="s">
        <v>8141</v>
      </c>
      <c r="I4558" s="273" t="s">
        <v>5750</v>
      </c>
      <c r="J4558" s="273" t="s">
        <v>373</v>
      </c>
      <c r="K4558" s="275">
        <v>0.451486</v>
      </c>
      <c r="L4558" s="275">
        <v>0.451486</v>
      </c>
      <c r="M4558" s="275">
        <v>0.40848800000000002</v>
      </c>
      <c r="N4558" s="276">
        <v>9.5236618632692895</v>
      </c>
      <c r="O4558" s="273"/>
      <c r="P4558" s="273"/>
    </row>
    <row r="4559" spans="1:16" s="11" customFormat="1">
      <c r="A4559" s="271">
        <v>4556</v>
      </c>
      <c r="C4559" s="272" t="s">
        <v>4213</v>
      </c>
      <c r="D4559" s="272" t="s">
        <v>3997</v>
      </c>
      <c r="E4559" s="272"/>
      <c r="F4559" s="273" t="s">
        <v>8126</v>
      </c>
      <c r="G4559" s="274">
        <v>304411340302</v>
      </c>
      <c r="H4559" s="273" t="s">
        <v>8142</v>
      </c>
      <c r="I4559" s="273" t="s">
        <v>5750</v>
      </c>
      <c r="J4559" s="273" t="s">
        <v>373</v>
      </c>
      <c r="K4559" s="275">
        <v>0.247087</v>
      </c>
      <c r="L4559" s="275">
        <v>0.247087</v>
      </c>
      <c r="M4559" s="275">
        <v>0.22358</v>
      </c>
      <c r="N4559" s="276">
        <v>9.5136530857552195</v>
      </c>
      <c r="O4559" s="273"/>
      <c r="P4559" s="273"/>
    </row>
    <row r="4560" spans="1:16" s="11" customFormat="1">
      <c r="A4560" s="271">
        <v>4557</v>
      </c>
      <c r="C4560" s="272" t="s">
        <v>4213</v>
      </c>
      <c r="D4560" s="272" t="s">
        <v>3997</v>
      </c>
      <c r="E4560" s="272"/>
      <c r="F4560" s="273" t="s">
        <v>4248</v>
      </c>
      <c r="G4560" s="274">
        <v>304411540103</v>
      </c>
      <c r="H4560" s="273" t="s">
        <v>8143</v>
      </c>
      <c r="I4560" s="273" t="s">
        <v>5750</v>
      </c>
      <c r="J4560" s="273" t="s">
        <v>373</v>
      </c>
      <c r="K4560" s="275">
        <v>0.40460000000000002</v>
      </c>
      <c r="L4560" s="275">
        <v>0.40460000000000002</v>
      </c>
      <c r="M4560" s="275">
        <v>0.366201</v>
      </c>
      <c r="N4560" s="276">
        <v>9.4906080079090493</v>
      </c>
      <c r="O4560" s="273"/>
      <c r="P4560" s="273"/>
    </row>
    <row r="4561" spans="1:16" s="11" customFormat="1">
      <c r="A4561" s="271">
        <v>4558</v>
      </c>
      <c r="C4561" s="272" t="s">
        <v>4213</v>
      </c>
      <c r="D4561" s="272" t="s">
        <v>3997</v>
      </c>
      <c r="E4561" s="272"/>
      <c r="F4561" s="273" t="s">
        <v>8144</v>
      </c>
      <c r="G4561" s="274">
        <v>304411240401</v>
      </c>
      <c r="H4561" s="273" t="s">
        <v>8145</v>
      </c>
      <c r="I4561" s="273" t="s">
        <v>5750</v>
      </c>
      <c r="J4561" s="273" t="s">
        <v>373</v>
      </c>
      <c r="K4561" s="275">
        <v>0.26325799999999999</v>
      </c>
      <c r="L4561" s="275">
        <v>0.26325799999999999</v>
      </c>
      <c r="M4561" s="275">
        <v>0.238319</v>
      </c>
      <c r="N4561" s="276">
        <v>9.4732163884858167</v>
      </c>
      <c r="O4561" s="273"/>
      <c r="P4561" s="273"/>
    </row>
    <row r="4562" spans="1:16" s="11" customFormat="1">
      <c r="A4562" s="271">
        <v>4559</v>
      </c>
      <c r="C4562" s="272" t="s">
        <v>4213</v>
      </c>
      <c r="D4562" s="272" t="s">
        <v>3997</v>
      </c>
      <c r="E4562" s="272"/>
      <c r="F4562" s="273" t="s">
        <v>8132</v>
      </c>
      <c r="G4562" s="274">
        <v>304411540602</v>
      </c>
      <c r="H4562" s="273" t="s">
        <v>8146</v>
      </c>
      <c r="I4562" s="273" t="s">
        <v>5750</v>
      </c>
      <c r="J4562" s="273" t="s">
        <v>373</v>
      </c>
      <c r="K4562" s="275">
        <v>0.16753699999999999</v>
      </c>
      <c r="L4562" s="275">
        <v>0.16753699999999999</v>
      </c>
      <c r="M4562" s="275">
        <v>0.15170500000000001</v>
      </c>
      <c r="N4562" s="276">
        <v>9.4498528683216154</v>
      </c>
      <c r="O4562" s="273"/>
      <c r="P4562" s="273"/>
    </row>
    <row r="4563" spans="1:16" s="11" customFormat="1">
      <c r="A4563" s="271">
        <v>4560</v>
      </c>
      <c r="C4563" s="272" t="s">
        <v>4213</v>
      </c>
      <c r="D4563" s="272" t="s">
        <v>3997</v>
      </c>
      <c r="E4563" s="272"/>
      <c r="F4563" s="273" t="s">
        <v>4246</v>
      </c>
      <c r="G4563" s="274">
        <v>304411340201</v>
      </c>
      <c r="H4563" s="273" t="s">
        <v>8116</v>
      </c>
      <c r="I4563" s="273" t="s">
        <v>5750</v>
      </c>
      <c r="J4563" s="273" t="s">
        <v>373</v>
      </c>
      <c r="K4563" s="275">
        <v>0.193382</v>
      </c>
      <c r="L4563" s="275">
        <v>0.193382</v>
      </c>
      <c r="M4563" s="275">
        <v>0.175175</v>
      </c>
      <c r="N4563" s="276">
        <v>9.4150437993194824</v>
      </c>
      <c r="O4563" s="273"/>
      <c r="P4563" s="273"/>
    </row>
    <row r="4564" spans="1:16" s="11" customFormat="1">
      <c r="A4564" s="271">
        <v>4561</v>
      </c>
      <c r="C4564" s="272" t="s">
        <v>4213</v>
      </c>
      <c r="D4564" s="272" t="s">
        <v>3997</v>
      </c>
      <c r="E4564" s="272"/>
      <c r="F4564" s="273" t="s">
        <v>8115</v>
      </c>
      <c r="G4564" s="274">
        <v>304411240201</v>
      </c>
      <c r="H4564" s="273" t="s">
        <v>8147</v>
      </c>
      <c r="I4564" s="273" t="s">
        <v>5750</v>
      </c>
      <c r="J4564" s="273" t="s">
        <v>373</v>
      </c>
      <c r="K4564" s="275">
        <v>0.24548300000000001</v>
      </c>
      <c r="L4564" s="275">
        <v>0.24548300000000001</v>
      </c>
      <c r="M4564" s="275">
        <v>0.222494</v>
      </c>
      <c r="N4564" s="276">
        <v>9.364803265399237</v>
      </c>
      <c r="O4564" s="273"/>
      <c r="P4564" s="273"/>
    </row>
    <row r="4565" spans="1:16" s="11" customFormat="1">
      <c r="A4565" s="271">
        <v>4562</v>
      </c>
      <c r="C4565" s="272" t="s">
        <v>4213</v>
      </c>
      <c r="D4565" s="272" t="s">
        <v>3997</v>
      </c>
      <c r="E4565" s="272"/>
      <c r="F4565" s="273" t="s">
        <v>4256</v>
      </c>
      <c r="G4565" s="274">
        <v>304411240304</v>
      </c>
      <c r="H4565" s="273" t="s">
        <v>7138</v>
      </c>
      <c r="I4565" s="273" t="s">
        <v>5750</v>
      </c>
      <c r="J4565" s="273" t="s">
        <v>373</v>
      </c>
      <c r="K4565" s="275">
        <v>0.50119999999999998</v>
      </c>
      <c r="L4565" s="275">
        <v>0.50119999999999998</v>
      </c>
      <c r="M4565" s="275">
        <v>0.45460299999999998</v>
      </c>
      <c r="N4565" s="276">
        <v>9.2970869912210699</v>
      </c>
      <c r="O4565" s="273"/>
      <c r="P4565" s="273"/>
    </row>
    <row r="4566" spans="1:16" s="11" customFormat="1">
      <c r="A4566" s="271">
        <v>4563</v>
      </c>
      <c r="C4566" s="272" t="s">
        <v>4213</v>
      </c>
      <c r="D4566" s="272" t="s">
        <v>3997</v>
      </c>
      <c r="E4566" s="272"/>
      <c r="F4566" s="273" t="s">
        <v>4254</v>
      </c>
      <c r="G4566" s="274">
        <v>304411140102</v>
      </c>
      <c r="H4566" s="273" t="s">
        <v>8148</v>
      </c>
      <c r="I4566" s="273" t="s">
        <v>5750</v>
      </c>
      <c r="J4566" s="273" t="s">
        <v>373</v>
      </c>
      <c r="K4566" s="275">
        <v>2.2744279999999999</v>
      </c>
      <c r="L4566" s="275">
        <v>2.2744279999999999</v>
      </c>
      <c r="M4566" s="275">
        <v>2.0660590000000001</v>
      </c>
      <c r="N4566" s="276">
        <v>9.1613803558520992</v>
      </c>
      <c r="O4566" s="273"/>
      <c r="P4566" s="273"/>
    </row>
    <row r="4567" spans="1:16" s="11" customFormat="1">
      <c r="A4567" s="271">
        <v>4564</v>
      </c>
      <c r="C4567" s="272" t="s">
        <v>4213</v>
      </c>
      <c r="D4567" s="272" t="s">
        <v>3997</v>
      </c>
      <c r="E4567" s="272"/>
      <c r="F4567" s="273" t="s">
        <v>8144</v>
      </c>
      <c r="G4567" s="274">
        <v>304411240402</v>
      </c>
      <c r="H4567" s="273" t="s">
        <v>8149</v>
      </c>
      <c r="I4567" s="273" t="s">
        <v>5750</v>
      </c>
      <c r="J4567" s="273" t="s">
        <v>373</v>
      </c>
      <c r="K4567" s="275">
        <v>0.111</v>
      </c>
      <c r="L4567" s="275">
        <v>0.111</v>
      </c>
      <c r="M4567" s="275">
        <v>0.100963</v>
      </c>
      <c r="N4567" s="276">
        <v>9.0423423423423461</v>
      </c>
      <c r="O4567" s="273"/>
      <c r="P4567" s="273"/>
    </row>
    <row r="4568" spans="1:16" s="11" customFormat="1">
      <c r="A4568" s="271">
        <v>4565</v>
      </c>
      <c r="C4568" s="272" t="s">
        <v>4213</v>
      </c>
      <c r="D4568" s="272" t="s">
        <v>3997</v>
      </c>
      <c r="E4568" s="272"/>
      <c r="F4568" s="273" t="s">
        <v>8144</v>
      </c>
      <c r="G4568" s="274">
        <v>304411240403</v>
      </c>
      <c r="H4568" s="273" t="s">
        <v>8150</v>
      </c>
      <c r="I4568" s="273" t="s">
        <v>5750</v>
      </c>
      <c r="J4568" s="273" t="s">
        <v>373</v>
      </c>
      <c r="K4568" s="275">
        <v>0.18260000000000001</v>
      </c>
      <c r="L4568" s="275">
        <v>0.18260000000000001</v>
      </c>
      <c r="M4568" s="275">
        <v>0.16631699999999999</v>
      </c>
      <c r="N4568" s="276">
        <v>8.9173055859802943</v>
      </c>
      <c r="O4568" s="273"/>
      <c r="P4568" s="273"/>
    </row>
    <row r="4569" spans="1:16" s="11" customFormat="1">
      <c r="A4569" s="271">
        <v>4566</v>
      </c>
      <c r="C4569" s="272" t="s">
        <v>4213</v>
      </c>
      <c r="D4569" s="272" t="s">
        <v>3997</v>
      </c>
      <c r="E4569" s="272"/>
      <c r="F4569" s="273" t="s">
        <v>8122</v>
      </c>
      <c r="G4569" s="274">
        <v>304411540201</v>
      </c>
      <c r="H4569" s="273" t="s">
        <v>8151</v>
      </c>
      <c r="I4569" s="273" t="s">
        <v>5750</v>
      </c>
      <c r="J4569" s="273" t="s">
        <v>373</v>
      </c>
      <c r="K4569" s="275">
        <v>0.68864700000000001</v>
      </c>
      <c r="L4569" s="275">
        <v>0.68864700000000001</v>
      </c>
      <c r="M4569" s="275">
        <v>0.628799</v>
      </c>
      <c r="N4569" s="276">
        <v>8.6906644478230515</v>
      </c>
      <c r="O4569" s="273"/>
      <c r="P4569" s="273"/>
    </row>
    <row r="4570" spans="1:16" s="11" customFormat="1">
      <c r="A4570" s="271">
        <v>4567</v>
      </c>
      <c r="C4570" s="272" t="s">
        <v>4213</v>
      </c>
      <c r="D4570" s="272" t="s">
        <v>3997</v>
      </c>
      <c r="E4570" s="272"/>
      <c r="F4570" s="273" t="s">
        <v>4254</v>
      </c>
      <c r="G4570" s="274">
        <v>304411140103</v>
      </c>
      <c r="H4570" s="273" t="s">
        <v>8152</v>
      </c>
      <c r="I4570" s="273" t="s">
        <v>5750</v>
      </c>
      <c r="J4570" s="273" t="s">
        <v>373</v>
      </c>
      <c r="K4570" s="275">
        <v>0.32626699999999997</v>
      </c>
      <c r="L4570" s="275">
        <v>0.32626699999999997</v>
      </c>
      <c r="M4570" s="275">
        <v>0.29822599999999999</v>
      </c>
      <c r="N4570" s="276">
        <v>8.594494692996836</v>
      </c>
      <c r="O4570" s="273"/>
      <c r="P4570" s="273"/>
    </row>
    <row r="4571" spans="1:16" s="11" customFormat="1">
      <c r="A4571" s="271">
        <v>4568</v>
      </c>
      <c r="C4571" s="272" t="s">
        <v>4213</v>
      </c>
      <c r="D4571" s="272" t="s">
        <v>3997</v>
      </c>
      <c r="E4571" s="272"/>
      <c r="F4571" s="273" t="s">
        <v>4252</v>
      </c>
      <c r="G4571" s="274">
        <v>304411240102</v>
      </c>
      <c r="H4571" s="273" t="s">
        <v>8153</v>
      </c>
      <c r="I4571" s="273" t="s">
        <v>5750</v>
      </c>
      <c r="J4571" s="273" t="s">
        <v>373</v>
      </c>
      <c r="K4571" s="275">
        <v>0.71552099999999996</v>
      </c>
      <c r="L4571" s="275">
        <v>0.71552099999999996</v>
      </c>
      <c r="M4571" s="275">
        <v>0.65457100000000001</v>
      </c>
      <c r="N4571" s="276">
        <v>8.5182685064449473</v>
      </c>
      <c r="O4571" s="273"/>
      <c r="P4571" s="273"/>
    </row>
    <row r="4572" spans="1:16" s="11" customFormat="1">
      <c r="A4572" s="271">
        <v>4569</v>
      </c>
      <c r="C4572" s="272" t="s">
        <v>4213</v>
      </c>
      <c r="D4572" s="272" t="s">
        <v>3997</v>
      </c>
      <c r="E4572" s="272"/>
      <c r="F4572" s="273" t="s">
        <v>4256</v>
      </c>
      <c r="G4572" s="274">
        <v>304411240303</v>
      </c>
      <c r="H4572" s="273" t="s">
        <v>8154</v>
      </c>
      <c r="I4572" s="273" t="s">
        <v>5750</v>
      </c>
      <c r="J4572" s="273" t="s">
        <v>373</v>
      </c>
      <c r="K4572" s="275">
        <v>4.4094000000000001E-2</v>
      </c>
      <c r="L4572" s="275">
        <v>4.4094000000000001E-2</v>
      </c>
      <c r="M4572" s="275">
        <v>4.0416000000000001E-2</v>
      </c>
      <c r="N4572" s="276">
        <v>8.3412709212137734</v>
      </c>
      <c r="O4572" s="273"/>
      <c r="P4572" s="273"/>
    </row>
    <row r="4573" spans="1:16" s="11" customFormat="1">
      <c r="A4573" s="271">
        <v>4570</v>
      </c>
      <c r="C4573" s="272" t="s">
        <v>4213</v>
      </c>
      <c r="D4573" s="272" t="s">
        <v>3997</v>
      </c>
      <c r="E4573" s="272"/>
      <c r="F4573" s="273" t="s">
        <v>4238</v>
      </c>
      <c r="G4573" s="274">
        <v>304411540301</v>
      </c>
      <c r="H4573" s="273" t="s">
        <v>6694</v>
      </c>
      <c r="I4573" s="273" t="s">
        <v>5750</v>
      </c>
      <c r="J4573" s="273" t="s">
        <v>373</v>
      </c>
      <c r="K4573" s="275">
        <v>0.38630799999999998</v>
      </c>
      <c r="L4573" s="275">
        <v>0.38630799999999998</v>
      </c>
      <c r="M4573" s="275">
        <v>0.35510999999999998</v>
      </c>
      <c r="N4573" s="276">
        <v>8.0759394058626803</v>
      </c>
      <c r="O4573" s="273"/>
      <c r="P4573" s="273"/>
    </row>
    <row r="4574" spans="1:16" s="11" customFormat="1">
      <c r="A4574" s="271">
        <v>4571</v>
      </c>
      <c r="C4574" s="272" t="s">
        <v>4213</v>
      </c>
      <c r="D4574" s="272" t="s">
        <v>3997</v>
      </c>
      <c r="E4574" s="272"/>
      <c r="F4574" s="273" t="s">
        <v>4238</v>
      </c>
      <c r="G4574" s="274">
        <v>304411540303</v>
      </c>
      <c r="H4574" s="273" t="s">
        <v>8155</v>
      </c>
      <c r="I4574" s="273" t="s">
        <v>5750</v>
      </c>
      <c r="J4574" s="273" t="s">
        <v>373</v>
      </c>
      <c r="K4574" s="275">
        <v>0.60752099999999998</v>
      </c>
      <c r="L4574" s="275">
        <v>0.60752099999999998</v>
      </c>
      <c r="M4574" s="275">
        <v>0.565245</v>
      </c>
      <c r="N4574" s="276">
        <v>6.9587717955428676</v>
      </c>
      <c r="O4574" s="273"/>
      <c r="P4574" s="273"/>
    </row>
    <row r="4575" spans="1:16" s="11" customFormat="1">
      <c r="A4575" s="271">
        <v>4572</v>
      </c>
      <c r="C4575" s="272" t="s">
        <v>4213</v>
      </c>
      <c r="D4575" s="272" t="s">
        <v>3997</v>
      </c>
      <c r="E4575" s="272"/>
      <c r="F4575" s="273" t="s">
        <v>8135</v>
      </c>
      <c r="G4575" s="274">
        <v>304411540702</v>
      </c>
      <c r="H4575" s="273" t="s">
        <v>8156</v>
      </c>
      <c r="I4575" s="273" t="s">
        <v>5750</v>
      </c>
      <c r="J4575" s="273" t="s">
        <v>373</v>
      </c>
      <c r="K4575" s="275">
        <v>0.331424</v>
      </c>
      <c r="L4575" s="275">
        <v>0.331424</v>
      </c>
      <c r="M4575" s="275">
        <v>0.31059700000000001</v>
      </c>
      <c r="N4575" s="276">
        <v>6.2840952978661724</v>
      </c>
      <c r="O4575" s="273"/>
      <c r="P4575" s="273"/>
    </row>
    <row r="4576" spans="1:16" s="11" customFormat="1">
      <c r="A4576" s="271">
        <v>4573</v>
      </c>
      <c r="C4576" s="272" t="s">
        <v>4213</v>
      </c>
      <c r="D4576" s="272" t="s">
        <v>1107</v>
      </c>
      <c r="E4576" s="272"/>
      <c r="F4576" s="273" t="s">
        <v>4260</v>
      </c>
      <c r="G4576" s="274">
        <v>304111440504</v>
      </c>
      <c r="H4576" s="273" t="s">
        <v>8157</v>
      </c>
      <c r="I4576" s="273" t="s">
        <v>5750</v>
      </c>
      <c r="J4576" s="273" t="s">
        <v>373</v>
      </c>
      <c r="K4576" s="275">
        <v>0.222</v>
      </c>
      <c r="L4576" s="275">
        <v>0.222</v>
      </c>
      <c r="M4576" s="275">
        <v>0.165848</v>
      </c>
      <c r="N4576" s="276">
        <v>25.293693693693697</v>
      </c>
      <c r="O4576" s="273"/>
      <c r="P4576" s="273"/>
    </row>
    <row r="4577" spans="1:16" s="11" customFormat="1">
      <c r="A4577" s="271">
        <v>4574</v>
      </c>
      <c r="C4577" s="272" t="s">
        <v>4213</v>
      </c>
      <c r="D4577" s="272" t="s">
        <v>1107</v>
      </c>
      <c r="E4577" s="272"/>
      <c r="F4577" s="273" t="s">
        <v>4262</v>
      </c>
      <c r="G4577" s="274">
        <v>304111440402</v>
      </c>
      <c r="H4577" s="273" t="s">
        <v>8158</v>
      </c>
      <c r="I4577" s="273" t="s">
        <v>5750</v>
      </c>
      <c r="J4577" s="273" t="s">
        <v>373</v>
      </c>
      <c r="K4577" s="275">
        <v>0.31669999999999998</v>
      </c>
      <c r="L4577" s="275">
        <v>0.31669999999999998</v>
      </c>
      <c r="M4577" s="275">
        <v>0.23669999999999999</v>
      </c>
      <c r="N4577" s="276">
        <v>25.260498894853171</v>
      </c>
      <c r="O4577" s="273"/>
      <c r="P4577" s="273"/>
    </row>
    <row r="4578" spans="1:16" s="11" customFormat="1">
      <c r="A4578" s="271">
        <v>4575</v>
      </c>
      <c r="C4578" s="272" t="s">
        <v>4213</v>
      </c>
      <c r="D4578" s="272" t="s">
        <v>1107</v>
      </c>
      <c r="E4578" s="272"/>
      <c r="F4578" s="273" t="s">
        <v>4265</v>
      </c>
      <c r="G4578" s="274">
        <v>304111440305</v>
      </c>
      <c r="H4578" s="273" t="s">
        <v>8159</v>
      </c>
      <c r="I4578" s="273" t="s">
        <v>5750</v>
      </c>
      <c r="J4578" s="273" t="s">
        <v>373</v>
      </c>
      <c r="K4578" s="275">
        <v>0.14967</v>
      </c>
      <c r="L4578" s="275">
        <v>0.14967</v>
      </c>
      <c r="M4578" s="275">
        <v>0.11758399999999999</v>
      </c>
      <c r="N4578" s="276">
        <v>21.437829892430017</v>
      </c>
      <c r="O4578" s="273"/>
      <c r="P4578" s="273"/>
    </row>
    <row r="4579" spans="1:16" s="11" customFormat="1">
      <c r="A4579" s="271">
        <v>4576</v>
      </c>
      <c r="C4579" s="272" t="s">
        <v>4213</v>
      </c>
      <c r="D4579" s="272" t="s">
        <v>1107</v>
      </c>
      <c r="E4579" s="272"/>
      <c r="F4579" s="273" t="s">
        <v>4265</v>
      </c>
      <c r="G4579" s="274">
        <v>304111440302</v>
      </c>
      <c r="H4579" s="273" t="s">
        <v>8160</v>
      </c>
      <c r="I4579" s="273" t="s">
        <v>5750</v>
      </c>
      <c r="J4579" s="273" t="s">
        <v>373</v>
      </c>
      <c r="K4579" s="275">
        <v>0.42110999999999998</v>
      </c>
      <c r="L4579" s="275">
        <v>0.42110999999999998</v>
      </c>
      <c r="M4579" s="275">
        <v>0.33152399999999999</v>
      </c>
      <c r="N4579" s="276">
        <v>21.273776447958966</v>
      </c>
      <c r="O4579" s="273"/>
      <c r="P4579" s="273"/>
    </row>
    <row r="4580" spans="1:16" s="11" customFormat="1">
      <c r="A4580" s="271">
        <v>4577</v>
      </c>
      <c r="C4580" s="272" t="s">
        <v>4213</v>
      </c>
      <c r="D4580" s="272" t="s">
        <v>1107</v>
      </c>
      <c r="E4580" s="272"/>
      <c r="F4580" s="273" t="s">
        <v>4280</v>
      </c>
      <c r="G4580" s="274">
        <v>304111340101</v>
      </c>
      <c r="H4580" s="273" t="s">
        <v>8161</v>
      </c>
      <c r="I4580" s="273" t="s">
        <v>5762</v>
      </c>
      <c r="J4580" s="273" t="s">
        <v>373</v>
      </c>
      <c r="K4580" s="275">
        <v>0.38629999999999998</v>
      </c>
      <c r="L4580" s="275">
        <v>0.38629999999999998</v>
      </c>
      <c r="M4580" s="275">
        <v>0.30694100000000002</v>
      </c>
      <c r="N4580" s="276">
        <v>20.543360082837165</v>
      </c>
      <c r="O4580" s="273"/>
      <c r="P4580" s="273"/>
    </row>
    <row r="4581" spans="1:16" s="11" customFormat="1">
      <c r="A4581" s="271">
        <v>4578</v>
      </c>
      <c r="C4581" s="272" t="s">
        <v>4213</v>
      </c>
      <c r="D4581" s="272" t="s">
        <v>1107</v>
      </c>
      <c r="E4581" s="272"/>
      <c r="F4581" s="273" t="s">
        <v>4278</v>
      </c>
      <c r="G4581" s="274">
        <v>304111440102</v>
      </c>
      <c r="H4581" s="273" t="s">
        <v>8162</v>
      </c>
      <c r="I4581" s="273" t="s">
        <v>5750</v>
      </c>
      <c r="J4581" s="273" t="s">
        <v>373</v>
      </c>
      <c r="K4581" s="275">
        <v>1.9595739999999999</v>
      </c>
      <c r="L4581" s="275">
        <v>1.9595739999999999</v>
      </c>
      <c r="M4581" s="275">
        <v>1.6154569999999999</v>
      </c>
      <c r="N4581" s="276">
        <v>17.560806583471713</v>
      </c>
      <c r="O4581" s="273"/>
      <c r="P4581" s="273"/>
    </row>
    <row r="4582" spans="1:16" s="11" customFormat="1">
      <c r="A4582" s="271">
        <v>4579</v>
      </c>
      <c r="C4582" s="272" t="s">
        <v>4213</v>
      </c>
      <c r="D4582" s="272" t="s">
        <v>1107</v>
      </c>
      <c r="E4582" s="272"/>
      <c r="F4582" s="273" t="s">
        <v>4275</v>
      </c>
      <c r="G4582" s="274">
        <v>304111440202</v>
      </c>
      <c r="H4582" s="273" t="s">
        <v>8163</v>
      </c>
      <c r="I4582" s="273" t="s">
        <v>5750</v>
      </c>
      <c r="J4582" s="273" t="s">
        <v>373</v>
      </c>
      <c r="K4582" s="275">
        <v>2.3427349999999998</v>
      </c>
      <c r="L4582" s="275">
        <v>2.3427349999999998</v>
      </c>
      <c r="M4582" s="275">
        <v>2.0072510000000001</v>
      </c>
      <c r="N4582" s="276">
        <v>14.320185595041679</v>
      </c>
      <c r="O4582" s="273"/>
      <c r="P4582" s="273"/>
    </row>
    <row r="4583" spans="1:16" s="11" customFormat="1">
      <c r="A4583" s="271">
        <v>4580</v>
      </c>
      <c r="C4583" s="272" t="s">
        <v>4213</v>
      </c>
      <c r="D4583" s="272" t="s">
        <v>1107</v>
      </c>
      <c r="E4583" s="272"/>
      <c r="F4583" s="273" t="s">
        <v>8164</v>
      </c>
      <c r="G4583" s="274">
        <v>304111340201</v>
      </c>
      <c r="H4583" s="273" t="s">
        <v>8165</v>
      </c>
      <c r="I4583" s="273" t="s">
        <v>5750</v>
      </c>
      <c r="J4583" s="273" t="s">
        <v>373</v>
      </c>
      <c r="K4583" s="275">
        <v>0.4138</v>
      </c>
      <c r="L4583" s="275">
        <v>0.4138</v>
      </c>
      <c r="M4583" s="275">
        <v>0.36214000000000002</v>
      </c>
      <c r="N4583" s="276">
        <v>12.484291928467856</v>
      </c>
      <c r="O4583" s="273"/>
      <c r="P4583" s="273"/>
    </row>
    <row r="4584" spans="1:16" s="11" customFormat="1">
      <c r="A4584" s="271">
        <v>4581</v>
      </c>
      <c r="C4584" s="272" t="s">
        <v>4213</v>
      </c>
      <c r="D4584" s="272" t="s">
        <v>1107</v>
      </c>
      <c r="E4584" s="272"/>
      <c r="F4584" s="273" t="s">
        <v>4275</v>
      </c>
      <c r="G4584" s="274">
        <v>304111440201</v>
      </c>
      <c r="H4584" s="273" t="s">
        <v>8166</v>
      </c>
      <c r="I4584" s="273" t="s">
        <v>5750</v>
      </c>
      <c r="J4584" s="273" t="s">
        <v>373</v>
      </c>
      <c r="K4584" s="275">
        <v>0.91364000000000001</v>
      </c>
      <c r="L4584" s="275">
        <v>0.91364000000000001</v>
      </c>
      <c r="M4584" s="275">
        <v>0.80349300000000001</v>
      </c>
      <c r="N4584" s="276">
        <v>12.055842563810691</v>
      </c>
      <c r="O4584" s="273"/>
      <c r="P4584" s="273"/>
    </row>
    <row r="4585" spans="1:16" s="11" customFormat="1">
      <c r="A4585" s="271">
        <v>4582</v>
      </c>
      <c r="C4585" s="272" t="s">
        <v>4213</v>
      </c>
      <c r="D4585" s="272" t="s">
        <v>1107</v>
      </c>
      <c r="E4585" s="272"/>
      <c r="F4585" s="273" t="s">
        <v>4258</v>
      </c>
      <c r="G4585" s="274">
        <v>304111140203</v>
      </c>
      <c r="H4585" s="273" t="s">
        <v>8167</v>
      </c>
      <c r="I4585" s="273" t="s">
        <v>5750</v>
      </c>
      <c r="J4585" s="273" t="s">
        <v>373</v>
      </c>
      <c r="K4585" s="275">
        <v>0.52700000000000002</v>
      </c>
      <c r="L4585" s="275">
        <v>0.52700000000000002</v>
      </c>
      <c r="M4585" s="275">
        <v>0.482659</v>
      </c>
      <c r="N4585" s="276">
        <v>8.4138519924098709</v>
      </c>
      <c r="O4585" s="273"/>
      <c r="P4585" s="273"/>
    </row>
    <row r="4586" spans="1:16" s="11" customFormat="1">
      <c r="A4586" s="271">
        <v>4583</v>
      </c>
      <c r="C4586" s="272" t="s">
        <v>4213</v>
      </c>
      <c r="D4586" s="272" t="s">
        <v>1107</v>
      </c>
      <c r="E4586" s="272"/>
      <c r="F4586" s="273" t="s">
        <v>8168</v>
      </c>
      <c r="G4586" s="274">
        <v>304111340301</v>
      </c>
      <c r="H4586" s="273" t="s">
        <v>8169</v>
      </c>
      <c r="I4586" s="273" t="s">
        <v>5762</v>
      </c>
      <c r="J4586" s="273" t="s">
        <v>373</v>
      </c>
      <c r="K4586" s="275">
        <v>0.192</v>
      </c>
      <c r="L4586" s="275">
        <v>0.192</v>
      </c>
      <c r="M4586" s="275">
        <v>0.177227</v>
      </c>
      <c r="N4586" s="276">
        <v>7.6942708333333369</v>
      </c>
      <c r="O4586" s="273"/>
      <c r="P4586" s="273"/>
    </row>
    <row r="4587" spans="1:16" s="11" customFormat="1">
      <c r="A4587" s="271">
        <v>4584</v>
      </c>
      <c r="C4587" s="272" t="s">
        <v>4213</v>
      </c>
      <c r="D4587" s="272" t="s">
        <v>1107</v>
      </c>
      <c r="E4587" s="272"/>
      <c r="F4587" s="273" t="s">
        <v>4294</v>
      </c>
      <c r="G4587" s="274">
        <v>304111340402</v>
      </c>
      <c r="H4587" s="273" t="s">
        <v>8170</v>
      </c>
      <c r="I4587" s="273" t="s">
        <v>5762</v>
      </c>
      <c r="J4587" s="273" t="s">
        <v>373</v>
      </c>
      <c r="K4587" s="275">
        <v>7.6799999999999993E-2</v>
      </c>
      <c r="L4587" s="275">
        <v>7.6799999999999993E-2</v>
      </c>
      <c r="M4587" s="275">
        <v>7.1942999999999993E-2</v>
      </c>
      <c r="N4587" s="276">
        <v>6.3242187500000009</v>
      </c>
      <c r="O4587" s="273"/>
      <c r="P4587" s="273"/>
    </row>
    <row r="4588" spans="1:16" s="11" customFormat="1">
      <c r="A4588" s="271">
        <v>4585</v>
      </c>
      <c r="C4588" s="272" t="s">
        <v>4213</v>
      </c>
      <c r="D4588" s="272" t="s">
        <v>1107</v>
      </c>
      <c r="E4588" s="272"/>
      <c r="F4588" s="273" t="s">
        <v>8164</v>
      </c>
      <c r="G4588" s="274">
        <v>304111340202</v>
      </c>
      <c r="H4588" s="273" t="s">
        <v>8171</v>
      </c>
      <c r="I4588" s="273" t="s">
        <v>5750</v>
      </c>
      <c r="J4588" s="273" t="s">
        <v>373</v>
      </c>
      <c r="K4588" s="275">
        <v>0.80840000000000001</v>
      </c>
      <c r="L4588" s="275">
        <v>0.80840000000000001</v>
      </c>
      <c r="M4588" s="275">
        <v>0.76822500000000005</v>
      </c>
      <c r="N4588" s="276">
        <v>4.9696932211776295</v>
      </c>
      <c r="O4588" s="273"/>
      <c r="P4588" s="273"/>
    </row>
    <row r="4589" spans="1:16" s="11" customFormat="1">
      <c r="A4589" s="271">
        <v>4586</v>
      </c>
      <c r="C4589" s="272" t="s">
        <v>4213</v>
      </c>
      <c r="D4589" s="272" t="s">
        <v>1107</v>
      </c>
      <c r="E4589" s="272"/>
      <c r="F4589" s="273" t="s">
        <v>4294</v>
      </c>
      <c r="G4589" s="274">
        <v>304111340404</v>
      </c>
      <c r="H4589" s="273" t="s">
        <v>8172</v>
      </c>
      <c r="I4589" s="273" t="s">
        <v>5750</v>
      </c>
      <c r="J4589" s="273" t="s">
        <v>373</v>
      </c>
      <c r="K4589" s="275">
        <v>0.48470000000000002</v>
      </c>
      <c r="L4589" s="275">
        <v>0.48470000000000002</v>
      </c>
      <c r="M4589" s="275">
        <v>0.46328599999999998</v>
      </c>
      <c r="N4589" s="276">
        <v>4.4179905095935714</v>
      </c>
      <c r="O4589" s="273"/>
      <c r="P4589" s="273"/>
    </row>
    <row r="4590" spans="1:16" s="11" customFormat="1">
      <c r="A4590" s="271">
        <v>4587</v>
      </c>
      <c r="C4590" s="272" t="s">
        <v>4213</v>
      </c>
      <c r="D4590" s="272" t="s">
        <v>1107</v>
      </c>
      <c r="E4590" s="272"/>
      <c r="F4590" s="273" t="s">
        <v>4294</v>
      </c>
      <c r="G4590" s="274">
        <v>304111340403</v>
      </c>
      <c r="H4590" s="273" t="s">
        <v>8173</v>
      </c>
      <c r="I4590" s="273" t="s">
        <v>5750</v>
      </c>
      <c r="J4590" s="273" t="s">
        <v>373</v>
      </c>
      <c r="K4590" s="275">
        <v>0.26329999999999998</v>
      </c>
      <c r="L4590" s="275">
        <v>0.26329999999999998</v>
      </c>
      <c r="M4590" s="275">
        <v>0.25320300000000001</v>
      </c>
      <c r="N4590" s="276">
        <v>3.8347892138245223</v>
      </c>
      <c r="O4590" s="273"/>
      <c r="P4590" s="273"/>
    </row>
    <row r="4591" spans="1:16" s="11" customFormat="1">
      <c r="A4591" s="271">
        <v>4588</v>
      </c>
      <c r="C4591" s="272" t="s">
        <v>4213</v>
      </c>
      <c r="D4591" s="272" t="s">
        <v>1107</v>
      </c>
      <c r="E4591" s="272"/>
      <c r="F4591" s="273" t="s">
        <v>4292</v>
      </c>
      <c r="G4591" s="274">
        <v>304111540201</v>
      </c>
      <c r="H4591" s="273" t="s">
        <v>8174</v>
      </c>
      <c r="I4591" s="273" t="s">
        <v>5750</v>
      </c>
      <c r="J4591" s="273" t="s">
        <v>373</v>
      </c>
      <c r="K4591" s="275">
        <v>0.7248</v>
      </c>
      <c r="L4591" s="275">
        <v>0.7248</v>
      </c>
      <c r="M4591" s="275">
        <v>0.69764599999999999</v>
      </c>
      <c r="N4591" s="276">
        <v>3.7464128035320106</v>
      </c>
      <c r="O4591" s="273"/>
      <c r="P4591" s="273"/>
    </row>
    <row r="4592" spans="1:16" s="11" customFormat="1">
      <c r="A4592" s="271">
        <v>4589</v>
      </c>
      <c r="C4592" s="272" t="s">
        <v>4213</v>
      </c>
      <c r="D4592" s="272" t="s">
        <v>1107</v>
      </c>
      <c r="E4592" s="272"/>
      <c r="F4592" s="273" t="s">
        <v>4278</v>
      </c>
      <c r="G4592" s="274">
        <v>304111440103</v>
      </c>
      <c r="H4592" s="273" t="s">
        <v>8175</v>
      </c>
      <c r="I4592" s="273" t="s">
        <v>5750</v>
      </c>
      <c r="J4592" s="273" t="s">
        <v>373</v>
      </c>
      <c r="K4592" s="275">
        <v>0.29079199999999999</v>
      </c>
      <c r="L4592" s="275">
        <v>0.29079199999999999</v>
      </c>
      <c r="M4592" s="275">
        <v>0.28087600000000001</v>
      </c>
      <c r="N4592" s="276">
        <v>3.4099975240034044</v>
      </c>
      <c r="O4592" s="273"/>
      <c r="P4592" s="273"/>
    </row>
    <row r="4593" spans="1:16" s="11" customFormat="1">
      <c r="A4593" s="271">
        <v>4590</v>
      </c>
      <c r="C4593" s="272" t="s">
        <v>4213</v>
      </c>
      <c r="D4593" s="272" t="s">
        <v>1107</v>
      </c>
      <c r="E4593" s="272"/>
      <c r="F4593" s="273" t="s">
        <v>4294</v>
      </c>
      <c r="G4593" s="274">
        <v>304111340401</v>
      </c>
      <c r="H4593" s="273" t="s">
        <v>8176</v>
      </c>
      <c r="I4593" s="273" t="s">
        <v>5750</v>
      </c>
      <c r="J4593" s="273" t="s">
        <v>373</v>
      </c>
      <c r="K4593" s="275">
        <v>0.23480000000000001</v>
      </c>
      <c r="L4593" s="275">
        <v>0.23480000000000001</v>
      </c>
      <c r="M4593" s="275">
        <v>0.227856</v>
      </c>
      <c r="N4593" s="276">
        <v>2.9574105621805815</v>
      </c>
      <c r="O4593" s="273"/>
      <c r="P4593" s="273"/>
    </row>
    <row r="4594" spans="1:16" s="11" customFormat="1">
      <c r="A4594" s="271">
        <v>4591</v>
      </c>
      <c r="C4594" s="272" t="s">
        <v>4213</v>
      </c>
      <c r="D4594" s="272" t="s">
        <v>1107</v>
      </c>
      <c r="E4594" s="272"/>
      <c r="F4594" s="273" t="s">
        <v>8177</v>
      </c>
      <c r="G4594" s="274">
        <v>304111540101</v>
      </c>
      <c r="H4594" s="273" t="s">
        <v>8178</v>
      </c>
      <c r="I4594" s="273" t="s">
        <v>5750</v>
      </c>
      <c r="J4594" s="273" t="s">
        <v>373</v>
      </c>
      <c r="K4594" s="275">
        <v>0.36680000000000001</v>
      </c>
      <c r="L4594" s="275">
        <v>0.36680000000000001</v>
      </c>
      <c r="M4594" s="275">
        <v>0.35960799999999998</v>
      </c>
      <c r="N4594" s="276">
        <v>1.9607415485278168</v>
      </c>
      <c r="O4594" s="273"/>
      <c r="P4594" s="273"/>
    </row>
    <row r="4595" spans="1:16" s="11" customFormat="1">
      <c r="A4595" s="271">
        <v>4592</v>
      </c>
      <c r="C4595" s="272" t="s">
        <v>4213</v>
      </c>
      <c r="D4595" s="272" t="s">
        <v>1107</v>
      </c>
      <c r="E4595" s="272"/>
      <c r="F4595" s="273" t="s">
        <v>8168</v>
      </c>
      <c r="G4595" s="274">
        <v>304111340302</v>
      </c>
      <c r="H4595" s="273" t="s">
        <v>8179</v>
      </c>
      <c r="I4595" s="273" t="s">
        <v>5762</v>
      </c>
      <c r="J4595" s="273" t="s">
        <v>373</v>
      </c>
      <c r="K4595" s="275">
        <v>0.218</v>
      </c>
      <c r="L4595" s="275">
        <v>0.218</v>
      </c>
      <c r="M4595" s="275">
        <v>0.21521799999999999</v>
      </c>
      <c r="N4595" s="276">
        <v>1.2761467889908289</v>
      </c>
      <c r="O4595" s="273"/>
      <c r="P4595" s="273"/>
    </row>
    <row r="4596" spans="1:16" s="11" customFormat="1">
      <c r="A4596" s="271">
        <v>4593</v>
      </c>
      <c r="C4596" s="272" t="s">
        <v>4213</v>
      </c>
      <c r="D4596" s="272" t="s">
        <v>1107</v>
      </c>
      <c r="E4596" s="272"/>
      <c r="F4596" s="273" t="s">
        <v>8177</v>
      </c>
      <c r="G4596" s="274">
        <v>304111540102</v>
      </c>
      <c r="H4596" s="273" t="s">
        <v>8180</v>
      </c>
      <c r="I4596" s="273" t="s">
        <v>5750</v>
      </c>
      <c r="J4596" s="273" t="s">
        <v>373</v>
      </c>
      <c r="K4596" s="275">
        <v>0.31659999999999999</v>
      </c>
      <c r="L4596" s="275">
        <v>0.31659999999999999</v>
      </c>
      <c r="M4596" s="275">
        <v>0.31533699999999998</v>
      </c>
      <c r="N4596" s="276">
        <v>0.39892608970309984</v>
      </c>
      <c r="O4596" s="273"/>
      <c r="P4596" s="273"/>
    </row>
    <row r="4597" spans="1:16" s="11" customFormat="1">
      <c r="A4597" s="271">
        <v>4594</v>
      </c>
      <c r="C4597" s="272" t="s">
        <v>4213</v>
      </c>
      <c r="D4597" s="272" t="s">
        <v>1107</v>
      </c>
      <c r="E4597" s="272"/>
      <c r="F4597" s="273" t="s">
        <v>4317</v>
      </c>
      <c r="G4597" s="274">
        <v>304112140302</v>
      </c>
      <c r="H4597" s="273" t="s">
        <v>8181</v>
      </c>
      <c r="I4597" s="273" t="s">
        <v>5750</v>
      </c>
      <c r="J4597" s="273" t="s">
        <v>373</v>
      </c>
      <c r="K4597" s="275">
        <v>0.42159999999999997</v>
      </c>
      <c r="L4597" s="275">
        <v>0.42159999999999997</v>
      </c>
      <c r="M4597" s="275">
        <v>0.34089799999999998</v>
      </c>
      <c r="N4597" s="276">
        <v>19.141840607210625</v>
      </c>
      <c r="O4597" s="273"/>
      <c r="P4597" s="273"/>
    </row>
    <row r="4598" spans="1:16" s="11" customFormat="1">
      <c r="A4598" s="271">
        <v>4595</v>
      </c>
      <c r="C4598" s="272" t="s">
        <v>4213</v>
      </c>
      <c r="D4598" s="272" t="s">
        <v>1107</v>
      </c>
      <c r="E4598" s="272"/>
      <c r="F4598" s="273" t="s">
        <v>4310</v>
      </c>
      <c r="G4598" s="274">
        <v>304112140105</v>
      </c>
      <c r="H4598" s="273" t="s">
        <v>8182</v>
      </c>
      <c r="I4598" s="273" t="s">
        <v>5750</v>
      </c>
      <c r="J4598" s="273" t="s">
        <v>373</v>
      </c>
      <c r="K4598" s="275">
        <v>0.74029999999999996</v>
      </c>
      <c r="L4598" s="275">
        <v>0.74029999999999996</v>
      </c>
      <c r="M4598" s="275">
        <v>0.63201399999999996</v>
      </c>
      <c r="N4598" s="276">
        <v>14.627313251384574</v>
      </c>
      <c r="O4598" s="273"/>
      <c r="P4598" s="273"/>
    </row>
    <row r="4599" spans="1:16" s="11" customFormat="1">
      <c r="A4599" s="271">
        <v>4596</v>
      </c>
      <c r="C4599" s="272" t="s">
        <v>4213</v>
      </c>
      <c r="D4599" s="272" t="s">
        <v>1107</v>
      </c>
      <c r="E4599" s="272"/>
      <c r="F4599" s="273" t="s">
        <v>4310</v>
      </c>
      <c r="G4599" s="274">
        <v>304112140104</v>
      </c>
      <c r="H4599" s="273" t="s">
        <v>8183</v>
      </c>
      <c r="I4599" s="273" t="s">
        <v>5750</v>
      </c>
      <c r="J4599" s="273" t="s">
        <v>373</v>
      </c>
      <c r="K4599" s="275">
        <v>8.1500000000000003E-2</v>
      </c>
      <c r="L4599" s="275">
        <v>8.1500000000000003E-2</v>
      </c>
      <c r="M4599" s="275">
        <v>6.9792000000000007E-2</v>
      </c>
      <c r="N4599" s="276">
        <v>14.365644171779135</v>
      </c>
      <c r="O4599" s="273"/>
      <c r="P4599" s="273"/>
    </row>
    <row r="4600" spans="1:16" s="11" customFormat="1">
      <c r="A4600" s="271">
        <v>4597</v>
      </c>
      <c r="C4600" s="272" t="s">
        <v>4213</v>
      </c>
      <c r="D4600" s="272" t="s">
        <v>1107</v>
      </c>
      <c r="E4600" s="272"/>
      <c r="F4600" s="273" t="s">
        <v>4310</v>
      </c>
      <c r="G4600" s="274">
        <v>304112140103</v>
      </c>
      <c r="H4600" s="273" t="s">
        <v>8184</v>
      </c>
      <c r="I4600" s="273" t="s">
        <v>5750</v>
      </c>
      <c r="J4600" s="273" t="s">
        <v>373</v>
      </c>
      <c r="K4600" s="275">
        <v>0.35189999999999999</v>
      </c>
      <c r="L4600" s="275">
        <v>0.35189999999999999</v>
      </c>
      <c r="M4600" s="275">
        <v>0.31139899999999998</v>
      </c>
      <c r="N4600" s="276">
        <v>11.509235578289289</v>
      </c>
      <c r="O4600" s="273"/>
      <c r="P4600" s="273"/>
    </row>
    <row r="4601" spans="1:16" s="11" customFormat="1">
      <c r="A4601" s="271">
        <v>4598</v>
      </c>
      <c r="C4601" s="272" t="s">
        <v>4213</v>
      </c>
      <c r="D4601" s="272" t="s">
        <v>1107</v>
      </c>
      <c r="E4601" s="272"/>
      <c r="F4601" s="273" t="s">
        <v>4308</v>
      </c>
      <c r="G4601" s="274">
        <v>304112140402</v>
      </c>
      <c r="H4601" s="273" t="s">
        <v>8185</v>
      </c>
      <c r="I4601" s="273" t="s">
        <v>5750</v>
      </c>
      <c r="J4601" s="273" t="s">
        <v>373</v>
      </c>
      <c r="K4601" s="275">
        <v>0.65780000000000005</v>
      </c>
      <c r="L4601" s="275">
        <v>0.65780000000000005</v>
      </c>
      <c r="M4601" s="275">
        <v>0.58730899999999997</v>
      </c>
      <c r="N4601" s="276">
        <v>10.71617512921862</v>
      </c>
      <c r="O4601" s="273"/>
      <c r="P4601" s="273"/>
    </row>
    <row r="4602" spans="1:16" s="11" customFormat="1">
      <c r="A4602" s="271">
        <v>4599</v>
      </c>
      <c r="C4602" s="272" t="s">
        <v>4213</v>
      </c>
      <c r="D4602" s="272" t="s">
        <v>1107</v>
      </c>
      <c r="E4602" s="272"/>
      <c r="F4602" s="273" t="s">
        <v>4303</v>
      </c>
      <c r="G4602" s="274">
        <v>304112140202</v>
      </c>
      <c r="H4602" s="273" t="s">
        <v>8186</v>
      </c>
      <c r="I4602" s="273" t="s">
        <v>5750</v>
      </c>
      <c r="J4602" s="273" t="s">
        <v>373</v>
      </c>
      <c r="K4602" s="275">
        <v>0.5776</v>
      </c>
      <c r="L4602" s="275">
        <v>0.5776</v>
      </c>
      <c r="M4602" s="275">
        <v>0.52609099999999998</v>
      </c>
      <c r="N4602" s="276">
        <v>8.9177631578947416</v>
      </c>
      <c r="O4602" s="273"/>
      <c r="P4602" s="273"/>
    </row>
    <row r="4603" spans="1:16" s="11" customFormat="1">
      <c r="A4603" s="271">
        <v>4600</v>
      </c>
      <c r="C4603" s="272" t="s">
        <v>4213</v>
      </c>
      <c r="D4603" s="272" t="s">
        <v>1107</v>
      </c>
      <c r="E4603" s="272"/>
      <c r="F4603" s="273" t="s">
        <v>4317</v>
      </c>
      <c r="G4603" s="274">
        <v>304112140301</v>
      </c>
      <c r="H4603" s="273" t="s">
        <v>8187</v>
      </c>
      <c r="I4603" s="273" t="s">
        <v>5750</v>
      </c>
      <c r="J4603" s="273" t="s">
        <v>373</v>
      </c>
      <c r="K4603" s="275">
        <v>0.32340000000000002</v>
      </c>
      <c r="L4603" s="275">
        <v>0.32340000000000002</v>
      </c>
      <c r="M4603" s="275">
        <v>0.29544399999999998</v>
      </c>
      <c r="N4603" s="276">
        <v>8.6444032158317974</v>
      </c>
      <c r="O4603" s="273"/>
      <c r="P4603" s="273"/>
    </row>
    <row r="4604" spans="1:16" s="11" customFormat="1">
      <c r="A4604" s="271">
        <v>4601</v>
      </c>
      <c r="C4604" s="272" t="s">
        <v>4213</v>
      </c>
      <c r="D4604" s="272" t="s">
        <v>1107</v>
      </c>
      <c r="E4604" s="272"/>
      <c r="F4604" s="273" t="s">
        <v>4296</v>
      </c>
      <c r="G4604" s="274">
        <v>304112240302</v>
      </c>
      <c r="H4604" s="273" t="s">
        <v>8188</v>
      </c>
      <c r="I4604" s="273" t="s">
        <v>5750</v>
      </c>
      <c r="J4604" s="273" t="s">
        <v>373</v>
      </c>
      <c r="K4604" s="275">
        <v>0.53539999999999999</v>
      </c>
      <c r="L4604" s="275">
        <v>0.53539999999999999</v>
      </c>
      <c r="M4604" s="275">
        <v>0.49337799999999998</v>
      </c>
      <c r="N4604" s="276">
        <v>7.8487112439297739</v>
      </c>
      <c r="O4604" s="273"/>
      <c r="P4604" s="273"/>
    </row>
    <row r="4605" spans="1:16" s="11" customFormat="1">
      <c r="A4605" s="271">
        <v>4602</v>
      </c>
      <c r="C4605" s="272" t="s">
        <v>4213</v>
      </c>
      <c r="D4605" s="272" t="s">
        <v>1107</v>
      </c>
      <c r="E4605" s="272"/>
      <c r="F4605" s="273" t="s">
        <v>4306</v>
      </c>
      <c r="G4605" s="274">
        <v>304112340103</v>
      </c>
      <c r="H4605" s="273" t="s">
        <v>8189</v>
      </c>
      <c r="I4605" s="273" t="s">
        <v>5750</v>
      </c>
      <c r="J4605" s="273" t="s">
        <v>373</v>
      </c>
      <c r="K4605" s="275">
        <v>0.24660000000000001</v>
      </c>
      <c r="L4605" s="275">
        <v>0.24660000000000001</v>
      </c>
      <c r="M4605" s="275">
        <v>0.22835900000000001</v>
      </c>
      <c r="N4605" s="276">
        <v>7.3969991889699935</v>
      </c>
      <c r="O4605" s="273"/>
      <c r="P4605" s="273"/>
    </row>
    <row r="4606" spans="1:16" s="11" customFormat="1">
      <c r="A4606" s="271">
        <v>4603</v>
      </c>
      <c r="C4606" s="272" t="s">
        <v>4213</v>
      </c>
      <c r="D4606" s="272" t="s">
        <v>1107</v>
      </c>
      <c r="E4606" s="272"/>
      <c r="F4606" s="273" t="s">
        <v>4313</v>
      </c>
      <c r="G4606" s="274">
        <v>304112340404</v>
      </c>
      <c r="H4606" s="273" t="s">
        <v>8190</v>
      </c>
      <c r="I4606" s="273" t="s">
        <v>5750</v>
      </c>
      <c r="J4606" s="273" t="s">
        <v>373</v>
      </c>
      <c r="K4606" s="275">
        <v>0.24399999999999999</v>
      </c>
      <c r="L4606" s="275">
        <v>0.24399999999999999</v>
      </c>
      <c r="M4606" s="275">
        <v>0.226435</v>
      </c>
      <c r="N4606" s="276">
        <v>7.1987704918032778</v>
      </c>
      <c r="O4606" s="273"/>
      <c r="P4606" s="273"/>
    </row>
    <row r="4607" spans="1:16" s="11" customFormat="1">
      <c r="A4607" s="271">
        <v>4604</v>
      </c>
      <c r="C4607" s="272" t="s">
        <v>4213</v>
      </c>
      <c r="D4607" s="272" t="s">
        <v>1107</v>
      </c>
      <c r="E4607" s="272"/>
      <c r="F4607" s="273" t="s">
        <v>8191</v>
      </c>
      <c r="G4607" s="274">
        <v>304112340502</v>
      </c>
      <c r="H4607" s="273" t="s">
        <v>8192</v>
      </c>
      <c r="I4607" s="273" t="s">
        <v>5750</v>
      </c>
      <c r="J4607" s="273" t="s">
        <v>373</v>
      </c>
      <c r="K4607" s="275">
        <v>0.29199999999999998</v>
      </c>
      <c r="L4607" s="275">
        <v>0.29199999999999998</v>
      </c>
      <c r="M4607" s="275">
        <v>0.27135999999999999</v>
      </c>
      <c r="N4607" s="276">
        <v>7.0684931506849296</v>
      </c>
      <c r="O4607" s="273"/>
      <c r="P4607" s="273"/>
    </row>
    <row r="4608" spans="1:16" s="11" customFormat="1">
      <c r="A4608" s="271">
        <v>4605</v>
      </c>
      <c r="C4608" s="272" t="s">
        <v>4213</v>
      </c>
      <c r="D4608" s="272" t="s">
        <v>1107</v>
      </c>
      <c r="E4608" s="272"/>
      <c r="F4608" s="273" t="s">
        <v>8193</v>
      </c>
      <c r="G4608" s="274">
        <v>304112340302</v>
      </c>
      <c r="H4608" s="273" t="s">
        <v>8194</v>
      </c>
      <c r="I4608" s="273" t="s">
        <v>5750</v>
      </c>
      <c r="J4608" s="273" t="s">
        <v>373</v>
      </c>
      <c r="K4608" s="275">
        <v>0.84599999999999997</v>
      </c>
      <c r="L4608" s="275">
        <v>0.84599999999999997</v>
      </c>
      <c r="M4608" s="275">
        <v>0.78765399999999997</v>
      </c>
      <c r="N4608" s="276">
        <v>6.8966903073286066</v>
      </c>
      <c r="O4608" s="273"/>
      <c r="P4608" s="273"/>
    </row>
    <row r="4609" spans="1:16" s="11" customFormat="1">
      <c r="A4609" s="271">
        <v>4606</v>
      </c>
      <c r="C4609" s="272" t="s">
        <v>4213</v>
      </c>
      <c r="D4609" s="272" t="s">
        <v>1107</v>
      </c>
      <c r="E4609" s="272"/>
      <c r="F4609" s="273" t="s">
        <v>4298</v>
      </c>
      <c r="G4609" s="274">
        <v>304112240105</v>
      </c>
      <c r="H4609" s="273" t="s">
        <v>8195</v>
      </c>
      <c r="I4609" s="273" t="s">
        <v>5750</v>
      </c>
      <c r="J4609" s="273" t="s">
        <v>373</v>
      </c>
      <c r="K4609" s="275">
        <v>0.23039999999999999</v>
      </c>
      <c r="L4609" s="275">
        <v>0.23039999999999999</v>
      </c>
      <c r="M4609" s="275">
        <v>0.215035</v>
      </c>
      <c r="N4609" s="276">
        <v>6.6688368055555518</v>
      </c>
      <c r="O4609" s="273"/>
      <c r="P4609" s="273"/>
    </row>
    <row r="4610" spans="1:16" s="11" customFormat="1">
      <c r="A4610" s="271">
        <v>4607</v>
      </c>
      <c r="C4610" s="272" t="s">
        <v>4213</v>
      </c>
      <c r="D4610" s="272" t="s">
        <v>1107</v>
      </c>
      <c r="E4610" s="272"/>
      <c r="F4610" s="273" t="s">
        <v>4313</v>
      </c>
      <c r="G4610" s="274">
        <v>304112340402</v>
      </c>
      <c r="H4610" s="273" t="s">
        <v>8196</v>
      </c>
      <c r="I4610" s="273" t="s">
        <v>5750</v>
      </c>
      <c r="J4610" s="273" t="s">
        <v>373</v>
      </c>
      <c r="K4610" s="275">
        <v>0.61519999999999997</v>
      </c>
      <c r="L4610" s="275">
        <v>0.61519999999999997</v>
      </c>
      <c r="M4610" s="275">
        <v>0.57524399999999998</v>
      </c>
      <c r="N4610" s="276">
        <v>6.4947984395318583</v>
      </c>
      <c r="O4610" s="273"/>
      <c r="P4610" s="273"/>
    </row>
    <row r="4611" spans="1:16" s="11" customFormat="1">
      <c r="A4611" s="271">
        <v>4608</v>
      </c>
      <c r="C4611" s="272" t="s">
        <v>4213</v>
      </c>
      <c r="D4611" s="272" t="s">
        <v>1107</v>
      </c>
      <c r="E4611" s="272"/>
      <c r="F4611" s="273" t="s">
        <v>8197</v>
      </c>
      <c r="G4611" s="274">
        <v>304112340602</v>
      </c>
      <c r="H4611" s="273" t="s">
        <v>8198</v>
      </c>
      <c r="I4611" s="273" t="s">
        <v>5750</v>
      </c>
      <c r="J4611" s="273" t="s">
        <v>373</v>
      </c>
      <c r="K4611" s="275">
        <v>0.2402</v>
      </c>
      <c r="L4611" s="275">
        <v>0.2402</v>
      </c>
      <c r="M4611" s="275">
        <v>0.22545499999999999</v>
      </c>
      <c r="N4611" s="276">
        <v>6.1386344712739422</v>
      </c>
      <c r="O4611" s="273"/>
      <c r="P4611" s="273"/>
    </row>
    <row r="4612" spans="1:16" s="11" customFormat="1">
      <c r="A4612" s="271">
        <v>4609</v>
      </c>
      <c r="C4612" s="272" t="s">
        <v>4213</v>
      </c>
      <c r="D4612" s="272" t="s">
        <v>1107</v>
      </c>
      <c r="E4612" s="272"/>
      <c r="F4612" s="273" t="s">
        <v>4313</v>
      </c>
      <c r="G4612" s="274">
        <v>304112340403</v>
      </c>
      <c r="H4612" s="273" t="s">
        <v>8199</v>
      </c>
      <c r="I4612" s="273" t="s">
        <v>5750</v>
      </c>
      <c r="J4612" s="273" t="s">
        <v>373</v>
      </c>
      <c r="K4612" s="275">
        <v>0.33700000000000002</v>
      </c>
      <c r="L4612" s="275">
        <v>0.33700000000000002</v>
      </c>
      <c r="M4612" s="275">
        <v>0.31647500000000001</v>
      </c>
      <c r="N4612" s="276">
        <v>6.09050445103858</v>
      </c>
      <c r="O4612" s="273"/>
      <c r="P4612" s="273"/>
    </row>
    <row r="4613" spans="1:16" s="11" customFormat="1">
      <c r="A4613" s="271">
        <v>4610</v>
      </c>
      <c r="C4613" s="272" t="s">
        <v>4213</v>
      </c>
      <c r="D4613" s="272" t="s">
        <v>1107</v>
      </c>
      <c r="E4613" s="272"/>
      <c r="F4613" s="273" t="s">
        <v>8193</v>
      </c>
      <c r="G4613" s="274">
        <v>304112340301</v>
      </c>
      <c r="H4613" s="273" t="s">
        <v>4300</v>
      </c>
      <c r="I4613" s="273" t="s">
        <v>5750</v>
      </c>
      <c r="J4613" s="273" t="s">
        <v>373</v>
      </c>
      <c r="K4613" s="275">
        <v>0.40060000000000001</v>
      </c>
      <c r="L4613" s="275">
        <v>0.40060000000000001</v>
      </c>
      <c r="M4613" s="275">
        <v>0.37628699999999998</v>
      </c>
      <c r="N4613" s="276">
        <v>6.0691462805791385</v>
      </c>
      <c r="O4613" s="273"/>
      <c r="P4613" s="273"/>
    </row>
    <row r="4614" spans="1:16" s="11" customFormat="1">
      <c r="A4614" s="271">
        <v>4611</v>
      </c>
      <c r="C4614" s="272" t="s">
        <v>4213</v>
      </c>
      <c r="D4614" s="272" t="s">
        <v>1107</v>
      </c>
      <c r="E4614" s="272"/>
      <c r="F4614" s="273" t="s">
        <v>4301</v>
      </c>
      <c r="G4614" s="274">
        <v>304112240203</v>
      </c>
      <c r="H4614" s="273" t="s">
        <v>8200</v>
      </c>
      <c r="I4614" s="273" t="s">
        <v>5750</v>
      </c>
      <c r="J4614" s="273" t="s">
        <v>373</v>
      </c>
      <c r="K4614" s="275">
        <v>0.85750000000000004</v>
      </c>
      <c r="L4614" s="275">
        <v>0.85750000000000004</v>
      </c>
      <c r="M4614" s="275">
        <v>0.80574400000000002</v>
      </c>
      <c r="N4614" s="276">
        <v>6.0356851311953372</v>
      </c>
      <c r="O4614" s="273"/>
      <c r="P4614" s="273"/>
    </row>
    <row r="4615" spans="1:16" s="11" customFormat="1">
      <c r="A4615" s="271">
        <v>4612</v>
      </c>
      <c r="C4615" s="272" t="s">
        <v>4213</v>
      </c>
      <c r="D4615" s="272" t="s">
        <v>1107</v>
      </c>
      <c r="E4615" s="272"/>
      <c r="F4615" s="273" t="s">
        <v>4319</v>
      </c>
      <c r="G4615" s="274">
        <v>304112340201</v>
      </c>
      <c r="H4615" s="273" t="s">
        <v>8201</v>
      </c>
      <c r="I4615" s="273" t="s">
        <v>5750</v>
      </c>
      <c r="J4615" s="273" t="s">
        <v>373</v>
      </c>
      <c r="K4615" s="275">
        <v>0.56759999999999999</v>
      </c>
      <c r="L4615" s="275">
        <v>0.56759999999999999</v>
      </c>
      <c r="M4615" s="275">
        <v>0.53378000000000003</v>
      </c>
      <c r="N4615" s="276">
        <v>5.958421423537696</v>
      </c>
      <c r="O4615" s="273"/>
      <c r="P4615" s="273"/>
    </row>
    <row r="4616" spans="1:16" s="11" customFormat="1">
      <c r="A4616" s="271">
        <v>4613</v>
      </c>
      <c r="C4616" s="272" t="s">
        <v>4213</v>
      </c>
      <c r="D4616" s="272" t="s">
        <v>1107</v>
      </c>
      <c r="E4616" s="272"/>
      <c r="F4616" s="273" t="s">
        <v>8197</v>
      </c>
      <c r="G4616" s="274">
        <v>304112340603</v>
      </c>
      <c r="H4616" s="273" t="s">
        <v>8202</v>
      </c>
      <c r="I4616" s="273" t="s">
        <v>5750</v>
      </c>
      <c r="J4616" s="273" t="s">
        <v>373</v>
      </c>
      <c r="K4616" s="275">
        <v>0.40379999999999999</v>
      </c>
      <c r="L4616" s="275">
        <v>0.40379999999999999</v>
      </c>
      <c r="M4616" s="275">
        <v>0.38000099999999998</v>
      </c>
      <c r="N4616" s="276">
        <v>5.8937592867756354</v>
      </c>
      <c r="O4616" s="273"/>
      <c r="P4616" s="273"/>
    </row>
    <row r="4617" spans="1:16" s="11" customFormat="1">
      <c r="A4617" s="271">
        <v>4614</v>
      </c>
      <c r="C4617" s="272" t="s">
        <v>4213</v>
      </c>
      <c r="D4617" s="272" t="s">
        <v>1107</v>
      </c>
      <c r="E4617" s="272"/>
      <c r="F4617" s="273" t="s">
        <v>4317</v>
      </c>
      <c r="G4617" s="274">
        <v>304112140303</v>
      </c>
      <c r="H4617" s="273" t="s">
        <v>8203</v>
      </c>
      <c r="I4617" s="273" t="s">
        <v>5750</v>
      </c>
      <c r="J4617" s="273" t="s">
        <v>373</v>
      </c>
      <c r="K4617" s="275">
        <v>0.33110000000000001</v>
      </c>
      <c r="L4617" s="275">
        <v>0.33110000000000001</v>
      </c>
      <c r="M4617" s="275">
        <v>0.311832</v>
      </c>
      <c r="N4617" s="276">
        <v>5.8193899124131709</v>
      </c>
      <c r="O4617" s="273"/>
      <c r="P4617" s="273"/>
    </row>
    <row r="4618" spans="1:16" s="11" customFormat="1">
      <c r="A4618" s="271">
        <v>4615</v>
      </c>
      <c r="C4618" s="272" t="s">
        <v>4213</v>
      </c>
      <c r="D4618" s="272" t="s">
        <v>1107</v>
      </c>
      <c r="E4618" s="272"/>
      <c r="F4618" s="273" t="s">
        <v>4319</v>
      </c>
      <c r="G4618" s="274">
        <v>304112340202</v>
      </c>
      <c r="H4618" s="273" t="s">
        <v>8204</v>
      </c>
      <c r="I4618" s="273" t="s">
        <v>5750</v>
      </c>
      <c r="J4618" s="273" t="s">
        <v>373</v>
      </c>
      <c r="K4618" s="275">
        <v>0.37</v>
      </c>
      <c r="L4618" s="275">
        <v>0.37</v>
      </c>
      <c r="M4618" s="275">
        <v>0.34920499999999999</v>
      </c>
      <c r="N4618" s="276">
        <v>5.6202702702702725</v>
      </c>
      <c r="O4618" s="273"/>
      <c r="P4618" s="273"/>
    </row>
    <row r="4619" spans="1:16" s="11" customFormat="1">
      <c r="A4619" s="271">
        <v>4616</v>
      </c>
      <c r="C4619" s="272" t="s">
        <v>4213</v>
      </c>
      <c r="D4619" s="272" t="s">
        <v>1107</v>
      </c>
      <c r="E4619" s="272"/>
      <c r="F4619" s="273" t="s">
        <v>8191</v>
      </c>
      <c r="G4619" s="274">
        <v>304112340503</v>
      </c>
      <c r="H4619" s="273" t="s">
        <v>6067</v>
      </c>
      <c r="I4619" s="273" t="s">
        <v>5750</v>
      </c>
      <c r="J4619" s="273" t="s">
        <v>373</v>
      </c>
      <c r="K4619" s="275">
        <v>0.29320000000000002</v>
      </c>
      <c r="L4619" s="275">
        <v>0.29320000000000002</v>
      </c>
      <c r="M4619" s="275">
        <v>0.27738099999999999</v>
      </c>
      <c r="N4619" s="276">
        <v>5.3952933151432561</v>
      </c>
      <c r="O4619" s="273"/>
      <c r="P4619" s="273"/>
    </row>
    <row r="4620" spans="1:16" s="11" customFormat="1">
      <c r="A4620" s="271">
        <v>4617</v>
      </c>
      <c r="C4620" s="272" t="s">
        <v>4213</v>
      </c>
      <c r="D4620" s="272" t="s">
        <v>1107</v>
      </c>
      <c r="E4620" s="272"/>
      <c r="F4620" s="273" t="s">
        <v>4306</v>
      </c>
      <c r="G4620" s="274">
        <v>304112340101</v>
      </c>
      <c r="H4620" s="273" t="s">
        <v>8205</v>
      </c>
      <c r="I4620" s="273" t="s">
        <v>5750</v>
      </c>
      <c r="J4620" s="273" t="s">
        <v>373</v>
      </c>
      <c r="K4620" s="275">
        <v>0.46760000000000002</v>
      </c>
      <c r="L4620" s="275">
        <v>0.46760000000000002</v>
      </c>
      <c r="M4620" s="275">
        <v>0.44326500000000002</v>
      </c>
      <c r="N4620" s="276">
        <v>5.2042343883661237</v>
      </c>
      <c r="O4620" s="273"/>
      <c r="P4620" s="273"/>
    </row>
    <row r="4621" spans="1:16" s="11" customFormat="1">
      <c r="A4621" s="271">
        <v>4618</v>
      </c>
      <c r="C4621" s="272" t="s">
        <v>4213</v>
      </c>
      <c r="D4621" s="272" t="s">
        <v>1107</v>
      </c>
      <c r="E4621" s="272"/>
      <c r="F4621" s="273" t="s">
        <v>4319</v>
      </c>
      <c r="G4621" s="274">
        <v>304112340203</v>
      </c>
      <c r="H4621" s="273" t="s">
        <v>8171</v>
      </c>
      <c r="I4621" s="273" t="s">
        <v>5750</v>
      </c>
      <c r="J4621" s="273" t="s">
        <v>373</v>
      </c>
      <c r="K4621" s="275">
        <v>0.53380000000000005</v>
      </c>
      <c r="L4621" s="275">
        <v>0.53380000000000005</v>
      </c>
      <c r="M4621" s="275">
        <v>0.50647799999999998</v>
      </c>
      <c r="N4621" s="276">
        <v>5.1183964031472584</v>
      </c>
      <c r="O4621" s="273"/>
      <c r="P4621" s="273"/>
    </row>
    <row r="4622" spans="1:16" s="11" customFormat="1">
      <c r="A4622" s="271">
        <v>4619</v>
      </c>
      <c r="C4622" s="272" t="s">
        <v>4213</v>
      </c>
      <c r="D4622" s="272" t="s">
        <v>1107</v>
      </c>
      <c r="E4622" s="272"/>
      <c r="F4622" s="273" t="s">
        <v>8193</v>
      </c>
      <c r="G4622" s="274">
        <v>304112340303</v>
      </c>
      <c r="H4622" s="273" t="s">
        <v>8206</v>
      </c>
      <c r="I4622" s="273" t="s">
        <v>5750</v>
      </c>
      <c r="J4622" s="273" t="s">
        <v>373</v>
      </c>
      <c r="K4622" s="275">
        <v>8.8000000000000005E-3</v>
      </c>
      <c r="L4622" s="275">
        <v>8.8000000000000005E-3</v>
      </c>
      <c r="M4622" s="275">
        <v>8.3540000000000003E-3</v>
      </c>
      <c r="N4622" s="276">
        <v>5.0681818181818201</v>
      </c>
      <c r="O4622" s="273"/>
      <c r="P4622" s="273"/>
    </row>
    <row r="4623" spans="1:16" s="11" customFormat="1">
      <c r="A4623" s="271">
        <v>4620</v>
      </c>
      <c r="C4623" s="272" t="s">
        <v>4213</v>
      </c>
      <c r="D4623" s="272" t="s">
        <v>1107</v>
      </c>
      <c r="E4623" s="272"/>
      <c r="F4623" s="273" t="s">
        <v>8197</v>
      </c>
      <c r="G4623" s="274">
        <v>304112340601</v>
      </c>
      <c r="H4623" s="273" t="s">
        <v>8206</v>
      </c>
      <c r="I4623" s="273" t="s">
        <v>5750</v>
      </c>
      <c r="J4623" s="273" t="s">
        <v>373</v>
      </c>
      <c r="K4623" s="275">
        <v>0.18579999999999999</v>
      </c>
      <c r="L4623" s="275">
        <v>0.18579999999999999</v>
      </c>
      <c r="M4623" s="275">
        <v>0.17735699999999999</v>
      </c>
      <c r="N4623" s="276">
        <v>4.5441334768568389</v>
      </c>
      <c r="O4623" s="273"/>
      <c r="P4623" s="273"/>
    </row>
    <row r="4624" spans="1:16" s="11" customFormat="1">
      <c r="A4624" s="271">
        <v>4621</v>
      </c>
      <c r="C4624" s="272" t="s">
        <v>4213</v>
      </c>
      <c r="D4624" s="272" t="s">
        <v>1107</v>
      </c>
      <c r="E4624" s="272"/>
      <c r="F4624" s="273" t="s">
        <v>8207</v>
      </c>
      <c r="G4624" s="274">
        <v>304112240402</v>
      </c>
      <c r="H4624" s="273" t="s">
        <v>8208</v>
      </c>
      <c r="I4624" s="273" t="s">
        <v>5750</v>
      </c>
      <c r="J4624" s="273" t="s">
        <v>373</v>
      </c>
      <c r="K4624" s="275">
        <v>0.20860000000000001</v>
      </c>
      <c r="L4624" s="275">
        <v>0.20860000000000001</v>
      </c>
      <c r="M4624" s="275">
        <v>0.199183</v>
      </c>
      <c r="N4624" s="276">
        <v>4.5143815915628034</v>
      </c>
      <c r="O4624" s="273"/>
      <c r="P4624" s="273"/>
    </row>
    <row r="4625" spans="1:16" s="11" customFormat="1">
      <c r="A4625" s="271">
        <v>4622</v>
      </c>
      <c r="C4625" s="272" t="s">
        <v>4213</v>
      </c>
      <c r="D4625" s="272" t="s">
        <v>1107</v>
      </c>
      <c r="E4625" s="272"/>
      <c r="F4625" s="273" t="s">
        <v>4298</v>
      </c>
      <c r="G4625" s="274">
        <v>304112240103</v>
      </c>
      <c r="H4625" s="273" t="s">
        <v>6849</v>
      </c>
      <c r="I4625" s="273" t="s">
        <v>5750</v>
      </c>
      <c r="J4625" s="273" t="s">
        <v>373</v>
      </c>
      <c r="K4625" s="275">
        <v>0.87560000000000004</v>
      </c>
      <c r="L4625" s="275">
        <v>0.87560000000000004</v>
      </c>
      <c r="M4625" s="275">
        <v>0.843391</v>
      </c>
      <c r="N4625" s="276">
        <v>3.6785061671996391</v>
      </c>
      <c r="O4625" s="273"/>
      <c r="P4625" s="273"/>
    </row>
    <row r="4626" spans="1:16" s="11" customFormat="1">
      <c r="A4626" s="271">
        <v>4623</v>
      </c>
      <c r="C4626" s="272" t="s">
        <v>4213</v>
      </c>
      <c r="D4626" s="272" t="s">
        <v>1107</v>
      </c>
      <c r="E4626" s="272"/>
      <c r="F4626" s="273" t="s">
        <v>8191</v>
      </c>
      <c r="G4626" s="274">
        <v>304112340501</v>
      </c>
      <c r="H4626" s="273" t="s">
        <v>8209</v>
      </c>
      <c r="I4626" s="273" t="s">
        <v>5750</v>
      </c>
      <c r="J4626" s="273" t="s">
        <v>373</v>
      </c>
      <c r="K4626" s="275">
        <v>0.20200000000000001</v>
      </c>
      <c r="L4626" s="275">
        <v>0.20200000000000001</v>
      </c>
      <c r="M4626" s="275">
        <v>0.194962</v>
      </c>
      <c r="N4626" s="276">
        <v>3.4841584158415921</v>
      </c>
      <c r="O4626" s="273"/>
      <c r="P4626" s="273"/>
    </row>
    <row r="4627" spans="1:16" s="11" customFormat="1">
      <c r="A4627" s="271">
        <v>4624</v>
      </c>
      <c r="C4627" s="272" t="s">
        <v>4213</v>
      </c>
      <c r="D4627" s="272" t="s">
        <v>1107</v>
      </c>
      <c r="E4627" s="272"/>
      <c r="F4627" s="273" t="s">
        <v>4301</v>
      </c>
      <c r="G4627" s="274">
        <v>304112240201</v>
      </c>
      <c r="H4627" s="273" t="s">
        <v>8210</v>
      </c>
      <c r="I4627" s="273" t="s">
        <v>5750</v>
      </c>
      <c r="J4627" s="273" t="s">
        <v>373</v>
      </c>
      <c r="K4627" s="275">
        <v>0.63819999999999999</v>
      </c>
      <c r="L4627" s="275">
        <v>0.63819999999999999</v>
      </c>
      <c r="M4627" s="275">
        <v>0.61947600000000003</v>
      </c>
      <c r="N4627" s="276">
        <v>2.9338765277342467</v>
      </c>
      <c r="O4627" s="273"/>
      <c r="P4627" s="273"/>
    </row>
    <row r="4628" spans="1:16" s="11" customFormat="1">
      <c r="A4628" s="271">
        <v>4625</v>
      </c>
      <c r="C4628" s="272" t="s">
        <v>4213</v>
      </c>
      <c r="D4628" s="272" t="s">
        <v>1107</v>
      </c>
      <c r="E4628" s="272"/>
      <c r="F4628" s="273" t="s">
        <v>8207</v>
      </c>
      <c r="G4628" s="274">
        <v>304112240401</v>
      </c>
      <c r="H4628" s="273" t="s">
        <v>8211</v>
      </c>
      <c r="I4628" s="273" t="s">
        <v>5750</v>
      </c>
      <c r="J4628" s="273" t="s">
        <v>373</v>
      </c>
      <c r="K4628" s="275">
        <v>0.5978</v>
      </c>
      <c r="L4628" s="275">
        <v>0.5978</v>
      </c>
      <c r="M4628" s="275">
        <v>0.580816</v>
      </c>
      <c r="N4628" s="276">
        <v>2.8410839745734355</v>
      </c>
      <c r="O4628" s="273"/>
      <c r="P4628" s="273"/>
    </row>
    <row r="4629" spans="1:16" s="11" customFormat="1">
      <c r="A4629" s="271">
        <v>4626</v>
      </c>
      <c r="C4629" s="272" t="s">
        <v>4213</v>
      </c>
      <c r="D4629" s="272" t="s">
        <v>1107</v>
      </c>
      <c r="E4629" s="272"/>
      <c r="F4629" s="273" t="s">
        <v>4298</v>
      </c>
      <c r="G4629" s="274">
        <v>304112240102</v>
      </c>
      <c r="H4629" s="273" t="s">
        <v>8210</v>
      </c>
      <c r="I4629" s="273" t="s">
        <v>5750</v>
      </c>
      <c r="J4629" s="273" t="s">
        <v>373</v>
      </c>
      <c r="K4629" s="275">
        <v>0.64312000000000002</v>
      </c>
      <c r="L4629" s="275">
        <v>0.64312000000000002</v>
      </c>
      <c r="M4629" s="275">
        <v>0.62637100000000001</v>
      </c>
      <c r="N4629" s="276">
        <v>2.6043351163080009</v>
      </c>
      <c r="O4629" s="273"/>
      <c r="P4629" s="273"/>
    </row>
    <row r="4630" spans="1:16" s="11" customFormat="1">
      <c r="A4630" s="271">
        <v>4627</v>
      </c>
      <c r="C4630" s="272" t="s">
        <v>4213</v>
      </c>
      <c r="D4630" s="272" t="s">
        <v>1107</v>
      </c>
      <c r="E4630" s="272"/>
      <c r="F4630" s="273" t="s">
        <v>4308</v>
      </c>
      <c r="G4630" s="274">
        <v>304112140403</v>
      </c>
      <c r="H4630" s="273" t="s">
        <v>8212</v>
      </c>
      <c r="I4630" s="273" t="s">
        <v>5750</v>
      </c>
      <c r="J4630" s="273" t="s">
        <v>373</v>
      </c>
      <c r="K4630" s="275">
        <v>0.1014</v>
      </c>
      <c r="L4630" s="275">
        <v>0.1014</v>
      </c>
      <c r="M4630" s="275">
        <v>9.8852999999999996E-2</v>
      </c>
      <c r="N4630" s="276">
        <v>2.5118343195266348</v>
      </c>
      <c r="O4630" s="273"/>
      <c r="P4630" s="273"/>
    </row>
    <row r="4631" spans="1:16" s="11" customFormat="1">
      <c r="A4631" s="271">
        <v>4628</v>
      </c>
      <c r="C4631" s="272" t="s">
        <v>4213</v>
      </c>
      <c r="D4631" s="272" t="s">
        <v>1107</v>
      </c>
      <c r="E4631" s="272"/>
      <c r="F4631" s="273" t="s">
        <v>4303</v>
      </c>
      <c r="G4631" s="274">
        <v>304112140205</v>
      </c>
      <c r="H4631" s="273" t="s">
        <v>8213</v>
      </c>
      <c r="I4631" s="273" t="s">
        <v>5750</v>
      </c>
      <c r="J4631" s="273" t="s">
        <v>373</v>
      </c>
      <c r="K4631" s="275">
        <v>0.4199</v>
      </c>
      <c r="L4631" s="275">
        <v>0.4199</v>
      </c>
      <c r="M4631" s="275">
        <v>0.416043</v>
      </c>
      <c r="N4631" s="276">
        <v>0.91855203619909487</v>
      </c>
      <c r="O4631" s="273"/>
      <c r="P4631" s="273"/>
    </row>
    <row r="4632" spans="1:16" s="11" customFormat="1">
      <c r="A4632" s="271">
        <v>4629</v>
      </c>
      <c r="C4632" s="272" t="s">
        <v>4213</v>
      </c>
      <c r="D4632" s="272" t="s">
        <v>1107</v>
      </c>
      <c r="E4632" s="272"/>
      <c r="F4632" s="273" t="s">
        <v>4303</v>
      </c>
      <c r="G4632" s="274">
        <v>304112140203</v>
      </c>
      <c r="H4632" s="273" t="s">
        <v>8214</v>
      </c>
      <c r="I4632" s="273" t="s">
        <v>5750</v>
      </c>
      <c r="J4632" s="273" t="s">
        <v>373</v>
      </c>
      <c r="K4632" s="275">
        <v>0.414937</v>
      </c>
      <c r="L4632" s="275">
        <v>0.414937</v>
      </c>
      <c r="M4632" s="275">
        <v>0.40431699999999998</v>
      </c>
      <c r="N4632" s="276">
        <v>2.5594246837471757</v>
      </c>
      <c r="O4632" s="273"/>
      <c r="P4632" s="273"/>
    </row>
    <row r="4633" spans="1:16" s="11" customFormat="1">
      <c r="A4633" s="271">
        <v>4630</v>
      </c>
      <c r="C4633" s="272" t="s">
        <v>4213</v>
      </c>
      <c r="D4633" s="272" t="s">
        <v>1107</v>
      </c>
      <c r="E4633" s="272"/>
      <c r="F4633" s="273" t="s">
        <v>4328</v>
      </c>
      <c r="G4633" s="274">
        <v>304121440105</v>
      </c>
      <c r="H4633" s="273" t="s">
        <v>8215</v>
      </c>
      <c r="I4633" s="273" t="s">
        <v>5750</v>
      </c>
      <c r="J4633" s="273" t="s">
        <v>373</v>
      </c>
      <c r="K4633" s="275">
        <v>0.58222099999999999</v>
      </c>
      <c r="L4633" s="275">
        <v>0.58222099999999999</v>
      </c>
      <c r="M4633" s="275">
        <v>0.52140799999999998</v>
      </c>
      <c r="N4633" s="276">
        <v>10.445002842563222</v>
      </c>
      <c r="O4633" s="273"/>
      <c r="P4633" s="273"/>
    </row>
    <row r="4634" spans="1:16" s="11" customFormat="1">
      <c r="A4634" s="271">
        <v>4631</v>
      </c>
      <c r="C4634" s="272" t="s">
        <v>4213</v>
      </c>
      <c r="D4634" s="272" t="s">
        <v>1107</v>
      </c>
      <c r="E4634" s="272"/>
      <c r="F4634" s="273" t="s">
        <v>4346</v>
      </c>
      <c r="G4634" s="274">
        <v>304121340602</v>
      </c>
      <c r="H4634" s="273" t="s">
        <v>8216</v>
      </c>
      <c r="I4634" s="273" t="s">
        <v>5750</v>
      </c>
      <c r="J4634" s="273" t="s">
        <v>373</v>
      </c>
      <c r="K4634" s="275">
        <v>1.1786000000000001</v>
      </c>
      <c r="L4634" s="275">
        <v>1.1786000000000001</v>
      </c>
      <c r="M4634" s="275">
        <v>1.0891770000000001</v>
      </c>
      <c r="N4634" s="276">
        <v>7.5872221279484151</v>
      </c>
      <c r="O4634" s="273"/>
      <c r="P4634" s="273"/>
    </row>
    <row r="4635" spans="1:16" s="11" customFormat="1">
      <c r="A4635" s="271">
        <v>4632</v>
      </c>
      <c r="C4635" s="272" t="s">
        <v>4213</v>
      </c>
      <c r="D4635" s="272" t="s">
        <v>1107</v>
      </c>
      <c r="E4635" s="272"/>
      <c r="F4635" s="273" t="s">
        <v>4325</v>
      </c>
      <c r="G4635" s="274">
        <v>304121140204</v>
      </c>
      <c r="H4635" s="273" t="s">
        <v>8217</v>
      </c>
      <c r="I4635" s="273" t="s">
        <v>5750</v>
      </c>
      <c r="J4635" s="273" t="s">
        <v>373</v>
      </c>
      <c r="K4635" s="275">
        <v>1.8028999999999999</v>
      </c>
      <c r="L4635" s="275">
        <v>1.8028999999999999</v>
      </c>
      <c r="M4635" s="275">
        <v>1.6729050000000001</v>
      </c>
      <c r="N4635" s="276">
        <v>7.2103278052027209</v>
      </c>
      <c r="O4635" s="273"/>
      <c r="P4635" s="273"/>
    </row>
    <row r="4636" spans="1:16" s="11" customFormat="1">
      <c r="A4636" s="271">
        <v>4633</v>
      </c>
      <c r="C4636" s="272" t="s">
        <v>4213</v>
      </c>
      <c r="D4636" s="272" t="s">
        <v>1107</v>
      </c>
      <c r="E4636" s="272"/>
      <c r="F4636" s="273" t="s">
        <v>4348</v>
      </c>
      <c r="G4636" s="274">
        <v>304121240203</v>
      </c>
      <c r="H4636" s="273" t="s">
        <v>8218</v>
      </c>
      <c r="I4636" s="273" t="s">
        <v>5750</v>
      </c>
      <c r="J4636" s="273" t="s">
        <v>373</v>
      </c>
      <c r="K4636" s="275">
        <v>0.11020000000000001</v>
      </c>
      <c r="L4636" s="275">
        <v>0.11020000000000001</v>
      </c>
      <c r="M4636" s="275">
        <v>0.10291699999999999</v>
      </c>
      <c r="N4636" s="276">
        <v>6.6088929219600825</v>
      </c>
      <c r="O4636" s="273"/>
      <c r="P4636" s="273"/>
    </row>
    <row r="4637" spans="1:16" s="11" customFormat="1">
      <c r="A4637" s="271">
        <v>4634</v>
      </c>
      <c r="C4637" s="272" t="s">
        <v>4213</v>
      </c>
      <c r="D4637" s="272" t="s">
        <v>1107</v>
      </c>
      <c r="E4637" s="272"/>
      <c r="F4637" s="273" t="s">
        <v>4340</v>
      </c>
      <c r="G4637" s="274">
        <v>304121140301</v>
      </c>
      <c r="H4637" s="273" t="s">
        <v>8219</v>
      </c>
      <c r="I4637" s="273" t="s">
        <v>5750</v>
      </c>
      <c r="J4637" s="273" t="s">
        <v>373</v>
      </c>
      <c r="K4637" s="275">
        <v>0.22700000000000001</v>
      </c>
      <c r="L4637" s="275">
        <v>0.22700000000000001</v>
      </c>
      <c r="M4637" s="275">
        <v>0.212257</v>
      </c>
      <c r="N4637" s="276">
        <v>6.4947136563876668</v>
      </c>
      <c r="O4637" s="273"/>
      <c r="P4637" s="273"/>
    </row>
    <row r="4638" spans="1:16" s="11" customFormat="1">
      <c r="A4638" s="271">
        <v>4635</v>
      </c>
      <c r="C4638" s="272" t="s">
        <v>4213</v>
      </c>
      <c r="D4638" s="272" t="s">
        <v>1107</v>
      </c>
      <c r="E4638" s="272"/>
      <c r="F4638" s="273" t="s">
        <v>4334</v>
      </c>
      <c r="G4638" s="274">
        <v>304121340502</v>
      </c>
      <c r="H4638" s="273" t="s">
        <v>8220</v>
      </c>
      <c r="I4638" s="273" t="s">
        <v>5750</v>
      </c>
      <c r="J4638" s="273" t="s">
        <v>373</v>
      </c>
      <c r="K4638" s="275">
        <v>0.84428400000000003</v>
      </c>
      <c r="L4638" s="275">
        <v>0.84428400000000003</v>
      </c>
      <c r="M4638" s="275">
        <v>0.79363399999999995</v>
      </c>
      <c r="N4638" s="276">
        <v>5.9991661573593822</v>
      </c>
      <c r="O4638" s="273"/>
      <c r="P4638" s="273"/>
    </row>
    <row r="4639" spans="1:16" s="11" customFormat="1">
      <c r="A4639" s="271">
        <v>4636</v>
      </c>
      <c r="C4639" s="272" t="s">
        <v>4213</v>
      </c>
      <c r="D4639" s="272" t="s">
        <v>1107</v>
      </c>
      <c r="E4639" s="272"/>
      <c r="F4639" s="273" t="s">
        <v>8221</v>
      </c>
      <c r="G4639" s="274">
        <v>304121140501</v>
      </c>
      <c r="H4639" s="273" t="s">
        <v>8222</v>
      </c>
      <c r="I4639" s="273" t="s">
        <v>5750</v>
      </c>
      <c r="J4639" s="273" t="s">
        <v>373</v>
      </c>
      <c r="K4639" s="275">
        <v>8.8800000000000004E-2</v>
      </c>
      <c r="L4639" s="275">
        <v>8.8800000000000004E-2</v>
      </c>
      <c r="M4639" s="275">
        <v>8.3562999999999998E-2</v>
      </c>
      <c r="N4639" s="276">
        <v>5.8975225225225278</v>
      </c>
      <c r="O4639" s="273"/>
      <c r="P4639" s="273"/>
    </row>
    <row r="4640" spans="1:16" s="11" customFormat="1">
      <c r="A4640" s="271">
        <v>4637</v>
      </c>
      <c r="C4640" s="272" t="s">
        <v>4213</v>
      </c>
      <c r="D4640" s="272" t="s">
        <v>1107</v>
      </c>
      <c r="E4640" s="272"/>
      <c r="F4640" s="273" t="s">
        <v>4359</v>
      </c>
      <c r="G4640" s="274">
        <v>304121240103</v>
      </c>
      <c r="H4640" s="273" t="s">
        <v>8001</v>
      </c>
      <c r="I4640" s="273" t="s">
        <v>5750</v>
      </c>
      <c r="J4640" s="273" t="s">
        <v>373</v>
      </c>
      <c r="K4640" s="275">
        <v>0.56699999999999995</v>
      </c>
      <c r="L4640" s="275">
        <v>0.56699999999999995</v>
      </c>
      <c r="M4640" s="275">
        <v>0.534771</v>
      </c>
      <c r="N4640" s="276">
        <v>5.6841269841269764</v>
      </c>
      <c r="O4640" s="273"/>
      <c r="P4640" s="273"/>
    </row>
    <row r="4641" spans="1:16" s="11" customFormat="1">
      <c r="A4641" s="271">
        <v>4638</v>
      </c>
      <c r="C4641" s="272" t="s">
        <v>4213</v>
      </c>
      <c r="D4641" s="272" t="s">
        <v>1107</v>
      </c>
      <c r="E4641" s="272"/>
      <c r="F4641" s="273" t="s">
        <v>4342</v>
      </c>
      <c r="G4641" s="274">
        <v>304121340101</v>
      </c>
      <c r="H4641" s="273" t="s">
        <v>8223</v>
      </c>
      <c r="I4641" s="273" t="s">
        <v>5750</v>
      </c>
      <c r="J4641" s="273" t="s">
        <v>373</v>
      </c>
      <c r="K4641" s="275">
        <v>1.2168000000000001</v>
      </c>
      <c r="L4641" s="275">
        <v>1.2168000000000001</v>
      </c>
      <c r="M4641" s="275">
        <v>1.1525300000000001</v>
      </c>
      <c r="N4641" s="276">
        <v>5.2818869165023052</v>
      </c>
      <c r="O4641" s="273"/>
      <c r="P4641" s="273"/>
    </row>
    <row r="4642" spans="1:16" s="11" customFormat="1">
      <c r="A4642" s="271">
        <v>4639</v>
      </c>
      <c r="C4642" s="272" t="s">
        <v>4213</v>
      </c>
      <c r="D4642" s="272" t="s">
        <v>1107</v>
      </c>
      <c r="E4642" s="272"/>
      <c r="F4642" s="273" t="s">
        <v>4338</v>
      </c>
      <c r="G4642" s="274">
        <v>304121240304</v>
      </c>
      <c r="H4642" s="273" t="s">
        <v>8224</v>
      </c>
      <c r="I4642" s="273" t="s">
        <v>5750</v>
      </c>
      <c r="J4642" s="273" t="s">
        <v>373</v>
      </c>
      <c r="K4642" s="275">
        <v>0.17</v>
      </c>
      <c r="L4642" s="275">
        <v>0.17</v>
      </c>
      <c r="M4642" s="275">
        <v>0.16134200000000001</v>
      </c>
      <c r="N4642" s="276">
        <v>5.0929411764705872</v>
      </c>
      <c r="O4642" s="273"/>
      <c r="P4642" s="273"/>
    </row>
    <row r="4643" spans="1:16" s="11" customFormat="1">
      <c r="A4643" s="271">
        <v>4640</v>
      </c>
      <c r="C4643" s="272" t="s">
        <v>4213</v>
      </c>
      <c r="D4643" s="272" t="s">
        <v>1107</v>
      </c>
      <c r="E4643" s="272"/>
      <c r="F4643" s="273" t="s">
        <v>4359</v>
      </c>
      <c r="G4643" s="274">
        <v>304121240102</v>
      </c>
      <c r="H4643" s="273" t="s">
        <v>8225</v>
      </c>
      <c r="I4643" s="273" t="s">
        <v>5750</v>
      </c>
      <c r="J4643" s="273" t="s">
        <v>373</v>
      </c>
      <c r="K4643" s="275">
        <v>0.50770000000000004</v>
      </c>
      <c r="L4643" s="275">
        <v>0.50770000000000004</v>
      </c>
      <c r="M4643" s="275">
        <v>0.48203200000000002</v>
      </c>
      <c r="N4643" s="276">
        <v>5.0557415796730396</v>
      </c>
      <c r="O4643" s="273"/>
      <c r="P4643" s="273"/>
    </row>
    <row r="4644" spans="1:16" s="11" customFormat="1">
      <c r="A4644" s="271">
        <v>4641</v>
      </c>
      <c r="C4644" s="272" t="s">
        <v>4213</v>
      </c>
      <c r="D4644" s="272" t="s">
        <v>1107</v>
      </c>
      <c r="E4644" s="272"/>
      <c r="F4644" s="273" t="s">
        <v>4328</v>
      </c>
      <c r="G4644" s="274">
        <v>304121440104</v>
      </c>
      <c r="H4644" s="273" t="s">
        <v>8226</v>
      </c>
      <c r="I4644" s="273" t="s">
        <v>5750</v>
      </c>
      <c r="J4644" s="273" t="s">
        <v>373</v>
      </c>
      <c r="K4644" s="275">
        <v>0.62439999999999996</v>
      </c>
      <c r="L4644" s="275">
        <v>0.62439999999999996</v>
      </c>
      <c r="M4644" s="275">
        <v>0.59384999999999999</v>
      </c>
      <c r="N4644" s="276">
        <v>4.89269698910954</v>
      </c>
      <c r="O4644" s="273"/>
      <c r="P4644" s="273"/>
    </row>
    <row r="4645" spans="1:16" s="11" customFormat="1">
      <c r="A4645" s="271">
        <v>4642</v>
      </c>
      <c r="C4645" s="272" t="s">
        <v>4213</v>
      </c>
      <c r="D4645" s="272" t="s">
        <v>1107</v>
      </c>
      <c r="E4645" s="272"/>
      <c r="F4645" s="273" t="s">
        <v>4323</v>
      </c>
      <c r="G4645" s="274">
        <v>304121340302</v>
      </c>
      <c r="H4645" s="273" t="s">
        <v>8216</v>
      </c>
      <c r="I4645" s="273" t="s">
        <v>5750</v>
      </c>
      <c r="J4645" s="273" t="s">
        <v>373</v>
      </c>
      <c r="K4645" s="275">
        <v>6.0765E-2</v>
      </c>
      <c r="L4645" s="275">
        <v>6.0765E-2</v>
      </c>
      <c r="M4645" s="275">
        <v>5.8201999999999997E-2</v>
      </c>
      <c r="N4645" s="276">
        <v>4.2178885871801253</v>
      </c>
      <c r="O4645" s="273"/>
      <c r="P4645" s="273"/>
    </row>
    <row r="4646" spans="1:16" s="11" customFormat="1">
      <c r="A4646" s="271">
        <v>4643</v>
      </c>
      <c r="C4646" s="272" t="s">
        <v>4213</v>
      </c>
      <c r="D4646" s="272" t="s">
        <v>1107</v>
      </c>
      <c r="E4646" s="272"/>
      <c r="F4646" s="273" t="s">
        <v>4350</v>
      </c>
      <c r="G4646" s="274">
        <v>304121240402</v>
      </c>
      <c r="H4646" s="273" t="s">
        <v>8227</v>
      </c>
      <c r="I4646" s="273" t="s">
        <v>5750</v>
      </c>
      <c r="J4646" s="273" t="s">
        <v>373</v>
      </c>
      <c r="K4646" s="275">
        <v>0.3125</v>
      </c>
      <c r="L4646" s="275">
        <v>0.3125</v>
      </c>
      <c r="M4646" s="275">
        <v>0.29961399999999999</v>
      </c>
      <c r="N4646" s="276">
        <v>4.1235200000000027</v>
      </c>
      <c r="O4646" s="273"/>
      <c r="P4646" s="273"/>
    </row>
    <row r="4647" spans="1:16" s="11" customFormat="1">
      <c r="A4647" s="271">
        <v>4644</v>
      </c>
      <c r="C4647" s="272" t="s">
        <v>4213</v>
      </c>
      <c r="D4647" s="272" t="s">
        <v>1107</v>
      </c>
      <c r="E4647" s="272"/>
      <c r="F4647" s="273" t="s">
        <v>4348</v>
      </c>
      <c r="G4647" s="274">
        <v>304121240202</v>
      </c>
      <c r="H4647" s="273" t="s">
        <v>8228</v>
      </c>
      <c r="I4647" s="273" t="s">
        <v>5750</v>
      </c>
      <c r="J4647" s="273" t="s">
        <v>373</v>
      </c>
      <c r="K4647" s="275">
        <v>0.185</v>
      </c>
      <c r="L4647" s="275">
        <v>0.185</v>
      </c>
      <c r="M4647" s="275">
        <v>0.177532</v>
      </c>
      <c r="N4647" s="276">
        <v>4.0367567567567582</v>
      </c>
      <c r="O4647" s="273"/>
      <c r="P4647" s="273"/>
    </row>
    <row r="4648" spans="1:16" s="11" customFormat="1">
      <c r="A4648" s="271">
        <v>4645</v>
      </c>
      <c r="C4648" s="272" t="s">
        <v>4213</v>
      </c>
      <c r="D4648" s="272" t="s">
        <v>1107</v>
      </c>
      <c r="E4648" s="272"/>
      <c r="F4648" s="273" t="s">
        <v>4348</v>
      </c>
      <c r="G4648" s="274">
        <v>304121240206</v>
      </c>
      <c r="H4648" s="273" t="s">
        <v>8229</v>
      </c>
      <c r="I4648" s="273" t="s">
        <v>5750</v>
      </c>
      <c r="J4648" s="273" t="s">
        <v>373</v>
      </c>
      <c r="K4648" s="275">
        <v>4.1599999999999998E-2</v>
      </c>
      <c r="L4648" s="275">
        <v>4.1599999999999998E-2</v>
      </c>
      <c r="M4648" s="275">
        <v>3.9944E-2</v>
      </c>
      <c r="N4648" s="276">
        <v>3.9807692307692251</v>
      </c>
      <c r="O4648" s="273"/>
      <c r="P4648" s="273"/>
    </row>
    <row r="4649" spans="1:16" s="11" customFormat="1">
      <c r="A4649" s="271">
        <v>4646</v>
      </c>
      <c r="C4649" s="272" t="s">
        <v>4213</v>
      </c>
      <c r="D4649" s="272" t="s">
        <v>1107</v>
      </c>
      <c r="E4649" s="272"/>
      <c r="F4649" s="273" t="s">
        <v>4334</v>
      </c>
      <c r="G4649" s="274">
        <v>304121340501</v>
      </c>
      <c r="H4649" s="273" t="s">
        <v>8230</v>
      </c>
      <c r="I4649" s="273" t="s">
        <v>5750</v>
      </c>
      <c r="J4649" s="273" t="s">
        <v>373</v>
      </c>
      <c r="K4649" s="275">
        <v>1.0060260000000001</v>
      </c>
      <c r="L4649" s="275">
        <v>1.0060260000000001</v>
      </c>
      <c r="M4649" s="275">
        <v>0.96790100000000001</v>
      </c>
      <c r="N4649" s="276">
        <v>3.7896634878223896</v>
      </c>
      <c r="O4649" s="273"/>
      <c r="P4649" s="273"/>
    </row>
    <row r="4650" spans="1:16" s="11" customFormat="1">
      <c r="A4650" s="271">
        <v>4647</v>
      </c>
      <c r="C4650" s="272" t="s">
        <v>4213</v>
      </c>
      <c r="D4650" s="272" t="s">
        <v>1107</v>
      </c>
      <c r="E4650" s="272"/>
      <c r="F4650" s="273" t="s">
        <v>4356</v>
      </c>
      <c r="G4650" s="274">
        <v>304121340401</v>
      </c>
      <c r="H4650" s="273" t="s">
        <v>8231</v>
      </c>
      <c r="I4650" s="273" t="s">
        <v>5750</v>
      </c>
      <c r="J4650" s="273" t="s">
        <v>373</v>
      </c>
      <c r="K4650" s="275">
        <v>0.15540000000000001</v>
      </c>
      <c r="L4650" s="275">
        <v>0.15540000000000001</v>
      </c>
      <c r="M4650" s="275">
        <v>0.14954000000000001</v>
      </c>
      <c r="N4650" s="276">
        <v>3.770913770913773</v>
      </c>
      <c r="O4650" s="273"/>
      <c r="P4650" s="273"/>
    </row>
    <row r="4651" spans="1:16" s="11" customFormat="1">
      <c r="A4651" s="271">
        <v>4648</v>
      </c>
      <c r="C4651" s="272" t="s">
        <v>4213</v>
      </c>
      <c r="D4651" s="272" t="s">
        <v>1107</v>
      </c>
      <c r="E4651" s="272"/>
      <c r="F4651" s="273" t="s">
        <v>4524</v>
      </c>
      <c r="G4651" s="274">
        <v>304611140602</v>
      </c>
      <c r="H4651" s="273" t="s">
        <v>8232</v>
      </c>
      <c r="I4651" s="273" t="s">
        <v>5750</v>
      </c>
      <c r="J4651" s="273" t="s">
        <v>373</v>
      </c>
      <c r="K4651" s="275">
        <v>0.1002</v>
      </c>
      <c r="L4651" s="275">
        <v>0.1002</v>
      </c>
      <c r="M4651" s="275">
        <v>9.6430000000000002E-2</v>
      </c>
      <c r="N4651" s="276">
        <v>3.7624750499001958</v>
      </c>
      <c r="O4651" s="273"/>
      <c r="P4651" s="273"/>
    </row>
    <row r="4652" spans="1:16" s="11" customFormat="1">
      <c r="A4652" s="271">
        <v>4649</v>
      </c>
      <c r="C4652" s="272" t="s">
        <v>4213</v>
      </c>
      <c r="D4652" s="272" t="s">
        <v>1107</v>
      </c>
      <c r="E4652" s="272"/>
      <c r="F4652" s="273" t="s">
        <v>4530</v>
      </c>
      <c r="G4652" s="274">
        <v>304611340302</v>
      </c>
      <c r="H4652" s="273" t="s">
        <v>8233</v>
      </c>
      <c r="I4652" s="273" t="s">
        <v>5750</v>
      </c>
      <c r="J4652" s="273" t="s">
        <v>373</v>
      </c>
      <c r="K4652" s="275">
        <v>1.0109999999999999E-2</v>
      </c>
      <c r="L4652" s="275">
        <v>1.0109999999999999E-2</v>
      </c>
      <c r="M4652" s="275">
        <v>9.7509999999999993E-3</v>
      </c>
      <c r="N4652" s="276">
        <v>3.5509396636993076</v>
      </c>
      <c r="O4652" s="273"/>
      <c r="P4652" s="273"/>
    </row>
    <row r="4653" spans="1:16" s="11" customFormat="1">
      <c r="A4653" s="271">
        <v>4650</v>
      </c>
      <c r="C4653" s="272" t="s">
        <v>4213</v>
      </c>
      <c r="D4653" s="272" t="s">
        <v>1107</v>
      </c>
      <c r="E4653" s="272"/>
      <c r="F4653" s="273" t="s">
        <v>4328</v>
      </c>
      <c r="G4653" s="274">
        <v>304121440103</v>
      </c>
      <c r="H4653" s="273" t="s">
        <v>8234</v>
      </c>
      <c r="I4653" s="273" t="s">
        <v>5750</v>
      </c>
      <c r="J4653" s="273" t="s">
        <v>373</v>
      </c>
      <c r="K4653" s="275">
        <v>0.22017900000000001</v>
      </c>
      <c r="L4653" s="275">
        <v>0.22017900000000001</v>
      </c>
      <c r="M4653" s="275">
        <v>0.21266099999999999</v>
      </c>
      <c r="N4653" s="276">
        <v>3.4144945703268812</v>
      </c>
      <c r="O4653" s="273"/>
      <c r="P4653" s="273"/>
    </row>
    <row r="4654" spans="1:16" s="11" customFormat="1">
      <c r="A4654" s="271">
        <v>4651</v>
      </c>
      <c r="C4654" s="272" t="s">
        <v>4213</v>
      </c>
      <c r="D4654" s="272" t="s">
        <v>1107</v>
      </c>
      <c r="E4654" s="272"/>
      <c r="F4654" s="273" t="s">
        <v>4342</v>
      </c>
      <c r="G4654" s="274">
        <v>304121340108</v>
      </c>
      <c r="H4654" s="273" t="s">
        <v>8235</v>
      </c>
      <c r="I4654" s="273" t="s">
        <v>5750</v>
      </c>
      <c r="J4654" s="273" t="s">
        <v>373</v>
      </c>
      <c r="K4654" s="275">
        <v>0.41084300000000001</v>
      </c>
      <c r="L4654" s="275">
        <v>0.41084300000000001</v>
      </c>
      <c r="M4654" s="275">
        <v>0.39752399999999999</v>
      </c>
      <c r="N4654" s="276">
        <v>3.2418709823460601</v>
      </c>
      <c r="O4654" s="273"/>
      <c r="P4654" s="273"/>
    </row>
    <row r="4655" spans="1:16" s="11" customFormat="1">
      <c r="A4655" s="271">
        <v>4652</v>
      </c>
      <c r="C4655" s="272" t="s">
        <v>4213</v>
      </c>
      <c r="D4655" s="272" t="s">
        <v>1107</v>
      </c>
      <c r="E4655" s="272"/>
      <c r="F4655" s="273" t="s">
        <v>8236</v>
      </c>
      <c r="G4655" s="274">
        <v>304121440201</v>
      </c>
      <c r="H4655" s="273" t="s">
        <v>8237</v>
      </c>
      <c r="I4655" s="273" t="s">
        <v>5750</v>
      </c>
      <c r="J4655" s="273" t="s">
        <v>373</v>
      </c>
      <c r="K4655" s="275">
        <v>1.1202000000000001</v>
      </c>
      <c r="L4655" s="275">
        <v>1.1202000000000001</v>
      </c>
      <c r="M4655" s="275">
        <v>1.083993</v>
      </c>
      <c r="N4655" s="276">
        <v>3.2321906802356812</v>
      </c>
      <c r="O4655" s="273"/>
      <c r="P4655" s="273"/>
    </row>
    <row r="4656" spans="1:16" s="11" customFormat="1">
      <c r="A4656" s="271">
        <v>4653</v>
      </c>
      <c r="C4656" s="272" t="s">
        <v>4213</v>
      </c>
      <c r="D4656" s="272" t="s">
        <v>1107</v>
      </c>
      <c r="E4656" s="272"/>
      <c r="F4656" s="273" t="s">
        <v>4356</v>
      </c>
      <c r="G4656" s="274">
        <v>304121340404</v>
      </c>
      <c r="H4656" s="273" t="s">
        <v>3292</v>
      </c>
      <c r="I4656" s="273" t="s">
        <v>5750</v>
      </c>
      <c r="J4656" s="273" t="s">
        <v>373</v>
      </c>
      <c r="K4656" s="275">
        <v>0.26939999999999997</v>
      </c>
      <c r="L4656" s="275">
        <v>0.26939999999999997</v>
      </c>
      <c r="M4656" s="275">
        <v>0.26088</v>
      </c>
      <c r="N4656" s="276">
        <v>3.1625835189309477</v>
      </c>
      <c r="O4656" s="273"/>
      <c r="P4656" s="273"/>
    </row>
    <row r="4657" spans="1:16" s="11" customFormat="1">
      <c r="A4657" s="271">
        <v>4654</v>
      </c>
      <c r="C4657" s="272" t="s">
        <v>4213</v>
      </c>
      <c r="D4657" s="272" t="s">
        <v>1107</v>
      </c>
      <c r="E4657" s="272"/>
      <c r="F4657" s="273" t="s">
        <v>4334</v>
      </c>
      <c r="G4657" s="274">
        <v>304121340503</v>
      </c>
      <c r="H4657" s="273" t="s">
        <v>8238</v>
      </c>
      <c r="I4657" s="273" t="s">
        <v>5750</v>
      </c>
      <c r="J4657" s="273" t="s">
        <v>373</v>
      </c>
      <c r="K4657" s="275">
        <v>1.2303660000000001</v>
      </c>
      <c r="L4657" s="275">
        <v>1.2303660000000001</v>
      </c>
      <c r="M4657" s="275">
        <v>1.1933990000000001</v>
      </c>
      <c r="N4657" s="276">
        <v>3.0045531167148609</v>
      </c>
      <c r="O4657" s="273"/>
      <c r="P4657" s="273"/>
    </row>
    <row r="4658" spans="1:16" s="11" customFormat="1">
      <c r="A4658" s="271">
        <v>4655</v>
      </c>
      <c r="C4658" s="272" t="s">
        <v>4213</v>
      </c>
      <c r="D4658" s="272" t="s">
        <v>1107</v>
      </c>
      <c r="E4658" s="272"/>
      <c r="F4658" s="273" t="s">
        <v>4323</v>
      </c>
      <c r="G4658" s="274">
        <v>304121340301</v>
      </c>
      <c r="H4658" s="273" t="s">
        <v>8239</v>
      </c>
      <c r="I4658" s="273" t="s">
        <v>5750</v>
      </c>
      <c r="J4658" s="273" t="s">
        <v>373</v>
      </c>
      <c r="K4658" s="275">
        <v>1.322228</v>
      </c>
      <c r="L4658" s="275">
        <v>1.322228</v>
      </c>
      <c r="M4658" s="275">
        <v>1.2861929999999999</v>
      </c>
      <c r="N4658" s="276">
        <v>2.7253242254739756</v>
      </c>
      <c r="O4658" s="273"/>
      <c r="P4658" s="273"/>
    </row>
    <row r="4659" spans="1:16" s="11" customFormat="1">
      <c r="A4659" s="271">
        <v>4656</v>
      </c>
      <c r="C4659" s="272" t="s">
        <v>4213</v>
      </c>
      <c r="D4659" s="272" t="s">
        <v>1107</v>
      </c>
      <c r="E4659" s="272"/>
      <c r="F4659" s="273" t="s">
        <v>4321</v>
      </c>
      <c r="G4659" s="274">
        <v>304121140103</v>
      </c>
      <c r="H4659" s="273" t="s">
        <v>8240</v>
      </c>
      <c r="I4659" s="273" t="s">
        <v>5750</v>
      </c>
      <c r="J4659" s="273" t="s">
        <v>373</v>
      </c>
      <c r="K4659" s="275">
        <v>0.78439999999999999</v>
      </c>
      <c r="L4659" s="275">
        <v>0.78439999999999999</v>
      </c>
      <c r="M4659" s="275">
        <v>0.76574299999999995</v>
      </c>
      <c r="N4659" s="276">
        <v>2.3785058643549255</v>
      </c>
      <c r="O4659" s="273"/>
      <c r="P4659" s="273"/>
    </row>
    <row r="4660" spans="1:16" s="11" customFormat="1">
      <c r="A4660" s="271">
        <v>4657</v>
      </c>
      <c r="C4660" s="272" t="s">
        <v>4213</v>
      </c>
      <c r="D4660" s="272" t="s">
        <v>1107</v>
      </c>
      <c r="E4660" s="272"/>
      <c r="F4660" s="273" t="s">
        <v>4328</v>
      </c>
      <c r="G4660" s="274">
        <v>304121440102</v>
      </c>
      <c r="H4660" s="273" t="s">
        <v>8241</v>
      </c>
      <c r="I4660" s="273" t="s">
        <v>5750</v>
      </c>
      <c r="J4660" s="273" t="s">
        <v>373</v>
      </c>
      <c r="K4660" s="275">
        <v>0.7258</v>
      </c>
      <c r="L4660" s="275">
        <v>0.7258</v>
      </c>
      <c r="M4660" s="275">
        <v>0.70943800000000001</v>
      </c>
      <c r="N4660" s="276">
        <v>2.2543400385781189</v>
      </c>
      <c r="O4660" s="273"/>
      <c r="P4660" s="273"/>
    </row>
    <row r="4661" spans="1:16" s="11" customFormat="1">
      <c r="A4661" s="271">
        <v>4658</v>
      </c>
      <c r="C4661" s="272" t="s">
        <v>4213</v>
      </c>
      <c r="D4661" s="272" t="s">
        <v>1107</v>
      </c>
      <c r="E4661" s="272"/>
      <c r="F4661" s="273" t="s">
        <v>4340</v>
      </c>
      <c r="G4661" s="274">
        <v>304121140302</v>
      </c>
      <c r="H4661" s="273" t="s">
        <v>8242</v>
      </c>
      <c r="I4661" s="273" t="s">
        <v>5750</v>
      </c>
      <c r="J4661" s="273" t="s">
        <v>373</v>
      </c>
      <c r="K4661" s="275">
        <v>0.70379999999999998</v>
      </c>
      <c r="L4661" s="275">
        <v>0.70379999999999998</v>
      </c>
      <c r="M4661" s="275">
        <v>0.68918900000000005</v>
      </c>
      <c r="N4661" s="276">
        <v>2.0760159136118119</v>
      </c>
      <c r="O4661" s="273"/>
      <c r="P4661" s="273"/>
    </row>
    <row r="4662" spans="1:16" s="11" customFormat="1">
      <c r="A4662" s="271">
        <v>4659</v>
      </c>
      <c r="C4662" s="272" t="s">
        <v>4213</v>
      </c>
      <c r="D4662" s="272" t="s">
        <v>1107</v>
      </c>
      <c r="E4662" s="272"/>
      <c r="F4662" s="273" t="s">
        <v>8243</v>
      </c>
      <c r="G4662" s="274">
        <v>304121340202</v>
      </c>
      <c r="H4662" s="273" t="s">
        <v>8244</v>
      </c>
      <c r="I4662" s="273" t="s">
        <v>5750</v>
      </c>
      <c r="J4662" s="273" t="s">
        <v>373</v>
      </c>
      <c r="K4662" s="275">
        <v>0.34240999999999999</v>
      </c>
      <c r="L4662" s="275">
        <v>0.34240999999999999</v>
      </c>
      <c r="M4662" s="275">
        <v>0.33561099999999999</v>
      </c>
      <c r="N4662" s="276">
        <v>1.9856312607692532</v>
      </c>
      <c r="O4662" s="273"/>
      <c r="P4662" s="273"/>
    </row>
    <row r="4663" spans="1:16" s="11" customFormat="1">
      <c r="A4663" s="271">
        <v>4660</v>
      </c>
      <c r="C4663" s="272" t="s">
        <v>4213</v>
      </c>
      <c r="D4663" s="272" t="s">
        <v>1107</v>
      </c>
      <c r="E4663" s="272"/>
      <c r="F4663" s="273" t="s">
        <v>4342</v>
      </c>
      <c r="G4663" s="274">
        <v>304121340104</v>
      </c>
      <c r="H4663" s="273" t="s">
        <v>8232</v>
      </c>
      <c r="I4663" s="273" t="s">
        <v>5750</v>
      </c>
      <c r="J4663" s="273" t="s">
        <v>373</v>
      </c>
      <c r="K4663" s="275">
        <v>0.33363399999999999</v>
      </c>
      <c r="L4663" s="275">
        <v>0.33363399999999999</v>
      </c>
      <c r="M4663" s="275">
        <v>0.32713500000000001</v>
      </c>
      <c r="N4663" s="276">
        <v>1.9479429554541734</v>
      </c>
      <c r="O4663" s="273"/>
      <c r="P4663" s="273"/>
    </row>
    <row r="4664" spans="1:16" s="11" customFormat="1">
      <c r="A4664" s="271">
        <v>4661</v>
      </c>
      <c r="C4664" s="272" t="s">
        <v>4213</v>
      </c>
      <c r="D4664" s="272" t="s">
        <v>1107</v>
      </c>
      <c r="E4664" s="272"/>
      <c r="F4664" s="273" t="s">
        <v>4356</v>
      </c>
      <c r="G4664" s="274">
        <v>304121340403</v>
      </c>
      <c r="H4664" s="273" t="s">
        <v>8245</v>
      </c>
      <c r="I4664" s="273" t="s">
        <v>5750</v>
      </c>
      <c r="J4664" s="273" t="s">
        <v>373</v>
      </c>
      <c r="K4664" s="275">
        <v>5.8476E-2</v>
      </c>
      <c r="L4664" s="275">
        <v>5.8476E-2</v>
      </c>
      <c r="M4664" s="275">
        <v>5.7456E-2</v>
      </c>
      <c r="N4664" s="276">
        <v>1.7443053560435053</v>
      </c>
      <c r="O4664" s="273"/>
      <c r="P4664" s="273"/>
    </row>
    <row r="4665" spans="1:16" s="11" customFormat="1">
      <c r="A4665" s="271">
        <v>4662</v>
      </c>
      <c r="C4665" s="272" t="s">
        <v>4213</v>
      </c>
      <c r="D4665" s="272" t="s">
        <v>1107</v>
      </c>
      <c r="E4665" s="272"/>
      <c r="F4665" s="273" t="s">
        <v>8236</v>
      </c>
      <c r="G4665" s="274">
        <v>304121440202</v>
      </c>
      <c r="H4665" s="273" t="s">
        <v>8246</v>
      </c>
      <c r="I4665" s="273" t="s">
        <v>5750</v>
      </c>
      <c r="J4665" s="273" t="s">
        <v>373</v>
      </c>
      <c r="K4665" s="275">
        <v>0.4708</v>
      </c>
      <c r="L4665" s="275">
        <v>0.4708</v>
      </c>
      <c r="M4665" s="275">
        <v>0.46398699999999998</v>
      </c>
      <c r="N4665" s="276">
        <v>1.4471112999150411</v>
      </c>
      <c r="O4665" s="273"/>
      <c r="P4665" s="273"/>
    </row>
    <row r="4666" spans="1:16" s="11" customFormat="1">
      <c r="A4666" s="271">
        <v>4663</v>
      </c>
      <c r="C4666" s="272" t="s">
        <v>4213</v>
      </c>
      <c r="D4666" s="272" t="s">
        <v>1107</v>
      </c>
      <c r="E4666" s="272"/>
      <c r="F4666" s="273" t="s">
        <v>8243</v>
      </c>
      <c r="G4666" s="274">
        <v>304121340201</v>
      </c>
      <c r="H4666" s="273" t="s">
        <v>8247</v>
      </c>
      <c r="I4666" s="273" t="s">
        <v>5750</v>
      </c>
      <c r="J4666" s="273" t="s">
        <v>373</v>
      </c>
      <c r="K4666" s="275">
        <v>0.13067999999999999</v>
      </c>
      <c r="L4666" s="275">
        <v>0.13067999999999999</v>
      </c>
      <c r="M4666" s="275">
        <v>0.12879099999999999</v>
      </c>
      <c r="N4666" s="276">
        <v>1.4455157636975833</v>
      </c>
      <c r="O4666" s="273"/>
      <c r="P4666" s="273"/>
    </row>
    <row r="4667" spans="1:16" s="11" customFormat="1">
      <c r="A4667" s="271">
        <v>4664</v>
      </c>
      <c r="C4667" s="272" t="s">
        <v>4213</v>
      </c>
      <c r="D4667" s="272" t="s">
        <v>1107</v>
      </c>
      <c r="E4667" s="272"/>
      <c r="F4667" s="273" t="s">
        <v>4524</v>
      </c>
      <c r="G4667" s="274">
        <v>304611140601</v>
      </c>
      <c r="H4667" s="273" t="s">
        <v>8248</v>
      </c>
      <c r="I4667" s="273" t="s">
        <v>5750</v>
      </c>
      <c r="J4667" s="273" t="s">
        <v>373</v>
      </c>
      <c r="K4667" s="275">
        <v>3.628E-2</v>
      </c>
      <c r="L4667" s="275">
        <v>3.628E-2</v>
      </c>
      <c r="M4667" s="275">
        <v>3.6269999999999997E-2</v>
      </c>
      <c r="N4667" s="276">
        <v>2.7563395810372277E-2</v>
      </c>
      <c r="O4667" s="273"/>
      <c r="P4667" s="273"/>
    </row>
    <row r="4668" spans="1:16" s="11" customFormat="1">
      <c r="A4668" s="271">
        <v>4665</v>
      </c>
      <c r="C4668" s="272" t="s">
        <v>4213</v>
      </c>
      <c r="D4668" s="272" t="s">
        <v>1107</v>
      </c>
      <c r="E4668" s="272"/>
      <c r="F4668" s="273" t="s">
        <v>8221</v>
      </c>
      <c r="G4668" s="274">
        <v>304121140502</v>
      </c>
      <c r="H4668" s="273" t="s">
        <v>8249</v>
      </c>
      <c r="I4668" s="273" t="s">
        <v>5750</v>
      </c>
      <c r="J4668" s="273" t="s">
        <v>373</v>
      </c>
      <c r="K4668" s="275">
        <v>7.6200000000000004E-2</v>
      </c>
      <c r="L4668" s="275">
        <v>7.6200000000000004E-2</v>
      </c>
      <c r="M4668" s="275">
        <v>7.5354000000000004E-2</v>
      </c>
      <c r="N4668" s="276">
        <v>1.1102362204724403</v>
      </c>
      <c r="O4668" s="273"/>
      <c r="P4668" s="273"/>
    </row>
    <row r="4669" spans="1:16" s="11" customFormat="1">
      <c r="A4669" s="271">
        <v>4666</v>
      </c>
      <c r="C4669" s="272" t="s">
        <v>4213</v>
      </c>
      <c r="D4669" s="272" t="s">
        <v>1107</v>
      </c>
      <c r="E4669" s="272"/>
      <c r="F4669" s="273" t="s">
        <v>4359</v>
      </c>
      <c r="G4669" s="274">
        <v>304121240104</v>
      </c>
      <c r="H4669" s="273" t="s">
        <v>8250</v>
      </c>
      <c r="I4669" s="273" t="s">
        <v>5750</v>
      </c>
      <c r="J4669" s="273" t="s">
        <v>373</v>
      </c>
      <c r="K4669" s="275">
        <v>0.2215</v>
      </c>
      <c r="L4669" s="275">
        <v>0.2215</v>
      </c>
      <c r="M4669" s="275">
        <v>0.220327</v>
      </c>
      <c r="N4669" s="276">
        <v>0.52957110609481139</v>
      </c>
      <c r="O4669" s="273"/>
      <c r="P4669" s="273"/>
    </row>
    <row r="4670" spans="1:16" s="11" customFormat="1">
      <c r="A4670" s="271">
        <v>4667</v>
      </c>
      <c r="C4670" s="272" t="s">
        <v>4213</v>
      </c>
      <c r="D4670" s="272" t="s">
        <v>1107</v>
      </c>
      <c r="E4670" s="272"/>
      <c r="F4670" s="273" t="s">
        <v>4348</v>
      </c>
      <c r="G4670" s="274">
        <v>304121240201</v>
      </c>
      <c r="H4670" s="273" t="s">
        <v>8251</v>
      </c>
      <c r="I4670" s="273" t="s">
        <v>5750</v>
      </c>
      <c r="J4670" s="273" t="s">
        <v>373</v>
      </c>
      <c r="K4670" s="275">
        <v>0.32717000000000002</v>
      </c>
      <c r="L4670" s="275">
        <v>0.32717000000000002</v>
      </c>
      <c r="M4670" s="275">
        <v>0.32656499999999999</v>
      </c>
      <c r="N4670" s="276">
        <v>0.18491915517927138</v>
      </c>
      <c r="O4670" s="273"/>
      <c r="P4670" s="273"/>
    </row>
    <row r="4671" spans="1:16" s="11" customFormat="1">
      <c r="A4671" s="271">
        <v>4668</v>
      </c>
      <c r="C4671" s="272" t="s">
        <v>4213</v>
      </c>
      <c r="D4671" s="272" t="s">
        <v>1107</v>
      </c>
      <c r="E4671" s="272"/>
      <c r="F4671" s="273" t="s">
        <v>4332</v>
      </c>
      <c r="G4671" s="274">
        <v>304121140401</v>
      </c>
      <c r="H4671" s="273" t="s">
        <v>8252</v>
      </c>
      <c r="I4671" s="273" t="s">
        <v>5750</v>
      </c>
      <c r="J4671" s="273" t="s">
        <v>373</v>
      </c>
      <c r="K4671" s="275">
        <v>0.56731900000000002</v>
      </c>
      <c r="L4671" s="275">
        <v>0.56731900000000002</v>
      </c>
      <c r="M4671" s="275">
        <v>0.55092600000000003</v>
      </c>
      <c r="N4671" s="276">
        <v>2.8895559641048494</v>
      </c>
      <c r="O4671" s="273"/>
      <c r="P4671" s="273"/>
    </row>
    <row r="4672" spans="1:16" s="11" customFormat="1">
      <c r="A4672" s="271">
        <v>4669</v>
      </c>
      <c r="C4672" s="272" t="s">
        <v>4213</v>
      </c>
      <c r="D4672" s="272" t="s">
        <v>1084</v>
      </c>
      <c r="E4672" s="272"/>
      <c r="F4672" s="273" t="s">
        <v>4383</v>
      </c>
      <c r="G4672" s="274">
        <v>304221140403</v>
      </c>
      <c r="H4672" s="273" t="s">
        <v>8253</v>
      </c>
      <c r="I4672" s="273" t="s">
        <v>5750</v>
      </c>
      <c r="J4672" s="273" t="s">
        <v>373</v>
      </c>
      <c r="K4672" s="275">
        <v>0.33489999999999998</v>
      </c>
      <c r="L4672" s="275">
        <v>0.33489999999999998</v>
      </c>
      <c r="M4672" s="275">
        <v>0.276422</v>
      </c>
      <c r="N4672" s="276">
        <v>17.461331740818149</v>
      </c>
      <c r="O4672" s="273"/>
      <c r="P4672" s="273"/>
    </row>
    <row r="4673" spans="1:16" s="11" customFormat="1">
      <c r="A4673" s="271">
        <v>4670</v>
      </c>
      <c r="C4673" s="272" t="s">
        <v>4213</v>
      </c>
      <c r="D4673" s="272" t="s">
        <v>1084</v>
      </c>
      <c r="E4673" s="272"/>
      <c r="F4673" s="273" t="s">
        <v>4362</v>
      </c>
      <c r="G4673" s="274">
        <v>304221140101</v>
      </c>
      <c r="H4673" s="273" t="s">
        <v>8254</v>
      </c>
      <c r="I4673" s="273" t="s">
        <v>5750</v>
      </c>
      <c r="J4673" s="273" t="s">
        <v>373</v>
      </c>
      <c r="K4673" s="275">
        <v>1.1915960000000001</v>
      </c>
      <c r="L4673" s="275">
        <v>1.1915960000000001</v>
      </c>
      <c r="M4673" s="275">
        <v>1.037096</v>
      </c>
      <c r="N4673" s="276">
        <v>12.965803846270049</v>
      </c>
      <c r="O4673" s="273"/>
      <c r="P4673" s="273"/>
    </row>
    <row r="4674" spans="1:16" s="11" customFormat="1">
      <c r="A4674" s="271">
        <v>4671</v>
      </c>
      <c r="C4674" s="272" t="s">
        <v>4213</v>
      </c>
      <c r="D4674" s="272" t="s">
        <v>1084</v>
      </c>
      <c r="E4674" s="272"/>
      <c r="F4674" s="273" t="s">
        <v>4362</v>
      </c>
      <c r="G4674" s="274">
        <v>304221140104</v>
      </c>
      <c r="H4674" s="273" t="s">
        <v>8255</v>
      </c>
      <c r="I4674" s="273" t="s">
        <v>5750</v>
      </c>
      <c r="J4674" s="273" t="s">
        <v>373</v>
      </c>
      <c r="K4674" s="275">
        <v>0.46839999999999998</v>
      </c>
      <c r="L4674" s="275">
        <v>0.46839999999999998</v>
      </c>
      <c r="M4674" s="275">
        <v>0.41112599999999999</v>
      </c>
      <c r="N4674" s="276">
        <v>12.227583262169086</v>
      </c>
      <c r="O4674" s="273"/>
      <c r="P4674" s="273"/>
    </row>
    <row r="4675" spans="1:16" s="11" customFormat="1">
      <c r="A4675" s="271">
        <v>4672</v>
      </c>
      <c r="C4675" s="272" t="s">
        <v>4213</v>
      </c>
      <c r="D4675" s="272" t="s">
        <v>1084</v>
      </c>
      <c r="E4675" s="272"/>
      <c r="F4675" s="273" t="s">
        <v>8256</v>
      </c>
      <c r="G4675" s="274">
        <v>304221140202</v>
      </c>
      <c r="H4675" s="273" t="s">
        <v>8257</v>
      </c>
      <c r="I4675" s="273" t="s">
        <v>5750</v>
      </c>
      <c r="J4675" s="273" t="s">
        <v>373</v>
      </c>
      <c r="K4675" s="275">
        <v>0.623</v>
      </c>
      <c r="L4675" s="275">
        <v>0.623</v>
      </c>
      <c r="M4675" s="275">
        <v>0.55133100000000002</v>
      </c>
      <c r="N4675" s="276">
        <v>11.503852327447831</v>
      </c>
      <c r="O4675" s="273"/>
      <c r="P4675" s="273"/>
    </row>
    <row r="4676" spans="1:16" s="11" customFormat="1">
      <c r="A4676" s="271">
        <v>4673</v>
      </c>
      <c r="C4676" s="272" t="s">
        <v>4213</v>
      </c>
      <c r="D4676" s="272" t="s">
        <v>1084</v>
      </c>
      <c r="E4676" s="272"/>
      <c r="F4676" s="273" t="s">
        <v>8256</v>
      </c>
      <c r="G4676" s="274">
        <v>304221140203</v>
      </c>
      <c r="H4676" s="273" t="s">
        <v>8258</v>
      </c>
      <c r="I4676" s="273" t="s">
        <v>5750</v>
      </c>
      <c r="J4676" s="273" t="s">
        <v>373</v>
      </c>
      <c r="K4676" s="275">
        <v>0.77893999999999997</v>
      </c>
      <c r="L4676" s="275">
        <v>0.77893999999999997</v>
      </c>
      <c r="M4676" s="275">
        <v>0.68974999999999997</v>
      </c>
      <c r="N4676" s="276">
        <v>11.450175880042108</v>
      </c>
      <c r="O4676" s="273"/>
      <c r="P4676" s="273"/>
    </row>
    <row r="4677" spans="1:16" s="11" customFormat="1">
      <c r="A4677" s="271">
        <v>4674</v>
      </c>
      <c r="C4677" s="272" t="s">
        <v>4213</v>
      </c>
      <c r="D4677" s="272" t="s">
        <v>1084</v>
      </c>
      <c r="E4677" s="272"/>
      <c r="F4677" s="273" t="s">
        <v>4383</v>
      </c>
      <c r="G4677" s="274">
        <v>304221140402</v>
      </c>
      <c r="H4677" s="273" t="s">
        <v>8257</v>
      </c>
      <c r="I4677" s="273" t="s">
        <v>5750</v>
      </c>
      <c r="J4677" s="273" t="s">
        <v>373</v>
      </c>
      <c r="K4677" s="275">
        <v>0.76439999999999997</v>
      </c>
      <c r="L4677" s="275">
        <v>0.76439999999999997</v>
      </c>
      <c r="M4677" s="275">
        <v>0.68975900000000001</v>
      </c>
      <c r="N4677" s="276">
        <v>9.7646520146520093</v>
      </c>
      <c r="O4677" s="273"/>
      <c r="P4677" s="273"/>
    </row>
    <row r="4678" spans="1:16" s="11" customFormat="1">
      <c r="A4678" s="271">
        <v>4675</v>
      </c>
      <c r="C4678" s="272" t="s">
        <v>4213</v>
      </c>
      <c r="D4678" s="272" t="s">
        <v>1084</v>
      </c>
      <c r="E4678" s="272"/>
      <c r="F4678" s="273" t="s">
        <v>4383</v>
      </c>
      <c r="G4678" s="274">
        <v>304221140401</v>
      </c>
      <c r="H4678" s="273" t="s">
        <v>8259</v>
      </c>
      <c r="I4678" s="273" t="s">
        <v>5750</v>
      </c>
      <c r="J4678" s="273" t="s">
        <v>373</v>
      </c>
      <c r="K4678" s="275">
        <v>0.59460000000000002</v>
      </c>
      <c r="L4678" s="275">
        <v>0.59460000000000002</v>
      </c>
      <c r="M4678" s="275">
        <v>0.54218100000000002</v>
      </c>
      <c r="N4678" s="276">
        <v>8.8158425832492426</v>
      </c>
      <c r="O4678" s="273"/>
      <c r="P4678" s="273"/>
    </row>
    <row r="4679" spans="1:16" s="11" customFormat="1">
      <c r="A4679" s="271">
        <v>4676</v>
      </c>
      <c r="C4679" s="272" t="s">
        <v>4213</v>
      </c>
      <c r="D4679" s="272" t="s">
        <v>1084</v>
      </c>
      <c r="E4679" s="272"/>
      <c r="F4679" s="273" t="s">
        <v>8260</v>
      </c>
      <c r="G4679" s="274">
        <v>304251240501</v>
      </c>
      <c r="H4679" s="273" t="s">
        <v>8261</v>
      </c>
      <c r="I4679" s="273" t="s">
        <v>5750</v>
      </c>
      <c r="J4679" s="273" t="s">
        <v>373</v>
      </c>
      <c r="K4679" s="275">
        <v>0.45269999999999999</v>
      </c>
      <c r="L4679" s="275">
        <v>0.45269999999999999</v>
      </c>
      <c r="M4679" s="275">
        <v>0.41373199999999999</v>
      </c>
      <c r="N4679" s="276">
        <v>8.6079081069140724</v>
      </c>
      <c r="O4679" s="273"/>
      <c r="P4679" s="273"/>
    </row>
    <row r="4680" spans="1:16" s="11" customFormat="1">
      <c r="A4680" s="271">
        <v>4677</v>
      </c>
      <c r="C4680" s="272" t="s">
        <v>4213</v>
      </c>
      <c r="D4680" s="272" t="s">
        <v>1084</v>
      </c>
      <c r="E4680" s="272"/>
      <c r="F4680" s="273" t="s">
        <v>4378</v>
      </c>
      <c r="G4680" s="274">
        <v>304221440305</v>
      </c>
      <c r="H4680" s="273" t="s">
        <v>8262</v>
      </c>
      <c r="I4680" s="273" t="s">
        <v>5750</v>
      </c>
      <c r="J4680" s="273" t="s">
        <v>373</v>
      </c>
      <c r="K4680" s="275">
        <v>0.53449999999999998</v>
      </c>
      <c r="L4680" s="275">
        <v>0.53449999999999998</v>
      </c>
      <c r="M4680" s="275">
        <v>0.49163899999999999</v>
      </c>
      <c r="N4680" s="276">
        <v>8.0188961646398482</v>
      </c>
      <c r="O4680" s="273"/>
      <c r="P4680" s="273"/>
    </row>
    <row r="4681" spans="1:16" s="11" customFormat="1">
      <c r="A4681" s="271">
        <v>4678</v>
      </c>
      <c r="C4681" s="272" t="s">
        <v>4213</v>
      </c>
      <c r="D4681" s="272" t="s">
        <v>1084</v>
      </c>
      <c r="E4681" s="272"/>
      <c r="F4681" s="273" t="s">
        <v>4365</v>
      </c>
      <c r="G4681" s="274">
        <v>304221240103</v>
      </c>
      <c r="H4681" s="273" t="s">
        <v>8263</v>
      </c>
      <c r="I4681" s="273" t="s">
        <v>5750</v>
      </c>
      <c r="J4681" s="273" t="s">
        <v>373</v>
      </c>
      <c r="K4681" s="275">
        <v>1.3482400000000001</v>
      </c>
      <c r="L4681" s="275">
        <v>1.3482400000000001</v>
      </c>
      <c r="M4681" s="275">
        <v>1.244143</v>
      </c>
      <c r="N4681" s="276">
        <v>7.7209547261615219</v>
      </c>
      <c r="O4681" s="273"/>
      <c r="P4681" s="273"/>
    </row>
    <row r="4682" spans="1:16" s="11" customFormat="1">
      <c r="A4682" s="271">
        <v>4679</v>
      </c>
      <c r="C4682" s="272" t="s">
        <v>4213</v>
      </c>
      <c r="D4682" s="272" t="s">
        <v>1084</v>
      </c>
      <c r="E4682" s="272"/>
      <c r="F4682" s="273" t="s">
        <v>4368</v>
      </c>
      <c r="G4682" s="274">
        <v>304221340102</v>
      </c>
      <c r="H4682" s="273" t="s">
        <v>8264</v>
      </c>
      <c r="I4682" s="273" t="s">
        <v>5750</v>
      </c>
      <c r="J4682" s="273" t="s">
        <v>373</v>
      </c>
      <c r="K4682" s="275">
        <v>0.54</v>
      </c>
      <c r="L4682" s="275">
        <v>0.54</v>
      </c>
      <c r="M4682" s="275">
        <v>0.500749</v>
      </c>
      <c r="N4682" s="276">
        <v>7.2687037037037108</v>
      </c>
      <c r="O4682" s="273"/>
      <c r="P4682" s="273"/>
    </row>
    <row r="4683" spans="1:16" s="11" customFormat="1">
      <c r="A4683" s="271">
        <v>4680</v>
      </c>
      <c r="C4683" s="272" t="s">
        <v>4213</v>
      </c>
      <c r="D4683" s="272" t="s">
        <v>1084</v>
      </c>
      <c r="E4683" s="272"/>
      <c r="F4683" s="273" t="s">
        <v>8265</v>
      </c>
      <c r="G4683" s="274">
        <v>304221140303</v>
      </c>
      <c r="H4683" s="273" t="s">
        <v>7542</v>
      </c>
      <c r="I4683" s="273" t="s">
        <v>5750</v>
      </c>
      <c r="J4683" s="273" t="s">
        <v>373</v>
      </c>
      <c r="K4683" s="275">
        <v>0.29980000000000001</v>
      </c>
      <c r="L4683" s="275">
        <v>0.29980000000000001</v>
      </c>
      <c r="M4683" s="275">
        <v>0.27837499999999998</v>
      </c>
      <c r="N4683" s="276">
        <v>7.1464309539693227</v>
      </c>
      <c r="O4683" s="273"/>
      <c r="P4683" s="273"/>
    </row>
    <row r="4684" spans="1:16" s="11" customFormat="1">
      <c r="A4684" s="271">
        <v>4681</v>
      </c>
      <c r="C4684" s="272" t="s">
        <v>4213</v>
      </c>
      <c r="D4684" s="272" t="s">
        <v>1084</v>
      </c>
      <c r="E4684" s="272"/>
      <c r="F4684" s="273" t="s">
        <v>4362</v>
      </c>
      <c r="G4684" s="274">
        <v>304221140105</v>
      </c>
      <c r="H4684" s="273" t="s">
        <v>8266</v>
      </c>
      <c r="I4684" s="273" t="s">
        <v>5750</v>
      </c>
      <c r="J4684" s="273" t="s">
        <v>373</v>
      </c>
      <c r="K4684" s="275">
        <v>1.4219999999999999</v>
      </c>
      <c r="L4684" s="275">
        <v>1.4219999999999999</v>
      </c>
      <c r="M4684" s="275">
        <v>1.321971</v>
      </c>
      <c r="N4684" s="276">
        <v>7.0343881856540031</v>
      </c>
      <c r="O4684" s="273"/>
      <c r="P4684" s="273"/>
    </row>
    <row r="4685" spans="1:16" s="11" customFormat="1">
      <c r="A4685" s="271">
        <v>4682</v>
      </c>
      <c r="C4685" s="272" t="s">
        <v>4213</v>
      </c>
      <c r="D4685" s="272" t="s">
        <v>1084</v>
      </c>
      <c r="E4685" s="272"/>
      <c r="F4685" s="273" t="s">
        <v>4372</v>
      </c>
      <c r="G4685" s="274">
        <v>304221340301</v>
      </c>
      <c r="H4685" s="273" t="s">
        <v>8267</v>
      </c>
      <c r="I4685" s="273" t="s">
        <v>5750</v>
      </c>
      <c r="J4685" s="273" t="s">
        <v>373</v>
      </c>
      <c r="K4685" s="275">
        <v>0.93854000000000004</v>
      </c>
      <c r="L4685" s="275">
        <v>0.93854000000000004</v>
      </c>
      <c r="M4685" s="275">
        <v>0.87590400000000002</v>
      </c>
      <c r="N4685" s="276">
        <v>6.6737698979265696</v>
      </c>
      <c r="O4685" s="273"/>
      <c r="P4685" s="273"/>
    </row>
    <row r="4686" spans="1:16" s="11" customFormat="1">
      <c r="A4686" s="271">
        <v>4683</v>
      </c>
      <c r="C4686" s="272" t="s">
        <v>4213</v>
      </c>
      <c r="D4686" s="272" t="s">
        <v>1084</v>
      </c>
      <c r="E4686" s="272"/>
      <c r="F4686" s="273" t="s">
        <v>4378</v>
      </c>
      <c r="G4686" s="274">
        <v>304221440302</v>
      </c>
      <c r="H4686" s="273" t="s">
        <v>8268</v>
      </c>
      <c r="I4686" s="273" t="s">
        <v>5750</v>
      </c>
      <c r="J4686" s="273" t="s">
        <v>373</v>
      </c>
      <c r="K4686" s="275">
        <v>0.48199999999999998</v>
      </c>
      <c r="L4686" s="275">
        <v>0.48199999999999998</v>
      </c>
      <c r="M4686" s="275">
        <v>0.45260499999999998</v>
      </c>
      <c r="N4686" s="276">
        <v>6.0985477178423242</v>
      </c>
      <c r="O4686" s="273"/>
      <c r="P4686" s="273"/>
    </row>
    <row r="4687" spans="1:16" s="11" customFormat="1">
      <c r="A4687" s="271">
        <v>4684</v>
      </c>
      <c r="C4687" s="272" t="s">
        <v>4213</v>
      </c>
      <c r="D4687" s="272" t="s">
        <v>1084</v>
      </c>
      <c r="E4687" s="272"/>
      <c r="F4687" s="273" t="s">
        <v>8256</v>
      </c>
      <c r="G4687" s="274">
        <v>304221140201</v>
      </c>
      <c r="H4687" s="273" t="s">
        <v>8269</v>
      </c>
      <c r="I4687" s="273" t="s">
        <v>5750</v>
      </c>
      <c r="J4687" s="273" t="s">
        <v>373</v>
      </c>
      <c r="K4687" s="275">
        <v>0.7006</v>
      </c>
      <c r="L4687" s="275">
        <v>0.7006</v>
      </c>
      <c r="M4687" s="275">
        <v>0.65793000000000001</v>
      </c>
      <c r="N4687" s="276">
        <v>6.090493862403652</v>
      </c>
      <c r="O4687" s="273"/>
      <c r="P4687" s="273"/>
    </row>
    <row r="4688" spans="1:16" s="11" customFormat="1">
      <c r="A4688" s="271">
        <v>4685</v>
      </c>
      <c r="C4688" s="272" t="s">
        <v>4213</v>
      </c>
      <c r="D4688" s="272" t="s">
        <v>1084</v>
      </c>
      <c r="E4688" s="272"/>
      <c r="F4688" s="273" t="s">
        <v>4368</v>
      </c>
      <c r="G4688" s="274">
        <v>304221340101</v>
      </c>
      <c r="H4688" s="273" t="s">
        <v>8270</v>
      </c>
      <c r="I4688" s="273" t="s">
        <v>5750</v>
      </c>
      <c r="J4688" s="273" t="s">
        <v>373</v>
      </c>
      <c r="K4688" s="275">
        <v>0.41699999999999998</v>
      </c>
      <c r="L4688" s="275">
        <v>0.41699999999999998</v>
      </c>
      <c r="M4688" s="275">
        <v>0.39439000000000002</v>
      </c>
      <c r="N4688" s="276">
        <v>5.4220623501198952</v>
      </c>
      <c r="O4688" s="273"/>
      <c r="P4688" s="273"/>
    </row>
    <row r="4689" spans="1:16" s="11" customFormat="1">
      <c r="A4689" s="271">
        <v>4686</v>
      </c>
      <c r="C4689" s="272" t="s">
        <v>4213</v>
      </c>
      <c r="D4689" s="272" t="s">
        <v>1084</v>
      </c>
      <c r="E4689" s="272"/>
      <c r="F4689" s="273" t="s">
        <v>8265</v>
      </c>
      <c r="G4689" s="274">
        <v>304221140302</v>
      </c>
      <c r="H4689" s="273" t="s">
        <v>4363</v>
      </c>
      <c r="I4689" s="273" t="s">
        <v>5750</v>
      </c>
      <c r="J4689" s="273" t="s">
        <v>373</v>
      </c>
      <c r="K4689" s="275">
        <v>0.44059999999999999</v>
      </c>
      <c r="L4689" s="275">
        <v>0.44059999999999999</v>
      </c>
      <c r="M4689" s="275">
        <v>0.41709499999999999</v>
      </c>
      <c r="N4689" s="276">
        <v>5.3347707671357236</v>
      </c>
      <c r="O4689" s="273"/>
      <c r="P4689" s="273"/>
    </row>
    <row r="4690" spans="1:16" s="11" customFormat="1">
      <c r="A4690" s="271">
        <v>4687</v>
      </c>
      <c r="C4690" s="272" t="s">
        <v>4213</v>
      </c>
      <c r="D4690" s="272" t="s">
        <v>1084</v>
      </c>
      <c r="E4690" s="272"/>
      <c r="F4690" s="273" t="s">
        <v>4375</v>
      </c>
      <c r="G4690" s="274">
        <v>304221440103</v>
      </c>
      <c r="H4690" s="273" t="s">
        <v>8271</v>
      </c>
      <c r="I4690" s="273" t="s">
        <v>5750</v>
      </c>
      <c r="J4690" s="273" t="s">
        <v>373</v>
      </c>
      <c r="K4690" s="275">
        <v>1.3705000000000001</v>
      </c>
      <c r="L4690" s="275">
        <v>1.3705000000000001</v>
      </c>
      <c r="M4690" s="275">
        <v>1.297401</v>
      </c>
      <c r="N4690" s="276">
        <v>5.3337468077344052</v>
      </c>
      <c r="O4690" s="273"/>
      <c r="P4690" s="273"/>
    </row>
    <row r="4691" spans="1:16" s="11" customFormat="1">
      <c r="A4691" s="271">
        <v>4688</v>
      </c>
      <c r="C4691" s="272" t="s">
        <v>4213</v>
      </c>
      <c r="D4691" s="272" t="s">
        <v>1084</v>
      </c>
      <c r="E4691" s="272"/>
      <c r="F4691" s="273" t="s">
        <v>4368</v>
      </c>
      <c r="G4691" s="274">
        <v>304221340104</v>
      </c>
      <c r="H4691" s="273" t="s">
        <v>8272</v>
      </c>
      <c r="I4691" s="273" t="s">
        <v>5750</v>
      </c>
      <c r="J4691" s="273" t="s">
        <v>373</v>
      </c>
      <c r="K4691" s="275">
        <v>0.35460000000000003</v>
      </c>
      <c r="L4691" s="275">
        <v>0.35460000000000003</v>
      </c>
      <c r="M4691" s="275">
        <v>0.336115</v>
      </c>
      <c r="N4691" s="276">
        <v>5.2129159616469343</v>
      </c>
      <c r="O4691" s="273"/>
      <c r="P4691" s="273"/>
    </row>
    <row r="4692" spans="1:16" s="11" customFormat="1">
      <c r="A4692" s="271">
        <v>4689</v>
      </c>
      <c r="C4692" s="272" t="s">
        <v>4213</v>
      </c>
      <c r="D4692" s="272" t="s">
        <v>1084</v>
      </c>
      <c r="E4692" s="272"/>
      <c r="F4692" s="273" t="s">
        <v>4372</v>
      </c>
      <c r="G4692" s="274">
        <v>304221340304</v>
      </c>
      <c r="H4692" s="273" t="s">
        <v>8273</v>
      </c>
      <c r="I4692" s="273" t="s">
        <v>5750</v>
      </c>
      <c r="J4692" s="273" t="s">
        <v>373</v>
      </c>
      <c r="K4692" s="275">
        <v>0.47232000000000002</v>
      </c>
      <c r="L4692" s="275">
        <v>0.47232000000000002</v>
      </c>
      <c r="M4692" s="275">
        <v>0.44772899999999999</v>
      </c>
      <c r="N4692" s="276">
        <v>5.2064278455284612</v>
      </c>
      <c r="O4692" s="273"/>
      <c r="P4692" s="273"/>
    </row>
    <row r="4693" spans="1:16" s="11" customFormat="1">
      <c r="A4693" s="271">
        <v>4690</v>
      </c>
      <c r="C4693" s="272" t="s">
        <v>4213</v>
      </c>
      <c r="D4693" s="272" t="s">
        <v>1084</v>
      </c>
      <c r="E4693" s="272"/>
      <c r="F4693" s="273" t="s">
        <v>4368</v>
      </c>
      <c r="G4693" s="274">
        <v>304221340106</v>
      </c>
      <c r="H4693" s="273" t="s">
        <v>8274</v>
      </c>
      <c r="I4693" s="273" t="s">
        <v>5750</v>
      </c>
      <c r="J4693" s="273" t="s">
        <v>373</v>
      </c>
      <c r="K4693" s="275">
        <v>0.66220000000000001</v>
      </c>
      <c r="L4693" s="275">
        <v>0.66220000000000001</v>
      </c>
      <c r="M4693" s="275">
        <v>0.62780199999999997</v>
      </c>
      <c r="N4693" s="276">
        <v>5.194503171247363</v>
      </c>
      <c r="O4693" s="273"/>
      <c r="P4693" s="273"/>
    </row>
    <row r="4694" spans="1:16" s="11" customFormat="1">
      <c r="A4694" s="271">
        <v>4691</v>
      </c>
      <c r="C4694" s="272" t="s">
        <v>4213</v>
      </c>
      <c r="D4694" s="272" t="s">
        <v>1084</v>
      </c>
      <c r="E4694" s="272"/>
      <c r="F4694" s="273" t="s">
        <v>8275</v>
      </c>
      <c r="G4694" s="274">
        <v>304221440202</v>
      </c>
      <c r="H4694" s="273" t="s">
        <v>8276</v>
      </c>
      <c r="I4694" s="273" t="s">
        <v>5750</v>
      </c>
      <c r="J4694" s="273" t="s">
        <v>373</v>
      </c>
      <c r="K4694" s="275">
        <v>0.96579999999999999</v>
      </c>
      <c r="L4694" s="275">
        <v>0.96579999999999999</v>
      </c>
      <c r="M4694" s="275">
        <v>0.920597</v>
      </c>
      <c r="N4694" s="276">
        <v>4.6803686063367147</v>
      </c>
      <c r="O4694" s="273"/>
      <c r="P4694" s="273"/>
    </row>
    <row r="4695" spans="1:16" s="11" customFormat="1">
      <c r="A4695" s="271">
        <v>4692</v>
      </c>
      <c r="C4695" s="272" t="s">
        <v>4213</v>
      </c>
      <c r="D4695" s="272" t="s">
        <v>1084</v>
      </c>
      <c r="E4695" s="272"/>
      <c r="F4695" s="273" t="s">
        <v>8275</v>
      </c>
      <c r="G4695" s="274">
        <v>304221440201</v>
      </c>
      <c r="H4695" s="273" t="s">
        <v>8277</v>
      </c>
      <c r="I4695" s="273" t="s">
        <v>5750</v>
      </c>
      <c r="J4695" s="273" t="s">
        <v>373</v>
      </c>
      <c r="K4695" s="275">
        <v>1.2081999999999999</v>
      </c>
      <c r="L4695" s="275">
        <v>1.2081999999999999</v>
      </c>
      <c r="M4695" s="275">
        <v>1.1542319999999999</v>
      </c>
      <c r="N4695" s="276">
        <v>4.4668101307730526</v>
      </c>
      <c r="O4695" s="273"/>
      <c r="P4695" s="273"/>
    </row>
    <row r="4696" spans="1:16" s="11" customFormat="1">
      <c r="A4696" s="271">
        <v>4693</v>
      </c>
      <c r="C4696" s="272" t="s">
        <v>4213</v>
      </c>
      <c r="D4696" s="272" t="s">
        <v>1084</v>
      </c>
      <c r="E4696" s="272"/>
      <c r="F4696" s="273" t="s">
        <v>4370</v>
      </c>
      <c r="G4696" s="274">
        <v>304221340204</v>
      </c>
      <c r="H4696" s="273" t="s">
        <v>8278</v>
      </c>
      <c r="I4696" s="273" t="s">
        <v>5750</v>
      </c>
      <c r="J4696" s="273" t="s">
        <v>373</v>
      </c>
      <c r="K4696" s="275">
        <v>0.48559999999999998</v>
      </c>
      <c r="L4696" s="275">
        <v>0.48559999999999998</v>
      </c>
      <c r="M4696" s="275">
        <v>0.46471800000000002</v>
      </c>
      <c r="N4696" s="276">
        <v>4.3002471169686896</v>
      </c>
      <c r="O4696" s="273"/>
      <c r="P4696" s="273"/>
    </row>
    <row r="4697" spans="1:16" s="11" customFormat="1">
      <c r="A4697" s="271">
        <v>4694</v>
      </c>
      <c r="C4697" s="272" t="s">
        <v>4213</v>
      </c>
      <c r="D4697" s="272" t="s">
        <v>1084</v>
      </c>
      <c r="E4697" s="272"/>
      <c r="F4697" s="273" t="s">
        <v>4375</v>
      </c>
      <c r="G4697" s="274">
        <v>304221440102</v>
      </c>
      <c r="H4697" s="273" t="s">
        <v>8279</v>
      </c>
      <c r="I4697" s="273" t="s">
        <v>5750</v>
      </c>
      <c r="J4697" s="273" t="s">
        <v>373</v>
      </c>
      <c r="K4697" s="275">
        <v>1.1135999999999999</v>
      </c>
      <c r="L4697" s="275">
        <v>1.1135999999999999</v>
      </c>
      <c r="M4697" s="275">
        <v>1.0689070000000001</v>
      </c>
      <c r="N4697" s="276">
        <v>4.0133800287356216</v>
      </c>
      <c r="O4697" s="273"/>
      <c r="P4697" s="273"/>
    </row>
    <row r="4698" spans="1:16" s="11" customFormat="1">
      <c r="A4698" s="271">
        <v>4695</v>
      </c>
      <c r="C4698" s="272" t="s">
        <v>4213</v>
      </c>
      <c r="D4698" s="272" t="s">
        <v>1084</v>
      </c>
      <c r="E4698" s="272"/>
      <c r="F4698" s="273" t="s">
        <v>4365</v>
      </c>
      <c r="G4698" s="274">
        <v>304221240101</v>
      </c>
      <c r="H4698" s="273" t="s">
        <v>8280</v>
      </c>
      <c r="I4698" s="273" t="s">
        <v>5750</v>
      </c>
      <c r="J4698" s="273" t="s">
        <v>373</v>
      </c>
      <c r="K4698" s="275">
        <v>1.4234599999999999</v>
      </c>
      <c r="L4698" s="275">
        <v>1.4234599999999999</v>
      </c>
      <c r="M4698" s="275">
        <v>1.3670819999999999</v>
      </c>
      <c r="N4698" s="276">
        <v>3.9606311382125274</v>
      </c>
      <c r="O4698" s="273"/>
      <c r="P4698" s="273"/>
    </row>
    <row r="4699" spans="1:16" s="11" customFormat="1">
      <c r="A4699" s="271">
        <v>4696</v>
      </c>
      <c r="C4699" s="272" t="s">
        <v>4213</v>
      </c>
      <c r="D4699" s="272" t="s">
        <v>1084</v>
      </c>
      <c r="E4699" s="272"/>
      <c r="F4699" s="273" t="s">
        <v>4370</v>
      </c>
      <c r="G4699" s="274">
        <v>304221340203</v>
      </c>
      <c r="H4699" s="273" t="s">
        <v>8281</v>
      </c>
      <c r="I4699" s="273" t="s">
        <v>5750</v>
      </c>
      <c r="J4699" s="273" t="s">
        <v>373</v>
      </c>
      <c r="K4699" s="275">
        <v>0.72840000000000005</v>
      </c>
      <c r="L4699" s="275">
        <v>0.72840000000000005</v>
      </c>
      <c r="M4699" s="275">
        <v>0.70082599999999995</v>
      </c>
      <c r="N4699" s="276">
        <v>3.7855573860516336</v>
      </c>
      <c r="O4699" s="273"/>
      <c r="P4699" s="273"/>
    </row>
    <row r="4700" spans="1:16" s="11" customFormat="1">
      <c r="A4700" s="271">
        <v>4697</v>
      </c>
      <c r="C4700" s="272" t="s">
        <v>4213</v>
      </c>
      <c r="D4700" s="272" t="s">
        <v>1084</v>
      </c>
      <c r="E4700" s="272"/>
      <c r="F4700" s="273" t="s">
        <v>4370</v>
      </c>
      <c r="G4700" s="274">
        <v>304221340202</v>
      </c>
      <c r="H4700" s="273" t="s">
        <v>8086</v>
      </c>
      <c r="I4700" s="273" t="s">
        <v>5750</v>
      </c>
      <c r="J4700" s="273" t="s">
        <v>373</v>
      </c>
      <c r="K4700" s="275">
        <v>0.98460000000000003</v>
      </c>
      <c r="L4700" s="275">
        <v>0.98460000000000003</v>
      </c>
      <c r="M4700" s="275">
        <v>0.94775500000000001</v>
      </c>
      <c r="N4700" s="276">
        <v>3.7421287832622401</v>
      </c>
      <c r="O4700" s="273"/>
      <c r="P4700" s="273"/>
    </row>
    <row r="4701" spans="1:16" s="11" customFormat="1">
      <c r="A4701" s="271">
        <v>4698</v>
      </c>
      <c r="C4701" s="272" t="s">
        <v>4213</v>
      </c>
      <c r="D4701" s="272" t="s">
        <v>1084</v>
      </c>
      <c r="E4701" s="272"/>
      <c r="F4701" s="273" t="s">
        <v>8275</v>
      </c>
      <c r="G4701" s="274">
        <v>304221440203</v>
      </c>
      <c r="H4701" s="273" t="s">
        <v>8282</v>
      </c>
      <c r="I4701" s="273" t="s">
        <v>5750</v>
      </c>
      <c r="J4701" s="273" t="s">
        <v>373</v>
      </c>
      <c r="K4701" s="275">
        <v>1.1628000000000001</v>
      </c>
      <c r="L4701" s="275">
        <v>1.1628000000000001</v>
      </c>
      <c r="M4701" s="275">
        <v>1.119415</v>
      </c>
      <c r="N4701" s="276">
        <v>3.731080151358789</v>
      </c>
      <c r="O4701" s="273"/>
      <c r="P4701" s="273"/>
    </row>
    <row r="4702" spans="1:16" s="11" customFormat="1">
      <c r="A4702" s="271">
        <v>4699</v>
      </c>
      <c r="C4702" s="272" t="s">
        <v>4213</v>
      </c>
      <c r="D4702" s="272" t="s">
        <v>1084</v>
      </c>
      <c r="E4702" s="272"/>
      <c r="F4702" s="273" t="s">
        <v>4380</v>
      </c>
      <c r="G4702" s="274">
        <v>304221540101</v>
      </c>
      <c r="H4702" s="273" t="s">
        <v>8283</v>
      </c>
      <c r="I4702" s="273" t="s">
        <v>5750</v>
      </c>
      <c r="J4702" s="273" t="s">
        <v>373</v>
      </c>
      <c r="K4702" s="275">
        <v>0.73616499999999996</v>
      </c>
      <c r="L4702" s="275">
        <v>0.73616499999999996</v>
      </c>
      <c r="M4702" s="275">
        <v>0.71277299999999999</v>
      </c>
      <c r="N4702" s="276">
        <v>3.1775485115429243</v>
      </c>
      <c r="O4702" s="273"/>
      <c r="P4702" s="273"/>
    </row>
    <row r="4703" spans="1:16" s="11" customFormat="1">
      <c r="A4703" s="271">
        <v>4700</v>
      </c>
      <c r="C4703" s="272" t="s">
        <v>4213</v>
      </c>
      <c r="D4703" s="272" t="s">
        <v>1084</v>
      </c>
      <c r="E4703" s="272"/>
      <c r="F4703" s="273" t="s">
        <v>4378</v>
      </c>
      <c r="G4703" s="274">
        <v>304221440301</v>
      </c>
      <c r="H4703" s="273" t="s">
        <v>8282</v>
      </c>
      <c r="I4703" s="273" t="s">
        <v>5750</v>
      </c>
      <c r="J4703" s="273" t="s">
        <v>373</v>
      </c>
      <c r="K4703" s="275">
        <v>0.64629999999999999</v>
      </c>
      <c r="L4703" s="275">
        <v>0.64629999999999999</v>
      </c>
      <c r="M4703" s="275">
        <v>0.62809199999999998</v>
      </c>
      <c r="N4703" s="276">
        <v>2.817267522822219</v>
      </c>
      <c r="O4703" s="273"/>
      <c r="P4703" s="273"/>
    </row>
    <row r="4704" spans="1:16" s="11" customFormat="1">
      <c r="A4704" s="271">
        <v>4701</v>
      </c>
      <c r="C4704" s="272" t="s">
        <v>4213</v>
      </c>
      <c r="D4704" s="272" t="s">
        <v>1084</v>
      </c>
      <c r="E4704" s="272"/>
      <c r="F4704" s="273" t="s">
        <v>8265</v>
      </c>
      <c r="G4704" s="274">
        <v>304221140301</v>
      </c>
      <c r="H4704" s="273" t="s">
        <v>8284</v>
      </c>
      <c r="I4704" s="273" t="s">
        <v>5750</v>
      </c>
      <c r="J4704" s="273" t="s">
        <v>373</v>
      </c>
      <c r="K4704" s="275">
        <v>1.0562</v>
      </c>
      <c r="L4704" s="275">
        <v>1.0562</v>
      </c>
      <c r="M4704" s="275">
        <v>1.0323899999999999</v>
      </c>
      <c r="N4704" s="276">
        <v>2.2543078962317846</v>
      </c>
      <c r="O4704" s="273"/>
      <c r="P4704" s="273"/>
    </row>
    <row r="4705" spans="1:16" s="11" customFormat="1">
      <c r="A4705" s="271">
        <v>4702</v>
      </c>
      <c r="C4705" s="272" t="s">
        <v>4213</v>
      </c>
      <c r="D4705" s="272" t="s">
        <v>1084</v>
      </c>
      <c r="E4705" s="272"/>
      <c r="F4705" s="273" t="s">
        <v>4399</v>
      </c>
      <c r="G4705" s="274">
        <v>304231240104</v>
      </c>
      <c r="H4705" s="273" t="s">
        <v>8285</v>
      </c>
      <c r="I4705" s="273" t="s">
        <v>5750</v>
      </c>
      <c r="J4705" s="273" t="s">
        <v>373</v>
      </c>
      <c r="K4705" s="275">
        <v>0.72119999999999995</v>
      </c>
      <c r="L4705" s="275">
        <v>0.72119999999999995</v>
      </c>
      <c r="M4705" s="275">
        <v>0.66738200000000003</v>
      </c>
      <c r="N4705" s="276">
        <v>7.4622850804215091</v>
      </c>
      <c r="O4705" s="273"/>
      <c r="P4705" s="273"/>
    </row>
    <row r="4706" spans="1:16" s="11" customFormat="1">
      <c r="A4706" s="271">
        <v>4703</v>
      </c>
      <c r="C4706" s="272" t="s">
        <v>4213</v>
      </c>
      <c r="D4706" s="272" t="s">
        <v>1084</v>
      </c>
      <c r="E4706" s="272"/>
      <c r="F4706" s="273" t="s">
        <v>8286</v>
      </c>
      <c r="G4706" s="274">
        <v>304241240203</v>
      </c>
      <c r="H4706" s="273" t="s">
        <v>8287</v>
      </c>
      <c r="I4706" s="273" t="s">
        <v>5750</v>
      </c>
      <c r="J4706" s="273" t="s">
        <v>373</v>
      </c>
      <c r="K4706" s="275">
        <v>0.86240000000000006</v>
      </c>
      <c r="L4706" s="275">
        <v>0.86240000000000006</v>
      </c>
      <c r="M4706" s="275">
        <v>0.81404299999999996</v>
      </c>
      <c r="N4706" s="276">
        <v>5.6072588126159655</v>
      </c>
      <c r="O4706" s="273"/>
      <c r="P4706" s="273"/>
    </row>
    <row r="4707" spans="1:16" s="11" customFormat="1">
      <c r="A4707" s="271">
        <v>4704</v>
      </c>
      <c r="C4707" s="272" t="s">
        <v>4213</v>
      </c>
      <c r="D4707" s="272" t="s">
        <v>1084</v>
      </c>
      <c r="E4707" s="272"/>
      <c r="F4707" s="273" t="s">
        <v>4392</v>
      </c>
      <c r="G4707" s="274">
        <v>304241240401</v>
      </c>
      <c r="H4707" s="273" t="s">
        <v>8288</v>
      </c>
      <c r="I4707" s="273" t="s">
        <v>5750</v>
      </c>
      <c r="J4707" s="273" t="s">
        <v>373</v>
      </c>
      <c r="K4707" s="275">
        <v>0.54176100000000005</v>
      </c>
      <c r="L4707" s="275">
        <v>0.54176100000000005</v>
      </c>
      <c r="M4707" s="275">
        <v>0.51161500000000004</v>
      </c>
      <c r="N4707" s="276">
        <v>5.5644463148879311</v>
      </c>
      <c r="O4707" s="273"/>
      <c r="P4707" s="273"/>
    </row>
    <row r="4708" spans="1:16" s="11" customFormat="1">
      <c r="A4708" s="271">
        <v>4705</v>
      </c>
      <c r="C4708" s="272" t="s">
        <v>4213</v>
      </c>
      <c r="D4708" s="272" t="s">
        <v>1084</v>
      </c>
      <c r="E4708" s="272"/>
      <c r="F4708" s="273" t="s">
        <v>8289</v>
      </c>
      <c r="G4708" s="274">
        <v>304241440302</v>
      </c>
      <c r="H4708" s="273" t="s">
        <v>6865</v>
      </c>
      <c r="I4708" s="273" t="s">
        <v>5750</v>
      </c>
      <c r="J4708" s="273" t="s">
        <v>373</v>
      </c>
      <c r="K4708" s="275">
        <v>0.41760000000000003</v>
      </c>
      <c r="L4708" s="275">
        <v>0.41760000000000003</v>
      </c>
      <c r="M4708" s="275">
        <v>0.39473200000000003</v>
      </c>
      <c r="N4708" s="276">
        <v>5.476053639846743</v>
      </c>
      <c r="O4708" s="273"/>
      <c r="P4708" s="273"/>
    </row>
    <row r="4709" spans="1:16" s="11" customFormat="1">
      <c r="A4709" s="271">
        <v>4706</v>
      </c>
      <c r="C4709" s="272" t="s">
        <v>4213</v>
      </c>
      <c r="D4709" s="272" t="s">
        <v>1084</v>
      </c>
      <c r="E4709" s="272"/>
      <c r="F4709" s="273" t="s">
        <v>4395</v>
      </c>
      <c r="G4709" s="274">
        <v>304241440104</v>
      </c>
      <c r="H4709" s="273" t="s">
        <v>8290</v>
      </c>
      <c r="I4709" s="273" t="s">
        <v>5750</v>
      </c>
      <c r="J4709" s="273" t="s">
        <v>373</v>
      </c>
      <c r="K4709" s="275">
        <v>1.1901600000000001</v>
      </c>
      <c r="L4709" s="275">
        <v>1.1901600000000001</v>
      </c>
      <c r="M4709" s="275">
        <v>1.126547</v>
      </c>
      <c r="N4709" s="276">
        <v>5.3449116085232351</v>
      </c>
      <c r="O4709" s="273"/>
      <c r="P4709" s="273"/>
    </row>
    <row r="4710" spans="1:16" s="11" customFormat="1">
      <c r="A4710" s="271">
        <v>4707</v>
      </c>
      <c r="C4710" s="272" t="s">
        <v>4213</v>
      </c>
      <c r="D4710" s="272" t="s">
        <v>1084</v>
      </c>
      <c r="E4710" s="272"/>
      <c r="F4710" s="273" t="s">
        <v>4397</v>
      </c>
      <c r="G4710" s="274">
        <v>304241340402</v>
      </c>
      <c r="H4710" s="273" t="s">
        <v>8291</v>
      </c>
      <c r="I4710" s="273" t="s">
        <v>5750</v>
      </c>
      <c r="J4710" s="273" t="s">
        <v>373</v>
      </c>
      <c r="K4710" s="275">
        <v>0.70499999999999996</v>
      </c>
      <c r="L4710" s="275">
        <v>0.70499999999999996</v>
      </c>
      <c r="M4710" s="275">
        <v>0.66736799999999996</v>
      </c>
      <c r="N4710" s="276">
        <v>5.3378723404255322</v>
      </c>
      <c r="O4710" s="273"/>
      <c r="P4710" s="273"/>
    </row>
    <row r="4711" spans="1:16" s="11" customFormat="1">
      <c r="A4711" s="271">
        <v>4708</v>
      </c>
      <c r="C4711" s="272" t="s">
        <v>4213</v>
      </c>
      <c r="D4711" s="272" t="s">
        <v>1084</v>
      </c>
      <c r="E4711" s="272"/>
      <c r="F4711" s="273" t="s">
        <v>8286</v>
      </c>
      <c r="G4711" s="274">
        <v>304241240201</v>
      </c>
      <c r="H4711" s="273" t="s">
        <v>6402</v>
      </c>
      <c r="I4711" s="273" t="s">
        <v>5750</v>
      </c>
      <c r="J4711" s="273" t="s">
        <v>373</v>
      </c>
      <c r="K4711" s="275">
        <v>0.28539999999999999</v>
      </c>
      <c r="L4711" s="275">
        <v>0.28539999999999999</v>
      </c>
      <c r="M4711" s="275">
        <v>0.27018599999999998</v>
      </c>
      <c r="N4711" s="276">
        <v>5.3307638402242485</v>
      </c>
      <c r="O4711" s="273"/>
      <c r="P4711" s="273"/>
    </row>
    <row r="4712" spans="1:16" s="11" customFormat="1">
      <c r="A4712" s="271">
        <v>4709</v>
      </c>
      <c r="C4712" s="272" t="s">
        <v>4213</v>
      </c>
      <c r="D4712" s="272" t="s">
        <v>1084</v>
      </c>
      <c r="E4712" s="272"/>
      <c r="F4712" s="273" t="s">
        <v>4390</v>
      </c>
      <c r="G4712" s="274">
        <v>304241440401</v>
      </c>
      <c r="H4712" s="273" t="s">
        <v>8292</v>
      </c>
      <c r="I4712" s="273" t="s">
        <v>5750</v>
      </c>
      <c r="J4712" s="273" t="s">
        <v>373</v>
      </c>
      <c r="K4712" s="275">
        <v>1.7289049999999999</v>
      </c>
      <c r="L4712" s="275">
        <v>1.7289049999999999</v>
      </c>
      <c r="M4712" s="275">
        <v>1.636862</v>
      </c>
      <c r="N4712" s="276">
        <v>5.3237742964477448</v>
      </c>
      <c r="O4712" s="273"/>
      <c r="P4712" s="273"/>
    </row>
    <row r="4713" spans="1:16" s="11" customFormat="1">
      <c r="A4713" s="271">
        <v>4710</v>
      </c>
      <c r="C4713" s="272" t="s">
        <v>4213</v>
      </c>
      <c r="D4713" s="272" t="s">
        <v>1084</v>
      </c>
      <c r="E4713" s="272"/>
      <c r="F4713" s="273" t="s">
        <v>8293</v>
      </c>
      <c r="G4713" s="274">
        <v>304241440502</v>
      </c>
      <c r="H4713" s="273" t="s">
        <v>8294</v>
      </c>
      <c r="I4713" s="273" t="s">
        <v>5762</v>
      </c>
      <c r="J4713" s="273" t="s">
        <v>373</v>
      </c>
      <c r="K4713" s="275">
        <v>0.36180000000000001</v>
      </c>
      <c r="L4713" s="275">
        <v>0.36180000000000001</v>
      </c>
      <c r="M4713" s="275">
        <v>0.34265200000000001</v>
      </c>
      <c r="N4713" s="276">
        <v>5.2924267551133219</v>
      </c>
      <c r="O4713" s="273"/>
      <c r="P4713" s="273"/>
    </row>
    <row r="4714" spans="1:16" s="11" customFormat="1">
      <c r="A4714" s="271">
        <v>4711</v>
      </c>
      <c r="C4714" s="272" t="s">
        <v>4213</v>
      </c>
      <c r="D4714" s="272" t="s">
        <v>1084</v>
      </c>
      <c r="E4714" s="272"/>
      <c r="F4714" s="273" t="s">
        <v>8286</v>
      </c>
      <c r="G4714" s="274">
        <v>304241240202</v>
      </c>
      <c r="H4714" s="273" t="s">
        <v>8295</v>
      </c>
      <c r="I4714" s="273" t="s">
        <v>5750</v>
      </c>
      <c r="J4714" s="273" t="s">
        <v>373</v>
      </c>
      <c r="K4714" s="275">
        <v>0.71779999999999999</v>
      </c>
      <c r="L4714" s="275">
        <v>0.71779999999999999</v>
      </c>
      <c r="M4714" s="275">
        <v>0.68042400000000003</v>
      </c>
      <c r="N4714" s="276">
        <v>5.2070214544441304</v>
      </c>
      <c r="O4714" s="273"/>
      <c r="P4714" s="273"/>
    </row>
    <row r="4715" spans="1:16" s="11" customFormat="1">
      <c r="A4715" s="271">
        <v>4712</v>
      </c>
      <c r="C4715" s="272" t="s">
        <v>4213</v>
      </c>
      <c r="D4715" s="272" t="s">
        <v>1084</v>
      </c>
      <c r="E4715" s="272"/>
      <c r="F4715" s="273" t="s">
        <v>8296</v>
      </c>
      <c r="G4715" s="274">
        <v>304241240504</v>
      </c>
      <c r="H4715" s="273" t="s">
        <v>6869</v>
      </c>
      <c r="I4715" s="273" t="s">
        <v>5750</v>
      </c>
      <c r="J4715" s="273" t="s">
        <v>373</v>
      </c>
      <c r="K4715" s="275">
        <v>0.45779999999999998</v>
      </c>
      <c r="L4715" s="275">
        <v>0.45779999999999998</v>
      </c>
      <c r="M4715" s="275">
        <v>0.43397799999999997</v>
      </c>
      <c r="N4715" s="276">
        <v>5.2035823503713434</v>
      </c>
      <c r="O4715" s="273"/>
      <c r="P4715" s="273"/>
    </row>
    <row r="4716" spans="1:16" s="11" customFormat="1">
      <c r="A4716" s="271">
        <v>4713</v>
      </c>
      <c r="C4716" s="272" t="s">
        <v>4213</v>
      </c>
      <c r="D4716" s="272" t="s">
        <v>1084</v>
      </c>
      <c r="E4716" s="272"/>
      <c r="F4716" s="273" t="s">
        <v>4395</v>
      </c>
      <c r="G4716" s="274">
        <v>304241440103</v>
      </c>
      <c r="H4716" s="273" t="s">
        <v>8297</v>
      </c>
      <c r="I4716" s="273" t="s">
        <v>5750</v>
      </c>
      <c r="J4716" s="273" t="s">
        <v>373</v>
      </c>
      <c r="K4716" s="275">
        <v>7.4773000000000006E-2</v>
      </c>
      <c r="L4716" s="275">
        <v>7.4773000000000006E-2</v>
      </c>
      <c r="M4716" s="275">
        <v>7.0898000000000003E-2</v>
      </c>
      <c r="N4716" s="276">
        <v>5.1823519184732501</v>
      </c>
      <c r="O4716" s="273"/>
      <c r="P4716" s="273"/>
    </row>
    <row r="4717" spans="1:16" s="11" customFormat="1">
      <c r="A4717" s="271">
        <v>4714</v>
      </c>
      <c r="C4717" s="272" t="s">
        <v>4213</v>
      </c>
      <c r="D4717" s="272" t="s">
        <v>1084</v>
      </c>
      <c r="E4717" s="272"/>
      <c r="F4717" s="273" t="s">
        <v>4386</v>
      </c>
      <c r="G4717" s="274">
        <v>304241240103</v>
      </c>
      <c r="H4717" s="273" t="s">
        <v>8298</v>
      </c>
      <c r="I4717" s="273" t="s">
        <v>5750</v>
      </c>
      <c r="J4717" s="273" t="s">
        <v>373</v>
      </c>
      <c r="K4717" s="275">
        <v>0.14891299999999999</v>
      </c>
      <c r="L4717" s="275">
        <v>0.14891299999999999</v>
      </c>
      <c r="M4717" s="275">
        <v>0.14136699999999999</v>
      </c>
      <c r="N4717" s="276">
        <v>5.0673883408433094</v>
      </c>
      <c r="O4717" s="273"/>
      <c r="P4717" s="273"/>
    </row>
    <row r="4718" spans="1:16" s="11" customFormat="1">
      <c r="A4718" s="271">
        <v>4715</v>
      </c>
      <c r="C4718" s="272" t="s">
        <v>4213</v>
      </c>
      <c r="D4718" s="272" t="s">
        <v>1084</v>
      </c>
      <c r="E4718" s="272"/>
      <c r="F4718" s="273" t="s">
        <v>4394</v>
      </c>
      <c r="G4718" s="274">
        <v>304241340102</v>
      </c>
      <c r="H4718" s="273" t="s">
        <v>8299</v>
      </c>
      <c r="I4718" s="273" t="s">
        <v>5750</v>
      </c>
      <c r="J4718" s="273" t="s">
        <v>373</v>
      </c>
      <c r="K4718" s="275">
        <v>0.40060000000000001</v>
      </c>
      <c r="L4718" s="275">
        <v>0.40060000000000001</v>
      </c>
      <c r="M4718" s="275">
        <v>0.38045200000000001</v>
      </c>
      <c r="N4718" s="276">
        <v>5.0294558162755862</v>
      </c>
      <c r="O4718" s="273"/>
      <c r="P4718" s="273"/>
    </row>
    <row r="4719" spans="1:16" s="11" customFormat="1">
      <c r="A4719" s="271">
        <v>4716</v>
      </c>
      <c r="C4719" s="272" t="s">
        <v>4213</v>
      </c>
      <c r="D4719" s="272" t="s">
        <v>1084</v>
      </c>
      <c r="E4719" s="272"/>
      <c r="F4719" s="273" t="s">
        <v>8300</v>
      </c>
      <c r="G4719" s="274">
        <v>304241240301</v>
      </c>
      <c r="H4719" s="273" t="s">
        <v>8301</v>
      </c>
      <c r="I4719" s="273" t="s">
        <v>5750</v>
      </c>
      <c r="J4719" s="273" t="s">
        <v>373</v>
      </c>
      <c r="K4719" s="275">
        <v>1.0096000000000001</v>
      </c>
      <c r="L4719" s="275">
        <v>1.0096000000000001</v>
      </c>
      <c r="M4719" s="275">
        <v>0.95907200000000004</v>
      </c>
      <c r="N4719" s="276">
        <v>5.0047543581616498</v>
      </c>
      <c r="O4719" s="273"/>
      <c r="P4719" s="273"/>
    </row>
    <row r="4720" spans="1:16" s="11" customFormat="1">
      <c r="A4720" s="271">
        <v>4717</v>
      </c>
      <c r="C4720" s="272" t="s">
        <v>4213</v>
      </c>
      <c r="D4720" s="272" t="s">
        <v>1084</v>
      </c>
      <c r="E4720" s="272"/>
      <c r="F4720" s="273" t="s">
        <v>4397</v>
      </c>
      <c r="G4720" s="274">
        <v>304241340403</v>
      </c>
      <c r="H4720" s="273" t="s">
        <v>8302</v>
      </c>
      <c r="I4720" s="273" t="s">
        <v>5750</v>
      </c>
      <c r="J4720" s="273" t="s">
        <v>373</v>
      </c>
      <c r="K4720" s="275">
        <v>0.34084500000000001</v>
      </c>
      <c r="L4720" s="275">
        <v>0.34084500000000001</v>
      </c>
      <c r="M4720" s="275">
        <v>0.32382899999999998</v>
      </c>
      <c r="N4720" s="276">
        <v>4.9922985521278092</v>
      </c>
      <c r="O4720" s="273"/>
      <c r="P4720" s="273"/>
    </row>
    <row r="4721" spans="1:16" s="11" customFormat="1">
      <c r="A4721" s="271">
        <v>4718</v>
      </c>
      <c r="C4721" s="272" t="s">
        <v>4213</v>
      </c>
      <c r="D4721" s="272" t="s">
        <v>1084</v>
      </c>
      <c r="E4721" s="272"/>
      <c r="F4721" s="273" t="s">
        <v>8293</v>
      </c>
      <c r="G4721" s="274">
        <v>304241440505</v>
      </c>
      <c r="H4721" s="273" t="s">
        <v>8303</v>
      </c>
      <c r="I4721" s="273" t="s">
        <v>5762</v>
      </c>
      <c r="J4721" s="273" t="s">
        <v>373</v>
      </c>
      <c r="K4721" s="275">
        <v>0.46151999999999999</v>
      </c>
      <c r="L4721" s="275">
        <v>0.46151999999999999</v>
      </c>
      <c r="M4721" s="275">
        <v>0.43882199999999999</v>
      </c>
      <c r="N4721" s="276">
        <v>4.9180967238689544</v>
      </c>
      <c r="O4721" s="273"/>
      <c r="P4721" s="273"/>
    </row>
    <row r="4722" spans="1:16" s="11" customFormat="1">
      <c r="A4722" s="271">
        <v>4719</v>
      </c>
      <c r="C4722" s="272" t="s">
        <v>4213</v>
      </c>
      <c r="D4722" s="272" t="s">
        <v>1084</v>
      </c>
      <c r="E4722" s="272"/>
      <c r="F4722" s="273" t="s">
        <v>8304</v>
      </c>
      <c r="G4722" s="274">
        <v>304241340301</v>
      </c>
      <c r="H4722" s="273" t="s">
        <v>8305</v>
      </c>
      <c r="I4722" s="273" t="s">
        <v>5750</v>
      </c>
      <c r="J4722" s="273" t="s">
        <v>373</v>
      </c>
      <c r="K4722" s="275">
        <v>0.1704</v>
      </c>
      <c r="L4722" s="275">
        <v>0.1704</v>
      </c>
      <c r="M4722" s="275">
        <v>0.162024</v>
      </c>
      <c r="N4722" s="276">
        <v>4.9154929577464754</v>
      </c>
      <c r="O4722" s="273"/>
      <c r="P4722" s="273"/>
    </row>
    <row r="4723" spans="1:16" s="11" customFormat="1">
      <c r="A4723" s="271">
        <v>4720</v>
      </c>
      <c r="C4723" s="272" t="s">
        <v>4213</v>
      </c>
      <c r="D4723" s="272" t="s">
        <v>1084</v>
      </c>
      <c r="E4723" s="272"/>
      <c r="F4723" s="273" t="s">
        <v>4400</v>
      </c>
      <c r="G4723" s="274">
        <v>304241140401</v>
      </c>
      <c r="H4723" s="273" t="s">
        <v>8306</v>
      </c>
      <c r="I4723" s="273" t="s">
        <v>5750</v>
      </c>
      <c r="J4723" s="273" t="s">
        <v>373</v>
      </c>
      <c r="K4723" s="275">
        <v>0.36143999999999998</v>
      </c>
      <c r="L4723" s="275">
        <v>0.36143999999999998</v>
      </c>
      <c r="M4723" s="275">
        <v>0.34390100000000001</v>
      </c>
      <c r="N4723" s="276">
        <v>4.8525343072155742</v>
      </c>
      <c r="O4723" s="273"/>
      <c r="P4723" s="273"/>
    </row>
    <row r="4724" spans="1:16" s="11" customFormat="1">
      <c r="A4724" s="271">
        <v>4721</v>
      </c>
      <c r="C4724" s="272" t="s">
        <v>4213</v>
      </c>
      <c r="D4724" s="272" t="s">
        <v>1084</v>
      </c>
      <c r="E4724" s="272"/>
      <c r="F4724" s="273" t="s">
        <v>4394</v>
      </c>
      <c r="G4724" s="274">
        <v>304241340105</v>
      </c>
      <c r="H4724" s="273" t="s">
        <v>8307</v>
      </c>
      <c r="I4724" s="273" t="s">
        <v>5750</v>
      </c>
      <c r="J4724" s="273" t="s">
        <v>373</v>
      </c>
      <c r="K4724" s="275">
        <v>0.38643699999999997</v>
      </c>
      <c r="L4724" s="275">
        <v>0.38643699999999997</v>
      </c>
      <c r="M4724" s="275">
        <v>0.367925</v>
      </c>
      <c r="N4724" s="276">
        <v>4.7904315580547339</v>
      </c>
      <c r="O4724" s="273"/>
      <c r="P4724" s="273"/>
    </row>
    <row r="4725" spans="1:16" s="11" customFormat="1">
      <c r="A4725" s="271">
        <v>4722</v>
      </c>
      <c r="C4725" s="272" t="s">
        <v>4213</v>
      </c>
      <c r="D4725" s="272" t="s">
        <v>1084</v>
      </c>
      <c r="E4725" s="272"/>
      <c r="F4725" s="273" t="s">
        <v>8296</v>
      </c>
      <c r="G4725" s="274">
        <v>304241240501</v>
      </c>
      <c r="H4725" s="273" t="s">
        <v>8308</v>
      </c>
      <c r="I4725" s="273" t="s">
        <v>5750</v>
      </c>
      <c r="J4725" s="273" t="s">
        <v>373</v>
      </c>
      <c r="K4725" s="275">
        <v>0.55520000000000003</v>
      </c>
      <c r="L4725" s="275">
        <v>0.55520000000000003</v>
      </c>
      <c r="M4725" s="275">
        <v>0.528694</v>
      </c>
      <c r="N4725" s="276">
        <v>4.7741354466858841</v>
      </c>
      <c r="O4725" s="273"/>
      <c r="P4725" s="273"/>
    </row>
    <row r="4726" spans="1:16" s="11" customFormat="1">
      <c r="A4726" s="271">
        <v>4723</v>
      </c>
      <c r="C4726" s="272" t="s">
        <v>4213</v>
      </c>
      <c r="D4726" s="272" t="s">
        <v>1084</v>
      </c>
      <c r="E4726" s="272"/>
      <c r="F4726" s="273" t="s">
        <v>8309</v>
      </c>
      <c r="G4726" s="274">
        <v>304241440204</v>
      </c>
      <c r="H4726" s="273" t="s">
        <v>8310</v>
      </c>
      <c r="I4726" s="273" t="s">
        <v>5750</v>
      </c>
      <c r="J4726" s="273" t="s">
        <v>373</v>
      </c>
      <c r="K4726" s="275">
        <v>0.4153</v>
      </c>
      <c r="L4726" s="275">
        <v>0.4153</v>
      </c>
      <c r="M4726" s="275">
        <v>0.39552100000000001</v>
      </c>
      <c r="N4726" s="276">
        <v>4.7625812665542959</v>
      </c>
      <c r="O4726" s="273"/>
      <c r="P4726" s="273"/>
    </row>
    <row r="4727" spans="1:16" s="11" customFormat="1">
      <c r="A4727" s="271">
        <v>4724</v>
      </c>
      <c r="C4727" s="272" t="s">
        <v>4213</v>
      </c>
      <c r="D4727" s="272" t="s">
        <v>1084</v>
      </c>
      <c r="E4727" s="272"/>
      <c r="F4727" s="273" t="s">
        <v>4392</v>
      </c>
      <c r="G4727" s="274">
        <v>304241240403</v>
      </c>
      <c r="H4727" s="273" t="s">
        <v>8311</v>
      </c>
      <c r="I4727" s="273" t="s">
        <v>5750</v>
      </c>
      <c r="J4727" s="273" t="s">
        <v>373</v>
      </c>
      <c r="K4727" s="275">
        <v>1.1367</v>
      </c>
      <c r="L4727" s="275">
        <v>1.1367</v>
      </c>
      <c r="M4727" s="275">
        <v>1.0835399999999999</v>
      </c>
      <c r="N4727" s="276">
        <v>4.6766956980733783</v>
      </c>
      <c r="O4727" s="273"/>
      <c r="P4727" s="273"/>
    </row>
    <row r="4728" spans="1:16" s="11" customFormat="1">
      <c r="A4728" s="271">
        <v>4725</v>
      </c>
      <c r="C4728" s="272" t="s">
        <v>4213</v>
      </c>
      <c r="D4728" s="272" t="s">
        <v>1084</v>
      </c>
      <c r="E4728" s="272"/>
      <c r="F4728" s="273" t="s">
        <v>4407</v>
      </c>
      <c r="G4728" s="274">
        <v>304241140502</v>
      </c>
      <c r="H4728" s="273" t="s">
        <v>8312</v>
      </c>
      <c r="I4728" s="273" t="s">
        <v>5750</v>
      </c>
      <c r="J4728" s="273" t="s">
        <v>373</v>
      </c>
      <c r="K4728" s="275">
        <v>0.28833999999999999</v>
      </c>
      <c r="L4728" s="275">
        <v>0.28833999999999999</v>
      </c>
      <c r="M4728" s="275">
        <v>0.27496500000000001</v>
      </c>
      <c r="N4728" s="276">
        <v>4.6386210723451375</v>
      </c>
      <c r="O4728" s="273"/>
      <c r="P4728" s="273"/>
    </row>
    <row r="4729" spans="1:16" s="11" customFormat="1">
      <c r="A4729" s="271">
        <v>4726</v>
      </c>
      <c r="C4729" s="272" t="s">
        <v>4213</v>
      </c>
      <c r="D4729" s="272" t="s">
        <v>1084</v>
      </c>
      <c r="E4729" s="272"/>
      <c r="F4729" s="273" t="s">
        <v>4395</v>
      </c>
      <c r="G4729" s="274">
        <v>304241440105</v>
      </c>
      <c r="H4729" s="273" t="s">
        <v>8313</v>
      </c>
      <c r="I4729" s="273" t="s">
        <v>5750</v>
      </c>
      <c r="J4729" s="273" t="s">
        <v>373</v>
      </c>
      <c r="K4729" s="275">
        <v>0.43434</v>
      </c>
      <c r="L4729" s="275">
        <v>0.43434</v>
      </c>
      <c r="M4729" s="275">
        <v>0.41468300000000002</v>
      </c>
      <c r="N4729" s="276">
        <v>4.5257171800893259</v>
      </c>
      <c r="O4729" s="273"/>
      <c r="P4729" s="273"/>
    </row>
    <row r="4730" spans="1:16" s="11" customFormat="1">
      <c r="A4730" s="271">
        <v>4727</v>
      </c>
      <c r="C4730" s="272" t="s">
        <v>4213</v>
      </c>
      <c r="D4730" s="272" t="s">
        <v>1084</v>
      </c>
      <c r="E4730" s="272"/>
      <c r="F4730" s="273" t="s">
        <v>8300</v>
      </c>
      <c r="G4730" s="274">
        <v>304241240302</v>
      </c>
      <c r="H4730" s="273" t="s">
        <v>8314</v>
      </c>
      <c r="I4730" s="273" t="s">
        <v>5750</v>
      </c>
      <c r="J4730" s="273" t="s">
        <v>373</v>
      </c>
      <c r="K4730" s="275">
        <v>0.41760000000000003</v>
      </c>
      <c r="L4730" s="275">
        <v>0.41760000000000003</v>
      </c>
      <c r="M4730" s="275">
        <v>0.39904099999999998</v>
      </c>
      <c r="N4730" s="276">
        <v>4.4442049808429234</v>
      </c>
      <c r="O4730" s="273"/>
      <c r="P4730" s="273"/>
    </row>
    <row r="4731" spans="1:16" s="11" customFormat="1">
      <c r="A4731" s="271">
        <v>4728</v>
      </c>
      <c r="C4731" s="272" t="s">
        <v>4213</v>
      </c>
      <c r="D4731" s="272" t="s">
        <v>1084</v>
      </c>
      <c r="E4731" s="272"/>
      <c r="F4731" s="273" t="s">
        <v>8293</v>
      </c>
      <c r="G4731" s="274">
        <v>304241440501</v>
      </c>
      <c r="H4731" s="273" t="s">
        <v>8315</v>
      </c>
      <c r="I4731" s="273" t="s">
        <v>5750</v>
      </c>
      <c r="J4731" s="273" t="s">
        <v>373</v>
      </c>
      <c r="K4731" s="275">
        <v>0.61413799999999996</v>
      </c>
      <c r="L4731" s="275">
        <v>0.61413799999999996</v>
      </c>
      <c r="M4731" s="275">
        <v>0.58718099999999995</v>
      </c>
      <c r="N4731" s="276">
        <v>4.3894043358333166</v>
      </c>
      <c r="O4731" s="273"/>
      <c r="P4731" s="273"/>
    </row>
    <row r="4732" spans="1:16" s="11" customFormat="1">
      <c r="A4732" s="271">
        <v>4729</v>
      </c>
      <c r="C4732" s="272" t="s">
        <v>4213</v>
      </c>
      <c r="D4732" s="272" t="s">
        <v>1084</v>
      </c>
      <c r="E4732" s="272"/>
      <c r="F4732" s="273" t="s">
        <v>8309</v>
      </c>
      <c r="G4732" s="274">
        <v>304241440201</v>
      </c>
      <c r="H4732" s="273" t="s">
        <v>8316</v>
      </c>
      <c r="I4732" s="273" t="s">
        <v>5750</v>
      </c>
      <c r="J4732" s="273" t="s">
        <v>373</v>
      </c>
      <c r="K4732" s="275">
        <v>0.51919999999999999</v>
      </c>
      <c r="L4732" s="275">
        <v>0.51919999999999999</v>
      </c>
      <c r="M4732" s="275">
        <v>0.49645</v>
      </c>
      <c r="N4732" s="276">
        <v>4.3817411402157145</v>
      </c>
      <c r="O4732" s="273"/>
      <c r="P4732" s="273"/>
    </row>
    <row r="4733" spans="1:16" s="11" customFormat="1">
      <c r="A4733" s="271">
        <v>4730</v>
      </c>
      <c r="C4733" s="272" t="s">
        <v>4213</v>
      </c>
      <c r="D4733" s="272" t="s">
        <v>1084</v>
      </c>
      <c r="E4733" s="272"/>
      <c r="F4733" s="273" t="s">
        <v>4386</v>
      </c>
      <c r="G4733" s="274">
        <v>304241240101</v>
      </c>
      <c r="H4733" s="273" t="s">
        <v>8317</v>
      </c>
      <c r="I4733" s="273" t="s">
        <v>5750</v>
      </c>
      <c r="J4733" s="273" t="s">
        <v>373</v>
      </c>
      <c r="K4733" s="275">
        <v>0.54618699999999998</v>
      </c>
      <c r="L4733" s="275">
        <v>0.54618699999999998</v>
      </c>
      <c r="M4733" s="275">
        <v>0.52229400000000004</v>
      </c>
      <c r="N4733" s="276">
        <v>4.3745090967013027</v>
      </c>
      <c r="O4733" s="273"/>
      <c r="P4733" s="273"/>
    </row>
    <row r="4734" spans="1:16" s="11" customFormat="1">
      <c r="A4734" s="271">
        <v>4731</v>
      </c>
      <c r="C4734" s="272" t="s">
        <v>4213</v>
      </c>
      <c r="D4734" s="272" t="s">
        <v>1084</v>
      </c>
      <c r="E4734" s="272"/>
      <c r="F4734" s="273" t="s">
        <v>8304</v>
      </c>
      <c r="G4734" s="274">
        <v>304241340302</v>
      </c>
      <c r="H4734" s="273" t="s">
        <v>8318</v>
      </c>
      <c r="I4734" s="273" t="s">
        <v>5750</v>
      </c>
      <c r="J4734" s="273" t="s">
        <v>373</v>
      </c>
      <c r="K4734" s="275">
        <v>1.1270500000000001</v>
      </c>
      <c r="L4734" s="275">
        <v>1.1270500000000001</v>
      </c>
      <c r="M4734" s="275">
        <v>1.077909</v>
      </c>
      <c r="N4734" s="276">
        <v>4.3601437380772898</v>
      </c>
      <c r="O4734" s="273"/>
      <c r="P4734" s="273"/>
    </row>
    <row r="4735" spans="1:16" s="11" customFormat="1">
      <c r="A4735" s="271">
        <v>4732</v>
      </c>
      <c r="C4735" s="272" t="s">
        <v>4213</v>
      </c>
      <c r="D4735" s="272" t="s">
        <v>1084</v>
      </c>
      <c r="E4735" s="272"/>
      <c r="F4735" s="273" t="s">
        <v>4395</v>
      </c>
      <c r="G4735" s="274">
        <v>304241440101</v>
      </c>
      <c r="H4735" s="273" t="s">
        <v>8319</v>
      </c>
      <c r="I4735" s="273" t="s">
        <v>5750</v>
      </c>
      <c r="J4735" s="273" t="s">
        <v>373</v>
      </c>
      <c r="K4735" s="275">
        <v>0.66520000000000001</v>
      </c>
      <c r="L4735" s="275">
        <v>0.66520000000000001</v>
      </c>
      <c r="M4735" s="275">
        <v>0.63626499999999997</v>
      </c>
      <c r="N4735" s="276">
        <v>4.3498196031268854</v>
      </c>
      <c r="O4735" s="273"/>
      <c r="P4735" s="273"/>
    </row>
    <row r="4736" spans="1:16" s="11" customFormat="1">
      <c r="A4736" s="271">
        <v>4733</v>
      </c>
      <c r="C4736" s="272" t="s">
        <v>4213</v>
      </c>
      <c r="D4736" s="272" t="s">
        <v>1084</v>
      </c>
      <c r="E4736" s="272"/>
      <c r="F4736" s="273" t="s">
        <v>4232</v>
      </c>
      <c r="G4736" s="274">
        <v>304421440301</v>
      </c>
      <c r="H4736" s="273" t="s">
        <v>8320</v>
      </c>
      <c r="I4736" s="273" t="s">
        <v>5750</v>
      </c>
      <c r="J4736" s="273" t="s">
        <v>373</v>
      </c>
      <c r="K4736" s="275">
        <v>0.38019999999999998</v>
      </c>
      <c r="L4736" s="275">
        <v>0.38019999999999998</v>
      </c>
      <c r="M4736" s="275">
        <v>0.36374099999999998</v>
      </c>
      <c r="N4736" s="276">
        <v>4.3290373487638085</v>
      </c>
      <c r="O4736" s="273"/>
      <c r="P4736" s="273"/>
    </row>
    <row r="4737" spans="1:16" s="11" customFormat="1">
      <c r="A4737" s="271">
        <v>4734</v>
      </c>
      <c r="C4737" s="272" t="s">
        <v>4213</v>
      </c>
      <c r="D4737" s="272" t="s">
        <v>1084</v>
      </c>
      <c r="E4737" s="272"/>
      <c r="F4737" s="273" t="s">
        <v>4394</v>
      </c>
      <c r="G4737" s="274">
        <v>304241340101</v>
      </c>
      <c r="H4737" s="273" t="s">
        <v>8321</v>
      </c>
      <c r="I4737" s="273" t="s">
        <v>5750</v>
      </c>
      <c r="J4737" s="273" t="s">
        <v>373</v>
      </c>
      <c r="K4737" s="275">
        <v>0.15926299999999999</v>
      </c>
      <c r="L4737" s="275">
        <v>0.15926299999999999</v>
      </c>
      <c r="M4737" s="275">
        <v>0.15243899999999999</v>
      </c>
      <c r="N4737" s="276">
        <v>4.2847365678154983</v>
      </c>
      <c r="O4737" s="273"/>
      <c r="P4737" s="273"/>
    </row>
    <row r="4738" spans="1:16" s="11" customFormat="1">
      <c r="A4738" s="271">
        <v>4735</v>
      </c>
      <c r="C4738" s="272" t="s">
        <v>4213</v>
      </c>
      <c r="D4738" s="272" t="s">
        <v>1084</v>
      </c>
      <c r="E4738" s="272"/>
      <c r="F4738" s="273" t="s">
        <v>4395</v>
      </c>
      <c r="G4738" s="274">
        <v>304241440106</v>
      </c>
      <c r="H4738" s="273" t="s">
        <v>8322</v>
      </c>
      <c r="I4738" s="273" t="s">
        <v>5750</v>
      </c>
      <c r="J4738" s="273" t="s">
        <v>373</v>
      </c>
      <c r="K4738" s="275">
        <v>0.70640000000000003</v>
      </c>
      <c r="L4738" s="275">
        <v>0.70640000000000003</v>
      </c>
      <c r="M4738" s="275">
        <v>0.67653600000000003</v>
      </c>
      <c r="N4738" s="276">
        <v>4.2276330690826729</v>
      </c>
      <c r="O4738" s="273"/>
      <c r="P4738" s="273"/>
    </row>
    <row r="4739" spans="1:16" s="11" customFormat="1">
      <c r="A4739" s="271">
        <v>4736</v>
      </c>
      <c r="C4739" s="272" t="s">
        <v>4213</v>
      </c>
      <c r="D4739" s="272" t="s">
        <v>1084</v>
      </c>
      <c r="E4739" s="272"/>
      <c r="F4739" s="273" t="s">
        <v>4388</v>
      </c>
      <c r="G4739" s="274">
        <v>304241140101</v>
      </c>
      <c r="H4739" s="273" t="s">
        <v>8323</v>
      </c>
      <c r="I4739" s="273" t="s">
        <v>5750</v>
      </c>
      <c r="J4739" s="273" t="s">
        <v>373</v>
      </c>
      <c r="K4739" s="275">
        <v>0.41320000000000001</v>
      </c>
      <c r="L4739" s="275">
        <v>0.41320000000000001</v>
      </c>
      <c r="M4739" s="275">
        <v>0.395762</v>
      </c>
      <c r="N4739" s="276">
        <v>4.2202323330106504</v>
      </c>
      <c r="O4739" s="273"/>
      <c r="P4739" s="273"/>
    </row>
    <row r="4740" spans="1:16" s="11" customFormat="1">
      <c r="A4740" s="271">
        <v>4737</v>
      </c>
      <c r="C4740" s="272" t="s">
        <v>4213</v>
      </c>
      <c r="D4740" s="272" t="s">
        <v>1084</v>
      </c>
      <c r="E4740" s="272"/>
      <c r="F4740" s="273" t="s">
        <v>8289</v>
      </c>
      <c r="G4740" s="274">
        <v>304241440304</v>
      </c>
      <c r="H4740" s="273" t="s">
        <v>8324</v>
      </c>
      <c r="I4740" s="273" t="s">
        <v>5750</v>
      </c>
      <c r="J4740" s="273" t="s">
        <v>373</v>
      </c>
      <c r="K4740" s="275">
        <v>0.56659999999999999</v>
      </c>
      <c r="L4740" s="275">
        <v>0.56659999999999999</v>
      </c>
      <c r="M4740" s="275">
        <v>0.54306699999999997</v>
      </c>
      <c r="N4740" s="276">
        <v>4.1533709848217484</v>
      </c>
      <c r="O4740" s="273"/>
      <c r="P4740" s="273"/>
    </row>
    <row r="4741" spans="1:16" s="11" customFormat="1">
      <c r="A4741" s="271">
        <v>4738</v>
      </c>
      <c r="C4741" s="272" t="s">
        <v>4213</v>
      </c>
      <c r="D4741" s="272" t="s">
        <v>1084</v>
      </c>
      <c r="E4741" s="272"/>
      <c r="F4741" s="273" t="s">
        <v>4407</v>
      </c>
      <c r="G4741" s="274">
        <v>304241140501</v>
      </c>
      <c r="H4741" s="273" t="s">
        <v>6767</v>
      </c>
      <c r="I4741" s="273" t="s">
        <v>5750</v>
      </c>
      <c r="J4741" s="273" t="s">
        <v>373</v>
      </c>
      <c r="K4741" s="275">
        <v>0.39141999999999999</v>
      </c>
      <c r="L4741" s="275">
        <v>0.39141999999999999</v>
      </c>
      <c r="M4741" s="275">
        <v>0.37568299999999999</v>
      </c>
      <c r="N4741" s="276">
        <v>4.0204894997700684</v>
      </c>
      <c r="O4741" s="273"/>
      <c r="P4741" s="273"/>
    </row>
    <row r="4742" spans="1:16" s="11" customFormat="1">
      <c r="A4742" s="271">
        <v>4739</v>
      </c>
      <c r="C4742" s="272" t="s">
        <v>4213</v>
      </c>
      <c r="D4742" s="272" t="s">
        <v>1084</v>
      </c>
      <c r="E4742" s="272"/>
      <c r="F4742" s="273" t="s">
        <v>4404</v>
      </c>
      <c r="G4742" s="274">
        <v>304241140202</v>
      </c>
      <c r="H4742" s="273" t="s">
        <v>8325</v>
      </c>
      <c r="I4742" s="273" t="s">
        <v>5750</v>
      </c>
      <c r="J4742" s="273" t="s">
        <v>373</v>
      </c>
      <c r="K4742" s="275">
        <v>0.79520000000000002</v>
      </c>
      <c r="L4742" s="275">
        <v>0.79520000000000002</v>
      </c>
      <c r="M4742" s="275">
        <v>0.76391600000000004</v>
      </c>
      <c r="N4742" s="276">
        <v>3.934104627766597</v>
      </c>
      <c r="O4742" s="273"/>
      <c r="P4742" s="273"/>
    </row>
    <row r="4743" spans="1:16" s="11" customFormat="1">
      <c r="A4743" s="271">
        <v>4740</v>
      </c>
      <c r="C4743" s="272" t="s">
        <v>4213</v>
      </c>
      <c r="D4743" s="272" t="s">
        <v>1084</v>
      </c>
      <c r="E4743" s="272"/>
      <c r="F4743" s="273" t="s">
        <v>8326</v>
      </c>
      <c r="G4743" s="274">
        <v>304241340202</v>
      </c>
      <c r="H4743" s="273" t="s">
        <v>8327</v>
      </c>
      <c r="I4743" s="273" t="s">
        <v>5750</v>
      </c>
      <c r="J4743" s="273" t="s">
        <v>373</v>
      </c>
      <c r="K4743" s="275">
        <v>0.51300000000000001</v>
      </c>
      <c r="L4743" s="275">
        <v>0.51300000000000001</v>
      </c>
      <c r="M4743" s="275">
        <v>0.49284600000000001</v>
      </c>
      <c r="N4743" s="276">
        <v>3.9286549707602347</v>
      </c>
      <c r="O4743" s="273"/>
      <c r="P4743" s="273"/>
    </row>
    <row r="4744" spans="1:16" s="11" customFormat="1">
      <c r="A4744" s="271">
        <v>4741</v>
      </c>
      <c r="C4744" s="272" t="s">
        <v>4213</v>
      </c>
      <c r="D4744" s="272" t="s">
        <v>1084</v>
      </c>
      <c r="E4744" s="272"/>
      <c r="F4744" s="273" t="s">
        <v>4388</v>
      </c>
      <c r="G4744" s="274">
        <v>304241140102</v>
      </c>
      <c r="H4744" s="273" t="s">
        <v>8328</v>
      </c>
      <c r="I4744" s="273" t="s">
        <v>5750</v>
      </c>
      <c r="J4744" s="273" t="s">
        <v>373</v>
      </c>
      <c r="K4744" s="275">
        <v>0.11269999999999999</v>
      </c>
      <c r="L4744" s="275">
        <v>0.11269999999999999</v>
      </c>
      <c r="M4744" s="275">
        <v>0.108335</v>
      </c>
      <c r="N4744" s="276">
        <v>3.8731144631765697</v>
      </c>
      <c r="O4744" s="273"/>
      <c r="P4744" s="273"/>
    </row>
    <row r="4745" spans="1:16" s="11" customFormat="1">
      <c r="A4745" s="271">
        <v>4742</v>
      </c>
      <c r="C4745" s="272" t="s">
        <v>4213</v>
      </c>
      <c r="D4745" s="272" t="s">
        <v>1084</v>
      </c>
      <c r="E4745" s="272"/>
      <c r="F4745" s="273" t="s">
        <v>4232</v>
      </c>
      <c r="G4745" s="274">
        <v>304421440302</v>
      </c>
      <c r="H4745" s="273" t="s">
        <v>8329</v>
      </c>
      <c r="I4745" s="273" t="s">
        <v>5750</v>
      </c>
      <c r="J4745" s="273" t="s">
        <v>373</v>
      </c>
      <c r="K4745" s="275">
        <v>0.4224</v>
      </c>
      <c r="L4745" s="275">
        <v>0.4224</v>
      </c>
      <c r="M4745" s="275">
        <v>0.40619699999999997</v>
      </c>
      <c r="N4745" s="276">
        <v>3.8359375000000058</v>
      </c>
      <c r="O4745" s="273"/>
      <c r="P4745" s="273"/>
    </row>
    <row r="4746" spans="1:16" s="11" customFormat="1">
      <c r="A4746" s="271">
        <v>4743</v>
      </c>
      <c r="C4746" s="272" t="s">
        <v>4213</v>
      </c>
      <c r="D4746" s="272" t="s">
        <v>1084</v>
      </c>
      <c r="E4746" s="272"/>
      <c r="F4746" s="273" t="s">
        <v>8289</v>
      </c>
      <c r="G4746" s="274">
        <v>304241440301</v>
      </c>
      <c r="H4746" s="273" t="s">
        <v>8330</v>
      </c>
      <c r="I4746" s="273" t="s">
        <v>5750</v>
      </c>
      <c r="J4746" s="273" t="s">
        <v>373</v>
      </c>
      <c r="K4746" s="275">
        <v>3.2199999999999999E-2</v>
      </c>
      <c r="L4746" s="275">
        <v>3.2199999999999999E-2</v>
      </c>
      <c r="M4746" s="275">
        <v>3.1050000000000001E-2</v>
      </c>
      <c r="N4746" s="276">
        <v>3.5714285714285663</v>
      </c>
      <c r="O4746" s="273"/>
      <c r="P4746" s="273"/>
    </row>
    <row r="4747" spans="1:16" s="11" customFormat="1">
      <c r="A4747" s="271">
        <v>4744</v>
      </c>
      <c r="C4747" s="272" t="s">
        <v>4213</v>
      </c>
      <c r="D4747" s="272" t="s">
        <v>1084</v>
      </c>
      <c r="E4747" s="272"/>
      <c r="F4747" s="273" t="s">
        <v>4388</v>
      </c>
      <c r="G4747" s="274">
        <v>304241140104</v>
      </c>
      <c r="H4747" s="273" t="s">
        <v>8331</v>
      </c>
      <c r="I4747" s="273" t="s">
        <v>5750</v>
      </c>
      <c r="J4747" s="273" t="s">
        <v>373</v>
      </c>
      <c r="K4747" s="275">
        <v>0.49609999999999999</v>
      </c>
      <c r="L4747" s="275">
        <v>0.49609999999999999</v>
      </c>
      <c r="M4747" s="275">
        <v>0.47913699999999998</v>
      </c>
      <c r="N4747" s="276">
        <v>3.4192703084055651</v>
      </c>
      <c r="O4747" s="273"/>
      <c r="P4747" s="273"/>
    </row>
    <row r="4748" spans="1:16" s="11" customFormat="1">
      <c r="A4748" s="271">
        <v>4745</v>
      </c>
      <c r="C4748" s="272" t="s">
        <v>4213</v>
      </c>
      <c r="D4748" s="272" t="s">
        <v>1084</v>
      </c>
      <c r="E4748" s="272"/>
      <c r="F4748" s="273" t="s">
        <v>8289</v>
      </c>
      <c r="G4748" s="274">
        <v>304241440303</v>
      </c>
      <c r="H4748" s="273" t="s">
        <v>8332</v>
      </c>
      <c r="I4748" s="273" t="s">
        <v>5750</v>
      </c>
      <c r="J4748" s="273" t="s">
        <v>373</v>
      </c>
      <c r="K4748" s="275">
        <v>0.21579999999999999</v>
      </c>
      <c r="L4748" s="275">
        <v>0.21579999999999999</v>
      </c>
      <c r="M4748" s="275">
        <v>0.20846600000000001</v>
      </c>
      <c r="N4748" s="276">
        <v>3.398517145505088</v>
      </c>
      <c r="O4748" s="273"/>
      <c r="P4748" s="273"/>
    </row>
    <row r="4749" spans="1:16" s="11" customFormat="1">
      <c r="A4749" s="271">
        <v>4746</v>
      </c>
      <c r="C4749" s="272" t="s">
        <v>4213</v>
      </c>
      <c r="D4749" s="272" t="s">
        <v>1084</v>
      </c>
      <c r="E4749" s="272"/>
      <c r="F4749" s="273" t="s">
        <v>8326</v>
      </c>
      <c r="G4749" s="274">
        <v>304241340201</v>
      </c>
      <c r="H4749" s="273" t="s">
        <v>8333</v>
      </c>
      <c r="I4749" s="273" t="s">
        <v>5750</v>
      </c>
      <c r="J4749" s="273" t="s">
        <v>373</v>
      </c>
      <c r="K4749" s="275">
        <v>0.46200000000000002</v>
      </c>
      <c r="L4749" s="275">
        <v>0.46200000000000002</v>
      </c>
      <c r="M4749" s="275">
        <v>0.44632300000000003</v>
      </c>
      <c r="N4749" s="276">
        <v>3.3932900432900426</v>
      </c>
      <c r="O4749" s="273"/>
      <c r="P4749" s="273"/>
    </row>
    <row r="4750" spans="1:16" s="11" customFormat="1">
      <c r="A4750" s="271">
        <v>4747</v>
      </c>
      <c r="C4750" s="272" t="s">
        <v>4213</v>
      </c>
      <c r="D4750" s="272" t="s">
        <v>1084</v>
      </c>
      <c r="E4750" s="272"/>
      <c r="F4750" s="273" t="s">
        <v>8296</v>
      </c>
      <c r="G4750" s="274">
        <v>304241240503</v>
      </c>
      <c r="H4750" s="273" t="s">
        <v>6833</v>
      </c>
      <c r="I4750" s="273" t="s">
        <v>5750</v>
      </c>
      <c r="J4750" s="273" t="s">
        <v>373</v>
      </c>
      <c r="K4750" s="275">
        <v>0.1</v>
      </c>
      <c r="L4750" s="275">
        <v>0.1</v>
      </c>
      <c r="M4750" s="275">
        <v>9.6832000000000001E-2</v>
      </c>
      <c r="N4750" s="276">
        <v>3.1680000000000041</v>
      </c>
      <c r="O4750" s="273"/>
      <c r="P4750" s="273"/>
    </row>
    <row r="4751" spans="1:16" s="11" customFormat="1">
      <c r="A4751" s="271">
        <v>4748</v>
      </c>
      <c r="C4751" s="272" t="s">
        <v>4213</v>
      </c>
      <c r="D4751" s="272" t="s">
        <v>1084</v>
      </c>
      <c r="E4751" s="272"/>
      <c r="F4751" s="273" t="s">
        <v>8309</v>
      </c>
      <c r="G4751" s="274">
        <v>304241440202</v>
      </c>
      <c r="H4751" s="273" t="s">
        <v>8334</v>
      </c>
      <c r="I4751" s="273" t="s">
        <v>5750</v>
      </c>
      <c r="J4751" s="273" t="s">
        <v>373</v>
      </c>
      <c r="K4751" s="275">
        <v>0.25319999999999998</v>
      </c>
      <c r="L4751" s="275">
        <v>0.25319999999999998</v>
      </c>
      <c r="M4751" s="275">
        <v>0.24531700000000001</v>
      </c>
      <c r="N4751" s="276">
        <v>3.1133491311216326</v>
      </c>
      <c r="O4751" s="273"/>
      <c r="P4751" s="273"/>
    </row>
    <row r="4752" spans="1:16" s="11" customFormat="1">
      <c r="A4752" s="271">
        <v>4749</v>
      </c>
      <c r="C4752" s="272" t="s">
        <v>4213</v>
      </c>
      <c r="D4752" s="272" t="s">
        <v>1084</v>
      </c>
      <c r="E4752" s="272"/>
      <c r="F4752" s="273" t="s">
        <v>4402</v>
      </c>
      <c r="G4752" s="274">
        <v>304241140302</v>
      </c>
      <c r="H4752" s="273" t="s">
        <v>8335</v>
      </c>
      <c r="I4752" s="273" t="s">
        <v>5750</v>
      </c>
      <c r="J4752" s="273" t="s">
        <v>373</v>
      </c>
      <c r="K4752" s="275">
        <v>0.41520000000000001</v>
      </c>
      <c r="L4752" s="275">
        <v>0.41520000000000001</v>
      </c>
      <c r="M4752" s="275">
        <v>0.403034</v>
      </c>
      <c r="N4752" s="276">
        <v>2.9301541425818907</v>
      </c>
      <c r="O4752" s="273"/>
      <c r="P4752" s="273"/>
    </row>
    <row r="4753" spans="1:16" s="11" customFormat="1">
      <c r="A4753" s="271">
        <v>4750</v>
      </c>
      <c r="C4753" s="272" t="s">
        <v>4213</v>
      </c>
      <c r="D4753" s="272" t="s">
        <v>1084</v>
      </c>
      <c r="E4753" s="272"/>
      <c r="F4753" s="273" t="s">
        <v>4400</v>
      </c>
      <c r="G4753" s="274">
        <v>304241140402</v>
      </c>
      <c r="H4753" s="273" t="s">
        <v>8336</v>
      </c>
      <c r="I4753" s="273" t="s">
        <v>5750</v>
      </c>
      <c r="J4753" s="273" t="s">
        <v>373</v>
      </c>
      <c r="K4753" s="275">
        <v>0.67279999999999995</v>
      </c>
      <c r="L4753" s="275">
        <v>0.67279999999999995</v>
      </c>
      <c r="M4753" s="275">
        <v>0.653393</v>
      </c>
      <c r="N4753" s="276">
        <v>2.8845124851367352</v>
      </c>
      <c r="O4753" s="273"/>
      <c r="P4753" s="273"/>
    </row>
    <row r="4754" spans="1:16" s="11" customFormat="1">
      <c r="A4754" s="271">
        <v>4751</v>
      </c>
      <c r="C4754" s="272" t="s">
        <v>4213</v>
      </c>
      <c r="D4754" s="272" t="s">
        <v>1084</v>
      </c>
      <c r="E4754" s="272"/>
      <c r="F4754" s="273" t="s">
        <v>8309</v>
      </c>
      <c r="G4754" s="274">
        <v>304241440203</v>
      </c>
      <c r="H4754" s="273" t="s">
        <v>8322</v>
      </c>
      <c r="I4754" s="273" t="s">
        <v>5750</v>
      </c>
      <c r="J4754" s="273" t="s">
        <v>373</v>
      </c>
      <c r="K4754" s="275">
        <v>0.1532</v>
      </c>
      <c r="L4754" s="275">
        <v>0.1532</v>
      </c>
      <c r="M4754" s="275">
        <v>0.14879899999999999</v>
      </c>
      <c r="N4754" s="276">
        <v>2.8727154046997496</v>
      </c>
      <c r="O4754" s="273"/>
      <c r="P4754" s="273"/>
    </row>
    <row r="4755" spans="1:16" s="11" customFormat="1">
      <c r="A4755" s="271">
        <v>4752</v>
      </c>
      <c r="C4755" s="272" t="s">
        <v>4213</v>
      </c>
      <c r="D4755" s="272" t="s">
        <v>1084</v>
      </c>
      <c r="E4755" s="272"/>
      <c r="F4755" s="273" t="s">
        <v>8296</v>
      </c>
      <c r="G4755" s="274">
        <v>304241240502</v>
      </c>
      <c r="H4755" s="273" t="s">
        <v>8337</v>
      </c>
      <c r="I4755" s="273" t="s">
        <v>5750</v>
      </c>
      <c r="J4755" s="273" t="s">
        <v>373</v>
      </c>
      <c r="K4755" s="275">
        <v>0.48780000000000001</v>
      </c>
      <c r="L4755" s="275">
        <v>0.48780000000000001</v>
      </c>
      <c r="M4755" s="275">
        <v>0.47388999999999998</v>
      </c>
      <c r="N4755" s="276">
        <v>2.8515785157851647</v>
      </c>
      <c r="O4755" s="273"/>
      <c r="P4755" s="273"/>
    </row>
    <row r="4756" spans="1:16" s="11" customFormat="1">
      <c r="A4756" s="271">
        <v>4753</v>
      </c>
      <c r="C4756" s="272" t="s">
        <v>4213</v>
      </c>
      <c r="D4756" s="272" t="s">
        <v>1084</v>
      </c>
      <c r="E4756" s="272"/>
      <c r="F4756" s="273" t="s">
        <v>4402</v>
      </c>
      <c r="G4756" s="274">
        <v>304241140304</v>
      </c>
      <c r="H4756" s="273" t="s">
        <v>8338</v>
      </c>
      <c r="I4756" s="273" t="s">
        <v>5750</v>
      </c>
      <c r="J4756" s="273" t="s">
        <v>373</v>
      </c>
      <c r="K4756" s="275">
        <v>0.70128000000000001</v>
      </c>
      <c r="L4756" s="275">
        <v>0.70128000000000001</v>
      </c>
      <c r="M4756" s="275">
        <v>0.68335400000000002</v>
      </c>
      <c r="N4756" s="276">
        <v>2.556182979694273</v>
      </c>
      <c r="O4756" s="273"/>
      <c r="P4756" s="273"/>
    </row>
    <row r="4757" spans="1:16" s="11" customFormat="1">
      <c r="A4757" s="271">
        <v>4754</v>
      </c>
      <c r="C4757" s="272" t="s">
        <v>4213</v>
      </c>
      <c r="D4757" s="272" t="s">
        <v>1084</v>
      </c>
      <c r="E4757" s="272"/>
      <c r="F4757" s="273" t="s">
        <v>4404</v>
      </c>
      <c r="G4757" s="274">
        <v>304241140203</v>
      </c>
      <c r="H4757" s="273" t="s">
        <v>8339</v>
      </c>
      <c r="I4757" s="273" t="s">
        <v>5750</v>
      </c>
      <c r="J4757" s="273" t="s">
        <v>373</v>
      </c>
      <c r="K4757" s="275">
        <v>0.1336</v>
      </c>
      <c r="L4757" s="275">
        <v>0.1336</v>
      </c>
      <c r="M4757" s="275">
        <v>0.13136200000000001</v>
      </c>
      <c r="N4757" s="276">
        <v>1.675149700598795</v>
      </c>
      <c r="O4757" s="273"/>
      <c r="P4757" s="273"/>
    </row>
    <row r="4758" spans="1:16" s="11" customFormat="1">
      <c r="A4758" s="271">
        <v>4755</v>
      </c>
      <c r="C4758" s="272" t="s">
        <v>4213</v>
      </c>
      <c r="D4758" s="272" t="s">
        <v>1084</v>
      </c>
      <c r="E4758" s="272"/>
      <c r="F4758" s="273" t="s">
        <v>4415</v>
      </c>
      <c r="G4758" s="274">
        <v>304231440207</v>
      </c>
      <c r="H4758" s="273" t="s">
        <v>8340</v>
      </c>
      <c r="I4758" s="273" t="s">
        <v>5750</v>
      </c>
      <c r="J4758" s="273" t="s">
        <v>373</v>
      </c>
      <c r="K4758" s="275">
        <v>1.0754699999999999</v>
      </c>
      <c r="L4758" s="275">
        <v>1.0754699999999999</v>
      </c>
      <c r="M4758" s="275">
        <v>0.79921900000000001</v>
      </c>
      <c r="N4758" s="276">
        <v>25.68653704891814</v>
      </c>
      <c r="O4758" s="273"/>
      <c r="P4758" s="273"/>
    </row>
    <row r="4759" spans="1:16" s="11" customFormat="1">
      <c r="A4759" s="271">
        <v>4756</v>
      </c>
      <c r="C4759" s="272" t="s">
        <v>4213</v>
      </c>
      <c r="D4759" s="272" t="s">
        <v>1084</v>
      </c>
      <c r="E4759" s="272"/>
      <c r="F4759" s="273" t="s">
        <v>4411</v>
      </c>
      <c r="G4759" s="274">
        <v>304231440404</v>
      </c>
      <c r="H4759" s="273" t="s">
        <v>8341</v>
      </c>
      <c r="I4759" s="273" t="s">
        <v>5750</v>
      </c>
      <c r="J4759" s="273" t="s">
        <v>373</v>
      </c>
      <c r="K4759" s="275">
        <v>0.41799999999999998</v>
      </c>
      <c r="L4759" s="275">
        <v>0.41799999999999998</v>
      </c>
      <c r="M4759" s="275">
        <v>0.31556400000000001</v>
      </c>
      <c r="N4759" s="276">
        <v>24.506220095693774</v>
      </c>
      <c r="O4759" s="273"/>
      <c r="P4759" s="273"/>
    </row>
    <row r="4760" spans="1:16" s="11" customFormat="1">
      <c r="A4760" s="271">
        <v>4757</v>
      </c>
      <c r="C4760" s="272" t="s">
        <v>4213</v>
      </c>
      <c r="D4760" s="272" t="s">
        <v>1084</v>
      </c>
      <c r="E4760" s="272"/>
      <c r="F4760" s="273" t="s">
        <v>4415</v>
      </c>
      <c r="G4760" s="274">
        <v>304231440203</v>
      </c>
      <c r="H4760" s="273" t="s">
        <v>8342</v>
      </c>
      <c r="I4760" s="273" t="s">
        <v>5750</v>
      </c>
      <c r="J4760" s="273" t="s">
        <v>373</v>
      </c>
      <c r="K4760" s="275">
        <v>0.69810000000000005</v>
      </c>
      <c r="L4760" s="275">
        <v>0.69810000000000005</v>
      </c>
      <c r="M4760" s="275">
        <v>0.55130000000000001</v>
      </c>
      <c r="N4760" s="276">
        <v>21.028505944707064</v>
      </c>
      <c r="O4760" s="273"/>
      <c r="P4760" s="273"/>
    </row>
    <row r="4761" spans="1:16" s="11" customFormat="1">
      <c r="A4761" s="271">
        <v>4758</v>
      </c>
      <c r="C4761" s="272" t="s">
        <v>4213</v>
      </c>
      <c r="D4761" s="272" t="s">
        <v>1084</v>
      </c>
      <c r="E4761" s="272"/>
      <c r="F4761" s="273" t="s">
        <v>4421</v>
      </c>
      <c r="G4761" s="274">
        <v>304231440104</v>
      </c>
      <c r="H4761" s="273" t="s">
        <v>8343</v>
      </c>
      <c r="I4761" s="273" t="s">
        <v>5750</v>
      </c>
      <c r="J4761" s="273" t="s">
        <v>373</v>
      </c>
      <c r="K4761" s="275">
        <v>0.60370000000000001</v>
      </c>
      <c r="L4761" s="275">
        <v>0.60370000000000001</v>
      </c>
      <c r="M4761" s="275">
        <v>0.47915799999999997</v>
      </c>
      <c r="N4761" s="276">
        <v>20.629783004803716</v>
      </c>
      <c r="O4761" s="273"/>
      <c r="P4761" s="273"/>
    </row>
    <row r="4762" spans="1:16" s="11" customFormat="1">
      <c r="A4762" s="271">
        <v>4759</v>
      </c>
      <c r="C4762" s="272" t="s">
        <v>4213</v>
      </c>
      <c r="D4762" s="272" t="s">
        <v>1084</v>
      </c>
      <c r="E4762" s="272"/>
      <c r="F4762" s="273" t="s">
        <v>8344</v>
      </c>
      <c r="G4762" s="274">
        <v>304231440302</v>
      </c>
      <c r="H4762" s="273" t="s">
        <v>8345</v>
      </c>
      <c r="I4762" s="273" t="s">
        <v>5750</v>
      </c>
      <c r="J4762" s="273" t="s">
        <v>373</v>
      </c>
      <c r="K4762" s="275">
        <v>0.57599999999999996</v>
      </c>
      <c r="L4762" s="275">
        <v>0.57599999999999996</v>
      </c>
      <c r="M4762" s="275">
        <v>0.41905999999999999</v>
      </c>
      <c r="N4762" s="276">
        <v>27.246527777777775</v>
      </c>
      <c r="O4762" s="273"/>
      <c r="P4762" s="273"/>
    </row>
    <row r="4763" spans="1:16" s="11" customFormat="1">
      <c r="A4763" s="271">
        <v>4760</v>
      </c>
      <c r="C4763" s="272" t="s">
        <v>4213</v>
      </c>
      <c r="D4763" s="272" t="s">
        <v>1084</v>
      </c>
      <c r="E4763" s="272"/>
      <c r="F4763" s="273" t="s">
        <v>4421</v>
      </c>
      <c r="G4763" s="274">
        <v>304231440110</v>
      </c>
      <c r="H4763" s="273" t="s">
        <v>8346</v>
      </c>
      <c r="I4763" s="273" t="s">
        <v>5750</v>
      </c>
      <c r="J4763" s="273" t="s">
        <v>373</v>
      </c>
      <c r="K4763" s="275">
        <v>0.92659999999999998</v>
      </c>
      <c r="L4763" s="275">
        <v>0.92659999999999998</v>
      </c>
      <c r="M4763" s="275">
        <v>0.68330199999999996</v>
      </c>
      <c r="N4763" s="276">
        <v>26.257068853874383</v>
      </c>
      <c r="O4763" s="273"/>
      <c r="P4763" s="273"/>
    </row>
    <row r="4764" spans="1:16" s="11" customFormat="1">
      <c r="A4764" s="271">
        <v>4761</v>
      </c>
      <c r="C4764" s="272" t="s">
        <v>4213</v>
      </c>
      <c r="D4764" s="272" t="s">
        <v>1084</v>
      </c>
      <c r="E4764" s="272"/>
      <c r="F4764" s="273" t="s">
        <v>4421</v>
      </c>
      <c r="G4764" s="274">
        <v>304231440103</v>
      </c>
      <c r="H4764" s="273" t="s">
        <v>8347</v>
      </c>
      <c r="I4764" s="273" t="s">
        <v>5750</v>
      </c>
      <c r="J4764" s="273" t="s">
        <v>373</v>
      </c>
      <c r="K4764" s="275">
        <v>0.315</v>
      </c>
      <c r="L4764" s="275">
        <v>0.315</v>
      </c>
      <c r="M4764" s="275">
        <v>0.254193</v>
      </c>
      <c r="N4764" s="276">
        <v>19.303809523809523</v>
      </c>
      <c r="O4764" s="273"/>
      <c r="P4764" s="273"/>
    </row>
    <row r="4765" spans="1:16" s="11" customFormat="1">
      <c r="A4765" s="271">
        <v>4762</v>
      </c>
      <c r="C4765" s="272" t="s">
        <v>4213</v>
      </c>
      <c r="D4765" s="272" t="s">
        <v>1084</v>
      </c>
      <c r="E4765" s="272"/>
      <c r="F4765" s="273" t="s">
        <v>4421</v>
      </c>
      <c r="G4765" s="274">
        <v>304231440108</v>
      </c>
      <c r="H4765" s="273" t="s">
        <v>8348</v>
      </c>
      <c r="I4765" s="273" t="s">
        <v>5750</v>
      </c>
      <c r="J4765" s="273" t="s">
        <v>373</v>
      </c>
      <c r="K4765" s="275">
        <v>0.39319999999999999</v>
      </c>
      <c r="L4765" s="275">
        <v>0.39319999999999999</v>
      </c>
      <c r="M4765" s="275">
        <v>0.33580500000000002</v>
      </c>
      <c r="N4765" s="276">
        <v>14.596897253306199</v>
      </c>
      <c r="O4765" s="273"/>
      <c r="P4765" s="273"/>
    </row>
    <row r="4766" spans="1:16" s="11" customFormat="1">
      <c r="A4766" s="271">
        <v>4763</v>
      </c>
      <c r="C4766" s="272" t="s">
        <v>4213</v>
      </c>
      <c r="D4766" s="272" t="s">
        <v>1084</v>
      </c>
      <c r="E4766" s="272"/>
      <c r="F4766" s="273" t="s">
        <v>4421</v>
      </c>
      <c r="G4766" s="274">
        <v>304231440101</v>
      </c>
      <c r="H4766" s="273" t="s">
        <v>8349</v>
      </c>
      <c r="I4766" s="273" t="s">
        <v>5750</v>
      </c>
      <c r="J4766" s="273" t="s">
        <v>373</v>
      </c>
      <c r="K4766" s="275">
        <v>0.57879999999999998</v>
      </c>
      <c r="L4766" s="275">
        <v>0.57879999999999998</v>
      </c>
      <c r="M4766" s="275">
        <v>0.50090800000000002</v>
      </c>
      <c r="N4766" s="276">
        <v>13.457498272287486</v>
      </c>
      <c r="O4766" s="273"/>
      <c r="P4766" s="273"/>
    </row>
    <row r="4767" spans="1:16" s="11" customFormat="1">
      <c r="A4767" s="271">
        <v>4764</v>
      </c>
      <c r="C4767" s="272" t="s">
        <v>4213</v>
      </c>
      <c r="D4767" s="272" t="s">
        <v>1084</v>
      </c>
      <c r="E4767" s="272"/>
      <c r="F4767" s="273" t="s">
        <v>4429</v>
      </c>
      <c r="G4767" s="274">
        <v>304231340101</v>
      </c>
      <c r="H4767" s="273" t="s">
        <v>8350</v>
      </c>
      <c r="I4767" s="273" t="s">
        <v>5750</v>
      </c>
      <c r="J4767" s="273" t="s">
        <v>373</v>
      </c>
      <c r="K4767" s="275">
        <v>1.294</v>
      </c>
      <c r="L4767" s="275">
        <v>1.294</v>
      </c>
      <c r="M4767" s="275">
        <v>1.1979359999999999</v>
      </c>
      <c r="N4767" s="276">
        <v>7.4238021638330878</v>
      </c>
      <c r="O4767" s="273"/>
      <c r="P4767" s="273"/>
    </row>
    <row r="4768" spans="1:16" s="11" customFormat="1">
      <c r="A4768" s="271">
        <v>4765</v>
      </c>
      <c r="C4768" s="272" t="s">
        <v>4213</v>
      </c>
      <c r="D4768" s="272" t="s">
        <v>1084</v>
      </c>
      <c r="E4768" s="272"/>
      <c r="F4768" s="273" t="s">
        <v>4434</v>
      </c>
      <c r="G4768" s="274">
        <v>304231140104</v>
      </c>
      <c r="H4768" s="273" t="s">
        <v>8351</v>
      </c>
      <c r="I4768" s="273" t="s">
        <v>5750</v>
      </c>
      <c r="J4768" s="273" t="s">
        <v>373</v>
      </c>
      <c r="K4768" s="275">
        <v>1.7148000000000001</v>
      </c>
      <c r="L4768" s="275">
        <v>1.7148000000000001</v>
      </c>
      <c r="M4768" s="275">
        <v>1.59456</v>
      </c>
      <c r="N4768" s="276">
        <v>7.0118964310706851</v>
      </c>
      <c r="O4768" s="273"/>
      <c r="P4768" s="273"/>
    </row>
    <row r="4769" spans="1:16" s="11" customFormat="1">
      <c r="A4769" s="271">
        <v>4766</v>
      </c>
      <c r="C4769" s="272" t="s">
        <v>4213</v>
      </c>
      <c r="D4769" s="272" t="s">
        <v>1084</v>
      </c>
      <c r="E4769" s="272"/>
      <c r="F4769" s="273" t="s">
        <v>4419</v>
      </c>
      <c r="G4769" s="274">
        <v>304231340202</v>
      </c>
      <c r="H4769" s="273" t="s">
        <v>8352</v>
      </c>
      <c r="I4769" s="273" t="s">
        <v>5750</v>
      </c>
      <c r="J4769" s="273" t="s">
        <v>373</v>
      </c>
      <c r="K4769" s="275">
        <v>1.86026</v>
      </c>
      <c r="L4769" s="275">
        <v>1.86026</v>
      </c>
      <c r="M4769" s="275">
        <v>1.7545660000000001</v>
      </c>
      <c r="N4769" s="276">
        <v>5.6816789050992851</v>
      </c>
      <c r="O4769" s="273"/>
      <c r="P4769" s="273"/>
    </row>
    <row r="4770" spans="1:16" s="11" customFormat="1">
      <c r="A4770" s="271">
        <v>4767</v>
      </c>
      <c r="C4770" s="272" t="s">
        <v>4213</v>
      </c>
      <c r="D4770" s="272" t="s">
        <v>1084</v>
      </c>
      <c r="E4770" s="272"/>
      <c r="F4770" s="273" t="s">
        <v>4417</v>
      </c>
      <c r="G4770" s="274">
        <v>304231340403</v>
      </c>
      <c r="H4770" s="273" t="s">
        <v>8353</v>
      </c>
      <c r="I4770" s="273" t="s">
        <v>5750</v>
      </c>
      <c r="J4770" s="273" t="s">
        <v>373</v>
      </c>
      <c r="K4770" s="275">
        <v>2.0451999999999999</v>
      </c>
      <c r="L4770" s="275">
        <v>2.0451999999999999</v>
      </c>
      <c r="M4770" s="275">
        <v>1.950102</v>
      </c>
      <c r="N4770" s="276">
        <v>4.6498141991003283</v>
      </c>
      <c r="O4770" s="273"/>
      <c r="P4770" s="273"/>
    </row>
    <row r="4771" spans="1:16" s="11" customFormat="1">
      <c r="A4771" s="271">
        <v>4768</v>
      </c>
      <c r="C4771" s="272" t="s">
        <v>4213</v>
      </c>
      <c r="D4771" s="272" t="s">
        <v>1084</v>
      </c>
      <c r="E4771" s="272"/>
      <c r="F4771" s="273" t="s">
        <v>4409</v>
      </c>
      <c r="G4771" s="274">
        <v>304231340501</v>
      </c>
      <c r="H4771" s="273" t="s">
        <v>8354</v>
      </c>
      <c r="I4771" s="273" t="s">
        <v>5750</v>
      </c>
      <c r="J4771" s="273" t="s">
        <v>373</v>
      </c>
      <c r="K4771" s="275">
        <v>6.6400000000000001E-2</v>
      </c>
      <c r="L4771" s="275">
        <v>6.6400000000000001E-2</v>
      </c>
      <c r="M4771" s="275">
        <v>6.3407000000000005E-2</v>
      </c>
      <c r="N4771" s="276">
        <v>4.5075301204819205</v>
      </c>
      <c r="O4771" s="273"/>
      <c r="P4771" s="273"/>
    </row>
    <row r="4772" spans="1:16" s="11" customFormat="1">
      <c r="A4772" s="271">
        <v>4769</v>
      </c>
      <c r="C4772" s="272" t="s">
        <v>4213</v>
      </c>
      <c r="D4772" s="272" t="s">
        <v>1084</v>
      </c>
      <c r="E4772" s="272"/>
      <c r="F4772" s="273" t="s">
        <v>4429</v>
      </c>
      <c r="G4772" s="274">
        <v>304231340105</v>
      </c>
      <c r="H4772" s="273" t="s">
        <v>8355</v>
      </c>
      <c r="I4772" s="273" t="s">
        <v>5750</v>
      </c>
      <c r="J4772" s="273" t="s">
        <v>373</v>
      </c>
      <c r="K4772" s="275">
        <v>1.1584000000000001</v>
      </c>
      <c r="L4772" s="275">
        <v>1.1584000000000001</v>
      </c>
      <c r="M4772" s="275">
        <v>1.1330439999999999</v>
      </c>
      <c r="N4772" s="276">
        <v>2.1888812154696269</v>
      </c>
      <c r="O4772" s="273"/>
      <c r="P4772" s="273"/>
    </row>
    <row r="4773" spans="1:16" s="11" customFormat="1">
      <c r="A4773" s="271">
        <v>4770</v>
      </c>
      <c r="C4773" s="272" t="s">
        <v>4213</v>
      </c>
      <c r="D4773" s="272" t="s">
        <v>1084</v>
      </c>
      <c r="E4773" s="272"/>
      <c r="F4773" s="273" t="s">
        <v>4429</v>
      </c>
      <c r="G4773" s="274">
        <v>304231340106</v>
      </c>
      <c r="H4773" s="273" t="s">
        <v>8356</v>
      </c>
      <c r="I4773" s="273" t="s">
        <v>5750</v>
      </c>
      <c r="J4773" s="273" t="s">
        <v>373</v>
      </c>
      <c r="K4773" s="275">
        <v>1.1136299999999999</v>
      </c>
      <c r="L4773" s="275">
        <v>1.1136299999999999</v>
      </c>
      <c r="M4773" s="275">
        <v>1.093901</v>
      </c>
      <c r="N4773" s="276">
        <v>1.7715937968625024</v>
      </c>
      <c r="O4773" s="273"/>
      <c r="P4773" s="273"/>
    </row>
    <row r="4774" spans="1:16" s="11" customFormat="1">
      <c r="A4774" s="271">
        <v>4771</v>
      </c>
      <c r="C4774" s="272" t="s">
        <v>4213</v>
      </c>
      <c r="D4774" s="272" t="s">
        <v>1084</v>
      </c>
      <c r="E4774" s="272"/>
      <c r="F4774" s="273" t="s">
        <v>4424</v>
      </c>
      <c r="G4774" s="274">
        <v>304231340303</v>
      </c>
      <c r="H4774" s="273" t="s">
        <v>8357</v>
      </c>
      <c r="I4774" s="273" t="s">
        <v>5750</v>
      </c>
      <c r="J4774" s="273" t="s">
        <v>373</v>
      </c>
      <c r="K4774" s="275">
        <v>0.59399999999999997</v>
      </c>
      <c r="L4774" s="275">
        <v>0.59399999999999997</v>
      </c>
      <c r="M4774" s="275">
        <v>0.58483499999999999</v>
      </c>
      <c r="N4774" s="276">
        <v>1.5429292929292893</v>
      </c>
      <c r="O4774" s="273"/>
      <c r="P4774" s="273"/>
    </row>
    <row r="4775" spans="1:16" s="11" customFormat="1">
      <c r="A4775" s="271">
        <v>4772</v>
      </c>
      <c r="C4775" s="272" t="s">
        <v>4213</v>
      </c>
      <c r="D4775" s="272" t="s">
        <v>1084</v>
      </c>
      <c r="E4775" s="272"/>
      <c r="F4775" s="273" t="s">
        <v>8344</v>
      </c>
      <c r="G4775" s="274">
        <v>304231440301</v>
      </c>
      <c r="H4775" s="273" t="s">
        <v>8358</v>
      </c>
      <c r="I4775" s="273" t="s">
        <v>5750</v>
      </c>
      <c r="J4775" s="273" t="s">
        <v>373</v>
      </c>
      <c r="K4775" s="275">
        <v>0.56989999999999996</v>
      </c>
      <c r="L4775" s="275">
        <v>0.56989999999999996</v>
      </c>
      <c r="M4775" s="275">
        <v>0.554284</v>
      </c>
      <c r="N4775" s="276">
        <v>2.7401298473416325</v>
      </c>
      <c r="O4775" s="273"/>
      <c r="P4775" s="273"/>
    </row>
    <row r="4776" spans="1:16" s="11" customFormat="1">
      <c r="A4776" s="271">
        <v>4773</v>
      </c>
      <c r="C4776" s="272" t="s">
        <v>4213</v>
      </c>
      <c r="D4776" s="272" t="s">
        <v>1084</v>
      </c>
      <c r="E4776" s="272"/>
      <c r="F4776" s="273" t="s">
        <v>4451</v>
      </c>
      <c r="G4776" s="274">
        <v>304211240203</v>
      </c>
      <c r="H4776" s="273" t="s">
        <v>8359</v>
      </c>
      <c r="I4776" s="273" t="s">
        <v>5750</v>
      </c>
      <c r="J4776" s="273" t="s">
        <v>373</v>
      </c>
      <c r="K4776" s="275">
        <v>0.94350000000000001</v>
      </c>
      <c r="L4776" s="275">
        <v>0.94350000000000001</v>
      </c>
      <c r="M4776" s="275">
        <v>0.68067299999999997</v>
      </c>
      <c r="N4776" s="276">
        <v>27.856597774244836</v>
      </c>
      <c r="O4776" s="273"/>
      <c r="P4776" s="273"/>
    </row>
    <row r="4777" spans="1:16" s="11" customFormat="1">
      <c r="A4777" s="271">
        <v>4774</v>
      </c>
      <c r="C4777" s="272" t="s">
        <v>4213</v>
      </c>
      <c r="D4777" s="272" t="s">
        <v>1084</v>
      </c>
      <c r="E4777" s="272"/>
      <c r="F4777" s="273" t="s">
        <v>4451</v>
      </c>
      <c r="G4777" s="274">
        <v>304211240205</v>
      </c>
      <c r="H4777" s="273" t="s">
        <v>8360</v>
      </c>
      <c r="I4777" s="273" t="s">
        <v>5750</v>
      </c>
      <c r="J4777" s="273" t="s">
        <v>373</v>
      </c>
      <c r="K4777" s="275">
        <v>0.64129999999999998</v>
      </c>
      <c r="L4777" s="275">
        <v>0.64129999999999998</v>
      </c>
      <c r="M4777" s="275">
        <v>0.46975099999999997</v>
      </c>
      <c r="N4777" s="276">
        <v>26.750194916575708</v>
      </c>
      <c r="O4777" s="273"/>
      <c r="P4777" s="273"/>
    </row>
    <row r="4778" spans="1:16" s="11" customFormat="1">
      <c r="A4778" s="271">
        <v>4775</v>
      </c>
      <c r="C4778" s="272" t="s">
        <v>4213</v>
      </c>
      <c r="D4778" s="272" t="s">
        <v>1084</v>
      </c>
      <c r="E4778" s="272"/>
      <c r="F4778" s="273" t="s">
        <v>4457</v>
      </c>
      <c r="G4778" s="274">
        <v>304211340107</v>
      </c>
      <c r="H4778" s="273" t="s">
        <v>8361</v>
      </c>
      <c r="I4778" s="273" t="s">
        <v>5762</v>
      </c>
      <c r="J4778" s="273" t="s">
        <v>373</v>
      </c>
      <c r="K4778" s="275">
        <v>0.27300000000000002</v>
      </c>
      <c r="L4778" s="275">
        <v>0.27300000000000002</v>
      </c>
      <c r="M4778" s="275">
        <v>0.234515</v>
      </c>
      <c r="N4778" s="276">
        <v>14.097069597069604</v>
      </c>
      <c r="O4778" s="273"/>
      <c r="P4778" s="273"/>
    </row>
    <row r="4779" spans="1:16" s="11" customFormat="1">
      <c r="A4779" s="271">
        <v>4776</v>
      </c>
      <c r="C4779" s="272" t="s">
        <v>4213</v>
      </c>
      <c r="D4779" s="272" t="s">
        <v>1084</v>
      </c>
      <c r="E4779" s="272"/>
      <c r="F4779" s="273" t="s">
        <v>4457</v>
      </c>
      <c r="G4779" s="274">
        <v>304211340105</v>
      </c>
      <c r="H4779" s="273" t="s">
        <v>8362</v>
      </c>
      <c r="I4779" s="273" t="s">
        <v>5750</v>
      </c>
      <c r="J4779" s="273" t="s">
        <v>373</v>
      </c>
      <c r="K4779" s="275">
        <v>0.49149999999999999</v>
      </c>
      <c r="L4779" s="275">
        <v>0.49149999999999999</v>
      </c>
      <c r="M4779" s="275">
        <v>0.45313900000000001</v>
      </c>
      <c r="N4779" s="276">
        <v>7.8048830111902294</v>
      </c>
      <c r="O4779" s="273"/>
      <c r="P4779" s="273"/>
    </row>
    <row r="4780" spans="1:16" s="11" customFormat="1">
      <c r="A4780" s="271">
        <v>4777</v>
      </c>
      <c r="C4780" s="272" t="s">
        <v>4213</v>
      </c>
      <c r="D4780" s="272" t="s">
        <v>1084</v>
      </c>
      <c r="E4780" s="272"/>
      <c r="F4780" s="273" t="s">
        <v>4457</v>
      </c>
      <c r="G4780" s="274">
        <v>304211340103</v>
      </c>
      <c r="H4780" s="273" t="s">
        <v>8363</v>
      </c>
      <c r="I4780" s="273" t="s">
        <v>5750</v>
      </c>
      <c r="J4780" s="273" t="s">
        <v>373</v>
      </c>
      <c r="K4780" s="275">
        <v>0.75919999999999999</v>
      </c>
      <c r="L4780" s="275">
        <v>0.75919999999999999</v>
      </c>
      <c r="M4780" s="275">
        <v>0.70171700000000004</v>
      </c>
      <c r="N4780" s="276">
        <v>7.571522655426759</v>
      </c>
      <c r="O4780" s="273"/>
      <c r="P4780" s="273"/>
    </row>
    <row r="4781" spans="1:16" s="11" customFormat="1">
      <c r="A4781" s="271">
        <v>4778</v>
      </c>
      <c r="C4781" s="272" t="s">
        <v>4213</v>
      </c>
      <c r="D4781" s="272" t="s">
        <v>1084</v>
      </c>
      <c r="E4781" s="272"/>
      <c r="F4781" s="273" t="s">
        <v>4457</v>
      </c>
      <c r="G4781" s="274">
        <v>304211340104</v>
      </c>
      <c r="H4781" s="273" t="s">
        <v>8364</v>
      </c>
      <c r="I4781" s="273" t="s">
        <v>5750</v>
      </c>
      <c r="J4781" s="273" t="s">
        <v>373</v>
      </c>
      <c r="K4781" s="275">
        <v>0.98880000000000001</v>
      </c>
      <c r="L4781" s="275">
        <v>0.98880000000000001</v>
      </c>
      <c r="M4781" s="275">
        <v>0.94469499999999995</v>
      </c>
      <c r="N4781" s="276">
        <v>4.4604571197411058</v>
      </c>
      <c r="O4781" s="273"/>
      <c r="P4781" s="273"/>
    </row>
    <row r="4782" spans="1:16" s="11" customFormat="1">
      <c r="A4782" s="271">
        <v>4779</v>
      </c>
      <c r="C4782" s="272" t="s">
        <v>4213</v>
      </c>
      <c r="D4782" s="272" t="s">
        <v>1084</v>
      </c>
      <c r="E4782" s="272"/>
      <c r="F4782" s="273" t="s">
        <v>4464</v>
      </c>
      <c r="G4782" s="274">
        <v>304211340203</v>
      </c>
      <c r="H4782" s="273" t="s">
        <v>8365</v>
      </c>
      <c r="I4782" s="273" t="s">
        <v>5750</v>
      </c>
      <c r="J4782" s="273" t="s">
        <v>373</v>
      </c>
      <c r="K4782" s="275">
        <v>0.79800000000000004</v>
      </c>
      <c r="L4782" s="275">
        <v>0.79800000000000004</v>
      </c>
      <c r="M4782" s="275">
        <v>0.76692000000000005</v>
      </c>
      <c r="N4782" s="276">
        <v>3.8947368421052628</v>
      </c>
      <c r="O4782" s="273"/>
      <c r="P4782" s="273"/>
    </row>
    <row r="4783" spans="1:16" s="11" customFormat="1">
      <c r="A4783" s="271">
        <v>4780</v>
      </c>
      <c r="C4783" s="272" t="s">
        <v>4213</v>
      </c>
      <c r="D4783" s="272" t="s">
        <v>1084</v>
      </c>
      <c r="E4783" s="272"/>
      <c r="F4783" s="273" t="s">
        <v>4459</v>
      </c>
      <c r="G4783" s="274">
        <v>304211140203</v>
      </c>
      <c r="H4783" s="273" t="s">
        <v>8366</v>
      </c>
      <c r="I4783" s="273" t="s">
        <v>5750</v>
      </c>
      <c r="J4783" s="273" t="s">
        <v>373</v>
      </c>
      <c r="K4783" s="275">
        <v>0.150506</v>
      </c>
      <c r="L4783" s="275">
        <v>0.150506</v>
      </c>
      <c r="M4783" s="275">
        <v>0.14777799999999999</v>
      </c>
      <c r="N4783" s="276">
        <v>1.8125523234954144</v>
      </c>
      <c r="O4783" s="273"/>
      <c r="P4783" s="273"/>
    </row>
    <row r="4784" spans="1:16" s="11" customFormat="1">
      <c r="A4784" s="271">
        <v>4781</v>
      </c>
      <c r="C4784" s="272" t="s">
        <v>4213</v>
      </c>
      <c r="D4784" s="272" t="s">
        <v>1084</v>
      </c>
      <c r="E4784" s="272"/>
      <c r="F4784" s="273" t="s">
        <v>4462</v>
      </c>
      <c r="G4784" s="274">
        <v>304211140101</v>
      </c>
      <c r="H4784" s="273" t="s">
        <v>8367</v>
      </c>
      <c r="I4784" s="273" t="s">
        <v>5750</v>
      </c>
      <c r="J4784" s="273" t="s">
        <v>373</v>
      </c>
      <c r="K4784" s="275">
        <v>0.449521</v>
      </c>
      <c r="L4784" s="275">
        <v>0.449521</v>
      </c>
      <c r="M4784" s="275">
        <v>0.44468200000000002</v>
      </c>
      <c r="N4784" s="276">
        <v>1.0764791856220248</v>
      </c>
      <c r="O4784" s="273"/>
      <c r="P4784" s="273"/>
    </row>
    <row r="4785" spans="1:16" s="11" customFormat="1">
      <c r="A4785" s="271">
        <v>4782</v>
      </c>
      <c r="C4785" s="272" t="s">
        <v>4213</v>
      </c>
      <c r="D4785" s="272" t="s">
        <v>1084</v>
      </c>
      <c r="E4785" s="272"/>
      <c r="F4785" s="273" t="s">
        <v>4457</v>
      </c>
      <c r="G4785" s="274">
        <v>304211340101</v>
      </c>
      <c r="H4785" s="273" t="s">
        <v>8368</v>
      </c>
      <c r="I4785" s="273" t="s">
        <v>5750</v>
      </c>
      <c r="J4785" s="273" t="s">
        <v>373</v>
      </c>
      <c r="K4785" s="275">
        <v>0.74680000000000002</v>
      </c>
      <c r="L4785" s="275">
        <v>0.74680000000000002</v>
      </c>
      <c r="M4785" s="275">
        <v>0.74105500000000002</v>
      </c>
      <c r="N4785" s="276">
        <v>0.76928227102303159</v>
      </c>
      <c r="O4785" s="273"/>
      <c r="P4785" s="273"/>
    </row>
    <row r="4786" spans="1:16" s="11" customFormat="1">
      <c r="A4786" s="271">
        <v>4783</v>
      </c>
      <c r="C4786" s="272" t="s">
        <v>4213</v>
      </c>
      <c r="D4786" s="272" t="s">
        <v>1084</v>
      </c>
      <c r="E4786" s="272"/>
      <c r="F4786" s="273" t="s">
        <v>4449</v>
      </c>
      <c r="G4786" s="274">
        <v>304211240105</v>
      </c>
      <c r="H4786" s="273" t="s">
        <v>8369</v>
      </c>
      <c r="I4786" s="273" t="s">
        <v>5750</v>
      </c>
      <c r="J4786" s="273" t="s">
        <v>373</v>
      </c>
      <c r="K4786" s="275">
        <v>0.56782100000000002</v>
      </c>
      <c r="L4786" s="275">
        <v>0.56782100000000002</v>
      </c>
      <c r="M4786" s="275">
        <v>0.56501699999999999</v>
      </c>
      <c r="N4786" s="276">
        <v>0.49381759392485108</v>
      </c>
      <c r="O4786" s="273"/>
      <c r="P4786" s="273"/>
    </row>
    <row r="4787" spans="1:16" s="11" customFormat="1">
      <c r="A4787" s="271">
        <v>4784</v>
      </c>
      <c r="C4787" s="272" t="s">
        <v>4213</v>
      </c>
      <c r="D4787" s="272" t="s">
        <v>1084</v>
      </c>
      <c r="E4787" s="272"/>
      <c r="F4787" s="273" t="s">
        <v>4462</v>
      </c>
      <c r="G4787" s="274">
        <v>304211140102</v>
      </c>
      <c r="H4787" s="273" t="s">
        <v>8370</v>
      </c>
      <c r="I4787" s="273" t="s">
        <v>5750</v>
      </c>
      <c r="J4787" s="273" t="s">
        <v>373</v>
      </c>
      <c r="K4787" s="275">
        <v>0.16386400000000001</v>
      </c>
      <c r="L4787" s="275">
        <v>0.16386400000000001</v>
      </c>
      <c r="M4787" s="275">
        <v>0.16359000000000001</v>
      </c>
      <c r="N4787" s="276">
        <v>0.16721183420397187</v>
      </c>
      <c r="O4787" s="273"/>
      <c r="P4787" s="273"/>
    </row>
    <row r="4788" spans="1:16" s="11" customFormat="1">
      <c r="A4788" s="271">
        <v>4785</v>
      </c>
      <c r="C4788" s="272" t="s">
        <v>4213</v>
      </c>
      <c r="D4788" s="272" t="s">
        <v>1084</v>
      </c>
      <c r="E4788" s="272"/>
      <c r="F4788" s="273" t="s">
        <v>4464</v>
      </c>
      <c r="G4788" s="274">
        <v>304211340202</v>
      </c>
      <c r="H4788" s="273" t="s">
        <v>8371</v>
      </c>
      <c r="I4788" s="273" t="s">
        <v>5750</v>
      </c>
      <c r="J4788" s="273" t="s">
        <v>373</v>
      </c>
      <c r="K4788" s="275">
        <v>1.1056999999999999</v>
      </c>
      <c r="L4788" s="275">
        <v>1.1056999999999999</v>
      </c>
      <c r="M4788" s="275">
        <v>1.0914999999999999</v>
      </c>
      <c r="N4788" s="276">
        <v>1.2842543185312465</v>
      </c>
      <c r="O4788" s="273"/>
      <c r="P4788" s="273"/>
    </row>
    <row r="4789" spans="1:16" s="11" customFormat="1">
      <c r="A4789" s="271">
        <v>4786</v>
      </c>
      <c r="C4789" s="272" t="s">
        <v>4213</v>
      </c>
      <c r="D4789" s="272" t="s">
        <v>1084</v>
      </c>
      <c r="E4789" s="272"/>
      <c r="F4789" s="273" t="s">
        <v>4464</v>
      </c>
      <c r="G4789" s="274">
        <v>304211340201</v>
      </c>
      <c r="H4789" s="273" t="s">
        <v>8372</v>
      </c>
      <c r="I4789" s="273" t="s">
        <v>5750</v>
      </c>
      <c r="J4789" s="273" t="s">
        <v>373</v>
      </c>
      <c r="K4789" s="275">
        <v>0.74690000000000001</v>
      </c>
      <c r="L4789" s="275">
        <v>0.74690000000000001</v>
      </c>
      <c r="M4789" s="275">
        <v>0.74105500000000002</v>
      </c>
      <c r="N4789" s="276">
        <v>0.78256794751639969</v>
      </c>
      <c r="O4789" s="273"/>
      <c r="P4789" s="273"/>
    </row>
    <row r="4790" spans="1:16" s="11" customFormat="1">
      <c r="A4790" s="271">
        <v>4787</v>
      </c>
      <c r="C4790" s="272" t="s">
        <v>4213</v>
      </c>
      <c r="D4790" s="272" t="s">
        <v>1084</v>
      </c>
      <c r="E4790" s="272"/>
      <c r="F4790" s="273" t="s">
        <v>4457</v>
      </c>
      <c r="G4790" s="274">
        <v>304211340106</v>
      </c>
      <c r="H4790" s="273" t="s">
        <v>8373</v>
      </c>
      <c r="I4790" s="273" t="s">
        <v>5750</v>
      </c>
      <c r="J4790" s="273" t="s">
        <v>373</v>
      </c>
      <c r="K4790" s="275">
        <v>0.10105</v>
      </c>
      <c r="L4790" s="275">
        <v>0.10105</v>
      </c>
      <c r="M4790" s="275">
        <v>0.10083499999999999</v>
      </c>
      <c r="N4790" s="276">
        <v>0.21276595744681528</v>
      </c>
      <c r="O4790" s="273"/>
      <c r="P4790" s="273"/>
    </row>
    <row r="4791" spans="1:16" s="11" customFormat="1">
      <c r="A4791" s="271">
        <v>4788</v>
      </c>
      <c r="C4791" s="272" t="s">
        <v>4213</v>
      </c>
      <c r="D4791" s="272" t="s">
        <v>1084</v>
      </c>
      <c r="E4791" s="272"/>
      <c r="F4791" s="273" t="s">
        <v>4462</v>
      </c>
      <c r="G4791" s="274">
        <v>304211140105</v>
      </c>
      <c r="H4791" s="273" t="s">
        <v>8374</v>
      </c>
      <c r="I4791" s="273" t="s">
        <v>5750</v>
      </c>
      <c r="J4791" s="273" t="s">
        <v>373</v>
      </c>
      <c r="K4791" s="275">
        <v>0.1507</v>
      </c>
      <c r="L4791" s="275">
        <v>0.1507</v>
      </c>
      <c r="M4791" s="275">
        <v>0.14616000000000001</v>
      </c>
      <c r="N4791" s="276">
        <v>3.0126078301260706</v>
      </c>
      <c r="O4791" s="273"/>
      <c r="P4791" s="273"/>
    </row>
    <row r="4792" spans="1:16" s="11" customFormat="1">
      <c r="A4792" s="271">
        <v>4789</v>
      </c>
      <c r="C4792" s="272" t="s">
        <v>4213</v>
      </c>
      <c r="D4792" s="272" t="s">
        <v>1084</v>
      </c>
      <c r="E4792" s="272"/>
      <c r="F4792" s="273" t="s">
        <v>4451</v>
      </c>
      <c r="G4792" s="274">
        <v>304211240204</v>
      </c>
      <c r="H4792" s="273" t="s">
        <v>8375</v>
      </c>
      <c r="I4792" s="273" t="s">
        <v>5762</v>
      </c>
      <c r="J4792" s="273" t="s">
        <v>373</v>
      </c>
      <c r="K4792" s="275">
        <v>0.4153</v>
      </c>
      <c r="L4792" s="275">
        <v>0.4153</v>
      </c>
      <c r="M4792" s="275">
        <v>0.403034</v>
      </c>
      <c r="N4792" s="276">
        <v>2.9535275704310133</v>
      </c>
      <c r="O4792" s="273"/>
      <c r="P4792" s="273"/>
    </row>
    <row r="4793" spans="1:16" s="11" customFormat="1">
      <c r="A4793" s="271">
        <v>4790</v>
      </c>
      <c r="C4793" s="272" t="s">
        <v>4213</v>
      </c>
      <c r="D4793" s="272" t="s">
        <v>1084</v>
      </c>
      <c r="E4793" s="272"/>
      <c r="F4793" s="273" t="s">
        <v>4451</v>
      </c>
      <c r="G4793" s="274">
        <v>304211240202</v>
      </c>
      <c r="H4793" s="273" t="s">
        <v>8376</v>
      </c>
      <c r="I4793" s="273" t="s">
        <v>5750</v>
      </c>
      <c r="J4793" s="273" t="s">
        <v>373</v>
      </c>
      <c r="K4793" s="275">
        <v>0.32990000000000003</v>
      </c>
      <c r="L4793" s="275">
        <v>0.32990000000000003</v>
      </c>
      <c r="M4793" s="275">
        <v>0.32138800000000001</v>
      </c>
      <c r="N4793" s="276">
        <v>2.5801758108517792</v>
      </c>
      <c r="O4793" s="273"/>
      <c r="P4793" s="273"/>
    </row>
    <row r="4794" spans="1:16" s="11" customFormat="1">
      <c r="A4794" s="271">
        <v>4791</v>
      </c>
      <c r="C4794" s="272" t="s">
        <v>4213</v>
      </c>
      <c r="D4794" s="272" t="s">
        <v>1084</v>
      </c>
      <c r="E4794" s="272"/>
      <c r="F4794" s="273" t="s">
        <v>8377</v>
      </c>
      <c r="G4794" s="274">
        <v>304251240303</v>
      </c>
      <c r="H4794" s="273" t="s">
        <v>8378</v>
      </c>
      <c r="I4794" s="273" t="s">
        <v>5750</v>
      </c>
      <c r="J4794" s="273" t="s">
        <v>373</v>
      </c>
      <c r="K4794" s="275">
        <v>0.33400000000000002</v>
      </c>
      <c r="L4794" s="275">
        <v>0.33400000000000002</v>
      </c>
      <c r="M4794" s="275">
        <v>0.33161600000000002</v>
      </c>
      <c r="N4794" s="276">
        <v>0.71377245508981946</v>
      </c>
      <c r="O4794" s="273"/>
      <c r="P4794" s="273"/>
    </row>
    <row r="4795" spans="1:16" s="11" customFormat="1">
      <c r="A4795" s="271">
        <v>4792</v>
      </c>
      <c r="C4795" s="272" t="s">
        <v>4213</v>
      </c>
      <c r="D4795" s="272" t="s">
        <v>1084</v>
      </c>
      <c r="E4795" s="272"/>
      <c r="F4795" s="273" t="s">
        <v>4475</v>
      </c>
      <c r="G4795" s="274">
        <v>304251340103</v>
      </c>
      <c r="H4795" s="273" t="s">
        <v>8379</v>
      </c>
      <c r="I4795" s="273" t="s">
        <v>5750</v>
      </c>
      <c r="J4795" s="273" t="s">
        <v>373</v>
      </c>
      <c r="K4795" s="275">
        <v>0.77769999999999995</v>
      </c>
      <c r="L4795" s="275">
        <v>0.77769999999999995</v>
      </c>
      <c r="M4795" s="275">
        <v>0.56274900000000005</v>
      </c>
      <c r="N4795" s="276">
        <v>27.639321074964627</v>
      </c>
      <c r="O4795" s="273"/>
      <c r="P4795" s="273"/>
    </row>
    <row r="4796" spans="1:16" s="11" customFormat="1">
      <c r="A4796" s="271">
        <v>4793</v>
      </c>
      <c r="C4796" s="272" t="s">
        <v>4213</v>
      </c>
      <c r="D4796" s="272" t="s">
        <v>1084</v>
      </c>
      <c r="E4796" s="272"/>
      <c r="F4796" s="273" t="s">
        <v>4475</v>
      </c>
      <c r="G4796" s="274">
        <v>304251340101</v>
      </c>
      <c r="H4796" s="273" t="s">
        <v>8380</v>
      </c>
      <c r="I4796" s="273" t="s">
        <v>5750</v>
      </c>
      <c r="J4796" s="273" t="s">
        <v>373</v>
      </c>
      <c r="K4796" s="275">
        <v>0.84830000000000005</v>
      </c>
      <c r="L4796" s="275">
        <v>0.84830000000000005</v>
      </c>
      <c r="M4796" s="275">
        <v>0.62684200000000001</v>
      </c>
      <c r="N4796" s="276">
        <v>26.106094542025232</v>
      </c>
      <c r="O4796" s="273"/>
      <c r="P4796" s="273"/>
    </row>
    <row r="4797" spans="1:16" s="11" customFormat="1">
      <c r="A4797" s="271">
        <v>4794</v>
      </c>
      <c r="C4797" s="272" t="s">
        <v>4213</v>
      </c>
      <c r="D4797" s="272" t="s">
        <v>1084</v>
      </c>
      <c r="E4797" s="272"/>
      <c r="F4797" s="273" t="s">
        <v>8381</v>
      </c>
      <c r="G4797" s="274">
        <v>304251140103</v>
      </c>
      <c r="H4797" s="273" t="s">
        <v>8382</v>
      </c>
      <c r="I4797" s="273" t="s">
        <v>5750</v>
      </c>
      <c r="J4797" s="273" t="s">
        <v>373</v>
      </c>
      <c r="K4797" s="275">
        <v>1.0023</v>
      </c>
      <c r="L4797" s="275">
        <v>1.0023</v>
      </c>
      <c r="M4797" s="275">
        <v>0.74251100000000003</v>
      </c>
      <c r="N4797" s="276">
        <v>25.919285643021045</v>
      </c>
      <c r="O4797" s="273"/>
      <c r="P4797" s="273"/>
    </row>
    <row r="4798" spans="1:16" s="11" customFormat="1">
      <c r="A4798" s="271">
        <v>4795</v>
      </c>
      <c r="C4798" s="272" t="s">
        <v>4213</v>
      </c>
      <c r="D4798" s="272" t="s">
        <v>1084</v>
      </c>
      <c r="E4798" s="272"/>
      <c r="F4798" s="273" t="s">
        <v>4471</v>
      </c>
      <c r="G4798" s="274">
        <v>304251140202</v>
      </c>
      <c r="H4798" s="273" t="s">
        <v>8383</v>
      </c>
      <c r="I4798" s="273" t="s">
        <v>5750</v>
      </c>
      <c r="J4798" s="273" t="s">
        <v>373</v>
      </c>
      <c r="K4798" s="275">
        <v>0.40460000000000002</v>
      </c>
      <c r="L4798" s="275">
        <v>0.40460000000000002</v>
      </c>
      <c r="M4798" s="275">
        <v>0.30437999999999998</v>
      </c>
      <c r="N4798" s="276">
        <v>24.770143351458238</v>
      </c>
      <c r="O4798" s="273"/>
      <c r="P4798" s="273"/>
    </row>
    <row r="4799" spans="1:16" s="11" customFormat="1">
      <c r="A4799" s="271">
        <v>4796</v>
      </c>
      <c r="C4799" s="272" t="s">
        <v>4213</v>
      </c>
      <c r="D4799" s="272" t="s">
        <v>1084</v>
      </c>
      <c r="E4799" s="272"/>
      <c r="F4799" s="273" t="s">
        <v>4469</v>
      </c>
      <c r="G4799" s="274">
        <v>304251540202</v>
      </c>
      <c r="H4799" s="273" t="s">
        <v>8384</v>
      </c>
      <c r="I4799" s="273" t="s">
        <v>5750</v>
      </c>
      <c r="J4799" s="273" t="s">
        <v>373</v>
      </c>
      <c r="K4799" s="275">
        <v>0.77569999999999995</v>
      </c>
      <c r="L4799" s="275">
        <v>0.77569999999999995</v>
      </c>
      <c r="M4799" s="275">
        <v>0.61423700000000003</v>
      </c>
      <c r="N4799" s="276">
        <v>20.815134717029771</v>
      </c>
      <c r="O4799" s="273"/>
      <c r="P4799" s="273"/>
    </row>
    <row r="4800" spans="1:16" s="11" customFormat="1">
      <c r="A4800" s="271">
        <v>4797</v>
      </c>
      <c r="C4800" s="272" t="s">
        <v>4213</v>
      </c>
      <c r="D4800" s="272" t="s">
        <v>1084</v>
      </c>
      <c r="E4800" s="272"/>
      <c r="F4800" s="273" t="s">
        <v>4467</v>
      </c>
      <c r="G4800" s="274">
        <v>304251340205</v>
      </c>
      <c r="H4800" s="273" t="s">
        <v>8385</v>
      </c>
      <c r="I4800" s="273" t="s">
        <v>5750</v>
      </c>
      <c r="J4800" s="273" t="s">
        <v>373</v>
      </c>
      <c r="K4800" s="275">
        <v>0.65710000000000002</v>
      </c>
      <c r="L4800" s="275">
        <v>0.65710000000000002</v>
      </c>
      <c r="M4800" s="275">
        <v>0.52226799999999995</v>
      </c>
      <c r="N4800" s="276">
        <v>20.519251255516675</v>
      </c>
      <c r="O4800" s="273"/>
      <c r="P4800" s="273"/>
    </row>
    <row r="4801" spans="1:16" s="11" customFormat="1">
      <c r="A4801" s="271">
        <v>4798</v>
      </c>
      <c r="C4801" s="272" t="s">
        <v>4213</v>
      </c>
      <c r="D4801" s="272" t="s">
        <v>1084</v>
      </c>
      <c r="E4801" s="272"/>
      <c r="F4801" s="273" t="s">
        <v>8381</v>
      </c>
      <c r="G4801" s="274">
        <v>304251140102</v>
      </c>
      <c r="H4801" s="273" t="s">
        <v>8386</v>
      </c>
      <c r="I4801" s="273" t="s">
        <v>5750</v>
      </c>
      <c r="J4801" s="273" t="s">
        <v>373</v>
      </c>
      <c r="K4801" s="275">
        <v>1.0026999999999999</v>
      </c>
      <c r="L4801" s="275">
        <v>1.0026999999999999</v>
      </c>
      <c r="M4801" s="275">
        <v>0.69885600000000003</v>
      </c>
      <c r="N4801" s="276">
        <v>30.302583025830248</v>
      </c>
      <c r="O4801" s="273"/>
      <c r="P4801" s="273"/>
    </row>
    <row r="4802" spans="1:16" s="11" customFormat="1">
      <c r="A4802" s="271">
        <v>4799</v>
      </c>
      <c r="C4802" s="272" t="s">
        <v>4213</v>
      </c>
      <c r="D4802" s="272" t="s">
        <v>1084</v>
      </c>
      <c r="E4802" s="272"/>
      <c r="F4802" s="273" t="s">
        <v>4477</v>
      </c>
      <c r="G4802" s="274">
        <v>304251540105</v>
      </c>
      <c r="H4802" s="273" t="s">
        <v>8387</v>
      </c>
      <c r="I4802" s="273" t="s">
        <v>5750</v>
      </c>
      <c r="J4802" s="273" t="s">
        <v>373</v>
      </c>
      <c r="K4802" s="275">
        <v>0.53759999999999997</v>
      </c>
      <c r="L4802" s="275">
        <v>0.53759999999999997</v>
      </c>
      <c r="M4802" s="275">
        <v>0.40895500000000001</v>
      </c>
      <c r="N4802" s="276">
        <v>23.92950148809523</v>
      </c>
      <c r="O4802" s="273"/>
      <c r="P4802" s="273"/>
    </row>
    <row r="4803" spans="1:16" s="11" customFormat="1">
      <c r="A4803" s="271">
        <v>4800</v>
      </c>
      <c r="C4803" s="272" t="s">
        <v>4213</v>
      </c>
      <c r="D4803" s="272" t="s">
        <v>1084</v>
      </c>
      <c r="E4803" s="272"/>
      <c r="F4803" s="273" t="s">
        <v>4467</v>
      </c>
      <c r="G4803" s="274">
        <v>304251340204</v>
      </c>
      <c r="H4803" s="273" t="s">
        <v>8388</v>
      </c>
      <c r="I4803" s="273" t="s">
        <v>5750</v>
      </c>
      <c r="J4803" s="273" t="s">
        <v>373</v>
      </c>
      <c r="K4803" s="275">
        <v>0.6038</v>
      </c>
      <c r="L4803" s="275">
        <v>0.6038</v>
      </c>
      <c r="M4803" s="275">
        <v>0.47915799999999997</v>
      </c>
      <c r="N4803" s="276">
        <v>20.64292812189467</v>
      </c>
      <c r="O4803" s="273"/>
      <c r="P4803" s="273"/>
    </row>
    <row r="4804" spans="1:16" s="11" customFormat="1">
      <c r="A4804" s="271">
        <v>4801</v>
      </c>
      <c r="C4804" s="272" t="s">
        <v>4213</v>
      </c>
      <c r="D4804" s="272" t="s">
        <v>1084</v>
      </c>
      <c r="E4804" s="272"/>
      <c r="F4804" s="273" t="s">
        <v>4488</v>
      </c>
      <c r="G4804" s="274">
        <v>304251440204</v>
      </c>
      <c r="H4804" s="273" t="s">
        <v>8389</v>
      </c>
      <c r="I4804" s="273" t="s">
        <v>5750</v>
      </c>
      <c r="J4804" s="273" t="s">
        <v>373</v>
      </c>
      <c r="K4804" s="275">
        <v>0.71960000000000002</v>
      </c>
      <c r="L4804" s="275">
        <v>0.71960000000000002</v>
      </c>
      <c r="M4804" s="275">
        <v>0.63114999999999999</v>
      </c>
      <c r="N4804" s="276">
        <v>12.291550861589776</v>
      </c>
      <c r="O4804" s="273"/>
      <c r="P4804" s="273"/>
    </row>
    <row r="4805" spans="1:16" s="11" customFormat="1">
      <c r="A4805" s="271">
        <v>4802</v>
      </c>
      <c r="C4805" s="272" t="s">
        <v>4213</v>
      </c>
      <c r="D4805" s="272" t="s">
        <v>1084</v>
      </c>
      <c r="E4805" s="272"/>
      <c r="F4805" s="273" t="s">
        <v>4484</v>
      </c>
      <c r="G4805" s="274">
        <v>304251440103</v>
      </c>
      <c r="H4805" s="273" t="s">
        <v>8390</v>
      </c>
      <c r="I4805" s="273" t="s">
        <v>5750</v>
      </c>
      <c r="J4805" s="273" t="s">
        <v>373</v>
      </c>
      <c r="K4805" s="275">
        <v>0.73019999999999996</v>
      </c>
      <c r="L4805" s="275">
        <v>0.73019999999999996</v>
      </c>
      <c r="M4805" s="275">
        <v>0.64227400000000001</v>
      </c>
      <c r="N4805" s="276">
        <v>12.04135853190906</v>
      </c>
      <c r="O4805" s="273"/>
      <c r="P4805" s="273"/>
    </row>
    <row r="4806" spans="1:16" s="11" customFormat="1">
      <c r="A4806" s="271">
        <v>4803</v>
      </c>
      <c r="C4806" s="272" t="s">
        <v>4213</v>
      </c>
      <c r="D4806" s="272" t="s">
        <v>1084</v>
      </c>
      <c r="E4806" s="272"/>
      <c r="F4806" s="273" t="s">
        <v>8391</v>
      </c>
      <c r="G4806" s="274">
        <v>304251440302</v>
      </c>
      <c r="H4806" s="273" t="s">
        <v>8392</v>
      </c>
      <c r="I4806" s="273" t="s">
        <v>5750</v>
      </c>
      <c r="J4806" s="273" t="s">
        <v>373</v>
      </c>
      <c r="K4806" s="275">
        <v>0.74319999999999997</v>
      </c>
      <c r="L4806" s="275">
        <v>0.74319999999999997</v>
      </c>
      <c r="M4806" s="275">
        <v>0.66011699999999995</v>
      </c>
      <c r="N4806" s="276">
        <v>11.179090419806247</v>
      </c>
      <c r="O4806" s="273"/>
      <c r="P4806" s="273"/>
    </row>
    <row r="4807" spans="1:16" s="11" customFormat="1">
      <c r="A4807" s="271">
        <v>4804</v>
      </c>
      <c r="C4807" s="272" t="s">
        <v>4213</v>
      </c>
      <c r="D4807" s="272" t="s">
        <v>1084</v>
      </c>
      <c r="E4807" s="272"/>
      <c r="F4807" s="273" t="s">
        <v>4484</v>
      </c>
      <c r="G4807" s="274">
        <v>304251440102</v>
      </c>
      <c r="H4807" s="273" t="s">
        <v>8393</v>
      </c>
      <c r="I4807" s="273" t="s">
        <v>5750</v>
      </c>
      <c r="J4807" s="273" t="s">
        <v>373</v>
      </c>
      <c r="K4807" s="275">
        <v>0.30080000000000001</v>
      </c>
      <c r="L4807" s="275">
        <v>0.30080000000000001</v>
      </c>
      <c r="M4807" s="275">
        <v>0.26855800000000002</v>
      </c>
      <c r="N4807" s="276">
        <v>10.718749999999998</v>
      </c>
      <c r="O4807" s="273"/>
      <c r="P4807" s="273"/>
    </row>
    <row r="4808" spans="1:16" s="11" customFormat="1">
      <c r="A4808" s="271">
        <v>4805</v>
      </c>
      <c r="C4808" s="272" t="s">
        <v>4213</v>
      </c>
      <c r="D4808" s="272" t="s">
        <v>1084</v>
      </c>
      <c r="E4808" s="272"/>
      <c r="F4808" s="273" t="s">
        <v>4467</v>
      </c>
      <c r="G4808" s="274">
        <v>304251340203</v>
      </c>
      <c r="H4808" s="273" t="s">
        <v>8394</v>
      </c>
      <c r="I4808" s="273" t="s">
        <v>5750</v>
      </c>
      <c r="J4808" s="273" t="s">
        <v>373</v>
      </c>
      <c r="K4808" s="275">
        <v>0.71399999999999997</v>
      </c>
      <c r="L4808" s="275">
        <v>0.71399999999999997</v>
      </c>
      <c r="M4808" s="275">
        <v>0.64195599999999997</v>
      </c>
      <c r="N4808" s="276">
        <v>10.090196078431372</v>
      </c>
      <c r="O4808" s="273"/>
      <c r="P4808" s="273"/>
    </row>
    <row r="4809" spans="1:16" s="11" customFormat="1">
      <c r="A4809" s="271">
        <v>4806</v>
      </c>
      <c r="C4809" s="272" t="s">
        <v>4213</v>
      </c>
      <c r="D4809" s="272" t="s">
        <v>1084</v>
      </c>
      <c r="E4809" s="272"/>
      <c r="F4809" s="273" t="s">
        <v>4484</v>
      </c>
      <c r="G4809" s="274">
        <v>304251440104</v>
      </c>
      <c r="H4809" s="273" t="s">
        <v>8395</v>
      </c>
      <c r="I4809" s="273" t="s">
        <v>5750</v>
      </c>
      <c r="J4809" s="273" t="s">
        <v>373</v>
      </c>
      <c r="K4809" s="275">
        <v>0.50538000000000005</v>
      </c>
      <c r="L4809" s="275">
        <v>0.50538000000000005</v>
      </c>
      <c r="M4809" s="275">
        <v>0.455403</v>
      </c>
      <c r="N4809" s="276">
        <v>9.8889944200403743</v>
      </c>
      <c r="O4809" s="273"/>
      <c r="P4809" s="273"/>
    </row>
    <row r="4810" spans="1:16" s="11" customFormat="1">
      <c r="A4810" s="271">
        <v>4807</v>
      </c>
      <c r="C4810" s="272" t="s">
        <v>4213</v>
      </c>
      <c r="D4810" s="272" t="s">
        <v>1084</v>
      </c>
      <c r="E4810" s="272"/>
      <c r="F4810" s="273" t="s">
        <v>4488</v>
      </c>
      <c r="G4810" s="274">
        <v>304251440205</v>
      </c>
      <c r="H4810" s="273" t="s">
        <v>8396</v>
      </c>
      <c r="I4810" s="273" t="s">
        <v>5750</v>
      </c>
      <c r="J4810" s="273" t="s">
        <v>373</v>
      </c>
      <c r="K4810" s="275">
        <v>0.62380000000000002</v>
      </c>
      <c r="L4810" s="275">
        <v>0.62380000000000002</v>
      </c>
      <c r="M4810" s="275">
        <v>0.56626799999999999</v>
      </c>
      <c r="N4810" s="276">
        <v>9.2228278294325143</v>
      </c>
      <c r="O4810" s="273"/>
      <c r="P4810" s="273"/>
    </row>
    <row r="4811" spans="1:16" s="11" customFormat="1">
      <c r="A4811" s="271">
        <v>4808</v>
      </c>
      <c r="C4811" s="272" t="s">
        <v>4213</v>
      </c>
      <c r="D4811" s="272" t="s">
        <v>1084</v>
      </c>
      <c r="E4811" s="272"/>
      <c r="F4811" s="273" t="s">
        <v>4488</v>
      </c>
      <c r="G4811" s="274">
        <v>304251440203</v>
      </c>
      <c r="H4811" s="273" t="s">
        <v>8397</v>
      </c>
      <c r="I4811" s="273" t="s">
        <v>5750</v>
      </c>
      <c r="J4811" s="273" t="s">
        <v>373</v>
      </c>
      <c r="K4811" s="275">
        <v>0.72260000000000002</v>
      </c>
      <c r="L4811" s="275">
        <v>0.72260000000000002</v>
      </c>
      <c r="M4811" s="275">
        <v>0.66097099999999998</v>
      </c>
      <c r="N4811" s="276">
        <v>8.5287849432604546</v>
      </c>
      <c r="O4811" s="273"/>
      <c r="P4811" s="273"/>
    </row>
    <row r="4812" spans="1:16" s="11" customFormat="1">
      <c r="A4812" s="271">
        <v>4809</v>
      </c>
      <c r="C4812" s="272" t="s">
        <v>4213</v>
      </c>
      <c r="D4812" s="272" t="s">
        <v>1084</v>
      </c>
      <c r="E4812" s="272"/>
      <c r="F4812" s="273" t="s">
        <v>4486</v>
      </c>
      <c r="G4812" s="274">
        <v>304251240201</v>
      </c>
      <c r="H4812" s="273" t="s">
        <v>8398</v>
      </c>
      <c r="I4812" s="273" t="s">
        <v>5750</v>
      </c>
      <c r="J4812" s="273" t="s">
        <v>373</v>
      </c>
      <c r="K4812" s="275">
        <v>0.66014499999999998</v>
      </c>
      <c r="L4812" s="275">
        <v>0.66014499999999998</v>
      </c>
      <c r="M4812" s="275">
        <v>0.61615699999999995</v>
      </c>
      <c r="N4812" s="276">
        <v>6.6633845594528518</v>
      </c>
      <c r="O4812" s="273"/>
      <c r="P4812" s="273"/>
    </row>
    <row r="4813" spans="1:16" s="11" customFormat="1">
      <c r="A4813" s="271">
        <v>4810</v>
      </c>
      <c r="C4813" s="272" t="s">
        <v>4213</v>
      </c>
      <c r="D4813" s="272" t="s">
        <v>1084</v>
      </c>
      <c r="E4813" s="272"/>
      <c r="F4813" s="273" t="s">
        <v>8391</v>
      </c>
      <c r="G4813" s="274">
        <v>304251440301</v>
      </c>
      <c r="H4813" s="273" t="s">
        <v>8399</v>
      </c>
      <c r="I4813" s="273" t="s">
        <v>5750</v>
      </c>
      <c r="J4813" s="273" t="s">
        <v>373</v>
      </c>
      <c r="K4813" s="275">
        <v>0.53359999999999996</v>
      </c>
      <c r="L4813" s="275">
        <v>0.53359999999999996</v>
      </c>
      <c r="M4813" s="275">
        <v>0.49865799999999999</v>
      </c>
      <c r="N4813" s="276">
        <v>6.5483508245877005</v>
      </c>
      <c r="O4813" s="273"/>
      <c r="P4813" s="273"/>
    </row>
    <row r="4814" spans="1:16" s="11" customFormat="1">
      <c r="A4814" s="271">
        <v>4811</v>
      </c>
      <c r="C4814" s="272" t="s">
        <v>4213</v>
      </c>
      <c r="D4814" s="272" t="s">
        <v>1084</v>
      </c>
      <c r="E4814" s="272"/>
      <c r="F4814" s="273" t="s">
        <v>8260</v>
      </c>
      <c r="G4814" s="274">
        <v>304251240502</v>
      </c>
      <c r="H4814" s="273" t="s">
        <v>8400</v>
      </c>
      <c r="I4814" s="273" t="s">
        <v>5750</v>
      </c>
      <c r="J4814" s="273" t="s">
        <v>373</v>
      </c>
      <c r="K4814" s="275">
        <v>0.44479999999999997</v>
      </c>
      <c r="L4814" s="275">
        <v>0.44479999999999997</v>
      </c>
      <c r="M4814" s="275">
        <v>0.41883300000000001</v>
      </c>
      <c r="N4814" s="276">
        <v>5.8379046762589848</v>
      </c>
      <c r="O4814" s="273"/>
      <c r="P4814" s="273"/>
    </row>
    <row r="4815" spans="1:16" s="11" customFormat="1">
      <c r="A4815" s="271">
        <v>4812</v>
      </c>
      <c r="C4815" s="272" t="s">
        <v>4213</v>
      </c>
      <c r="D4815" s="272" t="s">
        <v>1084</v>
      </c>
      <c r="E4815" s="272"/>
      <c r="F4815" s="273" t="s">
        <v>8377</v>
      </c>
      <c r="G4815" s="274">
        <v>304251240302</v>
      </c>
      <c r="H4815" s="273" t="s">
        <v>8401</v>
      </c>
      <c r="I4815" s="273" t="s">
        <v>5750</v>
      </c>
      <c r="J4815" s="273" t="s">
        <v>373</v>
      </c>
      <c r="K4815" s="275">
        <v>0.70559000000000005</v>
      </c>
      <c r="L4815" s="275">
        <v>0.70559000000000005</v>
      </c>
      <c r="M4815" s="275">
        <v>0.67028500000000002</v>
      </c>
      <c r="N4815" s="276">
        <v>5.0036139967970108</v>
      </c>
      <c r="O4815" s="273"/>
      <c r="P4815" s="273"/>
    </row>
    <row r="4816" spans="1:16" s="11" customFormat="1">
      <c r="A4816" s="271">
        <v>4813</v>
      </c>
      <c r="C4816" s="272" t="s">
        <v>4213</v>
      </c>
      <c r="D4816" s="272" t="s">
        <v>1084</v>
      </c>
      <c r="E4816" s="272"/>
      <c r="F4816" s="273" t="s">
        <v>8377</v>
      </c>
      <c r="G4816" s="274">
        <v>304251240301</v>
      </c>
      <c r="H4816" s="273" t="s">
        <v>8402</v>
      </c>
      <c r="I4816" s="273" t="s">
        <v>5750</v>
      </c>
      <c r="J4816" s="273" t="s">
        <v>373</v>
      </c>
      <c r="K4816" s="275">
        <v>0.93828</v>
      </c>
      <c r="L4816" s="275">
        <v>0.93828</v>
      </c>
      <c r="M4816" s="275">
        <v>0.91121399999999997</v>
      </c>
      <c r="N4816" s="276">
        <v>2.8846399795370288</v>
      </c>
      <c r="O4816" s="273"/>
      <c r="P4816" s="273"/>
    </row>
    <row r="4817" spans="1:16" s="11" customFormat="1">
      <c r="A4817" s="271">
        <v>4814</v>
      </c>
      <c r="C4817" s="272" t="s">
        <v>4213</v>
      </c>
      <c r="D4817" s="272" t="s">
        <v>1084</v>
      </c>
      <c r="E4817" s="272"/>
      <c r="F4817" s="273" t="s">
        <v>4486</v>
      </c>
      <c r="G4817" s="274">
        <v>304251240204</v>
      </c>
      <c r="H4817" s="273" t="s">
        <v>8403</v>
      </c>
      <c r="I4817" s="273" t="s">
        <v>5750</v>
      </c>
      <c r="J4817" s="273" t="s">
        <v>373</v>
      </c>
      <c r="K4817" s="275">
        <v>0.69699999999999995</v>
      </c>
      <c r="L4817" s="275">
        <v>0.69699999999999995</v>
      </c>
      <c r="M4817" s="275">
        <v>0.68467900000000004</v>
      </c>
      <c r="N4817" s="276">
        <v>1.7677187948349951</v>
      </c>
      <c r="O4817" s="273"/>
      <c r="P4817" s="273"/>
    </row>
    <row r="4818" spans="1:16" s="11" customFormat="1">
      <c r="A4818" s="271">
        <v>4815</v>
      </c>
      <c r="C4818" s="272" t="s">
        <v>4213</v>
      </c>
      <c r="D4818" s="272" t="s">
        <v>1084</v>
      </c>
      <c r="E4818" s="272"/>
      <c r="F4818" s="273" t="s">
        <v>4482</v>
      </c>
      <c r="G4818" s="274">
        <v>304251240102</v>
      </c>
      <c r="H4818" s="273" t="s">
        <v>8404</v>
      </c>
      <c r="I4818" s="273" t="s">
        <v>5750</v>
      </c>
      <c r="J4818" s="273" t="s">
        <v>373</v>
      </c>
      <c r="K4818" s="275">
        <v>0.31625999999999999</v>
      </c>
      <c r="L4818" s="275">
        <v>0.31625999999999999</v>
      </c>
      <c r="M4818" s="275">
        <v>0.307143</v>
      </c>
      <c r="N4818" s="276">
        <v>2.8827546955036953</v>
      </c>
      <c r="O4818" s="273"/>
      <c r="P4818" s="273"/>
    </row>
    <row r="4819" spans="1:16" s="11" customFormat="1">
      <c r="A4819" s="271">
        <v>4816</v>
      </c>
      <c r="C4819" s="272" t="s">
        <v>4213</v>
      </c>
      <c r="D4819" s="272" t="s">
        <v>1084</v>
      </c>
      <c r="E4819" s="272"/>
      <c r="F4819" s="273" t="s">
        <v>4490</v>
      </c>
      <c r="G4819" s="274">
        <v>304251240401</v>
      </c>
      <c r="H4819" s="273" t="s">
        <v>8405</v>
      </c>
      <c r="I4819" s="273" t="s">
        <v>5750</v>
      </c>
      <c r="J4819" s="273" t="s">
        <v>373</v>
      </c>
      <c r="K4819" s="275">
        <v>0.77149999999999996</v>
      </c>
      <c r="L4819" s="275">
        <v>0.77149999999999996</v>
      </c>
      <c r="M4819" s="275">
        <v>0.74956500000000004</v>
      </c>
      <c r="N4819" s="276">
        <v>2.8431626701231272</v>
      </c>
      <c r="O4819" s="273"/>
      <c r="P4819" s="273"/>
    </row>
    <row r="4820" spans="1:16" s="11" customFormat="1">
      <c r="A4820" s="271">
        <v>4817</v>
      </c>
      <c r="C4820" s="272" t="s">
        <v>4213</v>
      </c>
      <c r="D4820" s="272" t="s">
        <v>1084</v>
      </c>
      <c r="E4820" s="272"/>
      <c r="F4820" s="273" t="s">
        <v>4490</v>
      </c>
      <c r="G4820" s="274">
        <v>304251240403</v>
      </c>
      <c r="H4820" s="273" t="s">
        <v>8406</v>
      </c>
      <c r="I4820" s="273" t="s">
        <v>5750</v>
      </c>
      <c r="J4820" s="273" t="s">
        <v>373</v>
      </c>
      <c r="K4820" s="275">
        <v>0.52800000000000002</v>
      </c>
      <c r="L4820" s="275">
        <v>0.52800000000000002</v>
      </c>
      <c r="M4820" s="275">
        <v>0.51272099999999998</v>
      </c>
      <c r="N4820" s="276">
        <v>2.8937500000000078</v>
      </c>
      <c r="O4820" s="273"/>
      <c r="P4820" s="273"/>
    </row>
    <row r="4821" spans="1:16" s="11" customFormat="1">
      <c r="A4821" s="271">
        <v>4818</v>
      </c>
      <c r="C4821" s="272" t="s">
        <v>4213</v>
      </c>
      <c r="D4821" s="272" t="s">
        <v>1084</v>
      </c>
      <c r="E4821" s="272"/>
      <c r="F4821" s="273" t="s">
        <v>4482</v>
      </c>
      <c r="G4821" s="274">
        <v>304251240103</v>
      </c>
      <c r="H4821" s="273" t="s">
        <v>8407</v>
      </c>
      <c r="I4821" s="273" t="s">
        <v>5750</v>
      </c>
      <c r="J4821" s="273" t="s">
        <v>373</v>
      </c>
      <c r="K4821" s="275">
        <v>0.52222199999999996</v>
      </c>
      <c r="L4821" s="275">
        <v>0.52222199999999996</v>
      </c>
      <c r="M4821" s="275">
        <v>0.50838099999999997</v>
      </c>
      <c r="N4821" s="276">
        <v>2.6504053831512255</v>
      </c>
      <c r="O4821" s="273"/>
      <c r="P4821" s="273"/>
    </row>
    <row r="4822" spans="1:16" s="11" customFormat="1">
      <c r="A4822" s="271">
        <v>4819</v>
      </c>
      <c r="C4822" s="272" t="s">
        <v>4213</v>
      </c>
      <c r="D4822" s="272" t="s">
        <v>1084</v>
      </c>
      <c r="E4822" s="272"/>
      <c r="F4822" s="273" t="s">
        <v>4482</v>
      </c>
      <c r="G4822" s="274">
        <v>304251240101</v>
      </c>
      <c r="H4822" s="273" t="s">
        <v>8408</v>
      </c>
      <c r="I4822" s="273" t="s">
        <v>5750</v>
      </c>
      <c r="J4822" s="273" t="s">
        <v>373</v>
      </c>
      <c r="K4822" s="275">
        <v>0.68012799999999995</v>
      </c>
      <c r="L4822" s="275">
        <v>0.68012799999999995</v>
      </c>
      <c r="M4822" s="275">
        <v>0.66240900000000003</v>
      </c>
      <c r="N4822" s="276">
        <v>2.6052448950785632</v>
      </c>
      <c r="O4822" s="273"/>
      <c r="P4822" s="273"/>
    </row>
    <row r="4823" spans="1:16" s="11" customFormat="1">
      <c r="A4823" s="271">
        <v>4820</v>
      </c>
      <c r="C4823" s="272" t="s">
        <v>4213</v>
      </c>
      <c r="D4823" s="272" t="s">
        <v>1084</v>
      </c>
      <c r="E4823" s="272"/>
      <c r="F4823" s="273" t="s">
        <v>4482</v>
      </c>
      <c r="G4823" s="274">
        <v>304251240107</v>
      </c>
      <c r="H4823" s="273" t="s">
        <v>8409</v>
      </c>
      <c r="I4823" s="273" t="s">
        <v>5750</v>
      </c>
      <c r="J4823" s="273" t="s">
        <v>373</v>
      </c>
      <c r="K4823" s="275">
        <v>0.32090000000000002</v>
      </c>
      <c r="L4823" s="275">
        <v>0.32090000000000002</v>
      </c>
      <c r="M4823" s="275">
        <v>0.31287399999999999</v>
      </c>
      <c r="N4823" s="276">
        <v>2.5010906824556036</v>
      </c>
      <c r="O4823" s="273"/>
      <c r="P4823" s="273"/>
    </row>
    <row r="4824" spans="1:16" s="11" customFormat="1">
      <c r="A4824" s="271">
        <v>4821</v>
      </c>
      <c r="C4824" s="272" t="s">
        <v>4213</v>
      </c>
      <c r="D4824" s="272" t="s">
        <v>1084</v>
      </c>
      <c r="E4824" s="272"/>
      <c r="F4824" s="273" t="s">
        <v>4486</v>
      </c>
      <c r="G4824" s="274">
        <v>304251240202</v>
      </c>
      <c r="H4824" s="273" t="s">
        <v>8410</v>
      </c>
      <c r="I4824" s="273" t="s">
        <v>5750</v>
      </c>
      <c r="J4824" s="273" t="s">
        <v>373</v>
      </c>
      <c r="K4824" s="275">
        <v>0.41370000000000001</v>
      </c>
      <c r="L4824" s="275">
        <v>0.41370000000000001</v>
      </c>
      <c r="M4824" s="275">
        <v>0.40354099999999998</v>
      </c>
      <c r="N4824" s="276">
        <v>2.4556441866086609</v>
      </c>
      <c r="O4824" s="273"/>
      <c r="P4824" s="273"/>
    </row>
    <row r="4825" spans="1:16" s="11" customFormat="1">
      <c r="A4825" s="271">
        <v>4822</v>
      </c>
      <c r="C4825" s="272" t="s">
        <v>4213</v>
      </c>
      <c r="D4825" s="272" t="s">
        <v>1084</v>
      </c>
      <c r="E4825" s="272"/>
      <c r="F4825" s="273" t="s">
        <v>4477</v>
      </c>
      <c r="G4825" s="274">
        <v>304251540103</v>
      </c>
      <c r="H4825" s="273" t="s">
        <v>8411</v>
      </c>
      <c r="I4825" s="273" t="s">
        <v>5750</v>
      </c>
      <c r="J4825" s="273" t="s">
        <v>373</v>
      </c>
      <c r="K4825" s="275">
        <v>0.54690000000000005</v>
      </c>
      <c r="L4825" s="275">
        <v>0.54690000000000005</v>
      </c>
      <c r="M4825" s="275">
        <v>0.53404700000000005</v>
      </c>
      <c r="N4825" s="276">
        <v>2.3501554214664475</v>
      </c>
      <c r="O4825" s="273"/>
      <c r="P4825" s="273"/>
    </row>
    <row r="4826" spans="1:16" s="11" customFormat="1">
      <c r="A4826" s="271">
        <v>4823</v>
      </c>
      <c r="C4826" s="272" t="s">
        <v>4213</v>
      </c>
      <c r="D4826" s="272" t="s">
        <v>1084</v>
      </c>
      <c r="E4826" s="272"/>
      <c r="F4826" s="273" t="s">
        <v>8381</v>
      </c>
      <c r="G4826" s="274">
        <v>304251140101</v>
      </c>
      <c r="H4826" s="273" t="s">
        <v>8412</v>
      </c>
      <c r="I4826" s="273" t="s">
        <v>5750</v>
      </c>
      <c r="J4826" s="273" t="s">
        <v>373</v>
      </c>
      <c r="K4826" s="275">
        <v>1.2723</v>
      </c>
      <c r="L4826" s="275">
        <v>1.2723</v>
      </c>
      <c r="M4826" s="275">
        <v>1.2438819999999999</v>
      </c>
      <c r="N4826" s="276">
        <v>2.2335927061227738</v>
      </c>
      <c r="O4826" s="273"/>
      <c r="P4826" s="273"/>
    </row>
    <row r="4827" spans="1:16" s="11" customFormat="1">
      <c r="A4827" s="271">
        <v>4824</v>
      </c>
      <c r="C4827" s="272" t="s">
        <v>4213</v>
      </c>
      <c r="D4827" s="272" t="s">
        <v>1084</v>
      </c>
      <c r="E4827" s="272"/>
      <c r="F4827" s="273" t="s">
        <v>4488</v>
      </c>
      <c r="G4827" s="274">
        <v>304251440201</v>
      </c>
      <c r="H4827" s="273" t="s">
        <v>8413</v>
      </c>
      <c r="I4827" s="273" t="s">
        <v>5750</v>
      </c>
      <c r="J4827" s="273" t="s">
        <v>373</v>
      </c>
      <c r="K4827" s="275">
        <v>0.78820000000000001</v>
      </c>
      <c r="L4827" s="275">
        <v>0.78820000000000001</v>
      </c>
      <c r="M4827" s="275">
        <v>0.77130299999999996</v>
      </c>
      <c r="N4827" s="276">
        <v>2.1437452423242895</v>
      </c>
      <c r="O4827" s="273"/>
      <c r="P4827" s="273"/>
    </row>
    <row r="4828" spans="1:16" s="11" customFormat="1">
      <c r="A4828" s="271">
        <v>4825</v>
      </c>
      <c r="C4828" s="272" t="s">
        <v>4213</v>
      </c>
      <c r="D4828" s="272" t="s">
        <v>1080</v>
      </c>
      <c r="E4828" s="272"/>
      <c r="F4828" s="273" t="s">
        <v>8414</v>
      </c>
      <c r="G4828" s="274">
        <v>304611340503</v>
      </c>
      <c r="H4828" s="273" t="s">
        <v>8415</v>
      </c>
      <c r="I4828" s="273" t="s">
        <v>5750</v>
      </c>
      <c r="J4828" s="273" t="s">
        <v>373</v>
      </c>
      <c r="K4828" s="275">
        <v>0.45028000000000001</v>
      </c>
      <c r="L4828" s="275">
        <v>0.45028000000000001</v>
      </c>
      <c r="M4828" s="275">
        <v>0.40773199999999998</v>
      </c>
      <c r="N4828" s="276">
        <v>9.4492315892333725</v>
      </c>
      <c r="O4828" s="273"/>
      <c r="P4828" s="273"/>
    </row>
    <row r="4829" spans="1:16" s="11" customFormat="1">
      <c r="A4829" s="271">
        <v>4826</v>
      </c>
      <c r="C4829" s="272" t="s">
        <v>4213</v>
      </c>
      <c r="D4829" s="272" t="s">
        <v>1080</v>
      </c>
      <c r="E4829" s="272"/>
      <c r="F4829" s="273" t="s">
        <v>4530</v>
      </c>
      <c r="G4829" s="274">
        <v>304611340303</v>
      </c>
      <c r="H4829" s="273" t="s">
        <v>8416</v>
      </c>
      <c r="I4829" s="273" t="s">
        <v>5762</v>
      </c>
      <c r="J4829" s="273" t="s">
        <v>373</v>
      </c>
      <c r="K4829" s="275">
        <v>9.6600000000000005E-2</v>
      </c>
      <c r="L4829" s="275">
        <v>9.6600000000000005E-2</v>
      </c>
      <c r="M4829" s="275">
        <v>8.7749999999999995E-2</v>
      </c>
      <c r="N4829" s="276">
        <v>9.1614906832298235</v>
      </c>
      <c r="O4829" s="273"/>
      <c r="P4829" s="273"/>
    </row>
    <row r="4830" spans="1:16" s="11" customFormat="1">
      <c r="A4830" s="271">
        <v>4827</v>
      </c>
      <c r="C4830" s="272" t="s">
        <v>4213</v>
      </c>
      <c r="D4830" s="272" t="s">
        <v>1080</v>
      </c>
      <c r="E4830" s="272"/>
      <c r="F4830" s="273" t="s">
        <v>8417</v>
      </c>
      <c r="G4830" s="274">
        <v>304611340202</v>
      </c>
      <c r="H4830" s="273" t="s">
        <v>8418</v>
      </c>
      <c r="I4830" s="273" t="s">
        <v>5750</v>
      </c>
      <c r="J4830" s="273" t="s">
        <v>373</v>
      </c>
      <c r="K4830" s="275">
        <v>0.45860000000000001</v>
      </c>
      <c r="L4830" s="275">
        <v>0.45860000000000001</v>
      </c>
      <c r="M4830" s="275">
        <v>0.41725200000000001</v>
      </c>
      <c r="N4830" s="276">
        <v>9.0161360662887038</v>
      </c>
      <c r="O4830" s="273"/>
      <c r="P4830" s="273"/>
    </row>
    <row r="4831" spans="1:16" s="11" customFormat="1">
      <c r="A4831" s="271">
        <v>4828</v>
      </c>
      <c r="C4831" s="272" t="s">
        <v>4213</v>
      </c>
      <c r="D4831" s="272" t="s">
        <v>1080</v>
      </c>
      <c r="E4831" s="272"/>
      <c r="F4831" s="273" t="s">
        <v>8414</v>
      </c>
      <c r="G4831" s="274">
        <v>304611340501</v>
      </c>
      <c r="H4831" s="273" t="s">
        <v>8419</v>
      </c>
      <c r="I4831" s="273" t="s">
        <v>5750</v>
      </c>
      <c r="J4831" s="273" t="s">
        <v>373</v>
      </c>
      <c r="K4831" s="275">
        <v>0.28589999999999999</v>
      </c>
      <c r="L4831" s="275">
        <v>0.28589999999999999</v>
      </c>
      <c r="M4831" s="275">
        <v>0.26040400000000002</v>
      </c>
      <c r="N4831" s="276">
        <v>8.9178034277719345</v>
      </c>
      <c r="O4831" s="273"/>
      <c r="P4831" s="273"/>
    </row>
    <row r="4832" spans="1:16" s="11" customFormat="1">
      <c r="A4832" s="271">
        <v>4829</v>
      </c>
      <c r="C4832" s="272" t="s">
        <v>4213</v>
      </c>
      <c r="D4832" s="272" t="s">
        <v>1080</v>
      </c>
      <c r="E4832" s="272"/>
      <c r="F4832" s="273" t="s">
        <v>8414</v>
      </c>
      <c r="G4832" s="274">
        <v>304611340502</v>
      </c>
      <c r="H4832" s="273" t="s">
        <v>8420</v>
      </c>
      <c r="I4832" s="273" t="s">
        <v>5750</v>
      </c>
      <c r="J4832" s="273" t="s">
        <v>373</v>
      </c>
      <c r="K4832" s="275">
        <v>0.22302</v>
      </c>
      <c r="L4832" s="275">
        <v>0.22302</v>
      </c>
      <c r="M4832" s="275">
        <v>0.20327400000000001</v>
      </c>
      <c r="N4832" s="276">
        <v>8.8539144471347786</v>
      </c>
      <c r="O4832" s="273"/>
      <c r="P4832" s="273"/>
    </row>
    <row r="4833" spans="1:16" s="11" customFormat="1">
      <c r="A4833" s="271">
        <v>4830</v>
      </c>
      <c r="C4833" s="272" t="s">
        <v>4213</v>
      </c>
      <c r="D4833" s="272" t="s">
        <v>1080</v>
      </c>
      <c r="E4833" s="272"/>
      <c r="F4833" s="273" t="s">
        <v>8421</v>
      </c>
      <c r="G4833" s="274">
        <v>304611340402</v>
      </c>
      <c r="H4833" s="273" t="s">
        <v>8422</v>
      </c>
      <c r="I4833" s="273" t="s">
        <v>5750</v>
      </c>
      <c r="J4833" s="273" t="s">
        <v>373</v>
      </c>
      <c r="K4833" s="275">
        <v>0.39510000000000001</v>
      </c>
      <c r="L4833" s="275">
        <v>0.39510000000000001</v>
      </c>
      <c r="M4833" s="275">
        <v>0.36022100000000001</v>
      </c>
      <c r="N4833" s="276">
        <v>8.827891672994177</v>
      </c>
      <c r="O4833" s="273"/>
      <c r="P4833" s="273"/>
    </row>
    <row r="4834" spans="1:16" s="11" customFormat="1">
      <c r="A4834" s="271">
        <v>4831</v>
      </c>
      <c r="C4834" s="272" t="s">
        <v>4213</v>
      </c>
      <c r="D4834" s="272" t="s">
        <v>1080</v>
      </c>
      <c r="E4834" s="272"/>
      <c r="F4834" s="273" t="s">
        <v>8417</v>
      </c>
      <c r="G4834" s="274">
        <v>304611340201</v>
      </c>
      <c r="H4834" s="273" t="s">
        <v>8423</v>
      </c>
      <c r="I4834" s="273" t="s">
        <v>5750</v>
      </c>
      <c r="J4834" s="273" t="s">
        <v>373</v>
      </c>
      <c r="K4834" s="275">
        <v>0.17380000000000001</v>
      </c>
      <c r="L4834" s="275">
        <v>0.17380000000000001</v>
      </c>
      <c r="M4834" s="275">
        <v>0.159079</v>
      </c>
      <c r="N4834" s="276">
        <v>8.4700805523590397</v>
      </c>
      <c r="O4834" s="273"/>
      <c r="P4834" s="273"/>
    </row>
    <row r="4835" spans="1:16" s="11" customFormat="1">
      <c r="A4835" s="271">
        <v>4832</v>
      </c>
      <c r="C4835" s="272" t="s">
        <v>4213</v>
      </c>
      <c r="D4835" s="272" t="s">
        <v>1080</v>
      </c>
      <c r="E4835" s="272"/>
      <c r="F4835" s="273" t="s">
        <v>4507</v>
      </c>
      <c r="G4835" s="274">
        <v>304611440302</v>
      </c>
      <c r="H4835" s="273" t="s">
        <v>8424</v>
      </c>
      <c r="I4835" s="273" t="s">
        <v>5750</v>
      </c>
      <c r="J4835" s="273" t="s">
        <v>373</v>
      </c>
      <c r="K4835" s="275">
        <v>0.71750000000000003</v>
      </c>
      <c r="L4835" s="275">
        <v>0.71750000000000003</v>
      </c>
      <c r="M4835" s="275">
        <v>0.66128300000000007</v>
      </c>
      <c r="N4835" s="276">
        <v>7.8351219512195067</v>
      </c>
      <c r="O4835" s="273"/>
      <c r="P4835" s="273"/>
    </row>
    <row r="4836" spans="1:16" s="11" customFormat="1">
      <c r="A4836" s="271">
        <v>4833</v>
      </c>
      <c r="C4836" s="272" t="s">
        <v>4213</v>
      </c>
      <c r="D4836" s="272" t="s">
        <v>1080</v>
      </c>
      <c r="E4836" s="272"/>
      <c r="F4836" s="273" t="s">
        <v>4505</v>
      </c>
      <c r="G4836" s="274">
        <v>304611340103</v>
      </c>
      <c r="H4836" s="273" t="s">
        <v>8425</v>
      </c>
      <c r="I4836" s="273" t="s">
        <v>5750</v>
      </c>
      <c r="J4836" s="273" t="s">
        <v>373</v>
      </c>
      <c r="K4836" s="275">
        <v>0.15579999999999999</v>
      </c>
      <c r="L4836" s="275">
        <v>0.15579999999999999</v>
      </c>
      <c r="M4836" s="275">
        <v>0.143958</v>
      </c>
      <c r="N4836" s="276">
        <v>7.6007702182284937</v>
      </c>
      <c r="O4836" s="273"/>
      <c r="P4836" s="273"/>
    </row>
    <row r="4837" spans="1:16" s="11" customFormat="1">
      <c r="A4837" s="271">
        <v>4834</v>
      </c>
      <c r="C4837" s="272" t="s">
        <v>4213</v>
      </c>
      <c r="D4837" s="272" t="s">
        <v>1080</v>
      </c>
      <c r="E4837" s="272"/>
      <c r="F4837" s="273" t="s">
        <v>4501</v>
      </c>
      <c r="G4837" s="274">
        <v>304611440103</v>
      </c>
      <c r="H4837" s="273" t="s">
        <v>8426</v>
      </c>
      <c r="I4837" s="273" t="s">
        <v>5750</v>
      </c>
      <c r="J4837" s="273" t="s">
        <v>373</v>
      </c>
      <c r="K4837" s="275">
        <v>0.73460000000000003</v>
      </c>
      <c r="L4837" s="275">
        <v>0.73460000000000003</v>
      </c>
      <c r="M4837" s="275">
        <v>0.67980399999999996</v>
      </c>
      <c r="N4837" s="276">
        <v>7.459297576912614</v>
      </c>
      <c r="O4837" s="273"/>
      <c r="P4837" s="273"/>
    </row>
    <row r="4838" spans="1:16" s="11" customFormat="1">
      <c r="A4838" s="271">
        <v>4835</v>
      </c>
      <c r="C4838" s="272" t="s">
        <v>4213</v>
      </c>
      <c r="D4838" s="272" t="s">
        <v>1080</v>
      </c>
      <c r="E4838" s="272"/>
      <c r="F4838" s="273" t="s">
        <v>4509</v>
      </c>
      <c r="G4838" s="274">
        <v>304611240104</v>
      </c>
      <c r="H4838" s="273" t="s">
        <v>8427</v>
      </c>
      <c r="I4838" s="273" t="s">
        <v>5750</v>
      </c>
      <c r="J4838" s="273" t="s">
        <v>373</v>
      </c>
      <c r="K4838" s="275">
        <v>0.29936000000000001</v>
      </c>
      <c r="L4838" s="275">
        <v>0.29936000000000001</v>
      </c>
      <c r="M4838" s="275">
        <v>0.277061</v>
      </c>
      <c r="N4838" s="276">
        <v>7.4488909673971175</v>
      </c>
      <c r="O4838" s="273"/>
      <c r="P4838" s="273"/>
    </row>
    <row r="4839" spans="1:16" s="11" customFormat="1">
      <c r="A4839" s="271">
        <v>4836</v>
      </c>
      <c r="C4839" s="272" t="s">
        <v>4213</v>
      </c>
      <c r="D4839" s="272" t="s">
        <v>1080</v>
      </c>
      <c r="E4839" s="272"/>
      <c r="F4839" s="273" t="s">
        <v>4503</v>
      </c>
      <c r="G4839" s="274">
        <v>304611440404</v>
      </c>
      <c r="H4839" s="273" t="s">
        <v>8428</v>
      </c>
      <c r="I4839" s="273" t="s">
        <v>5750</v>
      </c>
      <c r="J4839" s="273" t="s">
        <v>373</v>
      </c>
      <c r="K4839" s="275">
        <v>0.33100000000000002</v>
      </c>
      <c r="L4839" s="275">
        <v>0.33100000000000002</v>
      </c>
      <c r="M4839" s="275">
        <v>0.30707600000000002</v>
      </c>
      <c r="N4839" s="276">
        <v>7.2277945619335346</v>
      </c>
      <c r="O4839" s="273"/>
      <c r="P4839" s="273"/>
    </row>
    <row r="4840" spans="1:16" s="11" customFormat="1">
      <c r="A4840" s="271">
        <v>4837</v>
      </c>
      <c r="C4840" s="272" t="s">
        <v>4213</v>
      </c>
      <c r="D4840" s="272" t="s">
        <v>1080</v>
      </c>
      <c r="E4840" s="272"/>
      <c r="F4840" s="273" t="s">
        <v>4518</v>
      </c>
      <c r="G4840" s="274">
        <v>304611140201</v>
      </c>
      <c r="H4840" s="273" t="s">
        <v>8429</v>
      </c>
      <c r="I4840" s="273" t="s">
        <v>5750</v>
      </c>
      <c r="J4840" s="273" t="s">
        <v>373</v>
      </c>
      <c r="K4840" s="275">
        <v>0.48380000000000001</v>
      </c>
      <c r="L4840" s="275">
        <v>0.48380000000000001</v>
      </c>
      <c r="M4840" s="275">
        <v>0.44995200000000002</v>
      </c>
      <c r="N4840" s="276">
        <v>6.9962794543199642</v>
      </c>
      <c r="O4840" s="273"/>
      <c r="P4840" s="273"/>
    </row>
    <row r="4841" spans="1:16" s="11" customFormat="1">
      <c r="A4841" s="271">
        <v>4838</v>
      </c>
      <c r="C4841" s="272" t="s">
        <v>4213</v>
      </c>
      <c r="D4841" s="272" t="s">
        <v>1080</v>
      </c>
      <c r="E4841" s="272"/>
      <c r="F4841" s="273" t="s">
        <v>4530</v>
      </c>
      <c r="G4841" s="274">
        <v>304611340305</v>
      </c>
      <c r="H4841" s="273" t="s">
        <v>8430</v>
      </c>
      <c r="I4841" s="273" t="s">
        <v>5750</v>
      </c>
      <c r="J4841" s="273" t="s">
        <v>373</v>
      </c>
      <c r="K4841" s="275">
        <v>0.1104</v>
      </c>
      <c r="L4841" s="275">
        <v>0.1104</v>
      </c>
      <c r="M4841" s="275">
        <v>0.10276299999999999</v>
      </c>
      <c r="N4841" s="276">
        <v>6.9175724637681206</v>
      </c>
      <c r="O4841" s="273"/>
      <c r="P4841" s="273"/>
    </row>
    <row r="4842" spans="1:16" s="11" customFormat="1">
      <c r="A4842" s="271">
        <v>4839</v>
      </c>
      <c r="C4842" s="272" t="s">
        <v>4213</v>
      </c>
      <c r="D4842" s="272" t="s">
        <v>1080</v>
      </c>
      <c r="E4842" s="272"/>
      <c r="F4842" s="273" t="s">
        <v>8431</v>
      </c>
      <c r="G4842" s="274">
        <v>304611440201</v>
      </c>
      <c r="H4842" s="273" t="s">
        <v>8432</v>
      </c>
      <c r="I4842" s="273" t="s">
        <v>5750</v>
      </c>
      <c r="J4842" s="273" t="s">
        <v>373</v>
      </c>
      <c r="K4842" s="275">
        <v>0.45400000000000001</v>
      </c>
      <c r="L4842" s="275">
        <v>0.45400000000000001</v>
      </c>
      <c r="M4842" s="275">
        <v>0.42360100000000001</v>
      </c>
      <c r="N4842" s="276">
        <v>6.6958149779735701</v>
      </c>
      <c r="O4842" s="273"/>
      <c r="P4842" s="273"/>
    </row>
    <row r="4843" spans="1:16" s="11" customFormat="1">
      <c r="A4843" s="271">
        <v>4840</v>
      </c>
      <c r="C4843" s="272" t="s">
        <v>4213</v>
      </c>
      <c r="D4843" s="272" t="s">
        <v>1080</v>
      </c>
      <c r="E4843" s="272"/>
      <c r="F4843" s="273" t="s">
        <v>4501</v>
      </c>
      <c r="G4843" s="274">
        <v>304611440105</v>
      </c>
      <c r="H4843" s="273" t="s">
        <v>8433</v>
      </c>
      <c r="I4843" s="273" t="s">
        <v>5750</v>
      </c>
      <c r="J4843" s="273" t="s">
        <v>373</v>
      </c>
      <c r="K4843" s="275">
        <v>0.75360000000000005</v>
      </c>
      <c r="L4843" s="275">
        <v>0.75360000000000005</v>
      </c>
      <c r="M4843" s="275">
        <v>0.70548900000000003</v>
      </c>
      <c r="N4843" s="276">
        <v>6.3841560509554158</v>
      </c>
      <c r="O4843" s="273"/>
      <c r="P4843" s="273"/>
    </row>
    <row r="4844" spans="1:16" s="11" customFormat="1">
      <c r="A4844" s="271">
        <v>4841</v>
      </c>
      <c r="C4844" s="272" t="s">
        <v>4213</v>
      </c>
      <c r="D4844" s="272" t="s">
        <v>1080</v>
      </c>
      <c r="E4844" s="272"/>
      <c r="F4844" s="273" t="s">
        <v>4511</v>
      </c>
      <c r="G4844" s="274">
        <v>304611140102</v>
      </c>
      <c r="H4844" s="273" t="s">
        <v>8068</v>
      </c>
      <c r="I4844" s="273" t="s">
        <v>5750</v>
      </c>
      <c r="J4844" s="273" t="s">
        <v>373</v>
      </c>
      <c r="K4844" s="275">
        <v>0.58189999999999997</v>
      </c>
      <c r="L4844" s="275">
        <v>0.58189999999999997</v>
      </c>
      <c r="M4844" s="275">
        <v>0.54500499999999996</v>
      </c>
      <c r="N4844" s="276">
        <v>6.3404365011170336</v>
      </c>
      <c r="O4844" s="273"/>
      <c r="P4844" s="273"/>
    </row>
    <row r="4845" spans="1:16" s="11" customFormat="1">
      <c r="A4845" s="271">
        <v>4842</v>
      </c>
      <c r="C4845" s="272" t="s">
        <v>4213</v>
      </c>
      <c r="D4845" s="272" t="s">
        <v>1080</v>
      </c>
      <c r="E4845" s="272"/>
      <c r="F4845" s="273" t="s">
        <v>4503</v>
      </c>
      <c r="G4845" s="274">
        <v>304611440401</v>
      </c>
      <c r="H4845" s="273" t="s">
        <v>8434</v>
      </c>
      <c r="I4845" s="273" t="s">
        <v>5750</v>
      </c>
      <c r="J4845" s="273" t="s">
        <v>373</v>
      </c>
      <c r="K4845" s="275">
        <v>0.49280000000000002</v>
      </c>
      <c r="L4845" s="275">
        <v>0.49280000000000002</v>
      </c>
      <c r="M4845" s="275">
        <v>0.46157900000000002</v>
      </c>
      <c r="N4845" s="276">
        <v>6.3354301948051948</v>
      </c>
      <c r="O4845" s="273"/>
      <c r="P4845" s="273"/>
    </row>
    <row r="4846" spans="1:16" s="11" customFormat="1">
      <c r="A4846" s="271">
        <v>4843</v>
      </c>
      <c r="C4846" s="272" t="s">
        <v>4213</v>
      </c>
      <c r="D4846" s="272" t="s">
        <v>1080</v>
      </c>
      <c r="E4846" s="272"/>
      <c r="F4846" s="273" t="s">
        <v>4521</v>
      </c>
      <c r="G4846" s="274">
        <v>304611140303</v>
      </c>
      <c r="H4846" s="273" t="s">
        <v>8435</v>
      </c>
      <c r="I4846" s="273" t="s">
        <v>5750</v>
      </c>
      <c r="J4846" s="273" t="s">
        <v>373</v>
      </c>
      <c r="K4846" s="275">
        <v>0.42359999999999998</v>
      </c>
      <c r="L4846" s="275">
        <v>0.42359999999999998</v>
      </c>
      <c r="M4846" s="275">
        <v>0.39781699999999998</v>
      </c>
      <c r="N4846" s="276">
        <v>6.0866383380547697</v>
      </c>
      <c r="O4846" s="273"/>
      <c r="P4846" s="273"/>
    </row>
    <row r="4847" spans="1:16" s="11" customFormat="1">
      <c r="A4847" s="271">
        <v>4844</v>
      </c>
      <c r="C4847" s="272" t="s">
        <v>4213</v>
      </c>
      <c r="D4847" s="272" t="s">
        <v>1080</v>
      </c>
      <c r="E4847" s="272"/>
      <c r="F4847" s="273" t="s">
        <v>8436</v>
      </c>
      <c r="G4847" s="274">
        <v>304611240301</v>
      </c>
      <c r="H4847" s="273" t="s">
        <v>8437</v>
      </c>
      <c r="I4847" s="273" t="s">
        <v>5750</v>
      </c>
      <c r="J4847" s="273" t="s">
        <v>373</v>
      </c>
      <c r="K4847" s="275">
        <v>0.59199999999999997</v>
      </c>
      <c r="L4847" s="275">
        <v>0.59199999999999997</v>
      </c>
      <c r="M4847" s="275">
        <v>0.55603100000000005</v>
      </c>
      <c r="N4847" s="276">
        <v>6.0758445945945807</v>
      </c>
      <c r="O4847" s="273"/>
      <c r="P4847" s="273"/>
    </row>
    <row r="4848" spans="1:16" s="11" customFormat="1">
      <c r="A4848" s="271">
        <v>4845</v>
      </c>
      <c r="C4848" s="272" t="s">
        <v>4213</v>
      </c>
      <c r="D4848" s="272" t="s">
        <v>1080</v>
      </c>
      <c r="E4848" s="272"/>
      <c r="F4848" s="273" t="s">
        <v>8431</v>
      </c>
      <c r="G4848" s="274">
        <v>304611440202</v>
      </c>
      <c r="H4848" s="273" t="s">
        <v>8438</v>
      </c>
      <c r="I4848" s="273" t="s">
        <v>5750</v>
      </c>
      <c r="J4848" s="273" t="s">
        <v>373</v>
      </c>
      <c r="K4848" s="275">
        <v>0.54279999999999995</v>
      </c>
      <c r="L4848" s="275">
        <v>0.54279999999999995</v>
      </c>
      <c r="M4848" s="275">
        <v>0.51077600000000001</v>
      </c>
      <c r="N4848" s="276">
        <v>5.8997789240972631</v>
      </c>
      <c r="O4848" s="273"/>
      <c r="P4848" s="273"/>
    </row>
    <row r="4849" spans="1:16" s="11" customFormat="1">
      <c r="A4849" s="271">
        <v>4846</v>
      </c>
      <c r="C4849" s="272" t="s">
        <v>4213</v>
      </c>
      <c r="D4849" s="272" t="s">
        <v>1080</v>
      </c>
      <c r="E4849" s="272"/>
      <c r="F4849" s="273" t="s">
        <v>8439</v>
      </c>
      <c r="G4849" s="274">
        <v>304611140501</v>
      </c>
      <c r="H4849" s="273" t="s">
        <v>8440</v>
      </c>
      <c r="I4849" s="273" t="s">
        <v>5750</v>
      </c>
      <c r="J4849" s="273" t="s">
        <v>373</v>
      </c>
      <c r="K4849" s="275">
        <v>0.38950000000000001</v>
      </c>
      <c r="L4849" s="275">
        <v>0.38950000000000001</v>
      </c>
      <c r="M4849" s="275">
        <v>0.36701899999999998</v>
      </c>
      <c r="N4849" s="276">
        <v>5.7717586649550778</v>
      </c>
      <c r="O4849" s="273"/>
      <c r="P4849" s="273"/>
    </row>
    <row r="4850" spans="1:16" s="11" customFormat="1">
      <c r="A4850" s="271">
        <v>4847</v>
      </c>
      <c r="C4850" s="272" t="s">
        <v>4213</v>
      </c>
      <c r="D4850" s="272" t="s">
        <v>1080</v>
      </c>
      <c r="E4850" s="272"/>
      <c r="F4850" s="273" t="s">
        <v>4503</v>
      </c>
      <c r="G4850" s="274">
        <v>304611440402</v>
      </c>
      <c r="H4850" s="273" t="s">
        <v>8441</v>
      </c>
      <c r="I4850" s="273" t="s">
        <v>5750</v>
      </c>
      <c r="J4850" s="273" t="s">
        <v>373</v>
      </c>
      <c r="K4850" s="275">
        <v>0.56559999999999999</v>
      </c>
      <c r="L4850" s="275">
        <v>0.56559999999999999</v>
      </c>
      <c r="M4850" s="275">
        <v>0.53396200000000005</v>
      </c>
      <c r="N4850" s="276">
        <v>5.5937057991513344</v>
      </c>
      <c r="O4850" s="273"/>
      <c r="P4850" s="273"/>
    </row>
    <row r="4851" spans="1:16" s="11" customFormat="1">
      <c r="A4851" s="271">
        <v>4848</v>
      </c>
      <c r="C4851" s="272" t="s">
        <v>4213</v>
      </c>
      <c r="D4851" s="272" t="s">
        <v>1080</v>
      </c>
      <c r="E4851" s="272"/>
      <c r="F4851" s="273" t="s">
        <v>8421</v>
      </c>
      <c r="G4851" s="274">
        <v>304611340401</v>
      </c>
      <c r="H4851" s="273" t="s">
        <v>8442</v>
      </c>
      <c r="I4851" s="273" t="s">
        <v>5750</v>
      </c>
      <c r="J4851" s="273" t="s">
        <v>373</v>
      </c>
      <c r="K4851" s="275">
        <v>0.12909999999999999</v>
      </c>
      <c r="L4851" s="275">
        <v>0.12909999999999999</v>
      </c>
      <c r="M4851" s="275">
        <v>0.121949</v>
      </c>
      <c r="N4851" s="276">
        <v>5.5391169635941058</v>
      </c>
      <c r="O4851" s="273"/>
      <c r="P4851" s="273"/>
    </row>
    <row r="4852" spans="1:16" s="11" customFormat="1">
      <c r="A4852" s="271">
        <v>4849</v>
      </c>
      <c r="C4852" s="272" t="s">
        <v>4213</v>
      </c>
      <c r="D4852" s="272" t="s">
        <v>1080</v>
      </c>
      <c r="E4852" s="272"/>
      <c r="F4852" s="273" t="s">
        <v>4530</v>
      </c>
      <c r="G4852" s="274">
        <v>304611340301</v>
      </c>
      <c r="H4852" s="273" t="s">
        <v>8443</v>
      </c>
      <c r="I4852" s="273" t="s">
        <v>5750</v>
      </c>
      <c r="J4852" s="273" t="s">
        <v>373</v>
      </c>
      <c r="K4852" s="275">
        <v>0.45960000000000001</v>
      </c>
      <c r="L4852" s="275">
        <v>0.45960000000000001</v>
      </c>
      <c r="M4852" s="275">
        <v>0.43445699999999998</v>
      </c>
      <c r="N4852" s="276">
        <v>5.4706266318537917</v>
      </c>
      <c r="O4852" s="273"/>
      <c r="P4852" s="273"/>
    </row>
    <row r="4853" spans="1:16" s="11" customFormat="1">
      <c r="A4853" s="271">
        <v>4850</v>
      </c>
      <c r="C4853" s="272" t="s">
        <v>4213</v>
      </c>
      <c r="D4853" s="272" t="s">
        <v>1080</v>
      </c>
      <c r="E4853" s="272"/>
      <c r="F4853" s="273" t="s">
        <v>8417</v>
      </c>
      <c r="G4853" s="274">
        <v>304611340203</v>
      </c>
      <c r="H4853" s="273" t="s">
        <v>8444</v>
      </c>
      <c r="I4853" s="273" t="s">
        <v>5750</v>
      </c>
      <c r="J4853" s="273" t="s">
        <v>373</v>
      </c>
      <c r="K4853" s="275">
        <v>4.0800000000000003E-2</v>
      </c>
      <c r="L4853" s="275">
        <v>4.0800000000000003E-2</v>
      </c>
      <c r="M4853" s="275">
        <v>3.8586000000000002E-2</v>
      </c>
      <c r="N4853" s="276">
        <v>5.4264705882352953</v>
      </c>
      <c r="O4853" s="273"/>
      <c r="P4853" s="273"/>
    </row>
    <row r="4854" spans="1:16" s="11" customFormat="1">
      <c r="A4854" s="271">
        <v>4851</v>
      </c>
      <c r="C4854" s="272" t="s">
        <v>4213</v>
      </c>
      <c r="D4854" s="272" t="s">
        <v>1080</v>
      </c>
      <c r="E4854" s="272"/>
      <c r="F4854" s="273" t="s">
        <v>8436</v>
      </c>
      <c r="G4854" s="274">
        <v>304611240302</v>
      </c>
      <c r="H4854" s="273" t="s">
        <v>8445</v>
      </c>
      <c r="I4854" s="273" t="s">
        <v>5750</v>
      </c>
      <c r="J4854" s="273" t="s">
        <v>373</v>
      </c>
      <c r="K4854" s="275">
        <v>0.73839999999999995</v>
      </c>
      <c r="L4854" s="275">
        <v>0.73839999999999995</v>
      </c>
      <c r="M4854" s="275">
        <v>0.69854400000000005</v>
      </c>
      <c r="N4854" s="276">
        <v>5.3976164680389891</v>
      </c>
      <c r="O4854" s="273"/>
      <c r="P4854" s="273"/>
    </row>
    <row r="4855" spans="1:16" s="11" customFormat="1">
      <c r="A4855" s="271">
        <v>4852</v>
      </c>
      <c r="C4855" s="272" t="s">
        <v>4213</v>
      </c>
      <c r="D4855" s="272" t="s">
        <v>1080</v>
      </c>
      <c r="E4855" s="272"/>
      <c r="F4855" s="273" t="s">
        <v>4505</v>
      </c>
      <c r="G4855" s="274">
        <v>304611340101</v>
      </c>
      <c r="H4855" s="273" t="s">
        <v>8446</v>
      </c>
      <c r="I4855" s="273" t="s">
        <v>5750</v>
      </c>
      <c r="J4855" s="273" t="s">
        <v>373</v>
      </c>
      <c r="K4855" s="275">
        <v>0.21379999999999999</v>
      </c>
      <c r="L4855" s="275">
        <v>0.21379999999999999</v>
      </c>
      <c r="M4855" s="275">
        <v>0.20292399999999999</v>
      </c>
      <c r="N4855" s="276">
        <v>5.0869971936389131</v>
      </c>
      <c r="O4855" s="273"/>
      <c r="P4855" s="273"/>
    </row>
    <row r="4856" spans="1:16" s="11" customFormat="1">
      <c r="A4856" s="271">
        <v>4853</v>
      </c>
      <c r="C4856" s="272" t="s">
        <v>4213</v>
      </c>
      <c r="D4856" s="272" t="s">
        <v>1080</v>
      </c>
      <c r="E4856" s="272"/>
      <c r="F4856" s="273" t="s">
        <v>8439</v>
      </c>
      <c r="G4856" s="274">
        <v>304611140502</v>
      </c>
      <c r="H4856" s="273" t="s">
        <v>8447</v>
      </c>
      <c r="I4856" s="273" t="s">
        <v>5750</v>
      </c>
      <c r="J4856" s="273" t="s">
        <v>373</v>
      </c>
      <c r="K4856" s="275">
        <v>0.19</v>
      </c>
      <c r="L4856" s="275">
        <v>0.19</v>
      </c>
      <c r="M4856" s="275">
        <v>0.180396</v>
      </c>
      <c r="N4856" s="276">
        <v>5.0547368421052639</v>
      </c>
      <c r="O4856" s="273"/>
      <c r="P4856" s="273"/>
    </row>
    <row r="4857" spans="1:16" s="11" customFormat="1">
      <c r="A4857" s="271">
        <v>4854</v>
      </c>
      <c r="C4857" s="272" t="s">
        <v>4213</v>
      </c>
      <c r="D4857" s="272" t="s">
        <v>1080</v>
      </c>
      <c r="E4857" s="272"/>
      <c r="F4857" s="273" t="s">
        <v>4518</v>
      </c>
      <c r="G4857" s="274">
        <v>304611140202</v>
      </c>
      <c r="H4857" s="273" t="s">
        <v>8427</v>
      </c>
      <c r="I4857" s="273" t="s">
        <v>5750</v>
      </c>
      <c r="J4857" s="273" t="s">
        <v>373</v>
      </c>
      <c r="K4857" s="275">
        <v>0.41460000000000002</v>
      </c>
      <c r="L4857" s="275">
        <v>0.41460000000000002</v>
      </c>
      <c r="M4857" s="275">
        <v>0.39479399999999998</v>
      </c>
      <c r="N4857" s="276">
        <v>4.7771345875542801</v>
      </c>
      <c r="O4857" s="273"/>
      <c r="P4857" s="273"/>
    </row>
    <row r="4858" spans="1:16" s="11" customFormat="1">
      <c r="A4858" s="271">
        <v>4855</v>
      </c>
      <c r="C4858" s="272" t="s">
        <v>4213</v>
      </c>
      <c r="D4858" s="272" t="s">
        <v>1080</v>
      </c>
      <c r="E4858" s="272"/>
      <c r="F4858" s="273" t="s">
        <v>4511</v>
      </c>
      <c r="G4858" s="274">
        <v>304611140105</v>
      </c>
      <c r="H4858" s="273" t="s">
        <v>8448</v>
      </c>
      <c r="I4858" s="273" t="s">
        <v>5750</v>
      </c>
      <c r="J4858" s="273" t="s">
        <v>373</v>
      </c>
      <c r="K4858" s="275">
        <v>0.90159999999999996</v>
      </c>
      <c r="L4858" s="275">
        <v>0.90159999999999996</v>
      </c>
      <c r="M4858" s="275">
        <v>0.86046999999999996</v>
      </c>
      <c r="N4858" s="276">
        <v>4.5618899733806568</v>
      </c>
      <c r="O4858" s="273"/>
      <c r="P4858" s="273"/>
    </row>
    <row r="4859" spans="1:16" s="11" customFormat="1">
      <c r="A4859" s="271">
        <v>4856</v>
      </c>
      <c r="C4859" s="272" t="s">
        <v>4213</v>
      </c>
      <c r="D4859" s="272" t="s">
        <v>1080</v>
      </c>
      <c r="E4859" s="272"/>
      <c r="F4859" s="273" t="s">
        <v>8436</v>
      </c>
      <c r="G4859" s="274">
        <v>304611240303</v>
      </c>
      <c r="H4859" s="273" t="s">
        <v>8449</v>
      </c>
      <c r="I4859" s="273" t="s">
        <v>5750</v>
      </c>
      <c r="J4859" s="273" t="s">
        <v>373</v>
      </c>
      <c r="K4859" s="275">
        <v>0.1196</v>
      </c>
      <c r="L4859" s="275">
        <v>0.1196</v>
      </c>
      <c r="M4859" s="275">
        <v>0.11419600000000001</v>
      </c>
      <c r="N4859" s="276">
        <v>4.5183946488294247</v>
      </c>
      <c r="O4859" s="273"/>
      <c r="P4859" s="273"/>
    </row>
    <row r="4860" spans="1:16" s="11" customFormat="1">
      <c r="A4860" s="271">
        <v>4857</v>
      </c>
      <c r="C4860" s="272" t="s">
        <v>4213</v>
      </c>
      <c r="D4860" s="272" t="s">
        <v>1080</v>
      </c>
      <c r="E4860" s="272"/>
      <c r="F4860" s="273" t="s">
        <v>8439</v>
      </c>
      <c r="G4860" s="274">
        <v>304611140503</v>
      </c>
      <c r="H4860" s="273" t="s">
        <v>8450</v>
      </c>
      <c r="I4860" s="273" t="s">
        <v>5750</v>
      </c>
      <c r="J4860" s="273" t="s">
        <v>373</v>
      </c>
      <c r="K4860" s="275">
        <v>0.437</v>
      </c>
      <c r="L4860" s="275">
        <v>0.437</v>
      </c>
      <c r="M4860" s="275">
        <v>0.41775400000000001</v>
      </c>
      <c r="N4860" s="276">
        <v>4.4041189931350084</v>
      </c>
      <c r="O4860" s="273"/>
      <c r="P4860" s="273"/>
    </row>
    <row r="4861" spans="1:16" s="11" customFormat="1">
      <c r="A4861" s="271">
        <v>4858</v>
      </c>
      <c r="C4861" s="272" t="s">
        <v>4213</v>
      </c>
      <c r="D4861" s="272" t="s">
        <v>1080</v>
      </c>
      <c r="E4861" s="272"/>
      <c r="F4861" s="273" t="s">
        <v>4507</v>
      </c>
      <c r="G4861" s="274">
        <v>304611440304</v>
      </c>
      <c r="H4861" s="273" t="s">
        <v>8451</v>
      </c>
      <c r="I4861" s="273" t="s">
        <v>5750</v>
      </c>
      <c r="J4861" s="273" t="s">
        <v>373</v>
      </c>
      <c r="K4861" s="275">
        <v>0.37219999999999998</v>
      </c>
      <c r="L4861" s="275">
        <v>0.37219999999999998</v>
      </c>
      <c r="M4861" s="275">
        <v>0.35716700000000001</v>
      </c>
      <c r="N4861" s="276">
        <v>4.0389575497044499</v>
      </c>
      <c r="O4861" s="273"/>
      <c r="P4861" s="273"/>
    </row>
    <row r="4862" spans="1:16" s="11" customFormat="1">
      <c r="A4862" s="271">
        <v>4859</v>
      </c>
      <c r="C4862" s="272" t="s">
        <v>4213</v>
      </c>
      <c r="D4862" s="272" t="s">
        <v>1080</v>
      </c>
      <c r="E4862" s="272"/>
      <c r="F4862" s="273" t="s">
        <v>4521</v>
      </c>
      <c r="G4862" s="274">
        <v>304611140305</v>
      </c>
      <c r="H4862" s="273" t="s">
        <v>8452</v>
      </c>
      <c r="I4862" s="273" t="s">
        <v>5750</v>
      </c>
      <c r="J4862" s="273" t="s">
        <v>373</v>
      </c>
      <c r="K4862" s="275">
        <v>0.32979999999999998</v>
      </c>
      <c r="L4862" s="275">
        <v>0.32979999999999998</v>
      </c>
      <c r="M4862" s="275">
        <v>0.31697999999999998</v>
      </c>
      <c r="N4862" s="276">
        <v>3.887204366282595</v>
      </c>
      <c r="O4862" s="273"/>
      <c r="P4862" s="273"/>
    </row>
    <row r="4863" spans="1:16" s="11" customFormat="1">
      <c r="A4863" s="271">
        <v>4860</v>
      </c>
      <c r="C4863" s="272" t="s">
        <v>4213</v>
      </c>
      <c r="D4863" s="272" t="s">
        <v>1080</v>
      </c>
      <c r="E4863" s="272"/>
      <c r="F4863" s="273" t="s">
        <v>4515</v>
      </c>
      <c r="G4863" s="274">
        <v>304611240204</v>
      </c>
      <c r="H4863" s="273" t="s">
        <v>8453</v>
      </c>
      <c r="I4863" s="273" t="s">
        <v>5750</v>
      </c>
      <c r="J4863" s="273" t="s">
        <v>373</v>
      </c>
      <c r="K4863" s="275">
        <v>9.0999999999999998E-2</v>
      </c>
      <c r="L4863" s="275">
        <v>9.0999999999999998E-2</v>
      </c>
      <c r="M4863" s="275">
        <v>8.8020000000000001E-2</v>
      </c>
      <c r="N4863" s="276">
        <v>3.2747252747252711</v>
      </c>
      <c r="O4863" s="273"/>
      <c r="P4863" s="273"/>
    </row>
    <row r="4864" spans="1:16" s="11" customFormat="1">
      <c r="A4864" s="271">
        <v>4861</v>
      </c>
      <c r="C4864" s="272" t="s">
        <v>4213</v>
      </c>
      <c r="D4864" s="272" t="s">
        <v>1080</v>
      </c>
      <c r="E4864" s="272"/>
      <c r="F4864" s="273" t="s">
        <v>4499</v>
      </c>
      <c r="G4864" s="274">
        <v>304611140401</v>
      </c>
      <c r="H4864" s="273" t="s">
        <v>8454</v>
      </c>
      <c r="I4864" s="273" t="s">
        <v>5750</v>
      </c>
      <c r="J4864" s="273" t="s">
        <v>373</v>
      </c>
      <c r="K4864" s="275">
        <v>0.1394</v>
      </c>
      <c r="L4864" s="275">
        <v>0.1394</v>
      </c>
      <c r="M4864" s="275">
        <v>0.135161</v>
      </c>
      <c r="N4864" s="276">
        <v>3.040889526542319</v>
      </c>
      <c r="O4864" s="273"/>
      <c r="P4864" s="273"/>
    </row>
    <row r="4865" spans="1:16" s="11" customFormat="1">
      <c r="A4865" s="271">
        <v>4862</v>
      </c>
      <c r="C4865" s="272" t="s">
        <v>4213</v>
      </c>
      <c r="D4865" s="272" t="s">
        <v>1080</v>
      </c>
      <c r="E4865" s="272"/>
      <c r="F4865" s="273" t="s">
        <v>4518</v>
      </c>
      <c r="G4865" s="274">
        <v>304611140203</v>
      </c>
      <c r="H4865" s="273" t="s">
        <v>8455</v>
      </c>
      <c r="I4865" s="273" t="s">
        <v>5750</v>
      </c>
      <c r="J4865" s="273" t="s">
        <v>373</v>
      </c>
      <c r="K4865" s="275">
        <v>0.36919999999999997</v>
      </c>
      <c r="L4865" s="275">
        <v>0.36919999999999997</v>
      </c>
      <c r="M4865" s="275">
        <v>0.35898200000000002</v>
      </c>
      <c r="N4865" s="276">
        <v>2.7676056338028032</v>
      </c>
      <c r="O4865" s="273"/>
      <c r="P4865" s="273"/>
    </row>
    <row r="4866" spans="1:16" s="11" customFormat="1">
      <c r="A4866" s="271">
        <v>4863</v>
      </c>
      <c r="C4866" s="272" t="s">
        <v>4213</v>
      </c>
      <c r="D4866" s="272" t="s">
        <v>1080</v>
      </c>
      <c r="E4866" s="272"/>
      <c r="F4866" s="273" t="s">
        <v>4511</v>
      </c>
      <c r="G4866" s="274">
        <v>304611140101</v>
      </c>
      <c r="H4866" s="273" t="s">
        <v>8456</v>
      </c>
      <c r="I4866" s="273" t="s">
        <v>5750</v>
      </c>
      <c r="J4866" s="273" t="s">
        <v>373</v>
      </c>
      <c r="K4866" s="275">
        <v>6.6799999999999998E-2</v>
      </c>
      <c r="L4866" s="275">
        <v>6.6799999999999998E-2</v>
      </c>
      <c r="M4866" s="275">
        <v>6.5087000000000006E-2</v>
      </c>
      <c r="N4866" s="276">
        <v>2.5643712574850186</v>
      </c>
      <c r="O4866" s="273"/>
      <c r="P4866" s="273"/>
    </row>
    <row r="4867" spans="1:16" s="11" customFormat="1">
      <c r="A4867" s="271">
        <v>4864</v>
      </c>
      <c r="C4867" s="272" t="s">
        <v>4213</v>
      </c>
      <c r="D4867" s="272" t="s">
        <v>1080</v>
      </c>
      <c r="E4867" s="272"/>
      <c r="F4867" s="273" t="s">
        <v>4524</v>
      </c>
      <c r="G4867" s="274">
        <v>304611140603</v>
      </c>
      <c r="H4867" s="273" t="s">
        <v>8457</v>
      </c>
      <c r="I4867" s="273" t="s">
        <v>5750</v>
      </c>
      <c r="J4867" s="273" t="s">
        <v>373</v>
      </c>
      <c r="K4867" s="275">
        <v>0.46100000000000002</v>
      </c>
      <c r="L4867" s="275">
        <v>0.46100000000000002</v>
      </c>
      <c r="M4867" s="275">
        <v>0.45410699999999998</v>
      </c>
      <c r="N4867" s="276">
        <v>1.4952277657266895</v>
      </c>
      <c r="O4867" s="273"/>
      <c r="P4867" s="273"/>
    </row>
    <row r="4868" spans="1:16" s="11" customFormat="1">
      <c r="A4868" s="271">
        <v>4865</v>
      </c>
      <c r="C4868" s="272" t="s">
        <v>4213</v>
      </c>
      <c r="D4868" s="272" t="s">
        <v>1080</v>
      </c>
      <c r="E4868" s="272"/>
      <c r="F4868" s="273" t="s">
        <v>4499</v>
      </c>
      <c r="G4868" s="274">
        <v>304611140404</v>
      </c>
      <c r="H4868" s="273" t="s">
        <v>8458</v>
      </c>
      <c r="I4868" s="273" t="s">
        <v>5750</v>
      </c>
      <c r="J4868" s="273" t="s">
        <v>373</v>
      </c>
      <c r="K4868" s="275">
        <v>0.70128999999999997</v>
      </c>
      <c r="L4868" s="275">
        <v>0.70128999999999997</v>
      </c>
      <c r="M4868" s="275">
        <v>0.68335400000000002</v>
      </c>
      <c r="N4868" s="276">
        <v>2.5575724735843877</v>
      </c>
      <c r="O4868" s="273"/>
      <c r="P4868" s="273"/>
    </row>
    <row r="4869" spans="1:16" s="11" customFormat="1">
      <c r="A4869" s="271">
        <v>4866</v>
      </c>
      <c r="C4869" s="272" t="s">
        <v>4213</v>
      </c>
      <c r="D4869" s="272" t="s">
        <v>1080</v>
      </c>
      <c r="E4869" s="272"/>
      <c r="F4869" s="273" t="s">
        <v>4542</v>
      </c>
      <c r="G4869" s="274">
        <v>304621240105</v>
      </c>
      <c r="H4869" s="273" t="s">
        <v>8459</v>
      </c>
      <c r="I4869" s="273" t="s">
        <v>5750</v>
      </c>
      <c r="J4869" s="273" t="s">
        <v>373</v>
      </c>
      <c r="K4869" s="275">
        <v>0.83069999999999999</v>
      </c>
      <c r="L4869" s="275">
        <v>0.83069999999999999</v>
      </c>
      <c r="M4869" s="275">
        <v>0.61073699999999997</v>
      </c>
      <c r="N4869" s="276">
        <v>26.479234380642836</v>
      </c>
      <c r="O4869" s="273"/>
      <c r="P4869" s="273"/>
    </row>
    <row r="4870" spans="1:16" s="11" customFormat="1">
      <c r="A4870" s="271">
        <v>4867</v>
      </c>
      <c r="C4870" s="272" t="s">
        <v>4213</v>
      </c>
      <c r="D4870" s="272" t="s">
        <v>1080</v>
      </c>
      <c r="E4870" s="272"/>
      <c r="F4870" s="273" t="s">
        <v>4551</v>
      </c>
      <c r="G4870" s="274">
        <v>304621440304</v>
      </c>
      <c r="H4870" s="273" t="s">
        <v>8460</v>
      </c>
      <c r="I4870" s="273" t="s">
        <v>5750</v>
      </c>
      <c r="J4870" s="273" t="s">
        <v>373</v>
      </c>
      <c r="K4870" s="275">
        <v>0.65029999999999999</v>
      </c>
      <c r="L4870" s="275">
        <v>0.65029999999999999</v>
      </c>
      <c r="M4870" s="275">
        <v>0.51485099999999995</v>
      </c>
      <c r="N4870" s="276">
        <v>20.828694448715986</v>
      </c>
      <c r="O4870" s="273"/>
      <c r="P4870" s="273"/>
    </row>
    <row r="4871" spans="1:16" s="11" customFormat="1">
      <c r="A4871" s="271">
        <v>4868</v>
      </c>
      <c r="C4871" s="272" t="s">
        <v>4213</v>
      </c>
      <c r="D4871" s="272" t="s">
        <v>1080</v>
      </c>
      <c r="E4871" s="272"/>
      <c r="F4871" s="273" t="s">
        <v>4536</v>
      </c>
      <c r="G4871" s="274">
        <v>304621240403</v>
      </c>
      <c r="H4871" s="273" t="s">
        <v>8461</v>
      </c>
      <c r="I4871" s="273" t="s">
        <v>5750</v>
      </c>
      <c r="J4871" s="273" t="s">
        <v>373</v>
      </c>
      <c r="K4871" s="275">
        <v>0.50670000000000004</v>
      </c>
      <c r="L4871" s="275">
        <v>0.50670000000000004</v>
      </c>
      <c r="M4871" s="275">
        <v>0.40252199999999999</v>
      </c>
      <c r="N4871" s="276">
        <v>20.560094730609837</v>
      </c>
      <c r="O4871" s="273"/>
      <c r="P4871" s="273"/>
    </row>
    <row r="4872" spans="1:16" s="11" customFormat="1">
      <c r="A4872" s="271">
        <v>4869</v>
      </c>
      <c r="C4872" s="272" t="s">
        <v>4213</v>
      </c>
      <c r="D4872" s="272" t="s">
        <v>1080</v>
      </c>
      <c r="E4872" s="272"/>
      <c r="F4872" s="273" t="s">
        <v>4542</v>
      </c>
      <c r="G4872" s="274">
        <v>304621240104</v>
      </c>
      <c r="H4872" s="273" t="s">
        <v>8462</v>
      </c>
      <c r="I4872" s="273" t="s">
        <v>5750</v>
      </c>
      <c r="J4872" s="273" t="s">
        <v>373</v>
      </c>
      <c r="K4872" s="275">
        <v>0.33879999999999999</v>
      </c>
      <c r="L4872" s="275">
        <v>0.33879999999999999</v>
      </c>
      <c r="M4872" s="275">
        <v>0.234322</v>
      </c>
      <c r="N4872" s="276">
        <v>30.837662337662337</v>
      </c>
      <c r="O4872" s="273"/>
      <c r="P4872" s="273"/>
    </row>
    <row r="4873" spans="1:16" s="11" customFormat="1">
      <c r="A4873" s="271">
        <v>4870</v>
      </c>
      <c r="C4873" s="272" t="s">
        <v>4213</v>
      </c>
      <c r="D4873" s="272" t="s">
        <v>1080</v>
      </c>
      <c r="E4873" s="272"/>
      <c r="F4873" s="273" t="s">
        <v>4555</v>
      </c>
      <c r="G4873" s="274">
        <v>304621140204</v>
      </c>
      <c r="H4873" s="273" t="s">
        <v>8463</v>
      </c>
      <c r="I4873" s="273" t="s">
        <v>5750</v>
      </c>
      <c r="J4873" s="273" t="s">
        <v>373</v>
      </c>
      <c r="K4873" s="275">
        <v>0.223</v>
      </c>
      <c r="L4873" s="275">
        <v>0.223</v>
      </c>
      <c r="M4873" s="275">
        <v>0.165848</v>
      </c>
      <c r="N4873" s="276">
        <v>25.628699551569511</v>
      </c>
      <c r="O4873" s="273"/>
      <c r="P4873" s="273"/>
    </row>
    <row r="4874" spans="1:16" s="11" customFormat="1">
      <c r="A4874" s="271">
        <v>4871</v>
      </c>
      <c r="C4874" s="272" t="s">
        <v>4213</v>
      </c>
      <c r="D4874" s="272" t="s">
        <v>1080</v>
      </c>
      <c r="E4874" s="272"/>
      <c r="F4874" s="273" t="s">
        <v>4552</v>
      </c>
      <c r="G4874" s="274">
        <v>304621440402</v>
      </c>
      <c r="H4874" s="273" t="s">
        <v>8464</v>
      </c>
      <c r="I4874" s="273" t="s">
        <v>5750</v>
      </c>
      <c r="J4874" s="273" t="s">
        <v>373</v>
      </c>
      <c r="K4874" s="275">
        <v>0.51419999999999999</v>
      </c>
      <c r="L4874" s="275">
        <v>0.51419999999999999</v>
      </c>
      <c r="M4874" s="275">
        <v>0.39195000000000002</v>
      </c>
      <c r="N4874" s="276">
        <v>23.774795799299877</v>
      </c>
      <c r="O4874" s="273"/>
      <c r="P4874" s="273"/>
    </row>
    <row r="4875" spans="1:16" s="11" customFormat="1">
      <c r="A4875" s="271">
        <v>4872</v>
      </c>
      <c r="C4875" s="272" t="s">
        <v>4213</v>
      </c>
      <c r="D4875" s="272" t="s">
        <v>1080</v>
      </c>
      <c r="E4875" s="272"/>
      <c r="F4875" s="273" t="s">
        <v>4569</v>
      </c>
      <c r="G4875" s="274">
        <v>304621140104</v>
      </c>
      <c r="H4875" s="273" t="s">
        <v>8465</v>
      </c>
      <c r="I4875" s="273" t="s">
        <v>5762</v>
      </c>
      <c r="J4875" s="273" t="s">
        <v>373</v>
      </c>
      <c r="K4875" s="275">
        <v>5.3999999999999999E-2</v>
      </c>
      <c r="L4875" s="275">
        <v>5.3999999999999999E-2</v>
      </c>
      <c r="M4875" s="275">
        <v>4.2105999999999998E-2</v>
      </c>
      <c r="N4875" s="276">
        <v>22.025925925925929</v>
      </c>
      <c r="O4875" s="273"/>
      <c r="P4875" s="273"/>
    </row>
    <row r="4876" spans="1:16" s="11" customFormat="1">
      <c r="A4876" s="271">
        <v>4873</v>
      </c>
      <c r="C4876" s="272" t="s">
        <v>4213</v>
      </c>
      <c r="D4876" s="272" t="s">
        <v>1080</v>
      </c>
      <c r="E4876" s="272"/>
      <c r="F4876" s="273" t="s">
        <v>8466</v>
      </c>
      <c r="G4876" s="274">
        <v>304621240301</v>
      </c>
      <c r="H4876" s="273" t="s">
        <v>8467</v>
      </c>
      <c r="I4876" s="273" t="s">
        <v>5750</v>
      </c>
      <c r="J4876" s="273" t="s">
        <v>373</v>
      </c>
      <c r="K4876" s="275">
        <v>0.47320000000000001</v>
      </c>
      <c r="L4876" s="275">
        <v>0.47320000000000001</v>
      </c>
      <c r="M4876" s="275">
        <v>0.38119700000000001</v>
      </c>
      <c r="N4876" s="276">
        <v>19.4427303465765</v>
      </c>
      <c r="O4876" s="273"/>
      <c r="P4876" s="273"/>
    </row>
    <row r="4877" spans="1:16" s="11" customFormat="1">
      <c r="A4877" s="271">
        <v>4874</v>
      </c>
      <c r="C4877" s="272" t="s">
        <v>4213</v>
      </c>
      <c r="D4877" s="272" t="s">
        <v>1080</v>
      </c>
      <c r="E4877" s="272"/>
      <c r="F4877" s="273" t="s">
        <v>4540</v>
      </c>
      <c r="G4877" s="274">
        <v>304621440201</v>
      </c>
      <c r="H4877" s="273" t="s">
        <v>8468</v>
      </c>
      <c r="I4877" s="273" t="s">
        <v>5750</v>
      </c>
      <c r="J4877" s="273" t="s">
        <v>373</v>
      </c>
      <c r="K4877" s="275">
        <v>0.164081</v>
      </c>
      <c r="L4877" s="275">
        <v>0.164081</v>
      </c>
      <c r="M4877" s="275">
        <v>0.13559099999999999</v>
      </c>
      <c r="N4877" s="276">
        <v>17.36337540604946</v>
      </c>
      <c r="O4877" s="273"/>
      <c r="P4877" s="273"/>
    </row>
    <row r="4878" spans="1:16" s="11" customFormat="1">
      <c r="A4878" s="271">
        <v>4875</v>
      </c>
      <c r="C4878" s="272" t="s">
        <v>4213</v>
      </c>
      <c r="D4878" s="272" t="s">
        <v>1080</v>
      </c>
      <c r="E4878" s="272"/>
      <c r="F4878" s="273" t="s">
        <v>4551</v>
      </c>
      <c r="G4878" s="274">
        <v>304621440302</v>
      </c>
      <c r="H4878" s="273" t="s">
        <v>8469</v>
      </c>
      <c r="I4878" s="273" t="s">
        <v>5750</v>
      </c>
      <c r="J4878" s="273" t="s">
        <v>373</v>
      </c>
      <c r="K4878" s="275">
        <v>0.59988799999999998</v>
      </c>
      <c r="L4878" s="275">
        <v>0.59988799999999998</v>
      </c>
      <c r="M4878" s="275">
        <v>0.51458199999999998</v>
      </c>
      <c r="N4878" s="276">
        <v>14.220321126610299</v>
      </c>
      <c r="O4878" s="273"/>
      <c r="P4878" s="273"/>
    </row>
    <row r="4879" spans="1:16" s="11" customFormat="1">
      <c r="A4879" s="271">
        <v>4876</v>
      </c>
      <c r="C4879" s="272" t="s">
        <v>4213</v>
      </c>
      <c r="D4879" s="272" t="s">
        <v>1080</v>
      </c>
      <c r="E4879" s="272"/>
      <c r="F4879" s="273" t="s">
        <v>8466</v>
      </c>
      <c r="G4879" s="274">
        <v>304621240302</v>
      </c>
      <c r="H4879" s="273" t="s">
        <v>8470</v>
      </c>
      <c r="I4879" s="273" t="s">
        <v>5750</v>
      </c>
      <c r="J4879" s="273" t="s">
        <v>373</v>
      </c>
      <c r="K4879" s="275">
        <v>0.78300000000000003</v>
      </c>
      <c r="L4879" s="275">
        <v>0.78300000000000003</v>
      </c>
      <c r="M4879" s="275">
        <v>0.67983499999999997</v>
      </c>
      <c r="N4879" s="276">
        <v>13.17560664112389</v>
      </c>
      <c r="O4879" s="273"/>
      <c r="P4879" s="273"/>
    </row>
    <row r="4880" spans="1:16" s="11" customFormat="1">
      <c r="A4880" s="271">
        <v>4877</v>
      </c>
      <c r="C4880" s="272" t="s">
        <v>4213</v>
      </c>
      <c r="D4880" s="272" t="s">
        <v>1080</v>
      </c>
      <c r="E4880" s="272"/>
      <c r="F4880" s="273" t="s">
        <v>4538</v>
      </c>
      <c r="G4880" s="274">
        <v>304621140304</v>
      </c>
      <c r="H4880" s="273" t="s">
        <v>8471</v>
      </c>
      <c r="I4880" s="273" t="s">
        <v>5762</v>
      </c>
      <c r="J4880" s="273" t="s">
        <v>373</v>
      </c>
      <c r="K4880" s="275">
        <v>0.43680000000000002</v>
      </c>
      <c r="L4880" s="275">
        <v>0.43680000000000002</v>
      </c>
      <c r="M4880" s="275">
        <v>0.38467299999999999</v>
      </c>
      <c r="N4880" s="276">
        <v>11.933836996337003</v>
      </c>
      <c r="O4880" s="273"/>
      <c r="P4880" s="273"/>
    </row>
    <row r="4881" spans="1:16" s="11" customFormat="1">
      <c r="A4881" s="271">
        <v>4878</v>
      </c>
      <c r="C4881" s="272" t="s">
        <v>4213</v>
      </c>
      <c r="D4881" s="272" t="s">
        <v>1080</v>
      </c>
      <c r="E4881" s="272"/>
      <c r="F4881" s="273" t="s">
        <v>4559</v>
      </c>
      <c r="G4881" s="274">
        <v>304621340303</v>
      </c>
      <c r="H4881" s="273" t="s">
        <v>8472</v>
      </c>
      <c r="I4881" s="273" t="s">
        <v>5750</v>
      </c>
      <c r="J4881" s="273" t="s">
        <v>373</v>
      </c>
      <c r="K4881" s="275">
        <v>0.40139999999999998</v>
      </c>
      <c r="L4881" s="275">
        <v>0.40139999999999998</v>
      </c>
      <c r="M4881" s="275">
        <v>0.360483</v>
      </c>
      <c r="N4881" s="276">
        <v>10.193572496263075</v>
      </c>
      <c r="O4881" s="273"/>
      <c r="P4881" s="273"/>
    </row>
    <row r="4882" spans="1:16" s="11" customFormat="1">
      <c r="A4882" s="271">
        <v>4879</v>
      </c>
      <c r="C4882" s="272" t="s">
        <v>4213</v>
      </c>
      <c r="D4882" s="272" t="s">
        <v>1080</v>
      </c>
      <c r="E4882" s="272"/>
      <c r="F4882" s="273" t="s">
        <v>4542</v>
      </c>
      <c r="G4882" s="274">
        <v>304621240103</v>
      </c>
      <c r="H4882" s="273" t="s">
        <v>8473</v>
      </c>
      <c r="I4882" s="273" t="s">
        <v>5750</v>
      </c>
      <c r="J4882" s="273" t="s">
        <v>373</v>
      </c>
      <c r="K4882" s="275">
        <v>0.75014000000000003</v>
      </c>
      <c r="L4882" s="275">
        <v>0.75014000000000003</v>
      </c>
      <c r="M4882" s="275">
        <v>0.68279199999999995</v>
      </c>
      <c r="N4882" s="276">
        <v>8.9780574292798772</v>
      </c>
      <c r="O4882" s="273"/>
      <c r="P4882" s="273"/>
    </row>
    <row r="4883" spans="1:16" s="11" customFormat="1">
      <c r="A4883" s="271">
        <v>4880</v>
      </c>
      <c r="C4883" s="272" t="s">
        <v>4213</v>
      </c>
      <c r="D4883" s="272" t="s">
        <v>1080</v>
      </c>
      <c r="E4883" s="272"/>
      <c r="F4883" s="273" t="s">
        <v>4563</v>
      </c>
      <c r="G4883" s="274">
        <v>304621340103</v>
      </c>
      <c r="H4883" s="273" t="s">
        <v>8474</v>
      </c>
      <c r="I4883" s="273" t="s">
        <v>5750</v>
      </c>
      <c r="J4883" s="273" t="s">
        <v>373</v>
      </c>
      <c r="K4883" s="275">
        <v>0.35570000000000002</v>
      </c>
      <c r="L4883" s="275">
        <v>0.35570000000000002</v>
      </c>
      <c r="M4883" s="275">
        <v>0.32433000000000001</v>
      </c>
      <c r="N4883" s="276">
        <v>8.8192296879392771</v>
      </c>
      <c r="O4883" s="273"/>
      <c r="P4883" s="273"/>
    </row>
    <row r="4884" spans="1:16" s="11" customFormat="1">
      <c r="A4884" s="271">
        <v>4881</v>
      </c>
      <c r="C4884" s="272" t="s">
        <v>4213</v>
      </c>
      <c r="D4884" s="272" t="s">
        <v>1080</v>
      </c>
      <c r="E4884" s="272"/>
      <c r="F4884" s="273" t="s">
        <v>4542</v>
      </c>
      <c r="G4884" s="274">
        <v>304621240101</v>
      </c>
      <c r="H4884" s="273" t="s">
        <v>8475</v>
      </c>
      <c r="I4884" s="273" t="s">
        <v>5750</v>
      </c>
      <c r="J4884" s="273" t="s">
        <v>373</v>
      </c>
      <c r="K4884" s="275">
        <v>0.71050000000000002</v>
      </c>
      <c r="L4884" s="275">
        <v>0.71050000000000002</v>
      </c>
      <c r="M4884" s="275">
        <v>0.65310299999999999</v>
      </c>
      <c r="N4884" s="276">
        <v>8.0783954961294917</v>
      </c>
      <c r="O4884" s="273"/>
      <c r="P4884" s="273"/>
    </row>
    <row r="4885" spans="1:16" s="11" customFormat="1">
      <c r="A4885" s="271">
        <v>4882</v>
      </c>
      <c r="C4885" s="272" t="s">
        <v>4213</v>
      </c>
      <c r="D4885" s="272" t="s">
        <v>1080</v>
      </c>
      <c r="E4885" s="272"/>
      <c r="F4885" s="273" t="s">
        <v>4545</v>
      </c>
      <c r="G4885" s="274">
        <v>304621440104</v>
      </c>
      <c r="H4885" s="273" t="s">
        <v>8476</v>
      </c>
      <c r="I4885" s="273" t="s">
        <v>5750</v>
      </c>
      <c r="J4885" s="273" t="s">
        <v>373</v>
      </c>
      <c r="K4885" s="275">
        <v>4.4556999999999999E-2</v>
      </c>
      <c r="L4885" s="275">
        <v>4.4556999999999999E-2</v>
      </c>
      <c r="M4885" s="275">
        <v>4.1376000000000003E-2</v>
      </c>
      <c r="N4885" s="276">
        <v>7.1391700518436974</v>
      </c>
      <c r="O4885" s="273"/>
      <c r="P4885" s="273"/>
    </row>
    <row r="4886" spans="1:16" s="11" customFormat="1">
      <c r="A4886" s="271">
        <v>4883</v>
      </c>
      <c r="C4886" s="272" t="s">
        <v>4213</v>
      </c>
      <c r="D4886" s="272" t="s">
        <v>1080</v>
      </c>
      <c r="E4886" s="272"/>
      <c r="F4886" s="273" t="s">
        <v>8477</v>
      </c>
      <c r="G4886" s="274">
        <v>304621340202</v>
      </c>
      <c r="H4886" s="273" t="s">
        <v>6749</v>
      </c>
      <c r="I4886" s="273" t="s">
        <v>5750</v>
      </c>
      <c r="J4886" s="273" t="s">
        <v>373</v>
      </c>
      <c r="K4886" s="275">
        <v>0.29320000000000002</v>
      </c>
      <c r="L4886" s="275">
        <v>0.29320000000000002</v>
      </c>
      <c r="M4886" s="275">
        <v>0.27276699999999998</v>
      </c>
      <c r="N4886" s="276">
        <v>6.9689631650750457</v>
      </c>
      <c r="O4886" s="273"/>
      <c r="P4886" s="273"/>
    </row>
    <row r="4887" spans="1:16" s="11" customFormat="1">
      <c r="A4887" s="271">
        <v>4884</v>
      </c>
      <c r="C4887" s="272" t="s">
        <v>4213</v>
      </c>
      <c r="D4887" s="272" t="s">
        <v>1080</v>
      </c>
      <c r="E4887" s="272"/>
      <c r="F4887" s="273" t="s">
        <v>4559</v>
      </c>
      <c r="G4887" s="274">
        <v>304621340304</v>
      </c>
      <c r="H4887" s="273" t="s">
        <v>8478</v>
      </c>
      <c r="I4887" s="273" t="s">
        <v>5750</v>
      </c>
      <c r="J4887" s="273" t="s">
        <v>373</v>
      </c>
      <c r="K4887" s="275">
        <v>0.47020000000000001</v>
      </c>
      <c r="L4887" s="275">
        <v>0.47020000000000001</v>
      </c>
      <c r="M4887" s="275">
        <v>0.43849900000000003</v>
      </c>
      <c r="N4887" s="276">
        <v>6.742024670353036</v>
      </c>
      <c r="O4887" s="273"/>
      <c r="P4887" s="273"/>
    </row>
    <row r="4888" spans="1:16" s="11" customFormat="1">
      <c r="A4888" s="271">
        <v>4885</v>
      </c>
      <c r="C4888" s="272" t="s">
        <v>4213</v>
      </c>
      <c r="D4888" s="272" t="s">
        <v>1080</v>
      </c>
      <c r="E4888" s="272"/>
      <c r="F4888" s="273" t="s">
        <v>4563</v>
      </c>
      <c r="G4888" s="274">
        <v>304621340102</v>
      </c>
      <c r="H4888" s="273" t="s">
        <v>8479</v>
      </c>
      <c r="I4888" s="273" t="s">
        <v>5750</v>
      </c>
      <c r="J4888" s="273" t="s">
        <v>373</v>
      </c>
      <c r="K4888" s="275">
        <v>0.51859999999999995</v>
      </c>
      <c r="L4888" s="275">
        <v>0.51859999999999995</v>
      </c>
      <c r="M4888" s="275">
        <v>0.48658499999999999</v>
      </c>
      <c r="N4888" s="276">
        <v>6.1733513305051995</v>
      </c>
      <c r="O4888" s="273"/>
      <c r="P4888" s="273"/>
    </row>
    <row r="4889" spans="1:16" s="11" customFormat="1">
      <c r="A4889" s="271">
        <v>4886</v>
      </c>
      <c r="C4889" s="272" t="s">
        <v>4213</v>
      </c>
      <c r="D4889" s="272" t="s">
        <v>1080</v>
      </c>
      <c r="E4889" s="272"/>
      <c r="F4889" s="273" t="s">
        <v>8477</v>
      </c>
      <c r="G4889" s="274">
        <v>304621340201</v>
      </c>
      <c r="H4889" s="273" t="s">
        <v>8480</v>
      </c>
      <c r="I4889" s="273" t="s">
        <v>5750</v>
      </c>
      <c r="J4889" s="273" t="s">
        <v>373</v>
      </c>
      <c r="K4889" s="275">
        <v>0.34460000000000002</v>
      </c>
      <c r="L4889" s="275">
        <v>0.34460000000000002</v>
      </c>
      <c r="M4889" s="275">
        <v>0.32450899999999999</v>
      </c>
      <c r="N4889" s="276">
        <v>5.8302379570516614</v>
      </c>
      <c r="O4889" s="273"/>
      <c r="P4889" s="273"/>
    </row>
    <row r="4890" spans="1:16" s="11" customFormat="1">
      <c r="A4890" s="271">
        <v>4887</v>
      </c>
      <c r="C4890" s="272" t="s">
        <v>4213</v>
      </c>
      <c r="D4890" s="272" t="s">
        <v>1080</v>
      </c>
      <c r="E4890" s="272"/>
      <c r="F4890" s="273" t="s">
        <v>4542</v>
      </c>
      <c r="G4890" s="274">
        <v>304621240102</v>
      </c>
      <c r="H4890" s="273" t="s">
        <v>8481</v>
      </c>
      <c r="I4890" s="273" t="s">
        <v>5750</v>
      </c>
      <c r="J4890" s="273" t="s">
        <v>373</v>
      </c>
      <c r="K4890" s="275">
        <v>0.46792</v>
      </c>
      <c r="L4890" s="275">
        <v>0.46792</v>
      </c>
      <c r="M4890" s="275">
        <v>0.45249699999999998</v>
      </c>
      <c r="N4890" s="276">
        <v>3.2960762523508333</v>
      </c>
      <c r="O4890" s="273"/>
      <c r="P4890" s="273"/>
    </row>
    <row r="4891" spans="1:16" s="11" customFormat="1">
      <c r="A4891" s="271">
        <v>4888</v>
      </c>
      <c r="C4891" s="272" t="s">
        <v>4213</v>
      </c>
      <c r="D4891" s="272" t="s">
        <v>1080</v>
      </c>
      <c r="E4891" s="272"/>
      <c r="F4891" s="273" t="s">
        <v>4569</v>
      </c>
      <c r="G4891" s="274">
        <v>304621140102</v>
      </c>
      <c r="H4891" s="273" t="s">
        <v>8482</v>
      </c>
      <c r="I4891" s="273" t="s">
        <v>5750</v>
      </c>
      <c r="J4891" s="273" t="s">
        <v>373</v>
      </c>
      <c r="K4891" s="275">
        <v>0.23780000000000001</v>
      </c>
      <c r="L4891" s="275">
        <v>0.23780000000000001</v>
      </c>
      <c r="M4891" s="275">
        <v>0.230849</v>
      </c>
      <c r="N4891" s="276">
        <v>2.923044575273344</v>
      </c>
      <c r="O4891" s="273"/>
      <c r="P4891" s="273"/>
    </row>
    <row r="4892" spans="1:16" s="11" customFormat="1">
      <c r="A4892" s="271">
        <v>4889</v>
      </c>
      <c r="C4892" s="272" t="s">
        <v>4213</v>
      </c>
      <c r="D4892" s="272" t="s">
        <v>1080</v>
      </c>
      <c r="E4892" s="272"/>
      <c r="F4892" s="273" t="s">
        <v>4551</v>
      </c>
      <c r="G4892" s="274">
        <v>304621440303</v>
      </c>
      <c r="H4892" s="273" t="s">
        <v>8483</v>
      </c>
      <c r="I4892" s="273" t="s">
        <v>5750</v>
      </c>
      <c r="J4892" s="273" t="s">
        <v>373</v>
      </c>
      <c r="K4892" s="275">
        <v>0.41493600000000003</v>
      </c>
      <c r="L4892" s="275">
        <v>0.41493600000000003</v>
      </c>
      <c r="M4892" s="275">
        <v>0.40431699999999998</v>
      </c>
      <c r="N4892" s="276">
        <v>2.5591898509649789</v>
      </c>
      <c r="O4892" s="273"/>
      <c r="P4892" s="273"/>
    </row>
    <row r="4893" spans="1:16" s="11" customFormat="1">
      <c r="A4893" s="271">
        <v>4890</v>
      </c>
      <c r="C4893" s="272" t="s">
        <v>4213</v>
      </c>
      <c r="D4893" s="272" t="s">
        <v>1080</v>
      </c>
      <c r="E4893" s="272"/>
      <c r="F4893" s="273" t="s">
        <v>4559</v>
      </c>
      <c r="G4893" s="274">
        <v>304621340302</v>
      </c>
      <c r="H4893" s="273" t="s">
        <v>8484</v>
      </c>
      <c r="I4893" s="273" t="s">
        <v>5750</v>
      </c>
      <c r="J4893" s="273" t="s">
        <v>373</v>
      </c>
      <c r="K4893" s="275">
        <v>0.2838</v>
      </c>
      <c r="L4893" s="275">
        <v>0.2838</v>
      </c>
      <c r="M4893" s="275">
        <v>0.27873500000000001</v>
      </c>
      <c r="N4893" s="276">
        <v>1.7847075405214894</v>
      </c>
      <c r="O4893" s="273"/>
      <c r="P4893" s="273"/>
    </row>
    <row r="4894" spans="1:16" s="11" customFormat="1">
      <c r="A4894" s="271">
        <v>4891</v>
      </c>
      <c r="C4894" s="272" t="s">
        <v>4213</v>
      </c>
      <c r="D4894" s="272" t="s">
        <v>1080</v>
      </c>
      <c r="E4894" s="272"/>
      <c r="F4894" s="273" t="s">
        <v>4540</v>
      </c>
      <c r="G4894" s="274">
        <v>304621440204</v>
      </c>
      <c r="H4894" s="273" t="s">
        <v>8485</v>
      </c>
      <c r="I4894" s="273" t="s">
        <v>5750</v>
      </c>
      <c r="J4894" s="273" t="s">
        <v>373</v>
      </c>
      <c r="K4894" s="275">
        <v>0.45</v>
      </c>
      <c r="L4894" s="275">
        <v>0.45</v>
      </c>
      <c r="M4894" s="275">
        <v>0.43582799999999999</v>
      </c>
      <c r="N4894" s="276">
        <v>3.1493333333333373</v>
      </c>
      <c r="O4894" s="273"/>
      <c r="P4894" s="273"/>
    </row>
    <row r="4895" spans="1:16" s="11" customFormat="1">
      <c r="A4895" s="271">
        <v>4892</v>
      </c>
      <c r="C4895" s="272" t="s">
        <v>4213</v>
      </c>
      <c r="D4895" s="272" t="s">
        <v>1080</v>
      </c>
      <c r="E4895" s="272"/>
      <c r="F4895" s="273" t="s">
        <v>4536</v>
      </c>
      <c r="G4895" s="274">
        <v>304621240401</v>
      </c>
      <c r="H4895" s="273" t="s">
        <v>8486</v>
      </c>
      <c r="I4895" s="273" t="s">
        <v>5750</v>
      </c>
      <c r="J4895" s="273" t="s">
        <v>373</v>
      </c>
      <c r="K4895" s="275">
        <v>0.2379</v>
      </c>
      <c r="L4895" s="275">
        <v>0.2379</v>
      </c>
      <c r="M4895" s="275">
        <v>0.230849</v>
      </c>
      <c r="N4895" s="276">
        <v>2.9638503572929813</v>
      </c>
      <c r="O4895" s="273"/>
      <c r="P4895" s="273"/>
    </row>
    <row r="4896" spans="1:16" s="11" customFormat="1">
      <c r="A4896" s="271">
        <v>4893</v>
      </c>
      <c r="C4896" s="272" t="s">
        <v>4213</v>
      </c>
      <c r="D4896" s="272" t="s">
        <v>1080</v>
      </c>
      <c r="E4896" s="272"/>
      <c r="F4896" s="273" t="s">
        <v>4569</v>
      </c>
      <c r="G4896" s="274">
        <v>304621140106</v>
      </c>
      <c r="H4896" s="273" t="s">
        <v>8487</v>
      </c>
      <c r="I4896" s="273" t="s">
        <v>5750</v>
      </c>
      <c r="J4896" s="273" t="s">
        <v>373</v>
      </c>
      <c r="K4896" s="275">
        <v>0.50990000000000002</v>
      </c>
      <c r="L4896" s="275">
        <v>0.50990000000000002</v>
      </c>
      <c r="M4896" s="275">
        <v>0.49779400000000001</v>
      </c>
      <c r="N4896" s="276">
        <v>2.3741910178466377</v>
      </c>
      <c r="O4896" s="273"/>
      <c r="P4896" s="273"/>
    </row>
    <row r="4897" spans="1:16" s="11" customFormat="1">
      <c r="A4897" s="271">
        <v>4894</v>
      </c>
      <c r="C4897" s="272" t="s">
        <v>4213</v>
      </c>
      <c r="D4897" s="272" t="s">
        <v>1080</v>
      </c>
      <c r="E4897" s="272"/>
      <c r="F4897" s="273" t="s">
        <v>4588</v>
      </c>
      <c r="G4897" s="274">
        <v>304631140105</v>
      </c>
      <c r="H4897" s="273" t="s">
        <v>8488</v>
      </c>
      <c r="I4897" s="273" t="s">
        <v>5750</v>
      </c>
      <c r="J4897" s="273" t="s">
        <v>373</v>
      </c>
      <c r="K4897" s="275">
        <v>1.1560999999999999</v>
      </c>
      <c r="L4897" s="275">
        <v>1.1560999999999999</v>
      </c>
      <c r="M4897" s="275">
        <v>1.1481440000000001</v>
      </c>
      <c r="N4897" s="276">
        <v>0.68817576334225861</v>
      </c>
      <c r="O4897" s="273"/>
      <c r="P4897" s="273"/>
    </row>
    <row r="4898" spans="1:16" s="11" customFormat="1">
      <c r="A4898" s="271">
        <v>4895</v>
      </c>
      <c r="C4898" s="272" t="s">
        <v>4213</v>
      </c>
      <c r="D4898" s="272" t="s">
        <v>1080</v>
      </c>
      <c r="E4898" s="272"/>
      <c r="F4898" s="273" t="s">
        <v>4588</v>
      </c>
      <c r="G4898" s="274">
        <v>304631140104</v>
      </c>
      <c r="H4898" s="273" t="s">
        <v>8489</v>
      </c>
      <c r="I4898" s="273" t="s">
        <v>5762</v>
      </c>
      <c r="J4898" s="273" t="s">
        <v>373</v>
      </c>
      <c r="K4898" s="275">
        <v>7.6E-3</v>
      </c>
      <c r="L4898" s="275">
        <v>7.6E-3</v>
      </c>
      <c r="M4898" s="275">
        <v>6.6600000000000001E-3</v>
      </c>
      <c r="N4898" s="276">
        <v>12.368421052631577</v>
      </c>
      <c r="O4898" s="273"/>
      <c r="P4898" s="273"/>
    </row>
    <row r="4899" spans="1:16" s="11" customFormat="1">
      <c r="A4899" s="271">
        <v>4896</v>
      </c>
      <c r="C4899" s="272" t="s">
        <v>4213</v>
      </c>
      <c r="D4899" s="272" t="s">
        <v>1080</v>
      </c>
      <c r="E4899" s="272"/>
      <c r="F4899" s="273" t="s">
        <v>4586</v>
      </c>
      <c r="G4899" s="274">
        <v>304631340101</v>
      </c>
      <c r="H4899" s="273" t="s">
        <v>8490</v>
      </c>
      <c r="I4899" s="273" t="s">
        <v>5750</v>
      </c>
      <c r="J4899" s="273" t="s">
        <v>373</v>
      </c>
      <c r="K4899" s="275">
        <v>0.30580000000000002</v>
      </c>
      <c r="L4899" s="275">
        <v>0.30580000000000002</v>
      </c>
      <c r="M4899" s="275">
        <v>0.275036</v>
      </c>
      <c r="N4899" s="276">
        <v>10.060170045781561</v>
      </c>
      <c r="O4899" s="273"/>
      <c r="P4899" s="273"/>
    </row>
    <row r="4900" spans="1:16" s="11" customFormat="1">
      <c r="A4900" s="271">
        <v>4897</v>
      </c>
      <c r="C4900" s="272" t="s">
        <v>4213</v>
      </c>
      <c r="D4900" s="272" t="s">
        <v>1080</v>
      </c>
      <c r="E4900" s="272"/>
      <c r="F4900" s="273" t="s">
        <v>4588</v>
      </c>
      <c r="G4900" s="274">
        <v>304631140106</v>
      </c>
      <c r="H4900" s="273" t="s">
        <v>8491</v>
      </c>
      <c r="I4900" s="273" t="s">
        <v>5762</v>
      </c>
      <c r="J4900" s="273" t="s">
        <v>373</v>
      </c>
      <c r="K4900" s="275">
        <v>1.4E-3</v>
      </c>
      <c r="L4900" s="275">
        <v>1.4E-3</v>
      </c>
      <c r="M4900" s="275">
        <v>1.2600000000000001E-3</v>
      </c>
      <c r="N4900" s="276">
        <v>9.9999999999999947</v>
      </c>
      <c r="O4900" s="273"/>
      <c r="P4900" s="273"/>
    </row>
    <row r="4901" spans="1:16" s="11" customFormat="1">
      <c r="A4901" s="271">
        <v>4898</v>
      </c>
      <c r="C4901" s="272" t="s">
        <v>4213</v>
      </c>
      <c r="D4901" s="272" t="s">
        <v>1080</v>
      </c>
      <c r="E4901" s="272"/>
      <c r="F4901" s="273" t="s">
        <v>4581</v>
      </c>
      <c r="G4901" s="274">
        <v>304631240302</v>
      </c>
      <c r="H4901" s="273" t="s">
        <v>8492</v>
      </c>
      <c r="I4901" s="273" t="s">
        <v>5750</v>
      </c>
      <c r="J4901" s="273" t="s">
        <v>373</v>
      </c>
      <c r="K4901" s="275">
        <v>0.88919999999999999</v>
      </c>
      <c r="L4901" s="275">
        <v>0.88919999999999999</v>
      </c>
      <c r="M4901" s="275">
        <v>0.80773700000000004</v>
      </c>
      <c r="N4901" s="276">
        <v>9.1613810166441692</v>
      </c>
      <c r="O4901" s="273"/>
      <c r="P4901" s="273"/>
    </row>
    <row r="4902" spans="1:16" s="11" customFormat="1">
      <c r="A4902" s="271">
        <v>4899</v>
      </c>
      <c r="C4902" s="272" t="s">
        <v>4213</v>
      </c>
      <c r="D4902" s="272" t="s">
        <v>1080</v>
      </c>
      <c r="E4902" s="272"/>
      <c r="F4902" s="273" t="s">
        <v>4581</v>
      </c>
      <c r="G4902" s="274">
        <v>304631240301</v>
      </c>
      <c r="H4902" s="273" t="s">
        <v>8493</v>
      </c>
      <c r="I4902" s="273" t="s">
        <v>5750</v>
      </c>
      <c r="J4902" s="273" t="s">
        <v>373</v>
      </c>
      <c r="K4902" s="275">
        <v>0.93640000000000001</v>
      </c>
      <c r="L4902" s="275">
        <v>0.93640000000000001</v>
      </c>
      <c r="M4902" s="275">
        <v>0.85179199999999999</v>
      </c>
      <c r="N4902" s="276">
        <v>9.03545493378898</v>
      </c>
      <c r="O4902" s="273"/>
      <c r="P4902" s="273"/>
    </row>
    <row r="4903" spans="1:16" s="11" customFormat="1">
      <c r="A4903" s="271">
        <v>4900</v>
      </c>
      <c r="C4903" s="272" t="s">
        <v>4213</v>
      </c>
      <c r="D4903" s="272" t="s">
        <v>1080</v>
      </c>
      <c r="E4903" s="272"/>
      <c r="F4903" s="273" t="s">
        <v>4588</v>
      </c>
      <c r="G4903" s="274">
        <v>304631140107</v>
      </c>
      <c r="H4903" s="273" t="s">
        <v>8494</v>
      </c>
      <c r="I4903" s="273" t="s">
        <v>5750</v>
      </c>
      <c r="J4903" s="273" t="s">
        <v>373</v>
      </c>
      <c r="K4903" s="275">
        <v>0.65529999999999999</v>
      </c>
      <c r="L4903" s="275">
        <v>0.65529999999999999</v>
      </c>
      <c r="M4903" s="275">
        <v>0.59617399999999998</v>
      </c>
      <c r="N4903" s="276">
        <v>9.0227376773996664</v>
      </c>
      <c r="O4903" s="273"/>
      <c r="P4903" s="273"/>
    </row>
    <row r="4904" spans="1:16" s="11" customFormat="1">
      <c r="A4904" s="271">
        <v>4901</v>
      </c>
      <c r="C4904" s="272" t="s">
        <v>4213</v>
      </c>
      <c r="D4904" s="272" t="s">
        <v>1080</v>
      </c>
      <c r="E4904" s="272"/>
      <c r="F4904" s="273" t="s">
        <v>4597</v>
      </c>
      <c r="G4904" s="274">
        <v>304631440105</v>
      </c>
      <c r="H4904" s="273" t="s">
        <v>8495</v>
      </c>
      <c r="I4904" s="273" t="s">
        <v>5750</v>
      </c>
      <c r="J4904" s="273" t="s">
        <v>373</v>
      </c>
      <c r="K4904" s="275">
        <v>0.12876000000000001</v>
      </c>
      <c r="L4904" s="275">
        <v>0.12876000000000001</v>
      </c>
      <c r="M4904" s="275">
        <v>0.11742</v>
      </c>
      <c r="N4904" s="276">
        <v>8.8070829450139918</v>
      </c>
      <c r="O4904" s="273"/>
      <c r="P4904" s="273"/>
    </row>
    <row r="4905" spans="1:16" s="11" customFormat="1">
      <c r="A4905" s="271">
        <v>4902</v>
      </c>
      <c r="C4905" s="272" t="s">
        <v>4213</v>
      </c>
      <c r="D4905" s="272" t="s">
        <v>1080</v>
      </c>
      <c r="E4905" s="272"/>
      <c r="F4905" s="273" t="s">
        <v>4594</v>
      </c>
      <c r="G4905" s="274">
        <v>304631240103</v>
      </c>
      <c r="H4905" s="273" t="s">
        <v>8496</v>
      </c>
      <c r="I4905" s="273" t="s">
        <v>5750</v>
      </c>
      <c r="J4905" s="273" t="s">
        <v>373</v>
      </c>
      <c r="K4905" s="275">
        <v>1.2061999999999999</v>
      </c>
      <c r="L4905" s="275">
        <v>1.2061999999999999</v>
      </c>
      <c r="M4905" s="275">
        <v>1.1008119999999999</v>
      </c>
      <c r="N4905" s="276">
        <v>8.737191178908974</v>
      </c>
      <c r="O4905" s="273"/>
      <c r="P4905" s="273"/>
    </row>
    <row r="4906" spans="1:16" s="11" customFormat="1">
      <c r="A4906" s="271">
        <v>4903</v>
      </c>
      <c r="C4906" s="272" t="s">
        <v>4213</v>
      </c>
      <c r="D4906" s="272" t="s">
        <v>1080</v>
      </c>
      <c r="E4906" s="272"/>
      <c r="F4906" s="273" t="s">
        <v>4583</v>
      </c>
      <c r="G4906" s="274">
        <v>304631340304</v>
      </c>
      <c r="H4906" s="273" t="s">
        <v>8497</v>
      </c>
      <c r="I4906" s="273" t="s">
        <v>5750</v>
      </c>
      <c r="J4906" s="273" t="s">
        <v>373</v>
      </c>
      <c r="K4906" s="275">
        <v>0.85599999999999998</v>
      </c>
      <c r="L4906" s="275">
        <v>0.85599999999999998</v>
      </c>
      <c r="M4906" s="275">
        <v>0.78137299999999998</v>
      </c>
      <c r="N4906" s="276">
        <v>8.7181074766355149</v>
      </c>
      <c r="O4906" s="273"/>
      <c r="P4906" s="273"/>
    </row>
    <row r="4907" spans="1:16" s="11" customFormat="1">
      <c r="A4907" s="271">
        <v>4904</v>
      </c>
      <c r="C4907" s="272" t="s">
        <v>4213</v>
      </c>
      <c r="D4907" s="272" t="s">
        <v>1080</v>
      </c>
      <c r="E4907" s="272"/>
      <c r="F4907" s="273" t="s">
        <v>4594</v>
      </c>
      <c r="G4907" s="274">
        <v>304631240105</v>
      </c>
      <c r="H4907" s="273" t="s">
        <v>8498</v>
      </c>
      <c r="I4907" s="273" t="s">
        <v>5750</v>
      </c>
      <c r="J4907" s="273" t="s">
        <v>373</v>
      </c>
      <c r="K4907" s="275">
        <v>1.37768</v>
      </c>
      <c r="L4907" s="275">
        <v>1.37768</v>
      </c>
      <c r="M4907" s="275">
        <v>1.2586679999999999</v>
      </c>
      <c r="N4907" s="276">
        <v>8.6385808025085726</v>
      </c>
      <c r="O4907" s="273"/>
      <c r="P4907" s="273"/>
    </row>
    <row r="4908" spans="1:16" s="11" customFormat="1">
      <c r="A4908" s="271">
        <v>4905</v>
      </c>
      <c r="C4908" s="272" t="s">
        <v>4213</v>
      </c>
      <c r="D4908" s="272" t="s">
        <v>1080</v>
      </c>
      <c r="E4908" s="272"/>
      <c r="F4908" s="273" t="s">
        <v>8499</v>
      </c>
      <c r="G4908" s="274">
        <v>304631340201</v>
      </c>
      <c r="H4908" s="273" t="s">
        <v>8500</v>
      </c>
      <c r="I4908" s="273" t="s">
        <v>5750</v>
      </c>
      <c r="J4908" s="273" t="s">
        <v>373</v>
      </c>
      <c r="K4908" s="275">
        <v>0.13100000000000001</v>
      </c>
      <c r="L4908" s="275">
        <v>0.13100000000000001</v>
      </c>
      <c r="M4908" s="275">
        <v>0.119807</v>
      </c>
      <c r="N4908" s="276">
        <v>8.5442748091603118</v>
      </c>
      <c r="O4908" s="273"/>
      <c r="P4908" s="273"/>
    </row>
    <row r="4909" spans="1:16" s="11" customFormat="1">
      <c r="A4909" s="271">
        <v>4906</v>
      </c>
      <c r="C4909" s="272" t="s">
        <v>4213</v>
      </c>
      <c r="D4909" s="272" t="s">
        <v>1080</v>
      </c>
      <c r="E4909" s="272"/>
      <c r="F4909" s="273" t="s">
        <v>4590</v>
      </c>
      <c r="G4909" s="274">
        <v>304631140203</v>
      </c>
      <c r="H4909" s="273" t="s">
        <v>8501</v>
      </c>
      <c r="I4909" s="273" t="s">
        <v>5750</v>
      </c>
      <c r="J4909" s="273" t="s">
        <v>373</v>
      </c>
      <c r="K4909" s="275">
        <v>0.54659999999999997</v>
      </c>
      <c r="L4909" s="275">
        <v>0.54659999999999997</v>
      </c>
      <c r="M4909" s="275">
        <v>0.50000800000000001</v>
      </c>
      <c r="N4909" s="276">
        <v>8.5239663373582086</v>
      </c>
      <c r="O4909" s="273"/>
      <c r="P4909" s="273"/>
    </row>
    <row r="4910" spans="1:16" s="11" customFormat="1">
      <c r="A4910" s="271">
        <v>4907</v>
      </c>
      <c r="C4910" s="272" t="s">
        <v>4213</v>
      </c>
      <c r="D4910" s="272" t="s">
        <v>1080</v>
      </c>
      <c r="E4910" s="272"/>
      <c r="F4910" s="273" t="s">
        <v>8502</v>
      </c>
      <c r="G4910" s="274">
        <v>304631340402</v>
      </c>
      <c r="H4910" s="273" t="s">
        <v>8503</v>
      </c>
      <c r="I4910" s="273" t="s">
        <v>5750</v>
      </c>
      <c r="J4910" s="273" t="s">
        <v>373</v>
      </c>
      <c r="K4910" s="275">
        <v>0.48859999999999998</v>
      </c>
      <c r="L4910" s="275">
        <v>0.48859999999999998</v>
      </c>
      <c r="M4910" s="275">
        <v>0.44758199999999998</v>
      </c>
      <c r="N4910" s="276">
        <v>8.3950061399918141</v>
      </c>
      <c r="O4910" s="273"/>
      <c r="P4910" s="273"/>
    </row>
    <row r="4911" spans="1:16" s="11" customFormat="1">
      <c r="A4911" s="271">
        <v>4908</v>
      </c>
      <c r="C4911" s="272" t="s">
        <v>4213</v>
      </c>
      <c r="D4911" s="272" t="s">
        <v>1080</v>
      </c>
      <c r="E4911" s="272"/>
      <c r="F4911" s="273" t="s">
        <v>4588</v>
      </c>
      <c r="G4911" s="274">
        <v>304631140108</v>
      </c>
      <c r="H4911" s="273" t="s">
        <v>8504</v>
      </c>
      <c r="I4911" s="273" t="s">
        <v>5750</v>
      </c>
      <c r="J4911" s="273" t="s">
        <v>373</v>
      </c>
      <c r="K4911" s="275">
        <v>0.5665</v>
      </c>
      <c r="L4911" s="275">
        <v>0.5665</v>
      </c>
      <c r="M4911" s="275">
        <v>0.51904700000000004</v>
      </c>
      <c r="N4911" s="276">
        <v>8.3765225066195885</v>
      </c>
      <c r="O4911" s="273"/>
      <c r="P4911" s="273"/>
    </row>
    <row r="4912" spans="1:16" s="11" customFormat="1">
      <c r="A4912" s="271">
        <v>4909</v>
      </c>
      <c r="C4912" s="272" t="s">
        <v>4213</v>
      </c>
      <c r="D4912" s="272" t="s">
        <v>1080</v>
      </c>
      <c r="E4912" s="272"/>
      <c r="F4912" s="273" t="s">
        <v>4602</v>
      </c>
      <c r="G4912" s="274">
        <v>304631440403</v>
      </c>
      <c r="H4912" s="273" t="s">
        <v>8505</v>
      </c>
      <c r="I4912" s="273" t="s">
        <v>5750</v>
      </c>
      <c r="J4912" s="273" t="s">
        <v>373</v>
      </c>
      <c r="K4912" s="275">
        <v>0.2208</v>
      </c>
      <c r="L4912" s="275">
        <v>0.2208</v>
      </c>
      <c r="M4912" s="275">
        <v>0.20233200000000001</v>
      </c>
      <c r="N4912" s="276">
        <v>8.3641304347826022</v>
      </c>
      <c r="O4912" s="273"/>
      <c r="P4912" s="273"/>
    </row>
    <row r="4913" spans="1:16" s="11" customFormat="1">
      <c r="A4913" s="271">
        <v>4910</v>
      </c>
      <c r="C4913" s="272" t="s">
        <v>4213</v>
      </c>
      <c r="D4913" s="272" t="s">
        <v>1080</v>
      </c>
      <c r="E4913" s="272"/>
      <c r="F4913" s="273" t="s">
        <v>8499</v>
      </c>
      <c r="G4913" s="274">
        <v>304631340203</v>
      </c>
      <c r="H4913" s="273" t="s">
        <v>8506</v>
      </c>
      <c r="I4913" s="273" t="s">
        <v>5750</v>
      </c>
      <c r="J4913" s="273" t="s">
        <v>373</v>
      </c>
      <c r="K4913" s="275">
        <v>0.87680000000000002</v>
      </c>
      <c r="L4913" s="275">
        <v>0.87680000000000002</v>
      </c>
      <c r="M4913" s="275">
        <v>0.80550600000000006</v>
      </c>
      <c r="N4913" s="276">
        <v>8.1311587591240837</v>
      </c>
      <c r="O4913" s="273"/>
      <c r="P4913" s="273"/>
    </row>
    <row r="4914" spans="1:16" s="11" customFormat="1">
      <c r="A4914" s="271">
        <v>4911</v>
      </c>
      <c r="C4914" s="272" t="s">
        <v>4213</v>
      </c>
      <c r="D4914" s="272" t="s">
        <v>1080</v>
      </c>
      <c r="E4914" s="272"/>
      <c r="F4914" s="273" t="s">
        <v>8499</v>
      </c>
      <c r="G4914" s="274">
        <v>304631340202</v>
      </c>
      <c r="H4914" s="273" t="s">
        <v>8507</v>
      </c>
      <c r="I4914" s="273" t="s">
        <v>5750</v>
      </c>
      <c r="J4914" s="273" t="s">
        <v>373</v>
      </c>
      <c r="K4914" s="275">
        <v>0.89200000000000002</v>
      </c>
      <c r="L4914" s="275">
        <v>0.89200000000000002</v>
      </c>
      <c r="M4914" s="275">
        <v>0.82064599999999999</v>
      </c>
      <c r="N4914" s="276">
        <v>7.9993273542600924</v>
      </c>
      <c r="O4914" s="273"/>
      <c r="P4914" s="273"/>
    </row>
    <row r="4915" spans="1:16" s="11" customFormat="1">
      <c r="A4915" s="271">
        <v>4912</v>
      </c>
      <c r="C4915" s="272" t="s">
        <v>4213</v>
      </c>
      <c r="D4915" s="272" t="s">
        <v>1080</v>
      </c>
      <c r="E4915" s="272"/>
      <c r="F4915" s="273" t="s">
        <v>4586</v>
      </c>
      <c r="G4915" s="274">
        <v>304631340103</v>
      </c>
      <c r="H4915" s="273" t="s">
        <v>8453</v>
      </c>
      <c r="I4915" s="273" t="s">
        <v>5750</v>
      </c>
      <c r="J4915" s="273" t="s">
        <v>373</v>
      </c>
      <c r="K4915" s="275">
        <v>0.61799999999999999</v>
      </c>
      <c r="L4915" s="275">
        <v>0.61799999999999999</v>
      </c>
      <c r="M4915" s="275">
        <v>0.56912499999999999</v>
      </c>
      <c r="N4915" s="276">
        <v>7.9085760517799351</v>
      </c>
      <c r="O4915" s="273"/>
      <c r="P4915" s="273"/>
    </row>
    <row r="4916" spans="1:16" s="11" customFormat="1">
      <c r="A4916" s="271">
        <v>4913</v>
      </c>
      <c r="C4916" s="272" t="s">
        <v>4213</v>
      </c>
      <c r="D4916" s="272" t="s">
        <v>1080</v>
      </c>
      <c r="E4916" s="272"/>
      <c r="F4916" s="273" t="s">
        <v>8508</v>
      </c>
      <c r="G4916" s="274">
        <v>304631240202</v>
      </c>
      <c r="H4916" s="273" t="s">
        <v>8509</v>
      </c>
      <c r="I4916" s="273" t="s">
        <v>5750</v>
      </c>
      <c r="J4916" s="273" t="s">
        <v>373</v>
      </c>
      <c r="K4916" s="275">
        <v>0.8266</v>
      </c>
      <c r="L4916" s="275">
        <v>0.8266</v>
      </c>
      <c r="M4916" s="275">
        <v>0.76200599999999996</v>
      </c>
      <c r="N4916" s="276">
        <v>7.8144205177836978</v>
      </c>
      <c r="O4916" s="273"/>
      <c r="P4916" s="273"/>
    </row>
    <row r="4917" spans="1:16" s="11" customFormat="1">
      <c r="A4917" s="271">
        <v>4914</v>
      </c>
      <c r="C4917" s="272" t="s">
        <v>4213</v>
      </c>
      <c r="D4917" s="272" t="s">
        <v>1080</v>
      </c>
      <c r="E4917" s="272"/>
      <c r="F4917" s="273" t="s">
        <v>4586</v>
      </c>
      <c r="G4917" s="274">
        <v>304631340104</v>
      </c>
      <c r="H4917" s="273" t="s">
        <v>8510</v>
      </c>
      <c r="I4917" s="273" t="s">
        <v>5750</v>
      </c>
      <c r="J4917" s="273" t="s">
        <v>373</v>
      </c>
      <c r="K4917" s="275">
        <v>0.73380000000000001</v>
      </c>
      <c r="L4917" s="275">
        <v>0.73380000000000001</v>
      </c>
      <c r="M4917" s="275">
        <v>0.67721399999999998</v>
      </c>
      <c r="N4917" s="276">
        <v>7.7113654946852028</v>
      </c>
      <c r="O4917" s="273"/>
      <c r="P4917" s="273"/>
    </row>
    <row r="4918" spans="1:16" s="11" customFormat="1">
      <c r="A4918" s="271">
        <v>4915</v>
      </c>
      <c r="C4918" s="272" t="s">
        <v>4213</v>
      </c>
      <c r="D4918" s="272" t="s">
        <v>1080</v>
      </c>
      <c r="E4918" s="272"/>
      <c r="F4918" s="273" t="s">
        <v>4583</v>
      </c>
      <c r="G4918" s="274">
        <v>304631340302</v>
      </c>
      <c r="H4918" s="273" t="s">
        <v>8511</v>
      </c>
      <c r="I4918" s="273" t="s">
        <v>5750</v>
      </c>
      <c r="J4918" s="273" t="s">
        <v>373</v>
      </c>
      <c r="K4918" s="275">
        <v>0.35177999999999998</v>
      </c>
      <c r="L4918" s="275">
        <v>0.35177999999999998</v>
      </c>
      <c r="M4918" s="275">
        <v>0.32478299999999999</v>
      </c>
      <c r="N4918" s="276">
        <v>7.6743987719597468</v>
      </c>
      <c r="O4918" s="273"/>
      <c r="P4918" s="273"/>
    </row>
    <row r="4919" spans="1:16" s="11" customFormat="1">
      <c r="A4919" s="271">
        <v>4916</v>
      </c>
      <c r="C4919" s="272" t="s">
        <v>4213</v>
      </c>
      <c r="D4919" s="272" t="s">
        <v>1080</v>
      </c>
      <c r="E4919" s="272"/>
      <c r="F4919" s="273" t="s">
        <v>8502</v>
      </c>
      <c r="G4919" s="274">
        <v>304631340401</v>
      </c>
      <c r="H4919" s="273" t="s">
        <v>8512</v>
      </c>
      <c r="I4919" s="273" t="s">
        <v>5750</v>
      </c>
      <c r="J4919" s="273" t="s">
        <v>373</v>
      </c>
      <c r="K4919" s="275">
        <v>0.312</v>
      </c>
      <c r="L4919" s="275">
        <v>0.312</v>
      </c>
      <c r="M4919" s="275">
        <v>0.28958699999999998</v>
      </c>
      <c r="N4919" s="276">
        <v>7.1836538461538506</v>
      </c>
      <c r="O4919" s="273"/>
      <c r="P4919" s="273"/>
    </row>
    <row r="4920" spans="1:16" s="11" customFormat="1">
      <c r="A4920" s="271">
        <v>4917</v>
      </c>
      <c r="C4920" s="272" t="s">
        <v>4213</v>
      </c>
      <c r="D4920" s="272" t="s">
        <v>1080</v>
      </c>
      <c r="E4920" s="272"/>
      <c r="F4920" s="273" t="s">
        <v>4597</v>
      </c>
      <c r="G4920" s="274">
        <v>304631440104</v>
      </c>
      <c r="H4920" s="273" t="s">
        <v>8513</v>
      </c>
      <c r="I4920" s="273" t="s">
        <v>5750</v>
      </c>
      <c r="J4920" s="273" t="s">
        <v>373</v>
      </c>
      <c r="K4920" s="275">
        <v>1.2438</v>
      </c>
      <c r="L4920" s="275">
        <v>1.2438</v>
      </c>
      <c r="M4920" s="275">
        <v>1.16046</v>
      </c>
      <c r="N4920" s="276">
        <v>6.7004341534008649</v>
      </c>
      <c r="O4920" s="273"/>
      <c r="P4920" s="273"/>
    </row>
    <row r="4921" spans="1:16" s="11" customFormat="1">
      <c r="A4921" s="271">
        <v>4918</v>
      </c>
      <c r="C4921" s="272" t="s">
        <v>4213</v>
      </c>
      <c r="D4921" s="272" t="s">
        <v>1080</v>
      </c>
      <c r="E4921" s="272"/>
      <c r="F4921" s="273" t="s">
        <v>4599</v>
      </c>
      <c r="G4921" s="274">
        <v>304631440501</v>
      </c>
      <c r="H4921" s="273" t="s">
        <v>8514</v>
      </c>
      <c r="I4921" s="273" t="s">
        <v>5750</v>
      </c>
      <c r="J4921" s="273" t="s">
        <v>373</v>
      </c>
      <c r="K4921" s="275">
        <v>0.73997999999999997</v>
      </c>
      <c r="L4921" s="275">
        <v>0.73997999999999997</v>
      </c>
      <c r="M4921" s="275">
        <v>0.69340100000000005</v>
      </c>
      <c r="N4921" s="276">
        <v>6.2946295845833573</v>
      </c>
      <c r="O4921" s="273"/>
      <c r="P4921" s="273"/>
    </row>
    <row r="4922" spans="1:16" s="11" customFormat="1">
      <c r="A4922" s="271">
        <v>4919</v>
      </c>
      <c r="C4922" s="272" t="s">
        <v>4213</v>
      </c>
      <c r="D4922" s="272" t="s">
        <v>1080</v>
      </c>
      <c r="E4922" s="272"/>
      <c r="F4922" s="273" t="s">
        <v>4597</v>
      </c>
      <c r="G4922" s="274">
        <v>304631440102</v>
      </c>
      <c r="H4922" s="273" t="s">
        <v>8515</v>
      </c>
      <c r="I4922" s="273" t="s">
        <v>5750</v>
      </c>
      <c r="J4922" s="273" t="s">
        <v>373</v>
      </c>
      <c r="K4922" s="275">
        <v>1.3219000000000001</v>
      </c>
      <c r="L4922" s="275">
        <v>1.3219000000000001</v>
      </c>
      <c r="M4922" s="275">
        <v>1.2501979999999999</v>
      </c>
      <c r="N4922" s="276">
        <v>5.4241621907860011</v>
      </c>
      <c r="O4922" s="273"/>
      <c r="P4922" s="273"/>
    </row>
    <row r="4923" spans="1:16" s="11" customFormat="1">
      <c r="A4923" s="271">
        <v>4920</v>
      </c>
      <c r="C4923" s="272" t="s">
        <v>4213</v>
      </c>
      <c r="D4923" s="272" t="s">
        <v>1080</v>
      </c>
      <c r="E4923" s="272"/>
      <c r="F4923" s="273" t="s">
        <v>8508</v>
      </c>
      <c r="G4923" s="274">
        <v>304631240201</v>
      </c>
      <c r="H4923" s="273" t="s">
        <v>8516</v>
      </c>
      <c r="I4923" s="273" t="s">
        <v>5750</v>
      </c>
      <c r="J4923" s="273" t="s">
        <v>373</v>
      </c>
      <c r="K4923" s="275">
        <v>0.46239999999999998</v>
      </c>
      <c r="L4923" s="275">
        <v>0.46239999999999998</v>
      </c>
      <c r="M4923" s="275">
        <v>0.43790899999999999</v>
      </c>
      <c r="N4923" s="276">
        <v>5.2964965397923844</v>
      </c>
      <c r="O4923" s="273"/>
      <c r="P4923" s="273"/>
    </row>
    <row r="4924" spans="1:16" s="11" customFormat="1">
      <c r="A4924" s="271">
        <v>4921</v>
      </c>
      <c r="C4924" s="272" t="s">
        <v>4213</v>
      </c>
      <c r="D4924" s="272" t="s">
        <v>1080</v>
      </c>
      <c r="E4924" s="272"/>
      <c r="F4924" s="273" t="s">
        <v>8517</v>
      </c>
      <c r="G4924" s="274">
        <v>304631440203</v>
      </c>
      <c r="H4924" s="273" t="s">
        <v>8518</v>
      </c>
      <c r="I4924" s="273" t="s">
        <v>5750</v>
      </c>
      <c r="J4924" s="273" t="s">
        <v>373</v>
      </c>
      <c r="K4924" s="275">
        <v>0.70572000000000001</v>
      </c>
      <c r="L4924" s="275">
        <v>0.70572000000000001</v>
      </c>
      <c r="M4924" s="275">
        <v>0.66848399999999997</v>
      </c>
      <c r="N4924" s="276">
        <v>5.2763135521169939</v>
      </c>
      <c r="O4924" s="273"/>
      <c r="P4924" s="273"/>
    </row>
    <row r="4925" spans="1:16" s="11" customFormat="1">
      <c r="A4925" s="271">
        <v>4922</v>
      </c>
      <c r="C4925" s="272" t="s">
        <v>4213</v>
      </c>
      <c r="D4925" s="272" t="s">
        <v>1080</v>
      </c>
      <c r="E4925" s="272"/>
      <c r="F4925" s="273" t="s">
        <v>8519</v>
      </c>
      <c r="G4925" s="274">
        <v>304631440302</v>
      </c>
      <c r="H4925" s="273" t="s">
        <v>8520</v>
      </c>
      <c r="I4925" s="273" t="s">
        <v>5750</v>
      </c>
      <c r="J4925" s="273" t="s">
        <v>373</v>
      </c>
      <c r="K4925" s="275">
        <v>0.29120000000000001</v>
      </c>
      <c r="L4925" s="275">
        <v>0.29120000000000001</v>
      </c>
      <c r="M4925" s="275">
        <v>0.276723</v>
      </c>
      <c r="N4925" s="276">
        <v>4.9714972527472581</v>
      </c>
      <c r="O4925" s="273"/>
      <c r="P4925" s="273"/>
    </row>
    <row r="4926" spans="1:16" s="11" customFormat="1">
      <c r="A4926" s="271">
        <v>4923</v>
      </c>
      <c r="C4926" s="272" t="s">
        <v>4213</v>
      </c>
      <c r="D4926" s="272" t="s">
        <v>1080</v>
      </c>
      <c r="E4926" s="272"/>
      <c r="F4926" s="273" t="s">
        <v>4599</v>
      </c>
      <c r="G4926" s="274">
        <v>304631440503</v>
      </c>
      <c r="H4926" s="273" t="s">
        <v>8521</v>
      </c>
      <c r="I4926" s="273" t="s">
        <v>5750</v>
      </c>
      <c r="J4926" s="273" t="s">
        <v>373</v>
      </c>
      <c r="K4926" s="275">
        <v>0.24965999999999999</v>
      </c>
      <c r="L4926" s="275">
        <v>0.24965999999999999</v>
      </c>
      <c r="M4926" s="275">
        <v>0.23803099999999999</v>
      </c>
      <c r="N4926" s="276">
        <v>4.6579347913161904</v>
      </c>
      <c r="O4926" s="273"/>
      <c r="P4926" s="273"/>
    </row>
    <row r="4927" spans="1:16" s="11" customFormat="1">
      <c r="A4927" s="271">
        <v>4924</v>
      </c>
      <c r="C4927" s="272" t="s">
        <v>4213</v>
      </c>
      <c r="D4927" s="272" t="s">
        <v>1080</v>
      </c>
      <c r="E4927" s="272"/>
      <c r="F4927" s="273" t="s">
        <v>4597</v>
      </c>
      <c r="G4927" s="274">
        <v>304631440101</v>
      </c>
      <c r="H4927" s="273" t="s">
        <v>8522</v>
      </c>
      <c r="I4927" s="273" t="s">
        <v>5750</v>
      </c>
      <c r="J4927" s="273" t="s">
        <v>373</v>
      </c>
      <c r="K4927" s="275">
        <v>0.98550000000000004</v>
      </c>
      <c r="L4927" s="275">
        <v>0.98550000000000004</v>
      </c>
      <c r="M4927" s="275">
        <v>0.94046600000000002</v>
      </c>
      <c r="N4927" s="276">
        <v>4.5696600710299355</v>
      </c>
      <c r="O4927" s="273"/>
      <c r="P4927" s="273"/>
    </row>
    <row r="4928" spans="1:16" s="11" customFormat="1">
      <c r="A4928" s="271">
        <v>4925</v>
      </c>
      <c r="C4928" s="272" t="s">
        <v>4213</v>
      </c>
      <c r="D4928" s="272" t="s">
        <v>1080</v>
      </c>
      <c r="E4928" s="272"/>
      <c r="F4928" s="273" t="s">
        <v>4602</v>
      </c>
      <c r="G4928" s="274">
        <v>304631440404</v>
      </c>
      <c r="H4928" s="273" t="s">
        <v>8523</v>
      </c>
      <c r="I4928" s="273" t="s">
        <v>5750</v>
      </c>
      <c r="J4928" s="273" t="s">
        <v>373</v>
      </c>
      <c r="K4928" s="275">
        <v>0.25774000000000002</v>
      </c>
      <c r="L4928" s="275">
        <v>0.25774000000000002</v>
      </c>
      <c r="M4928" s="275">
        <v>0.246501</v>
      </c>
      <c r="N4928" s="276">
        <v>4.3605959494063891</v>
      </c>
      <c r="O4928" s="273"/>
      <c r="P4928" s="273"/>
    </row>
    <row r="4929" spans="1:16" s="11" customFormat="1">
      <c r="A4929" s="271">
        <v>4926</v>
      </c>
      <c r="C4929" s="272" t="s">
        <v>4213</v>
      </c>
      <c r="D4929" s="272" t="s">
        <v>1080</v>
      </c>
      <c r="E4929" s="272"/>
      <c r="F4929" s="273" t="s">
        <v>8517</v>
      </c>
      <c r="G4929" s="274">
        <v>304631440202</v>
      </c>
      <c r="H4929" s="273" t="s">
        <v>8524</v>
      </c>
      <c r="I4929" s="273" t="s">
        <v>5750</v>
      </c>
      <c r="J4929" s="273" t="s">
        <v>373</v>
      </c>
      <c r="K4929" s="275">
        <v>0.4446</v>
      </c>
      <c r="L4929" s="275">
        <v>0.4446</v>
      </c>
      <c r="M4929" s="275">
        <v>0.42562699999999998</v>
      </c>
      <c r="N4929" s="276">
        <v>4.2674313990103503</v>
      </c>
      <c r="O4929" s="273"/>
      <c r="P4929" s="273"/>
    </row>
    <row r="4930" spans="1:16" s="11" customFormat="1">
      <c r="A4930" s="271">
        <v>4927</v>
      </c>
      <c r="C4930" s="272" t="s">
        <v>4213</v>
      </c>
      <c r="D4930" s="272" t="s">
        <v>1080</v>
      </c>
      <c r="E4930" s="272"/>
      <c r="F4930" s="273" t="s">
        <v>4583</v>
      </c>
      <c r="G4930" s="274">
        <v>304631340301</v>
      </c>
      <c r="H4930" s="273" t="s">
        <v>8525</v>
      </c>
      <c r="I4930" s="273" t="s">
        <v>5750</v>
      </c>
      <c r="J4930" s="273" t="s">
        <v>373</v>
      </c>
      <c r="K4930" s="275">
        <v>0.21279999999999999</v>
      </c>
      <c r="L4930" s="275">
        <v>0.21279999999999999</v>
      </c>
      <c r="M4930" s="275">
        <v>0.204793</v>
      </c>
      <c r="N4930" s="276">
        <v>3.7626879699248059</v>
      </c>
      <c r="O4930" s="273"/>
      <c r="P4930" s="273"/>
    </row>
    <row r="4931" spans="1:16" s="11" customFormat="1">
      <c r="A4931" s="271">
        <v>4928</v>
      </c>
      <c r="C4931" s="272" t="s">
        <v>4213</v>
      </c>
      <c r="D4931" s="272" t="s">
        <v>1080</v>
      </c>
      <c r="E4931" s="272"/>
      <c r="F4931" s="273" t="s">
        <v>8517</v>
      </c>
      <c r="G4931" s="274">
        <v>304631440201</v>
      </c>
      <c r="H4931" s="273" t="s">
        <v>8526</v>
      </c>
      <c r="I4931" s="273" t="s">
        <v>5750</v>
      </c>
      <c r="J4931" s="273" t="s">
        <v>373</v>
      </c>
      <c r="K4931" s="275">
        <v>1.2302</v>
      </c>
      <c r="L4931" s="275">
        <v>1.2302</v>
      </c>
      <c r="M4931" s="275">
        <v>1.1854389999999999</v>
      </c>
      <c r="N4931" s="276">
        <v>3.638514062754028</v>
      </c>
      <c r="O4931" s="273"/>
      <c r="P4931" s="273"/>
    </row>
    <row r="4932" spans="1:16" s="11" customFormat="1">
      <c r="A4932" s="271">
        <v>4929</v>
      </c>
      <c r="C4932" s="272" t="s">
        <v>4213</v>
      </c>
      <c r="D4932" s="272" t="s">
        <v>1080</v>
      </c>
      <c r="E4932" s="272"/>
      <c r="F4932" s="273" t="s">
        <v>4588</v>
      </c>
      <c r="G4932" s="274">
        <v>304631140103</v>
      </c>
      <c r="H4932" s="273" t="s">
        <v>8527</v>
      </c>
      <c r="I4932" s="273" t="s">
        <v>5750</v>
      </c>
      <c r="J4932" s="273" t="s">
        <v>373</v>
      </c>
      <c r="K4932" s="275">
        <v>0.12534000000000001</v>
      </c>
      <c r="L4932" s="275">
        <v>0.12534000000000001</v>
      </c>
      <c r="M4932" s="275">
        <v>0.12142699999999999</v>
      </c>
      <c r="N4932" s="276">
        <v>3.1219084091271849</v>
      </c>
      <c r="O4932" s="273"/>
      <c r="P4932" s="273"/>
    </row>
    <row r="4933" spans="1:16" s="11" customFormat="1">
      <c r="A4933" s="271">
        <v>4930</v>
      </c>
      <c r="C4933" s="272" t="s">
        <v>4213</v>
      </c>
      <c r="D4933" s="272" t="s">
        <v>1080</v>
      </c>
      <c r="E4933" s="272"/>
      <c r="F4933" s="273" t="s">
        <v>4602</v>
      </c>
      <c r="G4933" s="274">
        <v>304631440402</v>
      </c>
      <c r="H4933" s="273" t="s">
        <v>8528</v>
      </c>
      <c r="I4933" s="273" t="s">
        <v>5750</v>
      </c>
      <c r="J4933" s="273" t="s">
        <v>373</v>
      </c>
      <c r="K4933" s="275">
        <v>0.22720000000000001</v>
      </c>
      <c r="L4933" s="275">
        <v>0.22720000000000001</v>
      </c>
      <c r="M4933" s="275">
        <v>0.22153800000000001</v>
      </c>
      <c r="N4933" s="276">
        <v>2.4920774647887325</v>
      </c>
      <c r="O4933" s="273"/>
      <c r="P4933" s="273"/>
    </row>
    <row r="4934" spans="1:16" s="11" customFormat="1">
      <c r="A4934" s="271">
        <v>4931</v>
      </c>
      <c r="C4934" s="272" t="s">
        <v>4213</v>
      </c>
      <c r="D4934" s="272" t="s">
        <v>1080</v>
      </c>
      <c r="E4934" s="272"/>
      <c r="F4934" s="273" t="s">
        <v>8517</v>
      </c>
      <c r="G4934" s="274">
        <v>304631440206</v>
      </c>
      <c r="H4934" s="273" t="s">
        <v>8529</v>
      </c>
      <c r="I4934" s="273" t="s">
        <v>5750</v>
      </c>
      <c r="J4934" s="273" t="s">
        <v>373</v>
      </c>
      <c r="K4934" s="275">
        <v>0.3881</v>
      </c>
      <c r="L4934" s="275">
        <v>0.3881</v>
      </c>
      <c r="M4934" s="275">
        <v>0.385071</v>
      </c>
      <c r="N4934" s="276">
        <v>0.78046895130121208</v>
      </c>
      <c r="O4934" s="273"/>
      <c r="P4934" s="273"/>
    </row>
    <row r="4935" spans="1:16" s="11" customFormat="1">
      <c r="A4935" s="271">
        <v>4932</v>
      </c>
      <c r="C4935" s="272" t="s">
        <v>4213</v>
      </c>
      <c r="D4935" s="272" t="s">
        <v>1080</v>
      </c>
      <c r="E4935" s="272"/>
      <c r="F4935" s="273" t="s">
        <v>8519</v>
      </c>
      <c r="G4935" s="274">
        <v>304631440301</v>
      </c>
      <c r="H4935" s="273" t="s">
        <v>8530</v>
      </c>
      <c r="I4935" s="273" t="s">
        <v>5750</v>
      </c>
      <c r="J4935" s="273" t="s">
        <v>373</v>
      </c>
      <c r="K4935" s="275">
        <v>0.67390000000000005</v>
      </c>
      <c r="L4935" s="275">
        <v>0.67390000000000005</v>
      </c>
      <c r="M4935" s="275">
        <v>0.66586800000000002</v>
      </c>
      <c r="N4935" s="276">
        <v>1.1918682297076775</v>
      </c>
      <c r="O4935" s="273"/>
      <c r="P4935" s="273"/>
    </row>
    <row r="4936" spans="1:16" s="11" customFormat="1">
      <c r="A4936" s="271">
        <v>4933</v>
      </c>
      <c r="C4936" s="272" t="s">
        <v>4213</v>
      </c>
      <c r="D4936" s="272" t="s">
        <v>1080</v>
      </c>
      <c r="E4936" s="272"/>
      <c r="F4936" s="273" t="s">
        <v>8517</v>
      </c>
      <c r="G4936" s="274">
        <v>304631440205</v>
      </c>
      <c r="H4936" s="273" t="s">
        <v>8531</v>
      </c>
      <c r="I4936" s="273" t="s">
        <v>5750</v>
      </c>
      <c r="J4936" s="273" t="s">
        <v>373</v>
      </c>
      <c r="K4936" s="275">
        <v>0.28127000000000002</v>
      </c>
      <c r="L4936" s="275">
        <v>0.28127000000000002</v>
      </c>
      <c r="M4936" s="275">
        <v>0.27820699999999998</v>
      </c>
      <c r="N4936" s="276">
        <v>1.0889892274327293</v>
      </c>
      <c r="O4936" s="273"/>
      <c r="P4936" s="273"/>
    </row>
    <row r="4937" spans="1:16" s="11" customFormat="1">
      <c r="A4937" s="271">
        <v>4934</v>
      </c>
      <c r="C4937" s="272" t="s">
        <v>4213</v>
      </c>
      <c r="D4937" s="272" t="s">
        <v>1080</v>
      </c>
      <c r="E4937" s="272"/>
      <c r="F4937" s="273" t="s">
        <v>8508</v>
      </c>
      <c r="G4937" s="274">
        <v>304631240204</v>
      </c>
      <c r="H4937" s="273" t="s">
        <v>8532</v>
      </c>
      <c r="I4937" s="273" t="s">
        <v>5750</v>
      </c>
      <c r="J4937" s="273" t="s">
        <v>373</v>
      </c>
      <c r="K4937" s="275">
        <v>0.88</v>
      </c>
      <c r="L4937" s="275">
        <v>0.88</v>
      </c>
      <c r="M4937" s="275">
        <v>0.85426199999999997</v>
      </c>
      <c r="N4937" s="276">
        <v>2.9247727272727317</v>
      </c>
      <c r="O4937" s="273"/>
      <c r="P4937" s="273"/>
    </row>
    <row r="4938" spans="1:16" s="11" customFormat="1">
      <c r="A4938" s="271">
        <v>4935</v>
      </c>
      <c r="C4938" s="272" t="s">
        <v>4213</v>
      </c>
      <c r="D4938" s="272" t="s">
        <v>1049</v>
      </c>
      <c r="E4938" s="272"/>
      <c r="F4938" s="273" t="s">
        <v>4611</v>
      </c>
      <c r="G4938" s="274">
        <v>304521340103</v>
      </c>
      <c r="H4938" s="273" t="s">
        <v>8533</v>
      </c>
      <c r="I4938" s="273" t="s">
        <v>5750</v>
      </c>
      <c r="J4938" s="273" t="s">
        <v>373</v>
      </c>
      <c r="K4938" s="275">
        <v>0.92649999999999999</v>
      </c>
      <c r="L4938" s="275">
        <v>0.92649999999999999</v>
      </c>
      <c r="M4938" s="275">
        <v>0.68330199999999996</v>
      </c>
      <c r="N4938" s="276">
        <v>26.249109552077716</v>
      </c>
      <c r="O4938" s="273"/>
      <c r="P4938" s="273"/>
    </row>
    <row r="4939" spans="1:16" s="11" customFormat="1">
      <c r="A4939" s="271">
        <v>4936</v>
      </c>
      <c r="C4939" s="272" t="s">
        <v>4213</v>
      </c>
      <c r="D4939" s="272" t="s">
        <v>1049</v>
      </c>
      <c r="E4939" s="272"/>
      <c r="F4939" s="273" t="s">
        <v>4616</v>
      </c>
      <c r="G4939" s="274">
        <v>304521340202</v>
      </c>
      <c r="H4939" s="273" t="s">
        <v>8534</v>
      </c>
      <c r="I4939" s="273" t="s">
        <v>5750</v>
      </c>
      <c r="J4939" s="273" t="s">
        <v>373</v>
      </c>
      <c r="K4939" s="275">
        <v>1.10168</v>
      </c>
      <c r="L4939" s="275">
        <v>1.10168</v>
      </c>
      <c r="M4939" s="275">
        <v>0.82520700000000002</v>
      </c>
      <c r="N4939" s="276">
        <v>25.095581294023674</v>
      </c>
      <c r="O4939" s="273"/>
      <c r="P4939" s="273"/>
    </row>
    <row r="4940" spans="1:16" s="11" customFormat="1">
      <c r="A4940" s="271">
        <v>4937</v>
      </c>
      <c r="C4940" s="272" t="s">
        <v>4213</v>
      </c>
      <c r="D4940" s="272" t="s">
        <v>1049</v>
      </c>
      <c r="E4940" s="272"/>
      <c r="F4940" s="273" t="s">
        <v>8535</v>
      </c>
      <c r="G4940" s="274">
        <v>304521340303</v>
      </c>
      <c r="H4940" s="273" t="s">
        <v>8536</v>
      </c>
      <c r="I4940" s="273" t="s">
        <v>5750</v>
      </c>
      <c r="J4940" s="273" t="s">
        <v>373</v>
      </c>
      <c r="K4940" s="275">
        <v>0.60819999999999996</v>
      </c>
      <c r="L4940" s="275">
        <v>0.60819999999999996</v>
      </c>
      <c r="M4940" s="275">
        <v>0.451598</v>
      </c>
      <c r="N4940" s="276">
        <v>25.748438013811242</v>
      </c>
      <c r="O4940" s="273"/>
      <c r="P4940" s="273"/>
    </row>
    <row r="4941" spans="1:16" s="11" customFormat="1">
      <c r="A4941" s="271">
        <v>4938</v>
      </c>
      <c r="C4941" s="272" t="s">
        <v>4213</v>
      </c>
      <c r="D4941" s="272" t="s">
        <v>1049</v>
      </c>
      <c r="E4941" s="272"/>
      <c r="F4941" s="273" t="s">
        <v>4613</v>
      </c>
      <c r="G4941" s="274">
        <v>304521540203</v>
      </c>
      <c r="H4941" s="273" t="s">
        <v>8537</v>
      </c>
      <c r="I4941" s="273" t="s">
        <v>5750</v>
      </c>
      <c r="J4941" s="273" t="s">
        <v>373</v>
      </c>
      <c r="K4941" s="275">
        <v>1.1016900000000001</v>
      </c>
      <c r="L4941" s="275">
        <v>1.1016900000000001</v>
      </c>
      <c r="M4941" s="275">
        <v>0.82520700000000002</v>
      </c>
      <c r="N4941" s="276">
        <v>25.096261198703811</v>
      </c>
      <c r="O4941" s="273"/>
      <c r="P4941" s="273"/>
    </row>
    <row r="4942" spans="1:16" s="11" customFormat="1">
      <c r="A4942" s="271">
        <v>4939</v>
      </c>
      <c r="C4942" s="272" t="s">
        <v>4213</v>
      </c>
      <c r="D4942" s="272" t="s">
        <v>1049</v>
      </c>
      <c r="E4942" s="272"/>
      <c r="F4942" s="273" t="s">
        <v>4622</v>
      </c>
      <c r="G4942" s="274">
        <v>304521140403</v>
      </c>
      <c r="H4942" s="273" t="s">
        <v>8538</v>
      </c>
      <c r="I4942" s="273" t="s">
        <v>5750</v>
      </c>
      <c r="J4942" s="273" t="s">
        <v>373</v>
      </c>
      <c r="K4942" s="275">
        <v>0.63300000000000001</v>
      </c>
      <c r="L4942" s="275">
        <v>0.63300000000000001</v>
      </c>
      <c r="M4942" s="275">
        <v>0.52099300000000004</v>
      </c>
      <c r="N4942" s="276">
        <v>17.694628751974719</v>
      </c>
      <c r="O4942" s="273"/>
      <c r="P4942" s="273"/>
    </row>
    <row r="4943" spans="1:16" s="11" customFormat="1">
      <c r="A4943" s="271">
        <v>4940</v>
      </c>
      <c r="C4943" s="272" t="s">
        <v>4213</v>
      </c>
      <c r="D4943" s="272" t="s">
        <v>1049</v>
      </c>
      <c r="E4943" s="272"/>
      <c r="F4943" s="273" t="s">
        <v>4641</v>
      </c>
      <c r="G4943" s="274">
        <v>304521540101</v>
      </c>
      <c r="H4943" s="273" t="s">
        <v>8539</v>
      </c>
      <c r="I4943" s="273" t="s">
        <v>5750</v>
      </c>
      <c r="J4943" s="273" t="s">
        <v>373</v>
      </c>
      <c r="K4943" s="275">
        <v>0.95108099999999995</v>
      </c>
      <c r="L4943" s="275">
        <v>0.95108099999999995</v>
      </c>
      <c r="M4943" s="275">
        <v>0.79932999999999998</v>
      </c>
      <c r="N4943" s="276">
        <v>15.955633642139835</v>
      </c>
      <c r="O4943" s="273"/>
      <c r="P4943" s="273"/>
    </row>
    <row r="4944" spans="1:16" s="11" customFormat="1">
      <c r="A4944" s="271">
        <v>4941</v>
      </c>
      <c r="C4944" s="272" t="s">
        <v>4213</v>
      </c>
      <c r="D4944" s="272" t="s">
        <v>1049</v>
      </c>
      <c r="E4944" s="272"/>
      <c r="F4944" s="273" t="s">
        <v>8540</v>
      </c>
      <c r="G4944" s="274">
        <v>304521240201</v>
      </c>
      <c r="H4944" s="273" t="s">
        <v>8541</v>
      </c>
      <c r="I4944" s="273" t="s">
        <v>5750</v>
      </c>
      <c r="J4944" s="273" t="s">
        <v>373</v>
      </c>
      <c r="K4944" s="275">
        <v>0.24859999999999999</v>
      </c>
      <c r="L4944" s="275">
        <v>0.24859999999999999</v>
      </c>
      <c r="M4944" s="275">
        <v>0.21199599999999999</v>
      </c>
      <c r="N4944" s="276">
        <v>14.724054706355592</v>
      </c>
      <c r="O4944" s="273"/>
      <c r="P4944" s="273"/>
    </row>
    <row r="4945" spans="1:16" s="11" customFormat="1">
      <c r="A4945" s="271">
        <v>4942</v>
      </c>
      <c r="C4945" s="272" t="s">
        <v>4213</v>
      </c>
      <c r="D4945" s="272" t="s">
        <v>1049</v>
      </c>
      <c r="E4945" s="272"/>
      <c r="F4945" s="273" t="s">
        <v>4620</v>
      </c>
      <c r="G4945" s="274">
        <v>304521440303</v>
      </c>
      <c r="H4945" s="273" t="s">
        <v>8542</v>
      </c>
      <c r="I4945" s="273" t="s">
        <v>5750</v>
      </c>
      <c r="J4945" s="273" t="s">
        <v>373</v>
      </c>
      <c r="K4945" s="275">
        <v>0.48120000000000002</v>
      </c>
      <c r="L4945" s="275">
        <v>0.48120000000000002</v>
      </c>
      <c r="M4945" s="275">
        <v>0.41279100000000002</v>
      </c>
      <c r="N4945" s="276">
        <v>14.216334164588529</v>
      </c>
      <c r="O4945" s="273"/>
      <c r="P4945" s="273"/>
    </row>
    <row r="4946" spans="1:16" s="11" customFormat="1">
      <c r="A4946" s="271">
        <v>4943</v>
      </c>
      <c r="C4946" s="272" t="s">
        <v>4213</v>
      </c>
      <c r="D4946" s="272" t="s">
        <v>1049</v>
      </c>
      <c r="E4946" s="272"/>
      <c r="F4946" s="273" t="s">
        <v>4608</v>
      </c>
      <c r="G4946" s="274">
        <v>304521240101</v>
      </c>
      <c r="H4946" s="273" t="s">
        <v>8543</v>
      </c>
      <c r="I4946" s="273" t="s">
        <v>5750</v>
      </c>
      <c r="J4946" s="273" t="s">
        <v>373</v>
      </c>
      <c r="K4946" s="275">
        <v>0.50429999999999997</v>
      </c>
      <c r="L4946" s="275">
        <v>0.50429999999999997</v>
      </c>
      <c r="M4946" s="275">
        <v>0.44398500000000002</v>
      </c>
      <c r="N4946" s="276">
        <v>11.96014277215942</v>
      </c>
      <c r="O4946" s="273"/>
      <c r="P4946" s="273"/>
    </row>
    <row r="4947" spans="1:16" s="11" customFormat="1">
      <c r="A4947" s="271">
        <v>4944</v>
      </c>
      <c r="C4947" s="272" t="s">
        <v>4213</v>
      </c>
      <c r="D4947" s="272" t="s">
        <v>1049</v>
      </c>
      <c r="E4947" s="272"/>
      <c r="F4947" s="273" t="s">
        <v>4611</v>
      </c>
      <c r="G4947" s="274">
        <v>304521340101</v>
      </c>
      <c r="H4947" s="273" t="s">
        <v>6090</v>
      </c>
      <c r="I4947" s="273" t="s">
        <v>5750</v>
      </c>
      <c r="J4947" s="273" t="s">
        <v>373</v>
      </c>
      <c r="K4947" s="275">
        <v>0.44040000000000001</v>
      </c>
      <c r="L4947" s="275">
        <v>0.44040000000000001</v>
      </c>
      <c r="M4947" s="275">
        <v>0.39146599999999998</v>
      </c>
      <c r="N4947" s="276">
        <v>11.111262488646693</v>
      </c>
      <c r="O4947" s="273"/>
      <c r="P4947" s="273"/>
    </row>
    <row r="4948" spans="1:16" s="11" customFormat="1">
      <c r="A4948" s="271">
        <v>4945</v>
      </c>
      <c r="C4948" s="272" t="s">
        <v>4213</v>
      </c>
      <c r="D4948" s="272" t="s">
        <v>1049</v>
      </c>
      <c r="E4948" s="272"/>
      <c r="F4948" s="273" t="s">
        <v>4629</v>
      </c>
      <c r="G4948" s="274">
        <v>304521440101</v>
      </c>
      <c r="H4948" s="273" t="s">
        <v>8544</v>
      </c>
      <c r="I4948" s="273" t="s">
        <v>5750</v>
      </c>
      <c r="J4948" s="273" t="s">
        <v>373</v>
      </c>
      <c r="K4948" s="275">
        <v>0.80700000000000005</v>
      </c>
      <c r="L4948" s="275">
        <v>0.80700000000000005</v>
      </c>
      <c r="M4948" s="275">
        <v>0.72354399999999996</v>
      </c>
      <c r="N4948" s="276">
        <v>10.341511771995053</v>
      </c>
      <c r="O4948" s="273"/>
      <c r="P4948" s="273"/>
    </row>
    <row r="4949" spans="1:16" s="11" customFormat="1">
      <c r="A4949" s="271">
        <v>4946</v>
      </c>
      <c r="C4949" s="272" t="s">
        <v>4213</v>
      </c>
      <c r="D4949" s="272" t="s">
        <v>1049</v>
      </c>
      <c r="E4949" s="272"/>
      <c r="F4949" s="273" t="s">
        <v>8535</v>
      </c>
      <c r="G4949" s="274">
        <v>304521340301</v>
      </c>
      <c r="H4949" s="273" t="s">
        <v>8545</v>
      </c>
      <c r="I4949" s="273" t="s">
        <v>5750</v>
      </c>
      <c r="J4949" s="273" t="s">
        <v>373</v>
      </c>
      <c r="K4949" s="275">
        <v>0.50639999999999996</v>
      </c>
      <c r="L4949" s="275">
        <v>0.50639999999999996</v>
      </c>
      <c r="M4949" s="275">
        <v>0.455901</v>
      </c>
      <c r="N4949" s="276">
        <v>9.9721563981042571</v>
      </c>
      <c r="O4949" s="273"/>
      <c r="P4949" s="273"/>
    </row>
    <row r="4950" spans="1:16" s="11" customFormat="1">
      <c r="A4950" s="271">
        <v>4947</v>
      </c>
      <c r="C4950" s="272" t="s">
        <v>4213</v>
      </c>
      <c r="D4950" s="272" t="s">
        <v>1049</v>
      </c>
      <c r="E4950" s="272"/>
      <c r="F4950" s="273" t="s">
        <v>4613</v>
      </c>
      <c r="G4950" s="274">
        <v>304521540201</v>
      </c>
      <c r="H4950" s="273" t="s">
        <v>8546</v>
      </c>
      <c r="I4950" s="273" t="s">
        <v>5750</v>
      </c>
      <c r="J4950" s="273" t="s">
        <v>373</v>
      </c>
      <c r="K4950" s="275">
        <v>0.88224499999999995</v>
      </c>
      <c r="L4950" s="275">
        <v>0.88224499999999995</v>
      </c>
      <c r="M4950" s="275">
        <v>0.80002300000000004</v>
      </c>
      <c r="N4950" s="276">
        <v>9.3196334351568897</v>
      </c>
      <c r="O4950" s="273"/>
      <c r="P4950" s="273"/>
    </row>
    <row r="4951" spans="1:16" s="11" customFormat="1">
      <c r="A4951" s="271">
        <v>4948</v>
      </c>
      <c r="C4951" s="272" t="s">
        <v>4213</v>
      </c>
      <c r="D4951" s="272" t="s">
        <v>1049</v>
      </c>
      <c r="E4951" s="272"/>
      <c r="F4951" s="273" t="s">
        <v>8540</v>
      </c>
      <c r="G4951" s="274">
        <v>304521240203</v>
      </c>
      <c r="H4951" s="273" t="s">
        <v>8547</v>
      </c>
      <c r="I4951" s="273" t="s">
        <v>5750</v>
      </c>
      <c r="J4951" s="273" t="s">
        <v>373</v>
      </c>
      <c r="K4951" s="275">
        <v>0.83599999999999997</v>
      </c>
      <c r="L4951" s="275">
        <v>0.83599999999999997</v>
      </c>
      <c r="M4951" s="275">
        <v>0.76610999999999996</v>
      </c>
      <c r="N4951" s="276">
        <v>8.3600478468899535</v>
      </c>
      <c r="O4951" s="273"/>
      <c r="P4951" s="273"/>
    </row>
    <row r="4952" spans="1:16" s="11" customFormat="1">
      <c r="A4952" s="271">
        <v>4949</v>
      </c>
      <c r="C4952" s="272" t="s">
        <v>4213</v>
      </c>
      <c r="D4952" s="272" t="s">
        <v>1049</v>
      </c>
      <c r="E4952" s="272"/>
      <c r="F4952" s="273" t="s">
        <v>4629</v>
      </c>
      <c r="G4952" s="274">
        <v>304521440102</v>
      </c>
      <c r="H4952" s="273" t="s">
        <v>8548</v>
      </c>
      <c r="I4952" s="273" t="s">
        <v>5750</v>
      </c>
      <c r="J4952" s="273" t="s">
        <v>373</v>
      </c>
      <c r="K4952" s="275">
        <v>0.40248</v>
      </c>
      <c r="L4952" s="275">
        <v>0.40248</v>
      </c>
      <c r="M4952" s="275">
        <v>0.36923899999999998</v>
      </c>
      <c r="N4952" s="276">
        <v>8.2590439276485839</v>
      </c>
      <c r="O4952" s="273"/>
      <c r="P4952" s="273"/>
    </row>
    <row r="4953" spans="1:16" s="11" customFormat="1">
      <c r="A4953" s="271">
        <v>4950</v>
      </c>
      <c r="C4953" s="272" t="s">
        <v>4213</v>
      </c>
      <c r="D4953" s="272" t="s">
        <v>1049</v>
      </c>
      <c r="E4953" s="272"/>
      <c r="F4953" s="273" t="s">
        <v>8549</v>
      </c>
      <c r="G4953" s="274">
        <v>304521240302</v>
      </c>
      <c r="H4953" s="273" t="s">
        <v>8550</v>
      </c>
      <c r="I4953" s="273" t="s">
        <v>5750</v>
      </c>
      <c r="J4953" s="273" t="s">
        <v>373</v>
      </c>
      <c r="K4953" s="275">
        <v>0.31180000000000002</v>
      </c>
      <c r="L4953" s="275">
        <v>0.31180000000000002</v>
      </c>
      <c r="M4953" s="275">
        <v>0.29060999999999998</v>
      </c>
      <c r="N4953" s="276">
        <v>6.7960230917254787</v>
      </c>
      <c r="O4953" s="273"/>
      <c r="P4953" s="273"/>
    </row>
    <row r="4954" spans="1:16" s="11" customFormat="1">
      <c r="A4954" s="271">
        <v>4951</v>
      </c>
      <c r="C4954" s="272" t="s">
        <v>4213</v>
      </c>
      <c r="D4954" s="272" t="s">
        <v>1049</v>
      </c>
      <c r="E4954" s="272"/>
      <c r="F4954" s="273" t="s">
        <v>8535</v>
      </c>
      <c r="G4954" s="274">
        <v>304521340302</v>
      </c>
      <c r="H4954" s="273" t="s">
        <v>8551</v>
      </c>
      <c r="I4954" s="273" t="s">
        <v>5750</v>
      </c>
      <c r="J4954" s="273" t="s">
        <v>373</v>
      </c>
      <c r="K4954" s="275">
        <v>0.9496</v>
      </c>
      <c r="L4954" s="275">
        <v>0.9496</v>
      </c>
      <c r="M4954" s="275">
        <v>0.88520200000000004</v>
      </c>
      <c r="N4954" s="276">
        <v>6.78159224936815</v>
      </c>
      <c r="O4954" s="273"/>
      <c r="P4954" s="273"/>
    </row>
    <row r="4955" spans="1:16" s="11" customFormat="1">
      <c r="A4955" s="271">
        <v>4952</v>
      </c>
      <c r="C4955" s="272" t="s">
        <v>4213</v>
      </c>
      <c r="D4955" s="272" t="s">
        <v>1049</v>
      </c>
      <c r="E4955" s="272"/>
      <c r="F4955" s="273" t="s">
        <v>4624</v>
      </c>
      <c r="G4955" s="274">
        <v>304521140203</v>
      </c>
      <c r="H4955" s="273" t="s">
        <v>8552</v>
      </c>
      <c r="I4955" s="273" t="s">
        <v>5750</v>
      </c>
      <c r="J4955" s="273" t="s">
        <v>373</v>
      </c>
      <c r="K4955" s="275">
        <v>0.60006899999999996</v>
      </c>
      <c r="L4955" s="275">
        <v>0.60006899999999996</v>
      </c>
      <c r="M4955" s="275">
        <v>0.55938399999999999</v>
      </c>
      <c r="N4955" s="276">
        <v>6.7800536271662049</v>
      </c>
      <c r="O4955" s="273"/>
      <c r="P4955" s="273"/>
    </row>
    <row r="4956" spans="1:16" s="11" customFormat="1">
      <c r="A4956" s="271">
        <v>4953</v>
      </c>
      <c r="C4956" s="272" t="s">
        <v>4213</v>
      </c>
      <c r="D4956" s="272" t="s">
        <v>1049</v>
      </c>
      <c r="E4956" s="272"/>
      <c r="F4956" s="273" t="s">
        <v>4608</v>
      </c>
      <c r="G4956" s="274">
        <v>304521240104</v>
      </c>
      <c r="H4956" s="273" t="s">
        <v>8553</v>
      </c>
      <c r="I4956" s="273" t="s">
        <v>5750</v>
      </c>
      <c r="J4956" s="273" t="s">
        <v>373</v>
      </c>
      <c r="K4956" s="275">
        <v>0.1704</v>
      </c>
      <c r="L4956" s="275">
        <v>0.1704</v>
      </c>
      <c r="M4956" s="275">
        <v>0.15890699999999999</v>
      </c>
      <c r="N4956" s="276">
        <v>6.7447183098591577</v>
      </c>
      <c r="O4956" s="273"/>
      <c r="P4956" s="273"/>
    </row>
    <row r="4957" spans="1:16" s="11" customFormat="1">
      <c r="A4957" s="271">
        <v>4954</v>
      </c>
      <c r="C4957" s="272" t="s">
        <v>4213</v>
      </c>
      <c r="D4957" s="272" t="s">
        <v>1049</v>
      </c>
      <c r="E4957" s="272"/>
      <c r="F4957" s="273" t="s">
        <v>8549</v>
      </c>
      <c r="G4957" s="274">
        <v>304521240303</v>
      </c>
      <c r="H4957" s="273" t="s">
        <v>8554</v>
      </c>
      <c r="I4957" s="273" t="s">
        <v>5750</v>
      </c>
      <c r="J4957" s="273" t="s">
        <v>373</v>
      </c>
      <c r="K4957" s="275">
        <v>0.94940000000000002</v>
      </c>
      <c r="L4957" s="275">
        <v>0.94940000000000002</v>
      </c>
      <c r="M4957" s="275">
        <v>0.88994600000000001</v>
      </c>
      <c r="N4957" s="276">
        <v>6.2622709079418577</v>
      </c>
      <c r="O4957" s="273"/>
      <c r="P4957" s="273"/>
    </row>
    <row r="4958" spans="1:16" s="11" customFormat="1">
      <c r="A4958" s="271">
        <v>4955</v>
      </c>
      <c r="C4958" s="272" t="s">
        <v>4213</v>
      </c>
      <c r="D4958" s="272" t="s">
        <v>1049</v>
      </c>
      <c r="E4958" s="272"/>
      <c r="F4958" s="273" t="s">
        <v>4626</v>
      </c>
      <c r="G4958" s="274">
        <v>304521140105</v>
      </c>
      <c r="H4958" s="273" t="s">
        <v>8555</v>
      </c>
      <c r="I4958" s="273" t="s">
        <v>5750</v>
      </c>
      <c r="J4958" s="273" t="s">
        <v>373</v>
      </c>
      <c r="K4958" s="275">
        <v>0.48466700000000001</v>
      </c>
      <c r="L4958" s="275">
        <v>0.48466700000000001</v>
      </c>
      <c r="M4958" s="275">
        <v>0.45502199999999998</v>
      </c>
      <c r="N4958" s="276">
        <v>6.1165707588921947</v>
      </c>
      <c r="O4958" s="273"/>
      <c r="P4958" s="273"/>
    </row>
    <row r="4959" spans="1:16" s="11" customFormat="1">
      <c r="A4959" s="271">
        <v>4956</v>
      </c>
      <c r="C4959" s="272" t="s">
        <v>4213</v>
      </c>
      <c r="D4959" s="272" t="s">
        <v>1049</v>
      </c>
      <c r="E4959" s="272"/>
      <c r="F4959" s="273" t="s">
        <v>4638</v>
      </c>
      <c r="G4959" s="274">
        <v>304521240402</v>
      </c>
      <c r="H4959" s="273" t="s">
        <v>8556</v>
      </c>
      <c r="I4959" s="273" t="s">
        <v>5750</v>
      </c>
      <c r="J4959" s="273" t="s">
        <v>373</v>
      </c>
      <c r="K4959" s="275">
        <v>0.28920000000000001</v>
      </c>
      <c r="L4959" s="275">
        <v>0.28920000000000001</v>
      </c>
      <c r="M4959" s="275">
        <v>0.27207900000000002</v>
      </c>
      <c r="N4959" s="276">
        <v>5.9201244813277993</v>
      </c>
      <c r="O4959" s="273"/>
      <c r="P4959" s="273"/>
    </row>
    <row r="4960" spans="1:16" s="11" customFormat="1">
      <c r="A4960" s="271">
        <v>4957</v>
      </c>
      <c r="C4960" s="272" t="s">
        <v>4213</v>
      </c>
      <c r="D4960" s="272" t="s">
        <v>1049</v>
      </c>
      <c r="E4960" s="272"/>
      <c r="F4960" s="273" t="s">
        <v>4624</v>
      </c>
      <c r="G4960" s="274">
        <v>304521140205</v>
      </c>
      <c r="H4960" s="273" t="s">
        <v>8557</v>
      </c>
      <c r="I4960" s="273" t="s">
        <v>5750</v>
      </c>
      <c r="J4960" s="273" t="s">
        <v>373</v>
      </c>
      <c r="K4960" s="275">
        <v>0.34660400000000002</v>
      </c>
      <c r="L4960" s="275">
        <v>0.34660400000000002</v>
      </c>
      <c r="M4960" s="275">
        <v>0.33108900000000002</v>
      </c>
      <c r="N4960" s="276">
        <v>4.4762899447207767</v>
      </c>
      <c r="O4960" s="273"/>
      <c r="P4960" s="273"/>
    </row>
    <row r="4961" spans="1:16" s="11" customFormat="1">
      <c r="A4961" s="271">
        <v>4958</v>
      </c>
      <c r="C4961" s="272" t="s">
        <v>4213</v>
      </c>
      <c r="D4961" s="272" t="s">
        <v>1049</v>
      </c>
      <c r="E4961" s="272"/>
      <c r="F4961" s="273" t="s">
        <v>8549</v>
      </c>
      <c r="G4961" s="274">
        <v>304521240301</v>
      </c>
      <c r="H4961" s="273" t="s">
        <v>8558</v>
      </c>
      <c r="I4961" s="273" t="s">
        <v>5750</v>
      </c>
      <c r="J4961" s="273" t="s">
        <v>373</v>
      </c>
      <c r="K4961" s="275">
        <v>0.86260000000000003</v>
      </c>
      <c r="L4961" s="275">
        <v>0.86260000000000003</v>
      </c>
      <c r="M4961" s="275">
        <v>0.82944399999999996</v>
      </c>
      <c r="N4961" s="276">
        <v>3.8437282633897603</v>
      </c>
      <c r="O4961" s="273"/>
      <c r="P4961" s="273"/>
    </row>
    <row r="4962" spans="1:16" s="11" customFormat="1">
      <c r="A4962" s="271">
        <v>4959</v>
      </c>
      <c r="C4962" s="272" t="s">
        <v>4213</v>
      </c>
      <c r="D4962" s="272" t="s">
        <v>1049</v>
      </c>
      <c r="E4962" s="272"/>
      <c r="F4962" s="273" t="s">
        <v>4638</v>
      </c>
      <c r="G4962" s="274">
        <v>304521240403</v>
      </c>
      <c r="H4962" s="273" t="s">
        <v>8559</v>
      </c>
      <c r="I4962" s="273" t="s">
        <v>5750</v>
      </c>
      <c r="J4962" s="273" t="s">
        <v>373</v>
      </c>
      <c r="K4962" s="275">
        <v>0.49703999999999998</v>
      </c>
      <c r="L4962" s="275">
        <v>0.49703999999999998</v>
      </c>
      <c r="M4962" s="275">
        <v>0.48052499999999998</v>
      </c>
      <c r="N4962" s="276">
        <v>3.322670207629165</v>
      </c>
      <c r="O4962" s="273"/>
      <c r="P4962" s="273"/>
    </row>
    <row r="4963" spans="1:16" s="11" customFormat="1">
      <c r="A4963" s="271">
        <v>4960</v>
      </c>
      <c r="C4963" s="272" t="s">
        <v>4213</v>
      </c>
      <c r="D4963" s="272" t="s">
        <v>1049</v>
      </c>
      <c r="E4963" s="272"/>
      <c r="F4963" s="273" t="s">
        <v>4626</v>
      </c>
      <c r="G4963" s="274">
        <v>304521140102</v>
      </c>
      <c r="H4963" s="273" t="s">
        <v>8560</v>
      </c>
      <c r="I4963" s="273" t="s">
        <v>5750</v>
      </c>
      <c r="J4963" s="273" t="s">
        <v>373</v>
      </c>
      <c r="K4963" s="275">
        <v>0.51988100000000004</v>
      </c>
      <c r="L4963" s="275">
        <v>0.51988100000000004</v>
      </c>
      <c r="M4963" s="275">
        <v>0.50857799999999997</v>
      </c>
      <c r="N4963" s="276">
        <v>2.1741513923378739</v>
      </c>
      <c r="O4963" s="273"/>
      <c r="P4963" s="273"/>
    </row>
    <row r="4964" spans="1:16" s="11" customFormat="1">
      <c r="A4964" s="271">
        <v>4961</v>
      </c>
      <c r="C4964" s="272" t="s">
        <v>4213</v>
      </c>
      <c r="D4964" s="272" t="s">
        <v>1049</v>
      </c>
      <c r="E4964" s="272"/>
      <c r="F4964" s="273" t="s">
        <v>8561</v>
      </c>
      <c r="G4964" s="274">
        <v>304521140502</v>
      </c>
      <c r="H4964" s="273" t="s">
        <v>8562</v>
      </c>
      <c r="I4964" s="273" t="s">
        <v>5750</v>
      </c>
      <c r="J4964" s="273" t="s">
        <v>373</v>
      </c>
      <c r="K4964" s="275">
        <v>0.36401899999999998</v>
      </c>
      <c r="L4964" s="275">
        <v>0.36401899999999998</v>
      </c>
      <c r="M4964" s="275">
        <v>0.35629300000000003</v>
      </c>
      <c r="N4964" s="276">
        <v>2.1224166870410488</v>
      </c>
      <c r="O4964" s="273"/>
      <c r="P4964" s="273"/>
    </row>
    <row r="4965" spans="1:16" s="11" customFormat="1">
      <c r="A4965" s="271">
        <v>4962</v>
      </c>
      <c r="C4965" s="272" t="s">
        <v>4213</v>
      </c>
      <c r="D4965" s="272" t="s">
        <v>1049</v>
      </c>
      <c r="E4965" s="272"/>
      <c r="F4965" s="273" t="s">
        <v>4626</v>
      </c>
      <c r="G4965" s="274">
        <v>304521140103</v>
      </c>
      <c r="H4965" s="273" t="s">
        <v>8563</v>
      </c>
      <c r="I4965" s="273" t="s">
        <v>5750</v>
      </c>
      <c r="J4965" s="273" t="s">
        <v>373</v>
      </c>
      <c r="K4965" s="275">
        <v>0.65602400000000005</v>
      </c>
      <c r="L4965" s="275">
        <v>0.65602400000000005</v>
      </c>
      <c r="M4965" s="275">
        <v>0.65019700000000002</v>
      </c>
      <c r="N4965" s="276">
        <v>0.88822969891345827</v>
      </c>
      <c r="O4965" s="273"/>
      <c r="P4965" s="273"/>
    </row>
    <row r="4966" spans="1:16" s="11" customFormat="1">
      <c r="A4966" s="271">
        <v>4963</v>
      </c>
      <c r="C4966" s="272" t="s">
        <v>4213</v>
      </c>
      <c r="D4966" s="272" t="s">
        <v>1049</v>
      </c>
      <c r="E4966" s="272"/>
      <c r="F4966" s="273" t="s">
        <v>4608</v>
      </c>
      <c r="G4966" s="274">
        <v>304521240102</v>
      </c>
      <c r="H4966" s="273" t="s">
        <v>8564</v>
      </c>
      <c r="I4966" s="273" t="s">
        <v>5750</v>
      </c>
      <c r="J4966" s="273" t="s">
        <v>373</v>
      </c>
      <c r="K4966" s="275">
        <v>0.22140000000000001</v>
      </c>
      <c r="L4966" s="275">
        <v>0.22140000000000001</v>
      </c>
      <c r="M4966" s="275">
        <v>0.220327</v>
      </c>
      <c r="N4966" s="276">
        <v>0.48464317976513926</v>
      </c>
      <c r="O4966" s="273"/>
      <c r="P4966" s="273"/>
    </row>
    <row r="4967" spans="1:16" s="11" customFormat="1">
      <c r="A4967" s="271">
        <v>4964</v>
      </c>
      <c r="C4967" s="272" t="s">
        <v>4213</v>
      </c>
      <c r="D4967" s="272" t="s">
        <v>1049</v>
      </c>
      <c r="E4967" s="272"/>
      <c r="F4967" s="273" t="s">
        <v>4622</v>
      </c>
      <c r="G4967" s="274">
        <v>304521140402</v>
      </c>
      <c r="H4967" s="273" t="s">
        <v>8565</v>
      </c>
      <c r="I4967" s="273" t="s">
        <v>5762</v>
      </c>
      <c r="J4967" s="273" t="s">
        <v>373</v>
      </c>
      <c r="K4967" s="275">
        <v>0.32473400000000002</v>
      </c>
      <c r="L4967" s="275">
        <v>0.32473400000000002</v>
      </c>
      <c r="M4967" s="275">
        <v>0.32416499999999998</v>
      </c>
      <c r="N4967" s="276">
        <v>0.1752203341812196</v>
      </c>
      <c r="O4967" s="273"/>
      <c r="P4967" s="273"/>
    </row>
    <row r="4968" spans="1:16" s="11" customFormat="1">
      <c r="A4968" s="271">
        <v>4965</v>
      </c>
      <c r="C4968" s="272" t="s">
        <v>4213</v>
      </c>
      <c r="D4968" s="272" t="s">
        <v>1049</v>
      </c>
      <c r="E4968" s="272"/>
      <c r="F4968" s="273" t="s">
        <v>4620</v>
      </c>
      <c r="G4968" s="274">
        <v>304521440304</v>
      </c>
      <c r="H4968" s="273" t="s">
        <v>8566</v>
      </c>
      <c r="I4968" s="273" t="s">
        <v>5750</v>
      </c>
      <c r="J4968" s="273" t="s">
        <v>373</v>
      </c>
      <c r="K4968" s="275">
        <v>0.13069</v>
      </c>
      <c r="L4968" s="275">
        <v>0.13069</v>
      </c>
      <c r="M4968" s="275">
        <v>0.12879099999999999</v>
      </c>
      <c r="N4968" s="276">
        <v>1.4530568520927476</v>
      </c>
      <c r="O4968" s="273"/>
      <c r="P4968" s="273"/>
    </row>
    <row r="4969" spans="1:16" s="11" customFormat="1">
      <c r="A4969" s="271">
        <v>4966</v>
      </c>
      <c r="C4969" s="272" t="s">
        <v>4213</v>
      </c>
      <c r="D4969" s="272" t="s">
        <v>1049</v>
      </c>
      <c r="E4969" s="272"/>
      <c r="F4969" s="273" t="s">
        <v>4620</v>
      </c>
      <c r="G4969" s="274">
        <v>304521440302</v>
      </c>
      <c r="H4969" s="273" t="s">
        <v>8567</v>
      </c>
      <c r="I4969" s="273" t="s">
        <v>5750</v>
      </c>
      <c r="J4969" s="273" t="s">
        <v>373</v>
      </c>
      <c r="K4969" s="275">
        <v>0.87849999999999995</v>
      </c>
      <c r="L4969" s="275">
        <v>0.87849999999999995</v>
      </c>
      <c r="M4969" s="275">
        <v>0.86843700000000001</v>
      </c>
      <c r="N4969" s="276">
        <v>1.1454752418895768</v>
      </c>
      <c r="O4969" s="273"/>
      <c r="P4969" s="273"/>
    </row>
    <row r="4970" spans="1:16" s="11" customFormat="1">
      <c r="A4970" s="271">
        <v>4967</v>
      </c>
      <c r="C4970" s="272" t="s">
        <v>4213</v>
      </c>
      <c r="D4970" s="272" t="s">
        <v>1049</v>
      </c>
      <c r="E4970" s="272"/>
      <c r="F4970" s="273" t="s">
        <v>4616</v>
      </c>
      <c r="G4970" s="274">
        <v>304521340203</v>
      </c>
      <c r="H4970" s="273" t="s">
        <v>8568</v>
      </c>
      <c r="I4970" s="273" t="s">
        <v>5750</v>
      </c>
      <c r="J4970" s="273" t="s">
        <v>373</v>
      </c>
      <c r="K4970" s="275">
        <v>0.26290000000000002</v>
      </c>
      <c r="L4970" s="275">
        <v>0.26290000000000002</v>
      </c>
      <c r="M4970" s="275">
        <v>0.26005</v>
      </c>
      <c r="N4970" s="276">
        <v>1.0840623811335179</v>
      </c>
      <c r="O4970" s="273"/>
      <c r="P4970" s="273"/>
    </row>
    <row r="4971" spans="1:16" s="11" customFormat="1">
      <c r="A4971" s="271">
        <v>4968</v>
      </c>
      <c r="C4971" s="272" t="s">
        <v>4213</v>
      </c>
      <c r="D4971" s="272" t="s">
        <v>1049</v>
      </c>
      <c r="E4971" s="272"/>
      <c r="F4971" s="273" t="s">
        <v>8561</v>
      </c>
      <c r="G4971" s="274">
        <v>304521140501</v>
      </c>
      <c r="H4971" s="273" t="s">
        <v>8569</v>
      </c>
      <c r="I4971" s="273" t="s">
        <v>5750</v>
      </c>
      <c r="J4971" s="273" t="s">
        <v>373</v>
      </c>
      <c r="K4971" s="275">
        <v>0.21998999999999999</v>
      </c>
      <c r="L4971" s="275">
        <v>0.21998999999999999</v>
      </c>
      <c r="M4971" s="275">
        <v>0.219502</v>
      </c>
      <c r="N4971" s="276">
        <v>0.22182826492112753</v>
      </c>
      <c r="O4971" s="273"/>
      <c r="P4971" s="273"/>
    </row>
    <row r="4972" spans="1:16" s="11" customFormat="1">
      <c r="A4972" s="271">
        <v>4969</v>
      </c>
      <c r="C4972" s="272" t="s">
        <v>4213</v>
      </c>
      <c r="D4972" s="272" t="s">
        <v>1049</v>
      </c>
      <c r="E4972" s="272"/>
      <c r="F4972" s="273" t="s">
        <v>4626</v>
      </c>
      <c r="G4972" s="274">
        <v>304521140104</v>
      </c>
      <c r="H4972" s="273" t="s">
        <v>8570</v>
      </c>
      <c r="I4972" s="273" t="s">
        <v>5750</v>
      </c>
      <c r="J4972" s="273" t="s">
        <v>373</v>
      </c>
      <c r="K4972" s="275">
        <v>0.63829999999999998</v>
      </c>
      <c r="L4972" s="275">
        <v>0.63829999999999998</v>
      </c>
      <c r="M4972" s="275">
        <v>0.61947600000000003</v>
      </c>
      <c r="N4972" s="276">
        <v>2.9490835030549825</v>
      </c>
      <c r="O4972" s="273"/>
      <c r="P4972" s="273"/>
    </row>
    <row r="4973" spans="1:16" s="11" customFormat="1">
      <c r="A4973" s="271">
        <v>4970</v>
      </c>
      <c r="C4973" s="272" t="s">
        <v>4213</v>
      </c>
      <c r="D4973" s="272" t="s">
        <v>1049</v>
      </c>
      <c r="E4973" s="272"/>
      <c r="F4973" s="273" t="s">
        <v>4618</v>
      </c>
      <c r="G4973" s="274">
        <v>304521340401</v>
      </c>
      <c r="H4973" s="273" t="s">
        <v>8571</v>
      </c>
      <c r="I4973" s="273" t="s">
        <v>5750</v>
      </c>
      <c r="J4973" s="273" t="s">
        <v>373</v>
      </c>
      <c r="K4973" s="275">
        <v>1.1113500000000001</v>
      </c>
      <c r="L4973" s="275">
        <v>1.1113500000000001</v>
      </c>
      <c r="M4973" s="275">
        <v>1.078865</v>
      </c>
      <c r="N4973" s="276">
        <v>2.9230215503666797</v>
      </c>
      <c r="O4973" s="273"/>
      <c r="P4973" s="273"/>
    </row>
    <row r="4974" spans="1:16" s="11" customFormat="1">
      <c r="A4974" s="271">
        <v>4971</v>
      </c>
      <c r="C4974" s="272" t="s">
        <v>4213</v>
      </c>
      <c r="D4974" s="272" t="s">
        <v>1049</v>
      </c>
      <c r="E4974" s="272"/>
      <c r="F4974" s="273" t="s">
        <v>4629</v>
      </c>
      <c r="G4974" s="274">
        <v>304521440103</v>
      </c>
      <c r="H4974" s="273" t="s">
        <v>8572</v>
      </c>
      <c r="I4974" s="273" t="s">
        <v>5750</v>
      </c>
      <c r="J4974" s="273" t="s">
        <v>373</v>
      </c>
      <c r="K4974" s="275">
        <v>6.7000000000000004E-2</v>
      </c>
      <c r="L4974" s="275">
        <v>6.7000000000000004E-2</v>
      </c>
      <c r="M4974" s="275">
        <v>6.5051999999999999E-2</v>
      </c>
      <c r="N4974" s="276">
        <v>2.9074626865671718</v>
      </c>
      <c r="O4974" s="273"/>
      <c r="P4974" s="273"/>
    </row>
    <row r="4975" spans="1:16" s="11" customFormat="1">
      <c r="A4975" s="271">
        <v>4972</v>
      </c>
      <c r="C4975" s="272" t="s">
        <v>4213</v>
      </c>
      <c r="D4975" s="272" t="s">
        <v>1049</v>
      </c>
      <c r="E4975" s="272"/>
      <c r="F4975" s="273" t="s">
        <v>4609</v>
      </c>
      <c r="G4975" s="274">
        <v>304521440203</v>
      </c>
      <c r="H4975" s="273" t="s">
        <v>8573</v>
      </c>
      <c r="I4975" s="273" t="s">
        <v>5750</v>
      </c>
      <c r="J4975" s="273" t="s">
        <v>373</v>
      </c>
      <c r="K4975" s="275">
        <v>0.93828999999999996</v>
      </c>
      <c r="L4975" s="275">
        <v>0.93828999999999996</v>
      </c>
      <c r="M4975" s="275">
        <v>0.91121399999999997</v>
      </c>
      <c r="N4975" s="276">
        <v>2.8856750045295154</v>
      </c>
      <c r="O4975" s="273"/>
      <c r="P4975" s="273"/>
    </row>
    <row r="4976" spans="1:16" s="11" customFormat="1">
      <c r="A4976" s="271">
        <v>4973</v>
      </c>
      <c r="C4976" s="272" t="s">
        <v>4213</v>
      </c>
      <c r="D4976" s="272" t="s">
        <v>1049</v>
      </c>
      <c r="E4976" s="272"/>
      <c r="F4976" s="273" t="s">
        <v>4624</v>
      </c>
      <c r="G4976" s="274">
        <v>304521140201</v>
      </c>
      <c r="H4976" s="273" t="s">
        <v>8574</v>
      </c>
      <c r="I4976" s="273" t="s">
        <v>5750</v>
      </c>
      <c r="J4976" s="273" t="s">
        <v>373</v>
      </c>
      <c r="K4976" s="275">
        <v>0.256438</v>
      </c>
      <c r="L4976" s="275">
        <v>0.256438</v>
      </c>
      <c r="M4976" s="275">
        <v>0.249143</v>
      </c>
      <c r="N4976" s="276">
        <v>2.8447421988940782</v>
      </c>
      <c r="O4976" s="273"/>
      <c r="P4976" s="273"/>
    </row>
    <row r="4977" spans="1:16" s="11" customFormat="1">
      <c r="A4977" s="271">
        <v>4974</v>
      </c>
      <c r="C4977" s="272" t="s">
        <v>4213</v>
      </c>
      <c r="D4977" s="272" t="s">
        <v>1049</v>
      </c>
      <c r="E4977" s="272"/>
      <c r="F4977" s="273" t="s">
        <v>4620</v>
      </c>
      <c r="G4977" s="274">
        <v>304521440301</v>
      </c>
      <c r="H4977" s="273" t="s">
        <v>8575</v>
      </c>
      <c r="I4977" s="273" t="s">
        <v>5750</v>
      </c>
      <c r="J4977" s="273" t="s">
        <v>373</v>
      </c>
      <c r="K4977" s="275">
        <v>0.49975000000000003</v>
      </c>
      <c r="L4977" s="275">
        <v>0.49975000000000003</v>
      </c>
      <c r="M4977" s="275">
        <v>0.48565700000000001</v>
      </c>
      <c r="N4977" s="276">
        <v>2.8200100050025054</v>
      </c>
      <c r="O4977" s="273"/>
      <c r="P4977" s="273"/>
    </row>
    <row r="4978" spans="1:16" s="11" customFormat="1">
      <c r="A4978" s="271">
        <v>4975</v>
      </c>
      <c r="C4978" s="272" t="s">
        <v>4213</v>
      </c>
      <c r="D4978" s="272" t="s">
        <v>1049</v>
      </c>
      <c r="E4978" s="272"/>
      <c r="F4978" s="273" t="s">
        <v>4632</v>
      </c>
      <c r="G4978" s="274">
        <v>304521140301</v>
      </c>
      <c r="H4978" s="273" t="s">
        <v>8576</v>
      </c>
      <c r="I4978" s="273" t="s">
        <v>5750</v>
      </c>
      <c r="J4978" s="273" t="s">
        <v>373</v>
      </c>
      <c r="K4978" s="275">
        <v>0.64639999999999997</v>
      </c>
      <c r="L4978" s="275">
        <v>0.64639999999999997</v>
      </c>
      <c r="M4978" s="275">
        <v>0.62809199999999998</v>
      </c>
      <c r="N4978" s="276">
        <v>2.8323019801980185</v>
      </c>
      <c r="O4978" s="273"/>
      <c r="P4978" s="273"/>
    </row>
    <row r="4979" spans="1:16" s="11" customFormat="1">
      <c r="A4979" s="271">
        <v>4976</v>
      </c>
      <c r="C4979" s="272" t="s">
        <v>4213</v>
      </c>
      <c r="D4979" s="272" t="s">
        <v>1049</v>
      </c>
      <c r="E4979" s="272"/>
      <c r="F4979" s="273" t="s">
        <v>4641</v>
      </c>
      <c r="G4979" s="274">
        <v>304521540105</v>
      </c>
      <c r="H4979" s="273" t="s">
        <v>8577</v>
      </c>
      <c r="I4979" s="273" t="s">
        <v>5750</v>
      </c>
      <c r="J4979" s="273" t="s">
        <v>373</v>
      </c>
      <c r="K4979" s="275">
        <v>0.36930000000000002</v>
      </c>
      <c r="L4979" s="275">
        <v>0.36930000000000002</v>
      </c>
      <c r="M4979" s="275">
        <v>0.35898200000000002</v>
      </c>
      <c r="N4979" s="276">
        <v>2.7939344706200901</v>
      </c>
      <c r="O4979" s="273"/>
      <c r="P4979" s="273"/>
    </row>
    <row r="4980" spans="1:16" s="11" customFormat="1">
      <c r="A4980" s="271">
        <v>4977</v>
      </c>
      <c r="C4980" s="272" t="s">
        <v>4213</v>
      </c>
      <c r="D4980" s="272" t="s">
        <v>1049</v>
      </c>
      <c r="E4980" s="272"/>
      <c r="F4980" s="273" t="s">
        <v>4632</v>
      </c>
      <c r="G4980" s="274">
        <v>304521140304</v>
      </c>
      <c r="H4980" s="273" t="s">
        <v>8578</v>
      </c>
      <c r="I4980" s="273" t="s">
        <v>5750</v>
      </c>
      <c r="J4980" s="273" t="s">
        <v>373</v>
      </c>
      <c r="K4980" s="275">
        <v>0.67049999999999998</v>
      </c>
      <c r="L4980" s="275">
        <v>0.67049999999999998</v>
      </c>
      <c r="M4980" s="275">
        <v>0.65212999999999999</v>
      </c>
      <c r="N4980" s="276">
        <v>2.739746457867263</v>
      </c>
      <c r="O4980" s="273"/>
      <c r="P4980" s="273"/>
    </row>
    <row r="4981" spans="1:16" s="11" customFormat="1">
      <c r="A4981" s="271">
        <v>4978</v>
      </c>
      <c r="C4981" s="272" t="s">
        <v>4213</v>
      </c>
      <c r="D4981" s="272" t="s">
        <v>1049</v>
      </c>
      <c r="E4981" s="272"/>
      <c r="F4981" s="273" t="s">
        <v>4632</v>
      </c>
      <c r="G4981" s="274">
        <v>304521140303</v>
      </c>
      <c r="H4981" s="273" t="s">
        <v>8579</v>
      </c>
      <c r="I4981" s="273" t="s">
        <v>5750</v>
      </c>
      <c r="J4981" s="273" t="s">
        <v>373</v>
      </c>
      <c r="K4981" s="275">
        <v>0.4879</v>
      </c>
      <c r="L4981" s="275">
        <v>0.4879</v>
      </c>
      <c r="M4981" s="275">
        <v>0.47550300000000001</v>
      </c>
      <c r="N4981" s="276">
        <v>2.5408895265423226</v>
      </c>
      <c r="O4981" s="273"/>
      <c r="P4981" s="273"/>
    </row>
    <row r="4982" spans="1:16" s="11" customFormat="1">
      <c r="A4982" s="271">
        <v>4979</v>
      </c>
      <c r="C4982" s="272" t="s">
        <v>4213</v>
      </c>
      <c r="D4982" s="272" t="s">
        <v>1049</v>
      </c>
      <c r="E4982" s="272"/>
      <c r="F4982" s="273" t="s">
        <v>4609</v>
      </c>
      <c r="G4982" s="274">
        <v>304521440201</v>
      </c>
      <c r="H4982" s="273" t="s">
        <v>8580</v>
      </c>
      <c r="I4982" s="273" t="s">
        <v>5750</v>
      </c>
      <c r="J4982" s="273" t="s">
        <v>373</v>
      </c>
      <c r="K4982" s="275">
        <v>0.75600000000000001</v>
      </c>
      <c r="L4982" s="275">
        <v>0.75600000000000001</v>
      </c>
      <c r="M4982" s="275">
        <v>0.73664799999999997</v>
      </c>
      <c r="N4982" s="276">
        <v>2.5597883597883642</v>
      </c>
      <c r="O4982" s="273"/>
      <c r="P4982" s="273"/>
    </row>
    <row r="4983" spans="1:16" s="11" customFormat="1">
      <c r="A4983" s="271">
        <v>4980</v>
      </c>
      <c r="C4983" s="272" t="s">
        <v>4213</v>
      </c>
      <c r="D4983" s="272" t="s">
        <v>1049</v>
      </c>
      <c r="E4983" s="272"/>
      <c r="F4983" s="273" t="s">
        <v>4616</v>
      </c>
      <c r="G4983" s="274">
        <v>304521340201</v>
      </c>
      <c r="H4983" s="273" t="s">
        <v>8581</v>
      </c>
      <c r="I4983" s="273" t="s">
        <v>5750</v>
      </c>
      <c r="J4983" s="273" t="s">
        <v>373</v>
      </c>
      <c r="K4983" s="275">
        <v>0.66890000000000005</v>
      </c>
      <c r="L4983" s="275">
        <v>0.66890000000000005</v>
      </c>
      <c r="M4983" s="275">
        <v>0.65257500000000002</v>
      </c>
      <c r="N4983" s="276">
        <v>2.4405740768425823</v>
      </c>
      <c r="O4983" s="273"/>
      <c r="P4983" s="273"/>
    </row>
    <row r="4984" spans="1:16" s="11" customFormat="1">
      <c r="A4984" s="271">
        <v>4981</v>
      </c>
      <c r="C4984" s="272" t="s">
        <v>4213</v>
      </c>
      <c r="D4984" s="272" t="s">
        <v>1049</v>
      </c>
      <c r="E4984" s="272"/>
      <c r="F4984" s="273" t="s">
        <v>4608</v>
      </c>
      <c r="G4984" s="274">
        <v>304521240105</v>
      </c>
      <c r="H4984" s="273" t="s">
        <v>8582</v>
      </c>
      <c r="I4984" s="273" t="s">
        <v>5750</v>
      </c>
      <c r="J4984" s="273" t="s">
        <v>373</v>
      </c>
      <c r="K4984" s="275">
        <v>1.1585000000000001</v>
      </c>
      <c r="L4984" s="275">
        <v>1.1585000000000001</v>
      </c>
      <c r="M4984" s="275">
        <v>1.1330439999999999</v>
      </c>
      <c r="N4984" s="276">
        <v>2.1973241260250447</v>
      </c>
      <c r="O4984" s="273"/>
      <c r="P4984" s="273"/>
    </row>
    <row r="4985" spans="1:16" s="11" customFormat="1">
      <c r="A4985" s="271">
        <v>4982</v>
      </c>
      <c r="C4985" s="272" t="s">
        <v>4213</v>
      </c>
      <c r="D4985" s="272" t="s">
        <v>1049</v>
      </c>
      <c r="E4985" s="272"/>
      <c r="F4985" s="273" t="s">
        <v>8540</v>
      </c>
      <c r="G4985" s="274">
        <v>304521240202</v>
      </c>
      <c r="H4985" s="273" t="s">
        <v>8583</v>
      </c>
      <c r="I4985" s="273" t="s">
        <v>5750</v>
      </c>
      <c r="J4985" s="273" t="s">
        <v>373</v>
      </c>
      <c r="K4985" s="275">
        <v>0.51988199999999996</v>
      </c>
      <c r="L4985" s="275">
        <v>0.51988199999999996</v>
      </c>
      <c r="M4985" s="275">
        <v>0.50857799999999997</v>
      </c>
      <c r="N4985" s="276">
        <v>2.1743395616697603</v>
      </c>
      <c r="O4985" s="273"/>
      <c r="P4985" s="273"/>
    </row>
    <row r="4986" spans="1:16" s="11" customFormat="1">
      <c r="A4986" s="271">
        <v>4983</v>
      </c>
      <c r="C4986" s="272" t="s">
        <v>4213</v>
      </c>
      <c r="D4986" s="272" t="s">
        <v>1049</v>
      </c>
      <c r="E4986" s="272"/>
      <c r="F4986" s="273" t="s">
        <v>4698</v>
      </c>
      <c r="G4986" s="274">
        <v>304511540202</v>
      </c>
      <c r="H4986" s="273" t="s">
        <v>8584</v>
      </c>
      <c r="I4986" s="273" t="s">
        <v>5762</v>
      </c>
      <c r="J4986" s="273" t="s">
        <v>373</v>
      </c>
      <c r="K4986" s="275">
        <v>0.42970000000000003</v>
      </c>
      <c r="L4986" s="275">
        <v>0.42970000000000003</v>
      </c>
      <c r="M4986" s="275">
        <v>0.42701899999999998</v>
      </c>
      <c r="N4986" s="276">
        <v>0.62392366767513252</v>
      </c>
      <c r="O4986" s="273"/>
      <c r="P4986" s="273"/>
    </row>
    <row r="4987" spans="1:16" s="11" customFormat="1">
      <c r="A4987" s="271">
        <v>4984</v>
      </c>
      <c r="C4987" s="272" t="s">
        <v>4213</v>
      </c>
      <c r="D4987" s="272" t="s">
        <v>1049</v>
      </c>
      <c r="E4987" s="272"/>
      <c r="F4987" s="273" t="s">
        <v>4652</v>
      </c>
      <c r="G4987" s="274">
        <v>304511140203</v>
      </c>
      <c r="H4987" s="273" t="s">
        <v>8585</v>
      </c>
      <c r="I4987" s="273" t="s">
        <v>5750</v>
      </c>
      <c r="J4987" s="273" t="s">
        <v>373</v>
      </c>
      <c r="K4987" s="275">
        <v>0.26100000000000001</v>
      </c>
      <c r="L4987" s="275">
        <v>0.26100000000000001</v>
      </c>
      <c r="M4987" s="275">
        <v>0.19434299999999999</v>
      </c>
      <c r="N4987" s="276">
        <v>25.539080459770126</v>
      </c>
      <c r="O4987" s="273"/>
      <c r="P4987" s="273"/>
    </row>
    <row r="4988" spans="1:16" s="11" customFormat="1">
      <c r="A4988" s="271">
        <v>4985</v>
      </c>
      <c r="C4988" s="272" t="s">
        <v>4213</v>
      </c>
      <c r="D4988" s="272" t="s">
        <v>1049</v>
      </c>
      <c r="E4988" s="272"/>
      <c r="F4988" s="273" t="s">
        <v>4681</v>
      </c>
      <c r="G4988" s="274">
        <v>304511140104</v>
      </c>
      <c r="H4988" s="273" t="s">
        <v>8586</v>
      </c>
      <c r="I4988" s="273" t="s">
        <v>5750</v>
      </c>
      <c r="J4988" s="273" t="s">
        <v>373</v>
      </c>
      <c r="K4988" s="275">
        <v>0.70406999999999997</v>
      </c>
      <c r="L4988" s="275">
        <v>0.70406999999999997</v>
      </c>
      <c r="M4988" s="275">
        <v>0.55699900000000002</v>
      </c>
      <c r="N4988" s="276">
        <v>20.888690045023925</v>
      </c>
      <c r="O4988" s="273"/>
      <c r="P4988" s="273"/>
    </row>
    <row r="4989" spans="1:16" s="11" customFormat="1">
      <c r="A4989" s="271">
        <v>4986</v>
      </c>
      <c r="C4989" s="272" t="s">
        <v>4213</v>
      </c>
      <c r="D4989" s="272" t="s">
        <v>1049</v>
      </c>
      <c r="E4989" s="272"/>
      <c r="F4989" s="273" t="s">
        <v>4681</v>
      </c>
      <c r="G4989" s="274">
        <v>304511140101</v>
      </c>
      <c r="H4989" s="273" t="s">
        <v>8587</v>
      </c>
      <c r="I4989" s="273" t="s">
        <v>5750</v>
      </c>
      <c r="J4989" s="273" t="s">
        <v>373</v>
      </c>
      <c r="K4989" s="275">
        <v>0.68469999999999998</v>
      </c>
      <c r="L4989" s="275">
        <v>0.68469999999999998</v>
      </c>
      <c r="M4989" s="275">
        <v>0.54682200000000003</v>
      </c>
      <c r="N4989" s="276">
        <v>20.136994304074772</v>
      </c>
      <c r="O4989" s="273"/>
      <c r="P4989" s="273"/>
    </row>
    <row r="4990" spans="1:16" s="11" customFormat="1">
      <c r="A4990" s="271">
        <v>4987</v>
      </c>
      <c r="C4990" s="272" t="s">
        <v>4213</v>
      </c>
      <c r="D4990" s="272" t="s">
        <v>1049</v>
      </c>
      <c r="E4990" s="272"/>
      <c r="F4990" s="273" t="s">
        <v>4652</v>
      </c>
      <c r="G4990" s="274">
        <v>304511140205</v>
      </c>
      <c r="H4990" s="273" t="s">
        <v>8588</v>
      </c>
      <c r="I4990" s="273" t="s">
        <v>5750</v>
      </c>
      <c r="J4990" s="273" t="s">
        <v>373</v>
      </c>
      <c r="K4990" s="275">
        <v>0.94359999999999999</v>
      </c>
      <c r="L4990" s="275">
        <v>0.94359999999999999</v>
      </c>
      <c r="M4990" s="275">
        <v>0.68067299999999997</v>
      </c>
      <c r="N4990" s="276">
        <v>27.864243323442139</v>
      </c>
      <c r="O4990" s="273"/>
      <c r="P4990" s="273"/>
    </row>
    <row r="4991" spans="1:16" s="11" customFormat="1">
      <c r="A4991" s="271">
        <v>4988</v>
      </c>
      <c r="C4991" s="272" t="s">
        <v>4213</v>
      </c>
      <c r="D4991" s="272" t="s">
        <v>1049</v>
      </c>
      <c r="E4991" s="272"/>
      <c r="F4991" s="273" t="s">
        <v>4652</v>
      </c>
      <c r="G4991" s="274">
        <v>304511140202</v>
      </c>
      <c r="H4991" s="273" t="s">
        <v>8589</v>
      </c>
      <c r="I4991" s="273" t="s">
        <v>5750</v>
      </c>
      <c r="J4991" s="273" t="s">
        <v>373</v>
      </c>
      <c r="K4991" s="275">
        <v>0.32079999999999997</v>
      </c>
      <c r="L4991" s="275">
        <v>0.32079999999999997</v>
      </c>
      <c r="M4991" s="275">
        <v>0.23628399999999999</v>
      </c>
      <c r="N4991" s="276">
        <v>26.345386533665831</v>
      </c>
      <c r="O4991" s="273"/>
      <c r="P4991" s="273"/>
    </row>
    <row r="4992" spans="1:16" s="11" customFormat="1">
      <c r="A4992" s="271">
        <v>4989</v>
      </c>
      <c r="C4992" s="272" t="s">
        <v>4213</v>
      </c>
      <c r="D4992" s="272" t="s">
        <v>1049</v>
      </c>
      <c r="E4992" s="272"/>
      <c r="F4992" s="273" t="s">
        <v>4695</v>
      </c>
      <c r="G4992" s="274">
        <v>304511140301</v>
      </c>
      <c r="H4992" s="273" t="s">
        <v>8590</v>
      </c>
      <c r="I4992" s="273" t="s">
        <v>5750</v>
      </c>
      <c r="J4992" s="273" t="s">
        <v>373</v>
      </c>
      <c r="K4992" s="275">
        <v>0.41899999999999998</v>
      </c>
      <c r="L4992" s="275">
        <v>0.41899999999999998</v>
      </c>
      <c r="M4992" s="275">
        <v>0.31556400000000001</v>
      </c>
      <c r="N4992" s="276">
        <v>24.686396181384243</v>
      </c>
      <c r="O4992" s="273"/>
      <c r="P4992" s="273"/>
    </row>
    <row r="4993" spans="1:16" s="11" customFormat="1">
      <c r="A4993" s="271">
        <v>4990</v>
      </c>
      <c r="C4993" s="272" t="s">
        <v>4213</v>
      </c>
      <c r="D4993" s="272" t="s">
        <v>1049</v>
      </c>
      <c r="E4993" s="272"/>
      <c r="F4993" s="273" t="s">
        <v>4681</v>
      </c>
      <c r="G4993" s="274">
        <v>304511140102</v>
      </c>
      <c r="H4993" s="273" t="s">
        <v>8591</v>
      </c>
      <c r="I4993" s="273" t="s">
        <v>5750</v>
      </c>
      <c r="J4993" s="273" t="s">
        <v>373</v>
      </c>
      <c r="K4993" s="275">
        <v>0.52739999999999998</v>
      </c>
      <c r="L4993" s="275">
        <v>0.52739999999999998</v>
      </c>
      <c r="M4993" s="275">
        <v>0.40079799999999999</v>
      </c>
      <c r="N4993" s="276">
        <v>24.004929844520287</v>
      </c>
      <c r="O4993" s="273"/>
      <c r="P4993" s="273"/>
    </row>
    <row r="4994" spans="1:16" s="11" customFormat="1">
      <c r="A4994" s="271">
        <v>4991</v>
      </c>
      <c r="C4994" s="272" t="s">
        <v>4213</v>
      </c>
      <c r="D4994" s="272" t="s">
        <v>1049</v>
      </c>
      <c r="E4994" s="272"/>
      <c r="F4994" s="273" t="s">
        <v>8592</v>
      </c>
      <c r="G4994" s="274">
        <v>304511140401</v>
      </c>
      <c r="H4994" s="273" t="s">
        <v>8593</v>
      </c>
      <c r="I4994" s="273" t="s">
        <v>5750</v>
      </c>
      <c r="J4994" s="273" t="s">
        <v>373</v>
      </c>
      <c r="K4994" s="275">
        <v>0.80310000000000004</v>
      </c>
      <c r="L4994" s="275">
        <v>0.80310000000000004</v>
      </c>
      <c r="M4994" s="275">
        <v>0.62044699999999997</v>
      </c>
      <c r="N4994" s="276">
        <v>22.743493960901514</v>
      </c>
      <c r="O4994" s="273"/>
      <c r="P4994" s="273"/>
    </row>
    <row r="4995" spans="1:16" s="11" customFormat="1">
      <c r="A4995" s="271">
        <v>4992</v>
      </c>
      <c r="C4995" s="272" t="s">
        <v>4213</v>
      </c>
      <c r="D4995" s="272" t="s">
        <v>1049</v>
      </c>
      <c r="E4995" s="272"/>
      <c r="F4995" s="273" t="s">
        <v>4695</v>
      </c>
      <c r="G4995" s="274">
        <v>304511140305</v>
      </c>
      <c r="H4995" s="273" t="s">
        <v>8594</v>
      </c>
      <c r="I4995" s="273" t="s">
        <v>5750</v>
      </c>
      <c r="J4995" s="273" t="s">
        <v>373</v>
      </c>
      <c r="K4995" s="275">
        <v>0.77580000000000005</v>
      </c>
      <c r="L4995" s="275">
        <v>0.77580000000000005</v>
      </c>
      <c r="M4995" s="275">
        <v>0.61423700000000003</v>
      </c>
      <c r="N4995" s="276">
        <v>20.825341582882189</v>
      </c>
      <c r="O4995" s="273"/>
      <c r="P4995" s="273"/>
    </row>
    <row r="4996" spans="1:16" s="11" customFormat="1">
      <c r="A4996" s="271">
        <v>4993</v>
      </c>
      <c r="C4996" s="272" t="s">
        <v>4213</v>
      </c>
      <c r="D4996" s="272" t="s">
        <v>1049</v>
      </c>
      <c r="E4996" s="272"/>
      <c r="F4996" s="273" t="s">
        <v>4695</v>
      </c>
      <c r="G4996" s="274">
        <v>304511140304</v>
      </c>
      <c r="H4996" s="273" t="s">
        <v>8595</v>
      </c>
      <c r="I4996" s="273" t="s">
        <v>5750</v>
      </c>
      <c r="J4996" s="273" t="s">
        <v>373</v>
      </c>
      <c r="K4996" s="275">
        <v>0.38640000000000002</v>
      </c>
      <c r="L4996" s="275">
        <v>0.38640000000000002</v>
      </c>
      <c r="M4996" s="275">
        <v>0.30694100000000002</v>
      </c>
      <c r="N4996" s="276">
        <v>20.563923395445133</v>
      </c>
      <c r="O4996" s="273"/>
      <c r="P4996" s="273"/>
    </row>
    <row r="4997" spans="1:16" s="11" customFormat="1">
      <c r="A4997" s="271">
        <v>4994</v>
      </c>
      <c r="C4997" s="272" t="s">
        <v>4213</v>
      </c>
      <c r="D4997" s="272" t="s">
        <v>1049</v>
      </c>
      <c r="E4997" s="272"/>
      <c r="F4997" s="273" t="s">
        <v>4665</v>
      </c>
      <c r="G4997" s="274">
        <v>304511340401</v>
      </c>
      <c r="H4997" s="273" t="s">
        <v>8596</v>
      </c>
      <c r="I4997" s="273" t="s">
        <v>5750</v>
      </c>
      <c r="J4997" s="273" t="s">
        <v>373</v>
      </c>
      <c r="K4997" s="275">
        <v>0.42380000000000001</v>
      </c>
      <c r="L4997" s="275">
        <v>0.42380000000000001</v>
      </c>
      <c r="M4997" s="275">
        <v>0.34707100000000002</v>
      </c>
      <c r="N4997" s="276">
        <v>18.105002359603585</v>
      </c>
      <c r="O4997" s="273"/>
      <c r="P4997" s="273"/>
    </row>
    <row r="4998" spans="1:16" s="11" customFormat="1">
      <c r="A4998" s="271">
        <v>4995</v>
      </c>
      <c r="C4998" s="272" t="s">
        <v>4213</v>
      </c>
      <c r="D4998" s="272" t="s">
        <v>1049</v>
      </c>
      <c r="E4998" s="272"/>
      <c r="F4998" s="273" t="s">
        <v>8597</v>
      </c>
      <c r="G4998" s="274">
        <v>304511340101</v>
      </c>
      <c r="H4998" s="273" t="s">
        <v>8598</v>
      </c>
      <c r="I4998" s="273" t="s">
        <v>5750</v>
      </c>
      <c r="J4998" s="273" t="s">
        <v>373</v>
      </c>
      <c r="K4998" s="275">
        <v>1.4308000000000001</v>
      </c>
      <c r="L4998" s="275">
        <v>1.4308000000000001</v>
      </c>
      <c r="M4998" s="275">
        <v>1.224634</v>
      </c>
      <c r="N4998" s="276">
        <v>14.409141738887341</v>
      </c>
      <c r="O4998" s="273"/>
      <c r="P4998" s="273"/>
    </row>
    <row r="4999" spans="1:16" s="11" customFormat="1">
      <c r="A4999" s="271">
        <v>4996</v>
      </c>
      <c r="C4999" s="272" t="s">
        <v>4213</v>
      </c>
      <c r="D4999" s="272" t="s">
        <v>1049</v>
      </c>
      <c r="E4999" s="272"/>
      <c r="F4999" s="273" t="s">
        <v>8597</v>
      </c>
      <c r="G4999" s="274">
        <v>304511340103</v>
      </c>
      <c r="H4999" s="273" t="s">
        <v>8599</v>
      </c>
      <c r="I4999" s="273" t="s">
        <v>5750</v>
      </c>
      <c r="J4999" s="273" t="s">
        <v>373</v>
      </c>
      <c r="K4999" s="275">
        <v>0.98939999999999995</v>
      </c>
      <c r="L4999" s="275">
        <v>0.98939999999999995</v>
      </c>
      <c r="M4999" s="275">
        <v>0.85409599999999997</v>
      </c>
      <c r="N4999" s="276">
        <v>13.675358803315138</v>
      </c>
      <c r="O4999" s="273"/>
      <c r="P4999" s="273"/>
    </row>
    <row r="5000" spans="1:16" s="11" customFormat="1">
      <c r="A5000" s="271">
        <v>4997</v>
      </c>
      <c r="C5000" s="272" t="s">
        <v>4213</v>
      </c>
      <c r="D5000" s="272" t="s">
        <v>1049</v>
      </c>
      <c r="E5000" s="272"/>
      <c r="F5000" s="273" t="s">
        <v>4656</v>
      </c>
      <c r="G5000" s="274">
        <v>304511440101</v>
      </c>
      <c r="H5000" s="273" t="s">
        <v>8600</v>
      </c>
      <c r="I5000" s="273" t="s">
        <v>5762</v>
      </c>
      <c r="J5000" s="273" t="s">
        <v>373</v>
      </c>
      <c r="K5000" s="275">
        <v>0.88919999999999999</v>
      </c>
      <c r="L5000" s="275">
        <v>0.88919999999999999</v>
      </c>
      <c r="M5000" s="275">
        <v>0.779922</v>
      </c>
      <c r="N5000" s="276">
        <v>12.289473684210526</v>
      </c>
      <c r="O5000" s="273"/>
      <c r="P5000" s="273"/>
    </row>
    <row r="5001" spans="1:16" s="11" customFormat="1">
      <c r="A5001" s="271">
        <v>4998</v>
      </c>
      <c r="C5001" s="272" t="s">
        <v>4213</v>
      </c>
      <c r="D5001" s="272" t="s">
        <v>1049</v>
      </c>
      <c r="E5001" s="272"/>
      <c r="F5001" s="273" t="s">
        <v>4721</v>
      </c>
      <c r="G5001" s="274">
        <v>304511340201</v>
      </c>
      <c r="H5001" s="273" t="s">
        <v>8601</v>
      </c>
      <c r="I5001" s="273" t="s">
        <v>5750</v>
      </c>
      <c r="J5001" s="273" t="s">
        <v>373</v>
      </c>
      <c r="K5001" s="275">
        <v>1.2223999999999999</v>
      </c>
      <c r="L5001" s="275">
        <v>1.2223999999999999</v>
      </c>
      <c r="M5001" s="275">
        <v>1.0738270000000001</v>
      </c>
      <c r="N5001" s="276">
        <v>12.154204842931925</v>
      </c>
      <c r="O5001" s="273"/>
      <c r="P5001" s="273"/>
    </row>
    <row r="5002" spans="1:16" s="11" customFormat="1">
      <c r="A5002" s="271">
        <v>4999</v>
      </c>
      <c r="C5002" s="272" t="s">
        <v>4213</v>
      </c>
      <c r="D5002" s="272" t="s">
        <v>1049</v>
      </c>
      <c r="E5002" s="272"/>
      <c r="F5002" s="273" t="s">
        <v>8592</v>
      </c>
      <c r="G5002" s="274">
        <v>304511140402</v>
      </c>
      <c r="H5002" s="273" t="s">
        <v>8602</v>
      </c>
      <c r="I5002" s="273" t="s">
        <v>5750</v>
      </c>
      <c r="J5002" s="273" t="s">
        <v>373</v>
      </c>
      <c r="K5002" s="275">
        <v>2.21374</v>
      </c>
      <c r="L5002" s="275">
        <v>2.21374</v>
      </c>
      <c r="M5002" s="275">
        <v>1.9595400000000001</v>
      </c>
      <c r="N5002" s="276">
        <v>11.48282996196482</v>
      </c>
      <c r="O5002" s="273"/>
      <c r="P5002" s="273"/>
    </row>
    <row r="5003" spans="1:16" s="11" customFormat="1">
      <c r="A5003" s="271">
        <v>5000</v>
      </c>
      <c r="C5003" s="272" t="s">
        <v>4213</v>
      </c>
      <c r="D5003" s="272" t="s">
        <v>1049</v>
      </c>
      <c r="E5003" s="272"/>
      <c r="F5003" s="273" t="s">
        <v>4708</v>
      </c>
      <c r="G5003" s="274">
        <v>304511540303</v>
      </c>
      <c r="H5003" s="273" t="s">
        <v>8603</v>
      </c>
      <c r="I5003" s="273" t="s">
        <v>5762</v>
      </c>
      <c r="J5003" s="273" t="s">
        <v>373</v>
      </c>
      <c r="K5003" s="275">
        <v>0.4602</v>
      </c>
      <c r="L5003" s="275">
        <v>0.4602</v>
      </c>
      <c r="M5003" s="275">
        <v>0.41111999999999999</v>
      </c>
      <c r="N5003" s="276">
        <v>10.664928292046939</v>
      </c>
      <c r="O5003" s="273"/>
      <c r="P5003" s="273"/>
    </row>
    <row r="5004" spans="1:16" s="11" customFormat="1">
      <c r="A5004" s="271">
        <v>5001</v>
      </c>
      <c r="C5004" s="272" t="s">
        <v>4213</v>
      </c>
      <c r="D5004" s="272" t="s">
        <v>1049</v>
      </c>
      <c r="E5004" s="272"/>
      <c r="F5004" s="273" t="s">
        <v>4688</v>
      </c>
      <c r="G5004" s="274">
        <v>304312240305</v>
      </c>
      <c r="H5004" s="273" t="s">
        <v>8604</v>
      </c>
      <c r="I5004" s="273" t="s">
        <v>5750</v>
      </c>
      <c r="J5004" s="273" t="s">
        <v>373</v>
      </c>
      <c r="K5004" s="275">
        <v>0.6552</v>
      </c>
      <c r="L5004" s="275">
        <v>0.6552</v>
      </c>
      <c r="M5004" s="275">
        <v>0.58765299999999998</v>
      </c>
      <c r="N5004" s="276">
        <v>10.309371184371189</v>
      </c>
      <c r="O5004" s="273"/>
      <c r="P5004" s="273"/>
    </row>
    <row r="5005" spans="1:16" s="11" customFormat="1">
      <c r="A5005" s="271">
        <v>5002</v>
      </c>
      <c r="C5005" s="272" t="s">
        <v>4213</v>
      </c>
      <c r="D5005" s="272" t="s">
        <v>1049</v>
      </c>
      <c r="E5005" s="272"/>
      <c r="F5005" s="273" t="s">
        <v>4646</v>
      </c>
      <c r="G5005" s="274">
        <v>304511440202</v>
      </c>
      <c r="H5005" s="273" t="s">
        <v>8605</v>
      </c>
      <c r="I5005" s="273" t="s">
        <v>5750</v>
      </c>
      <c r="J5005" s="273" t="s">
        <v>373</v>
      </c>
      <c r="K5005" s="275">
        <v>1.1652</v>
      </c>
      <c r="L5005" s="275">
        <v>1.1652</v>
      </c>
      <c r="M5005" s="275">
        <v>1.0454129999999999</v>
      </c>
      <c r="N5005" s="276">
        <v>10.280381050463447</v>
      </c>
      <c r="O5005" s="273"/>
      <c r="P5005" s="273"/>
    </row>
    <row r="5006" spans="1:16" s="11" customFormat="1">
      <c r="A5006" s="271">
        <v>5003</v>
      </c>
      <c r="C5006" s="272" t="s">
        <v>4213</v>
      </c>
      <c r="D5006" s="272" t="s">
        <v>1049</v>
      </c>
      <c r="E5006" s="272"/>
      <c r="F5006" s="273" t="s">
        <v>8606</v>
      </c>
      <c r="G5006" s="274">
        <v>304511340301</v>
      </c>
      <c r="H5006" s="273" t="s">
        <v>8607</v>
      </c>
      <c r="I5006" s="273" t="s">
        <v>5750</v>
      </c>
      <c r="J5006" s="273" t="s">
        <v>373</v>
      </c>
      <c r="K5006" s="275">
        <v>1.25</v>
      </c>
      <c r="L5006" s="275">
        <v>1.25</v>
      </c>
      <c r="M5006" s="275">
        <v>1.1234200000000001</v>
      </c>
      <c r="N5006" s="276">
        <v>10.126399999999993</v>
      </c>
      <c r="O5006" s="273"/>
      <c r="P5006" s="273"/>
    </row>
    <row r="5007" spans="1:16" s="11" customFormat="1">
      <c r="A5007" s="271">
        <v>5004</v>
      </c>
      <c r="C5007" s="272" t="s">
        <v>4213</v>
      </c>
      <c r="D5007" s="272" t="s">
        <v>1049</v>
      </c>
      <c r="E5007" s="272"/>
      <c r="F5007" s="273" t="s">
        <v>4668</v>
      </c>
      <c r="G5007" s="274">
        <v>304511540103</v>
      </c>
      <c r="H5007" s="273" t="s">
        <v>8608</v>
      </c>
      <c r="I5007" s="273" t="s">
        <v>5762</v>
      </c>
      <c r="J5007" s="273" t="s">
        <v>373</v>
      </c>
      <c r="K5007" s="275">
        <v>1.1599999999999999E-2</v>
      </c>
      <c r="L5007" s="275">
        <v>1.1599999999999999E-2</v>
      </c>
      <c r="M5007" s="275">
        <v>1.044E-2</v>
      </c>
      <c r="N5007" s="276">
        <v>9.9999999999999964</v>
      </c>
      <c r="O5007" s="273"/>
      <c r="P5007" s="273"/>
    </row>
    <row r="5008" spans="1:16" s="11" customFormat="1">
      <c r="A5008" s="271">
        <v>5005</v>
      </c>
      <c r="C5008" s="272" t="s">
        <v>4213</v>
      </c>
      <c r="D5008" s="272" t="s">
        <v>1049</v>
      </c>
      <c r="E5008" s="272"/>
      <c r="F5008" s="273" t="s">
        <v>4698</v>
      </c>
      <c r="G5008" s="274">
        <v>304511540201</v>
      </c>
      <c r="H5008" s="273" t="s">
        <v>8609</v>
      </c>
      <c r="I5008" s="273" t="s">
        <v>5762</v>
      </c>
      <c r="J5008" s="273" t="s">
        <v>373</v>
      </c>
      <c r="K5008" s="275">
        <v>0.1212</v>
      </c>
      <c r="L5008" s="275">
        <v>0.1212</v>
      </c>
      <c r="M5008" s="275">
        <v>0.110038</v>
      </c>
      <c r="N5008" s="276">
        <v>9.209570957095714</v>
      </c>
      <c r="O5008" s="273"/>
      <c r="P5008" s="273"/>
    </row>
    <row r="5009" spans="1:16" s="11" customFormat="1">
      <c r="A5009" s="271">
        <v>5006</v>
      </c>
      <c r="C5009" s="272" t="s">
        <v>4213</v>
      </c>
      <c r="D5009" s="272" t="s">
        <v>1049</v>
      </c>
      <c r="E5009" s="272"/>
      <c r="F5009" s="273" t="s">
        <v>4646</v>
      </c>
      <c r="G5009" s="274">
        <v>304511440201</v>
      </c>
      <c r="H5009" s="273" t="s">
        <v>8610</v>
      </c>
      <c r="I5009" s="273" t="s">
        <v>5750</v>
      </c>
      <c r="J5009" s="273" t="s">
        <v>373</v>
      </c>
      <c r="K5009" s="275">
        <v>0.31387999999999999</v>
      </c>
      <c r="L5009" s="275">
        <v>0.31387999999999999</v>
      </c>
      <c r="M5009" s="275">
        <v>0.28543299999999999</v>
      </c>
      <c r="N5009" s="276">
        <v>9.0630177137759649</v>
      </c>
      <c r="O5009" s="273"/>
      <c r="P5009" s="273"/>
    </row>
    <row r="5010" spans="1:16" s="11" customFormat="1">
      <c r="A5010" s="271">
        <v>5007</v>
      </c>
      <c r="C5010" s="272" t="s">
        <v>4213</v>
      </c>
      <c r="D5010" s="272" t="s">
        <v>1049</v>
      </c>
      <c r="E5010" s="272"/>
      <c r="F5010" s="273" t="s">
        <v>8606</v>
      </c>
      <c r="G5010" s="274">
        <v>304511340302</v>
      </c>
      <c r="H5010" s="273" t="s">
        <v>8611</v>
      </c>
      <c r="I5010" s="273" t="s">
        <v>5750</v>
      </c>
      <c r="J5010" s="273" t="s">
        <v>373</v>
      </c>
      <c r="K5010" s="275">
        <v>0.91539999999999999</v>
      </c>
      <c r="L5010" s="275">
        <v>0.91539999999999999</v>
      </c>
      <c r="M5010" s="275">
        <v>0.85056200000000004</v>
      </c>
      <c r="N5010" s="276">
        <v>7.0830238147257969</v>
      </c>
      <c r="O5010" s="273"/>
      <c r="P5010" s="273"/>
    </row>
    <row r="5011" spans="1:16" s="11" customFormat="1">
      <c r="A5011" s="271">
        <v>5008</v>
      </c>
      <c r="C5011" s="272" t="s">
        <v>4213</v>
      </c>
      <c r="D5011" s="272" t="s">
        <v>1049</v>
      </c>
      <c r="E5011" s="272"/>
      <c r="F5011" s="273" t="s">
        <v>4721</v>
      </c>
      <c r="G5011" s="274">
        <v>304511340202</v>
      </c>
      <c r="H5011" s="273" t="s">
        <v>8612</v>
      </c>
      <c r="I5011" s="273" t="s">
        <v>5750</v>
      </c>
      <c r="J5011" s="273" t="s">
        <v>373</v>
      </c>
      <c r="K5011" s="275">
        <v>0.61860000000000004</v>
      </c>
      <c r="L5011" s="275">
        <v>0.61860000000000004</v>
      </c>
      <c r="M5011" s="275">
        <v>0.58301599999999998</v>
      </c>
      <c r="N5011" s="276">
        <v>5.7523440025864954</v>
      </c>
      <c r="O5011" s="273"/>
      <c r="P5011" s="273"/>
    </row>
    <row r="5012" spans="1:16" s="11" customFormat="1">
      <c r="A5012" s="271">
        <v>5009</v>
      </c>
      <c r="C5012" s="272" t="s">
        <v>4213</v>
      </c>
      <c r="D5012" s="272" t="s">
        <v>1049</v>
      </c>
      <c r="E5012" s="272"/>
      <c r="F5012" s="273" t="s">
        <v>4659</v>
      </c>
      <c r="G5012" s="274">
        <v>304511240305</v>
      </c>
      <c r="H5012" s="273" t="s">
        <v>8613</v>
      </c>
      <c r="I5012" s="273" t="s">
        <v>5750</v>
      </c>
      <c r="J5012" s="273" t="s">
        <v>373</v>
      </c>
      <c r="K5012" s="275">
        <v>0.65939999999999999</v>
      </c>
      <c r="L5012" s="275">
        <v>0.65939999999999999</v>
      </c>
      <c r="M5012" s="275">
        <v>0.63059500000000002</v>
      </c>
      <c r="N5012" s="276">
        <v>4.3683651804670864</v>
      </c>
      <c r="O5012" s="273"/>
      <c r="P5012" s="273"/>
    </row>
    <row r="5013" spans="1:16" s="11" customFormat="1">
      <c r="A5013" s="271">
        <v>5010</v>
      </c>
      <c r="C5013" s="272" t="s">
        <v>4213</v>
      </c>
      <c r="D5013" s="272" t="s">
        <v>1049</v>
      </c>
      <c r="E5013" s="272"/>
      <c r="F5013" s="273" t="s">
        <v>4661</v>
      </c>
      <c r="G5013" s="274">
        <v>304511240101</v>
      </c>
      <c r="H5013" s="273" t="s">
        <v>8614</v>
      </c>
      <c r="I5013" s="273" t="s">
        <v>5750</v>
      </c>
      <c r="J5013" s="273" t="s">
        <v>373</v>
      </c>
      <c r="K5013" s="275">
        <v>0.23591999999999999</v>
      </c>
      <c r="L5013" s="275">
        <v>0.23591999999999999</v>
      </c>
      <c r="M5013" s="275">
        <v>0.22609699999999999</v>
      </c>
      <c r="N5013" s="276">
        <v>4.1636995591726</v>
      </c>
      <c r="O5013" s="273"/>
      <c r="P5013" s="273"/>
    </row>
    <row r="5014" spans="1:16" s="11" customFormat="1">
      <c r="A5014" s="271">
        <v>5011</v>
      </c>
      <c r="C5014" s="272" t="s">
        <v>4213</v>
      </c>
      <c r="D5014" s="272" t="s">
        <v>1049</v>
      </c>
      <c r="E5014" s="272"/>
      <c r="F5014" s="273" t="s">
        <v>4663</v>
      </c>
      <c r="G5014" s="274">
        <v>304511240202</v>
      </c>
      <c r="H5014" s="273" t="s">
        <v>8615</v>
      </c>
      <c r="I5014" s="273" t="s">
        <v>5750</v>
      </c>
      <c r="J5014" s="273" t="s">
        <v>373</v>
      </c>
      <c r="K5014" s="275">
        <v>0.66479999999999995</v>
      </c>
      <c r="L5014" s="275">
        <v>0.66479999999999995</v>
      </c>
      <c r="M5014" s="275">
        <v>0.637826</v>
      </c>
      <c r="N5014" s="276">
        <v>4.0574608904933731</v>
      </c>
      <c r="O5014" s="273"/>
      <c r="P5014" s="273"/>
    </row>
    <row r="5015" spans="1:16" s="11" customFormat="1">
      <c r="A5015" s="271">
        <v>5012</v>
      </c>
      <c r="C5015" s="272" t="s">
        <v>4213</v>
      </c>
      <c r="D5015" s="272" t="s">
        <v>1049</v>
      </c>
      <c r="E5015" s="272"/>
      <c r="F5015" s="273" t="s">
        <v>4659</v>
      </c>
      <c r="G5015" s="274">
        <v>304511240301</v>
      </c>
      <c r="H5015" s="273" t="s">
        <v>8616</v>
      </c>
      <c r="I5015" s="273" t="s">
        <v>5750</v>
      </c>
      <c r="J5015" s="273" t="s">
        <v>373</v>
      </c>
      <c r="K5015" s="275">
        <v>1.5889200000000001</v>
      </c>
      <c r="L5015" s="275">
        <v>1.5889200000000001</v>
      </c>
      <c r="M5015" s="275">
        <v>1.538424</v>
      </c>
      <c r="N5015" s="276">
        <v>3.1780077033456746</v>
      </c>
      <c r="O5015" s="273"/>
      <c r="P5015" s="273"/>
    </row>
    <row r="5016" spans="1:16" s="11" customFormat="1">
      <c r="A5016" s="271">
        <v>5013</v>
      </c>
      <c r="C5016" s="272" t="s">
        <v>4213</v>
      </c>
      <c r="D5016" s="272" t="s">
        <v>1049</v>
      </c>
      <c r="E5016" s="272"/>
      <c r="F5016" s="273" t="s">
        <v>4661</v>
      </c>
      <c r="G5016" s="274">
        <v>304511240103</v>
      </c>
      <c r="H5016" s="273" t="s">
        <v>8617</v>
      </c>
      <c r="I5016" s="273" t="s">
        <v>5750</v>
      </c>
      <c r="J5016" s="273" t="s">
        <v>373</v>
      </c>
      <c r="K5016" s="275">
        <v>6.7000000000000004E-2</v>
      </c>
      <c r="L5016" s="275">
        <v>6.7000000000000004E-2</v>
      </c>
      <c r="M5016" s="275">
        <v>6.5050999999999998E-2</v>
      </c>
      <c r="N5016" s="276">
        <v>2.9089552238806062</v>
      </c>
      <c r="O5016" s="273"/>
      <c r="P5016" s="273"/>
    </row>
    <row r="5017" spans="1:16" s="11" customFormat="1">
      <c r="A5017" s="271">
        <v>5014</v>
      </c>
      <c r="C5017" s="272" t="s">
        <v>4213</v>
      </c>
      <c r="D5017" s="272" t="s">
        <v>1049</v>
      </c>
      <c r="E5017" s="272"/>
      <c r="F5017" s="273" t="s">
        <v>4654</v>
      </c>
      <c r="G5017" s="274">
        <v>304511440303</v>
      </c>
      <c r="H5017" s="273" t="s">
        <v>8618</v>
      </c>
      <c r="I5017" s="273" t="s">
        <v>5762</v>
      </c>
      <c r="J5017" s="273" t="s">
        <v>373</v>
      </c>
      <c r="K5017" s="275">
        <v>2.5100000000000001E-3</v>
      </c>
      <c r="L5017" s="275">
        <v>2.5100000000000001E-3</v>
      </c>
      <c r="M5017" s="275">
        <v>2.454E-3</v>
      </c>
      <c r="N5017" s="276">
        <v>2.2310756972111578</v>
      </c>
      <c r="O5017" s="273"/>
      <c r="P5017" s="273"/>
    </row>
    <row r="5018" spans="1:16" s="11" customFormat="1">
      <c r="A5018" s="271">
        <v>5015</v>
      </c>
      <c r="C5018" s="272" t="s">
        <v>4213</v>
      </c>
      <c r="D5018" s="272" t="s">
        <v>1049</v>
      </c>
      <c r="E5018" s="272"/>
      <c r="F5018" s="273" t="s">
        <v>4668</v>
      </c>
      <c r="G5018" s="274">
        <v>304511540106</v>
      </c>
      <c r="H5018" s="273" t="s">
        <v>8619</v>
      </c>
      <c r="I5018" s="273" t="s">
        <v>5762</v>
      </c>
      <c r="J5018" s="273" t="s">
        <v>373</v>
      </c>
      <c r="K5018" s="275">
        <v>4.8510000000000003E-3</v>
      </c>
      <c r="L5018" s="275">
        <v>4.8510000000000003E-3</v>
      </c>
      <c r="M5018" s="275">
        <v>4.7540000000000004E-3</v>
      </c>
      <c r="N5018" s="276">
        <v>1.9995877138734253</v>
      </c>
      <c r="O5018" s="273"/>
      <c r="P5018" s="273"/>
    </row>
    <row r="5019" spans="1:16" s="11" customFormat="1">
      <c r="A5019" s="271">
        <v>5016</v>
      </c>
      <c r="C5019" s="272" t="s">
        <v>4213</v>
      </c>
      <c r="D5019" s="272" t="s">
        <v>1049</v>
      </c>
      <c r="E5019" s="272"/>
      <c r="F5019" s="273" t="s">
        <v>4698</v>
      </c>
      <c r="G5019" s="274">
        <v>304511540206</v>
      </c>
      <c r="H5019" s="273" t="s">
        <v>8620</v>
      </c>
      <c r="I5019" s="273" t="s">
        <v>5762</v>
      </c>
      <c r="J5019" s="273" t="s">
        <v>373</v>
      </c>
      <c r="K5019" s="275">
        <v>6.6799999999999998E-2</v>
      </c>
      <c r="L5019" s="275">
        <v>6.6799999999999998E-2</v>
      </c>
      <c r="M5019" s="275">
        <v>6.6714999999999997E-2</v>
      </c>
      <c r="N5019" s="276">
        <v>0.12724550898203854</v>
      </c>
      <c r="O5019" s="273"/>
      <c r="P5019" s="273"/>
    </row>
    <row r="5020" spans="1:16" s="11" customFormat="1">
      <c r="A5020" s="271">
        <v>5017</v>
      </c>
      <c r="C5020" s="272" t="s">
        <v>4213</v>
      </c>
      <c r="D5020" s="272" t="s">
        <v>1049</v>
      </c>
      <c r="E5020" s="272"/>
      <c r="F5020" s="273" t="s">
        <v>8597</v>
      </c>
      <c r="G5020" s="274">
        <v>304511340102</v>
      </c>
      <c r="H5020" s="273" t="s">
        <v>8621</v>
      </c>
      <c r="I5020" s="273" t="s">
        <v>5750</v>
      </c>
      <c r="J5020" s="273" t="s">
        <v>373</v>
      </c>
      <c r="K5020" s="275">
        <v>0.46200000000000002</v>
      </c>
      <c r="L5020" s="275">
        <v>0.46200000000000002</v>
      </c>
      <c r="M5020" s="275">
        <v>0.45410699999999998</v>
      </c>
      <c r="N5020" s="276">
        <v>1.7084415584415666</v>
      </c>
      <c r="O5020" s="273"/>
      <c r="P5020" s="273"/>
    </row>
    <row r="5021" spans="1:16" s="11" customFormat="1">
      <c r="A5021" s="271">
        <v>5018</v>
      </c>
      <c r="C5021" s="272" t="s">
        <v>4213</v>
      </c>
      <c r="D5021" s="272" t="s">
        <v>1049</v>
      </c>
      <c r="E5021" s="272"/>
      <c r="F5021" s="273" t="s">
        <v>8592</v>
      </c>
      <c r="G5021" s="274">
        <v>304511140404</v>
      </c>
      <c r="H5021" s="273" t="s">
        <v>8622</v>
      </c>
      <c r="I5021" s="273" t="s">
        <v>5750</v>
      </c>
      <c r="J5021" s="273" t="s">
        <v>373</v>
      </c>
      <c r="K5021" s="275">
        <v>1.1953</v>
      </c>
      <c r="L5021" s="275">
        <v>1.1953</v>
      </c>
      <c r="M5021" s="275">
        <v>1.166428</v>
      </c>
      <c r="N5021" s="276">
        <v>2.415460553835858</v>
      </c>
      <c r="O5021" s="273"/>
      <c r="P5021" s="273"/>
    </row>
    <row r="5022" spans="1:16" s="11" customFormat="1">
      <c r="A5022" s="271">
        <v>5019</v>
      </c>
      <c r="C5022" s="272" t="s">
        <v>4213</v>
      </c>
      <c r="D5022" s="272" t="s">
        <v>1049</v>
      </c>
      <c r="E5022" s="272"/>
      <c r="F5022" s="273" t="s">
        <v>4700</v>
      </c>
      <c r="G5022" s="274">
        <v>304511540502</v>
      </c>
      <c r="H5022" s="273" t="s">
        <v>8623</v>
      </c>
      <c r="I5022" s="273" t="s">
        <v>5762</v>
      </c>
      <c r="J5022" s="273" t="s">
        <v>373</v>
      </c>
      <c r="K5022" s="275">
        <v>2.5489999999999999E-2</v>
      </c>
      <c r="L5022" s="275">
        <v>2.5489999999999999E-2</v>
      </c>
      <c r="M5022" s="275">
        <v>2.4882000000000001E-2</v>
      </c>
      <c r="N5022" s="276">
        <v>2.3852491173008925</v>
      </c>
      <c r="O5022" s="273"/>
      <c r="P5022" s="273"/>
    </row>
    <row r="5023" spans="1:16" s="11" customFormat="1">
      <c r="A5023" s="271">
        <v>5020</v>
      </c>
      <c r="C5023" s="272" t="s">
        <v>4213</v>
      </c>
      <c r="D5023" s="272" t="s">
        <v>1049</v>
      </c>
      <c r="E5023" s="272"/>
      <c r="F5023" s="273" t="s">
        <v>4672</v>
      </c>
      <c r="G5023" s="274">
        <v>304511540401</v>
      </c>
      <c r="H5023" s="273" t="s">
        <v>8624</v>
      </c>
      <c r="I5023" s="273" t="s">
        <v>5762</v>
      </c>
      <c r="J5023" s="273" t="s">
        <v>373</v>
      </c>
      <c r="K5023" s="275">
        <v>0.71950000000000003</v>
      </c>
      <c r="L5023" s="275">
        <v>0.71950000000000003</v>
      </c>
      <c r="M5023" s="275">
        <v>0.70268799999999998</v>
      </c>
      <c r="N5023" s="276">
        <v>2.3366226546212716</v>
      </c>
      <c r="O5023" s="273"/>
      <c r="P5023" s="273"/>
    </row>
    <row r="5024" spans="1:16" s="11" customFormat="1">
      <c r="A5024" s="271">
        <v>5021</v>
      </c>
      <c r="C5024" s="272" t="s">
        <v>4213</v>
      </c>
      <c r="D5024" s="272" t="s">
        <v>1049</v>
      </c>
      <c r="E5024" s="272"/>
      <c r="F5024" s="273" t="s">
        <v>4730</v>
      </c>
      <c r="G5024" s="274">
        <v>304531340102</v>
      </c>
      <c r="H5024" s="273" t="s">
        <v>7641</v>
      </c>
      <c r="I5024" s="273" t="s">
        <v>5750</v>
      </c>
      <c r="J5024" s="273" t="s">
        <v>373</v>
      </c>
      <c r="K5024" s="275">
        <v>7.8399999999999997E-2</v>
      </c>
      <c r="L5024" s="275">
        <v>7.8399999999999997E-2</v>
      </c>
      <c r="M5024" s="275">
        <v>6.6356999999999999E-2</v>
      </c>
      <c r="N5024" s="276">
        <v>15.3609693877551</v>
      </c>
      <c r="O5024" s="273"/>
      <c r="P5024" s="273"/>
    </row>
    <row r="5025" spans="1:16" s="11" customFormat="1">
      <c r="A5025" s="271">
        <v>5022</v>
      </c>
      <c r="C5025" s="272" t="s">
        <v>4213</v>
      </c>
      <c r="D5025" s="272" t="s">
        <v>1049</v>
      </c>
      <c r="E5025" s="272"/>
      <c r="F5025" s="273" t="s">
        <v>4730</v>
      </c>
      <c r="G5025" s="274">
        <v>304531340106</v>
      </c>
      <c r="H5025" s="273" t="s">
        <v>8625</v>
      </c>
      <c r="I5025" s="273" t="s">
        <v>5750</v>
      </c>
      <c r="J5025" s="273" t="s">
        <v>373</v>
      </c>
      <c r="K5025" s="275">
        <v>0.35759999999999997</v>
      </c>
      <c r="L5025" s="275">
        <v>0.35759999999999997</v>
      </c>
      <c r="M5025" s="275">
        <v>0.30759199999999998</v>
      </c>
      <c r="N5025" s="276">
        <v>13.98434004474273</v>
      </c>
      <c r="O5025" s="273"/>
      <c r="P5025" s="273"/>
    </row>
    <row r="5026" spans="1:16" s="11" customFormat="1">
      <c r="A5026" s="271">
        <v>5023</v>
      </c>
      <c r="C5026" s="272" t="s">
        <v>4213</v>
      </c>
      <c r="D5026" s="272" t="s">
        <v>1049</v>
      </c>
      <c r="E5026" s="272"/>
      <c r="F5026" s="273" t="s">
        <v>4742</v>
      </c>
      <c r="G5026" s="274">
        <v>304531240105</v>
      </c>
      <c r="H5026" s="273" t="s">
        <v>8626</v>
      </c>
      <c r="I5026" s="273" t="s">
        <v>5750</v>
      </c>
      <c r="J5026" s="273" t="s">
        <v>373</v>
      </c>
      <c r="K5026" s="275">
        <v>0.47460000000000002</v>
      </c>
      <c r="L5026" s="275">
        <v>0.47460000000000002</v>
      </c>
      <c r="M5026" s="275">
        <v>0.41426499999999999</v>
      </c>
      <c r="N5026" s="276">
        <v>12.712810788032034</v>
      </c>
      <c r="O5026" s="273"/>
      <c r="P5026" s="273"/>
    </row>
    <row r="5027" spans="1:16" s="11" customFormat="1">
      <c r="A5027" s="271">
        <v>5024</v>
      </c>
      <c r="C5027" s="272" t="s">
        <v>4213</v>
      </c>
      <c r="D5027" s="272" t="s">
        <v>1049</v>
      </c>
      <c r="E5027" s="272"/>
      <c r="F5027" s="273" t="s">
        <v>4738</v>
      </c>
      <c r="G5027" s="274">
        <v>304531140103</v>
      </c>
      <c r="H5027" s="273" t="s">
        <v>5869</v>
      </c>
      <c r="I5027" s="273" t="s">
        <v>5750</v>
      </c>
      <c r="J5027" s="273" t="s">
        <v>373</v>
      </c>
      <c r="K5027" s="275">
        <v>0.50580000000000003</v>
      </c>
      <c r="L5027" s="275">
        <v>0.50580000000000003</v>
      </c>
      <c r="M5027" s="275">
        <v>0.44377899999999998</v>
      </c>
      <c r="N5027" s="276">
        <v>12.261961249505744</v>
      </c>
      <c r="O5027" s="273"/>
      <c r="P5027" s="273"/>
    </row>
    <row r="5028" spans="1:16" s="11" customFormat="1">
      <c r="A5028" s="271">
        <v>5025</v>
      </c>
      <c r="C5028" s="272" t="s">
        <v>4213</v>
      </c>
      <c r="D5028" s="272" t="s">
        <v>1049</v>
      </c>
      <c r="E5028" s="272"/>
      <c r="F5028" s="273" t="s">
        <v>4736</v>
      </c>
      <c r="G5028" s="274">
        <v>304531240204</v>
      </c>
      <c r="H5028" s="273" t="s">
        <v>8627</v>
      </c>
      <c r="I5028" s="273" t="s">
        <v>5750</v>
      </c>
      <c r="J5028" s="273" t="s">
        <v>373</v>
      </c>
      <c r="K5028" s="275">
        <v>0.15326000000000001</v>
      </c>
      <c r="L5028" s="275">
        <v>0.15326000000000001</v>
      </c>
      <c r="M5028" s="275">
        <v>0.135022</v>
      </c>
      <c r="N5028" s="276">
        <v>11.900039149158296</v>
      </c>
      <c r="O5028" s="273"/>
      <c r="P5028" s="273"/>
    </row>
    <row r="5029" spans="1:16" s="11" customFormat="1">
      <c r="A5029" s="271">
        <v>5026</v>
      </c>
      <c r="C5029" s="272" t="s">
        <v>4213</v>
      </c>
      <c r="D5029" s="272" t="s">
        <v>1049</v>
      </c>
      <c r="E5029" s="272"/>
      <c r="F5029" s="273" t="s">
        <v>8628</v>
      </c>
      <c r="G5029" s="274">
        <v>304531340501</v>
      </c>
      <c r="H5029" s="273" t="s">
        <v>8629</v>
      </c>
      <c r="I5029" s="273" t="s">
        <v>5750</v>
      </c>
      <c r="J5029" s="273" t="s">
        <v>373</v>
      </c>
      <c r="K5029" s="275">
        <v>0.1804</v>
      </c>
      <c r="L5029" s="275">
        <v>0.1804</v>
      </c>
      <c r="M5029" s="275">
        <v>0.159279</v>
      </c>
      <c r="N5029" s="276">
        <v>11.707871396895788</v>
      </c>
      <c r="O5029" s="273"/>
      <c r="P5029" s="273"/>
    </row>
    <row r="5030" spans="1:16" s="11" customFormat="1">
      <c r="A5030" s="271">
        <v>5027</v>
      </c>
      <c r="C5030" s="272" t="s">
        <v>4213</v>
      </c>
      <c r="D5030" s="272" t="s">
        <v>1049</v>
      </c>
      <c r="E5030" s="272"/>
      <c r="F5030" s="273" t="s">
        <v>4734</v>
      </c>
      <c r="G5030" s="274">
        <v>304531140201</v>
      </c>
      <c r="H5030" s="273" t="s">
        <v>8630</v>
      </c>
      <c r="I5030" s="273" t="s">
        <v>5750</v>
      </c>
      <c r="J5030" s="273" t="s">
        <v>373</v>
      </c>
      <c r="K5030" s="275">
        <v>1.1728000000000001</v>
      </c>
      <c r="L5030" s="275">
        <v>1.1728000000000001</v>
      </c>
      <c r="M5030" s="275">
        <v>1.049982</v>
      </c>
      <c r="N5030" s="276">
        <v>10.472203274215559</v>
      </c>
      <c r="O5030" s="273"/>
      <c r="P5030" s="273"/>
    </row>
    <row r="5031" spans="1:16" s="11" customFormat="1">
      <c r="A5031" s="271">
        <v>5028</v>
      </c>
      <c r="C5031" s="272" t="s">
        <v>4213</v>
      </c>
      <c r="D5031" s="272" t="s">
        <v>1049</v>
      </c>
      <c r="E5031" s="272"/>
      <c r="F5031" s="273" t="s">
        <v>4742</v>
      </c>
      <c r="G5031" s="274">
        <v>304531240104</v>
      </c>
      <c r="H5031" s="273" t="s">
        <v>8631</v>
      </c>
      <c r="I5031" s="273" t="s">
        <v>5750</v>
      </c>
      <c r="J5031" s="273" t="s">
        <v>373</v>
      </c>
      <c r="K5031" s="275">
        <v>0.61085</v>
      </c>
      <c r="L5031" s="275">
        <v>0.61085</v>
      </c>
      <c r="M5031" s="275">
        <v>0.54780300000000004</v>
      </c>
      <c r="N5031" s="276">
        <v>10.321191781943188</v>
      </c>
      <c r="O5031" s="273"/>
      <c r="P5031" s="273"/>
    </row>
    <row r="5032" spans="1:16" s="11" customFormat="1">
      <c r="A5032" s="271">
        <v>5029</v>
      </c>
      <c r="C5032" s="272" t="s">
        <v>4213</v>
      </c>
      <c r="D5032" s="272" t="s">
        <v>1049</v>
      </c>
      <c r="E5032" s="272"/>
      <c r="F5032" s="273" t="s">
        <v>4740</v>
      </c>
      <c r="G5032" s="274">
        <v>304531240301</v>
      </c>
      <c r="H5032" s="273" t="s">
        <v>8632</v>
      </c>
      <c r="I5032" s="273" t="s">
        <v>5750</v>
      </c>
      <c r="J5032" s="273" t="s">
        <v>373</v>
      </c>
      <c r="K5032" s="275">
        <v>0.99643999999999999</v>
      </c>
      <c r="L5032" s="275">
        <v>0.99643999999999999</v>
      </c>
      <c r="M5032" s="275">
        <v>0.89499399999999996</v>
      </c>
      <c r="N5032" s="276">
        <v>10.180843803942038</v>
      </c>
      <c r="O5032" s="273"/>
      <c r="P5032" s="273"/>
    </row>
    <row r="5033" spans="1:16" s="11" customFormat="1">
      <c r="A5033" s="271">
        <v>5030</v>
      </c>
      <c r="C5033" s="272" t="s">
        <v>4213</v>
      </c>
      <c r="D5033" s="272" t="s">
        <v>1049</v>
      </c>
      <c r="E5033" s="272"/>
      <c r="F5033" s="273" t="s">
        <v>4738</v>
      </c>
      <c r="G5033" s="274">
        <v>304531140102</v>
      </c>
      <c r="H5033" s="273" t="s">
        <v>8633</v>
      </c>
      <c r="I5033" s="273" t="s">
        <v>5750</v>
      </c>
      <c r="J5033" s="273" t="s">
        <v>373</v>
      </c>
      <c r="K5033" s="275">
        <v>0.54759999999999998</v>
      </c>
      <c r="L5033" s="275">
        <v>0.54759999999999998</v>
      </c>
      <c r="M5033" s="275">
        <v>0.49320399999999998</v>
      </c>
      <c r="N5033" s="276">
        <v>9.9335281227173127</v>
      </c>
      <c r="O5033" s="273"/>
      <c r="P5033" s="273"/>
    </row>
    <row r="5034" spans="1:16" s="11" customFormat="1">
      <c r="A5034" s="271">
        <v>5031</v>
      </c>
      <c r="C5034" s="272" t="s">
        <v>4213</v>
      </c>
      <c r="D5034" s="272" t="s">
        <v>1049</v>
      </c>
      <c r="E5034" s="272"/>
      <c r="F5034" s="273" t="s">
        <v>4744</v>
      </c>
      <c r="G5034" s="274">
        <v>304531140305</v>
      </c>
      <c r="H5034" s="273" t="s">
        <v>8634</v>
      </c>
      <c r="I5034" s="273" t="s">
        <v>5750</v>
      </c>
      <c r="J5034" s="273" t="s">
        <v>373</v>
      </c>
      <c r="K5034" s="275">
        <v>0.36599999999999999</v>
      </c>
      <c r="L5034" s="275">
        <v>0.36599999999999999</v>
      </c>
      <c r="M5034" s="275">
        <v>0.32972200000000002</v>
      </c>
      <c r="N5034" s="276">
        <v>9.9120218579234898</v>
      </c>
      <c r="O5034" s="273"/>
      <c r="P5034" s="273"/>
    </row>
    <row r="5035" spans="1:16" s="11" customFormat="1">
      <c r="A5035" s="271">
        <v>5032</v>
      </c>
      <c r="C5035" s="272" t="s">
        <v>4213</v>
      </c>
      <c r="D5035" s="272" t="s">
        <v>1049</v>
      </c>
      <c r="E5035" s="272"/>
      <c r="F5035" s="273" t="s">
        <v>4734</v>
      </c>
      <c r="G5035" s="274">
        <v>304531140202</v>
      </c>
      <c r="H5035" s="273" t="s">
        <v>6703</v>
      </c>
      <c r="I5035" s="273" t="s">
        <v>5750</v>
      </c>
      <c r="J5035" s="273" t="s">
        <v>373</v>
      </c>
      <c r="K5035" s="275">
        <v>1.5451999999999999</v>
      </c>
      <c r="L5035" s="275">
        <v>1.5451999999999999</v>
      </c>
      <c r="M5035" s="275">
        <v>1.400765</v>
      </c>
      <c r="N5035" s="276">
        <v>9.3473336784882139</v>
      </c>
      <c r="O5035" s="273"/>
      <c r="P5035" s="273"/>
    </row>
    <row r="5036" spans="1:16" s="11" customFormat="1">
      <c r="A5036" s="271">
        <v>5033</v>
      </c>
      <c r="C5036" s="272" t="s">
        <v>4213</v>
      </c>
      <c r="D5036" s="272" t="s">
        <v>1049</v>
      </c>
      <c r="E5036" s="272"/>
      <c r="F5036" s="273" t="s">
        <v>4734</v>
      </c>
      <c r="G5036" s="274">
        <v>304531140204</v>
      </c>
      <c r="H5036" s="273" t="s">
        <v>8635</v>
      </c>
      <c r="I5036" s="273" t="s">
        <v>5750</v>
      </c>
      <c r="J5036" s="273" t="s">
        <v>373</v>
      </c>
      <c r="K5036" s="275">
        <v>0.89400000000000002</v>
      </c>
      <c r="L5036" s="275">
        <v>0.89400000000000002</v>
      </c>
      <c r="M5036" s="275">
        <v>0.81047400000000003</v>
      </c>
      <c r="N5036" s="276">
        <v>9.3429530201342281</v>
      </c>
      <c r="O5036" s="273"/>
      <c r="P5036" s="273"/>
    </row>
    <row r="5037" spans="1:16" s="11" customFormat="1">
      <c r="A5037" s="271">
        <v>5034</v>
      </c>
      <c r="C5037" s="272" t="s">
        <v>4213</v>
      </c>
      <c r="D5037" s="272" t="s">
        <v>1049</v>
      </c>
      <c r="E5037" s="272"/>
      <c r="F5037" s="273" t="s">
        <v>4749</v>
      </c>
      <c r="G5037" s="274">
        <v>304531440104</v>
      </c>
      <c r="H5037" s="273" t="s">
        <v>8116</v>
      </c>
      <c r="I5037" s="273" t="s">
        <v>5750</v>
      </c>
      <c r="J5037" s="273" t="s">
        <v>373</v>
      </c>
      <c r="K5037" s="275">
        <v>0.4602</v>
      </c>
      <c r="L5037" s="275">
        <v>0.4602</v>
      </c>
      <c r="M5037" s="275">
        <v>0.41728199999999999</v>
      </c>
      <c r="N5037" s="276">
        <v>9.3259452411994808</v>
      </c>
      <c r="O5037" s="273"/>
      <c r="P5037" s="273"/>
    </row>
    <row r="5038" spans="1:16" s="11" customFormat="1">
      <c r="A5038" s="271">
        <v>5035</v>
      </c>
      <c r="C5038" s="272" t="s">
        <v>4213</v>
      </c>
      <c r="D5038" s="272" t="s">
        <v>1049</v>
      </c>
      <c r="E5038" s="272"/>
      <c r="F5038" s="273" t="s">
        <v>4732</v>
      </c>
      <c r="G5038" s="274">
        <v>304531140403</v>
      </c>
      <c r="H5038" s="273" t="s">
        <v>8636</v>
      </c>
      <c r="I5038" s="273" t="s">
        <v>5750</v>
      </c>
      <c r="J5038" s="273" t="s">
        <v>373</v>
      </c>
      <c r="K5038" s="275">
        <v>0.40279999999999999</v>
      </c>
      <c r="L5038" s="275">
        <v>0.40279999999999999</v>
      </c>
      <c r="M5038" s="275">
        <v>0.36650199999999999</v>
      </c>
      <c r="N5038" s="276">
        <v>9.0114200595829175</v>
      </c>
      <c r="O5038" s="273"/>
      <c r="P5038" s="273"/>
    </row>
    <row r="5039" spans="1:16" s="11" customFormat="1">
      <c r="A5039" s="271">
        <v>5036</v>
      </c>
      <c r="C5039" s="272" t="s">
        <v>4213</v>
      </c>
      <c r="D5039" s="272" t="s">
        <v>1049</v>
      </c>
      <c r="E5039" s="272"/>
      <c r="F5039" s="273" t="s">
        <v>4749</v>
      </c>
      <c r="G5039" s="274">
        <v>304531440102</v>
      </c>
      <c r="H5039" s="273" t="s">
        <v>8637</v>
      </c>
      <c r="I5039" s="273" t="s">
        <v>5750</v>
      </c>
      <c r="J5039" s="273" t="s">
        <v>373</v>
      </c>
      <c r="K5039" s="275">
        <v>0.75407999999999997</v>
      </c>
      <c r="L5039" s="275">
        <v>0.75407999999999997</v>
      </c>
      <c r="M5039" s="275">
        <v>0.68804900000000002</v>
      </c>
      <c r="N5039" s="276">
        <v>8.7564979842987416</v>
      </c>
      <c r="O5039" s="273"/>
      <c r="P5039" s="273"/>
    </row>
    <row r="5040" spans="1:16" s="11" customFormat="1">
      <c r="A5040" s="271">
        <v>5037</v>
      </c>
      <c r="C5040" s="272" t="s">
        <v>4213</v>
      </c>
      <c r="D5040" s="272" t="s">
        <v>1049</v>
      </c>
      <c r="E5040" s="272"/>
      <c r="F5040" s="273" t="s">
        <v>4736</v>
      </c>
      <c r="G5040" s="274">
        <v>304531240201</v>
      </c>
      <c r="H5040" s="273" t="s">
        <v>8638</v>
      </c>
      <c r="I5040" s="273" t="s">
        <v>5750</v>
      </c>
      <c r="J5040" s="273" t="s">
        <v>373</v>
      </c>
      <c r="K5040" s="275">
        <v>0.54620000000000002</v>
      </c>
      <c r="L5040" s="275">
        <v>0.54620000000000002</v>
      </c>
      <c r="M5040" s="275">
        <v>0.49894899999999998</v>
      </c>
      <c r="N5040" s="276">
        <v>8.6508604906627671</v>
      </c>
      <c r="O5040" s="273"/>
      <c r="P5040" s="273"/>
    </row>
    <row r="5041" spans="1:16" s="11" customFormat="1">
      <c r="A5041" s="271">
        <v>5038</v>
      </c>
      <c r="C5041" s="272" t="s">
        <v>4213</v>
      </c>
      <c r="D5041" s="272" t="s">
        <v>1049</v>
      </c>
      <c r="E5041" s="272"/>
      <c r="F5041" s="273" t="s">
        <v>4744</v>
      </c>
      <c r="G5041" s="274">
        <v>304531140302</v>
      </c>
      <c r="H5041" s="273" t="s">
        <v>8639</v>
      </c>
      <c r="I5041" s="273" t="s">
        <v>5750</v>
      </c>
      <c r="J5041" s="273" t="s">
        <v>373</v>
      </c>
      <c r="K5041" s="275">
        <v>0.46139999999999998</v>
      </c>
      <c r="L5041" s="275">
        <v>0.46139999999999998</v>
      </c>
      <c r="M5041" s="275">
        <v>0.421848</v>
      </c>
      <c r="N5041" s="276">
        <v>8.5721716514954451</v>
      </c>
      <c r="O5041" s="273"/>
      <c r="P5041" s="273"/>
    </row>
    <row r="5042" spans="1:16" s="11" customFormat="1">
      <c r="A5042" s="271">
        <v>5039</v>
      </c>
      <c r="C5042" s="272" t="s">
        <v>4213</v>
      </c>
      <c r="D5042" s="272" t="s">
        <v>1049</v>
      </c>
      <c r="E5042" s="272"/>
      <c r="F5042" s="273" t="s">
        <v>4732</v>
      </c>
      <c r="G5042" s="274">
        <v>304531140404</v>
      </c>
      <c r="H5042" s="273" t="s">
        <v>8640</v>
      </c>
      <c r="I5042" s="273" t="s">
        <v>5750</v>
      </c>
      <c r="J5042" s="273" t="s">
        <v>373</v>
      </c>
      <c r="K5042" s="275">
        <v>0.59599999999999997</v>
      </c>
      <c r="L5042" s="275">
        <v>0.59599999999999997</v>
      </c>
      <c r="M5042" s="275">
        <v>0.54542800000000002</v>
      </c>
      <c r="N5042" s="276">
        <v>8.4852348993288516</v>
      </c>
      <c r="O5042" s="273"/>
      <c r="P5042" s="273"/>
    </row>
    <row r="5043" spans="1:16" s="11" customFormat="1">
      <c r="A5043" s="271">
        <v>5040</v>
      </c>
      <c r="C5043" s="272" t="s">
        <v>4213</v>
      </c>
      <c r="D5043" s="272" t="s">
        <v>1049</v>
      </c>
      <c r="E5043" s="272"/>
      <c r="F5043" s="273" t="s">
        <v>4728</v>
      </c>
      <c r="G5043" s="274">
        <v>304531440204</v>
      </c>
      <c r="H5043" s="273" t="s">
        <v>8641</v>
      </c>
      <c r="I5043" s="273" t="s">
        <v>5750</v>
      </c>
      <c r="J5043" s="273" t="s">
        <v>373</v>
      </c>
      <c r="K5043" s="275">
        <v>0.69620000000000004</v>
      </c>
      <c r="L5043" s="275">
        <v>0.69620000000000004</v>
      </c>
      <c r="M5043" s="275">
        <v>0.64076299999999997</v>
      </c>
      <c r="N5043" s="276">
        <v>7.962798046538361</v>
      </c>
      <c r="O5043" s="273"/>
      <c r="P5043" s="273"/>
    </row>
    <row r="5044" spans="1:16" s="11" customFormat="1">
      <c r="A5044" s="271">
        <v>5041</v>
      </c>
      <c r="C5044" s="272" t="s">
        <v>4213</v>
      </c>
      <c r="D5044" s="272" t="s">
        <v>1049</v>
      </c>
      <c r="E5044" s="272"/>
      <c r="F5044" s="273" t="s">
        <v>4744</v>
      </c>
      <c r="G5044" s="274">
        <v>304531140304</v>
      </c>
      <c r="H5044" s="273" t="s">
        <v>3768</v>
      </c>
      <c r="I5044" s="273" t="s">
        <v>5750</v>
      </c>
      <c r="J5044" s="273" t="s">
        <v>373</v>
      </c>
      <c r="K5044" s="275">
        <v>0.72340000000000004</v>
      </c>
      <c r="L5044" s="275">
        <v>0.72340000000000004</v>
      </c>
      <c r="M5044" s="275">
        <v>0.66771100000000005</v>
      </c>
      <c r="N5044" s="276">
        <v>7.6982305778269273</v>
      </c>
      <c r="O5044" s="273"/>
      <c r="P5044" s="273"/>
    </row>
    <row r="5045" spans="1:16" s="11" customFormat="1">
      <c r="A5045" s="271">
        <v>5042</v>
      </c>
      <c r="C5045" s="272" t="s">
        <v>4213</v>
      </c>
      <c r="D5045" s="272" t="s">
        <v>1049</v>
      </c>
      <c r="E5045" s="272"/>
      <c r="F5045" s="273" t="s">
        <v>8642</v>
      </c>
      <c r="G5045" s="274">
        <v>304531340202</v>
      </c>
      <c r="H5045" s="273" t="s">
        <v>8643</v>
      </c>
      <c r="I5045" s="273" t="s">
        <v>5750</v>
      </c>
      <c r="J5045" s="273" t="s">
        <v>373</v>
      </c>
      <c r="K5045" s="275">
        <v>0.25140000000000001</v>
      </c>
      <c r="L5045" s="275">
        <v>0.25140000000000001</v>
      </c>
      <c r="M5045" s="275">
        <v>0.23214299999999999</v>
      </c>
      <c r="N5045" s="276">
        <v>7.6599045346062145</v>
      </c>
      <c r="O5045" s="273"/>
      <c r="P5045" s="273"/>
    </row>
    <row r="5046" spans="1:16" s="11" customFormat="1">
      <c r="A5046" s="271">
        <v>5043</v>
      </c>
      <c r="C5046" s="272" t="s">
        <v>4213</v>
      </c>
      <c r="D5046" s="272" t="s">
        <v>1049</v>
      </c>
      <c r="E5046" s="272"/>
      <c r="F5046" s="273" t="s">
        <v>4749</v>
      </c>
      <c r="G5046" s="274">
        <v>304531440101</v>
      </c>
      <c r="H5046" s="273" t="s">
        <v>8644</v>
      </c>
      <c r="I5046" s="273" t="s">
        <v>5750</v>
      </c>
      <c r="J5046" s="273" t="s">
        <v>373</v>
      </c>
      <c r="K5046" s="275">
        <v>1.2824</v>
      </c>
      <c r="L5046" s="275">
        <v>1.2824</v>
      </c>
      <c r="M5046" s="275">
        <v>1.1851769999999999</v>
      </c>
      <c r="N5046" s="276">
        <v>7.5813318777292622</v>
      </c>
      <c r="O5046" s="273"/>
      <c r="P5046" s="273"/>
    </row>
    <row r="5047" spans="1:16" s="11" customFormat="1">
      <c r="A5047" s="271">
        <v>5044</v>
      </c>
      <c r="C5047" s="272" t="s">
        <v>4213</v>
      </c>
      <c r="D5047" s="272" t="s">
        <v>1049</v>
      </c>
      <c r="E5047" s="272"/>
      <c r="F5047" s="273" t="s">
        <v>8645</v>
      </c>
      <c r="G5047" s="274">
        <v>304531340401</v>
      </c>
      <c r="H5047" s="273" t="s">
        <v>8646</v>
      </c>
      <c r="I5047" s="273" t="s">
        <v>5750</v>
      </c>
      <c r="J5047" s="273" t="s">
        <v>373</v>
      </c>
      <c r="K5047" s="275">
        <v>0.72299999999999998</v>
      </c>
      <c r="L5047" s="275">
        <v>0.72299999999999998</v>
      </c>
      <c r="M5047" s="275">
        <v>0.66891699999999998</v>
      </c>
      <c r="N5047" s="276">
        <v>7.4803596127247571</v>
      </c>
      <c r="O5047" s="273"/>
      <c r="P5047" s="273"/>
    </row>
    <row r="5048" spans="1:16" s="11" customFormat="1">
      <c r="A5048" s="271">
        <v>5045</v>
      </c>
      <c r="C5048" s="272" t="s">
        <v>4213</v>
      </c>
      <c r="D5048" s="272" t="s">
        <v>1049</v>
      </c>
      <c r="E5048" s="272"/>
      <c r="F5048" s="273" t="s">
        <v>8628</v>
      </c>
      <c r="G5048" s="274">
        <v>304531340502</v>
      </c>
      <c r="H5048" s="273" t="s">
        <v>8647</v>
      </c>
      <c r="I5048" s="273" t="s">
        <v>5750</v>
      </c>
      <c r="J5048" s="273" t="s">
        <v>373</v>
      </c>
      <c r="K5048" s="275">
        <v>0.72560000000000002</v>
      </c>
      <c r="L5048" s="275">
        <v>0.72560000000000002</v>
      </c>
      <c r="M5048" s="275">
        <v>0.67390799999999995</v>
      </c>
      <c r="N5048" s="276">
        <v>7.1240352811466474</v>
      </c>
      <c r="O5048" s="273"/>
      <c r="P5048" s="273"/>
    </row>
    <row r="5049" spans="1:16" s="11" customFormat="1">
      <c r="A5049" s="271">
        <v>5046</v>
      </c>
      <c r="C5049" s="272" t="s">
        <v>4213</v>
      </c>
      <c r="D5049" s="272" t="s">
        <v>1049</v>
      </c>
      <c r="E5049" s="272"/>
      <c r="F5049" s="273" t="s">
        <v>4744</v>
      </c>
      <c r="G5049" s="274">
        <v>304531140301</v>
      </c>
      <c r="H5049" s="273" t="s">
        <v>8648</v>
      </c>
      <c r="I5049" s="273" t="s">
        <v>5762</v>
      </c>
      <c r="J5049" s="273" t="s">
        <v>373</v>
      </c>
      <c r="K5049" s="275">
        <v>0.2626</v>
      </c>
      <c r="L5049" s="275">
        <v>0.2626</v>
      </c>
      <c r="M5049" s="275">
        <v>0.245227</v>
      </c>
      <c r="N5049" s="276">
        <v>6.6157654226961151</v>
      </c>
      <c r="O5049" s="273"/>
      <c r="P5049" s="273"/>
    </row>
    <row r="5050" spans="1:16" s="11" customFormat="1">
      <c r="A5050" s="271">
        <v>5047</v>
      </c>
      <c r="C5050" s="272" t="s">
        <v>4213</v>
      </c>
      <c r="D5050" s="272" t="s">
        <v>1049</v>
      </c>
      <c r="E5050" s="272"/>
      <c r="F5050" s="273" t="s">
        <v>8642</v>
      </c>
      <c r="G5050" s="274">
        <v>304531340203</v>
      </c>
      <c r="H5050" s="273" t="s">
        <v>8649</v>
      </c>
      <c r="I5050" s="273" t="s">
        <v>5750</v>
      </c>
      <c r="J5050" s="273" t="s">
        <v>373</v>
      </c>
      <c r="K5050" s="275">
        <v>0.5202</v>
      </c>
      <c r="L5050" s="275">
        <v>0.5202</v>
      </c>
      <c r="M5050" s="275">
        <v>0.486153</v>
      </c>
      <c r="N5050" s="276">
        <v>6.5449826989619364</v>
      </c>
      <c r="O5050" s="273"/>
      <c r="P5050" s="273"/>
    </row>
    <row r="5051" spans="1:16" s="11" customFormat="1">
      <c r="A5051" s="271">
        <v>5048</v>
      </c>
      <c r="C5051" s="272" t="s">
        <v>4213</v>
      </c>
      <c r="D5051" s="272" t="s">
        <v>1049</v>
      </c>
      <c r="E5051" s="272"/>
      <c r="F5051" s="273" t="s">
        <v>4738</v>
      </c>
      <c r="G5051" s="274">
        <v>304531140101</v>
      </c>
      <c r="H5051" s="273" t="s">
        <v>8650</v>
      </c>
      <c r="I5051" s="273" t="s">
        <v>5750</v>
      </c>
      <c r="J5051" s="273" t="s">
        <v>373</v>
      </c>
      <c r="K5051" s="275">
        <v>0.35360000000000003</v>
      </c>
      <c r="L5051" s="275">
        <v>0.35360000000000003</v>
      </c>
      <c r="M5051" s="275">
        <v>0.33055800000000002</v>
      </c>
      <c r="N5051" s="276">
        <v>6.516402714932128</v>
      </c>
      <c r="O5051" s="273"/>
      <c r="P5051" s="273"/>
    </row>
    <row r="5052" spans="1:16" s="11" customFormat="1">
      <c r="A5052" s="271">
        <v>5049</v>
      </c>
      <c r="C5052" s="272" t="s">
        <v>4213</v>
      </c>
      <c r="D5052" s="272" t="s">
        <v>1049</v>
      </c>
      <c r="E5052" s="272"/>
      <c r="F5052" s="273" t="s">
        <v>8645</v>
      </c>
      <c r="G5052" s="274">
        <v>304531340403</v>
      </c>
      <c r="H5052" s="273" t="s">
        <v>8651</v>
      </c>
      <c r="I5052" s="273" t="s">
        <v>5750</v>
      </c>
      <c r="J5052" s="273" t="s">
        <v>373</v>
      </c>
      <c r="K5052" s="275">
        <v>0.52029999999999998</v>
      </c>
      <c r="L5052" s="275">
        <v>0.52029999999999998</v>
      </c>
      <c r="M5052" s="275">
        <v>0.48766100000000001</v>
      </c>
      <c r="N5052" s="276">
        <v>6.2731116663463347</v>
      </c>
      <c r="O5052" s="273"/>
      <c r="P5052" s="273"/>
    </row>
    <row r="5053" spans="1:16" s="11" customFormat="1">
      <c r="A5053" s="271">
        <v>5050</v>
      </c>
      <c r="C5053" s="272" t="s">
        <v>4213</v>
      </c>
      <c r="D5053" s="272" t="s">
        <v>1049</v>
      </c>
      <c r="E5053" s="272"/>
      <c r="F5053" s="273" t="s">
        <v>8645</v>
      </c>
      <c r="G5053" s="274">
        <v>304531340402</v>
      </c>
      <c r="H5053" s="273" t="s">
        <v>8652</v>
      </c>
      <c r="I5053" s="273" t="s">
        <v>5750</v>
      </c>
      <c r="J5053" s="273" t="s">
        <v>373</v>
      </c>
      <c r="K5053" s="275">
        <v>0.153</v>
      </c>
      <c r="L5053" s="275">
        <v>0.153</v>
      </c>
      <c r="M5053" s="275">
        <v>0.14360100000000001</v>
      </c>
      <c r="N5053" s="276">
        <v>6.1431372549019549</v>
      </c>
      <c r="O5053" s="273"/>
      <c r="P5053" s="273"/>
    </row>
    <row r="5054" spans="1:16" s="11" customFormat="1">
      <c r="A5054" s="271">
        <v>5051</v>
      </c>
      <c r="C5054" s="272" t="s">
        <v>4213</v>
      </c>
      <c r="D5054" s="272" t="s">
        <v>1049</v>
      </c>
      <c r="E5054" s="272"/>
      <c r="F5054" s="273" t="s">
        <v>8653</v>
      </c>
      <c r="G5054" s="274">
        <v>304531340302</v>
      </c>
      <c r="H5054" s="273" t="s">
        <v>8654</v>
      </c>
      <c r="I5054" s="273" t="s">
        <v>5750</v>
      </c>
      <c r="J5054" s="273" t="s">
        <v>373</v>
      </c>
      <c r="K5054" s="275">
        <v>0.50900000000000001</v>
      </c>
      <c r="L5054" s="275">
        <v>0.50900000000000001</v>
      </c>
      <c r="M5054" s="275">
        <v>0.47845300000000002</v>
      </c>
      <c r="N5054" s="276">
        <v>6.0013752455795659</v>
      </c>
      <c r="O5054" s="273"/>
      <c r="P5054" s="273"/>
    </row>
    <row r="5055" spans="1:16" s="11" customFormat="1">
      <c r="A5055" s="271">
        <v>5052</v>
      </c>
      <c r="C5055" s="272" t="s">
        <v>4213</v>
      </c>
      <c r="D5055" s="272" t="s">
        <v>1049</v>
      </c>
      <c r="E5055" s="272"/>
      <c r="F5055" s="273" t="s">
        <v>4728</v>
      </c>
      <c r="G5055" s="274">
        <v>304531440202</v>
      </c>
      <c r="H5055" s="273" t="s">
        <v>8655</v>
      </c>
      <c r="I5055" s="273" t="s">
        <v>5750</v>
      </c>
      <c r="J5055" s="273" t="s">
        <v>373</v>
      </c>
      <c r="K5055" s="275">
        <v>0.2482</v>
      </c>
      <c r="L5055" s="275">
        <v>0.2482</v>
      </c>
      <c r="M5055" s="275">
        <v>0.23359099999999999</v>
      </c>
      <c r="N5055" s="276">
        <v>5.8859790491539128</v>
      </c>
      <c r="O5055" s="273"/>
      <c r="P5055" s="273"/>
    </row>
    <row r="5056" spans="1:16" s="11" customFormat="1">
      <c r="A5056" s="271">
        <v>5053</v>
      </c>
      <c r="C5056" s="272" t="s">
        <v>4213</v>
      </c>
      <c r="D5056" s="272" t="s">
        <v>1049</v>
      </c>
      <c r="E5056" s="272"/>
      <c r="F5056" s="273" t="s">
        <v>4742</v>
      </c>
      <c r="G5056" s="274">
        <v>304531240102</v>
      </c>
      <c r="H5056" s="273" t="s">
        <v>8656</v>
      </c>
      <c r="I5056" s="273" t="s">
        <v>5750</v>
      </c>
      <c r="J5056" s="273" t="s">
        <v>373</v>
      </c>
      <c r="K5056" s="275">
        <v>0.40939999999999999</v>
      </c>
      <c r="L5056" s="275">
        <v>0.40939999999999999</v>
      </c>
      <c r="M5056" s="275">
        <v>0.385322</v>
      </c>
      <c r="N5056" s="276">
        <v>5.8812896922325333</v>
      </c>
      <c r="O5056" s="273"/>
      <c r="P5056" s="273"/>
    </row>
    <row r="5057" spans="1:16" s="11" customFormat="1">
      <c r="A5057" s="271">
        <v>5054</v>
      </c>
      <c r="C5057" s="272" t="s">
        <v>4213</v>
      </c>
      <c r="D5057" s="272" t="s">
        <v>1049</v>
      </c>
      <c r="E5057" s="272"/>
      <c r="F5057" s="273" t="s">
        <v>8642</v>
      </c>
      <c r="G5057" s="274">
        <v>304531340201</v>
      </c>
      <c r="H5057" s="273" t="s">
        <v>8657</v>
      </c>
      <c r="I5057" s="273" t="s">
        <v>5750</v>
      </c>
      <c r="J5057" s="273" t="s">
        <v>373</v>
      </c>
      <c r="K5057" s="275">
        <v>0.68820000000000003</v>
      </c>
      <c r="L5057" s="275">
        <v>0.68820000000000003</v>
      </c>
      <c r="M5057" s="275">
        <v>0.648169</v>
      </c>
      <c r="N5057" s="276">
        <v>5.8167683812845157</v>
      </c>
      <c r="O5057" s="273"/>
      <c r="P5057" s="273"/>
    </row>
    <row r="5058" spans="1:16" s="11" customFormat="1">
      <c r="A5058" s="271">
        <v>5055</v>
      </c>
      <c r="C5058" s="272" t="s">
        <v>4213</v>
      </c>
      <c r="D5058" s="272" t="s">
        <v>1049</v>
      </c>
      <c r="E5058" s="272"/>
      <c r="F5058" s="273" t="s">
        <v>4728</v>
      </c>
      <c r="G5058" s="274">
        <v>304531440203</v>
      </c>
      <c r="H5058" s="273" t="s">
        <v>8658</v>
      </c>
      <c r="I5058" s="273" t="s">
        <v>5750</v>
      </c>
      <c r="J5058" s="273" t="s">
        <v>373</v>
      </c>
      <c r="K5058" s="275">
        <v>0.70189999999999997</v>
      </c>
      <c r="L5058" s="275">
        <v>0.70189999999999997</v>
      </c>
      <c r="M5058" s="275">
        <v>0.66204300000000005</v>
      </c>
      <c r="N5058" s="276">
        <v>5.6784442228237531</v>
      </c>
      <c r="O5058" s="273"/>
      <c r="P5058" s="273"/>
    </row>
    <row r="5059" spans="1:16" s="11" customFormat="1">
      <c r="A5059" s="271">
        <v>5056</v>
      </c>
      <c r="C5059" s="272" t="s">
        <v>4213</v>
      </c>
      <c r="D5059" s="272" t="s">
        <v>1049</v>
      </c>
      <c r="E5059" s="272"/>
      <c r="F5059" s="273" t="s">
        <v>8653</v>
      </c>
      <c r="G5059" s="274">
        <v>304531340303</v>
      </c>
      <c r="H5059" s="273" t="s">
        <v>8659</v>
      </c>
      <c r="I5059" s="273" t="s">
        <v>5750</v>
      </c>
      <c r="J5059" s="273" t="s">
        <v>373</v>
      </c>
      <c r="K5059" s="275">
        <v>0.192</v>
      </c>
      <c r="L5059" s="275">
        <v>0.192</v>
      </c>
      <c r="M5059" s="275">
        <v>0.18246799999999999</v>
      </c>
      <c r="N5059" s="276">
        <v>4.9645833333333398</v>
      </c>
      <c r="O5059" s="273"/>
      <c r="P5059" s="273"/>
    </row>
    <row r="5060" spans="1:16" s="11" customFormat="1">
      <c r="A5060" s="271">
        <v>5057</v>
      </c>
      <c r="C5060" s="272" t="s">
        <v>4213</v>
      </c>
      <c r="D5060" s="272" t="s">
        <v>1049</v>
      </c>
      <c r="E5060" s="272"/>
      <c r="F5060" s="273" t="s">
        <v>4732</v>
      </c>
      <c r="G5060" s="274">
        <v>304531140402</v>
      </c>
      <c r="H5060" s="273" t="s">
        <v>8660</v>
      </c>
      <c r="I5060" s="273" t="s">
        <v>5750</v>
      </c>
      <c r="J5060" s="273" t="s">
        <v>373</v>
      </c>
      <c r="K5060" s="275">
        <v>5.3400000000000003E-2</v>
      </c>
      <c r="L5060" s="275">
        <v>5.3400000000000003E-2</v>
      </c>
      <c r="M5060" s="275">
        <v>5.0784000000000003E-2</v>
      </c>
      <c r="N5060" s="276">
        <v>4.8988764044943824</v>
      </c>
      <c r="O5060" s="273"/>
      <c r="P5060" s="273"/>
    </row>
    <row r="5061" spans="1:16" s="11" customFormat="1">
      <c r="A5061" s="271">
        <v>5058</v>
      </c>
      <c r="C5061" s="272" t="s">
        <v>4213</v>
      </c>
      <c r="D5061" s="272" t="s">
        <v>1049</v>
      </c>
      <c r="E5061" s="272"/>
      <c r="F5061" s="273" t="s">
        <v>8628</v>
      </c>
      <c r="G5061" s="274">
        <v>304531340503</v>
      </c>
      <c r="H5061" s="273" t="s">
        <v>8661</v>
      </c>
      <c r="I5061" s="273" t="s">
        <v>5750</v>
      </c>
      <c r="J5061" s="273" t="s">
        <v>373</v>
      </c>
      <c r="K5061" s="275">
        <v>0.33639999999999998</v>
      </c>
      <c r="L5061" s="275">
        <v>0.33639999999999998</v>
      </c>
      <c r="M5061" s="275">
        <v>0.323513</v>
      </c>
      <c r="N5061" s="276">
        <v>3.8308561236623015</v>
      </c>
      <c r="O5061" s="273"/>
      <c r="P5061" s="273"/>
    </row>
    <row r="5062" spans="1:16" s="11" customFormat="1">
      <c r="A5062" s="271">
        <v>5059</v>
      </c>
      <c r="C5062" s="272" t="s">
        <v>4213</v>
      </c>
      <c r="D5062" s="272" t="s">
        <v>1049</v>
      </c>
      <c r="E5062" s="272"/>
      <c r="F5062" s="273" t="s">
        <v>4736</v>
      </c>
      <c r="G5062" s="274">
        <v>304531240202</v>
      </c>
      <c r="H5062" s="273" t="s">
        <v>8662</v>
      </c>
      <c r="I5062" s="273" t="s">
        <v>5750</v>
      </c>
      <c r="J5062" s="273" t="s">
        <v>373</v>
      </c>
      <c r="K5062" s="275">
        <v>0.32319999999999999</v>
      </c>
      <c r="L5062" s="275">
        <v>0.32319999999999999</v>
      </c>
      <c r="M5062" s="275">
        <v>0.31244699999999997</v>
      </c>
      <c r="N5062" s="276">
        <v>3.3270420792079252</v>
      </c>
      <c r="O5062" s="273"/>
      <c r="P5062" s="273"/>
    </row>
    <row r="5063" spans="1:16" s="11" customFormat="1">
      <c r="A5063" s="271">
        <v>5060</v>
      </c>
      <c r="C5063" s="272" t="s">
        <v>4213</v>
      </c>
      <c r="D5063" s="272" t="s">
        <v>1049</v>
      </c>
      <c r="E5063" s="272"/>
      <c r="F5063" s="273" t="s">
        <v>4730</v>
      </c>
      <c r="G5063" s="274">
        <v>304531340105</v>
      </c>
      <c r="H5063" s="273" t="s">
        <v>7324</v>
      </c>
      <c r="I5063" s="273" t="s">
        <v>5750</v>
      </c>
      <c r="J5063" s="273" t="s">
        <v>373</v>
      </c>
      <c r="K5063" s="275">
        <v>0.19600000000000001</v>
      </c>
      <c r="L5063" s="275">
        <v>0.19600000000000001</v>
      </c>
      <c r="M5063" s="275">
        <v>0.18953300000000001</v>
      </c>
      <c r="N5063" s="276">
        <v>3.2994897959183671</v>
      </c>
      <c r="O5063" s="273"/>
      <c r="P5063" s="273"/>
    </row>
    <row r="5064" spans="1:16" s="11" customFormat="1">
      <c r="A5064" s="271">
        <v>5061</v>
      </c>
      <c r="C5064" s="272" t="s">
        <v>4213</v>
      </c>
      <c r="D5064" s="272" t="s">
        <v>1049</v>
      </c>
      <c r="E5064" s="272"/>
      <c r="F5064" s="273" t="s">
        <v>8653</v>
      </c>
      <c r="G5064" s="274">
        <v>304531340301</v>
      </c>
      <c r="H5064" s="273" t="s">
        <v>8663</v>
      </c>
      <c r="I5064" s="273" t="s">
        <v>5750</v>
      </c>
      <c r="J5064" s="273" t="s">
        <v>373</v>
      </c>
      <c r="K5064" s="275">
        <v>1.2816000000000001</v>
      </c>
      <c r="L5064" s="275">
        <v>1.2816000000000001</v>
      </c>
      <c r="M5064" s="275">
        <v>1.2464740000000001</v>
      </c>
      <c r="N5064" s="276">
        <v>2.7407927590511849</v>
      </c>
      <c r="O5064" s="273"/>
      <c r="P5064" s="273"/>
    </row>
    <row r="5065" spans="1:16" s="11" customFormat="1">
      <c r="A5065" s="271">
        <v>5062</v>
      </c>
      <c r="C5065" s="272" t="s">
        <v>4213</v>
      </c>
      <c r="D5065" s="272" t="s">
        <v>1049</v>
      </c>
      <c r="E5065" s="272"/>
      <c r="F5065" s="273" t="s">
        <v>4740</v>
      </c>
      <c r="G5065" s="274">
        <v>304531240302</v>
      </c>
      <c r="H5065" s="273" t="s">
        <v>8664</v>
      </c>
      <c r="I5065" s="273" t="s">
        <v>5750</v>
      </c>
      <c r="J5065" s="273" t="s">
        <v>373</v>
      </c>
      <c r="K5065" s="275">
        <v>0.68589999999999995</v>
      </c>
      <c r="L5065" s="275">
        <v>0.68589999999999995</v>
      </c>
      <c r="M5065" s="275">
        <v>0.68030299999999999</v>
      </c>
      <c r="N5065" s="276">
        <v>0.81600816445545465</v>
      </c>
      <c r="O5065" s="273"/>
      <c r="P5065" s="273"/>
    </row>
    <row r="5066" spans="1:16" s="11" customFormat="1">
      <c r="A5066" s="271">
        <v>5063</v>
      </c>
      <c r="C5066" s="272" t="s">
        <v>4213</v>
      </c>
      <c r="D5066" s="272" t="s">
        <v>1049</v>
      </c>
      <c r="E5066" s="272"/>
      <c r="F5066" s="273" t="s">
        <v>4742</v>
      </c>
      <c r="G5066" s="274">
        <v>304531240101</v>
      </c>
      <c r="H5066" s="273" t="s">
        <v>8665</v>
      </c>
      <c r="I5066" s="273" t="s">
        <v>5750</v>
      </c>
      <c r="J5066" s="273" t="s">
        <v>373</v>
      </c>
      <c r="K5066" s="275">
        <v>0.24428</v>
      </c>
      <c r="L5066" s="275">
        <v>0.24428</v>
      </c>
      <c r="M5066" s="275">
        <v>0.23868300000000001</v>
      </c>
      <c r="N5066" s="276">
        <v>2.291223186507283</v>
      </c>
      <c r="O5066" s="273"/>
      <c r="P5066" s="273"/>
    </row>
    <row r="5067" spans="1:16" s="11" customFormat="1">
      <c r="A5067" s="271">
        <v>5064</v>
      </c>
      <c r="C5067" s="272" t="s">
        <v>4213</v>
      </c>
      <c r="D5067" s="272" t="s">
        <v>4751</v>
      </c>
      <c r="E5067" s="272"/>
      <c r="F5067" s="273" t="s">
        <v>4839</v>
      </c>
      <c r="G5067" s="274">
        <v>304321340403</v>
      </c>
      <c r="H5067" s="273" t="s">
        <v>8666</v>
      </c>
      <c r="I5067" s="273" t="s">
        <v>5762</v>
      </c>
      <c r="J5067" s="273" t="s">
        <v>373</v>
      </c>
      <c r="K5067" s="275">
        <v>4.2680000000000003E-2</v>
      </c>
      <c r="L5067" s="275">
        <v>4.2680000000000003E-2</v>
      </c>
      <c r="M5067" s="275">
        <v>3.8484999999999998E-2</v>
      </c>
      <c r="N5067" s="276">
        <v>9.8289597000937299</v>
      </c>
      <c r="O5067" s="273"/>
      <c r="P5067" s="273"/>
    </row>
    <row r="5068" spans="1:16" s="11" customFormat="1">
      <c r="A5068" s="271">
        <v>5065</v>
      </c>
      <c r="C5068" s="272" t="s">
        <v>729</v>
      </c>
      <c r="D5068" s="272" t="s">
        <v>1276</v>
      </c>
      <c r="E5068" s="272"/>
      <c r="F5068" s="273" t="s">
        <v>4918</v>
      </c>
      <c r="G5068" s="274">
        <v>305611140404</v>
      </c>
      <c r="H5068" s="273" t="s">
        <v>8667</v>
      </c>
      <c r="I5068" s="273" t="s">
        <v>5750</v>
      </c>
      <c r="J5068" s="273" t="s">
        <v>373</v>
      </c>
      <c r="K5068" s="275">
        <v>0.2611</v>
      </c>
      <c r="L5068" s="275">
        <v>0.2611</v>
      </c>
      <c r="M5068" s="275">
        <v>0.19434299999999999</v>
      </c>
      <c r="N5068" s="276">
        <v>25.567598621217929</v>
      </c>
      <c r="O5068" s="273"/>
      <c r="P5068" s="273"/>
    </row>
    <row r="5069" spans="1:16" s="11" customFormat="1">
      <c r="A5069" s="271">
        <v>5066</v>
      </c>
      <c r="C5069" s="272" t="s">
        <v>729</v>
      </c>
      <c r="D5069" s="272" t="s">
        <v>1276</v>
      </c>
      <c r="E5069" s="272"/>
      <c r="F5069" s="273" t="s">
        <v>4918</v>
      </c>
      <c r="G5069" s="274">
        <v>305611140405</v>
      </c>
      <c r="H5069" s="273" t="s">
        <v>8668</v>
      </c>
      <c r="I5069" s="273" t="s">
        <v>5750</v>
      </c>
      <c r="J5069" s="273" t="s">
        <v>373</v>
      </c>
      <c r="K5069" s="275">
        <v>0.26282</v>
      </c>
      <c r="L5069" s="275">
        <v>0.26282</v>
      </c>
      <c r="M5069" s="275">
        <v>0.20627200000000001</v>
      </c>
      <c r="N5069" s="276">
        <v>21.515866372422185</v>
      </c>
      <c r="O5069" s="273"/>
      <c r="P5069" s="273"/>
    </row>
    <row r="5070" spans="1:16" s="11" customFormat="1">
      <c r="A5070" s="271">
        <v>5067</v>
      </c>
      <c r="C5070" s="272" t="s">
        <v>729</v>
      </c>
      <c r="D5070" s="272" t="s">
        <v>1276</v>
      </c>
      <c r="E5070" s="272"/>
      <c r="F5070" s="273" t="s">
        <v>4904</v>
      </c>
      <c r="G5070" s="274">
        <v>305112240401</v>
      </c>
      <c r="H5070" s="273" t="s">
        <v>8669</v>
      </c>
      <c r="I5070" s="273" t="s">
        <v>5750</v>
      </c>
      <c r="J5070" s="273" t="s">
        <v>373</v>
      </c>
      <c r="K5070" s="275">
        <v>0.58020000000000005</v>
      </c>
      <c r="L5070" s="275">
        <v>0.58020000000000005</v>
      </c>
      <c r="M5070" s="275">
        <v>0.481678</v>
      </c>
      <c r="N5070" s="276">
        <v>16.98069631161669</v>
      </c>
      <c r="O5070" s="273"/>
      <c r="P5070" s="273"/>
    </row>
    <row r="5071" spans="1:16" s="11" customFormat="1">
      <c r="A5071" s="271">
        <v>5068</v>
      </c>
      <c r="C5071" s="272" t="s">
        <v>729</v>
      </c>
      <c r="D5071" s="272" t="s">
        <v>1276</v>
      </c>
      <c r="E5071" s="272"/>
      <c r="F5071" s="273" t="s">
        <v>4902</v>
      </c>
      <c r="G5071" s="274">
        <v>305611140103</v>
      </c>
      <c r="H5071" s="273" t="s">
        <v>8670</v>
      </c>
      <c r="I5071" s="273" t="s">
        <v>5750</v>
      </c>
      <c r="J5071" s="273" t="s">
        <v>373</v>
      </c>
      <c r="K5071" s="275">
        <v>0.36599999999999999</v>
      </c>
      <c r="L5071" s="275">
        <v>0.36599999999999999</v>
      </c>
      <c r="M5071" s="275">
        <v>0.31550699999999998</v>
      </c>
      <c r="N5071" s="276">
        <v>13.795901639344265</v>
      </c>
      <c r="O5071" s="273"/>
      <c r="P5071" s="273"/>
    </row>
    <row r="5072" spans="1:16" s="11" customFormat="1">
      <c r="A5072" s="271">
        <v>5069</v>
      </c>
      <c r="C5072" s="272" t="s">
        <v>729</v>
      </c>
      <c r="D5072" s="272" t="s">
        <v>1276</v>
      </c>
      <c r="E5072" s="272"/>
      <c r="F5072" s="273" t="s">
        <v>4902</v>
      </c>
      <c r="G5072" s="274">
        <v>305611140106</v>
      </c>
      <c r="H5072" s="273" t="s">
        <v>8671</v>
      </c>
      <c r="I5072" s="273" t="s">
        <v>5750</v>
      </c>
      <c r="J5072" s="273" t="s">
        <v>373</v>
      </c>
      <c r="K5072" s="275">
        <v>0.32340000000000002</v>
      </c>
      <c r="L5072" s="275">
        <v>0.32340000000000002</v>
      </c>
      <c r="M5072" s="275">
        <v>0.28740199999999999</v>
      </c>
      <c r="N5072" s="276">
        <v>11.131106988249854</v>
      </c>
      <c r="O5072" s="273"/>
      <c r="P5072" s="273"/>
    </row>
    <row r="5073" spans="1:16" s="11" customFormat="1">
      <c r="A5073" s="271">
        <v>5070</v>
      </c>
      <c r="C5073" s="272" t="s">
        <v>729</v>
      </c>
      <c r="D5073" s="272" t="s">
        <v>1276</v>
      </c>
      <c r="E5073" s="272"/>
      <c r="F5073" s="273" t="s">
        <v>4918</v>
      </c>
      <c r="G5073" s="274">
        <v>305611140403</v>
      </c>
      <c r="H5073" s="273" t="s">
        <v>8672</v>
      </c>
      <c r="I5073" s="273" t="s">
        <v>5750</v>
      </c>
      <c r="J5073" s="273" t="s">
        <v>373</v>
      </c>
      <c r="K5073" s="275">
        <v>0.88229999999999997</v>
      </c>
      <c r="L5073" s="275">
        <v>0.88229999999999997</v>
      </c>
      <c r="M5073" s="275">
        <v>0.78772500000000001</v>
      </c>
      <c r="N5073" s="276">
        <v>10.719143148588911</v>
      </c>
      <c r="O5073" s="273"/>
      <c r="P5073" s="273"/>
    </row>
    <row r="5074" spans="1:16" s="11" customFormat="1">
      <c r="A5074" s="271">
        <v>5071</v>
      </c>
      <c r="C5074" s="272" t="s">
        <v>729</v>
      </c>
      <c r="D5074" s="272" t="s">
        <v>1276</v>
      </c>
      <c r="E5074" s="272"/>
      <c r="F5074" s="273" t="s">
        <v>4902</v>
      </c>
      <c r="G5074" s="274">
        <v>305611140101</v>
      </c>
      <c r="H5074" s="273" t="s">
        <v>8673</v>
      </c>
      <c r="I5074" s="273" t="s">
        <v>5750</v>
      </c>
      <c r="J5074" s="273" t="s">
        <v>373</v>
      </c>
      <c r="K5074" s="275">
        <v>0.53520000000000001</v>
      </c>
      <c r="L5074" s="275">
        <v>0.53520000000000001</v>
      </c>
      <c r="M5074" s="275">
        <v>0.47809800000000002</v>
      </c>
      <c r="N5074" s="276">
        <v>10.66928251121076</v>
      </c>
      <c r="O5074" s="273"/>
      <c r="P5074" s="273"/>
    </row>
    <row r="5075" spans="1:16" s="11" customFormat="1">
      <c r="A5075" s="271">
        <v>5072</v>
      </c>
      <c r="C5075" s="272" t="s">
        <v>729</v>
      </c>
      <c r="D5075" s="272" t="s">
        <v>1276</v>
      </c>
      <c r="E5075" s="272"/>
      <c r="F5075" s="273" t="s">
        <v>4902</v>
      </c>
      <c r="G5075" s="274">
        <v>305611140102</v>
      </c>
      <c r="H5075" s="273" t="s">
        <v>8674</v>
      </c>
      <c r="I5075" s="273" t="s">
        <v>5750</v>
      </c>
      <c r="J5075" s="273" t="s">
        <v>373</v>
      </c>
      <c r="K5075" s="275">
        <v>0.82735999999999998</v>
      </c>
      <c r="L5075" s="275">
        <v>0.82735999999999998</v>
      </c>
      <c r="M5075" s="275">
        <v>0.73920200000000003</v>
      </c>
      <c r="N5075" s="276">
        <v>10.65533745890543</v>
      </c>
      <c r="O5075" s="273"/>
      <c r="P5075" s="273"/>
    </row>
    <row r="5076" spans="1:16" s="11" customFormat="1">
      <c r="A5076" s="271">
        <v>5073</v>
      </c>
      <c r="C5076" s="272" t="s">
        <v>729</v>
      </c>
      <c r="D5076" s="272" t="s">
        <v>1276</v>
      </c>
      <c r="E5076" s="272"/>
      <c r="F5076" s="273" t="s">
        <v>4912</v>
      </c>
      <c r="G5076" s="274">
        <v>305611340105</v>
      </c>
      <c r="H5076" s="273" t="s">
        <v>8675</v>
      </c>
      <c r="I5076" s="273" t="s">
        <v>5750</v>
      </c>
      <c r="J5076" s="273" t="s">
        <v>373</v>
      </c>
      <c r="K5076" s="275">
        <v>0.78400000000000003</v>
      </c>
      <c r="L5076" s="275">
        <v>0.78400000000000003</v>
      </c>
      <c r="M5076" s="275">
        <v>0.70923400000000003</v>
      </c>
      <c r="N5076" s="276">
        <v>9.5364795918367342</v>
      </c>
      <c r="O5076" s="273"/>
      <c r="P5076" s="273"/>
    </row>
    <row r="5077" spans="1:16" s="11" customFormat="1">
      <c r="A5077" s="271">
        <v>5074</v>
      </c>
      <c r="C5077" s="272" t="s">
        <v>729</v>
      </c>
      <c r="D5077" s="272" t="s">
        <v>1276</v>
      </c>
      <c r="E5077" s="272"/>
      <c r="F5077" s="273" t="s">
        <v>4915</v>
      </c>
      <c r="G5077" s="274">
        <v>305611140303</v>
      </c>
      <c r="H5077" s="273" t="s">
        <v>8676</v>
      </c>
      <c r="I5077" s="273" t="s">
        <v>5750</v>
      </c>
      <c r="J5077" s="273" t="s">
        <v>373</v>
      </c>
      <c r="K5077" s="275">
        <v>0.628</v>
      </c>
      <c r="L5077" s="275">
        <v>0.628</v>
      </c>
      <c r="M5077" s="275">
        <v>0.572712</v>
      </c>
      <c r="N5077" s="276">
        <v>8.803821656050955</v>
      </c>
      <c r="O5077" s="273"/>
      <c r="P5077" s="273"/>
    </row>
    <row r="5078" spans="1:16" s="11" customFormat="1">
      <c r="A5078" s="271">
        <v>5075</v>
      </c>
      <c r="C5078" s="272" t="s">
        <v>729</v>
      </c>
      <c r="D5078" s="272" t="s">
        <v>1276</v>
      </c>
      <c r="E5078" s="272"/>
      <c r="F5078" s="273" t="s">
        <v>4915</v>
      </c>
      <c r="G5078" s="274">
        <v>305611140302</v>
      </c>
      <c r="H5078" s="273" t="s">
        <v>8677</v>
      </c>
      <c r="I5078" s="273" t="s">
        <v>5750</v>
      </c>
      <c r="J5078" s="273" t="s">
        <v>373</v>
      </c>
      <c r="K5078" s="275">
        <v>0.66410000000000002</v>
      </c>
      <c r="L5078" s="275">
        <v>0.66410000000000002</v>
      </c>
      <c r="M5078" s="275">
        <v>0.60572800000000004</v>
      </c>
      <c r="N5078" s="276">
        <v>8.7896401144405925</v>
      </c>
      <c r="O5078" s="273"/>
      <c r="P5078" s="273"/>
    </row>
    <row r="5079" spans="1:16" s="11" customFormat="1">
      <c r="A5079" s="271">
        <v>5076</v>
      </c>
      <c r="C5079" s="272" t="s">
        <v>729</v>
      </c>
      <c r="D5079" s="272" t="s">
        <v>1276</v>
      </c>
      <c r="E5079" s="272"/>
      <c r="F5079" s="273" t="s">
        <v>4912</v>
      </c>
      <c r="G5079" s="274">
        <v>305611340103</v>
      </c>
      <c r="H5079" s="273" t="s">
        <v>7938</v>
      </c>
      <c r="I5079" s="273" t="s">
        <v>5750</v>
      </c>
      <c r="J5079" s="273" t="s">
        <v>373</v>
      </c>
      <c r="K5079" s="275">
        <v>0.76639999999999997</v>
      </c>
      <c r="L5079" s="275">
        <v>0.76639999999999997</v>
      </c>
      <c r="M5079" s="275">
        <v>0.70392699999999997</v>
      </c>
      <c r="N5079" s="276">
        <v>8.1514874739039662</v>
      </c>
      <c r="O5079" s="273"/>
      <c r="P5079" s="273"/>
    </row>
    <row r="5080" spans="1:16" s="11" customFormat="1">
      <c r="A5080" s="271">
        <v>5077</v>
      </c>
      <c r="C5080" s="272" t="s">
        <v>729</v>
      </c>
      <c r="D5080" s="272" t="s">
        <v>1276</v>
      </c>
      <c r="E5080" s="272"/>
      <c r="F5080" s="273" t="s">
        <v>4912</v>
      </c>
      <c r="G5080" s="274">
        <v>305611340104</v>
      </c>
      <c r="H5080" s="273" t="s">
        <v>8678</v>
      </c>
      <c r="I5080" s="273" t="s">
        <v>5750</v>
      </c>
      <c r="J5080" s="273" t="s">
        <v>373</v>
      </c>
      <c r="K5080" s="275">
        <v>0.66768000000000005</v>
      </c>
      <c r="L5080" s="275">
        <v>0.66768000000000005</v>
      </c>
      <c r="M5080" s="275">
        <v>0.61582999999999999</v>
      </c>
      <c r="N5080" s="276">
        <v>7.7656961418643755</v>
      </c>
      <c r="O5080" s="273"/>
      <c r="P5080" s="273"/>
    </row>
    <row r="5081" spans="1:16" s="11" customFormat="1">
      <c r="A5081" s="271">
        <v>5078</v>
      </c>
      <c r="C5081" s="272" t="s">
        <v>729</v>
      </c>
      <c r="D5081" s="272" t="s">
        <v>1276</v>
      </c>
      <c r="E5081" s="272"/>
      <c r="F5081" s="273" t="s">
        <v>4910</v>
      </c>
      <c r="G5081" s="274">
        <v>305611340304</v>
      </c>
      <c r="H5081" s="273" t="s">
        <v>8679</v>
      </c>
      <c r="I5081" s="273" t="s">
        <v>5750</v>
      </c>
      <c r="J5081" s="273" t="s">
        <v>373</v>
      </c>
      <c r="K5081" s="275">
        <v>0.59750000000000003</v>
      </c>
      <c r="L5081" s="275">
        <v>0.59750000000000003</v>
      </c>
      <c r="M5081" s="275">
        <v>0.55471300000000001</v>
      </c>
      <c r="N5081" s="276">
        <v>7.1610041841004213</v>
      </c>
      <c r="O5081" s="273"/>
      <c r="P5081" s="273"/>
    </row>
    <row r="5082" spans="1:16" s="11" customFormat="1">
      <c r="A5082" s="271">
        <v>5079</v>
      </c>
      <c r="C5082" s="272" t="s">
        <v>729</v>
      </c>
      <c r="D5082" s="272" t="s">
        <v>1276</v>
      </c>
      <c r="E5082" s="272"/>
      <c r="F5082" s="273" t="s">
        <v>4908</v>
      </c>
      <c r="G5082" s="274">
        <v>305611340401</v>
      </c>
      <c r="H5082" s="273" t="s">
        <v>8680</v>
      </c>
      <c r="I5082" s="273" t="s">
        <v>5750</v>
      </c>
      <c r="J5082" s="273" t="s">
        <v>373</v>
      </c>
      <c r="K5082" s="275">
        <v>0.53556000000000004</v>
      </c>
      <c r="L5082" s="275">
        <v>0.53556000000000004</v>
      </c>
      <c r="M5082" s="275">
        <v>0.49962000000000001</v>
      </c>
      <c r="N5082" s="276">
        <v>6.7107326910150169</v>
      </c>
      <c r="O5082" s="273"/>
      <c r="P5082" s="273"/>
    </row>
    <row r="5083" spans="1:16" s="11" customFormat="1">
      <c r="A5083" s="271">
        <v>5080</v>
      </c>
      <c r="C5083" s="272" t="s">
        <v>729</v>
      </c>
      <c r="D5083" s="272" t="s">
        <v>1276</v>
      </c>
      <c r="E5083" s="272"/>
      <c r="F5083" s="273" t="s">
        <v>4928</v>
      </c>
      <c r="G5083" s="274">
        <v>305611240203</v>
      </c>
      <c r="H5083" s="273" t="s">
        <v>8681</v>
      </c>
      <c r="I5083" s="273" t="s">
        <v>5750</v>
      </c>
      <c r="J5083" s="273" t="s">
        <v>373</v>
      </c>
      <c r="K5083" s="275">
        <v>0.68298000000000003</v>
      </c>
      <c r="L5083" s="275">
        <v>0.68298000000000003</v>
      </c>
      <c r="M5083" s="275">
        <v>0.63781600000000005</v>
      </c>
      <c r="N5083" s="276">
        <v>6.6127851474420893</v>
      </c>
      <c r="O5083" s="273"/>
      <c r="P5083" s="273"/>
    </row>
    <row r="5084" spans="1:16" s="11" customFormat="1">
      <c r="A5084" s="271">
        <v>5081</v>
      </c>
      <c r="C5084" s="272" t="s">
        <v>729</v>
      </c>
      <c r="D5084" s="272" t="s">
        <v>1276</v>
      </c>
      <c r="E5084" s="272"/>
      <c r="F5084" s="273" t="s">
        <v>4923</v>
      </c>
      <c r="G5084" s="274">
        <v>305611140204</v>
      </c>
      <c r="H5084" s="273" t="s">
        <v>8682</v>
      </c>
      <c r="I5084" s="273" t="s">
        <v>5750</v>
      </c>
      <c r="J5084" s="273" t="s">
        <v>373</v>
      </c>
      <c r="K5084" s="275">
        <v>0.6865</v>
      </c>
      <c r="L5084" s="275">
        <v>0.6865</v>
      </c>
      <c r="M5084" s="275">
        <v>0.64247299999999996</v>
      </c>
      <c r="N5084" s="276">
        <v>6.4132556445739315</v>
      </c>
      <c r="O5084" s="273"/>
      <c r="P5084" s="273"/>
    </row>
    <row r="5085" spans="1:16" s="11" customFormat="1">
      <c r="A5085" s="271">
        <v>5082</v>
      </c>
      <c r="C5085" s="272" t="s">
        <v>729</v>
      </c>
      <c r="D5085" s="272" t="s">
        <v>1276</v>
      </c>
      <c r="E5085" s="272"/>
      <c r="F5085" s="273" t="s">
        <v>4928</v>
      </c>
      <c r="G5085" s="274">
        <v>305611240204</v>
      </c>
      <c r="H5085" s="273" t="s">
        <v>8674</v>
      </c>
      <c r="I5085" s="273" t="s">
        <v>5750</v>
      </c>
      <c r="J5085" s="273" t="s">
        <v>373</v>
      </c>
      <c r="K5085" s="275">
        <v>0.25675999999999999</v>
      </c>
      <c r="L5085" s="275">
        <v>0.25675999999999999</v>
      </c>
      <c r="M5085" s="275">
        <v>0.24099499999999999</v>
      </c>
      <c r="N5085" s="276">
        <v>6.1399750739990662</v>
      </c>
      <c r="O5085" s="273"/>
      <c r="P5085" s="273"/>
    </row>
    <row r="5086" spans="1:16" s="11" customFormat="1">
      <c r="A5086" s="271">
        <v>5083</v>
      </c>
      <c r="C5086" s="272" t="s">
        <v>729</v>
      </c>
      <c r="D5086" s="272" t="s">
        <v>1276</v>
      </c>
      <c r="E5086" s="272"/>
      <c r="F5086" s="273" t="s">
        <v>4915</v>
      </c>
      <c r="G5086" s="274">
        <v>305611140301</v>
      </c>
      <c r="H5086" s="273" t="s">
        <v>8683</v>
      </c>
      <c r="I5086" s="273" t="s">
        <v>5750</v>
      </c>
      <c r="J5086" s="273" t="s">
        <v>373</v>
      </c>
      <c r="K5086" s="275">
        <v>0.73319999999999996</v>
      </c>
      <c r="L5086" s="275">
        <v>0.73319999999999996</v>
      </c>
      <c r="M5086" s="275">
        <v>0.69183700000000004</v>
      </c>
      <c r="N5086" s="276">
        <v>5.6414348063284141</v>
      </c>
      <c r="O5086" s="273"/>
      <c r="P5086" s="273"/>
    </row>
    <row r="5087" spans="1:16" s="11" customFormat="1">
      <c r="A5087" s="271">
        <v>5084</v>
      </c>
      <c r="C5087" s="272" t="s">
        <v>729</v>
      </c>
      <c r="D5087" s="272" t="s">
        <v>1276</v>
      </c>
      <c r="E5087" s="272"/>
      <c r="F5087" s="273" t="s">
        <v>4912</v>
      </c>
      <c r="G5087" s="274">
        <v>305611340102</v>
      </c>
      <c r="H5087" s="273" t="s">
        <v>6453</v>
      </c>
      <c r="I5087" s="273" t="s">
        <v>5750</v>
      </c>
      <c r="J5087" s="273" t="s">
        <v>373</v>
      </c>
      <c r="K5087" s="275">
        <v>0.54959999999999998</v>
      </c>
      <c r="L5087" s="275">
        <v>0.54959999999999998</v>
      </c>
      <c r="M5087" s="275">
        <v>0.51896500000000001</v>
      </c>
      <c r="N5087" s="276">
        <v>5.5740538573507949</v>
      </c>
      <c r="O5087" s="273"/>
      <c r="P5087" s="273"/>
    </row>
    <row r="5088" spans="1:16" s="11" customFormat="1">
      <c r="A5088" s="271">
        <v>5085</v>
      </c>
      <c r="C5088" s="272" t="s">
        <v>729</v>
      </c>
      <c r="D5088" s="272" t="s">
        <v>1276</v>
      </c>
      <c r="E5088" s="272"/>
      <c r="F5088" s="273" t="s">
        <v>4929</v>
      </c>
      <c r="G5088" s="274">
        <v>305611140503</v>
      </c>
      <c r="H5088" s="273" t="s">
        <v>8684</v>
      </c>
      <c r="I5088" s="273" t="s">
        <v>5750</v>
      </c>
      <c r="J5088" s="273" t="s">
        <v>373</v>
      </c>
      <c r="K5088" s="275">
        <v>0.70379999999999998</v>
      </c>
      <c r="L5088" s="275">
        <v>0.70379999999999998</v>
      </c>
      <c r="M5088" s="275">
        <v>0.66580600000000001</v>
      </c>
      <c r="N5088" s="276">
        <v>5.3984086388178421</v>
      </c>
      <c r="O5088" s="273"/>
      <c r="P5088" s="273"/>
    </row>
    <row r="5089" spans="1:16" s="11" customFormat="1">
      <c r="A5089" s="271">
        <v>5086</v>
      </c>
      <c r="C5089" s="272" t="s">
        <v>729</v>
      </c>
      <c r="D5089" s="272" t="s">
        <v>1276</v>
      </c>
      <c r="E5089" s="272"/>
      <c r="F5089" s="273" t="s">
        <v>4906</v>
      </c>
      <c r="G5089" s="274">
        <v>305611240104</v>
      </c>
      <c r="H5089" s="273" t="s">
        <v>8685</v>
      </c>
      <c r="I5089" s="273" t="s">
        <v>5762</v>
      </c>
      <c r="J5089" s="273" t="s">
        <v>373</v>
      </c>
      <c r="K5089" s="275">
        <v>0.42009999999999997</v>
      </c>
      <c r="L5089" s="275">
        <v>0.42009999999999997</v>
      </c>
      <c r="M5089" s="275">
        <v>0.39957199999999998</v>
      </c>
      <c r="N5089" s="276">
        <v>4.8864556058081394</v>
      </c>
      <c r="O5089" s="273"/>
      <c r="P5089" s="273"/>
    </row>
    <row r="5090" spans="1:16" s="11" customFormat="1">
      <c r="A5090" s="271">
        <v>5087</v>
      </c>
      <c r="C5090" s="272" t="s">
        <v>729</v>
      </c>
      <c r="D5090" s="272" t="s">
        <v>1276</v>
      </c>
      <c r="E5090" s="272"/>
      <c r="F5090" s="273" t="s">
        <v>4926</v>
      </c>
      <c r="G5090" s="274">
        <v>305611340203</v>
      </c>
      <c r="H5090" s="273" t="s">
        <v>8686</v>
      </c>
      <c r="I5090" s="273" t="s">
        <v>5750</v>
      </c>
      <c r="J5090" s="273" t="s">
        <v>373</v>
      </c>
      <c r="K5090" s="275">
        <v>0.63139999999999996</v>
      </c>
      <c r="L5090" s="275">
        <v>0.63139999999999996</v>
      </c>
      <c r="M5090" s="275">
        <v>0.602325</v>
      </c>
      <c r="N5090" s="276">
        <v>4.6048463731390505</v>
      </c>
      <c r="O5090" s="273"/>
      <c r="P5090" s="273"/>
    </row>
    <row r="5091" spans="1:16" s="11" customFormat="1">
      <c r="A5091" s="271">
        <v>5088</v>
      </c>
      <c r="C5091" s="272" t="s">
        <v>729</v>
      </c>
      <c r="D5091" s="272" t="s">
        <v>1276</v>
      </c>
      <c r="E5091" s="272"/>
      <c r="F5091" s="273" t="s">
        <v>4926</v>
      </c>
      <c r="G5091" s="274">
        <v>305611340201</v>
      </c>
      <c r="H5091" s="273" t="s">
        <v>8687</v>
      </c>
      <c r="I5091" s="273" t="s">
        <v>5750</v>
      </c>
      <c r="J5091" s="273" t="s">
        <v>373</v>
      </c>
      <c r="K5091" s="275">
        <v>0.52359999999999995</v>
      </c>
      <c r="L5091" s="275">
        <v>0.52359999999999995</v>
      </c>
      <c r="M5091" s="275">
        <v>0.50038099999999996</v>
      </c>
      <c r="N5091" s="276">
        <v>4.434491978609624</v>
      </c>
      <c r="O5091" s="273"/>
      <c r="P5091" s="273"/>
    </row>
    <row r="5092" spans="1:16" s="11" customFormat="1">
      <c r="A5092" s="271">
        <v>5089</v>
      </c>
      <c r="C5092" s="272" t="s">
        <v>729</v>
      </c>
      <c r="D5092" s="272" t="s">
        <v>1276</v>
      </c>
      <c r="E5092" s="272"/>
      <c r="F5092" s="273" t="s">
        <v>4928</v>
      </c>
      <c r="G5092" s="274">
        <v>305611240202</v>
      </c>
      <c r="H5092" s="273" t="s">
        <v>8688</v>
      </c>
      <c r="I5092" s="273" t="s">
        <v>5750</v>
      </c>
      <c r="J5092" s="273" t="s">
        <v>373</v>
      </c>
      <c r="K5092" s="275">
        <v>0.34717999999999999</v>
      </c>
      <c r="L5092" s="275">
        <v>0.34717999999999999</v>
      </c>
      <c r="M5092" s="275">
        <v>0.33230999999999999</v>
      </c>
      <c r="N5092" s="276">
        <v>4.2830808226280297</v>
      </c>
      <c r="O5092" s="273"/>
      <c r="P5092" s="273"/>
    </row>
    <row r="5093" spans="1:16" s="11" customFormat="1">
      <c r="A5093" s="271">
        <v>5090</v>
      </c>
      <c r="C5093" s="272" t="s">
        <v>729</v>
      </c>
      <c r="D5093" s="272" t="s">
        <v>1276</v>
      </c>
      <c r="E5093" s="272"/>
      <c r="F5093" s="273" t="s">
        <v>4923</v>
      </c>
      <c r="G5093" s="274">
        <v>305611140205</v>
      </c>
      <c r="H5093" s="273" t="s">
        <v>8689</v>
      </c>
      <c r="I5093" s="273" t="s">
        <v>5750</v>
      </c>
      <c r="J5093" s="273" t="s">
        <v>373</v>
      </c>
      <c r="K5093" s="275">
        <v>0.9466</v>
      </c>
      <c r="L5093" s="275">
        <v>0.9466</v>
      </c>
      <c r="M5093" s="275">
        <v>0.90640600000000004</v>
      </c>
      <c r="N5093" s="276">
        <v>4.2461440946545483</v>
      </c>
      <c r="O5093" s="273"/>
      <c r="P5093" s="273"/>
    </row>
    <row r="5094" spans="1:16" s="11" customFormat="1">
      <c r="A5094" s="271">
        <v>5091</v>
      </c>
      <c r="C5094" s="272" t="s">
        <v>729</v>
      </c>
      <c r="D5094" s="272" t="s">
        <v>1276</v>
      </c>
      <c r="E5094" s="272"/>
      <c r="F5094" s="273" t="s">
        <v>4926</v>
      </c>
      <c r="G5094" s="274">
        <v>305611340202</v>
      </c>
      <c r="H5094" s="273" t="s">
        <v>8690</v>
      </c>
      <c r="I5094" s="273" t="s">
        <v>5750</v>
      </c>
      <c r="J5094" s="273" t="s">
        <v>373</v>
      </c>
      <c r="K5094" s="275">
        <v>0.878</v>
      </c>
      <c r="L5094" s="275">
        <v>0.878</v>
      </c>
      <c r="M5094" s="275">
        <v>0.84493300000000005</v>
      </c>
      <c r="N5094" s="276">
        <v>3.7661731207289244</v>
      </c>
      <c r="O5094" s="273"/>
      <c r="P5094" s="273"/>
    </row>
    <row r="5095" spans="1:16" s="11" customFormat="1">
      <c r="A5095" s="271">
        <v>5092</v>
      </c>
      <c r="C5095" s="272" t="s">
        <v>729</v>
      </c>
      <c r="D5095" s="272" t="s">
        <v>1276</v>
      </c>
      <c r="E5095" s="272"/>
      <c r="F5095" s="273" t="s">
        <v>4910</v>
      </c>
      <c r="G5095" s="274">
        <v>305611340303</v>
      </c>
      <c r="H5095" s="273" t="s">
        <v>8691</v>
      </c>
      <c r="I5095" s="273" t="s">
        <v>5750</v>
      </c>
      <c r="J5095" s="273" t="s">
        <v>373</v>
      </c>
      <c r="K5095" s="275">
        <v>0.95557999999999998</v>
      </c>
      <c r="L5095" s="275">
        <v>0.95557999999999998</v>
      </c>
      <c r="M5095" s="275">
        <v>0.92092799999999997</v>
      </c>
      <c r="N5095" s="276">
        <v>3.6262793277381293</v>
      </c>
      <c r="O5095" s="273"/>
      <c r="P5095" s="273"/>
    </row>
    <row r="5096" spans="1:16" s="11" customFormat="1">
      <c r="A5096" s="271">
        <v>5093</v>
      </c>
      <c r="C5096" s="272" t="s">
        <v>729</v>
      </c>
      <c r="D5096" s="272" t="s">
        <v>1276</v>
      </c>
      <c r="E5096" s="272"/>
      <c r="F5096" s="273" t="s">
        <v>4929</v>
      </c>
      <c r="G5096" s="274">
        <v>305611140501</v>
      </c>
      <c r="H5096" s="273" t="s">
        <v>8692</v>
      </c>
      <c r="I5096" s="273" t="s">
        <v>5750</v>
      </c>
      <c r="J5096" s="273" t="s">
        <v>373</v>
      </c>
      <c r="K5096" s="275">
        <v>0.55420000000000003</v>
      </c>
      <c r="L5096" s="275">
        <v>0.55420000000000003</v>
      </c>
      <c r="M5096" s="275">
        <v>0.53557999999999995</v>
      </c>
      <c r="N5096" s="276">
        <v>3.3597979068928328</v>
      </c>
      <c r="O5096" s="273"/>
      <c r="P5096" s="273"/>
    </row>
    <row r="5097" spans="1:16" s="11" customFormat="1">
      <c r="A5097" s="271">
        <v>5094</v>
      </c>
      <c r="C5097" s="272" t="s">
        <v>729</v>
      </c>
      <c r="D5097" s="272" t="s">
        <v>1276</v>
      </c>
      <c r="E5097" s="272"/>
      <c r="F5097" s="273" t="s">
        <v>4929</v>
      </c>
      <c r="G5097" s="274">
        <v>305611140504</v>
      </c>
      <c r="H5097" s="273" t="s">
        <v>8693</v>
      </c>
      <c r="I5097" s="273" t="s">
        <v>5750</v>
      </c>
      <c r="J5097" s="273" t="s">
        <v>373</v>
      </c>
      <c r="K5097" s="275">
        <v>0.3236</v>
      </c>
      <c r="L5097" s="275">
        <v>0.3236</v>
      </c>
      <c r="M5097" s="275">
        <v>0.31315599999999999</v>
      </c>
      <c r="N5097" s="276">
        <v>3.2274412855377035</v>
      </c>
      <c r="O5097" s="273"/>
      <c r="P5097" s="273"/>
    </row>
    <row r="5098" spans="1:16" s="11" customFormat="1">
      <c r="A5098" s="271">
        <v>5095</v>
      </c>
      <c r="C5098" s="272" t="s">
        <v>729</v>
      </c>
      <c r="D5098" s="272" t="s">
        <v>1276</v>
      </c>
      <c r="E5098" s="272"/>
      <c r="F5098" s="273" t="s">
        <v>4906</v>
      </c>
      <c r="G5098" s="274">
        <v>305611240101</v>
      </c>
      <c r="H5098" s="273" t="s">
        <v>8694</v>
      </c>
      <c r="I5098" s="273" t="s">
        <v>5750</v>
      </c>
      <c r="J5098" s="273" t="s">
        <v>373</v>
      </c>
      <c r="K5098" s="275">
        <v>1.8599999999999998E-2</v>
      </c>
      <c r="L5098" s="275">
        <v>1.8599999999999998E-2</v>
      </c>
      <c r="M5098" s="275">
        <v>1.8036E-2</v>
      </c>
      <c r="N5098" s="276">
        <v>3.0322580645161215</v>
      </c>
      <c r="O5098" s="273"/>
      <c r="P5098" s="273"/>
    </row>
    <row r="5099" spans="1:16" s="11" customFormat="1">
      <c r="A5099" s="271">
        <v>5096</v>
      </c>
      <c r="C5099" s="272" t="s">
        <v>729</v>
      </c>
      <c r="D5099" s="272" t="s">
        <v>1276</v>
      </c>
      <c r="E5099" s="272"/>
      <c r="F5099" s="273" t="s">
        <v>4908</v>
      </c>
      <c r="G5099" s="274">
        <v>305611340402</v>
      </c>
      <c r="H5099" s="273" t="s">
        <v>8695</v>
      </c>
      <c r="I5099" s="273" t="s">
        <v>5750</v>
      </c>
      <c r="J5099" s="273" t="s">
        <v>373</v>
      </c>
      <c r="K5099" s="275">
        <v>1.11134</v>
      </c>
      <c r="L5099" s="275">
        <v>1.11134</v>
      </c>
      <c r="M5099" s="275">
        <v>1.078865</v>
      </c>
      <c r="N5099" s="276">
        <v>2.922148037504277</v>
      </c>
      <c r="O5099" s="273"/>
      <c r="P5099" s="273"/>
    </row>
    <row r="5100" spans="1:16" s="11" customFormat="1">
      <c r="A5100" s="271">
        <v>5097</v>
      </c>
      <c r="C5100" s="272" t="s">
        <v>729</v>
      </c>
      <c r="D5100" s="272" t="s">
        <v>1276</v>
      </c>
      <c r="E5100" s="272"/>
      <c r="F5100" s="273" t="s">
        <v>4926</v>
      </c>
      <c r="G5100" s="274">
        <v>305611340204</v>
      </c>
      <c r="H5100" s="273" t="s">
        <v>8696</v>
      </c>
      <c r="I5100" s="273" t="s">
        <v>5750</v>
      </c>
      <c r="J5100" s="273" t="s">
        <v>373</v>
      </c>
      <c r="K5100" s="275">
        <v>0.879</v>
      </c>
      <c r="L5100" s="275">
        <v>0.879</v>
      </c>
      <c r="M5100" s="275">
        <v>0.85426199999999997</v>
      </c>
      <c r="N5100" s="276">
        <v>2.8143344709897655</v>
      </c>
      <c r="O5100" s="273"/>
      <c r="P5100" s="273"/>
    </row>
    <row r="5101" spans="1:16" s="11" customFormat="1">
      <c r="A5101" s="271">
        <v>5098</v>
      </c>
      <c r="C5101" s="272" t="s">
        <v>729</v>
      </c>
      <c r="D5101" s="272" t="s">
        <v>1276</v>
      </c>
      <c r="E5101" s="272"/>
      <c r="F5101" s="273" t="s">
        <v>4923</v>
      </c>
      <c r="G5101" s="274">
        <v>305611140202</v>
      </c>
      <c r="H5101" s="273" t="s">
        <v>8697</v>
      </c>
      <c r="I5101" s="273" t="s">
        <v>5750</v>
      </c>
      <c r="J5101" s="273" t="s">
        <v>373</v>
      </c>
      <c r="K5101" s="275">
        <v>0.44979999999999998</v>
      </c>
      <c r="L5101" s="275">
        <v>0.44979999999999998</v>
      </c>
      <c r="M5101" s="275">
        <v>0.43750499999999998</v>
      </c>
      <c r="N5101" s="276">
        <v>2.7334370831480657</v>
      </c>
      <c r="O5101" s="273"/>
      <c r="P5101" s="273"/>
    </row>
    <row r="5102" spans="1:16" s="11" customFormat="1">
      <c r="A5102" s="271">
        <v>5099</v>
      </c>
      <c r="C5102" s="272" t="s">
        <v>729</v>
      </c>
      <c r="D5102" s="272" t="s">
        <v>1276</v>
      </c>
      <c r="E5102" s="272"/>
      <c r="F5102" s="273" t="s">
        <v>4923</v>
      </c>
      <c r="G5102" s="274">
        <v>305611140206</v>
      </c>
      <c r="H5102" s="273" t="s">
        <v>8698</v>
      </c>
      <c r="I5102" s="273" t="s">
        <v>5750</v>
      </c>
      <c r="J5102" s="273" t="s">
        <v>373</v>
      </c>
      <c r="K5102" s="275">
        <v>0.66879999999999995</v>
      </c>
      <c r="L5102" s="275">
        <v>0.66879999999999995</v>
      </c>
      <c r="M5102" s="275">
        <v>0.65257500000000002</v>
      </c>
      <c r="N5102" s="276">
        <v>2.4259868421052535</v>
      </c>
      <c r="O5102" s="273"/>
      <c r="P5102" s="273"/>
    </row>
    <row r="5103" spans="1:16" s="11" customFormat="1">
      <c r="A5103" s="271">
        <v>5100</v>
      </c>
      <c r="C5103" s="272" t="s">
        <v>729</v>
      </c>
      <c r="D5103" s="272" t="s">
        <v>1276</v>
      </c>
      <c r="E5103" s="272"/>
      <c r="F5103" s="273" t="s">
        <v>4910</v>
      </c>
      <c r="G5103" s="274">
        <v>305611340302</v>
      </c>
      <c r="H5103" s="273" t="s">
        <v>8699</v>
      </c>
      <c r="I5103" s="273" t="s">
        <v>5750</v>
      </c>
      <c r="J5103" s="273" t="s">
        <v>373</v>
      </c>
      <c r="K5103" s="275">
        <v>0.78810000000000002</v>
      </c>
      <c r="L5103" s="275">
        <v>0.78810000000000002</v>
      </c>
      <c r="M5103" s="275">
        <v>0.77130299999999996</v>
      </c>
      <c r="N5103" s="276">
        <v>2.1313285116102096</v>
      </c>
      <c r="O5103" s="273"/>
      <c r="P5103" s="273"/>
    </row>
    <row r="5104" spans="1:16" s="11" customFormat="1">
      <c r="A5104" s="271">
        <v>5101</v>
      </c>
      <c r="C5104" s="272" t="s">
        <v>729</v>
      </c>
      <c r="D5104" s="272" t="s">
        <v>1276</v>
      </c>
      <c r="E5104" s="272"/>
      <c r="F5104" s="273" t="s">
        <v>4906</v>
      </c>
      <c r="G5104" s="274">
        <v>305611240103</v>
      </c>
      <c r="H5104" s="273" t="s">
        <v>8700</v>
      </c>
      <c r="I5104" s="273" t="s">
        <v>5750</v>
      </c>
      <c r="J5104" s="273" t="s">
        <v>373</v>
      </c>
      <c r="K5104" s="275">
        <v>0.40839999999999999</v>
      </c>
      <c r="L5104" s="275">
        <v>0.40839999999999999</v>
      </c>
      <c r="M5104" s="275">
        <v>0.40450799999999998</v>
      </c>
      <c r="N5104" s="276">
        <v>0.95298726738491835</v>
      </c>
      <c r="O5104" s="273"/>
      <c r="P5104" s="273"/>
    </row>
    <row r="5105" spans="1:16" s="11" customFormat="1">
      <c r="A5105" s="271">
        <v>5102</v>
      </c>
      <c r="C5105" s="272" t="s">
        <v>729</v>
      </c>
      <c r="D5105" s="272" t="s">
        <v>1276</v>
      </c>
      <c r="E5105" s="272"/>
      <c r="F5105" s="273" t="s">
        <v>4918</v>
      </c>
      <c r="G5105" s="274">
        <v>305611140401</v>
      </c>
      <c r="H5105" s="273" t="s">
        <v>8701</v>
      </c>
      <c r="I5105" s="273" t="s">
        <v>5750</v>
      </c>
      <c r="J5105" s="273" t="s">
        <v>373</v>
      </c>
      <c r="K5105" s="275">
        <v>0.32229999999999998</v>
      </c>
      <c r="L5105" s="275">
        <v>0.32229999999999998</v>
      </c>
      <c r="M5105" s="275">
        <v>0.31785999999999998</v>
      </c>
      <c r="N5105" s="276">
        <v>1.3775985107043127</v>
      </c>
      <c r="O5105" s="273"/>
      <c r="P5105" s="273"/>
    </row>
    <row r="5106" spans="1:16" s="11" customFormat="1">
      <c r="A5106" s="271">
        <v>5103</v>
      </c>
      <c r="C5106" s="272" t="s">
        <v>729</v>
      </c>
      <c r="D5106" s="272" t="s">
        <v>1276</v>
      </c>
      <c r="E5106" s="272"/>
      <c r="F5106" s="273" t="s">
        <v>4929</v>
      </c>
      <c r="G5106" s="274">
        <v>305611140502</v>
      </c>
      <c r="H5106" s="273" t="s">
        <v>4907</v>
      </c>
      <c r="I5106" s="273" t="s">
        <v>5750</v>
      </c>
      <c r="J5106" s="273" t="s">
        <v>373</v>
      </c>
      <c r="K5106" s="275">
        <v>0.44952199999999998</v>
      </c>
      <c r="L5106" s="275">
        <v>0.44952199999999998</v>
      </c>
      <c r="M5106" s="275">
        <v>0.44468200000000002</v>
      </c>
      <c r="N5106" s="276">
        <v>1.076699249424935</v>
      </c>
      <c r="O5106" s="273"/>
      <c r="P5106" s="273"/>
    </row>
    <row r="5107" spans="1:16" s="11" customFormat="1">
      <c r="A5107" s="271">
        <v>5104</v>
      </c>
      <c r="C5107" s="272" t="s">
        <v>729</v>
      </c>
      <c r="D5107" s="272" t="s">
        <v>1276</v>
      </c>
      <c r="E5107" s="272"/>
      <c r="F5107" s="273" t="s">
        <v>4923</v>
      </c>
      <c r="G5107" s="274">
        <v>305611140203</v>
      </c>
      <c r="H5107" s="273" t="s">
        <v>8702</v>
      </c>
      <c r="I5107" s="273" t="s">
        <v>5750</v>
      </c>
      <c r="J5107" s="273" t="s">
        <v>373</v>
      </c>
      <c r="K5107" s="275">
        <v>0.59789999999999999</v>
      </c>
      <c r="L5107" s="275">
        <v>0.59789999999999999</v>
      </c>
      <c r="M5107" s="275">
        <v>0.580816</v>
      </c>
      <c r="N5107" s="276">
        <v>2.8573340023415268</v>
      </c>
      <c r="O5107" s="273"/>
      <c r="P5107" s="273"/>
    </row>
    <row r="5108" spans="1:16" s="11" customFormat="1">
      <c r="A5108" s="271">
        <v>5105</v>
      </c>
      <c r="C5108" s="272" t="s">
        <v>729</v>
      </c>
      <c r="D5108" s="272" t="s">
        <v>1276</v>
      </c>
      <c r="E5108" s="272"/>
      <c r="F5108" s="273" t="s">
        <v>8703</v>
      </c>
      <c r="G5108" s="274">
        <v>305621140204</v>
      </c>
      <c r="H5108" s="273" t="s">
        <v>8704</v>
      </c>
      <c r="I5108" s="273" t="s">
        <v>5750</v>
      </c>
      <c r="J5108" s="273" t="s">
        <v>373</v>
      </c>
      <c r="K5108" s="275">
        <v>1.8754999999999999</v>
      </c>
      <c r="L5108" s="275">
        <v>1.8754999999999999</v>
      </c>
      <c r="M5108" s="275">
        <v>1.359766</v>
      </c>
      <c r="N5108" s="276">
        <v>27.498480405225266</v>
      </c>
      <c r="O5108" s="273"/>
      <c r="P5108" s="273"/>
    </row>
    <row r="5109" spans="1:16" s="11" customFormat="1">
      <c r="A5109" s="271">
        <v>5106</v>
      </c>
      <c r="C5109" s="272" t="s">
        <v>729</v>
      </c>
      <c r="D5109" s="272" t="s">
        <v>1276</v>
      </c>
      <c r="E5109" s="272"/>
      <c r="F5109" s="273" t="s">
        <v>8705</v>
      </c>
      <c r="G5109" s="274">
        <v>305621140303</v>
      </c>
      <c r="H5109" s="273" t="s">
        <v>6984</v>
      </c>
      <c r="I5109" s="273" t="s">
        <v>5750</v>
      </c>
      <c r="J5109" s="273" t="s">
        <v>373</v>
      </c>
      <c r="K5109" s="275">
        <v>0.58069999999999999</v>
      </c>
      <c r="L5109" s="275">
        <v>0.58069999999999999</v>
      </c>
      <c r="M5109" s="275">
        <v>0.45518700000000001</v>
      </c>
      <c r="N5109" s="276">
        <v>21.614086447391077</v>
      </c>
      <c r="O5109" s="273"/>
      <c r="P5109" s="273"/>
    </row>
    <row r="5110" spans="1:16" s="11" customFormat="1">
      <c r="A5110" s="271">
        <v>5107</v>
      </c>
      <c r="C5110" s="272" t="s">
        <v>729</v>
      </c>
      <c r="D5110" s="272" t="s">
        <v>1276</v>
      </c>
      <c r="E5110" s="272"/>
      <c r="F5110" s="273" t="s">
        <v>4943</v>
      </c>
      <c r="G5110" s="274">
        <v>305621140104</v>
      </c>
      <c r="H5110" s="273" t="s">
        <v>8706</v>
      </c>
      <c r="I5110" s="273" t="s">
        <v>5750</v>
      </c>
      <c r="J5110" s="273" t="s">
        <v>373</v>
      </c>
      <c r="K5110" s="275">
        <v>0.42111999999999999</v>
      </c>
      <c r="L5110" s="275">
        <v>0.42111999999999999</v>
      </c>
      <c r="M5110" s="275">
        <v>0.33152399999999999</v>
      </c>
      <c r="N5110" s="276">
        <v>21.275645896656535</v>
      </c>
      <c r="O5110" s="273"/>
      <c r="P5110" s="273"/>
    </row>
    <row r="5111" spans="1:16" s="11" customFormat="1">
      <c r="A5111" s="271">
        <v>5108</v>
      </c>
      <c r="C5111" s="272" t="s">
        <v>729</v>
      </c>
      <c r="D5111" s="272" t="s">
        <v>1276</v>
      </c>
      <c r="E5111" s="272"/>
      <c r="F5111" s="273" t="s">
        <v>8705</v>
      </c>
      <c r="G5111" s="274">
        <v>305621140301</v>
      </c>
      <c r="H5111" s="273" t="s">
        <v>8707</v>
      </c>
      <c r="I5111" s="273" t="s">
        <v>5750</v>
      </c>
      <c r="J5111" s="273" t="s">
        <v>373</v>
      </c>
      <c r="K5111" s="275">
        <v>0.59260000000000002</v>
      </c>
      <c r="L5111" s="275">
        <v>0.59260000000000002</v>
      </c>
      <c r="M5111" s="275">
        <v>0.470721</v>
      </c>
      <c r="N5111" s="276">
        <v>20.566824164697945</v>
      </c>
      <c r="O5111" s="273"/>
      <c r="P5111" s="273"/>
    </row>
    <row r="5112" spans="1:16" s="11" customFormat="1">
      <c r="A5112" s="271">
        <v>5109</v>
      </c>
      <c r="C5112" s="272" t="s">
        <v>729</v>
      </c>
      <c r="D5112" s="272" t="s">
        <v>1276</v>
      </c>
      <c r="E5112" s="272"/>
      <c r="F5112" s="273" t="s">
        <v>4933</v>
      </c>
      <c r="G5112" s="274">
        <v>305621240302</v>
      </c>
      <c r="H5112" s="273" t="s">
        <v>8708</v>
      </c>
      <c r="I5112" s="273" t="s">
        <v>5750</v>
      </c>
      <c r="J5112" s="273" t="s">
        <v>373</v>
      </c>
      <c r="K5112" s="275">
        <v>0.4924</v>
      </c>
      <c r="L5112" s="275">
        <v>0.4924</v>
      </c>
      <c r="M5112" s="275">
        <v>0.41470000000000001</v>
      </c>
      <c r="N5112" s="276">
        <v>15.779853777416733</v>
      </c>
      <c r="O5112" s="273"/>
      <c r="P5112" s="273"/>
    </row>
    <row r="5113" spans="1:16" s="11" customFormat="1">
      <c r="A5113" s="271">
        <v>5110</v>
      </c>
      <c r="C5113" s="272" t="s">
        <v>729</v>
      </c>
      <c r="D5113" s="272" t="s">
        <v>1276</v>
      </c>
      <c r="E5113" s="272"/>
      <c r="F5113" s="273" t="s">
        <v>4933</v>
      </c>
      <c r="G5113" s="274">
        <v>305621240301</v>
      </c>
      <c r="H5113" s="273" t="s">
        <v>8709</v>
      </c>
      <c r="I5113" s="273" t="s">
        <v>5750</v>
      </c>
      <c r="J5113" s="273" t="s">
        <v>373</v>
      </c>
      <c r="K5113" s="275">
        <v>0.51239999999999997</v>
      </c>
      <c r="L5113" s="275">
        <v>0.51239999999999997</v>
      </c>
      <c r="M5113" s="275">
        <v>0.43834299999999998</v>
      </c>
      <c r="N5113" s="276">
        <v>14.452966432474627</v>
      </c>
      <c r="O5113" s="273"/>
      <c r="P5113" s="273"/>
    </row>
    <row r="5114" spans="1:16" s="11" customFormat="1">
      <c r="A5114" s="271">
        <v>5111</v>
      </c>
      <c r="C5114" s="272" t="s">
        <v>729</v>
      </c>
      <c r="D5114" s="272" t="s">
        <v>1276</v>
      </c>
      <c r="E5114" s="272"/>
      <c r="F5114" s="273" t="s">
        <v>4933</v>
      </c>
      <c r="G5114" s="274">
        <v>305621240305</v>
      </c>
      <c r="H5114" s="273" t="s">
        <v>8632</v>
      </c>
      <c r="I5114" s="273" t="s">
        <v>5750</v>
      </c>
      <c r="J5114" s="273" t="s">
        <v>373</v>
      </c>
      <c r="K5114" s="275">
        <v>0.56340000000000001</v>
      </c>
      <c r="L5114" s="275">
        <v>0.56340000000000001</v>
      </c>
      <c r="M5114" s="275">
        <v>0.485211</v>
      </c>
      <c r="N5114" s="276">
        <v>13.878061767838126</v>
      </c>
      <c r="O5114" s="273"/>
      <c r="P5114" s="273"/>
    </row>
    <row r="5115" spans="1:16" s="11" customFormat="1">
      <c r="A5115" s="271">
        <v>5112</v>
      </c>
      <c r="C5115" s="272" t="s">
        <v>729</v>
      </c>
      <c r="D5115" s="272" t="s">
        <v>1276</v>
      </c>
      <c r="E5115" s="272"/>
      <c r="F5115" s="273" t="s">
        <v>4939</v>
      </c>
      <c r="G5115" s="274">
        <v>305621240101</v>
      </c>
      <c r="H5115" s="273" t="s">
        <v>8710</v>
      </c>
      <c r="I5115" s="273" t="s">
        <v>5750</v>
      </c>
      <c r="J5115" s="273" t="s">
        <v>373</v>
      </c>
      <c r="K5115" s="275">
        <v>0.45419999999999999</v>
      </c>
      <c r="L5115" s="275">
        <v>0.45419999999999999</v>
      </c>
      <c r="M5115" s="275">
        <v>0.39163500000000001</v>
      </c>
      <c r="N5115" s="276">
        <v>13.774768824306468</v>
      </c>
      <c r="O5115" s="273"/>
      <c r="P5115" s="273"/>
    </row>
    <row r="5116" spans="1:16" s="11" customFormat="1">
      <c r="A5116" s="271">
        <v>5113</v>
      </c>
      <c r="C5116" s="272" t="s">
        <v>729</v>
      </c>
      <c r="D5116" s="272" t="s">
        <v>1276</v>
      </c>
      <c r="E5116" s="272"/>
      <c r="F5116" s="273" t="s">
        <v>4943</v>
      </c>
      <c r="G5116" s="274">
        <v>305621140102</v>
      </c>
      <c r="H5116" s="273" t="s">
        <v>8711</v>
      </c>
      <c r="I5116" s="273" t="s">
        <v>5750</v>
      </c>
      <c r="J5116" s="273" t="s">
        <v>373</v>
      </c>
      <c r="K5116" s="275">
        <v>0.59860000000000002</v>
      </c>
      <c r="L5116" s="275">
        <v>0.59860000000000002</v>
      </c>
      <c r="M5116" s="275">
        <v>0.51681299999999997</v>
      </c>
      <c r="N5116" s="276">
        <v>13.663047109923163</v>
      </c>
      <c r="O5116" s="273"/>
      <c r="P5116" s="273"/>
    </row>
    <row r="5117" spans="1:16" s="11" customFormat="1">
      <c r="A5117" s="271">
        <v>5114</v>
      </c>
      <c r="C5117" s="272" t="s">
        <v>729</v>
      </c>
      <c r="D5117" s="272" t="s">
        <v>1276</v>
      </c>
      <c r="E5117" s="272"/>
      <c r="F5117" s="273" t="s">
        <v>4931</v>
      </c>
      <c r="G5117" s="274">
        <v>305621340204</v>
      </c>
      <c r="H5117" s="273" t="s">
        <v>8712</v>
      </c>
      <c r="I5117" s="273" t="s">
        <v>5750</v>
      </c>
      <c r="J5117" s="273" t="s">
        <v>373</v>
      </c>
      <c r="K5117" s="275">
        <v>0.52629999999999999</v>
      </c>
      <c r="L5117" s="275">
        <v>0.52629999999999999</v>
      </c>
      <c r="M5117" s="275">
        <v>0.45640999999999998</v>
      </c>
      <c r="N5117" s="276">
        <v>13.279498384951548</v>
      </c>
      <c r="O5117" s="273"/>
      <c r="P5117" s="273"/>
    </row>
    <row r="5118" spans="1:16" s="11" customFormat="1">
      <c r="A5118" s="271">
        <v>5115</v>
      </c>
      <c r="C5118" s="272" t="s">
        <v>729</v>
      </c>
      <c r="D5118" s="272" t="s">
        <v>1276</v>
      </c>
      <c r="E5118" s="272"/>
      <c r="F5118" s="273" t="s">
        <v>4943</v>
      </c>
      <c r="G5118" s="274">
        <v>305621140103</v>
      </c>
      <c r="H5118" s="273" t="s">
        <v>5943</v>
      </c>
      <c r="I5118" s="273" t="s">
        <v>5750</v>
      </c>
      <c r="J5118" s="273" t="s">
        <v>373</v>
      </c>
      <c r="K5118" s="275">
        <v>0.88224000000000002</v>
      </c>
      <c r="L5118" s="275">
        <v>0.88224000000000002</v>
      </c>
      <c r="M5118" s="275">
        <v>0.76813900000000002</v>
      </c>
      <c r="N5118" s="276">
        <v>12.933102103735946</v>
      </c>
      <c r="O5118" s="273"/>
      <c r="P5118" s="273"/>
    </row>
    <row r="5119" spans="1:16" s="11" customFormat="1">
      <c r="A5119" s="271">
        <v>5116</v>
      </c>
      <c r="C5119" s="272" t="s">
        <v>729</v>
      </c>
      <c r="D5119" s="272" t="s">
        <v>1276</v>
      </c>
      <c r="E5119" s="272"/>
      <c r="F5119" s="273" t="s">
        <v>4939</v>
      </c>
      <c r="G5119" s="274">
        <v>305621240105</v>
      </c>
      <c r="H5119" s="273" t="s">
        <v>8713</v>
      </c>
      <c r="I5119" s="273" t="s">
        <v>5750</v>
      </c>
      <c r="J5119" s="273" t="s">
        <v>373</v>
      </c>
      <c r="K5119" s="275">
        <v>0.44030000000000002</v>
      </c>
      <c r="L5119" s="275">
        <v>0.44030000000000002</v>
      </c>
      <c r="M5119" s="275">
        <v>0.38498399999999999</v>
      </c>
      <c r="N5119" s="276">
        <v>12.563252327958216</v>
      </c>
      <c r="O5119" s="273"/>
      <c r="P5119" s="273"/>
    </row>
    <row r="5120" spans="1:16" s="11" customFormat="1">
      <c r="A5120" s="271">
        <v>5117</v>
      </c>
      <c r="C5120" s="272" t="s">
        <v>729</v>
      </c>
      <c r="D5120" s="272" t="s">
        <v>1276</v>
      </c>
      <c r="E5120" s="272"/>
      <c r="F5120" s="273" t="s">
        <v>8705</v>
      </c>
      <c r="G5120" s="274">
        <v>305621140302</v>
      </c>
      <c r="H5120" s="273" t="s">
        <v>8714</v>
      </c>
      <c r="I5120" s="273" t="s">
        <v>5750</v>
      </c>
      <c r="J5120" s="273" t="s">
        <v>373</v>
      </c>
      <c r="K5120" s="275">
        <v>0.51492000000000004</v>
      </c>
      <c r="L5120" s="275">
        <v>0.51492000000000004</v>
      </c>
      <c r="M5120" s="275">
        <v>0.450656</v>
      </c>
      <c r="N5120" s="276">
        <v>12.48038530257128</v>
      </c>
      <c r="O5120" s="273"/>
      <c r="P5120" s="273"/>
    </row>
    <row r="5121" spans="1:16" s="11" customFormat="1">
      <c r="A5121" s="271">
        <v>5118</v>
      </c>
      <c r="C5121" s="272" t="s">
        <v>729</v>
      </c>
      <c r="D5121" s="272" t="s">
        <v>1276</v>
      </c>
      <c r="E5121" s="272"/>
      <c r="F5121" s="273" t="s">
        <v>4931</v>
      </c>
      <c r="G5121" s="274">
        <v>305621340203</v>
      </c>
      <c r="H5121" s="273" t="s">
        <v>8715</v>
      </c>
      <c r="I5121" s="273" t="s">
        <v>5750</v>
      </c>
      <c r="J5121" s="273" t="s">
        <v>373</v>
      </c>
      <c r="K5121" s="275">
        <v>0.45578000000000002</v>
      </c>
      <c r="L5121" s="275">
        <v>0.45578000000000002</v>
      </c>
      <c r="M5121" s="275">
        <v>0.40076400000000001</v>
      </c>
      <c r="N5121" s="276">
        <v>12.070735881346264</v>
      </c>
      <c r="O5121" s="273"/>
      <c r="P5121" s="273"/>
    </row>
    <row r="5122" spans="1:16" s="11" customFormat="1">
      <c r="A5122" s="271">
        <v>5119</v>
      </c>
      <c r="C5122" s="272" t="s">
        <v>729</v>
      </c>
      <c r="D5122" s="272" t="s">
        <v>1276</v>
      </c>
      <c r="E5122" s="272"/>
      <c r="F5122" s="273" t="s">
        <v>4939</v>
      </c>
      <c r="G5122" s="274">
        <v>305621240104</v>
      </c>
      <c r="H5122" s="273" t="s">
        <v>8716</v>
      </c>
      <c r="I5122" s="273" t="s">
        <v>5750</v>
      </c>
      <c r="J5122" s="273" t="s">
        <v>373</v>
      </c>
      <c r="K5122" s="275">
        <v>0.89993999999999996</v>
      </c>
      <c r="L5122" s="275">
        <v>0.89993999999999996</v>
      </c>
      <c r="M5122" s="275">
        <v>0.79687300000000005</v>
      </c>
      <c r="N5122" s="276">
        <v>11.452652399048816</v>
      </c>
      <c r="O5122" s="273"/>
      <c r="P5122" s="273"/>
    </row>
    <row r="5123" spans="1:16" s="11" customFormat="1">
      <c r="A5123" s="271">
        <v>5120</v>
      </c>
      <c r="C5123" s="272" t="s">
        <v>729</v>
      </c>
      <c r="D5123" s="272" t="s">
        <v>1276</v>
      </c>
      <c r="E5123" s="272"/>
      <c r="F5123" s="273" t="s">
        <v>8703</v>
      </c>
      <c r="G5123" s="274">
        <v>305621140201</v>
      </c>
      <c r="H5123" s="273" t="s">
        <v>5872</v>
      </c>
      <c r="I5123" s="273" t="s">
        <v>5750</v>
      </c>
      <c r="J5123" s="273" t="s">
        <v>373</v>
      </c>
      <c r="K5123" s="275">
        <v>0.38200000000000001</v>
      </c>
      <c r="L5123" s="275">
        <v>0.38200000000000001</v>
      </c>
      <c r="M5123" s="275">
        <v>0.34128599999999998</v>
      </c>
      <c r="N5123" s="276">
        <v>10.65811518324608</v>
      </c>
      <c r="O5123" s="273"/>
      <c r="P5123" s="273"/>
    </row>
    <row r="5124" spans="1:16" s="11" customFormat="1">
      <c r="A5124" s="271">
        <v>5121</v>
      </c>
      <c r="C5124" s="272" t="s">
        <v>729</v>
      </c>
      <c r="D5124" s="272" t="s">
        <v>1276</v>
      </c>
      <c r="E5124" s="272"/>
      <c r="F5124" s="273" t="s">
        <v>4939</v>
      </c>
      <c r="G5124" s="274">
        <v>305621240102</v>
      </c>
      <c r="H5124" s="273" t="s">
        <v>8717</v>
      </c>
      <c r="I5124" s="273" t="s">
        <v>5750</v>
      </c>
      <c r="J5124" s="273" t="s">
        <v>373</v>
      </c>
      <c r="K5124" s="275">
        <v>0.40423999999999999</v>
      </c>
      <c r="L5124" s="275">
        <v>0.40423999999999999</v>
      </c>
      <c r="M5124" s="275">
        <v>0.36227599999999999</v>
      </c>
      <c r="N5124" s="276">
        <v>10.380961804868395</v>
      </c>
      <c r="O5124" s="273"/>
      <c r="P5124" s="273"/>
    </row>
    <row r="5125" spans="1:16" s="11" customFormat="1">
      <c r="A5125" s="271">
        <v>5122</v>
      </c>
      <c r="C5125" s="272" t="s">
        <v>729</v>
      </c>
      <c r="D5125" s="272" t="s">
        <v>1276</v>
      </c>
      <c r="E5125" s="272"/>
      <c r="F5125" s="273" t="s">
        <v>4935</v>
      </c>
      <c r="G5125" s="274">
        <v>305621240201</v>
      </c>
      <c r="H5125" s="273" t="s">
        <v>8718</v>
      </c>
      <c r="I5125" s="273" t="s">
        <v>5750</v>
      </c>
      <c r="J5125" s="273" t="s">
        <v>373</v>
      </c>
      <c r="K5125" s="275">
        <v>0.50439999999999996</v>
      </c>
      <c r="L5125" s="275">
        <v>0.50439999999999996</v>
      </c>
      <c r="M5125" s="275">
        <v>0.45341399999999998</v>
      </c>
      <c r="N5125" s="276">
        <v>10.108247422680408</v>
      </c>
      <c r="O5125" s="273"/>
      <c r="P5125" s="273"/>
    </row>
    <row r="5126" spans="1:16" s="11" customFormat="1">
      <c r="A5126" s="271">
        <v>5123</v>
      </c>
      <c r="C5126" s="272" t="s">
        <v>729</v>
      </c>
      <c r="D5126" s="272" t="s">
        <v>1276</v>
      </c>
      <c r="E5126" s="272"/>
      <c r="F5126" s="273" t="s">
        <v>4941</v>
      </c>
      <c r="G5126" s="274">
        <v>305621440101</v>
      </c>
      <c r="H5126" s="273" t="s">
        <v>8719</v>
      </c>
      <c r="I5126" s="273" t="s">
        <v>5750</v>
      </c>
      <c r="J5126" s="273" t="s">
        <v>373</v>
      </c>
      <c r="K5126" s="275">
        <v>0.53800000000000003</v>
      </c>
      <c r="L5126" s="275">
        <v>0.53800000000000003</v>
      </c>
      <c r="M5126" s="275">
        <v>0.48736200000000002</v>
      </c>
      <c r="N5126" s="276">
        <v>9.4122676579925688</v>
      </c>
      <c r="O5126" s="273"/>
      <c r="P5126" s="273"/>
    </row>
    <row r="5127" spans="1:16" s="11" customFormat="1">
      <c r="A5127" s="271">
        <v>5124</v>
      </c>
      <c r="C5127" s="272" t="s">
        <v>729</v>
      </c>
      <c r="D5127" s="272" t="s">
        <v>1276</v>
      </c>
      <c r="E5127" s="272"/>
      <c r="F5127" s="273" t="s">
        <v>8720</v>
      </c>
      <c r="G5127" s="274">
        <v>305621340102</v>
      </c>
      <c r="H5127" s="273" t="s">
        <v>8721</v>
      </c>
      <c r="I5127" s="273" t="s">
        <v>5750</v>
      </c>
      <c r="J5127" s="273" t="s">
        <v>373</v>
      </c>
      <c r="K5127" s="275">
        <v>0.83140000000000003</v>
      </c>
      <c r="L5127" s="275">
        <v>0.83140000000000003</v>
      </c>
      <c r="M5127" s="275">
        <v>0.75326300000000002</v>
      </c>
      <c r="N5127" s="276">
        <v>9.3982439259081083</v>
      </c>
      <c r="O5127" s="273"/>
      <c r="P5127" s="273"/>
    </row>
    <row r="5128" spans="1:16" s="11" customFormat="1">
      <c r="A5128" s="271">
        <v>5125</v>
      </c>
      <c r="C5128" s="272" t="s">
        <v>729</v>
      </c>
      <c r="D5128" s="272" t="s">
        <v>1276</v>
      </c>
      <c r="E5128" s="272"/>
      <c r="F5128" s="273" t="s">
        <v>4939</v>
      </c>
      <c r="G5128" s="274">
        <v>305621240103</v>
      </c>
      <c r="H5128" s="273" t="s">
        <v>8722</v>
      </c>
      <c r="I5128" s="273" t="s">
        <v>5750</v>
      </c>
      <c r="J5128" s="273" t="s">
        <v>373</v>
      </c>
      <c r="K5128" s="275">
        <v>0.65429999999999999</v>
      </c>
      <c r="L5128" s="275">
        <v>0.65429999999999999</v>
      </c>
      <c r="M5128" s="275">
        <v>0.59799199999999997</v>
      </c>
      <c r="N5128" s="276">
        <v>8.6058383004737919</v>
      </c>
      <c r="O5128" s="273"/>
      <c r="P5128" s="273"/>
    </row>
    <row r="5129" spans="1:16" s="11" customFormat="1">
      <c r="A5129" s="271">
        <v>5126</v>
      </c>
      <c r="C5129" s="272" t="s">
        <v>729</v>
      </c>
      <c r="D5129" s="272" t="s">
        <v>1276</v>
      </c>
      <c r="E5129" s="272"/>
      <c r="F5129" s="273" t="s">
        <v>4933</v>
      </c>
      <c r="G5129" s="274">
        <v>305621240304</v>
      </c>
      <c r="H5129" s="273" t="s">
        <v>8723</v>
      </c>
      <c r="I5129" s="273" t="s">
        <v>5750</v>
      </c>
      <c r="J5129" s="273" t="s">
        <v>373</v>
      </c>
      <c r="K5129" s="275">
        <v>0.505</v>
      </c>
      <c r="L5129" s="275">
        <v>0.505</v>
      </c>
      <c r="M5129" s="275">
        <v>0.46227000000000001</v>
      </c>
      <c r="N5129" s="276">
        <v>8.4613861386138591</v>
      </c>
      <c r="O5129" s="273"/>
      <c r="P5129" s="273"/>
    </row>
    <row r="5130" spans="1:16" s="11" customFormat="1">
      <c r="A5130" s="271">
        <v>5127</v>
      </c>
      <c r="C5130" s="272" t="s">
        <v>729</v>
      </c>
      <c r="D5130" s="272" t="s">
        <v>1276</v>
      </c>
      <c r="E5130" s="272"/>
      <c r="F5130" s="273" t="s">
        <v>4935</v>
      </c>
      <c r="G5130" s="274">
        <v>305621240202</v>
      </c>
      <c r="H5130" s="273" t="s">
        <v>8724</v>
      </c>
      <c r="I5130" s="273" t="s">
        <v>5750</v>
      </c>
      <c r="J5130" s="273" t="s">
        <v>373</v>
      </c>
      <c r="K5130" s="275">
        <v>0.36080000000000001</v>
      </c>
      <c r="L5130" s="275">
        <v>0.36080000000000001</v>
      </c>
      <c r="M5130" s="275">
        <v>0.33151700000000001</v>
      </c>
      <c r="N5130" s="276">
        <v>8.116130820399114</v>
      </c>
      <c r="O5130" s="273"/>
      <c r="P5130" s="273"/>
    </row>
    <row r="5131" spans="1:16" s="11" customFormat="1">
      <c r="A5131" s="271">
        <v>5128</v>
      </c>
      <c r="C5131" s="272" t="s">
        <v>729</v>
      </c>
      <c r="D5131" s="272" t="s">
        <v>1276</v>
      </c>
      <c r="E5131" s="272"/>
      <c r="F5131" s="273" t="s">
        <v>4935</v>
      </c>
      <c r="G5131" s="274">
        <v>305621240203</v>
      </c>
      <c r="H5131" s="273" t="s">
        <v>8725</v>
      </c>
      <c r="I5131" s="273" t="s">
        <v>5750</v>
      </c>
      <c r="J5131" s="273" t="s">
        <v>373</v>
      </c>
      <c r="K5131" s="275">
        <v>0.65500000000000003</v>
      </c>
      <c r="L5131" s="275">
        <v>0.65500000000000003</v>
      </c>
      <c r="M5131" s="275">
        <v>0.60353199999999996</v>
      </c>
      <c r="N5131" s="276">
        <v>7.8577099236641326</v>
      </c>
      <c r="O5131" s="273"/>
      <c r="P5131" s="273"/>
    </row>
    <row r="5132" spans="1:16" s="11" customFormat="1">
      <c r="A5132" s="271">
        <v>5129</v>
      </c>
      <c r="C5132" s="272" t="s">
        <v>729</v>
      </c>
      <c r="D5132" s="272" t="s">
        <v>1276</v>
      </c>
      <c r="E5132" s="272"/>
      <c r="F5132" s="273" t="s">
        <v>8720</v>
      </c>
      <c r="G5132" s="274">
        <v>305621340103</v>
      </c>
      <c r="H5132" s="273" t="s">
        <v>8726</v>
      </c>
      <c r="I5132" s="273" t="s">
        <v>5750</v>
      </c>
      <c r="J5132" s="273" t="s">
        <v>373</v>
      </c>
      <c r="K5132" s="275">
        <v>0.71889999999999998</v>
      </c>
      <c r="L5132" s="275">
        <v>0.71889999999999998</v>
      </c>
      <c r="M5132" s="275">
        <v>0.66617099999999996</v>
      </c>
      <c r="N5132" s="276">
        <v>7.3346779802476041</v>
      </c>
      <c r="O5132" s="273"/>
      <c r="P5132" s="273"/>
    </row>
    <row r="5133" spans="1:16" s="11" customFormat="1">
      <c r="A5133" s="271">
        <v>5130</v>
      </c>
      <c r="C5133" s="272" t="s">
        <v>729</v>
      </c>
      <c r="D5133" s="272" t="s">
        <v>1276</v>
      </c>
      <c r="E5133" s="272"/>
      <c r="F5133" s="273" t="s">
        <v>4937</v>
      </c>
      <c r="G5133" s="274">
        <v>305121140204</v>
      </c>
      <c r="H5133" s="273" t="s">
        <v>8727</v>
      </c>
      <c r="I5133" s="273" t="s">
        <v>5750</v>
      </c>
      <c r="J5133" s="273" t="s">
        <v>373</v>
      </c>
      <c r="K5133" s="275">
        <v>0.40970000000000001</v>
      </c>
      <c r="L5133" s="275">
        <v>0.40970000000000001</v>
      </c>
      <c r="M5133" s="275">
        <v>0.38001000000000001</v>
      </c>
      <c r="N5133" s="276">
        <v>7.2467659262875257</v>
      </c>
      <c r="O5133" s="273"/>
      <c r="P5133" s="273"/>
    </row>
    <row r="5134" spans="1:16" s="11" customFormat="1">
      <c r="A5134" s="271">
        <v>5131</v>
      </c>
      <c r="C5134" s="272" t="s">
        <v>729</v>
      </c>
      <c r="D5134" s="272" t="s">
        <v>1276</v>
      </c>
      <c r="E5134" s="272"/>
      <c r="F5134" s="273" t="s">
        <v>4941</v>
      </c>
      <c r="G5134" s="274">
        <v>305621440103</v>
      </c>
      <c r="H5134" s="273" t="s">
        <v>8728</v>
      </c>
      <c r="I5134" s="273" t="s">
        <v>5750</v>
      </c>
      <c r="J5134" s="273" t="s">
        <v>373</v>
      </c>
      <c r="K5134" s="275">
        <v>0.74760000000000004</v>
      </c>
      <c r="L5134" s="275">
        <v>0.74760000000000004</v>
      </c>
      <c r="M5134" s="275">
        <v>0.70150599999999996</v>
      </c>
      <c r="N5134" s="276">
        <v>6.1655965757089453</v>
      </c>
      <c r="O5134" s="273"/>
      <c r="P5134" s="273"/>
    </row>
    <row r="5135" spans="1:16" s="11" customFormat="1">
      <c r="A5135" s="271">
        <v>5132</v>
      </c>
      <c r="C5135" s="272" t="s">
        <v>729</v>
      </c>
      <c r="D5135" s="272" t="s">
        <v>1276</v>
      </c>
      <c r="E5135" s="272"/>
      <c r="F5135" s="273" t="s">
        <v>8720</v>
      </c>
      <c r="G5135" s="274">
        <v>305621340101</v>
      </c>
      <c r="H5135" s="273" t="s">
        <v>8729</v>
      </c>
      <c r="I5135" s="273" t="s">
        <v>5750</v>
      </c>
      <c r="J5135" s="273" t="s">
        <v>373</v>
      </c>
      <c r="K5135" s="275">
        <v>0.51659999999999995</v>
      </c>
      <c r="L5135" s="275">
        <v>0.51659999999999995</v>
      </c>
      <c r="M5135" s="275">
        <v>0.48660300000000001</v>
      </c>
      <c r="N5135" s="276">
        <v>5.8066202090592229</v>
      </c>
      <c r="O5135" s="273"/>
      <c r="P5135" s="273"/>
    </row>
    <row r="5136" spans="1:16" s="11" customFormat="1">
      <c r="A5136" s="271">
        <v>5133</v>
      </c>
      <c r="C5136" s="272" t="s">
        <v>729</v>
      </c>
      <c r="D5136" s="272" t="s">
        <v>1276</v>
      </c>
      <c r="E5136" s="272"/>
      <c r="F5136" s="273" t="s">
        <v>4941</v>
      </c>
      <c r="G5136" s="274">
        <v>305621440104</v>
      </c>
      <c r="H5136" s="273" t="s">
        <v>8730</v>
      </c>
      <c r="I5136" s="273" t="s">
        <v>5750</v>
      </c>
      <c r="J5136" s="273" t="s">
        <v>373</v>
      </c>
      <c r="K5136" s="275">
        <v>0.86</v>
      </c>
      <c r="L5136" s="275">
        <v>0.86</v>
      </c>
      <c r="M5136" s="275">
        <v>0.81310300000000002</v>
      </c>
      <c r="N5136" s="276">
        <v>5.4531395348837171</v>
      </c>
      <c r="O5136" s="273"/>
      <c r="P5136" s="273"/>
    </row>
    <row r="5137" spans="1:16" s="11" customFormat="1">
      <c r="A5137" s="271">
        <v>5134</v>
      </c>
      <c r="C5137" s="272" t="s">
        <v>729</v>
      </c>
      <c r="D5137" s="272" t="s">
        <v>1276</v>
      </c>
      <c r="E5137" s="272"/>
      <c r="F5137" s="273" t="s">
        <v>4937</v>
      </c>
      <c r="G5137" s="274">
        <v>305121140203</v>
      </c>
      <c r="H5137" s="273" t="s">
        <v>8731</v>
      </c>
      <c r="I5137" s="273" t="s">
        <v>5750</v>
      </c>
      <c r="J5137" s="273" t="s">
        <v>373</v>
      </c>
      <c r="K5137" s="275">
        <v>1.0224</v>
      </c>
      <c r="L5137" s="275">
        <v>1.0224</v>
      </c>
      <c r="M5137" s="275">
        <v>0.97640000000000005</v>
      </c>
      <c r="N5137" s="276">
        <v>4.4992175273865351</v>
      </c>
      <c r="O5137" s="273"/>
      <c r="P5137" s="273"/>
    </row>
    <row r="5138" spans="1:16" s="11" customFormat="1">
      <c r="A5138" s="271">
        <v>5135</v>
      </c>
      <c r="C5138" s="272" t="s">
        <v>729</v>
      </c>
      <c r="D5138" s="272" t="s">
        <v>1276</v>
      </c>
      <c r="E5138" s="272"/>
      <c r="F5138" s="273" t="s">
        <v>4941</v>
      </c>
      <c r="G5138" s="274">
        <v>305621440102</v>
      </c>
      <c r="H5138" s="273" t="s">
        <v>8732</v>
      </c>
      <c r="I5138" s="273" t="s">
        <v>5750</v>
      </c>
      <c r="J5138" s="273" t="s">
        <v>373</v>
      </c>
      <c r="K5138" s="275">
        <v>0.52700000000000002</v>
      </c>
      <c r="L5138" s="275">
        <v>0.52700000000000002</v>
      </c>
      <c r="M5138" s="275">
        <v>0.51272099999999998</v>
      </c>
      <c r="N5138" s="276">
        <v>2.7094876660341631</v>
      </c>
      <c r="O5138" s="273"/>
      <c r="P5138" s="273"/>
    </row>
    <row r="5139" spans="1:16" s="11" customFormat="1">
      <c r="A5139" s="271">
        <v>5136</v>
      </c>
      <c r="C5139" s="272" t="s">
        <v>729</v>
      </c>
      <c r="D5139" s="272" t="s">
        <v>1276</v>
      </c>
      <c r="E5139" s="272"/>
      <c r="F5139" s="273" t="s">
        <v>4937</v>
      </c>
      <c r="G5139" s="274">
        <v>305121140202</v>
      </c>
      <c r="H5139" s="273" t="s">
        <v>8733</v>
      </c>
      <c r="I5139" s="273" t="s">
        <v>5750</v>
      </c>
      <c r="J5139" s="273" t="s">
        <v>373</v>
      </c>
      <c r="K5139" s="275">
        <v>0.32716000000000001</v>
      </c>
      <c r="L5139" s="275">
        <v>0.32716000000000001</v>
      </c>
      <c r="M5139" s="275">
        <v>0.32656499999999999</v>
      </c>
      <c r="N5139" s="276">
        <v>0.18186819904634191</v>
      </c>
      <c r="O5139" s="273"/>
      <c r="P5139" s="273"/>
    </row>
    <row r="5140" spans="1:16" s="11" customFormat="1">
      <c r="A5140" s="271">
        <v>5137</v>
      </c>
      <c r="C5140" s="272" t="s">
        <v>729</v>
      </c>
      <c r="D5140" s="272" t="s">
        <v>1276</v>
      </c>
      <c r="E5140" s="272"/>
      <c r="F5140" s="273" t="s">
        <v>8734</v>
      </c>
      <c r="G5140" s="274">
        <v>305621240401</v>
      </c>
      <c r="H5140" s="273" t="s">
        <v>8735</v>
      </c>
      <c r="I5140" s="273" t="s">
        <v>5750</v>
      </c>
      <c r="J5140" s="273" t="s">
        <v>373</v>
      </c>
      <c r="K5140" s="275">
        <v>0.33029999999999998</v>
      </c>
      <c r="L5140" s="275">
        <v>0.33029999999999998</v>
      </c>
      <c r="M5140" s="275">
        <v>0.32690599999999997</v>
      </c>
      <c r="N5140" s="276">
        <v>1.0275507114744196</v>
      </c>
      <c r="O5140" s="273"/>
      <c r="P5140" s="273"/>
    </row>
    <row r="5141" spans="1:16" s="11" customFormat="1">
      <c r="A5141" s="271">
        <v>5138</v>
      </c>
      <c r="C5141" s="272" t="s">
        <v>729</v>
      </c>
      <c r="D5141" s="272" t="s">
        <v>1276</v>
      </c>
      <c r="E5141" s="272"/>
      <c r="F5141" s="273" t="s">
        <v>8703</v>
      </c>
      <c r="G5141" s="274">
        <v>305621140203</v>
      </c>
      <c r="H5141" s="273" t="s">
        <v>8736</v>
      </c>
      <c r="I5141" s="273" t="s">
        <v>5750</v>
      </c>
      <c r="J5141" s="273" t="s">
        <v>373</v>
      </c>
      <c r="K5141" s="275">
        <v>0.38819999999999999</v>
      </c>
      <c r="L5141" s="275">
        <v>0.38819999999999999</v>
      </c>
      <c r="M5141" s="275">
        <v>0.385071</v>
      </c>
      <c r="N5141" s="276">
        <v>0.8060278207109719</v>
      </c>
      <c r="O5141" s="273"/>
      <c r="P5141" s="273"/>
    </row>
    <row r="5142" spans="1:16" s="11" customFormat="1">
      <c r="A5142" s="271">
        <v>5139</v>
      </c>
      <c r="C5142" s="272" t="s">
        <v>729</v>
      </c>
      <c r="D5142" s="272" t="s">
        <v>1276</v>
      </c>
      <c r="E5142" s="272"/>
      <c r="F5142" s="273" t="s">
        <v>8734</v>
      </c>
      <c r="G5142" s="274">
        <v>305621240402</v>
      </c>
      <c r="H5142" s="273" t="s">
        <v>7302</v>
      </c>
      <c r="I5142" s="273" t="s">
        <v>5750</v>
      </c>
      <c r="J5142" s="273" t="s">
        <v>373</v>
      </c>
      <c r="K5142" s="275">
        <v>1.0585</v>
      </c>
      <c r="L5142" s="275">
        <v>1.0585</v>
      </c>
      <c r="M5142" s="275">
        <v>1.028222</v>
      </c>
      <c r="N5142" s="276">
        <v>2.8604629192253213</v>
      </c>
      <c r="O5142" s="273"/>
      <c r="P5142" s="273"/>
    </row>
    <row r="5143" spans="1:16" s="11" customFormat="1">
      <c r="A5143" s="271">
        <v>5140</v>
      </c>
      <c r="C5143" s="272" t="s">
        <v>729</v>
      </c>
      <c r="D5143" s="272" t="s">
        <v>1276</v>
      </c>
      <c r="E5143" s="272"/>
      <c r="F5143" s="273" t="s">
        <v>8703</v>
      </c>
      <c r="G5143" s="274">
        <v>305621140202</v>
      </c>
      <c r="H5143" s="273" t="s">
        <v>8737</v>
      </c>
      <c r="I5143" s="273" t="s">
        <v>5750</v>
      </c>
      <c r="J5143" s="273" t="s">
        <v>373</v>
      </c>
      <c r="K5143" s="275">
        <v>0.12</v>
      </c>
      <c r="L5143" s="275">
        <v>0.12</v>
      </c>
      <c r="M5143" s="275">
        <v>0.116683</v>
      </c>
      <c r="N5143" s="276">
        <v>2.7641666666666671</v>
      </c>
      <c r="O5143" s="273"/>
      <c r="P5143" s="273"/>
    </row>
    <row r="5144" spans="1:16" s="11" customFormat="1">
      <c r="A5144" s="271">
        <v>5141</v>
      </c>
      <c r="C5144" s="272" t="s">
        <v>729</v>
      </c>
      <c r="D5144" s="272" t="s">
        <v>1276</v>
      </c>
      <c r="E5144" s="272"/>
      <c r="F5144" s="273" t="s">
        <v>4943</v>
      </c>
      <c r="G5144" s="274">
        <v>305621140101</v>
      </c>
      <c r="H5144" s="273" t="s">
        <v>6668</v>
      </c>
      <c r="I5144" s="273" t="s">
        <v>5750</v>
      </c>
      <c r="J5144" s="273" t="s">
        <v>373</v>
      </c>
      <c r="K5144" s="275">
        <v>7.9850000000000004E-2</v>
      </c>
      <c r="L5144" s="275">
        <v>7.9850000000000004E-2</v>
      </c>
      <c r="M5144" s="275">
        <v>7.7766000000000002E-2</v>
      </c>
      <c r="N5144" s="276">
        <v>2.609893550407016</v>
      </c>
      <c r="O5144" s="273"/>
      <c r="P5144" s="273"/>
    </row>
    <row r="5145" spans="1:16" s="11" customFormat="1">
      <c r="A5145" s="271">
        <v>5142</v>
      </c>
      <c r="C5145" s="272" t="s">
        <v>729</v>
      </c>
      <c r="D5145" s="272" t="s">
        <v>1477</v>
      </c>
      <c r="E5145" s="272"/>
      <c r="F5145" s="273" t="s">
        <v>8738</v>
      </c>
      <c r="G5145" s="274">
        <v>305121440202</v>
      </c>
      <c r="H5145" s="273" t="s">
        <v>8739</v>
      </c>
      <c r="I5145" s="273" t="s">
        <v>5762</v>
      </c>
      <c r="J5145" s="273" t="s">
        <v>373</v>
      </c>
      <c r="K5145" s="275">
        <v>4.5060000000000003E-2</v>
      </c>
      <c r="L5145" s="275">
        <v>4.5060000000000003E-2</v>
      </c>
      <c r="M5145" s="275">
        <v>4.4814E-2</v>
      </c>
      <c r="N5145" s="276">
        <v>0.54593874833555955</v>
      </c>
      <c r="O5145" s="273"/>
      <c r="P5145" s="273"/>
    </row>
    <row r="5146" spans="1:16" s="11" customFormat="1">
      <c r="A5146" s="271">
        <v>5143</v>
      </c>
      <c r="C5146" s="272" t="s">
        <v>729</v>
      </c>
      <c r="D5146" s="272" t="s">
        <v>1477</v>
      </c>
      <c r="E5146" s="272"/>
      <c r="F5146" s="273" t="s">
        <v>4952</v>
      </c>
      <c r="G5146" s="274">
        <v>305121440702</v>
      </c>
      <c r="H5146" s="273" t="s">
        <v>8740</v>
      </c>
      <c r="I5146" s="273" t="s">
        <v>5750</v>
      </c>
      <c r="J5146" s="273" t="s">
        <v>373</v>
      </c>
      <c r="K5146" s="275">
        <v>0.56781999999999999</v>
      </c>
      <c r="L5146" s="275">
        <v>0.56781999999999999</v>
      </c>
      <c r="M5146" s="275">
        <v>0.56501699999999999</v>
      </c>
      <c r="N5146" s="276">
        <v>0.49364235144940294</v>
      </c>
      <c r="O5146" s="273"/>
      <c r="P5146" s="273"/>
    </row>
    <row r="5147" spans="1:16" s="11" customFormat="1">
      <c r="A5147" s="271">
        <v>5144</v>
      </c>
      <c r="C5147" s="272" t="s">
        <v>729</v>
      </c>
      <c r="D5147" s="272" t="s">
        <v>1477</v>
      </c>
      <c r="E5147" s="272"/>
      <c r="F5147" s="273" t="s">
        <v>4958</v>
      </c>
      <c r="G5147" s="274">
        <v>305121540103</v>
      </c>
      <c r="H5147" s="273" t="s">
        <v>8741</v>
      </c>
      <c r="I5147" s="273" t="s">
        <v>5762</v>
      </c>
      <c r="J5147" s="273" t="s">
        <v>373</v>
      </c>
      <c r="K5147" s="275">
        <v>0.64510000000000001</v>
      </c>
      <c r="L5147" s="275">
        <v>0.64510000000000001</v>
      </c>
      <c r="M5147" s="275">
        <v>0.45376</v>
      </c>
      <c r="N5147" s="276">
        <v>29.660517749186173</v>
      </c>
      <c r="O5147" s="273"/>
      <c r="P5147" s="273"/>
    </row>
    <row r="5148" spans="1:16" s="11" customFormat="1">
      <c r="A5148" s="271">
        <v>5145</v>
      </c>
      <c r="C5148" s="272" t="s">
        <v>729</v>
      </c>
      <c r="D5148" s="272" t="s">
        <v>1477</v>
      </c>
      <c r="E5148" s="272"/>
      <c r="F5148" s="273" t="s">
        <v>8742</v>
      </c>
      <c r="G5148" s="274">
        <v>305121540303</v>
      </c>
      <c r="H5148" s="273" t="s">
        <v>8743</v>
      </c>
      <c r="I5148" s="273" t="s">
        <v>5762</v>
      </c>
      <c r="J5148" s="273" t="s">
        <v>373</v>
      </c>
      <c r="K5148" s="275">
        <v>0.377</v>
      </c>
      <c r="L5148" s="275">
        <v>0.377</v>
      </c>
      <c r="M5148" s="275">
        <v>0.27482000000000001</v>
      </c>
      <c r="N5148" s="276">
        <v>27.103448275862068</v>
      </c>
      <c r="O5148" s="273"/>
      <c r="P5148" s="273"/>
    </row>
    <row r="5149" spans="1:16" s="11" customFormat="1">
      <c r="A5149" s="271">
        <v>5146</v>
      </c>
      <c r="C5149" s="272" t="s">
        <v>729</v>
      </c>
      <c r="D5149" s="272" t="s">
        <v>1477</v>
      </c>
      <c r="E5149" s="272"/>
      <c r="F5149" s="273" t="s">
        <v>4970</v>
      </c>
      <c r="G5149" s="274">
        <v>305121540205</v>
      </c>
      <c r="H5149" s="273" t="s">
        <v>8744</v>
      </c>
      <c r="I5149" s="273" t="s">
        <v>5762</v>
      </c>
      <c r="J5149" s="273" t="s">
        <v>373</v>
      </c>
      <c r="K5149" s="275">
        <v>0.5534</v>
      </c>
      <c r="L5149" s="275">
        <v>0.5534</v>
      </c>
      <c r="M5149" s="275">
        <v>0.40689500000000001</v>
      </c>
      <c r="N5149" s="276">
        <v>26.473617636429346</v>
      </c>
      <c r="O5149" s="273"/>
      <c r="P5149" s="273"/>
    </row>
    <row r="5150" spans="1:16" s="11" customFormat="1">
      <c r="A5150" s="271">
        <v>5147</v>
      </c>
      <c r="C5150" s="272" t="s">
        <v>729</v>
      </c>
      <c r="D5150" s="272" t="s">
        <v>1477</v>
      </c>
      <c r="E5150" s="272"/>
      <c r="F5150" s="273" t="s">
        <v>4970</v>
      </c>
      <c r="G5150" s="274">
        <v>305121540202</v>
      </c>
      <c r="H5150" s="273" t="s">
        <v>8745</v>
      </c>
      <c r="I5150" s="273" t="s">
        <v>5762</v>
      </c>
      <c r="J5150" s="273" t="s">
        <v>373</v>
      </c>
      <c r="K5150" s="275">
        <v>0.34320000000000001</v>
      </c>
      <c r="L5150" s="275">
        <v>0.34320000000000001</v>
      </c>
      <c r="M5150" s="275">
        <v>0.26016400000000001</v>
      </c>
      <c r="N5150" s="276">
        <v>24.194638694638691</v>
      </c>
      <c r="O5150" s="273"/>
      <c r="P5150" s="273"/>
    </row>
    <row r="5151" spans="1:16" s="11" customFormat="1">
      <c r="A5151" s="271">
        <v>5148</v>
      </c>
      <c r="C5151" s="272" t="s">
        <v>729</v>
      </c>
      <c r="D5151" s="272" t="s">
        <v>1477</v>
      </c>
      <c r="E5151" s="272"/>
      <c r="F5151" s="273" t="s">
        <v>4962</v>
      </c>
      <c r="G5151" s="274">
        <v>305112240203</v>
      </c>
      <c r="H5151" s="273" t="s">
        <v>8746</v>
      </c>
      <c r="I5151" s="273" t="s">
        <v>5762</v>
      </c>
      <c r="J5151" s="273" t="s">
        <v>373</v>
      </c>
      <c r="K5151" s="275">
        <v>0.68540000000000001</v>
      </c>
      <c r="L5151" s="275">
        <v>0.68540000000000001</v>
      </c>
      <c r="M5151" s="275">
        <v>0.52052399999999999</v>
      </c>
      <c r="N5151" s="276">
        <v>24.05544207761891</v>
      </c>
      <c r="O5151" s="273"/>
      <c r="P5151" s="273"/>
    </row>
    <row r="5152" spans="1:16" s="11" customFormat="1">
      <c r="A5152" s="271">
        <v>5149</v>
      </c>
      <c r="C5152" s="272" t="s">
        <v>729</v>
      </c>
      <c r="D5152" s="272" t="s">
        <v>1477</v>
      </c>
      <c r="E5152" s="272"/>
      <c r="F5152" s="273" t="s">
        <v>4970</v>
      </c>
      <c r="G5152" s="274">
        <v>305121540203</v>
      </c>
      <c r="H5152" s="273" t="s">
        <v>8747</v>
      </c>
      <c r="I5152" s="273" t="s">
        <v>5762</v>
      </c>
      <c r="J5152" s="273" t="s">
        <v>373</v>
      </c>
      <c r="K5152" s="275">
        <v>0.58889000000000002</v>
      </c>
      <c r="L5152" s="275">
        <v>0.58889000000000002</v>
      </c>
      <c r="M5152" s="275">
        <v>0.45461800000000002</v>
      </c>
      <c r="N5152" s="276">
        <v>22.80086263988181</v>
      </c>
      <c r="O5152" s="273"/>
      <c r="P5152" s="273"/>
    </row>
    <row r="5153" spans="1:16" s="11" customFormat="1">
      <c r="A5153" s="271">
        <v>5150</v>
      </c>
      <c r="C5153" s="272" t="s">
        <v>729</v>
      </c>
      <c r="D5153" s="272" t="s">
        <v>1477</v>
      </c>
      <c r="E5153" s="272"/>
      <c r="F5153" s="273" t="s">
        <v>8748</v>
      </c>
      <c r="G5153" s="274">
        <v>305121440401</v>
      </c>
      <c r="H5153" s="273" t="s">
        <v>8749</v>
      </c>
      <c r="I5153" s="273" t="s">
        <v>5750</v>
      </c>
      <c r="J5153" s="273" t="s">
        <v>373</v>
      </c>
      <c r="K5153" s="275">
        <v>0.84919999999999995</v>
      </c>
      <c r="L5153" s="275">
        <v>0.84919999999999995</v>
      </c>
      <c r="M5153" s="275">
        <v>0.65923299999999996</v>
      </c>
      <c r="N5153" s="276">
        <v>22.37011304757419</v>
      </c>
      <c r="O5153" s="273"/>
      <c r="P5153" s="273"/>
    </row>
    <row r="5154" spans="1:16" s="11" customFormat="1">
      <c r="A5154" s="271">
        <v>5151</v>
      </c>
      <c r="C5154" s="272" t="s">
        <v>729</v>
      </c>
      <c r="D5154" s="272" t="s">
        <v>1477</v>
      </c>
      <c r="E5154" s="272"/>
      <c r="F5154" s="273" t="s">
        <v>4950</v>
      </c>
      <c r="G5154" s="274">
        <v>305121140303</v>
      </c>
      <c r="H5154" s="273" t="s">
        <v>6898</v>
      </c>
      <c r="I5154" s="273" t="s">
        <v>5750</v>
      </c>
      <c r="J5154" s="273" t="s">
        <v>373</v>
      </c>
      <c r="K5154" s="275">
        <v>0.30420000000000003</v>
      </c>
      <c r="L5154" s="275">
        <v>0.30420000000000003</v>
      </c>
      <c r="M5154" s="275">
        <v>0.23975099999999999</v>
      </c>
      <c r="N5154" s="276">
        <v>21.18639053254439</v>
      </c>
      <c r="O5154" s="273"/>
      <c r="P5154" s="273"/>
    </row>
    <row r="5155" spans="1:16" s="11" customFormat="1">
      <c r="A5155" s="271">
        <v>5152</v>
      </c>
      <c r="C5155" s="272" t="s">
        <v>729</v>
      </c>
      <c r="D5155" s="272" t="s">
        <v>1477</v>
      </c>
      <c r="E5155" s="272"/>
      <c r="F5155" s="273" t="s">
        <v>8742</v>
      </c>
      <c r="G5155" s="274">
        <v>305121540301</v>
      </c>
      <c r="H5155" s="273" t="s">
        <v>6124</v>
      </c>
      <c r="I5155" s="273" t="s">
        <v>5762</v>
      </c>
      <c r="J5155" s="273" t="s">
        <v>373</v>
      </c>
      <c r="K5155" s="275">
        <v>0.35659999999999997</v>
      </c>
      <c r="L5155" s="275">
        <v>0.35659999999999997</v>
      </c>
      <c r="M5155" s="275">
        <v>0.28115600000000002</v>
      </c>
      <c r="N5155" s="276">
        <v>21.156477846326403</v>
      </c>
      <c r="O5155" s="273"/>
      <c r="P5155" s="273"/>
    </row>
    <row r="5156" spans="1:16" s="11" customFormat="1">
      <c r="A5156" s="271">
        <v>5153</v>
      </c>
      <c r="C5156" s="272" t="s">
        <v>729</v>
      </c>
      <c r="D5156" s="272" t="s">
        <v>1477</v>
      </c>
      <c r="E5156" s="272"/>
      <c r="F5156" s="273" t="s">
        <v>4952</v>
      </c>
      <c r="G5156" s="274">
        <v>305121440701</v>
      </c>
      <c r="H5156" s="273" t="s">
        <v>8750</v>
      </c>
      <c r="I5156" s="273" t="s">
        <v>5750</v>
      </c>
      <c r="J5156" s="273" t="s">
        <v>373</v>
      </c>
      <c r="K5156" s="275">
        <v>0.65039999999999998</v>
      </c>
      <c r="L5156" s="275">
        <v>0.65039999999999998</v>
      </c>
      <c r="M5156" s="275">
        <v>0.51485099999999995</v>
      </c>
      <c r="N5156" s="276">
        <v>20.840867158671593</v>
      </c>
      <c r="O5156" s="273"/>
      <c r="P5156" s="273"/>
    </row>
    <row r="5157" spans="1:16" s="11" customFormat="1">
      <c r="A5157" s="271">
        <v>5154</v>
      </c>
      <c r="C5157" s="272" t="s">
        <v>729</v>
      </c>
      <c r="D5157" s="272" t="s">
        <v>1477</v>
      </c>
      <c r="E5157" s="272"/>
      <c r="F5157" s="273" t="s">
        <v>4970</v>
      </c>
      <c r="G5157" s="274">
        <v>305121540206</v>
      </c>
      <c r="H5157" s="273" t="s">
        <v>8751</v>
      </c>
      <c r="I5157" s="273" t="s">
        <v>5762</v>
      </c>
      <c r="J5157" s="273" t="s">
        <v>373</v>
      </c>
      <c r="K5157" s="275">
        <v>0.50680000000000003</v>
      </c>
      <c r="L5157" s="275">
        <v>0.50680000000000003</v>
      </c>
      <c r="M5157" s="275">
        <v>0.40252199999999999</v>
      </c>
      <c r="N5157" s="276">
        <v>20.575769534333077</v>
      </c>
      <c r="O5157" s="273"/>
      <c r="P5157" s="273"/>
    </row>
    <row r="5158" spans="1:16" s="11" customFormat="1">
      <c r="A5158" s="271">
        <v>5155</v>
      </c>
      <c r="C5158" s="272" t="s">
        <v>729</v>
      </c>
      <c r="D5158" s="272" t="s">
        <v>1477</v>
      </c>
      <c r="E5158" s="272"/>
      <c r="F5158" s="273" t="s">
        <v>4962</v>
      </c>
      <c r="G5158" s="274">
        <v>305112240204</v>
      </c>
      <c r="H5158" s="273" t="s">
        <v>8752</v>
      </c>
      <c r="I5158" s="273" t="s">
        <v>5762</v>
      </c>
      <c r="J5158" s="273" t="s">
        <v>373</v>
      </c>
      <c r="K5158" s="275">
        <v>0.1014</v>
      </c>
      <c r="L5158" s="275">
        <v>0.1014</v>
      </c>
      <c r="M5158" s="275">
        <v>8.1116999999999995E-2</v>
      </c>
      <c r="N5158" s="276">
        <v>20.002958579881668</v>
      </c>
      <c r="O5158" s="273"/>
      <c r="P5158" s="273"/>
    </row>
    <row r="5159" spans="1:16" s="11" customFormat="1">
      <c r="A5159" s="271">
        <v>5156</v>
      </c>
      <c r="C5159" s="272" t="s">
        <v>729</v>
      </c>
      <c r="D5159" s="272" t="s">
        <v>1477</v>
      </c>
      <c r="E5159" s="272"/>
      <c r="F5159" s="273" t="s">
        <v>4970</v>
      </c>
      <c r="G5159" s="274">
        <v>305121540204</v>
      </c>
      <c r="H5159" s="273" t="s">
        <v>8753</v>
      </c>
      <c r="I5159" s="273" t="s">
        <v>5762</v>
      </c>
      <c r="J5159" s="273" t="s">
        <v>373</v>
      </c>
      <c r="K5159" s="275">
        <v>0.80384999999999995</v>
      </c>
      <c r="L5159" s="275">
        <v>0.80384999999999995</v>
      </c>
      <c r="M5159" s="275">
        <v>0.64843999999999991</v>
      </c>
      <c r="N5159" s="276">
        <v>19.333208932014685</v>
      </c>
      <c r="O5159" s="273"/>
      <c r="P5159" s="273"/>
    </row>
    <row r="5160" spans="1:16" s="11" customFormat="1">
      <c r="A5160" s="271">
        <v>5157</v>
      </c>
      <c r="C5160" s="272" t="s">
        <v>729</v>
      </c>
      <c r="D5160" s="272" t="s">
        <v>1477</v>
      </c>
      <c r="E5160" s="272"/>
      <c r="F5160" s="273" t="s">
        <v>8742</v>
      </c>
      <c r="G5160" s="274">
        <v>305121540302</v>
      </c>
      <c r="H5160" s="273" t="s">
        <v>8754</v>
      </c>
      <c r="I5160" s="273" t="s">
        <v>5762</v>
      </c>
      <c r="J5160" s="273" t="s">
        <v>373</v>
      </c>
      <c r="K5160" s="275">
        <v>0.79600000000000004</v>
      </c>
      <c r="L5160" s="275">
        <v>0.79600000000000004</v>
      </c>
      <c r="M5160" s="275">
        <v>0.64608199999999993</v>
      </c>
      <c r="N5160" s="276">
        <v>18.833919597989961</v>
      </c>
      <c r="O5160" s="273"/>
      <c r="P5160" s="273"/>
    </row>
    <row r="5161" spans="1:16" s="11" customFormat="1">
      <c r="A5161" s="271">
        <v>5158</v>
      </c>
      <c r="C5161" s="272" t="s">
        <v>729</v>
      </c>
      <c r="D5161" s="272" t="s">
        <v>1477</v>
      </c>
      <c r="E5161" s="272"/>
      <c r="F5161" s="273" t="s">
        <v>4956</v>
      </c>
      <c r="G5161" s="274">
        <v>305121140104</v>
      </c>
      <c r="H5161" s="273" t="s">
        <v>8755</v>
      </c>
      <c r="I5161" s="273" t="s">
        <v>5750</v>
      </c>
      <c r="J5161" s="273" t="s">
        <v>373</v>
      </c>
      <c r="K5161" s="275">
        <v>0.60460000000000003</v>
      </c>
      <c r="L5161" s="275">
        <v>0.60460000000000003</v>
      </c>
      <c r="M5161" s="275">
        <v>0.49653399999999998</v>
      </c>
      <c r="N5161" s="276">
        <v>17.873966258683435</v>
      </c>
      <c r="O5161" s="273"/>
      <c r="P5161" s="273"/>
    </row>
    <row r="5162" spans="1:16" s="11" customFormat="1">
      <c r="A5162" s="271">
        <v>5159</v>
      </c>
      <c r="C5162" s="272" t="s">
        <v>729</v>
      </c>
      <c r="D5162" s="272" t="s">
        <v>1477</v>
      </c>
      <c r="E5162" s="272"/>
      <c r="F5162" s="273" t="s">
        <v>4956</v>
      </c>
      <c r="G5162" s="274">
        <v>305121140103</v>
      </c>
      <c r="H5162" s="273" t="s">
        <v>8756</v>
      </c>
      <c r="I5162" s="273" t="s">
        <v>5750</v>
      </c>
      <c r="J5162" s="273" t="s">
        <v>373</v>
      </c>
      <c r="K5162" s="275">
        <v>0.62680000000000002</v>
      </c>
      <c r="L5162" s="275">
        <v>0.62680000000000002</v>
      </c>
      <c r="M5162" s="275">
        <v>0.51626099999999997</v>
      </c>
      <c r="N5162" s="276">
        <v>17.635449904275692</v>
      </c>
      <c r="O5162" s="273"/>
      <c r="P5162" s="273"/>
    </row>
    <row r="5163" spans="1:16" s="11" customFormat="1">
      <c r="A5163" s="271">
        <v>5160</v>
      </c>
      <c r="C5163" s="272" t="s">
        <v>729</v>
      </c>
      <c r="D5163" s="272" t="s">
        <v>1477</v>
      </c>
      <c r="E5163" s="272"/>
      <c r="F5163" s="273" t="s">
        <v>4956</v>
      </c>
      <c r="G5163" s="274">
        <v>305121140105</v>
      </c>
      <c r="H5163" s="273" t="s">
        <v>8757</v>
      </c>
      <c r="I5163" s="273" t="s">
        <v>5750</v>
      </c>
      <c r="J5163" s="273" t="s">
        <v>373</v>
      </c>
      <c r="K5163" s="275">
        <v>0.58940000000000003</v>
      </c>
      <c r="L5163" s="275">
        <v>0.58940000000000003</v>
      </c>
      <c r="M5163" s="275">
        <v>0.48595500000000003</v>
      </c>
      <c r="N5163" s="276">
        <v>17.5508992195453</v>
      </c>
      <c r="O5163" s="273"/>
      <c r="P5163" s="273"/>
    </row>
    <row r="5164" spans="1:16" s="11" customFormat="1">
      <c r="A5164" s="271">
        <v>5161</v>
      </c>
      <c r="C5164" s="272" t="s">
        <v>729</v>
      </c>
      <c r="D5164" s="272" t="s">
        <v>1477</v>
      </c>
      <c r="E5164" s="272"/>
      <c r="F5164" s="273" t="s">
        <v>8758</v>
      </c>
      <c r="G5164" s="274">
        <v>305121340401</v>
      </c>
      <c r="H5164" s="273" t="s">
        <v>8759</v>
      </c>
      <c r="I5164" s="273" t="s">
        <v>5750</v>
      </c>
      <c r="J5164" s="273" t="s">
        <v>373</v>
      </c>
      <c r="K5164" s="275">
        <v>0.42833500000000002</v>
      </c>
      <c r="L5164" s="275">
        <v>0.42833500000000002</v>
      </c>
      <c r="M5164" s="275">
        <v>0.35374899999999998</v>
      </c>
      <c r="N5164" s="276">
        <v>17.413006175073257</v>
      </c>
      <c r="O5164" s="273"/>
      <c r="P5164" s="273"/>
    </row>
    <row r="5165" spans="1:16" s="11" customFormat="1">
      <c r="A5165" s="271">
        <v>5162</v>
      </c>
      <c r="C5165" s="272" t="s">
        <v>729</v>
      </c>
      <c r="D5165" s="272" t="s">
        <v>1477</v>
      </c>
      <c r="E5165" s="272"/>
      <c r="F5165" s="273" t="s">
        <v>8760</v>
      </c>
      <c r="G5165" s="274">
        <v>305121340202</v>
      </c>
      <c r="H5165" s="273" t="s">
        <v>8761</v>
      </c>
      <c r="I5165" s="273" t="s">
        <v>5750</v>
      </c>
      <c r="J5165" s="273" t="s">
        <v>373</v>
      </c>
      <c r="K5165" s="275">
        <v>0.29239999999999999</v>
      </c>
      <c r="L5165" s="275">
        <v>0.29239999999999999</v>
      </c>
      <c r="M5165" s="275">
        <v>0.24331900000000001</v>
      </c>
      <c r="N5165" s="276">
        <v>16.785567715458271</v>
      </c>
      <c r="O5165" s="273"/>
      <c r="P5165" s="273"/>
    </row>
    <row r="5166" spans="1:16" s="11" customFormat="1">
      <c r="A5166" s="271">
        <v>5163</v>
      </c>
      <c r="C5166" s="272" t="s">
        <v>729</v>
      </c>
      <c r="D5166" s="272" t="s">
        <v>1477</v>
      </c>
      <c r="E5166" s="272"/>
      <c r="F5166" s="273" t="s">
        <v>4964</v>
      </c>
      <c r="G5166" s="274">
        <v>305121240102</v>
      </c>
      <c r="H5166" s="273" t="s">
        <v>8762</v>
      </c>
      <c r="I5166" s="273" t="s">
        <v>5750</v>
      </c>
      <c r="J5166" s="273" t="s">
        <v>373</v>
      </c>
      <c r="K5166" s="275">
        <v>0.62660000000000005</v>
      </c>
      <c r="L5166" s="275">
        <v>0.62660000000000005</v>
      </c>
      <c r="M5166" s="275">
        <v>0.52338099999999999</v>
      </c>
      <c r="N5166" s="276">
        <v>16.472869454197266</v>
      </c>
      <c r="O5166" s="273"/>
      <c r="P5166" s="273"/>
    </row>
    <row r="5167" spans="1:16" s="11" customFormat="1">
      <c r="A5167" s="271">
        <v>5164</v>
      </c>
      <c r="C5167" s="272" t="s">
        <v>729</v>
      </c>
      <c r="D5167" s="272" t="s">
        <v>1477</v>
      </c>
      <c r="E5167" s="272"/>
      <c r="F5167" s="273" t="s">
        <v>4964</v>
      </c>
      <c r="G5167" s="274">
        <v>305121240103</v>
      </c>
      <c r="H5167" s="273" t="s">
        <v>8763</v>
      </c>
      <c r="I5167" s="273" t="s">
        <v>5750</v>
      </c>
      <c r="J5167" s="273" t="s">
        <v>373</v>
      </c>
      <c r="K5167" s="275">
        <v>0.49359999999999998</v>
      </c>
      <c r="L5167" s="275">
        <v>0.49359999999999998</v>
      </c>
      <c r="M5167" s="275">
        <v>0.41345100000000001</v>
      </c>
      <c r="N5167" s="276">
        <v>16.237641815235001</v>
      </c>
      <c r="O5167" s="273"/>
      <c r="P5167" s="273"/>
    </row>
    <row r="5168" spans="1:16" s="11" customFormat="1">
      <c r="A5168" s="271">
        <v>5165</v>
      </c>
      <c r="C5168" s="272" t="s">
        <v>729</v>
      </c>
      <c r="D5168" s="272" t="s">
        <v>1477</v>
      </c>
      <c r="E5168" s="272"/>
      <c r="F5168" s="273" t="s">
        <v>8764</v>
      </c>
      <c r="G5168" s="274">
        <v>305121240203</v>
      </c>
      <c r="H5168" s="273" t="s">
        <v>8765</v>
      </c>
      <c r="I5168" s="273" t="s">
        <v>5750</v>
      </c>
      <c r="J5168" s="273" t="s">
        <v>373</v>
      </c>
      <c r="K5168" s="275">
        <v>0.84</v>
      </c>
      <c r="L5168" s="275">
        <v>0.84</v>
      </c>
      <c r="M5168" s="275">
        <v>0.7117</v>
      </c>
      <c r="N5168" s="276">
        <v>15.27380952380952</v>
      </c>
      <c r="O5168" s="273"/>
      <c r="P5168" s="273"/>
    </row>
    <row r="5169" spans="1:16" s="11" customFormat="1">
      <c r="A5169" s="271">
        <v>5166</v>
      </c>
      <c r="C5169" s="272" t="s">
        <v>729</v>
      </c>
      <c r="D5169" s="272" t="s">
        <v>1477</v>
      </c>
      <c r="E5169" s="272"/>
      <c r="F5169" s="273" t="s">
        <v>8764</v>
      </c>
      <c r="G5169" s="274">
        <v>305121240202</v>
      </c>
      <c r="H5169" s="273" t="s">
        <v>8766</v>
      </c>
      <c r="I5169" s="273" t="s">
        <v>5750</v>
      </c>
      <c r="J5169" s="273" t="s">
        <v>373</v>
      </c>
      <c r="K5169" s="275">
        <v>1.3862000000000001</v>
      </c>
      <c r="L5169" s="275">
        <v>1.3862000000000001</v>
      </c>
      <c r="M5169" s="275">
        <v>1.185165</v>
      </c>
      <c r="N5169" s="276">
        <v>14.502597027845916</v>
      </c>
      <c r="O5169" s="273"/>
      <c r="P5169" s="273"/>
    </row>
    <row r="5170" spans="1:16" s="11" customFormat="1">
      <c r="A5170" s="271">
        <v>5167</v>
      </c>
      <c r="C5170" s="272" t="s">
        <v>729</v>
      </c>
      <c r="D5170" s="272" t="s">
        <v>1477</v>
      </c>
      <c r="E5170" s="272"/>
      <c r="F5170" s="273" t="s">
        <v>8767</v>
      </c>
      <c r="G5170" s="274">
        <v>305121340301</v>
      </c>
      <c r="H5170" s="273" t="s">
        <v>8768</v>
      </c>
      <c r="I5170" s="273" t="s">
        <v>5750</v>
      </c>
      <c r="J5170" s="273" t="s">
        <v>373</v>
      </c>
      <c r="K5170" s="275">
        <v>0.76180000000000003</v>
      </c>
      <c r="L5170" s="275">
        <v>0.76180000000000003</v>
      </c>
      <c r="M5170" s="275">
        <v>0.65210100000000004</v>
      </c>
      <c r="N5170" s="276">
        <v>14.399973746390128</v>
      </c>
      <c r="O5170" s="273"/>
      <c r="P5170" s="273"/>
    </row>
    <row r="5171" spans="1:16" s="11" customFormat="1">
      <c r="A5171" s="271">
        <v>5168</v>
      </c>
      <c r="C5171" s="272" t="s">
        <v>729</v>
      </c>
      <c r="D5171" s="272" t="s">
        <v>1477</v>
      </c>
      <c r="E5171" s="272"/>
      <c r="F5171" s="273" t="s">
        <v>4956</v>
      </c>
      <c r="G5171" s="274">
        <v>305121140101</v>
      </c>
      <c r="H5171" s="273" t="s">
        <v>8769</v>
      </c>
      <c r="I5171" s="273" t="s">
        <v>5750</v>
      </c>
      <c r="J5171" s="273" t="s">
        <v>373</v>
      </c>
      <c r="K5171" s="275">
        <v>0.46939999999999998</v>
      </c>
      <c r="L5171" s="275">
        <v>0.46939999999999998</v>
      </c>
      <c r="M5171" s="275">
        <v>0.40455799999999997</v>
      </c>
      <c r="N5171" s="276">
        <v>13.813804857264596</v>
      </c>
      <c r="O5171" s="273"/>
      <c r="P5171" s="273"/>
    </row>
    <row r="5172" spans="1:16" s="11" customFormat="1">
      <c r="A5172" s="271">
        <v>5169</v>
      </c>
      <c r="C5172" s="272" t="s">
        <v>729</v>
      </c>
      <c r="D5172" s="272" t="s">
        <v>1477</v>
      </c>
      <c r="E5172" s="272"/>
      <c r="F5172" s="273" t="s">
        <v>4966</v>
      </c>
      <c r="G5172" s="274">
        <v>305121440502</v>
      </c>
      <c r="H5172" s="273" t="s">
        <v>8770</v>
      </c>
      <c r="I5172" s="273" t="s">
        <v>5750</v>
      </c>
      <c r="J5172" s="273" t="s">
        <v>373</v>
      </c>
      <c r="K5172" s="275">
        <v>0.45540000000000003</v>
      </c>
      <c r="L5172" s="275">
        <v>0.45540000000000003</v>
      </c>
      <c r="M5172" s="275">
        <v>0.39460800000000001</v>
      </c>
      <c r="N5172" s="276">
        <v>13.349143610013178</v>
      </c>
      <c r="O5172" s="273"/>
      <c r="P5172" s="273"/>
    </row>
    <row r="5173" spans="1:16" s="11" customFormat="1">
      <c r="A5173" s="271">
        <v>5170</v>
      </c>
      <c r="C5173" s="272" t="s">
        <v>729</v>
      </c>
      <c r="D5173" s="272" t="s">
        <v>1477</v>
      </c>
      <c r="E5173" s="272"/>
      <c r="F5173" s="273" t="s">
        <v>4956</v>
      </c>
      <c r="G5173" s="274">
        <v>305121140102</v>
      </c>
      <c r="H5173" s="273" t="s">
        <v>8771</v>
      </c>
      <c r="I5173" s="273" t="s">
        <v>5750</v>
      </c>
      <c r="J5173" s="273" t="s">
        <v>373</v>
      </c>
      <c r="K5173" s="275">
        <v>0.63780000000000003</v>
      </c>
      <c r="L5173" s="275">
        <v>0.63780000000000003</v>
      </c>
      <c r="M5173" s="275">
        <v>0.554562</v>
      </c>
      <c r="N5173" s="276">
        <v>13.050799623706496</v>
      </c>
      <c r="O5173" s="273"/>
      <c r="P5173" s="273"/>
    </row>
    <row r="5174" spans="1:16" s="11" customFormat="1">
      <c r="A5174" s="271">
        <v>5171</v>
      </c>
      <c r="C5174" s="272" t="s">
        <v>729</v>
      </c>
      <c r="D5174" s="272" t="s">
        <v>1477</v>
      </c>
      <c r="E5174" s="272"/>
      <c r="F5174" s="273" t="s">
        <v>8772</v>
      </c>
      <c r="G5174" s="274">
        <v>305121240401</v>
      </c>
      <c r="H5174" s="273" t="s">
        <v>8773</v>
      </c>
      <c r="I5174" s="273" t="s">
        <v>5750</v>
      </c>
      <c r="J5174" s="273" t="s">
        <v>373</v>
      </c>
      <c r="K5174" s="275">
        <v>0.81140000000000001</v>
      </c>
      <c r="L5174" s="275">
        <v>0.81140000000000001</v>
      </c>
      <c r="M5174" s="275">
        <v>0.70686000000000004</v>
      </c>
      <c r="N5174" s="276">
        <v>12.883904362829673</v>
      </c>
      <c r="O5174" s="273"/>
      <c r="P5174" s="273"/>
    </row>
    <row r="5175" spans="1:16" s="11" customFormat="1">
      <c r="A5175" s="271">
        <v>5172</v>
      </c>
      <c r="C5175" s="272" t="s">
        <v>729</v>
      </c>
      <c r="D5175" s="272" t="s">
        <v>1477</v>
      </c>
      <c r="E5175" s="272"/>
      <c r="F5175" s="273" t="s">
        <v>8758</v>
      </c>
      <c r="G5175" s="274">
        <v>305121340402</v>
      </c>
      <c r="H5175" s="273" t="s">
        <v>8774</v>
      </c>
      <c r="I5175" s="273" t="s">
        <v>5750</v>
      </c>
      <c r="J5175" s="273" t="s">
        <v>373</v>
      </c>
      <c r="K5175" s="275">
        <v>0.80466499999999996</v>
      </c>
      <c r="L5175" s="275">
        <v>0.80466499999999996</v>
      </c>
      <c r="M5175" s="275">
        <v>0.701461</v>
      </c>
      <c r="N5175" s="276">
        <v>12.825710078107033</v>
      </c>
      <c r="O5175" s="273"/>
      <c r="P5175" s="273"/>
    </row>
    <row r="5176" spans="1:16" s="11" customFormat="1">
      <c r="A5176" s="271">
        <v>5173</v>
      </c>
      <c r="C5176" s="272" t="s">
        <v>729</v>
      </c>
      <c r="D5176" s="272" t="s">
        <v>1477</v>
      </c>
      <c r="E5176" s="272"/>
      <c r="F5176" s="273" t="s">
        <v>4950</v>
      </c>
      <c r="G5176" s="274">
        <v>305121140302</v>
      </c>
      <c r="H5176" s="273" t="s">
        <v>8775</v>
      </c>
      <c r="I5176" s="273" t="s">
        <v>5750</v>
      </c>
      <c r="J5176" s="273" t="s">
        <v>373</v>
      </c>
      <c r="K5176" s="275">
        <v>0.89859999999999995</v>
      </c>
      <c r="L5176" s="275">
        <v>0.89859999999999995</v>
      </c>
      <c r="M5176" s="275">
        <v>0.78401299999999996</v>
      </c>
      <c r="N5176" s="276">
        <v>12.751724905408413</v>
      </c>
      <c r="O5176" s="273"/>
      <c r="P5176" s="273"/>
    </row>
    <row r="5177" spans="1:16" s="11" customFormat="1">
      <c r="A5177" s="271">
        <v>5174</v>
      </c>
      <c r="C5177" s="272" t="s">
        <v>729</v>
      </c>
      <c r="D5177" s="272" t="s">
        <v>1477</v>
      </c>
      <c r="E5177" s="272"/>
      <c r="F5177" s="273" t="s">
        <v>4966</v>
      </c>
      <c r="G5177" s="274">
        <v>305121440503</v>
      </c>
      <c r="H5177" s="273" t="s">
        <v>8776</v>
      </c>
      <c r="I5177" s="273" t="s">
        <v>5750</v>
      </c>
      <c r="J5177" s="273" t="s">
        <v>373</v>
      </c>
      <c r="K5177" s="275">
        <v>0.69699999999999995</v>
      </c>
      <c r="L5177" s="275">
        <v>0.69699999999999995</v>
      </c>
      <c r="M5177" s="275">
        <v>0.60916199999999998</v>
      </c>
      <c r="N5177" s="276">
        <v>12.602295552367284</v>
      </c>
      <c r="O5177" s="273"/>
      <c r="P5177" s="273"/>
    </row>
    <row r="5178" spans="1:16" s="11" customFormat="1">
      <c r="A5178" s="271">
        <v>5175</v>
      </c>
      <c r="C5178" s="272" t="s">
        <v>729</v>
      </c>
      <c r="D5178" s="272" t="s">
        <v>1477</v>
      </c>
      <c r="E5178" s="272"/>
      <c r="F5178" s="273" t="s">
        <v>4954</v>
      </c>
      <c r="G5178" s="274">
        <v>305121440101</v>
      </c>
      <c r="H5178" s="273" t="s">
        <v>8777</v>
      </c>
      <c r="I5178" s="273" t="s">
        <v>5750</v>
      </c>
      <c r="J5178" s="273" t="s">
        <v>373</v>
      </c>
      <c r="K5178" s="275">
        <v>0.93840000000000001</v>
      </c>
      <c r="L5178" s="275">
        <v>0.93840000000000001</v>
      </c>
      <c r="M5178" s="275">
        <v>0.82060500000000003</v>
      </c>
      <c r="N5178" s="276">
        <v>12.552749360613808</v>
      </c>
      <c r="O5178" s="273"/>
      <c r="P5178" s="273"/>
    </row>
    <row r="5179" spans="1:16" s="11" customFormat="1">
      <c r="A5179" s="271">
        <v>5176</v>
      </c>
      <c r="C5179" s="272" t="s">
        <v>729</v>
      </c>
      <c r="D5179" s="272" t="s">
        <v>1477</v>
      </c>
      <c r="E5179" s="272"/>
      <c r="F5179" s="273" t="s">
        <v>5515</v>
      </c>
      <c r="G5179" s="274">
        <v>305411240104</v>
      </c>
      <c r="H5179" s="273" t="s">
        <v>8778</v>
      </c>
      <c r="I5179" s="273" t="s">
        <v>5762</v>
      </c>
      <c r="J5179" s="273" t="s">
        <v>373</v>
      </c>
      <c r="K5179" s="275">
        <v>0.38040000000000002</v>
      </c>
      <c r="L5179" s="275">
        <v>0.38040000000000002</v>
      </c>
      <c r="M5179" s="275">
        <v>0.33416099999999999</v>
      </c>
      <c r="N5179" s="276">
        <v>12.155362776025244</v>
      </c>
      <c r="O5179" s="273"/>
      <c r="P5179" s="273"/>
    </row>
    <row r="5180" spans="1:16" s="11" customFormat="1">
      <c r="A5180" s="271">
        <v>5177</v>
      </c>
      <c r="C5180" s="272" t="s">
        <v>729</v>
      </c>
      <c r="D5180" s="272" t="s">
        <v>1477</v>
      </c>
      <c r="E5180" s="272"/>
      <c r="F5180" s="273" t="s">
        <v>8738</v>
      </c>
      <c r="G5180" s="274">
        <v>305121440201</v>
      </c>
      <c r="H5180" s="273" t="s">
        <v>8779</v>
      </c>
      <c r="I5180" s="273" t="s">
        <v>5750</v>
      </c>
      <c r="J5180" s="273" t="s">
        <v>373</v>
      </c>
      <c r="K5180" s="275">
        <v>1.0076000000000001</v>
      </c>
      <c r="L5180" s="275">
        <v>1.0076000000000001</v>
      </c>
      <c r="M5180" s="275">
        <v>0.88620299999999996</v>
      </c>
      <c r="N5180" s="276">
        <v>12.048134180230258</v>
      </c>
      <c r="O5180" s="273"/>
      <c r="P5180" s="273"/>
    </row>
    <row r="5181" spans="1:16" s="11" customFormat="1">
      <c r="A5181" s="271">
        <v>5178</v>
      </c>
      <c r="C5181" s="272" t="s">
        <v>729</v>
      </c>
      <c r="D5181" s="272" t="s">
        <v>1477</v>
      </c>
      <c r="E5181" s="272"/>
      <c r="F5181" s="273" t="s">
        <v>4946</v>
      </c>
      <c r="G5181" s="274">
        <v>305121440307</v>
      </c>
      <c r="H5181" s="273" t="s">
        <v>5795</v>
      </c>
      <c r="I5181" s="273" t="s">
        <v>5750</v>
      </c>
      <c r="J5181" s="273" t="s">
        <v>373</v>
      </c>
      <c r="K5181" s="275">
        <v>0.6462</v>
      </c>
      <c r="L5181" s="275">
        <v>0.6462</v>
      </c>
      <c r="M5181" s="275">
        <v>0.57243100000000002</v>
      </c>
      <c r="N5181" s="276">
        <v>11.415815536985448</v>
      </c>
      <c r="O5181" s="273"/>
      <c r="P5181" s="273"/>
    </row>
    <row r="5182" spans="1:16" s="11" customFormat="1">
      <c r="A5182" s="271">
        <v>5179</v>
      </c>
      <c r="C5182" s="272" t="s">
        <v>729</v>
      </c>
      <c r="D5182" s="272" t="s">
        <v>1477</v>
      </c>
      <c r="E5182" s="272"/>
      <c r="F5182" s="273" t="s">
        <v>4946</v>
      </c>
      <c r="G5182" s="274">
        <v>305121440304</v>
      </c>
      <c r="H5182" s="273" t="s">
        <v>8780</v>
      </c>
      <c r="I5182" s="273" t="s">
        <v>5750</v>
      </c>
      <c r="J5182" s="273" t="s">
        <v>373</v>
      </c>
      <c r="K5182" s="275">
        <v>0.64019999999999999</v>
      </c>
      <c r="L5182" s="275">
        <v>0.64019999999999999</v>
      </c>
      <c r="M5182" s="275">
        <v>0.56726100000000002</v>
      </c>
      <c r="N5182" s="276">
        <v>11.393158388003744</v>
      </c>
      <c r="O5182" s="273"/>
      <c r="P5182" s="273"/>
    </row>
    <row r="5183" spans="1:16" s="11" customFormat="1">
      <c r="A5183" s="271">
        <v>5180</v>
      </c>
      <c r="C5183" s="272" t="s">
        <v>729</v>
      </c>
      <c r="D5183" s="272" t="s">
        <v>1477</v>
      </c>
      <c r="E5183" s="272"/>
      <c r="F5183" s="273" t="s">
        <v>4946</v>
      </c>
      <c r="G5183" s="274">
        <v>305121440302</v>
      </c>
      <c r="H5183" s="273" t="s">
        <v>8781</v>
      </c>
      <c r="I5183" s="273" t="s">
        <v>5750</v>
      </c>
      <c r="J5183" s="273" t="s">
        <v>373</v>
      </c>
      <c r="K5183" s="275">
        <v>0.61482000000000003</v>
      </c>
      <c r="L5183" s="275">
        <v>0.61482000000000003</v>
      </c>
      <c r="M5183" s="275">
        <v>0.54639800000000005</v>
      </c>
      <c r="N5183" s="276">
        <v>11.128785660843821</v>
      </c>
      <c r="O5183" s="273"/>
      <c r="P5183" s="273"/>
    </row>
    <row r="5184" spans="1:16" s="11" customFormat="1">
      <c r="A5184" s="271">
        <v>5181</v>
      </c>
      <c r="C5184" s="272" t="s">
        <v>729</v>
      </c>
      <c r="D5184" s="272" t="s">
        <v>1477</v>
      </c>
      <c r="E5184" s="272"/>
      <c r="F5184" s="273" t="s">
        <v>4948</v>
      </c>
      <c r="G5184" s="274">
        <v>305121440601</v>
      </c>
      <c r="H5184" s="273" t="s">
        <v>8782</v>
      </c>
      <c r="I5184" s="273" t="s">
        <v>5750</v>
      </c>
      <c r="J5184" s="273" t="s">
        <v>373</v>
      </c>
      <c r="K5184" s="275">
        <v>0.96419999999999995</v>
      </c>
      <c r="L5184" s="275">
        <v>0.96419999999999995</v>
      </c>
      <c r="M5184" s="275">
        <v>0.85772499999999996</v>
      </c>
      <c r="N5184" s="276">
        <v>11.042833437046255</v>
      </c>
      <c r="O5184" s="273"/>
      <c r="P5184" s="273"/>
    </row>
    <row r="5185" spans="1:16" s="11" customFormat="1">
      <c r="A5185" s="271">
        <v>5182</v>
      </c>
      <c r="C5185" s="272" t="s">
        <v>729</v>
      </c>
      <c r="D5185" s="272" t="s">
        <v>1477</v>
      </c>
      <c r="E5185" s="272"/>
      <c r="F5185" s="273" t="s">
        <v>4970</v>
      </c>
      <c r="G5185" s="274">
        <v>305121540201</v>
      </c>
      <c r="H5185" s="273" t="s">
        <v>8783</v>
      </c>
      <c r="I5185" s="273" t="s">
        <v>5762</v>
      </c>
      <c r="J5185" s="273" t="s">
        <v>373</v>
      </c>
      <c r="K5185" s="275">
        <v>0.40920000000000001</v>
      </c>
      <c r="L5185" s="275">
        <v>0.40920000000000001</v>
      </c>
      <c r="M5185" s="275">
        <v>0.36481599999999997</v>
      </c>
      <c r="N5185" s="276">
        <v>10.846529814271758</v>
      </c>
      <c r="O5185" s="273"/>
      <c r="P5185" s="273"/>
    </row>
    <row r="5186" spans="1:16" s="11" customFormat="1">
      <c r="A5186" s="271">
        <v>5183</v>
      </c>
      <c r="C5186" s="272" t="s">
        <v>729</v>
      </c>
      <c r="D5186" s="272" t="s">
        <v>1477</v>
      </c>
      <c r="E5186" s="272"/>
      <c r="F5186" s="273" t="s">
        <v>5515</v>
      </c>
      <c r="G5186" s="274">
        <v>305411240101</v>
      </c>
      <c r="H5186" s="273" t="s">
        <v>8784</v>
      </c>
      <c r="I5186" s="273" t="s">
        <v>5750</v>
      </c>
      <c r="J5186" s="273" t="s">
        <v>373</v>
      </c>
      <c r="K5186" s="275">
        <v>0.45200000000000001</v>
      </c>
      <c r="L5186" s="275">
        <v>0.45200000000000001</v>
      </c>
      <c r="M5186" s="275">
        <v>0.403889</v>
      </c>
      <c r="N5186" s="276">
        <v>10.644026548672569</v>
      </c>
      <c r="O5186" s="273"/>
      <c r="P5186" s="273"/>
    </row>
    <row r="5187" spans="1:16" s="11" customFormat="1">
      <c r="A5187" s="271">
        <v>5184</v>
      </c>
      <c r="C5187" s="272" t="s">
        <v>729</v>
      </c>
      <c r="D5187" s="272" t="s">
        <v>1477</v>
      </c>
      <c r="E5187" s="272"/>
      <c r="F5187" s="273" t="s">
        <v>4962</v>
      </c>
      <c r="G5187" s="274">
        <v>305112240205</v>
      </c>
      <c r="H5187" s="273" t="s">
        <v>8785</v>
      </c>
      <c r="I5187" s="273" t="s">
        <v>5762</v>
      </c>
      <c r="J5187" s="273" t="s">
        <v>373</v>
      </c>
      <c r="K5187" s="275">
        <v>0.86960000000000004</v>
      </c>
      <c r="L5187" s="275">
        <v>0.86960000000000004</v>
      </c>
      <c r="M5187" s="275">
        <v>0.77734199999999998</v>
      </c>
      <c r="N5187" s="276">
        <v>10.609245630174801</v>
      </c>
      <c r="O5187" s="273"/>
      <c r="P5187" s="273"/>
    </row>
    <row r="5188" spans="1:16" s="11" customFormat="1">
      <c r="A5188" s="271">
        <v>5185</v>
      </c>
      <c r="C5188" s="272" t="s">
        <v>729</v>
      </c>
      <c r="D5188" s="272" t="s">
        <v>1477</v>
      </c>
      <c r="E5188" s="272"/>
      <c r="F5188" s="273" t="s">
        <v>8760</v>
      </c>
      <c r="G5188" s="274">
        <v>305121340201</v>
      </c>
      <c r="H5188" s="273" t="s">
        <v>7891</v>
      </c>
      <c r="I5188" s="273" t="s">
        <v>5750</v>
      </c>
      <c r="J5188" s="273" t="s">
        <v>373</v>
      </c>
      <c r="K5188" s="275">
        <v>0.69820000000000004</v>
      </c>
      <c r="L5188" s="275">
        <v>0.69820000000000004</v>
      </c>
      <c r="M5188" s="275">
        <v>0.62717599999999996</v>
      </c>
      <c r="N5188" s="276">
        <v>10.172443425952462</v>
      </c>
      <c r="O5188" s="273"/>
      <c r="P5188" s="273"/>
    </row>
    <row r="5189" spans="1:16" s="11" customFormat="1">
      <c r="A5189" s="271">
        <v>5186</v>
      </c>
      <c r="C5189" s="272" t="s">
        <v>729</v>
      </c>
      <c r="D5189" s="272" t="s">
        <v>1477</v>
      </c>
      <c r="E5189" s="272"/>
      <c r="F5189" s="273" t="s">
        <v>8767</v>
      </c>
      <c r="G5189" s="274">
        <v>305121340302</v>
      </c>
      <c r="H5189" s="273" t="s">
        <v>8786</v>
      </c>
      <c r="I5189" s="273" t="s">
        <v>5750</v>
      </c>
      <c r="J5189" s="273" t="s">
        <v>373</v>
      </c>
      <c r="K5189" s="275">
        <v>0.45300000000000001</v>
      </c>
      <c r="L5189" s="275">
        <v>0.45300000000000001</v>
      </c>
      <c r="M5189" s="275">
        <v>0.407331</v>
      </c>
      <c r="N5189" s="276">
        <v>10.081456953642387</v>
      </c>
      <c r="O5189" s="273"/>
      <c r="P5189" s="273"/>
    </row>
    <row r="5190" spans="1:16" s="11" customFormat="1">
      <c r="A5190" s="271">
        <v>5187</v>
      </c>
      <c r="C5190" s="272" t="s">
        <v>729</v>
      </c>
      <c r="D5190" s="272" t="s">
        <v>1477</v>
      </c>
      <c r="E5190" s="272"/>
      <c r="F5190" s="273" t="s">
        <v>4950</v>
      </c>
      <c r="G5190" s="274">
        <v>305121140301</v>
      </c>
      <c r="H5190" s="273" t="s">
        <v>8787</v>
      </c>
      <c r="I5190" s="273" t="s">
        <v>5750</v>
      </c>
      <c r="J5190" s="273" t="s">
        <v>373</v>
      </c>
      <c r="K5190" s="275">
        <v>0.60850000000000004</v>
      </c>
      <c r="L5190" s="275">
        <v>0.60850000000000004</v>
      </c>
      <c r="M5190" s="275">
        <v>0.54790300000000003</v>
      </c>
      <c r="N5190" s="276">
        <v>9.9584223500410864</v>
      </c>
      <c r="O5190" s="273"/>
      <c r="P5190" s="273"/>
    </row>
    <row r="5191" spans="1:16" s="11" customFormat="1">
      <c r="A5191" s="271">
        <v>5188</v>
      </c>
      <c r="C5191" s="272" t="s">
        <v>729</v>
      </c>
      <c r="D5191" s="272" t="s">
        <v>1477</v>
      </c>
      <c r="E5191" s="272"/>
      <c r="F5191" s="273" t="s">
        <v>4960</v>
      </c>
      <c r="G5191" s="274">
        <v>305121340102</v>
      </c>
      <c r="H5191" s="273" t="s">
        <v>8788</v>
      </c>
      <c r="I5191" s="273" t="s">
        <v>5750</v>
      </c>
      <c r="J5191" s="273" t="s">
        <v>373</v>
      </c>
      <c r="K5191" s="275">
        <v>0.35930000000000001</v>
      </c>
      <c r="L5191" s="275">
        <v>0.35930000000000001</v>
      </c>
      <c r="M5191" s="275">
        <v>0.323521</v>
      </c>
      <c r="N5191" s="276">
        <v>9.9579738380183702</v>
      </c>
      <c r="O5191" s="273"/>
      <c r="P5191" s="273"/>
    </row>
    <row r="5192" spans="1:16" s="11" customFormat="1">
      <c r="A5192" s="271">
        <v>5189</v>
      </c>
      <c r="C5192" s="272" t="s">
        <v>729</v>
      </c>
      <c r="D5192" s="272" t="s">
        <v>1477</v>
      </c>
      <c r="E5192" s="272"/>
      <c r="F5192" s="273" t="s">
        <v>4946</v>
      </c>
      <c r="G5192" s="274">
        <v>305121440303</v>
      </c>
      <c r="H5192" s="273" t="s">
        <v>4967</v>
      </c>
      <c r="I5192" s="273" t="s">
        <v>5750</v>
      </c>
      <c r="J5192" s="273" t="s">
        <v>373</v>
      </c>
      <c r="K5192" s="275">
        <v>0.43559999999999999</v>
      </c>
      <c r="L5192" s="275">
        <v>0.43559999999999999</v>
      </c>
      <c r="M5192" s="275">
        <v>0.39640799999999998</v>
      </c>
      <c r="N5192" s="276">
        <v>8.9972451790633627</v>
      </c>
      <c r="O5192" s="273"/>
      <c r="P5192" s="273"/>
    </row>
    <row r="5193" spans="1:16" s="11" customFormat="1">
      <c r="A5193" s="271">
        <v>5190</v>
      </c>
      <c r="C5193" s="272" t="s">
        <v>729</v>
      </c>
      <c r="D5193" s="272" t="s">
        <v>1477</v>
      </c>
      <c r="E5193" s="272"/>
      <c r="F5193" s="273" t="s">
        <v>4968</v>
      </c>
      <c r="G5193" s="274">
        <v>305121240302</v>
      </c>
      <c r="H5193" s="273" t="s">
        <v>8789</v>
      </c>
      <c r="I5193" s="273" t="s">
        <v>5750</v>
      </c>
      <c r="J5193" s="273" t="s">
        <v>373</v>
      </c>
      <c r="K5193" s="275">
        <v>0.55159999999999998</v>
      </c>
      <c r="L5193" s="275">
        <v>0.55159999999999998</v>
      </c>
      <c r="M5193" s="275">
        <v>0.50247799999999998</v>
      </c>
      <c r="N5193" s="276">
        <v>8.9053662073966642</v>
      </c>
      <c r="O5193" s="273"/>
      <c r="P5193" s="273"/>
    </row>
    <row r="5194" spans="1:16" s="11" customFormat="1">
      <c r="A5194" s="271">
        <v>5191</v>
      </c>
      <c r="C5194" s="272" t="s">
        <v>729</v>
      </c>
      <c r="D5194" s="272" t="s">
        <v>1477</v>
      </c>
      <c r="E5194" s="272"/>
      <c r="F5194" s="273" t="s">
        <v>8748</v>
      </c>
      <c r="G5194" s="274">
        <v>305121440402</v>
      </c>
      <c r="H5194" s="273" t="s">
        <v>8790</v>
      </c>
      <c r="I5194" s="273" t="s">
        <v>5750</v>
      </c>
      <c r="J5194" s="273" t="s">
        <v>373</v>
      </c>
      <c r="K5194" s="275">
        <v>0.871</v>
      </c>
      <c r="L5194" s="275">
        <v>0.871</v>
      </c>
      <c r="M5194" s="275">
        <v>0.79847299999999999</v>
      </c>
      <c r="N5194" s="276">
        <v>8.3268656716417926</v>
      </c>
      <c r="O5194" s="273"/>
      <c r="P5194" s="273"/>
    </row>
    <row r="5195" spans="1:16" s="11" customFormat="1">
      <c r="A5195" s="271">
        <v>5192</v>
      </c>
      <c r="C5195" s="272" t="s">
        <v>729</v>
      </c>
      <c r="D5195" s="272" t="s">
        <v>1477</v>
      </c>
      <c r="E5195" s="272"/>
      <c r="F5195" s="273" t="s">
        <v>8772</v>
      </c>
      <c r="G5195" s="274">
        <v>305121240402</v>
      </c>
      <c r="H5195" s="273" t="s">
        <v>8791</v>
      </c>
      <c r="I5195" s="273" t="s">
        <v>5750</v>
      </c>
      <c r="J5195" s="273" t="s">
        <v>373</v>
      </c>
      <c r="K5195" s="275">
        <v>0.59719999999999995</v>
      </c>
      <c r="L5195" s="275">
        <v>0.59719999999999995</v>
      </c>
      <c r="M5195" s="275">
        <v>0.54831799999999997</v>
      </c>
      <c r="N5195" s="276">
        <v>8.185197588747485</v>
      </c>
      <c r="O5195" s="273"/>
      <c r="P5195" s="273"/>
    </row>
    <row r="5196" spans="1:16" s="11" customFormat="1">
      <c r="A5196" s="271">
        <v>5193</v>
      </c>
      <c r="C5196" s="272" t="s">
        <v>729</v>
      </c>
      <c r="D5196" s="272" t="s">
        <v>1477</v>
      </c>
      <c r="E5196" s="272"/>
      <c r="F5196" s="273" t="s">
        <v>4952</v>
      </c>
      <c r="G5196" s="274">
        <v>305121440703</v>
      </c>
      <c r="H5196" s="273" t="s">
        <v>8792</v>
      </c>
      <c r="I5196" s="273" t="s">
        <v>5750</v>
      </c>
      <c r="J5196" s="273" t="s">
        <v>373</v>
      </c>
      <c r="K5196" s="275">
        <v>0.24179999999999999</v>
      </c>
      <c r="L5196" s="275">
        <v>0.24179999999999999</v>
      </c>
      <c r="M5196" s="275">
        <v>0.22434499999999999</v>
      </c>
      <c r="N5196" s="276">
        <v>7.2187758478081054</v>
      </c>
      <c r="O5196" s="273"/>
      <c r="P5196" s="273"/>
    </row>
    <row r="5197" spans="1:16" s="11" customFormat="1">
      <c r="A5197" s="271">
        <v>5194</v>
      </c>
      <c r="C5197" s="272" t="s">
        <v>729</v>
      </c>
      <c r="D5197" s="272" t="s">
        <v>1477</v>
      </c>
      <c r="E5197" s="272"/>
      <c r="F5197" s="273" t="s">
        <v>8764</v>
      </c>
      <c r="G5197" s="274">
        <v>305121240201</v>
      </c>
      <c r="H5197" s="273" t="s">
        <v>6811</v>
      </c>
      <c r="I5197" s="273" t="s">
        <v>5750</v>
      </c>
      <c r="J5197" s="273" t="s">
        <v>373</v>
      </c>
      <c r="K5197" s="275">
        <v>0.9496</v>
      </c>
      <c r="L5197" s="275">
        <v>0.9496</v>
      </c>
      <c r="M5197" s="275">
        <v>0.88837900000000003</v>
      </c>
      <c r="N5197" s="276">
        <v>6.4470303285593902</v>
      </c>
      <c r="O5197" s="273"/>
      <c r="P5197" s="273"/>
    </row>
    <row r="5198" spans="1:16" s="11" customFormat="1">
      <c r="A5198" s="271">
        <v>5195</v>
      </c>
      <c r="C5198" s="272" t="s">
        <v>729</v>
      </c>
      <c r="D5198" s="272" t="s">
        <v>1477</v>
      </c>
      <c r="E5198" s="272"/>
      <c r="F5198" s="273" t="s">
        <v>4948</v>
      </c>
      <c r="G5198" s="274">
        <v>305121440602</v>
      </c>
      <c r="H5198" s="273" t="s">
        <v>8793</v>
      </c>
      <c r="I5198" s="273" t="s">
        <v>5750</v>
      </c>
      <c r="J5198" s="273" t="s">
        <v>373</v>
      </c>
      <c r="K5198" s="275">
        <v>0.43080000000000002</v>
      </c>
      <c r="L5198" s="275">
        <v>0.43080000000000002</v>
      </c>
      <c r="M5198" s="275">
        <v>0.40458300000000003</v>
      </c>
      <c r="N5198" s="276">
        <v>6.0856545961002766</v>
      </c>
      <c r="O5198" s="273"/>
      <c r="P5198" s="273"/>
    </row>
    <row r="5199" spans="1:16" s="11" customFormat="1">
      <c r="A5199" s="271">
        <v>5196</v>
      </c>
      <c r="C5199" s="272" t="s">
        <v>729</v>
      </c>
      <c r="D5199" s="272" t="s">
        <v>1477</v>
      </c>
      <c r="E5199" s="272"/>
      <c r="F5199" s="273" t="s">
        <v>4958</v>
      </c>
      <c r="G5199" s="274">
        <v>305121540101</v>
      </c>
      <c r="H5199" s="273" t="s">
        <v>8794</v>
      </c>
      <c r="I5199" s="273" t="s">
        <v>5762</v>
      </c>
      <c r="J5199" s="273" t="s">
        <v>373</v>
      </c>
      <c r="K5199" s="275">
        <v>0.59309999999999996</v>
      </c>
      <c r="L5199" s="275">
        <v>0.59309999999999996</v>
      </c>
      <c r="M5199" s="275">
        <v>0.55702399999999996</v>
      </c>
      <c r="N5199" s="276">
        <v>6.0826167593997633</v>
      </c>
      <c r="O5199" s="273"/>
      <c r="P5199" s="273"/>
    </row>
    <row r="5200" spans="1:16" s="11" customFormat="1">
      <c r="A5200" s="271">
        <v>5197</v>
      </c>
      <c r="C5200" s="272" t="s">
        <v>729</v>
      </c>
      <c r="D5200" s="272" t="s">
        <v>1477</v>
      </c>
      <c r="E5200" s="272"/>
      <c r="F5200" s="273" t="s">
        <v>4962</v>
      </c>
      <c r="G5200" s="274">
        <v>305112240201</v>
      </c>
      <c r="H5200" s="273" t="s">
        <v>8795</v>
      </c>
      <c r="I5200" s="273" t="s">
        <v>5762</v>
      </c>
      <c r="J5200" s="273" t="s">
        <v>373</v>
      </c>
      <c r="K5200" s="275">
        <v>0.32740000000000002</v>
      </c>
      <c r="L5200" s="275">
        <v>0.32740000000000002</v>
      </c>
      <c r="M5200" s="275">
        <v>0.30810900000000002</v>
      </c>
      <c r="N5200" s="276">
        <v>5.892180818570556</v>
      </c>
      <c r="O5200" s="273"/>
      <c r="P5200" s="273"/>
    </row>
    <row r="5201" spans="1:16" s="11" customFormat="1">
      <c r="A5201" s="271">
        <v>5198</v>
      </c>
      <c r="C5201" s="272" t="s">
        <v>729</v>
      </c>
      <c r="D5201" s="272" t="s">
        <v>1477</v>
      </c>
      <c r="E5201" s="272"/>
      <c r="F5201" s="273" t="s">
        <v>4960</v>
      </c>
      <c r="G5201" s="274">
        <v>305121340101</v>
      </c>
      <c r="H5201" s="273" t="s">
        <v>8796</v>
      </c>
      <c r="I5201" s="273" t="s">
        <v>5750</v>
      </c>
      <c r="J5201" s="273" t="s">
        <v>373</v>
      </c>
      <c r="K5201" s="275">
        <v>0.3286</v>
      </c>
      <c r="L5201" s="275">
        <v>0.3286</v>
      </c>
      <c r="M5201" s="275">
        <v>0.31779299999999999</v>
      </c>
      <c r="N5201" s="276">
        <v>3.2888009738283661</v>
      </c>
      <c r="O5201" s="273"/>
      <c r="P5201" s="273"/>
    </row>
    <row r="5202" spans="1:16" s="11" customFormat="1">
      <c r="A5202" s="271">
        <v>5199</v>
      </c>
      <c r="C5202" s="272" t="s">
        <v>729</v>
      </c>
      <c r="D5202" s="272" t="s">
        <v>1477</v>
      </c>
      <c r="E5202" s="272"/>
      <c r="F5202" s="273" t="s">
        <v>8760</v>
      </c>
      <c r="G5202" s="274">
        <v>305121340203</v>
      </c>
      <c r="H5202" s="273" t="s">
        <v>8797</v>
      </c>
      <c r="I5202" s="273" t="s">
        <v>5750</v>
      </c>
      <c r="J5202" s="273" t="s">
        <v>373</v>
      </c>
      <c r="K5202" s="275">
        <v>0.61677000000000004</v>
      </c>
      <c r="L5202" s="275">
        <v>0.61677000000000004</v>
      </c>
      <c r="M5202" s="275">
        <v>0.61524999999999996</v>
      </c>
      <c r="N5202" s="276">
        <v>0.24644519026542741</v>
      </c>
      <c r="O5202" s="273"/>
      <c r="P5202" s="273"/>
    </row>
    <row r="5203" spans="1:16" s="11" customFormat="1">
      <c r="A5203" s="271">
        <v>5200</v>
      </c>
      <c r="C5203" s="272" t="s">
        <v>729</v>
      </c>
      <c r="D5203" s="272" t="s">
        <v>1477</v>
      </c>
      <c r="E5203" s="272"/>
      <c r="F5203" s="273" t="s">
        <v>4954</v>
      </c>
      <c r="G5203" s="274">
        <v>305121440102</v>
      </c>
      <c r="H5203" s="273" t="s">
        <v>8798</v>
      </c>
      <c r="I5203" s="273" t="s">
        <v>5750</v>
      </c>
      <c r="J5203" s="273" t="s">
        <v>373</v>
      </c>
      <c r="K5203" s="275">
        <v>1.411705</v>
      </c>
      <c r="L5203" s="275">
        <v>1.411705</v>
      </c>
      <c r="M5203" s="275">
        <v>1.3786510000000001</v>
      </c>
      <c r="N5203" s="276">
        <v>2.3414240227242882</v>
      </c>
      <c r="O5203" s="273"/>
      <c r="P5203" s="273"/>
    </row>
    <row r="5204" spans="1:16" s="11" customFormat="1">
      <c r="A5204" s="271">
        <v>5201</v>
      </c>
      <c r="C5204" s="272" t="s">
        <v>729</v>
      </c>
      <c r="D5204" s="272" t="s">
        <v>1477</v>
      </c>
      <c r="E5204" s="272"/>
      <c r="F5204" s="273" t="s">
        <v>8738</v>
      </c>
      <c r="G5204" s="274">
        <v>305121440203</v>
      </c>
      <c r="H5204" s="273" t="s">
        <v>8799</v>
      </c>
      <c r="I5204" s="273" t="s">
        <v>5750</v>
      </c>
      <c r="J5204" s="273" t="s">
        <v>373</v>
      </c>
      <c r="K5204" s="275">
        <v>0.86899999999999999</v>
      </c>
      <c r="L5204" s="275">
        <v>0.86899999999999999</v>
      </c>
      <c r="M5204" s="275">
        <v>0.84830000000000005</v>
      </c>
      <c r="N5204" s="276">
        <v>2.3820483314154135</v>
      </c>
      <c r="O5204" s="273"/>
      <c r="P5204" s="273"/>
    </row>
    <row r="5205" spans="1:16" s="11" customFormat="1">
      <c r="A5205" s="271">
        <v>5202</v>
      </c>
      <c r="C5205" s="272" t="s">
        <v>729</v>
      </c>
      <c r="D5205" s="272" t="s">
        <v>1477</v>
      </c>
      <c r="E5205" s="272"/>
      <c r="F5205" s="273" t="s">
        <v>5000</v>
      </c>
      <c r="G5205" s="274">
        <v>305111440105</v>
      </c>
      <c r="H5205" s="273" t="s">
        <v>8800</v>
      </c>
      <c r="I5205" s="273" t="s">
        <v>5750</v>
      </c>
      <c r="J5205" s="273" t="s">
        <v>373</v>
      </c>
      <c r="K5205" s="275">
        <v>0.22700000000000001</v>
      </c>
      <c r="L5205" s="275">
        <v>0.22700000000000001</v>
      </c>
      <c r="M5205" s="275">
        <v>0.18673100000000001</v>
      </c>
      <c r="N5205" s="276">
        <v>17.739647577092509</v>
      </c>
      <c r="O5205" s="273"/>
      <c r="P5205" s="273"/>
    </row>
    <row r="5206" spans="1:16" s="11" customFormat="1">
      <c r="A5206" s="271">
        <v>5203</v>
      </c>
      <c r="C5206" s="272" t="s">
        <v>729</v>
      </c>
      <c r="D5206" s="272" t="s">
        <v>1477</v>
      </c>
      <c r="E5206" s="272"/>
      <c r="F5206" s="273" t="s">
        <v>5000</v>
      </c>
      <c r="G5206" s="274">
        <v>305111440106</v>
      </c>
      <c r="H5206" s="273" t="s">
        <v>8801</v>
      </c>
      <c r="I5206" s="273" t="s">
        <v>5762</v>
      </c>
      <c r="J5206" s="273" t="s">
        <v>373</v>
      </c>
      <c r="K5206" s="275">
        <v>4.8399999999999999E-2</v>
      </c>
      <c r="L5206" s="275">
        <v>4.8399999999999999E-2</v>
      </c>
      <c r="M5206" s="275">
        <v>4.3073E-2</v>
      </c>
      <c r="N5206" s="276">
        <v>11.006198347107436</v>
      </c>
      <c r="O5206" s="273"/>
      <c r="P5206" s="273"/>
    </row>
    <row r="5207" spans="1:16" s="11" customFormat="1">
      <c r="A5207" s="271">
        <v>5204</v>
      </c>
      <c r="C5207" s="272" t="s">
        <v>729</v>
      </c>
      <c r="D5207" s="272" t="s">
        <v>1477</v>
      </c>
      <c r="E5207" s="272"/>
      <c r="F5207" s="273" t="s">
        <v>4977</v>
      </c>
      <c r="G5207" s="274">
        <v>305111240203</v>
      </c>
      <c r="H5207" s="273" t="s">
        <v>8802</v>
      </c>
      <c r="I5207" s="273" t="s">
        <v>5750</v>
      </c>
      <c r="J5207" s="273" t="s">
        <v>373</v>
      </c>
      <c r="K5207" s="275">
        <v>0.50051999999999996</v>
      </c>
      <c r="L5207" s="275">
        <v>0.50051999999999996</v>
      </c>
      <c r="M5207" s="275">
        <v>0.49413699999999999</v>
      </c>
      <c r="N5207" s="276">
        <v>1.2752737153360449</v>
      </c>
      <c r="O5207" s="273"/>
      <c r="P5207" s="273"/>
    </row>
    <row r="5208" spans="1:16" s="11" customFormat="1">
      <c r="A5208" s="271">
        <v>5205</v>
      </c>
      <c r="C5208" s="272" t="s">
        <v>729</v>
      </c>
      <c r="D5208" s="272" t="s">
        <v>1477</v>
      </c>
      <c r="E5208" s="272"/>
      <c r="F5208" s="273" t="s">
        <v>4904</v>
      </c>
      <c r="G5208" s="274">
        <v>305112240404</v>
      </c>
      <c r="H5208" s="273" t="s">
        <v>8803</v>
      </c>
      <c r="I5208" s="273" t="s">
        <v>5750</v>
      </c>
      <c r="J5208" s="273" t="s">
        <v>373</v>
      </c>
      <c r="K5208" s="275">
        <v>0.25761000000000001</v>
      </c>
      <c r="L5208" s="275">
        <v>0.25761000000000001</v>
      </c>
      <c r="M5208" s="275">
        <v>0.205896</v>
      </c>
      <c r="N5208" s="276">
        <v>20.074531268196115</v>
      </c>
      <c r="O5208" s="273"/>
      <c r="P5208" s="273"/>
    </row>
    <row r="5209" spans="1:16" s="11" customFormat="1">
      <c r="A5209" s="271">
        <v>5206</v>
      </c>
      <c r="C5209" s="272" t="s">
        <v>729</v>
      </c>
      <c r="D5209" s="272" t="s">
        <v>1477</v>
      </c>
      <c r="E5209" s="272"/>
      <c r="F5209" s="273" t="s">
        <v>5022</v>
      </c>
      <c r="G5209" s="274">
        <v>305112240102</v>
      </c>
      <c r="H5209" s="273" t="s">
        <v>8804</v>
      </c>
      <c r="I5209" s="273" t="s">
        <v>5750</v>
      </c>
      <c r="J5209" s="273" t="s">
        <v>373</v>
      </c>
      <c r="K5209" s="275">
        <v>1.6830700000000001</v>
      </c>
      <c r="L5209" s="275">
        <v>1.6830700000000001</v>
      </c>
      <c r="M5209" s="275">
        <v>1.3497980000000001</v>
      </c>
      <c r="N5209" s="276">
        <v>19.801434283779045</v>
      </c>
      <c r="O5209" s="273"/>
      <c r="P5209" s="273"/>
    </row>
    <row r="5210" spans="1:16" s="11" customFormat="1">
      <c r="A5210" s="271">
        <v>5207</v>
      </c>
      <c r="C5210" s="272" t="s">
        <v>729</v>
      </c>
      <c r="D5210" s="272" t="s">
        <v>1477</v>
      </c>
      <c r="E5210" s="272"/>
      <c r="F5210" s="273" t="s">
        <v>5014</v>
      </c>
      <c r="G5210" s="274">
        <v>305112240602</v>
      </c>
      <c r="H5210" s="273" t="s">
        <v>8805</v>
      </c>
      <c r="I5210" s="273" t="s">
        <v>5750</v>
      </c>
      <c r="J5210" s="273" t="s">
        <v>373</v>
      </c>
      <c r="K5210" s="275">
        <v>0.56459999999999999</v>
      </c>
      <c r="L5210" s="275">
        <v>0.56459999999999999</v>
      </c>
      <c r="M5210" s="275">
        <v>0.39985500000000002</v>
      </c>
      <c r="N5210" s="276">
        <v>29.17906482465462</v>
      </c>
      <c r="O5210" s="273"/>
      <c r="P5210" s="273"/>
    </row>
    <row r="5211" spans="1:16" s="11" customFormat="1">
      <c r="A5211" s="271">
        <v>5208</v>
      </c>
      <c r="C5211" s="272" t="s">
        <v>729</v>
      </c>
      <c r="D5211" s="272" t="s">
        <v>1477</v>
      </c>
      <c r="E5211" s="272"/>
      <c r="F5211" s="273" t="s">
        <v>5022</v>
      </c>
      <c r="G5211" s="274">
        <v>305112240101</v>
      </c>
      <c r="H5211" s="273" t="s">
        <v>8806</v>
      </c>
      <c r="I5211" s="273" t="s">
        <v>5750</v>
      </c>
      <c r="J5211" s="273" t="s">
        <v>373</v>
      </c>
      <c r="K5211" s="275">
        <v>0.75719999999999998</v>
      </c>
      <c r="L5211" s="275">
        <v>0.75719999999999998</v>
      </c>
      <c r="M5211" s="275">
        <v>0.57620000000000005</v>
      </c>
      <c r="N5211" s="276">
        <v>23.903856312731104</v>
      </c>
      <c r="O5211" s="273"/>
      <c r="P5211" s="273"/>
    </row>
    <row r="5212" spans="1:16" s="11" customFormat="1">
      <c r="A5212" s="271">
        <v>5209</v>
      </c>
      <c r="C5212" s="272" t="s">
        <v>729</v>
      </c>
      <c r="D5212" s="272" t="s">
        <v>1477</v>
      </c>
      <c r="E5212" s="272"/>
      <c r="F5212" s="273" t="s">
        <v>5019</v>
      </c>
      <c r="G5212" s="274">
        <v>305112140603</v>
      </c>
      <c r="H5212" s="273" t="s">
        <v>8807</v>
      </c>
      <c r="I5212" s="273" t="s">
        <v>5750</v>
      </c>
      <c r="J5212" s="273" t="s">
        <v>373</v>
      </c>
      <c r="K5212" s="275">
        <v>0.70408000000000004</v>
      </c>
      <c r="L5212" s="275">
        <v>0.70408000000000004</v>
      </c>
      <c r="M5212" s="275">
        <v>0.55699900000000002</v>
      </c>
      <c r="N5212" s="276">
        <v>20.889813657538916</v>
      </c>
      <c r="O5212" s="273"/>
      <c r="P5212" s="273"/>
    </row>
    <row r="5213" spans="1:16" s="11" customFormat="1">
      <c r="A5213" s="271">
        <v>5210</v>
      </c>
      <c r="C5213" s="272" t="s">
        <v>729</v>
      </c>
      <c r="D5213" s="272" t="s">
        <v>1477</v>
      </c>
      <c r="E5213" s="272"/>
      <c r="F5213" s="273" t="s">
        <v>5011</v>
      </c>
      <c r="G5213" s="274">
        <v>305112240501</v>
      </c>
      <c r="H5213" s="273" t="s">
        <v>8808</v>
      </c>
      <c r="I5213" s="273" t="s">
        <v>5750</v>
      </c>
      <c r="J5213" s="273" t="s">
        <v>373</v>
      </c>
      <c r="K5213" s="275">
        <v>0.52939999999999998</v>
      </c>
      <c r="L5213" s="275">
        <v>0.52939999999999998</v>
      </c>
      <c r="M5213" s="275">
        <v>0.43905699999999998</v>
      </c>
      <c r="N5213" s="276">
        <v>17.065168114846998</v>
      </c>
      <c r="O5213" s="273"/>
      <c r="P5213" s="273"/>
    </row>
    <row r="5214" spans="1:16" s="11" customFormat="1">
      <c r="A5214" s="271">
        <v>5211</v>
      </c>
      <c r="C5214" s="272" t="s">
        <v>729</v>
      </c>
      <c r="D5214" s="272" t="s">
        <v>1477</v>
      </c>
      <c r="E5214" s="272"/>
      <c r="F5214" s="273" t="s">
        <v>5016</v>
      </c>
      <c r="G5214" s="274">
        <v>305112140101</v>
      </c>
      <c r="H5214" s="273" t="s">
        <v>4967</v>
      </c>
      <c r="I5214" s="273" t="s">
        <v>5750</v>
      </c>
      <c r="J5214" s="273" t="s">
        <v>373</v>
      </c>
      <c r="K5214" s="275">
        <v>0.46089999999999998</v>
      </c>
      <c r="L5214" s="275">
        <v>0.46089999999999998</v>
      </c>
      <c r="M5214" s="275">
        <v>0.38775900000000002</v>
      </c>
      <c r="N5214" s="276">
        <v>15.869169017140369</v>
      </c>
      <c r="O5214" s="273"/>
      <c r="P5214" s="273"/>
    </row>
    <row r="5215" spans="1:16" s="11" customFormat="1">
      <c r="A5215" s="271">
        <v>5212</v>
      </c>
      <c r="C5215" s="272" t="s">
        <v>729</v>
      </c>
      <c r="D5215" s="272" t="s">
        <v>1477</v>
      </c>
      <c r="E5215" s="272"/>
      <c r="F5215" s="273" t="s">
        <v>5017</v>
      </c>
      <c r="G5215" s="274">
        <v>305112140203</v>
      </c>
      <c r="H5215" s="273" t="s">
        <v>8724</v>
      </c>
      <c r="I5215" s="273" t="s">
        <v>5750</v>
      </c>
      <c r="J5215" s="273" t="s">
        <v>373</v>
      </c>
      <c r="K5215" s="275">
        <v>0.87029999999999996</v>
      </c>
      <c r="L5215" s="275">
        <v>0.87029999999999996</v>
      </c>
      <c r="M5215" s="275">
        <v>0.74407100000000004</v>
      </c>
      <c r="N5215" s="276">
        <v>14.504079053200039</v>
      </c>
      <c r="O5215" s="273"/>
      <c r="P5215" s="273"/>
    </row>
    <row r="5216" spans="1:16" s="11" customFormat="1">
      <c r="A5216" s="271">
        <v>5213</v>
      </c>
      <c r="C5216" s="272" t="s">
        <v>729</v>
      </c>
      <c r="D5216" s="272" t="s">
        <v>1477</v>
      </c>
      <c r="E5216" s="272"/>
      <c r="F5216" s="273" t="s">
        <v>5020</v>
      </c>
      <c r="G5216" s="274">
        <v>305112140302</v>
      </c>
      <c r="H5216" s="273" t="s">
        <v>8809</v>
      </c>
      <c r="I5216" s="273" t="s">
        <v>5750</v>
      </c>
      <c r="J5216" s="273" t="s">
        <v>373</v>
      </c>
      <c r="K5216" s="275">
        <v>0.64390000000000003</v>
      </c>
      <c r="L5216" s="275">
        <v>0.64390000000000003</v>
      </c>
      <c r="M5216" s="275">
        <v>0.55092300000000005</v>
      </c>
      <c r="N5216" s="276">
        <v>14.439664544183875</v>
      </c>
      <c r="O5216" s="273"/>
      <c r="P5216" s="273"/>
    </row>
    <row r="5217" spans="1:16" s="11" customFormat="1">
      <c r="A5217" s="271">
        <v>5214</v>
      </c>
      <c r="C5217" s="272" t="s">
        <v>729</v>
      </c>
      <c r="D5217" s="272" t="s">
        <v>1477</v>
      </c>
      <c r="E5217" s="272"/>
      <c r="F5217" s="273" t="s">
        <v>5020</v>
      </c>
      <c r="G5217" s="274">
        <v>305112140303</v>
      </c>
      <c r="H5217" s="273" t="s">
        <v>8480</v>
      </c>
      <c r="I5217" s="273" t="s">
        <v>5750</v>
      </c>
      <c r="J5217" s="273" t="s">
        <v>373</v>
      </c>
      <c r="K5217" s="275">
        <v>0.65481999999999996</v>
      </c>
      <c r="L5217" s="275">
        <v>0.65481999999999996</v>
      </c>
      <c r="M5217" s="275">
        <v>0.561311</v>
      </c>
      <c r="N5217" s="276">
        <v>14.280107510460885</v>
      </c>
      <c r="O5217" s="273"/>
      <c r="P5217" s="273"/>
    </row>
    <row r="5218" spans="1:16" s="11" customFormat="1">
      <c r="A5218" s="271">
        <v>5215</v>
      </c>
      <c r="C5218" s="272" t="s">
        <v>729</v>
      </c>
      <c r="D5218" s="272" t="s">
        <v>1477</v>
      </c>
      <c r="E5218" s="272"/>
      <c r="F5218" s="273" t="s">
        <v>5016</v>
      </c>
      <c r="G5218" s="274">
        <v>305112140103</v>
      </c>
      <c r="H5218" s="273" t="s">
        <v>8810</v>
      </c>
      <c r="I5218" s="273" t="s">
        <v>5750</v>
      </c>
      <c r="J5218" s="273" t="s">
        <v>373</v>
      </c>
      <c r="K5218" s="275">
        <v>0.70269999999999999</v>
      </c>
      <c r="L5218" s="275">
        <v>0.70269999999999999</v>
      </c>
      <c r="M5218" s="275">
        <v>0.60950400000000005</v>
      </c>
      <c r="N5218" s="276">
        <v>13.262558702148846</v>
      </c>
      <c r="O5218" s="273"/>
      <c r="P5218" s="273"/>
    </row>
    <row r="5219" spans="1:16" s="11" customFormat="1">
      <c r="A5219" s="271">
        <v>5216</v>
      </c>
      <c r="C5219" s="272" t="s">
        <v>729</v>
      </c>
      <c r="D5219" s="272" t="s">
        <v>1477</v>
      </c>
      <c r="E5219" s="272"/>
      <c r="F5219" s="273" t="s">
        <v>8811</v>
      </c>
      <c r="G5219" s="274">
        <v>305112140502</v>
      </c>
      <c r="H5219" s="273" t="s">
        <v>8812</v>
      </c>
      <c r="I5219" s="273" t="s">
        <v>5750</v>
      </c>
      <c r="J5219" s="273" t="s">
        <v>373</v>
      </c>
      <c r="K5219" s="275">
        <v>0.78469999999999995</v>
      </c>
      <c r="L5219" s="275">
        <v>0.78469999999999995</v>
      </c>
      <c r="M5219" s="275">
        <v>0.69457800000000003</v>
      </c>
      <c r="N5219" s="276">
        <v>11.484898687396448</v>
      </c>
      <c r="O5219" s="273"/>
      <c r="P5219" s="273"/>
    </row>
    <row r="5220" spans="1:16" s="11" customFormat="1">
      <c r="A5220" s="271">
        <v>5217</v>
      </c>
      <c r="C5220" s="272" t="s">
        <v>729</v>
      </c>
      <c r="D5220" s="272" t="s">
        <v>1477</v>
      </c>
      <c r="E5220" s="272"/>
      <c r="F5220" s="273" t="s">
        <v>5025</v>
      </c>
      <c r="G5220" s="274">
        <v>305112340303</v>
      </c>
      <c r="H5220" s="273" t="s">
        <v>8736</v>
      </c>
      <c r="I5220" s="273" t="s">
        <v>5750</v>
      </c>
      <c r="J5220" s="273" t="s">
        <v>373</v>
      </c>
      <c r="K5220" s="275">
        <v>0.75560000000000005</v>
      </c>
      <c r="L5220" s="275">
        <v>0.75560000000000005</v>
      </c>
      <c r="M5220" s="275">
        <v>0.67387600000000003</v>
      </c>
      <c r="N5220" s="276">
        <v>10.815775542615141</v>
      </c>
      <c r="O5220" s="273"/>
      <c r="P5220" s="273"/>
    </row>
    <row r="5221" spans="1:16" s="11" customFormat="1">
      <c r="A5221" s="271">
        <v>5218</v>
      </c>
      <c r="C5221" s="272" t="s">
        <v>729</v>
      </c>
      <c r="D5221" s="272" t="s">
        <v>1477</v>
      </c>
      <c r="E5221" s="272"/>
      <c r="F5221" s="273" t="s">
        <v>5017</v>
      </c>
      <c r="G5221" s="274">
        <v>305112140202</v>
      </c>
      <c r="H5221" s="273" t="s">
        <v>8813</v>
      </c>
      <c r="I5221" s="273" t="s">
        <v>5750</v>
      </c>
      <c r="J5221" s="273" t="s">
        <v>373</v>
      </c>
      <c r="K5221" s="275">
        <v>1.0169999999999999</v>
      </c>
      <c r="L5221" s="275">
        <v>1.0169999999999999</v>
      </c>
      <c r="M5221" s="275">
        <v>0.90712000000000004</v>
      </c>
      <c r="N5221" s="276">
        <v>10.804326450344137</v>
      </c>
      <c r="O5221" s="273"/>
      <c r="P5221" s="273"/>
    </row>
    <row r="5222" spans="1:16" s="11" customFormat="1">
      <c r="A5222" s="271">
        <v>5219</v>
      </c>
      <c r="C5222" s="272" t="s">
        <v>729</v>
      </c>
      <c r="D5222" s="272" t="s">
        <v>1477</v>
      </c>
      <c r="E5222" s="272"/>
      <c r="F5222" s="273" t="s">
        <v>4998</v>
      </c>
      <c r="G5222" s="274">
        <v>305112340102</v>
      </c>
      <c r="H5222" s="273" t="s">
        <v>8814</v>
      </c>
      <c r="I5222" s="273" t="s">
        <v>5750</v>
      </c>
      <c r="J5222" s="273" t="s">
        <v>373</v>
      </c>
      <c r="K5222" s="275">
        <v>0.48552000000000001</v>
      </c>
      <c r="L5222" s="275">
        <v>0.48552000000000001</v>
      </c>
      <c r="M5222" s="275">
        <v>0.43409799999999998</v>
      </c>
      <c r="N5222" s="276">
        <v>10.591118800461366</v>
      </c>
      <c r="O5222" s="273"/>
      <c r="P5222" s="273"/>
    </row>
    <row r="5223" spans="1:16" s="11" customFormat="1">
      <c r="A5223" s="271">
        <v>5220</v>
      </c>
      <c r="C5223" s="272" t="s">
        <v>729</v>
      </c>
      <c r="D5223" s="272" t="s">
        <v>1477</v>
      </c>
      <c r="E5223" s="272"/>
      <c r="F5223" s="273" t="s">
        <v>5019</v>
      </c>
      <c r="G5223" s="274">
        <v>305112140601</v>
      </c>
      <c r="H5223" s="273" t="s">
        <v>8815</v>
      </c>
      <c r="I5223" s="273" t="s">
        <v>5750</v>
      </c>
      <c r="J5223" s="273" t="s">
        <v>373</v>
      </c>
      <c r="K5223" s="275">
        <v>0.36759999999999998</v>
      </c>
      <c r="L5223" s="275">
        <v>0.36759999999999998</v>
      </c>
      <c r="M5223" s="275">
        <v>0.32872299999999999</v>
      </c>
      <c r="N5223" s="276">
        <v>10.575897714907507</v>
      </c>
      <c r="O5223" s="273"/>
      <c r="P5223" s="273"/>
    </row>
    <row r="5224" spans="1:16" s="11" customFormat="1">
      <c r="A5224" s="271">
        <v>5221</v>
      </c>
      <c r="C5224" s="272" t="s">
        <v>729</v>
      </c>
      <c r="D5224" s="272" t="s">
        <v>1477</v>
      </c>
      <c r="E5224" s="272"/>
      <c r="F5224" s="273" t="s">
        <v>8816</v>
      </c>
      <c r="G5224" s="274">
        <v>305112340202</v>
      </c>
      <c r="H5224" s="273" t="s">
        <v>8817</v>
      </c>
      <c r="I5224" s="273" t="s">
        <v>5750</v>
      </c>
      <c r="J5224" s="273" t="s">
        <v>373</v>
      </c>
      <c r="K5224" s="275">
        <v>0.54459999999999997</v>
      </c>
      <c r="L5224" s="275">
        <v>0.54459999999999997</v>
      </c>
      <c r="M5224" s="275">
        <v>0.49136200000000002</v>
      </c>
      <c r="N5224" s="276">
        <v>9.7756151303709053</v>
      </c>
      <c r="O5224" s="273"/>
      <c r="P5224" s="273"/>
    </row>
    <row r="5225" spans="1:16" s="11" customFormat="1">
      <c r="A5225" s="271">
        <v>5222</v>
      </c>
      <c r="C5225" s="272" t="s">
        <v>729</v>
      </c>
      <c r="D5225" s="272" t="s">
        <v>1477</v>
      </c>
      <c r="E5225" s="272"/>
      <c r="F5225" s="273" t="s">
        <v>8811</v>
      </c>
      <c r="G5225" s="274">
        <v>305112140503</v>
      </c>
      <c r="H5225" s="273" t="s">
        <v>8818</v>
      </c>
      <c r="I5225" s="273" t="s">
        <v>5750</v>
      </c>
      <c r="J5225" s="273" t="s">
        <v>373</v>
      </c>
      <c r="K5225" s="275">
        <v>0.60540000000000005</v>
      </c>
      <c r="L5225" s="275">
        <v>0.60540000000000005</v>
      </c>
      <c r="M5225" s="275">
        <v>0.54677699999999996</v>
      </c>
      <c r="N5225" s="276">
        <v>9.6833498513379723</v>
      </c>
      <c r="O5225" s="273"/>
      <c r="P5225" s="273"/>
    </row>
    <row r="5226" spans="1:16" s="11" customFormat="1">
      <c r="A5226" s="271">
        <v>5223</v>
      </c>
      <c r="C5226" s="272" t="s">
        <v>729</v>
      </c>
      <c r="D5226" s="272" t="s">
        <v>1477</v>
      </c>
      <c r="E5226" s="272"/>
      <c r="F5226" s="273" t="s">
        <v>5014</v>
      </c>
      <c r="G5226" s="274">
        <v>305112240603</v>
      </c>
      <c r="H5226" s="273" t="s">
        <v>8819</v>
      </c>
      <c r="I5226" s="273" t="s">
        <v>5750</v>
      </c>
      <c r="J5226" s="273" t="s">
        <v>373</v>
      </c>
      <c r="K5226" s="275">
        <v>0.75360000000000005</v>
      </c>
      <c r="L5226" s="275">
        <v>0.75360000000000005</v>
      </c>
      <c r="M5226" s="275">
        <v>0.68171199999999998</v>
      </c>
      <c r="N5226" s="276">
        <v>9.539278131634827</v>
      </c>
      <c r="O5226" s="273"/>
      <c r="P5226" s="273"/>
    </row>
    <row r="5227" spans="1:16" s="11" customFormat="1">
      <c r="A5227" s="271">
        <v>5224</v>
      </c>
      <c r="C5227" s="272" t="s">
        <v>729</v>
      </c>
      <c r="D5227" s="272" t="s">
        <v>1477</v>
      </c>
      <c r="E5227" s="272"/>
      <c r="F5227" s="273" t="s">
        <v>5029</v>
      </c>
      <c r="G5227" s="274">
        <v>305112240303</v>
      </c>
      <c r="H5227" s="273" t="s">
        <v>6402</v>
      </c>
      <c r="I5227" s="273" t="s">
        <v>5750</v>
      </c>
      <c r="J5227" s="273" t="s">
        <v>373</v>
      </c>
      <c r="K5227" s="275">
        <v>0.16436000000000001</v>
      </c>
      <c r="L5227" s="275">
        <v>0.16436000000000001</v>
      </c>
      <c r="M5227" s="275">
        <v>0.14929999999999999</v>
      </c>
      <c r="N5227" s="276">
        <v>9.1628133365782531</v>
      </c>
      <c r="O5227" s="273"/>
      <c r="P5227" s="273"/>
    </row>
    <row r="5228" spans="1:16" s="11" customFormat="1">
      <c r="A5228" s="271">
        <v>5225</v>
      </c>
      <c r="C5228" s="272" t="s">
        <v>729</v>
      </c>
      <c r="D5228" s="272" t="s">
        <v>1477</v>
      </c>
      <c r="E5228" s="272"/>
      <c r="F5228" s="273" t="s">
        <v>8811</v>
      </c>
      <c r="G5228" s="274">
        <v>305112140501</v>
      </c>
      <c r="H5228" s="273" t="s">
        <v>8820</v>
      </c>
      <c r="I5228" s="273" t="s">
        <v>5750</v>
      </c>
      <c r="J5228" s="273" t="s">
        <v>373</v>
      </c>
      <c r="K5228" s="275">
        <v>0.4345</v>
      </c>
      <c r="L5228" s="275">
        <v>0.4345</v>
      </c>
      <c r="M5228" s="275">
        <v>0.39487899999999998</v>
      </c>
      <c r="N5228" s="276">
        <v>9.1187571921749164</v>
      </c>
      <c r="O5228" s="273"/>
      <c r="P5228" s="273"/>
    </row>
    <row r="5229" spans="1:16" s="11" customFormat="1">
      <c r="A5229" s="271">
        <v>5226</v>
      </c>
      <c r="C5229" s="272" t="s">
        <v>729</v>
      </c>
      <c r="D5229" s="272" t="s">
        <v>1477</v>
      </c>
      <c r="E5229" s="272"/>
      <c r="F5229" s="273" t="s">
        <v>8816</v>
      </c>
      <c r="G5229" s="274">
        <v>305112340201</v>
      </c>
      <c r="H5229" s="273" t="s">
        <v>8821</v>
      </c>
      <c r="I5229" s="273" t="s">
        <v>5750</v>
      </c>
      <c r="J5229" s="273" t="s">
        <v>373</v>
      </c>
      <c r="K5229" s="275">
        <v>0.67900000000000005</v>
      </c>
      <c r="L5229" s="275">
        <v>0.67900000000000005</v>
      </c>
      <c r="M5229" s="275">
        <v>0.618232</v>
      </c>
      <c r="N5229" s="276">
        <v>8.9496318114874871</v>
      </c>
      <c r="O5229" s="273"/>
      <c r="P5229" s="273"/>
    </row>
    <row r="5230" spans="1:16" s="11" customFormat="1">
      <c r="A5230" s="271">
        <v>5227</v>
      </c>
      <c r="C5230" s="272" t="s">
        <v>729</v>
      </c>
      <c r="D5230" s="272" t="s">
        <v>1477</v>
      </c>
      <c r="E5230" s="272"/>
      <c r="F5230" s="273" t="s">
        <v>5016</v>
      </c>
      <c r="G5230" s="274">
        <v>305112140102</v>
      </c>
      <c r="H5230" s="273" t="s">
        <v>8822</v>
      </c>
      <c r="I5230" s="273" t="s">
        <v>5750</v>
      </c>
      <c r="J5230" s="273" t="s">
        <v>373</v>
      </c>
      <c r="K5230" s="275">
        <v>0.72009999999999996</v>
      </c>
      <c r="L5230" s="275">
        <v>0.72009999999999996</v>
      </c>
      <c r="M5230" s="275">
        <v>0.65769200000000005</v>
      </c>
      <c r="N5230" s="276">
        <v>8.6665740869323571</v>
      </c>
      <c r="O5230" s="273"/>
      <c r="P5230" s="273"/>
    </row>
    <row r="5231" spans="1:16" s="11" customFormat="1">
      <c r="A5231" s="271">
        <v>5228</v>
      </c>
      <c r="C5231" s="272" t="s">
        <v>729</v>
      </c>
      <c r="D5231" s="272" t="s">
        <v>1477</v>
      </c>
      <c r="E5231" s="272"/>
      <c r="F5231" s="273" t="s">
        <v>8816</v>
      </c>
      <c r="G5231" s="274">
        <v>305112340204</v>
      </c>
      <c r="H5231" s="273" t="s">
        <v>8823</v>
      </c>
      <c r="I5231" s="273" t="s">
        <v>5750</v>
      </c>
      <c r="J5231" s="273" t="s">
        <v>373</v>
      </c>
      <c r="K5231" s="275">
        <v>0.45040000000000002</v>
      </c>
      <c r="L5231" s="275">
        <v>0.45040000000000002</v>
      </c>
      <c r="M5231" s="275">
        <v>0.41187600000000002</v>
      </c>
      <c r="N5231" s="276">
        <v>8.553285968028419</v>
      </c>
      <c r="O5231" s="273"/>
      <c r="P5231" s="273"/>
    </row>
    <row r="5232" spans="1:16" s="11" customFormat="1">
      <c r="A5232" s="271">
        <v>5229</v>
      </c>
      <c r="C5232" s="272" t="s">
        <v>729</v>
      </c>
      <c r="D5232" s="272" t="s">
        <v>1477</v>
      </c>
      <c r="E5232" s="272"/>
      <c r="F5232" s="273" t="s">
        <v>5020</v>
      </c>
      <c r="G5232" s="274">
        <v>305112140304</v>
      </c>
      <c r="H5232" s="273" t="s">
        <v>8824</v>
      </c>
      <c r="I5232" s="273" t="s">
        <v>5750</v>
      </c>
      <c r="J5232" s="273" t="s">
        <v>373</v>
      </c>
      <c r="K5232" s="275">
        <v>0.40400000000000003</v>
      </c>
      <c r="L5232" s="275">
        <v>0.40400000000000003</v>
      </c>
      <c r="M5232" s="275">
        <v>0.370724</v>
      </c>
      <c r="N5232" s="276">
        <v>8.2366336633663426</v>
      </c>
      <c r="O5232" s="273"/>
      <c r="P5232" s="273"/>
    </row>
    <row r="5233" spans="1:16" s="11" customFormat="1">
      <c r="A5233" s="271">
        <v>5230</v>
      </c>
      <c r="C5233" s="272" t="s">
        <v>729</v>
      </c>
      <c r="D5233" s="272" t="s">
        <v>1477</v>
      </c>
      <c r="E5233" s="272"/>
      <c r="F5233" s="273" t="s">
        <v>4968</v>
      </c>
      <c r="G5233" s="274">
        <v>305121240303</v>
      </c>
      <c r="H5233" s="273" t="s">
        <v>8775</v>
      </c>
      <c r="I5233" s="273" t="s">
        <v>5750</v>
      </c>
      <c r="J5233" s="273" t="s">
        <v>373</v>
      </c>
      <c r="K5233" s="275">
        <v>0.56379999999999997</v>
      </c>
      <c r="L5233" s="275">
        <v>0.56379999999999997</v>
      </c>
      <c r="M5233" s="275">
        <v>0.53225999999999996</v>
      </c>
      <c r="N5233" s="276">
        <v>5.5941823341610526</v>
      </c>
      <c r="O5233" s="273"/>
      <c r="P5233" s="273"/>
    </row>
    <row r="5234" spans="1:16" s="11" customFormat="1">
      <c r="A5234" s="271">
        <v>5231</v>
      </c>
      <c r="C5234" s="272" t="s">
        <v>729</v>
      </c>
      <c r="D5234" s="272" t="s">
        <v>1477</v>
      </c>
      <c r="E5234" s="272"/>
      <c r="F5234" s="273" t="s">
        <v>8816</v>
      </c>
      <c r="G5234" s="274">
        <v>305112340203</v>
      </c>
      <c r="H5234" s="273" t="s">
        <v>8825</v>
      </c>
      <c r="I5234" s="273" t="s">
        <v>5750</v>
      </c>
      <c r="J5234" s="273" t="s">
        <v>373</v>
      </c>
      <c r="K5234" s="275">
        <v>0.20899999999999999</v>
      </c>
      <c r="L5234" s="275">
        <v>0.20899999999999999</v>
      </c>
      <c r="M5234" s="275">
        <v>0.20236399999999999</v>
      </c>
      <c r="N5234" s="276">
        <v>3.1751196172248823</v>
      </c>
      <c r="O5234" s="273"/>
      <c r="P5234" s="273"/>
    </row>
    <row r="5235" spans="1:16" s="11" customFormat="1">
      <c r="A5235" s="271">
        <v>5232</v>
      </c>
      <c r="C5235" s="272" t="s">
        <v>729</v>
      </c>
      <c r="D5235" s="272" t="s">
        <v>1477</v>
      </c>
      <c r="E5235" s="272"/>
      <c r="F5235" s="273" t="s">
        <v>5029</v>
      </c>
      <c r="G5235" s="274">
        <v>305112240302</v>
      </c>
      <c r="H5235" s="273" t="s">
        <v>8826</v>
      </c>
      <c r="I5235" s="273" t="s">
        <v>5750</v>
      </c>
      <c r="J5235" s="273" t="s">
        <v>373</v>
      </c>
      <c r="K5235" s="275">
        <v>0.28126000000000001</v>
      </c>
      <c r="L5235" s="275">
        <v>0.28126000000000001</v>
      </c>
      <c r="M5235" s="275">
        <v>0.27820699999999998</v>
      </c>
      <c r="N5235" s="276">
        <v>1.0854725165327554</v>
      </c>
      <c r="O5235" s="273"/>
      <c r="P5235" s="273"/>
    </row>
    <row r="5236" spans="1:16" s="11" customFormat="1">
      <c r="A5236" s="271">
        <v>5233</v>
      </c>
      <c r="C5236" s="272" t="s">
        <v>729</v>
      </c>
      <c r="D5236" s="272" t="s">
        <v>1477</v>
      </c>
      <c r="E5236" s="272"/>
      <c r="F5236" s="273" t="s">
        <v>5025</v>
      </c>
      <c r="G5236" s="274">
        <v>305112340301</v>
      </c>
      <c r="H5236" s="273" t="s">
        <v>8827</v>
      </c>
      <c r="I5236" s="273" t="s">
        <v>5750</v>
      </c>
      <c r="J5236" s="273" t="s">
        <v>373</v>
      </c>
      <c r="K5236" s="275">
        <v>0.10150000000000001</v>
      </c>
      <c r="L5236" s="275">
        <v>0.10150000000000001</v>
      </c>
      <c r="M5236" s="275">
        <v>9.8852999999999996E-2</v>
      </c>
      <c r="N5236" s="276">
        <v>2.6078817733990247</v>
      </c>
      <c r="O5236" s="273"/>
      <c r="P5236" s="273"/>
    </row>
    <row r="5237" spans="1:16" s="11" customFormat="1">
      <c r="A5237" s="271">
        <v>5234</v>
      </c>
      <c r="C5237" s="272" t="s">
        <v>729</v>
      </c>
      <c r="D5237" s="272" t="s">
        <v>5033</v>
      </c>
      <c r="E5237" s="272"/>
      <c r="F5237" s="273" t="s">
        <v>8828</v>
      </c>
      <c r="G5237" s="274">
        <v>305211540303</v>
      </c>
      <c r="H5237" s="273" t="s">
        <v>8829</v>
      </c>
      <c r="I5237" s="273" t="s">
        <v>5750</v>
      </c>
      <c r="J5237" s="273" t="s">
        <v>373</v>
      </c>
      <c r="K5237" s="275">
        <v>1.0218</v>
      </c>
      <c r="L5237" s="275">
        <v>1.0218</v>
      </c>
      <c r="M5237" s="275">
        <v>0.89330299999999996</v>
      </c>
      <c r="N5237" s="276">
        <v>12.575552945781961</v>
      </c>
      <c r="O5237" s="273"/>
      <c r="P5237" s="273"/>
    </row>
    <row r="5238" spans="1:16" s="11" customFormat="1">
      <c r="A5238" s="271">
        <v>5235</v>
      </c>
      <c r="C5238" s="272" t="s">
        <v>729</v>
      </c>
      <c r="D5238" s="272" t="s">
        <v>5033</v>
      </c>
      <c r="E5238" s="272"/>
      <c r="F5238" s="273" t="s">
        <v>5036</v>
      </c>
      <c r="G5238" s="274">
        <v>305211540203</v>
      </c>
      <c r="H5238" s="273" t="s">
        <v>8830</v>
      </c>
      <c r="I5238" s="273" t="s">
        <v>5750</v>
      </c>
      <c r="J5238" s="273" t="s">
        <v>373</v>
      </c>
      <c r="K5238" s="275">
        <v>1.171</v>
      </c>
      <c r="L5238" s="275">
        <v>1.171</v>
      </c>
      <c r="M5238" s="275">
        <v>1.058065</v>
      </c>
      <c r="N5238" s="276">
        <v>9.6443210930828354</v>
      </c>
      <c r="O5238" s="273"/>
      <c r="P5238" s="273"/>
    </row>
    <row r="5239" spans="1:16" s="11" customFormat="1">
      <c r="A5239" s="271">
        <v>5236</v>
      </c>
      <c r="C5239" s="272" t="s">
        <v>729</v>
      </c>
      <c r="D5239" s="272" t="s">
        <v>5033</v>
      </c>
      <c r="E5239" s="272"/>
      <c r="F5239" s="273" t="s">
        <v>5057</v>
      </c>
      <c r="G5239" s="274">
        <v>305211440205</v>
      </c>
      <c r="H5239" s="273" t="s">
        <v>8831</v>
      </c>
      <c r="I5239" s="273" t="s">
        <v>5750</v>
      </c>
      <c r="J5239" s="273" t="s">
        <v>373</v>
      </c>
      <c r="K5239" s="275">
        <v>0.40539999999999998</v>
      </c>
      <c r="L5239" s="275">
        <v>0.40539999999999998</v>
      </c>
      <c r="M5239" s="275">
        <v>0.366593</v>
      </c>
      <c r="N5239" s="276">
        <v>9.5725209669462217</v>
      </c>
      <c r="O5239" s="273"/>
      <c r="P5239" s="273"/>
    </row>
    <row r="5240" spans="1:16" s="11" customFormat="1">
      <c r="A5240" s="271">
        <v>5237</v>
      </c>
      <c r="C5240" s="272" t="s">
        <v>729</v>
      </c>
      <c r="D5240" s="272" t="s">
        <v>5033</v>
      </c>
      <c r="E5240" s="272"/>
      <c r="F5240" s="273" t="s">
        <v>8828</v>
      </c>
      <c r="G5240" s="274">
        <v>305211540301</v>
      </c>
      <c r="H5240" s="273" t="s">
        <v>8832</v>
      </c>
      <c r="I5240" s="273" t="s">
        <v>5750</v>
      </c>
      <c r="J5240" s="273" t="s">
        <v>373</v>
      </c>
      <c r="K5240" s="275">
        <v>0.95520000000000005</v>
      </c>
      <c r="L5240" s="275">
        <v>0.95520000000000005</v>
      </c>
      <c r="M5240" s="275">
        <v>0.86454299999999995</v>
      </c>
      <c r="N5240" s="276">
        <v>9.490891959799006</v>
      </c>
      <c r="O5240" s="273"/>
      <c r="P5240" s="273"/>
    </row>
    <row r="5241" spans="1:16" s="11" customFormat="1">
      <c r="A5241" s="271">
        <v>5238</v>
      </c>
      <c r="C5241" s="272" t="s">
        <v>729</v>
      </c>
      <c r="D5241" s="272" t="s">
        <v>5033</v>
      </c>
      <c r="E5241" s="272"/>
      <c r="F5241" s="273" t="s">
        <v>5069</v>
      </c>
      <c r="G5241" s="274">
        <v>305211440301</v>
      </c>
      <c r="H5241" s="273" t="s">
        <v>3667</v>
      </c>
      <c r="I5241" s="273" t="s">
        <v>5750</v>
      </c>
      <c r="J5241" s="273" t="s">
        <v>373</v>
      </c>
      <c r="K5241" s="275">
        <v>0.80030000000000001</v>
      </c>
      <c r="L5241" s="275">
        <v>0.80030000000000001</v>
      </c>
      <c r="M5241" s="275">
        <v>0.724804</v>
      </c>
      <c r="N5241" s="276">
        <v>9.4334624515806578</v>
      </c>
      <c r="O5241" s="273"/>
      <c r="P5241" s="273"/>
    </row>
    <row r="5242" spans="1:16" s="11" customFormat="1">
      <c r="A5242" s="271">
        <v>5239</v>
      </c>
      <c r="C5242" s="272" t="s">
        <v>729</v>
      </c>
      <c r="D5242" s="272" t="s">
        <v>5033</v>
      </c>
      <c r="E5242" s="272"/>
      <c r="F5242" s="273" t="s">
        <v>5063</v>
      </c>
      <c r="G5242" s="274">
        <v>305211440102</v>
      </c>
      <c r="H5242" s="273" t="s">
        <v>8833</v>
      </c>
      <c r="I5242" s="273" t="s">
        <v>5750</v>
      </c>
      <c r="J5242" s="273" t="s">
        <v>373</v>
      </c>
      <c r="K5242" s="275">
        <v>1.5196000000000001</v>
      </c>
      <c r="L5242" s="275">
        <v>1.5196000000000001</v>
      </c>
      <c r="M5242" s="275">
        <v>1.3816200000000001</v>
      </c>
      <c r="N5242" s="276">
        <v>9.0800210581732035</v>
      </c>
      <c r="O5242" s="273"/>
      <c r="P5242" s="273"/>
    </row>
    <row r="5243" spans="1:16" s="11" customFormat="1">
      <c r="A5243" s="271">
        <v>5240</v>
      </c>
      <c r="C5243" s="272" t="s">
        <v>729</v>
      </c>
      <c r="D5243" s="272" t="s">
        <v>5033</v>
      </c>
      <c r="E5243" s="272"/>
      <c r="F5243" s="273" t="s">
        <v>5063</v>
      </c>
      <c r="G5243" s="274">
        <v>305211440103</v>
      </c>
      <c r="H5243" s="273" t="s">
        <v>6976</v>
      </c>
      <c r="I5243" s="273" t="s">
        <v>5750</v>
      </c>
      <c r="J5243" s="273" t="s">
        <v>373</v>
      </c>
      <c r="K5243" s="275">
        <v>0.68720000000000003</v>
      </c>
      <c r="L5243" s="275">
        <v>0.68720000000000003</v>
      </c>
      <c r="M5243" s="275">
        <v>0.62578</v>
      </c>
      <c r="N5243" s="276">
        <v>8.9377182770663595</v>
      </c>
      <c r="O5243" s="273"/>
      <c r="P5243" s="273"/>
    </row>
    <row r="5244" spans="1:16" s="11" customFormat="1">
      <c r="A5244" s="271">
        <v>5241</v>
      </c>
      <c r="C5244" s="272" t="s">
        <v>729</v>
      </c>
      <c r="D5244" s="272" t="s">
        <v>5033</v>
      </c>
      <c r="E5244" s="272"/>
      <c r="F5244" s="273" t="s">
        <v>5063</v>
      </c>
      <c r="G5244" s="274">
        <v>305211440101</v>
      </c>
      <c r="H5244" s="273" t="s">
        <v>8834</v>
      </c>
      <c r="I5244" s="273" t="s">
        <v>5750</v>
      </c>
      <c r="J5244" s="273" t="s">
        <v>373</v>
      </c>
      <c r="K5244" s="275">
        <v>1.3047</v>
      </c>
      <c r="L5244" s="275">
        <v>1.3047</v>
      </c>
      <c r="M5244" s="275">
        <v>1.189173</v>
      </c>
      <c r="N5244" s="276">
        <v>8.8546792366061116</v>
      </c>
      <c r="O5244" s="273"/>
      <c r="P5244" s="273"/>
    </row>
    <row r="5245" spans="1:16" s="11" customFormat="1">
      <c r="A5245" s="271">
        <v>5242</v>
      </c>
      <c r="C5245" s="272" t="s">
        <v>729</v>
      </c>
      <c r="D5245" s="272" t="s">
        <v>5033</v>
      </c>
      <c r="E5245" s="272"/>
      <c r="F5245" s="273" t="s">
        <v>5047</v>
      </c>
      <c r="G5245" s="274">
        <v>305211140106</v>
      </c>
      <c r="H5245" s="273" t="s">
        <v>8835</v>
      </c>
      <c r="I5245" s="273" t="s">
        <v>5750</v>
      </c>
      <c r="J5245" s="273" t="s">
        <v>373</v>
      </c>
      <c r="K5245" s="275">
        <v>0.45939999999999998</v>
      </c>
      <c r="L5245" s="275">
        <v>0.45939999999999998</v>
      </c>
      <c r="M5245" s="275">
        <v>0.41921999999999998</v>
      </c>
      <c r="N5245" s="276">
        <v>8.7461906835002168</v>
      </c>
      <c r="O5245" s="273"/>
      <c r="P5245" s="273"/>
    </row>
    <row r="5246" spans="1:16" s="11" customFormat="1">
      <c r="A5246" s="271">
        <v>5243</v>
      </c>
      <c r="C5246" s="272" t="s">
        <v>729</v>
      </c>
      <c r="D5246" s="272" t="s">
        <v>5033</v>
      </c>
      <c r="E5246" s="272"/>
      <c r="F5246" s="273" t="s">
        <v>8836</v>
      </c>
      <c r="G5246" s="274">
        <v>305211140402</v>
      </c>
      <c r="H5246" s="273" t="s">
        <v>8837</v>
      </c>
      <c r="I5246" s="273" t="s">
        <v>5750</v>
      </c>
      <c r="J5246" s="273" t="s">
        <v>373</v>
      </c>
      <c r="K5246" s="275">
        <v>1.1140000000000001</v>
      </c>
      <c r="L5246" s="275">
        <v>1.1140000000000001</v>
      </c>
      <c r="M5246" s="275">
        <v>1.018972</v>
      </c>
      <c r="N5246" s="276">
        <v>8.5303411131059335</v>
      </c>
      <c r="O5246" s="273"/>
      <c r="P5246" s="273"/>
    </row>
    <row r="5247" spans="1:16" s="11" customFormat="1">
      <c r="A5247" s="271">
        <v>5244</v>
      </c>
      <c r="C5247" s="272" t="s">
        <v>729</v>
      </c>
      <c r="D5247" s="272" t="s">
        <v>5033</v>
      </c>
      <c r="E5247" s="272"/>
      <c r="F5247" s="273" t="s">
        <v>5057</v>
      </c>
      <c r="G5247" s="274">
        <v>305211440201</v>
      </c>
      <c r="H5247" s="273" t="s">
        <v>8838</v>
      </c>
      <c r="I5247" s="273" t="s">
        <v>5750</v>
      </c>
      <c r="J5247" s="273" t="s">
        <v>373</v>
      </c>
      <c r="K5247" s="275">
        <v>1.1000000000000001</v>
      </c>
      <c r="L5247" s="275">
        <v>1.1000000000000001</v>
      </c>
      <c r="M5247" s="275">
        <v>1.0083500000000001</v>
      </c>
      <c r="N5247" s="276">
        <v>8.331818181818182</v>
      </c>
      <c r="O5247" s="273"/>
      <c r="P5247" s="273"/>
    </row>
    <row r="5248" spans="1:16" s="11" customFormat="1">
      <c r="A5248" s="271">
        <v>5245</v>
      </c>
      <c r="C5248" s="272" t="s">
        <v>729</v>
      </c>
      <c r="D5248" s="272" t="s">
        <v>5033</v>
      </c>
      <c r="E5248" s="272"/>
      <c r="F5248" s="273" t="s">
        <v>8828</v>
      </c>
      <c r="G5248" s="274">
        <v>305211540302</v>
      </c>
      <c r="H5248" s="273" t="s">
        <v>8839</v>
      </c>
      <c r="I5248" s="273" t="s">
        <v>5750</v>
      </c>
      <c r="J5248" s="273" t="s">
        <v>373</v>
      </c>
      <c r="K5248" s="275">
        <v>0.54879999999999995</v>
      </c>
      <c r="L5248" s="275">
        <v>0.54879999999999995</v>
      </c>
      <c r="M5248" s="275">
        <v>0.50437399999999999</v>
      </c>
      <c r="N5248" s="276">
        <v>8.0951166180757959</v>
      </c>
      <c r="O5248" s="273"/>
      <c r="P5248" s="273"/>
    </row>
    <row r="5249" spans="1:16" s="11" customFormat="1">
      <c r="A5249" s="271">
        <v>5246</v>
      </c>
      <c r="C5249" s="272" t="s">
        <v>729</v>
      </c>
      <c r="D5249" s="272" t="s">
        <v>5033</v>
      </c>
      <c r="E5249" s="272"/>
      <c r="F5249" s="273" t="s">
        <v>5036</v>
      </c>
      <c r="G5249" s="274">
        <v>305211540205</v>
      </c>
      <c r="H5249" s="273" t="s">
        <v>8840</v>
      </c>
      <c r="I5249" s="273" t="s">
        <v>5750</v>
      </c>
      <c r="J5249" s="273" t="s">
        <v>373</v>
      </c>
      <c r="K5249" s="275">
        <v>1.82</v>
      </c>
      <c r="L5249" s="275">
        <v>1.82</v>
      </c>
      <c r="M5249" s="275">
        <v>1.6774</v>
      </c>
      <c r="N5249" s="276">
        <v>7.8351648351648384</v>
      </c>
      <c r="O5249" s="273"/>
      <c r="P5249" s="273"/>
    </row>
    <row r="5250" spans="1:16" s="11" customFormat="1">
      <c r="A5250" s="271">
        <v>5247</v>
      </c>
      <c r="C5250" s="272" t="s">
        <v>729</v>
      </c>
      <c r="D5250" s="272" t="s">
        <v>5033</v>
      </c>
      <c r="E5250" s="272"/>
      <c r="F5250" s="273" t="s">
        <v>5069</v>
      </c>
      <c r="G5250" s="274">
        <v>305211440303</v>
      </c>
      <c r="H5250" s="273" t="s">
        <v>8841</v>
      </c>
      <c r="I5250" s="273" t="s">
        <v>5750</v>
      </c>
      <c r="J5250" s="273" t="s">
        <v>373</v>
      </c>
      <c r="K5250" s="275">
        <v>1.2178</v>
      </c>
      <c r="L5250" s="275">
        <v>1.2178</v>
      </c>
      <c r="M5250" s="275">
        <v>1.12344</v>
      </c>
      <c r="N5250" s="276">
        <v>7.7483987518475947</v>
      </c>
      <c r="O5250" s="273"/>
      <c r="P5250" s="273"/>
    </row>
    <row r="5251" spans="1:16" s="11" customFormat="1">
      <c r="A5251" s="271">
        <v>5248</v>
      </c>
      <c r="C5251" s="272" t="s">
        <v>729</v>
      </c>
      <c r="D5251" s="272" t="s">
        <v>5033</v>
      </c>
      <c r="E5251" s="272"/>
      <c r="F5251" s="273" t="s">
        <v>5049</v>
      </c>
      <c r="G5251" s="274">
        <v>305211540603</v>
      </c>
      <c r="H5251" s="273" t="s">
        <v>8842</v>
      </c>
      <c r="I5251" s="273" t="s">
        <v>5750</v>
      </c>
      <c r="J5251" s="273" t="s">
        <v>373</v>
      </c>
      <c r="K5251" s="275">
        <v>0.97319999999999995</v>
      </c>
      <c r="L5251" s="275">
        <v>0.97319999999999995</v>
      </c>
      <c r="M5251" s="275">
        <v>0.89814899999999998</v>
      </c>
      <c r="N5251" s="276">
        <v>7.7117755856966692</v>
      </c>
      <c r="O5251" s="273"/>
      <c r="P5251" s="273"/>
    </row>
    <row r="5252" spans="1:16" s="11" customFormat="1">
      <c r="A5252" s="271">
        <v>5249</v>
      </c>
      <c r="C5252" s="272" t="s">
        <v>729</v>
      </c>
      <c r="D5252" s="272" t="s">
        <v>5033</v>
      </c>
      <c r="E5252" s="272"/>
      <c r="F5252" s="273" t="s">
        <v>5049</v>
      </c>
      <c r="G5252" s="274">
        <v>305211540604</v>
      </c>
      <c r="H5252" s="273" t="s">
        <v>8843</v>
      </c>
      <c r="I5252" s="273" t="s">
        <v>5750</v>
      </c>
      <c r="J5252" s="273" t="s">
        <v>373</v>
      </c>
      <c r="K5252" s="275">
        <v>1.2414000000000001</v>
      </c>
      <c r="L5252" s="275">
        <v>1.2414000000000001</v>
      </c>
      <c r="M5252" s="275">
        <v>1.148082</v>
      </c>
      <c r="N5252" s="276">
        <v>7.5171580473658777</v>
      </c>
      <c r="O5252" s="273"/>
      <c r="P5252" s="273"/>
    </row>
    <row r="5253" spans="1:16" s="11" customFormat="1">
      <c r="A5253" s="271">
        <v>5250</v>
      </c>
      <c r="C5253" s="272" t="s">
        <v>729</v>
      </c>
      <c r="D5253" s="272" t="s">
        <v>5033</v>
      </c>
      <c r="E5253" s="272"/>
      <c r="F5253" s="273" t="s">
        <v>5036</v>
      </c>
      <c r="G5253" s="274">
        <v>305211540202</v>
      </c>
      <c r="H5253" s="273" t="s">
        <v>8844</v>
      </c>
      <c r="I5253" s="273" t="s">
        <v>5750</v>
      </c>
      <c r="J5253" s="273" t="s">
        <v>373</v>
      </c>
      <c r="K5253" s="275">
        <v>0.85799999999999998</v>
      </c>
      <c r="L5253" s="275">
        <v>0.85799999999999998</v>
      </c>
      <c r="M5253" s="275">
        <v>0.79499200000000003</v>
      </c>
      <c r="N5253" s="276">
        <v>7.3435897435897388</v>
      </c>
      <c r="O5253" s="273"/>
      <c r="P5253" s="273"/>
    </row>
    <row r="5254" spans="1:16" s="11" customFormat="1">
      <c r="A5254" s="271">
        <v>5251</v>
      </c>
      <c r="C5254" s="272" t="s">
        <v>729</v>
      </c>
      <c r="D5254" s="272" t="s">
        <v>5033</v>
      </c>
      <c r="E5254" s="272"/>
      <c r="F5254" s="273" t="s">
        <v>5036</v>
      </c>
      <c r="G5254" s="274">
        <v>305211540201</v>
      </c>
      <c r="H5254" s="273" t="s">
        <v>8845</v>
      </c>
      <c r="I5254" s="273" t="s">
        <v>5750</v>
      </c>
      <c r="J5254" s="273" t="s">
        <v>373</v>
      </c>
      <c r="K5254" s="275">
        <v>0.72519999999999996</v>
      </c>
      <c r="L5254" s="275">
        <v>0.72519999999999996</v>
      </c>
      <c r="M5254" s="275">
        <v>0.67279800000000001</v>
      </c>
      <c r="N5254" s="276">
        <v>7.22586872586872</v>
      </c>
      <c r="O5254" s="273"/>
      <c r="P5254" s="273"/>
    </row>
    <row r="5255" spans="1:16" s="11" customFormat="1">
      <c r="A5255" s="271">
        <v>5252</v>
      </c>
      <c r="C5255" s="272" t="s">
        <v>729</v>
      </c>
      <c r="D5255" s="272" t="s">
        <v>5033</v>
      </c>
      <c r="E5255" s="272"/>
      <c r="F5255" s="273" t="s">
        <v>8846</v>
      </c>
      <c r="G5255" s="274">
        <v>305211540402</v>
      </c>
      <c r="H5255" s="273" t="s">
        <v>8847</v>
      </c>
      <c r="I5255" s="273" t="s">
        <v>5750</v>
      </c>
      <c r="J5255" s="273" t="s">
        <v>373</v>
      </c>
      <c r="K5255" s="275">
        <v>1.3325199999999999</v>
      </c>
      <c r="L5255" s="275">
        <v>1.3325199999999999</v>
      </c>
      <c r="M5255" s="275">
        <v>1.236863</v>
      </c>
      <c r="N5255" s="276">
        <v>7.1786539789271364</v>
      </c>
      <c r="O5255" s="273"/>
      <c r="P5255" s="273"/>
    </row>
    <row r="5256" spans="1:16" s="11" customFormat="1">
      <c r="A5256" s="271">
        <v>5253</v>
      </c>
      <c r="C5256" s="272" t="s">
        <v>729</v>
      </c>
      <c r="D5256" s="272" t="s">
        <v>5033</v>
      </c>
      <c r="E5256" s="272"/>
      <c r="F5256" s="273" t="s">
        <v>5038</v>
      </c>
      <c r="G5256" s="274">
        <v>305211540103</v>
      </c>
      <c r="H5256" s="273" t="s">
        <v>8848</v>
      </c>
      <c r="I5256" s="273" t="s">
        <v>5750</v>
      </c>
      <c r="J5256" s="273" t="s">
        <v>373</v>
      </c>
      <c r="K5256" s="275">
        <v>1.508</v>
      </c>
      <c r="L5256" s="275">
        <v>1.508</v>
      </c>
      <c r="M5256" s="275">
        <v>1.400053</v>
      </c>
      <c r="N5256" s="276">
        <v>7.1582891246684364</v>
      </c>
      <c r="O5256" s="273"/>
      <c r="P5256" s="273"/>
    </row>
    <row r="5257" spans="1:16" s="11" customFormat="1">
      <c r="A5257" s="271">
        <v>5254</v>
      </c>
      <c r="C5257" s="272" t="s">
        <v>729</v>
      </c>
      <c r="D5257" s="272" t="s">
        <v>5033</v>
      </c>
      <c r="E5257" s="272"/>
      <c r="F5257" s="273" t="s">
        <v>5045</v>
      </c>
      <c r="G5257" s="274">
        <v>305211440404</v>
      </c>
      <c r="H5257" s="273" t="s">
        <v>8849</v>
      </c>
      <c r="I5257" s="273" t="s">
        <v>5750</v>
      </c>
      <c r="J5257" s="273" t="s">
        <v>373</v>
      </c>
      <c r="K5257" s="275">
        <v>1.2918000000000001</v>
      </c>
      <c r="L5257" s="275">
        <v>1.2918000000000001</v>
      </c>
      <c r="M5257" s="275">
        <v>1.201478</v>
      </c>
      <c r="N5257" s="276">
        <v>6.9919492181452245</v>
      </c>
      <c r="O5257" s="273"/>
      <c r="P5257" s="273"/>
    </row>
    <row r="5258" spans="1:16" s="11" customFormat="1">
      <c r="A5258" s="271">
        <v>5255</v>
      </c>
      <c r="C5258" s="272" t="s">
        <v>729</v>
      </c>
      <c r="D5258" s="272" t="s">
        <v>5033</v>
      </c>
      <c r="E5258" s="272"/>
      <c r="F5258" s="273" t="s">
        <v>5069</v>
      </c>
      <c r="G5258" s="274">
        <v>305211440302</v>
      </c>
      <c r="H5258" s="273" t="s">
        <v>8850</v>
      </c>
      <c r="I5258" s="273" t="s">
        <v>5750</v>
      </c>
      <c r="J5258" s="273" t="s">
        <v>373</v>
      </c>
      <c r="K5258" s="275">
        <v>1.2234</v>
      </c>
      <c r="L5258" s="275">
        <v>1.2234</v>
      </c>
      <c r="M5258" s="275">
        <v>1.138117</v>
      </c>
      <c r="N5258" s="276">
        <v>6.9709825077652443</v>
      </c>
      <c r="O5258" s="273"/>
      <c r="P5258" s="273"/>
    </row>
    <row r="5259" spans="1:16" s="11" customFormat="1">
      <c r="A5259" s="271">
        <v>5256</v>
      </c>
      <c r="C5259" s="272" t="s">
        <v>729</v>
      </c>
      <c r="D5259" s="272" t="s">
        <v>5033</v>
      </c>
      <c r="E5259" s="272"/>
      <c r="F5259" s="273" t="s">
        <v>5038</v>
      </c>
      <c r="G5259" s="274">
        <v>305211540101</v>
      </c>
      <c r="H5259" s="273" t="s">
        <v>8851</v>
      </c>
      <c r="I5259" s="273" t="s">
        <v>5750</v>
      </c>
      <c r="J5259" s="273" t="s">
        <v>373</v>
      </c>
      <c r="K5259" s="275">
        <v>0.85219999999999996</v>
      </c>
      <c r="L5259" s="275">
        <v>0.85219999999999996</v>
      </c>
      <c r="M5259" s="275">
        <v>0.79337199999999997</v>
      </c>
      <c r="N5259" s="276">
        <v>6.9030743956817648</v>
      </c>
      <c r="O5259" s="273"/>
      <c r="P5259" s="273"/>
    </row>
    <row r="5260" spans="1:16" s="11" customFormat="1">
      <c r="A5260" s="271">
        <v>5257</v>
      </c>
      <c r="C5260" s="272" t="s">
        <v>729</v>
      </c>
      <c r="D5260" s="272" t="s">
        <v>5033</v>
      </c>
      <c r="E5260" s="272"/>
      <c r="F5260" s="273" t="s">
        <v>5034</v>
      </c>
      <c r="G5260" s="274">
        <v>305211540504</v>
      </c>
      <c r="H5260" s="273" t="s">
        <v>8852</v>
      </c>
      <c r="I5260" s="273" t="s">
        <v>5750</v>
      </c>
      <c r="J5260" s="273" t="s">
        <v>373</v>
      </c>
      <c r="K5260" s="275">
        <v>0.82399999999999995</v>
      </c>
      <c r="L5260" s="275">
        <v>0.82399999999999995</v>
      </c>
      <c r="M5260" s="275">
        <v>0.76939100000000005</v>
      </c>
      <c r="N5260" s="276">
        <v>6.6273058252427077</v>
      </c>
      <c r="O5260" s="273"/>
      <c r="P5260" s="273"/>
    </row>
    <row r="5261" spans="1:16" s="11" customFormat="1">
      <c r="A5261" s="271">
        <v>5258</v>
      </c>
      <c r="C5261" s="272" t="s">
        <v>729</v>
      </c>
      <c r="D5261" s="272" t="s">
        <v>5033</v>
      </c>
      <c r="E5261" s="272"/>
      <c r="F5261" s="273" t="s">
        <v>5036</v>
      </c>
      <c r="G5261" s="274">
        <v>305211540206</v>
      </c>
      <c r="H5261" s="273" t="s">
        <v>8853</v>
      </c>
      <c r="I5261" s="273" t="s">
        <v>5750</v>
      </c>
      <c r="J5261" s="273" t="s">
        <v>373</v>
      </c>
      <c r="K5261" s="275">
        <v>0.58560000000000001</v>
      </c>
      <c r="L5261" s="275">
        <v>0.58560000000000001</v>
      </c>
      <c r="M5261" s="275">
        <v>0.54723900000000003</v>
      </c>
      <c r="N5261" s="276">
        <v>6.5507172131147495</v>
      </c>
      <c r="O5261" s="273"/>
      <c r="P5261" s="273"/>
    </row>
    <row r="5262" spans="1:16" s="11" customFormat="1">
      <c r="A5262" s="271">
        <v>5259</v>
      </c>
      <c r="C5262" s="272" t="s">
        <v>729</v>
      </c>
      <c r="D5262" s="272" t="s">
        <v>5033</v>
      </c>
      <c r="E5262" s="272"/>
      <c r="F5262" s="273" t="s">
        <v>5034</v>
      </c>
      <c r="G5262" s="274">
        <v>305211540501</v>
      </c>
      <c r="H5262" s="273" t="s">
        <v>8854</v>
      </c>
      <c r="I5262" s="273" t="s">
        <v>5750</v>
      </c>
      <c r="J5262" s="273" t="s">
        <v>373</v>
      </c>
      <c r="K5262" s="275">
        <v>0.75519999999999998</v>
      </c>
      <c r="L5262" s="275">
        <v>0.75519999999999998</v>
      </c>
      <c r="M5262" s="275">
        <v>0.70714500000000002</v>
      </c>
      <c r="N5262" s="276">
        <v>6.3632150423728762</v>
      </c>
      <c r="O5262" s="273"/>
      <c r="P5262" s="273"/>
    </row>
    <row r="5263" spans="1:16" s="11" customFormat="1">
      <c r="A5263" s="271">
        <v>5260</v>
      </c>
      <c r="C5263" s="272" t="s">
        <v>729</v>
      </c>
      <c r="D5263" s="272" t="s">
        <v>5033</v>
      </c>
      <c r="E5263" s="272"/>
      <c r="F5263" s="273" t="s">
        <v>5057</v>
      </c>
      <c r="G5263" s="274">
        <v>305211440204</v>
      </c>
      <c r="H5263" s="273" t="s">
        <v>6981</v>
      </c>
      <c r="I5263" s="273" t="s">
        <v>5750</v>
      </c>
      <c r="J5263" s="273" t="s">
        <v>373</v>
      </c>
      <c r="K5263" s="275">
        <v>0.52259999999999995</v>
      </c>
      <c r="L5263" s="275">
        <v>0.52259999999999995</v>
      </c>
      <c r="M5263" s="275">
        <v>0.489954</v>
      </c>
      <c r="N5263" s="276">
        <v>6.2468427095292682</v>
      </c>
      <c r="O5263" s="273"/>
      <c r="P5263" s="273"/>
    </row>
    <row r="5264" spans="1:16" s="11" customFormat="1">
      <c r="A5264" s="271">
        <v>5261</v>
      </c>
      <c r="C5264" s="272" t="s">
        <v>729</v>
      </c>
      <c r="D5264" s="272" t="s">
        <v>5033</v>
      </c>
      <c r="E5264" s="272"/>
      <c r="F5264" s="273" t="s">
        <v>8836</v>
      </c>
      <c r="G5264" s="274">
        <v>305211140401</v>
      </c>
      <c r="H5264" s="273" t="s">
        <v>8855</v>
      </c>
      <c r="I5264" s="273" t="s">
        <v>5750</v>
      </c>
      <c r="J5264" s="273" t="s">
        <v>373</v>
      </c>
      <c r="K5264" s="275">
        <v>1.0422</v>
      </c>
      <c r="L5264" s="275">
        <v>1.0422</v>
      </c>
      <c r="M5264" s="275">
        <v>0.97783299999999995</v>
      </c>
      <c r="N5264" s="276">
        <v>6.1760698522356616</v>
      </c>
      <c r="O5264" s="273"/>
      <c r="P5264" s="273"/>
    </row>
    <row r="5265" spans="1:16" s="11" customFormat="1">
      <c r="A5265" s="271">
        <v>5262</v>
      </c>
      <c r="C5265" s="272" t="s">
        <v>729</v>
      </c>
      <c r="D5265" s="272" t="s">
        <v>5033</v>
      </c>
      <c r="E5265" s="272"/>
      <c r="F5265" s="273" t="s">
        <v>5038</v>
      </c>
      <c r="G5265" s="274">
        <v>305211540104</v>
      </c>
      <c r="H5265" s="273" t="s">
        <v>8856</v>
      </c>
      <c r="I5265" s="273" t="s">
        <v>5750</v>
      </c>
      <c r="J5265" s="273" t="s">
        <v>373</v>
      </c>
      <c r="K5265" s="275">
        <v>1.0711999999999999</v>
      </c>
      <c r="L5265" s="275">
        <v>1.0711999999999999</v>
      </c>
      <c r="M5265" s="275">
        <v>1.00766</v>
      </c>
      <c r="N5265" s="276">
        <v>5.9316654219566782</v>
      </c>
      <c r="O5265" s="273"/>
      <c r="P5265" s="273"/>
    </row>
    <row r="5266" spans="1:16" s="11" customFormat="1">
      <c r="A5266" s="271">
        <v>5263</v>
      </c>
      <c r="C5266" s="272" t="s">
        <v>729</v>
      </c>
      <c r="D5266" s="272" t="s">
        <v>5033</v>
      </c>
      <c r="E5266" s="272"/>
      <c r="F5266" s="273" t="s">
        <v>8846</v>
      </c>
      <c r="G5266" s="274">
        <v>305211540401</v>
      </c>
      <c r="H5266" s="273" t="s">
        <v>8857</v>
      </c>
      <c r="I5266" s="273" t="s">
        <v>5750</v>
      </c>
      <c r="J5266" s="273" t="s">
        <v>373</v>
      </c>
      <c r="K5266" s="275">
        <v>1.2372000000000001</v>
      </c>
      <c r="L5266" s="275">
        <v>1.2372000000000001</v>
      </c>
      <c r="M5266" s="275">
        <v>1.1639539999999999</v>
      </c>
      <c r="N5266" s="276">
        <v>5.9203039120595005</v>
      </c>
      <c r="O5266" s="273"/>
      <c r="P5266" s="273"/>
    </row>
    <row r="5267" spans="1:16" s="11" customFormat="1">
      <c r="A5267" s="271">
        <v>5264</v>
      </c>
      <c r="C5267" s="272" t="s">
        <v>729</v>
      </c>
      <c r="D5267" s="272" t="s">
        <v>5033</v>
      </c>
      <c r="E5267" s="272"/>
      <c r="F5267" s="273" t="s">
        <v>5057</v>
      </c>
      <c r="G5267" s="274">
        <v>305211440203</v>
      </c>
      <c r="H5267" s="273" t="s">
        <v>8858</v>
      </c>
      <c r="I5267" s="273" t="s">
        <v>5750</v>
      </c>
      <c r="J5267" s="273" t="s">
        <v>373</v>
      </c>
      <c r="K5267" s="275">
        <v>0.66600000000000004</v>
      </c>
      <c r="L5267" s="275">
        <v>0.66600000000000004</v>
      </c>
      <c r="M5267" s="275">
        <v>0.62726400000000004</v>
      </c>
      <c r="N5267" s="276">
        <v>5.8162162162162145</v>
      </c>
      <c r="O5267" s="273"/>
      <c r="P5267" s="273"/>
    </row>
    <row r="5268" spans="1:16" s="11" customFormat="1">
      <c r="A5268" s="271">
        <v>5265</v>
      </c>
      <c r="C5268" s="272" t="s">
        <v>729</v>
      </c>
      <c r="D5268" s="272" t="s">
        <v>5033</v>
      </c>
      <c r="E5268" s="272"/>
      <c r="F5268" s="273" t="s">
        <v>5034</v>
      </c>
      <c r="G5268" s="274">
        <v>305211540502</v>
      </c>
      <c r="H5268" s="273" t="s">
        <v>8859</v>
      </c>
      <c r="I5268" s="273" t="s">
        <v>5750</v>
      </c>
      <c r="J5268" s="273" t="s">
        <v>373</v>
      </c>
      <c r="K5268" s="275">
        <v>0.67920000000000003</v>
      </c>
      <c r="L5268" s="275">
        <v>0.67920000000000003</v>
      </c>
      <c r="M5268" s="275">
        <v>0.641517</v>
      </c>
      <c r="N5268" s="276">
        <v>5.5481448763250913</v>
      </c>
      <c r="O5268" s="273"/>
      <c r="P5268" s="273"/>
    </row>
    <row r="5269" spans="1:16" s="11" customFormat="1">
      <c r="A5269" s="271">
        <v>5266</v>
      </c>
      <c r="C5269" s="272" t="s">
        <v>729</v>
      </c>
      <c r="D5269" s="272" t="s">
        <v>5033</v>
      </c>
      <c r="E5269" s="272"/>
      <c r="F5269" s="273" t="s">
        <v>5045</v>
      </c>
      <c r="G5269" s="274">
        <v>305211440403</v>
      </c>
      <c r="H5269" s="273" t="s">
        <v>8860</v>
      </c>
      <c r="I5269" s="273" t="s">
        <v>5750</v>
      </c>
      <c r="J5269" s="273" t="s">
        <v>373</v>
      </c>
      <c r="K5269" s="275">
        <v>0.83979999999999999</v>
      </c>
      <c r="L5269" s="275">
        <v>0.83979999999999999</v>
      </c>
      <c r="M5269" s="275">
        <v>0.79427300000000001</v>
      </c>
      <c r="N5269" s="276">
        <v>5.4211717075494148</v>
      </c>
      <c r="O5269" s="273"/>
      <c r="P5269" s="273"/>
    </row>
    <row r="5270" spans="1:16" s="11" customFormat="1">
      <c r="A5270" s="271">
        <v>5267</v>
      </c>
      <c r="C5270" s="272" t="s">
        <v>729</v>
      </c>
      <c r="D5270" s="272" t="s">
        <v>5033</v>
      </c>
      <c r="E5270" s="272"/>
      <c r="F5270" s="273" t="s">
        <v>8836</v>
      </c>
      <c r="G5270" s="274">
        <v>305211140403</v>
      </c>
      <c r="H5270" s="273" t="s">
        <v>8861</v>
      </c>
      <c r="I5270" s="273" t="s">
        <v>5750</v>
      </c>
      <c r="J5270" s="273" t="s">
        <v>373</v>
      </c>
      <c r="K5270" s="275">
        <v>0.81879999999999997</v>
      </c>
      <c r="L5270" s="275">
        <v>0.81879999999999997</v>
      </c>
      <c r="M5270" s="275">
        <v>0.77443099999999998</v>
      </c>
      <c r="N5270" s="276">
        <v>5.4187835857352216</v>
      </c>
      <c r="O5270" s="273"/>
      <c r="P5270" s="273"/>
    </row>
    <row r="5271" spans="1:16" s="11" customFormat="1">
      <c r="A5271" s="271">
        <v>5268</v>
      </c>
      <c r="C5271" s="272" t="s">
        <v>729</v>
      </c>
      <c r="D5271" s="272" t="s">
        <v>5033</v>
      </c>
      <c r="E5271" s="272"/>
      <c r="F5271" s="273" t="s">
        <v>8846</v>
      </c>
      <c r="G5271" s="274">
        <v>305211540403</v>
      </c>
      <c r="H5271" s="273" t="s">
        <v>8862</v>
      </c>
      <c r="I5271" s="273" t="s">
        <v>5750</v>
      </c>
      <c r="J5271" s="273" t="s">
        <v>373</v>
      </c>
      <c r="K5271" s="275">
        <v>0.75080000000000002</v>
      </c>
      <c r="L5271" s="275">
        <v>0.75080000000000002</v>
      </c>
      <c r="M5271" s="275">
        <v>0.71802600000000005</v>
      </c>
      <c r="N5271" s="276">
        <v>4.3652104421949884</v>
      </c>
      <c r="O5271" s="273"/>
      <c r="P5271" s="273"/>
    </row>
    <row r="5272" spans="1:16" s="11" customFormat="1">
      <c r="A5272" s="271">
        <v>5269</v>
      </c>
      <c r="C5272" s="272" t="s">
        <v>729</v>
      </c>
      <c r="D5272" s="272" t="s">
        <v>5033</v>
      </c>
      <c r="E5272" s="272"/>
      <c r="F5272" s="273" t="s">
        <v>5040</v>
      </c>
      <c r="G5272" s="274">
        <v>305211240104</v>
      </c>
      <c r="H5272" s="273" t="s">
        <v>8863</v>
      </c>
      <c r="I5272" s="273" t="s">
        <v>5762</v>
      </c>
      <c r="J5272" s="273" t="s">
        <v>373</v>
      </c>
      <c r="K5272" s="275">
        <v>0.26540000000000002</v>
      </c>
      <c r="L5272" s="275">
        <v>0.26540000000000002</v>
      </c>
      <c r="M5272" s="275">
        <v>0.254579</v>
      </c>
      <c r="N5272" s="276">
        <v>4.0772418990203558</v>
      </c>
      <c r="O5272" s="273"/>
      <c r="P5272" s="273"/>
    </row>
    <row r="5273" spans="1:16" s="11" customFormat="1">
      <c r="A5273" s="271">
        <v>5270</v>
      </c>
      <c r="C5273" s="272" t="s">
        <v>729</v>
      </c>
      <c r="D5273" s="272" t="s">
        <v>5033</v>
      </c>
      <c r="E5273" s="272"/>
      <c r="F5273" s="273" t="s">
        <v>5049</v>
      </c>
      <c r="G5273" s="274">
        <v>305211540601</v>
      </c>
      <c r="H5273" s="273" t="s">
        <v>8864</v>
      </c>
      <c r="I5273" s="273" t="s">
        <v>5750</v>
      </c>
      <c r="J5273" s="273" t="s">
        <v>373</v>
      </c>
      <c r="K5273" s="275">
        <v>0.33900000000000002</v>
      </c>
      <c r="L5273" s="275">
        <v>0.33900000000000002</v>
      </c>
      <c r="M5273" s="275">
        <v>0.32771699999999998</v>
      </c>
      <c r="N5273" s="276">
        <v>3.3283185840708085</v>
      </c>
      <c r="O5273" s="273"/>
      <c r="P5273" s="273"/>
    </row>
    <row r="5274" spans="1:16" s="11" customFormat="1">
      <c r="A5274" s="271">
        <v>5271</v>
      </c>
      <c r="C5274" s="272" t="s">
        <v>729</v>
      </c>
      <c r="D5274" s="272" t="s">
        <v>5033</v>
      </c>
      <c r="E5274" s="272"/>
      <c r="F5274" s="273" t="s">
        <v>5070</v>
      </c>
      <c r="G5274" s="274">
        <v>305212440207</v>
      </c>
      <c r="H5274" s="273" t="s">
        <v>8865</v>
      </c>
      <c r="I5274" s="273" t="s">
        <v>5750</v>
      </c>
      <c r="J5274" s="273" t="s">
        <v>373</v>
      </c>
      <c r="K5274" s="275">
        <v>0.8206</v>
      </c>
      <c r="L5274" s="275">
        <v>0.8206</v>
      </c>
      <c r="M5274" s="275">
        <v>0.69035500000000005</v>
      </c>
      <c r="N5274" s="276">
        <v>15.87192298318303</v>
      </c>
      <c r="O5274" s="273"/>
      <c r="P5274" s="273"/>
    </row>
    <row r="5275" spans="1:16" s="11" customFormat="1">
      <c r="A5275" s="271">
        <v>5272</v>
      </c>
      <c r="C5275" s="272" t="s">
        <v>729</v>
      </c>
      <c r="D5275" s="272" t="s">
        <v>5033</v>
      </c>
      <c r="E5275" s="272"/>
      <c r="F5275" s="273" t="s">
        <v>5070</v>
      </c>
      <c r="G5275" s="274">
        <v>305212440203</v>
      </c>
      <c r="H5275" s="273" t="s">
        <v>8866</v>
      </c>
      <c r="I5275" s="273" t="s">
        <v>5750</v>
      </c>
      <c r="J5275" s="273" t="s">
        <v>373</v>
      </c>
      <c r="K5275" s="275">
        <v>0.89319999999999999</v>
      </c>
      <c r="L5275" s="275">
        <v>0.89319999999999999</v>
      </c>
      <c r="M5275" s="275">
        <v>0.75247200000000003</v>
      </c>
      <c r="N5275" s="276">
        <v>15.755485893416923</v>
      </c>
      <c r="O5275" s="273"/>
      <c r="P5275" s="273"/>
    </row>
    <row r="5276" spans="1:16" s="11" customFormat="1">
      <c r="A5276" s="271">
        <v>5273</v>
      </c>
      <c r="C5276" s="272" t="s">
        <v>729</v>
      </c>
      <c r="D5276" s="272" t="s">
        <v>5033</v>
      </c>
      <c r="E5276" s="272"/>
      <c r="F5276" s="273" t="s">
        <v>8867</v>
      </c>
      <c r="G5276" s="274">
        <v>305712340102</v>
      </c>
      <c r="H5276" s="273" t="s">
        <v>8868</v>
      </c>
      <c r="I5276" s="273" t="s">
        <v>5750</v>
      </c>
      <c r="J5276" s="273" t="s">
        <v>373</v>
      </c>
      <c r="K5276" s="275">
        <v>1.413</v>
      </c>
      <c r="L5276" s="275">
        <v>1.413</v>
      </c>
      <c r="M5276" s="275">
        <v>1.20265</v>
      </c>
      <c r="N5276" s="276">
        <v>14.88676574663836</v>
      </c>
      <c r="O5276" s="273"/>
      <c r="P5276" s="273"/>
    </row>
    <row r="5277" spans="1:16" s="11" customFormat="1">
      <c r="A5277" s="271">
        <v>5274</v>
      </c>
      <c r="C5277" s="272" t="s">
        <v>729</v>
      </c>
      <c r="D5277" s="272" t="s">
        <v>5033</v>
      </c>
      <c r="E5277" s="272"/>
      <c r="F5277" s="273" t="s">
        <v>5070</v>
      </c>
      <c r="G5277" s="274">
        <v>305212440205</v>
      </c>
      <c r="H5277" s="273" t="s">
        <v>8869</v>
      </c>
      <c r="I5277" s="273" t="s">
        <v>5750</v>
      </c>
      <c r="J5277" s="273" t="s">
        <v>373</v>
      </c>
      <c r="K5277" s="275">
        <v>1.6943999999999999</v>
      </c>
      <c r="L5277" s="275">
        <v>1.6943999999999999</v>
      </c>
      <c r="M5277" s="275">
        <v>1.4538949999999999</v>
      </c>
      <c r="N5277" s="276">
        <v>14.19411000944287</v>
      </c>
      <c r="O5277" s="273"/>
      <c r="P5277" s="273"/>
    </row>
    <row r="5278" spans="1:16" s="11" customFormat="1">
      <c r="A5278" s="271">
        <v>5275</v>
      </c>
      <c r="C5278" s="272" t="s">
        <v>729</v>
      </c>
      <c r="D5278" s="272" t="s">
        <v>5033</v>
      </c>
      <c r="E5278" s="272"/>
      <c r="F5278" s="273" t="s">
        <v>8867</v>
      </c>
      <c r="G5278" s="274">
        <v>305712340105</v>
      </c>
      <c r="H5278" s="273" t="s">
        <v>8870</v>
      </c>
      <c r="I5278" s="273" t="s">
        <v>5750</v>
      </c>
      <c r="J5278" s="273" t="s">
        <v>373</v>
      </c>
      <c r="K5278" s="275">
        <v>1.2747999999999999</v>
      </c>
      <c r="L5278" s="275">
        <v>1.2747999999999999</v>
      </c>
      <c r="M5278" s="275">
        <v>1.0972379999999999</v>
      </c>
      <c r="N5278" s="276">
        <v>13.928616253529965</v>
      </c>
      <c r="O5278" s="273"/>
      <c r="P5278" s="273"/>
    </row>
    <row r="5279" spans="1:16" s="11" customFormat="1">
      <c r="A5279" s="271">
        <v>5276</v>
      </c>
      <c r="C5279" s="272" t="s">
        <v>729</v>
      </c>
      <c r="D5279" s="272" t="s">
        <v>5033</v>
      </c>
      <c r="E5279" s="272"/>
      <c r="F5279" s="273" t="s">
        <v>8871</v>
      </c>
      <c r="G5279" s="274">
        <v>305212440103</v>
      </c>
      <c r="H5279" s="273" t="s">
        <v>8872</v>
      </c>
      <c r="I5279" s="273" t="s">
        <v>5750</v>
      </c>
      <c r="J5279" s="273" t="s">
        <v>373</v>
      </c>
      <c r="K5279" s="275">
        <v>0.47719</v>
      </c>
      <c r="L5279" s="275">
        <v>0.47719</v>
      </c>
      <c r="M5279" s="275">
        <v>0.41225499999999998</v>
      </c>
      <c r="N5279" s="276">
        <v>13.607787254552697</v>
      </c>
      <c r="O5279" s="273"/>
      <c r="P5279" s="273"/>
    </row>
    <row r="5280" spans="1:16" s="11" customFormat="1">
      <c r="A5280" s="271">
        <v>5277</v>
      </c>
      <c r="C5280" s="272" t="s">
        <v>729</v>
      </c>
      <c r="D5280" s="272" t="s">
        <v>5033</v>
      </c>
      <c r="E5280" s="272"/>
      <c r="F5280" s="273" t="s">
        <v>5070</v>
      </c>
      <c r="G5280" s="274">
        <v>305212440204</v>
      </c>
      <c r="H5280" s="273" t="s">
        <v>8269</v>
      </c>
      <c r="I5280" s="273" t="s">
        <v>5750</v>
      </c>
      <c r="J5280" s="273" t="s">
        <v>373</v>
      </c>
      <c r="K5280" s="275">
        <v>0.56279999999999997</v>
      </c>
      <c r="L5280" s="275">
        <v>0.56279999999999997</v>
      </c>
      <c r="M5280" s="275">
        <v>0.48635400000000001</v>
      </c>
      <c r="N5280" s="276">
        <v>13.583155650319823</v>
      </c>
      <c r="O5280" s="273"/>
      <c r="P5280" s="273"/>
    </row>
    <row r="5281" spans="1:16" s="11" customFormat="1">
      <c r="A5281" s="271">
        <v>5278</v>
      </c>
      <c r="C5281" s="272" t="s">
        <v>729</v>
      </c>
      <c r="D5281" s="272" t="s">
        <v>5033</v>
      </c>
      <c r="E5281" s="272"/>
      <c r="F5281" s="273" t="s">
        <v>5070</v>
      </c>
      <c r="G5281" s="274">
        <v>305212440201</v>
      </c>
      <c r="H5281" s="273" t="s">
        <v>8873</v>
      </c>
      <c r="I5281" s="273" t="s">
        <v>5750</v>
      </c>
      <c r="J5281" s="273" t="s">
        <v>373</v>
      </c>
      <c r="K5281" s="275">
        <v>1.2642</v>
      </c>
      <c r="L5281" s="275">
        <v>1.2642</v>
      </c>
      <c r="M5281" s="275">
        <v>1.0931649999999999</v>
      </c>
      <c r="N5281" s="276">
        <v>13.529109318145869</v>
      </c>
      <c r="O5281" s="273"/>
      <c r="P5281" s="273"/>
    </row>
    <row r="5282" spans="1:16" s="11" customFormat="1">
      <c r="A5282" s="271">
        <v>5279</v>
      </c>
      <c r="C5282" s="272" t="s">
        <v>729</v>
      </c>
      <c r="D5282" s="272" t="s">
        <v>5033</v>
      </c>
      <c r="E5282" s="272"/>
      <c r="F5282" s="273" t="s">
        <v>8871</v>
      </c>
      <c r="G5282" s="274">
        <v>305212440104</v>
      </c>
      <c r="H5282" s="273" t="s">
        <v>8874</v>
      </c>
      <c r="I5282" s="273" t="s">
        <v>5750</v>
      </c>
      <c r="J5282" s="273" t="s">
        <v>373</v>
      </c>
      <c r="K5282" s="275">
        <v>1.0022</v>
      </c>
      <c r="L5282" s="275">
        <v>1.0022</v>
      </c>
      <c r="M5282" s="275">
        <v>0.86847099999999999</v>
      </c>
      <c r="N5282" s="276">
        <v>13.343544202753939</v>
      </c>
      <c r="O5282" s="273"/>
      <c r="P5282" s="273"/>
    </row>
    <row r="5283" spans="1:16" s="11" customFormat="1">
      <c r="A5283" s="271">
        <v>5280</v>
      </c>
      <c r="C5283" s="272" t="s">
        <v>729</v>
      </c>
      <c r="D5283" s="272" t="s">
        <v>5033</v>
      </c>
      <c r="E5283" s="272"/>
      <c r="F5283" s="273" t="s">
        <v>8875</v>
      </c>
      <c r="G5283" s="274">
        <v>305212440303</v>
      </c>
      <c r="H5283" s="273" t="s">
        <v>8876</v>
      </c>
      <c r="I5283" s="273" t="s">
        <v>5750</v>
      </c>
      <c r="J5283" s="273" t="s">
        <v>373</v>
      </c>
      <c r="K5283" s="275">
        <v>0.73980000000000001</v>
      </c>
      <c r="L5283" s="275">
        <v>0.73980000000000001</v>
      </c>
      <c r="M5283" s="275">
        <v>0.64243499999999998</v>
      </c>
      <c r="N5283" s="276">
        <v>13.160989456609897</v>
      </c>
      <c r="O5283" s="273"/>
      <c r="P5283" s="273"/>
    </row>
    <row r="5284" spans="1:16" s="11" customFormat="1">
      <c r="A5284" s="271">
        <v>5281</v>
      </c>
      <c r="C5284" s="272" t="s">
        <v>729</v>
      </c>
      <c r="D5284" s="272" t="s">
        <v>5033</v>
      </c>
      <c r="E5284" s="272"/>
      <c r="F5284" s="273" t="s">
        <v>8877</v>
      </c>
      <c r="G5284" s="274">
        <v>305212440403</v>
      </c>
      <c r="H5284" s="273" t="s">
        <v>8878</v>
      </c>
      <c r="I5284" s="273" t="s">
        <v>5750</v>
      </c>
      <c r="J5284" s="273" t="s">
        <v>373</v>
      </c>
      <c r="K5284" s="275">
        <v>1.1315999999999999</v>
      </c>
      <c r="L5284" s="275">
        <v>1.1315999999999999</v>
      </c>
      <c r="M5284" s="275">
        <v>0.984155</v>
      </c>
      <c r="N5284" s="276">
        <v>13.029780841286669</v>
      </c>
      <c r="O5284" s="273"/>
      <c r="P5284" s="273"/>
    </row>
    <row r="5285" spans="1:16" s="11" customFormat="1">
      <c r="A5285" s="271">
        <v>5282</v>
      </c>
      <c r="C5285" s="272" t="s">
        <v>729</v>
      </c>
      <c r="D5285" s="272" t="s">
        <v>5033</v>
      </c>
      <c r="E5285" s="272"/>
      <c r="F5285" s="273" t="s">
        <v>8875</v>
      </c>
      <c r="G5285" s="274">
        <v>305212440301</v>
      </c>
      <c r="H5285" s="273" t="s">
        <v>8879</v>
      </c>
      <c r="I5285" s="273" t="s">
        <v>5750</v>
      </c>
      <c r="J5285" s="273" t="s">
        <v>373</v>
      </c>
      <c r="K5285" s="275">
        <v>1.0027999999999999</v>
      </c>
      <c r="L5285" s="275">
        <v>1.0027999999999999</v>
      </c>
      <c r="M5285" s="275">
        <v>0.87947799999999998</v>
      </c>
      <c r="N5285" s="276">
        <v>12.29776625448743</v>
      </c>
      <c r="O5285" s="273"/>
      <c r="P5285" s="273"/>
    </row>
    <row r="5286" spans="1:16" s="11" customFormat="1">
      <c r="A5286" s="271">
        <v>5283</v>
      </c>
      <c r="C5286" s="272" t="s">
        <v>729</v>
      </c>
      <c r="D5286" s="272" t="s">
        <v>5033</v>
      </c>
      <c r="E5286" s="272"/>
      <c r="F5286" s="273" t="s">
        <v>8877</v>
      </c>
      <c r="G5286" s="274">
        <v>305212440401</v>
      </c>
      <c r="H5286" s="273" t="s">
        <v>8880</v>
      </c>
      <c r="I5286" s="273" t="s">
        <v>5750</v>
      </c>
      <c r="J5286" s="273" t="s">
        <v>373</v>
      </c>
      <c r="K5286" s="275">
        <v>1.3839999999999999</v>
      </c>
      <c r="L5286" s="275">
        <v>1.3839999999999999</v>
      </c>
      <c r="M5286" s="275">
        <v>1.2204280000000001</v>
      </c>
      <c r="N5286" s="276">
        <v>11.818786127167618</v>
      </c>
      <c r="O5286" s="273"/>
      <c r="P5286" s="273"/>
    </row>
    <row r="5287" spans="1:16" s="11" customFormat="1">
      <c r="A5287" s="271">
        <v>5284</v>
      </c>
      <c r="C5287" s="272" t="s">
        <v>729</v>
      </c>
      <c r="D5287" s="272" t="s">
        <v>5033</v>
      </c>
      <c r="E5287" s="272"/>
      <c r="F5287" s="273" t="s">
        <v>8875</v>
      </c>
      <c r="G5287" s="274">
        <v>305212440304</v>
      </c>
      <c r="H5287" s="273" t="s">
        <v>8747</v>
      </c>
      <c r="I5287" s="273" t="s">
        <v>5750</v>
      </c>
      <c r="J5287" s="273" t="s">
        <v>373</v>
      </c>
      <c r="K5287" s="275">
        <v>1.1337999999999999</v>
      </c>
      <c r="L5287" s="275">
        <v>1.1337999999999999</v>
      </c>
      <c r="M5287" s="275">
        <v>1.002006</v>
      </c>
      <c r="N5287" s="276">
        <v>11.624095960486857</v>
      </c>
      <c r="O5287" s="273"/>
      <c r="P5287" s="273"/>
    </row>
    <row r="5288" spans="1:16" s="11" customFormat="1">
      <c r="A5288" s="271">
        <v>5285</v>
      </c>
      <c r="C5288" s="272" t="s">
        <v>729</v>
      </c>
      <c r="D5288" s="272" t="s">
        <v>5033</v>
      </c>
      <c r="E5288" s="272"/>
      <c r="F5288" s="273" t="s">
        <v>8871</v>
      </c>
      <c r="G5288" s="274">
        <v>305212440102</v>
      </c>
      <c r="H5288" s="273" t="s">
        <v>8881</v>
      </c>
      <c r="I5288" s="273" t="s">
        <v>5750</v>
      </c>
      <c r="J5288" s="273" t="s">
        <v>373</v>
      </c>
      <c r="K5288" s="275">
        <v>0.49819999999999998</v>
      </c>
      <c r="L5288" s="275">
        <v>0.49819999999999998</v>
      </c>
      <c r="M5288" s="275">
        <v>0.44067699999999999</v>
      </c>
      <c r="N5288" s="276">
        <v>11.546166198313928</v>
      </c>
      <c r="O5288" s="273"/>
      <c r="P5288" s="273"/>
    </row>
    <row r="5289" spans="1:16" s="11" customFormat="1">
      <c r="A5289" s="271">
        <v>5286</v>
      </c>
      <c r="C5289" s="272" t="s">
        <v>729</v>
      </c>
      <c r="D5289" s="272" t="s">
        <v>5033</v>
      </c>
      <c r="E5289" s="272"/>
      <c r="F5289" s="273" t="s">
        <v>8875</v>
      </c>
      <c r="G5289" s="274">
        <v>305212440302</v>
      </c>
      <c r="H5289" s="273" t="s">
        <v>8882</v>
      </c>
      <c r="I5289" s="273" t="s">
        <v>5750</v>
      </c>
      <c r="J5289" s="273" t="s">
        <v>373</v>
      </c>
      <c r="K5289" s="275">
        <v>0.83220000000000005</v>
      </c>
      <c r="L5289" s="275">
        <v>0.83220000000000005</v>
      </c>
      <c r="M5289" s="275">
        <v>0.74010500000000001</v>
      </c>
      <c r="N5289" s="276">
        <v>11.066450372506614</v>
      </c>
      <c r="O5289" s="273"/>
      <c r="P5289" s="273"/>
    </row>
    <row r="5290" spans="1:16" s="11" customFormat="1">
      <c r="A5290" s="271">
        <v>5287</v>
      </c>
      <c r="C5290" s="272" t="s">
        <v>729</v>
      </c>
      <c r="D5290" s="272" t="s">
        <v>5033</v>
      </c>
      <c r="E5290" s="272"/>
      <c r="F5290" s="273" t="s">
        <v>8871</v>
      </c>
      <c r="G5290" s="274">
        <v>305212440105</v>
      </c>
      <c r="H5290" s="273" t="s">
        <v>8883</v>
      </c>
      <c r="I5290" s="273" t="s">
        <v>5750</v>
      </c>
      <c r="J5290" s="273" t="s">
        <v>373</v>
      </c>
      <c r="K5290" s="275">
        <v>0.43640000000000001</v>
      </c>
      <c r="L5290" s="275">
        <v>0.43640000000000001</v>
      </c>
      <c r="M5290" s="275">
        <v>0.39031900000000003</v>
      </c>
      <c r="N5290" s="276">
        <v>10.559349220898254</v>
      </c>
      <c r="O5290" s="273"/>
      <c r="P5290" s="273"/>
    </row>
    <row r="5291" spans="1:16" s="11" customFormat="1">
      <c r="A5291" s="271">
        <v>5288</v>
      </c>
      <c r="C5291" s="272" t="s">
        <v>729</v>
      </c>
      <c r="D5291" s="272" t="s">
        <v>5033</v>
      </c>
      <c r="E5291" s="272"/>
      <c r="F5291" s="273" t="s">
        <v>8867</v>
      </c>
      <c r="G5291" s="274">
        <v>305712340101</v>
      </c>
      <c r="H5291" s="273" t="s">
        <v>8884</v>
      </c>
      <c r="I5291" s="273" t="s">
        <v>5750</v>
      </c>
      <c r="J5291" s="273" t="s">
        <v>373</v>
      </c>
      <c r="K5291" s="275">
        <v>0.88759999999999994</v>
      </c>
      <c r="L5291" s="275">
        <v>0.88759999999999994</v>
      </c>
      <c r="M5291" s="275">
        <v>0.79483099999999995</v>
      </c>
      <c r="N5291" s="276">
        <v>10.451667417755745</v>
      </c>
      <c r="O5291" s="273"/>
      <c r="P5291" s="273"/>
    </row>
    <row r="5292" spans="1:16" s="11" customFormat="1">
      <c r="A5292" s="271">
        <v>5289</v>
      </c>
      <c r="C5292" s="272" t="s">
        <v>729</v>
      </c>
      <c r="D5292" s="272" t="s">
        <v>5033</v>
      </c>
      <c r="E5292" s="272"/>
      <c r="F5292" s="273" t="s">
        <v>8877</v>
      </c>
      <c r="G5292" s="274">
        <v>305212440402</v>
      </c>
      <c r="H5292" s="273" t="s">
        <v>8885</v>
      </c>
      <c r="I5292" s="273" t="s">
        <v>5750</v>
      </c>
      <c r="J5292" s="273" t="s">
        <v>373</v>
      </c>
      <c r="K5292" s="275">
        <v>0.89500000000000002</v>
      </c>
      <c r="L5292" s="275">
        <v>0.89500000000000002</v>
      </c>
      <c r="M5292" s="275">
        <v>0.80206200000000005</v>
      </c>
      <c r="N5292" s="276">
        <v>10.384134078212288</v>
      </c>
      <c r="O5292" s="273"/>
      <c r="P5292" s="273"/>
    </row>
    <row r="5293" spans="1:16" s="11" customFormat="1">
      <c r="A5293" s="271">
        <v>5290</v>
      </c>
      <c r="C5293" s="272" t="s">
        <v>729</v>
      </c>
      <c r="D5293" s="272" t="s">
        <v>5033</v>
      </c>
      <c r="E5293" s="272"/>
      <c r="F5293" s="273" t="s">
        <v>5071</v>
      </c>
      <c r="G5293" s="274">
        <v>305213140105</v>
      </c>
      <c r="H5293" s="273" t="s">
        <v>8886</v>
      </c>
      <c r="I5293" s="273" t="s">
        <v>5750</v>
      </c>
      <c r="J5293" s="273" t="s">
        <v>373</v>
      </c>
      <c r="K5293" s="275">
        <v>1.1212</v>
      </c>
      <c r="L5293" s="275">
        <v>1.1212</v>
      </c>
      <c r="M5293" s="275">
        <v>1.010283</v>
      </c>
      <c r="N5293" s="276">
        <v>9.8927042454512968</v>
      </c>
      <c r="O5293" s="273"/>
      <c r="P5293" s="273"/>
    </row>
    <row r="5294" spans="1:16" s="11" customFormat="1">
      <c r="A5294" s="271">
        <v>5291</v>
      </c>
      <c r="C5294" s="272" t="s">
        <v>729</v>
      </c>
      <c r="D5294" s="272" t="s">
        <v>5033</v>
      </c>
      <c r="E5294" s="272"/>
      <c r="F5294" s="273" t="s">
        <v>8887</v>
      </c>
      <c r="G5294" s="274">
        <v>305212540103</v>
      </c>
      <c r="H5294" s="273" t="s">
        <v>8888</v>
      </c>
      <c r="I5294" s="273" t="s">
        <v>5750</v>
      </c>
      <c r="J5294" s="273" t="s">
        <v>373</v>
      </c>
      <c r="K5294" s="275">
        <v>0.74719999999999998</v>
      </c>
      <c r="L5294" s="275">
        <v>0.74719999999999998</v>
      </c>
      <c r="M5294" s="275">
        <v>0.67749800000000004</v>
      </c>
      <c r="N5294" s="276">
        <v>9.3284261241969944</v>
      </c>
      <c r="O5294" s="273"/>
      <c r="P5294" s="273"/>
    </row>
    <row r="5295" spans="1:16" s="11" customFormat="1">
      <c r="A5295" s="271">
        <v>5292</v>
      </c>
      <c r="C5295" s="272" t="s">
        <v>729</v>
      </c>
      <c r="D5295" s="272" t="s">
        <v>5033</v>
      </c>
      <c r="E5295" s="272"/>
      <c r="F5295" s="273" t="s">
        <v>8867</v>
      </c>
      <c r="G5295" s="274">
        <v>305712340103</v>
      </c>
      <c r="H5295" s="273" t="s">
        <v>8889</v>
      </c>
      <c r="I5295" s="273" t="s">
        <v>5750</v>
      </c>
      <c r="J5295" s="273" t="s">
        <v>373</v>
      </c>
      <c r="K5295" s="275">
        <v>0.91420000000000001</v>
      </c>
      <c r="L5295" s="275">
        <v>0.91420000000000001</v>
      </c>
      <c r="M5295" s="275">
        <v>0.83349600000000001</v>
      </c>
      <c r="N5295" s="276">
        <v>8.8278276088383283</v>
      </c>
      <c r="O5295" s="273"/>
      <c r="P5295" s="273"/>
    </row>
    <row r="5296" spans="1:16" s="11" customFormat="1">
      <c r="A5296" s="271">
        <v>5293</v>
      </c>
      <c r="C5296" s="272" t="s">
        <v>729</v>
      </c>
      <c r="D5296" s="272" t="s">
        <v>5033</v>
      </c>
      <c r="E5296" s="272"/>
      <c r="F5296" s="273" t="s">
        <v>5078</v>
      </c>
      <c r="G5296" s="274">
        <v>305212140104</v>
      </c>
      <c r="H5296" s="273" t="s">
        <v>8890</v>
      </c>
      <c r="I5296" s="273" t="s">
        <v>5750</v>
      </c>
      <c r="J5296" s="273" t="s">
        <v>373</v>
      </c>
      <c r="K5296" s="275">
        <v>0.47220000000000001</v>
      </c>
      <c r="L5296" s="275">
        <v>0.47220000000000001</v>
      </c>
      <c r="M5296" s="275">
        <v>0.43116500000000002</v>
      </c>
      <c r="N5296" s="276">
        <v>8.6901736552308311</v>
      </c>
      <c r="O5296" s="273"/>
      <c r="P5296" s="273"/>
    </row>
    <row r="5297" spans="1:16" s="11" customFormat="1">
      <c r="A5297" s="271">
        <v>5294</v>
      </c>
      <c r="C5297" s="272" t="s">
        <v>729</v>
      </c>
      <c r="D5297" s="272" t="s">
        <v>5033</v>
      </c>
      <c r="E5297" s="272"/>
      <c r="F5297" s="273" t="s">
        <v>5071</v>
      </c>
      <c r="G5297" s="274">
        <v>305213140109</v>
      </c>
      <c r="H5297" s="273" t="s">
        <v>8891</v>
      </c>
      <c r="I5297" s="273" t="s">
        <v>5750</v>
      </c>
      <c r="J5297" s="273" t="s">
        <v>373</v>
      </c>
      <c r="K5297" s="275">
        <v>1.2858000000000001</v>
      </c>
      <c r="L5297" s="275">
        <v>1.2858000000000001</v>
      </c>
      <c r="M5297" s="275">
        <v>1.175835</v>
      </c>
      <c r="N5297" s="276">
        <v>8.5522631824545101</v>
      </c>
      <c r="O5297" s="273"/>
      <c r="P5297" s="273"/>
    </row>
    <row r="5298" spans="1:16" s="11" customFormat="1">
      <c r="A5298" s="271">
        <v>5295</v>
      </c>
      <c r="C5298" s="272" t="s">
        <v>729</v>
      </c>
      <c r="D5298" s="272" t="s">
        <v>5033</v>
      </c>
      <c r="E5298" s="272"/>
      <c r="F5298" s="273" t="s">
        <v>5071</v>
      </c>
      <c r="G5298" s="274">
        <v>305213140104</v>
      </c>
      <c r="H5298" s="273" t="s">
        <v>8892</v>
      </c>
      <c r="I5298" s="273" t="s">
        <v>5750</v>
      </c>
      <c r="J5298" s="273" t="s">
        <v>373</v>
      </c>
      <c r="K5298" s="275">
        <v>1.2684</v>
      </c>
      <c r="L5298" s="275">
        <v>1.2684</v>
      </c>
      <c r="M5298" s="275">
        <v>1.161516</v>
      </c>
      <c r="N5298" s="276">
        <v>8.4266792809839153</v>
      </c>
      <c r="O5298" s="273"/>
      <c r="P5298" s="273"/>
    </row>
    <row r="5299" spans="1:16" s="11" customFormat="1">
      <c r="A5299" s="271">
        <v>5296</v>
      </c>
      <c r="C5299" s="272" t="s">
        <v>729</v>
      </c>
      <c r="D5299" s="272" t="s">
        <v>5033</v>
      </c>
      <c r="E5299" s="272"/>
      <c r="F5299" s="273" t="s">
        <v>5078</v>
      </c>
      <c r="G5299" s="274">
        <v>305212140102</v>
      </c>
      <c r="H5299" s="273" t="s">
        <v>8893</v>
      </c>
      <c r="I5299" s="273" t="s">
        <v>5750</v>
      </c>
      <c r="J5299" s="273" t="s">
        <v>373</v>
      </c>
      <c r="K5299" s="275">
        <v>1.0640000000000001</v>
      </c>
      <c r="L5299" s="275">
        <v>1.0640000000000001</v>
      </c>
      <c r="M5299" s="275">
        <v>0.97687199999999996</v>
      </c>
      <c r="N5299" s="276">
        <v>8.1887218045112871</v>
      </c>
      <c r="O5299" s="273"/>
      <c r="P5299" s="273"/>
    </row>
    <row r="5300" spans="1:16" s="11" customFormat="1">
      <c r="A5300" s="271">
        <v>5297</v>
      </c>
      <c r="C5300" s="272" t="s">
        <v>729</v>
      </c>
      <c r="D5300" s="272" t="s">
        <v>5033</v>
      </c>
      <c r="E5300" s="272"/>
      <c r="F5300" s="273" t="s">
        <v>8894</v>
      </c>
      <c r="G5300" s="274">
        <v>305213140303</v>
      </c>
      <c r="H5300" s="273" t="s">
        <v>8895</v>
      </c>
      <c r="I5300" s="273" t="s">
        <v>5750</v>
      </c>
      <c r="J5300" s="273" t="s">
        <v>373</v>
      </c>
      <c r="K5300" s="275">
        <v>0.91</v>
      </c>
      <c r="L5300" s="275">
        <v>0.91</v>
      </c>
      <c r="M5300" s="275">
        <v>0.835947</v>
      </c>
      <c r="N5300" s="276">
        <v>8.1376923076923102</v>
      </c>
      <c r="O5300" s="273"/>
      <c r="P5300" s="273"/>
    </row>
    <row r="5301" spans="1:16" s="11" customFormat="1">
      <c r="A5301" s="271">
        <v>5298</v>
      </c>
      <c r="C5301" s="272" t="s">
        <v>729</v>
      </c>
      <c r="D5301" s="272" t="s">
        <v>5033</v>
      </c>
      <c r="E5301" s="272"/>
      <c r="F5301" s="273" t="s">
        <v>8894</v>
      </c>
      <c r="G5301" s="274">
        <v>305213140301</v>
      </c>
      <c r="H5301" s="273" t="s">
        <v>8896</v>
      </c>
      <c r="I5301" s="273" t="s">
        <v>5750</v>
      </c>
      <c r="J5301" s="273" t="s">
        <v>373</v>
      </c>
      <c r="K5301" s="275">
        <v>1.07382</v>
      </c>
      <c r="L5301" s="275">
        <v>1.07382</v>
      </c>
      <c r="M5301" s="275">
        <v>0.98673699999999998</v>
      </c>
      <c r="N5301" s="276">
        <v>8.1096459369354292</v>
      </c>
      <c r="O5301" s="273"/>
      <c r="P5301" s="273"/>
    </row>
    <row r="5302" spans="1:16" s="11" customFormat="1">
      <c r="A5302" s="271">
        <v>5299</v>
      </c>
      <c r="C5302" s="272" t="s">
        <v>729</v>
      </c>
      <c r="D5302" s="272" t="s">
        <v>5033</v>
      </c>
      <c r="E5302" s="272"/>
      <c r="F5302" s="273" t="s">
        <v>5074</v>
      </c>
      <c r="G5302" s="274">
        <v>305212140504</v>
      </c>
      <c r="H5302" s="273" t="s">
        <v>8897</v>
      </c>
      <c r="I5302" s="273" t="s">
        <v>5750</v>
      </c>
      <c r="J5302" s="273" t="s">
        <v>373</v>
      </c>
      <c r="K5302" s="275">
        <v>0.66295999999999999</v>
      </c>
      <c r="L5302" s="275">
        <v>0.66295999999999999</v>
      </c>
      <c r="M5302" s="275">
        <v>0.60983399999999999</v>
      </c>
      <c r="N5302" s="276">
        <v>8.0134548087365776</v>
      </c>
      <c r="O5302" s="273"/>
      <c r="P5302" s="273"/>
    </row>
    <row r="5303" spans="1:16" s="11" customFormat="1">
      <c r="A5303" s="271">
        <v>5300</v>
      </c>
      <c r="C5303" s="272" t="s">
        <v>729</v>
      </c>
      <c r="D5303" s="272" t="s">
        <v>5033</v>
      </c>
      <c r="E5303" s="272"/>
      <c r="F5303" s="273" t="s">
        <v>5071</v>
      </c>
      <c r="G5303" s="274">
        <v>305213140107</v>
      </c>
      <c r="H5303" s="273" t="s">
        <v>8898</v>
      </c>
      <c r="I5303" s="273" t="s">
        <v>5750</v>
      </c>
      <c r="J5303" s="273" t="s">
        <v>373</v>
      </c>
      <c r="K5303" s="275">
        <v>0.42680000000000001</v>
      </c>
      <c r="L5303" s="275">
        <v>0.42680000000000001</v>
      </c>
      <c r="M5303" s="275">
        <v>0.393285</v>
      </c>
      <c r="N5303" s="276">
        <v>7.8526241799437706</v>
      </c>
      <c r="O5303" s="273"/>
      <c r="P5303" s="273"/>
    </row>
    <row r="5304" spans="1:16" s="11" customFormat="1">
      <c r="A5304" s="271">
        <v>5301</v>
      </c>
      <c r="C5304" s="272" t="s">
        <v>729</v>
      </c>
      <c r="D5304" s="272" t="s">
        <v>5033</v>
      </c>
      <c r="E5304" s="272"/>
      <c r="F5304" s="273" t="s">
        <v>5071</v>
      </c>
      <c r="G5304" s="274">
        <v>305213140108</v>
      </c>
      <c r="H5304" s="273" t="s">
        <v>8899</v>
      </c>
      <c r="I5304" s="273" t="s">
        <v>5750</v>
      </c>
      <c r="J5304" s="273" t="s">
        <v>373</v>
      </c>
      <c r="K5304" s="275">
        <v>0.35580000000000001</v>
      </c>
      <c r="L5304" s="275">
        <v>0.35580000000000001</v>
      </c>
      <c r="M5304" s="275">
        <v>0.328123</v>
      </c>
      <c r="N5304" s="276">
        <v>7.778808319280496</v>
      </c>
      <c r="O5304" s="273"/>
      <c r="P5304" s="273"/>
    </row>
    <row r="5305" spans="1:16" s="11" customFormat="1">
      <c r="A5305" s="271">
        <v>5302</v>
      </c>
      <c r="C5305" s="272" t="s">
        <v>729</v>
      </c>
      <c r="D5305" s="272" t="s">
        <v>5033</v>
      </c>
      <c r="E5305" s="272"/>
      <c r="F5305" s="273" t="s">
        <v>8887</v>
      </c>
      <c r="G5305" s="274">
        <v>305212540101</v>
      </c>
      <c r="H5305" s="273" t="s">
        <v>8900</v>
      </c>
      <c r="I5305" s="273" t="s">
        <v>5750</v>
      </c>
      <c r="J5305" s="273" t="s">
        <v>373</v>
      </c>
      <c r="K5305" s="275">
        <v>0.78859999999999997</v>
      </c>
      <c r="L5305" s="275">
        <v>0.78859999999999997</v>
      </c>
      <c r="M5305" s="275">
        <v>0.72770500000000005</v>
      </c>
      <c r="N5305" s="276">
        <v>7.7219122495561665</v>
      </c>
      <c r="O5305" s="273"/>
      <c r="P5305" s="273"/>
    </row>
    <row r="5306" spans="1:16" s="11" customFormat="1">
      <c r="A5306" s="271">
        <v>5303</v>
      </c>
      <c r="C5306" s="272" t="s">
        <v>729</v>
      </c>
      <c r="D5306" s="272" t="s">
        <v>5033</v>
      </c>
      <c r="E5306" s="272"/>
      <c r="F5306" s="273" t="s">
        <v>8894</v>
      </c>
      <c r="G5306" s="274">
        <v>305213140302</v>
      </c>
      <c r="H5306" s="273" t="s">
        <v>8901</v>
      </c>
      <c r="I5306" s="273" t="s">
        <v>5750</v>
      </c>
      <c r="J5306" s="273" t="s">
        <v>373</v>
      </c>
      <c r="K5306" s="275">
        <v>0.85019999999999996</v>
      </c>
      <c r="L5306" s="275">
        <v>0.85019999999999996</v>
      </c>
      <c r="M5306" s="275">
        <v>0.78688799999999992</v>
      </c>
      <c r="N5306" s="276">
        <v>7.4467184191954878</v>
      </c>
      <c r="O5306" s="273"/>
      <c r="P5306" s="273"/>
    </row>
    <row r="5307" spans="1:16" s="11" customFormat="1">
      <c r="A5307" s="271">
        <v>5304</v>
      </c>
      <c r="C5307" s="272" t="s">
        <v>729</v>
      </c>
      <c r="D5307" s="272" t="s">
        <v>5033</v>
      </c>
      <c r="E5307" s="272"/>
      <c r="F5307" s="273" t="s">
        <v>5079</v>
      </c>
      <c r="G5307" s="274">
        <v>305212240103</v>
      </c>
      <c r="H5307" s="273" t="s">
        <v>8902</v>
      </c>
      <c r="I5307" s="273" t="s">
        <v>5750</v>
      </c>
      <c r="J5307" s="273" t="s">
        <v>373</v>
      </c>
      <c r="K5307" s="275">
        <v>1.5764800000000001</v>
      </c>
      <c r="L5307" s="275">
        <v>1.5764800000000001</v>
      </c>
      <c r="M5307" s="275">
        <v>1.4618390000000001</v>
      </c>
      <c r="N5307" s="276">
        <v>7.2719603166548259</v>
      </c>
      <c r="O5307" s="273"/>
      <c r="P5307" s="273"/>
    </row>
    <row r="5308" spans="1:16" s="11" customFormat="1">
      <c r="A5308" s="271">
        <v>5305</v>
      </c>
      <c r="C5308" s="272" t="s">
        <v>729</v>
      </c>
      <c r="D5308" s="272" t="s">
        <v>5033</v>
      </c>
      <c r="E5308" s="272"/>
      <c r="F5308" s="273" t="s">
        <v>8903</v>
      </c>
      <c r="G5308" s="274">
        <v>305212240402</v>
      </c>
      <c r="H5308" s="273" t="s">
        <v>8904</v>
      </c>
      <c r="I5308" s="273" t="s">
        <v>5750</v>
      </c>
      <c r="J5308" s="273" t="s">
        <v>373</v>
      </c>
      <c r="K5308" s="275">
        <v>1.0713999999999999</v>
      </c>
      <c r="L5308" s="275">
        <v>1.0713999999999999</v>
      </c>
      <c r="M5308" s="275">
        <v>0.99565099999999995</v>
      </c>
      <c r="N5308" s="276">
        <v>7.0700952025387318</v>
      </c>
      <c r="O5308" s="273"/>
      <c r="P5308" s="273"/>
    </row>
    <row r="5309" spans="1:16" s="11" customFormat="1">
      <c r="A5309" s="271">
        <v>5306</v>
      </c>
      <c r="C5309" s="272" t="s">
        <v>729</v>
      </c>
      <c r="D5309" s="272" t="s">
        <v>5033</v>
      </c>
      <c r="E5309" s="272"/>
      <c r="F5309" s="273" t="s">
        <v>8887</v>
      </c>
      <c r="G5309" s="274">
        <v>305212540102</v>
      </c>
      <c r="H5309" s="273" t="s">
        <v>8905</v>
      </c>
      <c r="I5309" s="273" t="s">
        <v>5750</v>
      </c>
      <c r="J5309" s="273" t="s">
        <v>373</v>
      </c>
      <c r="K5309" s="275">
        <v>1.31</v>
      </c>
      <c r="L5309" s="275">
        <v>1.31</v>
      </c>
      <c r="M5309" s="275">
        <v>1.2175069999999999</v>
      </c>
      <c r="N5309" s="276">
        <v>7.0605343511450496</v>
      </c>
      <c r="O5309" s="273"/>
      <c r="P5309" s="273"/>
    </row>
    <row r="5310" spans="1:16" s="11" customFormat="1">
      <c r="A5310" s="271">
        <v>5307</v>
      </c>
      <c r="C5310" s="272" t="s">
        <v>729</v>
      </c>
      <c r="D5310" s="272" t="s">
        <v>5033</v>
      </c>
      <c r="E5310" s="272"/>
      <c r="F5310" s="273" t="s">
        <v>8906</v>
      </c>
      <c r="G5310" s="274">
        <v>305212140403</v>
      </c>
      <c r="H5310" s="273" t="s">
        <v>8907</v>
      </c>
      <c r="I5310" s="273" t="s">
        <v>5750</v>
      </c>
      <c r="J5310" s="273" t="s">
        <v>373</v>
      </c>
      <c r="K5310" s="275">
        <v>1.3848</v>
      </c>
      <c r="L5310" s="275">
        <v>1.3848</v>
      </c>
      <c r="M5310" s="275">
        <v>1.287188</v>
      </c>
      <c r="N5310" s="276">
        <v>7.0488157134604297</v>
      </c>
      <c r="O5310" s="273"/>
      <c r="P5310" s="273"/>
    </row>
    <row r="5311" spans="1:16" s="11" customFormat="1">
      <c r="A5311" s="271">
        <v>5308</v>
      </c>
      <c r="C5311" s="272" t="s">
        <v>729</v>
      </c>
      <c r="D5311" s="272" t="s">
        <v>5033</v>
      </c>
      <c r="E5311" s="272"/>
      <c r="F5311" s="273" t="s">
        <v>5071</v>
      </c>
      <c r="G5311" s="274">
        <v>305213140101</v>
      </c>
      <c r="H5311" s="273" t="s">
        <v>8908</v>
      </c>
      <c r="I5311" s="273" t="s">
        <v>5750</v>
      </c>
      <c r="J5311" s="273" t="s">
        <v>373</v>
      </c>
      <c r="K5311" s="275">
        <v>1.2050000000000001</v>
      </c>
      <c r="L5311" s="275">
        <v>1.2050000000000001</v>
      </c>
      <c r="M5311" s="275">
        <v>1.1207</v>
      </c>
      <c r="N5311" s="276">
        <v>6.9958506224066426</v>
      </c>
      <c r="O5311" s="273"/>
      <c r="P5311" s="273"/>
    </row>
    <row r="5312" spans="1:16" s="11" customFormat="1">
      <c r="A5312" s="271">
        <v>5309</v>
      </c>
      <c r="C5312" s="272" t="s">
        <v>729</v>
      </c>
      <c r="D5312" s="272" t="s">
        <v>5033</v>
      </c>
      <c r="E5312" s="272"/>
      <c r="F5312" s="273" t="s">
        <v>8906</v>
      </c>
      <c r="G5312" s="274">
        <v>305212140401</v>
      </c>
      <c r="H5312" s="273" t="s">
        <v>8909</v>
      </c>
      <c r="I5312" s="273" t="s">
        <v>5750</v>
      </c>
      <c r="J5312" s="273" t="s">
        <v>373</v>
      </c>
      <c r="K5312" s="275">
        <v>0.81220000000000003</v>
      </c>
      <c r="L5312" s="275">
        <v>0.81220000000000003</v>
      </c>
      <c r="M5312" s="275">
        <v>0.75736599999999998</v>
      </c>
      <c r="N5312" s="276">
        <v>6.7512927850283235</v>
      </c>
      <c r="O5312" s="273"/>
      <c r="P5312" s="273"/>
    </row>
    <row r="5313" spans="1:16" s="11" customFormat="1">
      <c r="A5313" s="271">
        <v>5310</v>
      </c>
      <c r="C5313" s="272" t="s">
        <v>729</v>
      </c>
      <c r="D5313" s="272" t="s">
        <v>5033</v>
      </c>
      <c r="E5313" s="272"/>
      <c r="F5313" s="273" t="s">
        <v>5073</v>
      </c>
      <c r="G5313" s="274">
        <v>305212240305</v>
      </c>
      <c r="H5313" s="273" t="s">
        <v>8910</v>
      </c>
      <c r="I5313" s="273" t="s">
        <v>5750</v>
      </c>
      <c r="J5313" s="273" t="s">
        <v>373</v>
      </c>
      <c r="K5313" s="275">
        <v>1.3724000000000001</v>
      </c>
      <c r="L5313" s="275">
        <v>1.3724000000000001</v>
      </c>
      <c r="M5313" s="275">
        <v>1.282273</v>
      </c>
      <c r="N5313" s="276">
        <v>6.5671087146604536</v>
      </c>
      <c r="O5313" s="273"/>
      <c r="P5313" s="273"/>
    </row>
    <row r="5314" spans="1:16" s="11" customFormat="1">
      <c r="A5314" s="271">
        <v>5311</v>
      </c>
      <c r="C5314" s="272" t="s">
        <v>729</v>
      </c>
      <c r="D5314" s="272" t="s">
        <v>5033</v>
      </c>
      <c r="E5314" s="272"/>
      <c r="F5314" s="273" t="s">
        <v>8903</v>
      </c>
      <c r="G5314" s="274">
        <v>305212240401</v>
      </c>
      <c r="H5314" s="273" t="s">
        <v>8911</v>
      </c>
      <c r="I5314" s="273" t="s">
        <v>5750</v>
      </c>
      <c r="J5314" s="273" t="s">
        <v>373</v>
      </c>
      <c r="K5314" s="275">
        <v>0.75419999999999998</v>
      </c>
      <c r="L5314" s="275">
        <v>0.75419999999999998</v>
      </c>
      <c r="M5314" s="275">
        <v>0.70584599999999997</v>
      </c>
      <c r="N5314" s="276">
        <v>6.4112967382657136</v>
      </c>
      <c r="O5314" s="273"/>
      <c r="P5314" s="273"/>
    </row>
    <row r="5315" spans="1:16" s="11" customFormat="1">
      <c r="A5315" s="271">
        <v>5312</v>
      </c>
      <c r="C5315" s="272" t="s">
        <v>729</v>
      </c>
      <c r="D5315" s="272" t="s">
        <v>5033</v>
      </c>
      <c r="E5315" s="272"/>
      <c r="F5315" s="273" t="s">
        <v>5073</v>
      </c>
      <c r="G5315" s="274">
        <v>305212240301</v>
      </c>
      <c r="H5315" s="273" t="s">
        <v>8912</v>
      </c>
      <c r="I5315" s="273" t="s">
        <v>5750</v>
      </c>
      <c r="J5315" s="273" t="s">
        <v>373</v>
      </c>
      <c r="K5315" s="275">
        <v>1.1434</v>
      </c>
      <c r="L5315" s="275">
        <v>1.1434</v>
      </c>
      <c r="M5315" s="275">
        <v>1.071145</v>
      </c>
      <c r="N5315" s="276">
        <v>6.3193108273570022</v>
      </c>
      <c r="O5315" s="273"/>
      <c r="P5315" s="273"/>
    </row>
    <row r="5316" spans="1:16" s="11" customFormat="1">
      <c r="A5316" s="271">
        <v>5313</v>
      </c>
      <c r="C5316" s="272" t="s">
        <v>729</v>
      </c>
      <c r="D5316" s="272" t="s">
        <v>5033</v>
      </c>
      <c r="E5316" s="272"/>
      <c r="F5316" s="273" t="s">
        <v>8913</v>
      </c>
      <c r="G5316" s="274">
        <v>305213140202</v>
      </c>
      <c r="H5316" s="273" t="s">
        <v>6331</v>
      </c>
      <c r="I5316" s="273" t="s">
        <v>5750</v>
      </c>
      <c r="J5316" s="273" t="s">
        <v>373</v>
      </c>
      <c r="K5316" s="275">
        <v>1.2178</v>
      </c>
      <c r="L5316" s="275">
        <v>1.2178</v>
      </c>
      <c r="M5316" s="275">
        <v>1.14123</v>
      </c>
      <c r="N5316" s="276">
        <v>6.2875677451141421</v>
      </c>
      <c r="O5316" s="273"/>
      <c r="P5316" s="273"/>
    </row>
    <row r="5317" spans="1:16" s="11" customFormat="1">
      <c r="A5317" s="271">
        <v>5314</v>
      </c>
      <c r="C5317" s="272" t="s">
        <v>729</v>
      </c>
      <c r="D5317" s="272" t="s">
        <v>5033</v>
      </c>
      <c r="E5317" s="272"/>
      <c r="F5317" s="273" t="s">
        <v>8903</v>
      </c>
      <c r="G5317" s="274">
        <v>305212240403</v>
      </c>
      <c r="H5317" s="273" t="s">
        <v>8914</v>
      </c>
      <c r="I5317" s="273" t="s">
        <v>5750</v>
      </c>
      <c r="J5317" s="273" t="s">
        <v>373</v>
      </c>
      <c r="K5317" s="275">
        <v>0.69520000000000004</v>
      </c>
      <c r="L5317" s="275">
        <v>0.69520000000000004</v>
      </c>
      <c r="M5317" s="275">
        <v>0.65173199999999998</v>
      </c>
      <c r="N5317" s="276">
        <v>6.2525891829689391</v>
      </c>
      <c r="O5317" s="273"/>
      <c r="P5317" s="273"/>
    </row>
    <row r="5318" spans="1:16" s="11" customFormat="1">
      <c r="A5318" s="271">
        <v>5315</v>
      </c>
      <c r="C5318" s="272" t="s">
        <v>729</v>
      </c>
      <c r="D5318" s="272" t="s">
        <v>5033</v>
      </c>
      <c r="E5318" s="272"/>
      <c r="F5318" s="273" t="s">
        <v>5079</v>
      </c>
      <c r="G5318" s="274">
        <v>305212240101</v>
      </c>
      <c r="H5318" s="273" t="s">
        <v>8915</v>
      </c>
      <c r="I5318" s="273" t="s">
        <v>5750</v>
      </c>
      <c r="J5318" s="273" t="s">
        <v>373</v>
      </c>
      <c r="K5318" s="275">
        <v>2.2063999999999999</v>
      </c>
      <c r="L5318" s="275">
        <v>2.2063999999999999</v>
      </c>
      <c r="M5318" s="275">
        <v>2.0712730000000001</v>
      </c>
      <c r="N5318" s="276">
        <v>6.1243201595358858</v>
      </c>
      <c r="O5318" s="273"/>
      <c r="P5318" s="273"/>
    </row>
    <row r="5319" spans="1:16" s="11" customFormat="1">
      <c r="A5319" s="271">
        <v>5316</v>
      </c>
      <c r="C5319" s="272" t="s">
        <v>729</v>
      </c>
      <c r="D5319" s="272" t="s">
        <v>5033</v>
      </c>
      <c r="E5319" s="272"/>
      <c r="F5319" s="273" t="s">
        <v>5078</v>
      </c>
      <c r="G5319" s="274">
        <v>305212140101</v>
      </c>
      <c r="H5319" s="273" t="s">
        <v>8916</v>
      </c>
      <c r="I5319" s="273" t="s">
        <v>5750</v>
      </c>
      <c r="J5319" s="273" t="s">
        <v>373</v>
      </c>
      <c r="K5319" s="275">
        <v>0.13439999999999999</v>
      </c>
      <c r="L5319" s="275">
        <v>0.13439999999999999</v>
      </c>
      <c r="M5319" s="275">
        <v>0.12620899999999999</v>
      </c>
      <c r="N5319" s="276">
        <v>6.094494047619051</v>
      </c>
      <c r="O5319" s="273"/>
      <c r="P5319" s="273"/>
    </row>
    <row r="5320" spans="1:16" s="11" customFormat="1">
      <c r="A5320" s="271">
        <v>5317</v>
      </c>
      <c r="C5320" s="272" t="s">
        <v>729</v>
      </c>
      <c r="D5320" s="272" t="s">
        <v>5033</v>
      </c>
      <c r="E5320" s="272"/>
      <c r="F5320" s="273" t="s">
        <v>8917</v>
      </c>
      <c r="G5320" s="274">
        <v>305212140302</v>
      </c>
      <c r="H5320" s="273" t="s">
        <v>8918</v>
      </c>
      <c r="I5320" s="273" t="s">
        <v>5750</v>
      </c>
      <c r="J5320" s="273" t="s">
        <v>373</v>
      </c>
      <c r="K5320" s="275">
        <v>0.8518</v>
      </c>
      <c r="L5320" s="275">
        <v>0.8518</v>
      </c>
      <c r="M5320" s="275">
        <v>0.80200300000000002</v>
      </c>
      <c r="N5320" s="276">
        <v>5.8460906316036603</v>
      </c>
      <c r="O5320" s="273"/>
      <c r="P5320" s="273"/>
    </row>
    <row r="5321" spans="1:16" s="11" customFormat="1">
      <c r="A5321" s="271">
        <v>5318</v>
      </c>
      <c r="C5321" s="272" t="s">
        <v>729</v>
      </c>
      <c r="D5321" s="272" t="s">
        <v>5033</v>
      </c>
      <c r="E5321" s="272"/>
      <c r="F5321" s="273" t="s">
        <v>8917</v>
      </c>
      <c r="G5321" s="274">
        <v>305212140301</v>
      </c>
      <c r="H5321" s="273" t="s">
        <v>8919</v>
      </c>
      <c r="I5321" s="273" t="s">
        <v>5750</v>
      </c>
      <c r="J5321" s="273" t="s">
        <v>373</v>
      </c>
      <c r="K5321" s="275">
        <v>0.86539999999999995</v>
      </c>
      <c r="L5321" s="275">
        <v>0.86539999999999995</v>
      </c>
      <c r="M5321" s="275">
        <v>0.81553200000000003</v>
      </c>
      <c r="N5321" s="276">
        <v>5.7624220013866321</v>
      </c>
      <c r="O5321" s="273"/>
      <c r="P5321" s="273"/>
    </row>
    <row r="5322" spans="1:16" s="11" customFormat="1">
      <c r="A5322" s="271">
        <v>5319</v>
      </c>
      <c r="C5322" s="272" t="s">
        <v>729</v>
      </c>
      <c r="D5322" s="272" t="s">
        <v>5033</v>
      </c>
      <c r="E5322" s="272"/>
      <c r="F5322" s="273" t="s">
        <v>8913</v>
      </c>
      <c r="G5322" s="274">
        <v>305213140205</v>
      </c>
      <c r="H5322" s="273" t="s">
        <v>8920</v>
      </c>
      <c r="I5322" s="273" t="s">
        <v>5750</v>
      </c>
      <c r="J5322" s="273" t="s">
        <v>373</v>
      </c>
      <c r="K5322" s="275">
        <v>0.62619999999999998</v>
      </c>
      <c r="L5322" s="275">
        <v>0.62619999999999998</v>
      </c>
      <c r="M5322" s="275">
        <v>0.59145800000000004</v>
      </c>
      <c r="N5322" s="276">
        <v>5.5480677099967961</v>
      </c>
      <c r="O5322" s="273"/>
      <c r="P5322" s="273"/>
    </row>
    <row r="5323" spans="1:16" s="11" customFormat="1">
      <c r="A5323" s="271">
        <v>5320</v>
      </c>
      <c r="C5323" s="272" t="s">
        <v>729</v>
      </c>
      <c r="D5323" s="272" t="s">
        <v>5033</v>
      </c>
      <c r="E5323" s="272"/>
      <c r="F5323" s="273" t="s">
        <v>8921</v>
      </c>
      <c r="G5323" s="274">
        <v>305212240201</v>
      </c>
      <c r="H5323" s="273" t="s">
        <v>8922</v>
      </c>
      <c r="I5323" s="273" t="s">
        <v>5750</v>
      </c>
      <c r="J5323" s="273" t="s">
        <v>373</v>
      </c>
      <c r="K5323" s="275">
        <v>1.7891999999999999</v>
      </c>
      <c r="L5323" s="275">
        <v>1.7891999999999999</v>
      </c>
      <c r="M5323" s="275">
        <v>1.69177</v>
      </c>
      <c r="N5323" s="276">
        <v>5.4454504806617434</v>
      </c>
      <c r="O5323" s="273"/>
      <c r="P5323" s="273"/>
    </row>
    <row r="5324" spans="1:16" s="11" customFormat="1">
      <c r="A5324" s="271">
        <v>5321</v>
      </c>
      <c r="C5324" s="272" t="s">
        <v>729</v>
      </c>
      <c r="D5324" s="272" t="s">
        <v>5033</v>
      </c>
      <c r="E5324" s="272"/>
      <c r="F5324" s="273" t="s">
        <v>5073</v>
      </c>
      <c r="G5324" s="274">
        <v>305212240306</v>
      </c>
      <c r="H5324" s="273" t="s">
        <v>8923</v>
      </c>
      <c r="I5324" s="273" t="s">
        <v>5750</v>
      </c>
      <c r="J5324" s="273" t="s">
        <v>373</v>
      </c>
      <c r="K5324" s="275">
        <v>0.69879999999999998</v>
      </c>
      <c r="L5324" s="275">
        <v>0.69879999999999998</v>
      </c>
      <c r="M5324" s="275">
        <v>0.66225999999999996</v>
      </c>
      <c r="N5324" s="276">
        <v>5.2289639381797395</v>
      </c>
      <c r="O5324" s="273"/>
      <c r="P5324" s="273"/>
    </row>
    <row r="5325" spans="1:16" s="11" customFormat="1">
      <c r="A5325" s="271">
        <v>5322</v>
      </c>
      <c r="C5325" s="272" t="s">
        <v>729</v>
      </c>
      <c r="D5325" s="272" t="s">
        <v>5033</v>
      </c>
      <c r="E5325" s="272"/>
      <c r="F5325" s="273" t="s">
        <v>8921</v>
      </c>
      <c r="G5325" s="274">
        <v>305212240203</v>
      </c>
      <c r="H5325" s="273" t="s">
        <v>8924</v>
      </c>
      <c r="I5325" s="273" t="s">
        <v>5750</v>
      </c>
      <c r="J5325" s="273" t="s">
        <v>373</v>
      </c>
      <c r="K5325" s="275">
        <v>1.2025999999999999</v>
      </c>
      <c r="L5325" s="275">
        <v>1.2025999999999999</v>
      </c>
      <c r="M5325" s="275">
        <v>1.141688</v>
      </c>
      <c r="N5325" s="276">
        <v>5.065025777482111</v>
      </c>
      <c r="O5325" s="273"/>
      <c r="P5325" s="273"/>
    </row>
    <row r="5326" spans="1:16" s="11" customFormat="1">
      <c r="A5326" s="271">
        <v>5323</v>
      </c>
      <c r="C5326" s="272" t="s">
        <v>729</v>
      </c>
      <c r="D5326" s="272" t="s">
        <v>5033</v>
      </c>
      <c r="E5326" s="272"/>
      <c r="F5326" s="273" t="s">
        <v>5076</v>
      </c>
      <c r="G5326" s="274">
        <v>305212140201</v>
      </c>
      <c r="H5326" s="273" t="s">
        <v>8925</v>
      </c>
      <c r="I5326" s="273" t="s">
        <v>5750</v>
      </c>
      <c r="J5326" s="273" t="s">
        <v>373</v>
      </c>
      <c r="K5326" s="275">
        <v>0.9738</v>
      </c>
      <c r="L5326" s="275">
        <v>0.9738</v>
      </c>
      <c r="M5326" s="275">
        <v>0.92800700000000003</v>
      </c>
      <c r="N5326" s="276">
        <v>4.7025056479769951</v>
      </c>
      <c r="O5326" s="273"/>
      <c r="P5326" s="273"/>
    </row>
    <row r="5327" spans="1:16" s="11" customFormat="1">
      <c r="A5327" s="271">
        <v>5324</v>
      </c>
      <c r="C5327" s="272" t="s">
        <v>729</v>
      </c>
      <c r="D5327" s="272" t="s">
        <v>5033</v>
      </c>
      <c r="E5327" s="272"/>
      <c r="F5327" s="273" t="s">
        <v>5073</v>
      </c>
      <c r="G5327" s="274">
        <v>305212240303</v>
      </c>
      <c r="H5327" s="273" t="s">
        <v>8926</v>
      </c>
      <c r="I5327" s="273" t="s">
        <v>5750</v>
      </c>
      <c r="J5327" s="273" t="s">
        <v>373</v>
      </c>
      <c r="K5327" s="275">
        <v>0.17219999999999999</v>
      </c>
      <c r="L5327" s="275">
        <v>0.17219999999999999</v>
      </c>
      <c r="M5327" s="275">
        <v>0.16458300000000001</v>
      </c>
      <c r="N5327" s="276">
        <v>4.4233449477351829</v>
      </c>
      <c r="O5327" s="273"/>
      <c r="P5327" s="273"/>
    </row>
    <row r="5328" spans="1:16" s="11" customFormat="1">
      <c r="A5328" s="271">
        <v>5325</v>
      </c>
      <c r="C5328" s="272" t="s">
        <v>729</v>
      </c>
      <c r="D5328" s="272" t="s">
        <v>5033</v>
      </c>
      <c r="E5328" s="272"/>
      <c r="F5328" s="273" t="s">
        <v>8906</v>
      </c>
      <c r="G5328" s="274">
        <v>305212140402</v>
      </c>
      <c r="H5328" s="273" t="s">
        <v>8927</v>
      </c>
      <c r="I5328" s="273" t="s">
        <v>5750</v>
      </c>
      <c r="J5328" s="273" t="s">
        <v>373</v>
      </c>
      <c r="K5328" s="275">
        <v>0.61339999999999995</v>
      </c>
      <c r="L5328" s="275">
        <v>0.61339999999999995</v>
      </c>
      <c r="M5328" s="275">
        <v>0.58634699999999995</v>
      </c>
      <c r="N5328" s="276">
        <v>4.4103358330616231</v>
      </c>
      <c r="O5328" s="273"/>
      <c r="P5328" s="273"/>
    </row>
    <row r="5329" spans="1:16" s="11" customFormat="1">
      <c r="A5329" s="271">
        <v>5326</v>
      </c>
      <c r="C5329" s="272" t="s">
        <v>729</v>
      </c>
      <c r="D5329" s="272" t="s">
        <v>5033</v>
      </c>
      <c r="E5329" s="272"/>
      <c r="F5329" s="273" t="s">
        <v>8921</v>
      </c>
      <c r="G5329" s="274">
        <v>305212240202</v>
      </c>
      <c r="H5329" s="273" t="s">
        <v>8928</v>
      </c>
      <c r="I5329" s="273" t="s">
        <v>5750</v>
      </c>
      <c r="J5329" s="273" t="s">
        <v>373</v>
      </c>
      <c r="K5329" s="275">
        <v>0.79400000000000004</v>
      </c>
      <c r="L5329" s="275">
        <v>0.79400000000000004</v>
      </c>
      <c r="M5329" s="275">
        <v>0.76097499999999996</v>
      </c>
      <c r="N5329" s="276">
        <v>4.1593198992443421</v>
      </c>
      <c r="O5329" s="273"/>
      <c r="P5329" s="273"/>
    </row>
    <row r="5330" spans="1:16" s="11" customFormat="1">
      <c r="A5330" s="271">
        <v>5327</v>
      </c>
      <c r="C5330" s="272" t="s">
        <v>729</v>
      </c>
      <c r="D5330" s="272" t="s">
        <v>5033</v>
      </c>
      <c r="E5330" s="272"/>
      <c r="F5330" s="273" t="s">
        <v>5073</v>
      </c>
      <c r="G5330" s="274">
        <v>305212240304</v>
      </c>
      <c r="H5330" s="273" t="s">
        <v>8929</v>
      </c>
      <c r="I5330" s="273" t="s">
        <v>5750</v>
      </c>
      <c r="J5330" s="273" t="s">
        <v>373</v>
      </c>
      <c r="K5330" s="275">
        <v>0.98531999999999997</v>
      </c>
      <c r="L5330" s="275">
        <v>0.98531999999999997</v>
      </c>
      <c r="M5330" s="275">
        <v>0.94592200000000004</v>
      </c>
      <c r="N5330" s="276">
        <v>3.9984979499045927</v>
      </c>
      <c r="O5330" s="273"/>
      <c r="P5330" s="273"/>
    </row>
    <row r="5331" spans="1:16" s="11" customFormat="1">
      <c r="A5331" s="271">
        <v>5328</v>
      </c>
      <c r="C5331" s="272" t="s">
        <v>729</v>
      </c>
      <c r="D5331" s="272" t="s">
        <v>5033</v>
      </c>
      <c r="E5331" s="272"/>
      <c r="F5331" s="273" t="s">
        <v>8913</v>
      </c>
      <c r="G5331" s="274">
        <v>305213140203</v>
      </c>
      <c r="H5331" s="273" t="s">
        <v>8930</v>
      </c>
      <c r="I5331" s="273" t="s">
        <v>5750</v>
      </c>
      <c r="J5331" s="273" t="s">
        <v>373</v>
      </c>
      <c r="K5331" s="275">
        <v>0.62280000000000002</v>
      </c>
      <c r="L5331" s="275">
        <v>0.62280000000000002</v>
      </c>
      <c r="M5331" s="275">
        <v>0.601302</v>
      </c>
      <c r="N5331" s="276">
        <v>3.4518304431599258</v>
      </c>
      <c r="O5331" s="273"/>
      <c r="P5331" s="273"/>
    </row>
    <row r="5332" spans="1:16" s="11" customFormat="1">
      <c r="A5332" s="271">
        <v>5329</v>
      </c>
      <c r="C5332" s="272" t="s">
        <v>729</v>
      </c>
      <c r="D5332" s="272" t="s">
        <v>5033</v>
      </c>
      <c r="E5332" s="272"/>
      <c r="F5332" s="273" t="s">
        <v>5074</v>
      </c>
      <c r="G5332" s="274">
        <v>305212140503</v>
      </c>
      <c r="H5332" s="273" t="s">
        <v>8931</v>
      </c>
      <c r="I5332" s="273" t="s">
        <v>5750</v>
      </c>
      <c r="J5332" s="273" t="s">
        <v>373</v>
      </c>
      <c r="K5332" s="275">
        <v>0.49974000000000002</v>
      </c>
      <c r="L5332" s="275">
        <v>0.49974000000000002</v>
      </c>
      <c r="M5332" s="275">
        <v>0.48565700000000001</v>
      </c>
      <c r="N5332" s="276">
        <v>2.818065394004885</v>
      </c>
      <c r="O5332" s="273"/>
      <c r="P5332" s="273"/>
    </row>
    <row r="5333" spans="1:16" s="11" customFormat="1">
      <c r="A5333" s="271">
        <v>5330</v>
      </c>
      <c r="C5333" s="272" t="s">
        <v>729</v>
      </c>
      <c r="D5333" s="272" t="s">
        <v>5033</v>
      </c>
      <c r="E5333" s="272"/>
      <c r="F5333" s="273" t="s">
        <v>5076</v>
      </c>
      <c r="G5333" s="274">
        <v>305212140202</v>
      </c>
      <c r="H5333" s="273" t="s">
        <v>8932</v>
      </c>
      <c r="I5333" s="273" t="s">
        <v>5750</v>
      </c>
      <c r="J5333" s="273" t="s">
        <v>373</v>
      </c>
      <c r="K5333" s="275">
        <v>0.61682000000000003</v>
      </c>
      <c r="L5333" s="275">
        <v>0.61682000000000003</v>
      </c>
      <c r="M5333" s="275">
        <v>0.60620499999999999</v>
      </c>
      <c r="N5333" s="276">
        <v>1.7209234460620666</v>
      </c>
      <c r="O5333" s="273"/>
      <c r="P5333" s="273"/>
    </row>
    <row r="5334" spans="1:16" s="11" customFormat="1">
      <c r="A5334" s="271">
        <v>5331</v>
      </c>
      <c r="C5334" s="272" t="s">
        <v>729</v>
      </c>
      <c r="D5334" s="272" t="s">
        <v>5033</v>
      </c>
      <c r="E5334" s="272"/>
      <c r="F5334" s="273" t="s">
        <v>8871</v>
      </c>
      <c r="G5334" s="274">
        <v>305212440101</v>
      </c>
      <c r="H5334" s="273" t="s">
        <v>8933</v>
      </c>
      <c r="I5334" s="273" t="s">
        <v>5750</v>
      </c>
      <c r="J5334" s="273" t="s">
        <v>373</v>
      </c>
      <c r="K5334" s="275">
        <v>0.53080000000000005</v>
      </c>
      <c r="L5334" s="275">
        <v>0.53080000000000005</v>
      </c>
      <c r="M5334" s="275">
        <v>0.52401699999999996</v>
      </c>
      <c r="N5334" s="276">
        <v>1.2778824415976062</v>
      </c>
      <c r="O5334" s="273"/>
      <c r="P5334" s="273"/>
    </row>
    <row r="5335" spans="1:16" s="11" customFormat="1">
      <c r="A5335" s="271">
        <v>5332</v>
      </c>
      <c r="C5335" s="272" t="s">
        <v>729</v>
      </c>
      <c r="D5335" s="272" t="s">
        <v>5033</v>
      </c>
      <c r="E5335" s="272"/>
      <c r="F5335" s="273" t="s">
        <v>5076</v>
      </c>
      <c r="G5335" s="274">
        <v>305212140203</v>
      </c>
      <c r="H5335" s="273" t="s">
        <v>8934</v>
      </c>
      <c r="I5335" s="273" t="s">
        <v>5750</v>
      </c>
      <c r="J5335" s="273" t="s">
        <v>373</v>
      </c>
      <c r="K5335" s="275">
        <v>0.33410000000000001</v>
      </c>
      <c r="L5335" s="275">
        <v>0.33410000000000001</v>
      </c>
      <c r="M5335" s="275">
        <v>0.33161600000000002</v>
      </c>
      <c r="N5335" s="276">
        <v>0.74348997306195341</v>
      </c>
      <c r="O5335" s="273"/>
      <c r="P5335" s="273"/>
    </row>
    <row r="5336" spans="1:16" s="11" customFormat="1">
      <c r="A5336" s="271">
        <v>5333</v>
      </c>
      <c r="C5336" s="272" t="s">
        <v>729</v>
      </c>
      <c r="D5336" s="272" t="s">
        <v>5033</v>
      </c>
      <c r="E5336" s="272"/>
      <c r="F5336" s="273" t="s">
        <v>5074</v>
      </c>
      <c r="G5336" s="274">
        <v>305212140502</v>
      </c>
      <c r="H5336" s="273" t="s">
        <v>8935</v>
      </c>
      <c r="I5336" s="273" t="s">
        <v>5750</v>
      </c>
      <c r="J5336" s="273" t="s">
        <v>373</v>
      </c>
      <c r="K5336" s="275">
        <v>0.76149999999999995</v>
      </c>
      <c r="L5336" s="275">
        <v>0.76149999999999995</v>
      </c>
      <c r="M5336" s="275">
        <v>0.73907699999999998</v>
      </c>
      <c r="N5336" s="276">
        <v>2.9445830597504887</v>
      </c>
      <c r="O5336" s="273"/>
      <c r="P5336" s="273"/>
    </row>
    <row r="5337" spans="1:16" s="11" customFormat="1">
      <c r="A5337" s="271">
        <v>5334</v>
      </c>
      <c r="C5337" s="272" t="s">
        <v>729</v>
      </c>
      <c r="D5337" s="272" t="s">
        <v>5033</v>
      </c>
      <c r="E5337" s="272"/>
      <c r="F5337" s="273" t="s">
        <v>8913</v>
      </c>
      <c r="G5337" s="274">
        <v>305213140201</v>
      </c>
      <c r="H5337" s="273" t="s">
        <v>8936</v>
      </c>
      <c r="I5337" s="273" t="s">
        <v>5750</v>
      </c>
      <c r="J5337" s="273" t="s">
        <v>373</v>
      </c>
      <c r="K5337" s="275">
        <v>8.4870000000000001E-2</v>
      </c>
      <c r="L5337" s="275">
        <v>8.4870000000000001E-2</v>
      </c>
      <c r="M5337" s="275">
        <v>8.2718E-2</v>
      </c>
      <c r="N5337" s="276">
        <v>2.5356427477318264</v>
      </c>
      <c r="O5337" s="273"/>
      <c r="P5337" s="273"/>
    </row>
    <row r="5338" spans="1:16" s="11" customFormat="1">
      <c r="A5338" s="271">
        <v>5335</v>
      </c>
      <c r="C5338" s="272" t="s">
        <v>729</v>
      </c>
      <c r="D5338" s="272" t="s">
        <v>5033</v>
      </c>
      <c r="E5338" s="272"/>
      <c r="F5338" s="273" t="s">
        <v>5086</v>
      </c>
      <c r="G5338" s="274">
        <v>305213240201</v>
      </c>
      <c r="H5338" s="273" t="s">
        <v>8937</v>
      </c>
      <c r="I5338" s="273" t="s">
        <v>5750</v>
      </c>
      <c r="J5338" s="273" t="s">
        <v>373</v>
      </c>
      <c r="K5338" s="275">
        <v>1.3794</v>
      </c>
      <c r="L5338" s="275">
        <v>1.3794</v>
      </c>
      <c r="M5338" s="275">
        <v>1.153904</v>
      </c>
      <c r="N5338" s="276">
        <v>16.347397419167748</v>
      </c>
      <c r="O5338" s="273"/>
      <c r="P5338" s="273"/>
    </row>
    <row r="5339" spans="1:16" s="11" customFormat="1">
      <c r="A5339" s="271">
        <v>5336</v>
      </c>
      <c r="C5339" s="272" t="s">
        <v>729</v>
      </c>
      <c r="D5339" s="272" t="s">
        <v>5033</v>
      </c>
      <c r="E5339" s="272"/>
      <c r="F5339" s="273" t="s">
        <v>5090</v>
      </c>
      <c r="G5339" s="274">
        <v>305213240402</v>
      </c>
      <c r="H5339" s="273" t="s">
        <v>8938</v>
      </c>
      <c r="I5339" s="273" t="s">
        <v>5750</v>
      </c>
      <c r="J5339" s="273" t="s">
        <v>373</v>
      </c>
      <c r="K5339" s="275">
        <v>1.44238</v>
      </c>
      <c r="L5339" s="275">
        <v>1.44238</v>
      </c>
      <c r="M5339" s="275">
        <v>1.2093480000000001</v>
      </c>
      <c r="N5339" s="276">
        <v>16.156075375421171</v>
      </c>
      <c r="O5339" s="273"/>
      <c r="P5339" s="273"/>
    </row>
    <row r="5340" spans="1:16" s="11" customFormat="1">
      <c r="A5340" s="271">
        <v>5337</v>
      </c>
      <c r="C5340" s="272" t="s">
        <v>729</v>
      </c>
      <c r="D5340" s="272" t="s">
        <v>5033</v>
      </c>
      <c r="E5340" s="272"/>
      <c r="F5340" s="273" t="s">
        <v>5086</v>
      </c>
      <c r="G5340" s="274">
        <v>305213240202</v>
      </c>
      <c r="H5340" s="273" t="s">
        <v>8939</v>
      </c>
      <c r="I5340" s="273" t="s">
        <v>5750</v>
      </c>
      <c r="J5340" s="273" t="s">
        <v>373</v>
      </c>
      <c r="K5340" s="275">
        <v>1.5449999999999999</v>
      </c>
      <c r="L5340" s="275">
        <v>1.5449999999999999</v>
      </c>
      <c r="M5340" s="275">
        <v>1.2962769999999999</v>
      </c>
      <c r="N5340" s="276">
        <v>16.098576051779936</v>
      </c>
      <c r="O5340" s="273"/>
      <c r="P5340" s="273"/>
    </row>
    <row r="5341" spans="1:16" s="11" customFormat="1">
      <c r="A5341" s="271">
        <v>5338</v>
      </c>
      <c r="C5341" s="272" t="s">
        <v>729</v>
      </c>
      <c r="D5341" s="272" t="s">
        <v>5033</v>
      </c>
      <c r="E5341" s="272"/>
      <c r="F5341" s="273" t="s">
        <v>5084</v>
      </c>
      <c r="G5341" s="274">
        <v>305211140203</v>
      </c>
      <c r="H5341" s="273" t="s">
        <v>8940</v>
      </c>
      <c r="I5341" s="273" t="s">
        <v>5750</v>
      </c>
      <c r="J5341" s="273" t="s">
        <v>373</v>
      </c>
      <c r="K5341" s="275">
        <v>0.76500000000000001</v>
      </c>
      <c r="L5341" s="275">
        <v>0.76500000000000001</v>
      </c>
      <c r="M5341" s="275">
        <v>0.64402800000000004</v>
      </c>
      <c r="N5341" s="276">
        <v>15.813333333333329</v>
      </c>
      <c r="O5341" s="273"/>
      <c r="P5341" s="273"/>
    </row>
    <row r="5342" spans="1:16" s="11" customFormat="1">
      <c r="A5342" s="271">
        <v>5339</v>
      </c>
      <c r="C5342" s="272" t="s">
        <v>729</v>
      </c>
      <c r="D5342" s="272" t="s">
        <v>5033</v>
      </c>
      <c r="E5342" s="272"/>
      <c r="F5342" s="273" t="s">
        <v>8941</v>
      </c>
      <c r="G5342" s="274">
        <v>305213240301</v>
      </c>
      <c r="H5342" s="273" t="s">
        <v>8942</v>
      </c>
      <c r="I5342" s="273" t="s">
        <v>5750</v>
      </c>
      <c r="J5342" s="273" t="s">
        <v>373</v>
      </c>
      <c r="K5342" s="275">
        <v>1.1724000000000001</v>
      </c>
      <c r="L5342" s="275">
        <v>1.1724000000000001</v>
      </c>
      <c r="M5342" s="275">
        <v>0.98826599999999998</v>
      </c>
      <c r="N5342" s="276">
        <v>15.705731832139211</v>
      </c>
      <c r="O5342" s="273"/>
      <c r="P5342" s="273"/>
    </row>
    <row r="5343" spans="1:16" s="11" customFormat="1">
      <c r="A5343" s="271">
        <v>5340</v>
      </c>
      <c r="C5343" s="272" t="s">
        <v>729</v>
      </c>
      <c r="D5343" s="272" t="s">
        <v>5033</v>
      </c>
      <c r="E5343" s="272"/>
      <c r="F5343" s="273" t="s">
        <v>5086</v>
      </c>
      <c r="G5343" s="274">
        <v>305213240205</v>
      </c>
      <c r="H5343" s="273" t="s">
        <v>8943</v>
      </c>
      <c r="I5343" s="273" t="s">
        <v>5750</v>
      </c>
      <c r="J5343" s="273" t="s">
        <v>373</v>
      </c>
      <c r="K5343" s="275">
        <v>1.4912000000000001</v>
      </c>
      <c r="L5343" s="275">
        <v>1.4912000000000001</v>
      </c>
      <c r="M5343" s="275">
        <v>1.2624390000000001</v>
      </c>
      <c r="N5343" s="276">
        <v>15.340732296137338</v>
      </c>
      <c r="O5343" s="273"/>
      <c r="P5343" s="273"/>
    </row>
    <row r="5344" spans="1:16" s="11" customFormat="1">
      <c r="A5344" s="271">
        <v>5341</v>
      </c>
      <c r="C5344" s="272" t="s">
        <v>729</v>
      </c>
      <c r="D5344" s="272" t="s">
        <v>5033</v>
      </c>
      <c r="E5344" s="272"/>
      <c r="F5344" s="273" t="s">
        <v>8941</v>
      </c>
      <c r="G5344" s="274">
        <v>305213240304</v>
      </c>
      <c r="H5344" s="273" t="s">
        <v>8944</v>
      </c>
      <c r="I5344" s="273" t="s">
        <v>5750</v>
      </c>
      <c r="J5344" s="273" t="s">
        <v>373</v>
      </c>
      <c r="K5344" s="275">
        <v>0.92679999999999996</v>
      </c>
      <c r="L5344" s="275">
        <v>0.92679999999999996</v>
      </c>
      <c r="M5344" s="275">
        <v>0.78751000000000004</v>
      </c>
      <c r="N5344" s="276">
        <v>15.02913249892101</v>
      </c>
      <c r="O5344" s="273"/>
      <c r="P5344" s="273"/>
    </row>
    <row r="5345" spans="1:16" s="11" customFormat="1">
      <c r="A5345" s="271">
        <v>5342</v>
      </c>
      <c r="C5345" s="272" t="s">
        <v>729</v>
      </c>
      <c r="D5345" s="272" t="s">
        <v>5033</v>
      </c>
      <c r="E5345" s="272"/>
      <c r="F5345" s="273" t="s">
        <v>5090</v>
      </c>
      <c r="G5345" s="274">
        <v>305213240401</v>
      </c>
      <c r="H5345" s="273" t="s">
        <v>8945</v>
      </c>
      <c r="I5345" s="273" t="s">
        <v>5750</v>
      </c>
      <c r="J5345" s="273" t="s">
        <v>373</v>
      </c>
      <c r="K5345" s="275">
        <v>0.48959999999999998</v>
      </c>
      <c r="L5345" s="275">
        <v>0.48959999999999998</v>
      </c>
      <c r="M5345" s="275">
        <v>0.41811199999999998</v>
      </c>
      <c r="N5345" s="276">
        <v>14.601307189542483</v>
      </c>
      <c r="O5345" s="273"/>
      <c r="P5345" s="273"/>
    </row>
    <row r="5346" spans="1:16" s="11" customFormat="1">
      <c r="A5346" s="271">
        <v>5343</v>
      </c>
      <c r="C5346" s="272" t="s">
        <v>729</v>
      </c>
      <c r="D5346" s="272" t="s">
        <v>5033</v>
      </c>
      <c r="E5346" s="272"/>
      <c r="F5346" s="273" t="s">
        <v>8941</v>
      </c>
      <c r="G5346" s="274">
        <v>305213240302</v>
      </c>
      <c r="H5346" s="273" t="s">
        <v>8946</v>
      </c>
      <c r="I5346" s="273" t="s">
        <v>5750</v>
      </c>
      <c r="J5346" s="273" t="s">
        <v>373</v>
      </c>
      <c r="K5346" s="275">
        <v>0.60880000000000001</v>
      </c>
      <c r="L5346" s="275">
        <v>0.60880000000000001</v>
      </c>
      <c r="M5346" s="275">
        <v>0.52697099999999997</v>
      </c>
      <c r="N5346" s="276">
        <v>13.441031537450728</v>
      </c>
      <c r="O5346" s="273"/>
      <c r="P5346" s="273"/>
    </row>
    <row r="5347" spans="1:16" s="11" customFormat="1">
      <c r="A5347" s="271">
        <v>5344</v>
      </c>
      <c r="C5347" s="272" t="s">
        <v>729</v>
      </c>
      <c r="D5347" s="272" t="s">
        <v>5033</v>
      </c>
      <c r="E5347" s="272"/>
      <c r="F5347" s="273" t="s">
        <v>5084</v>
      </c>
      <c r="G5347" s="274">
        <v>305211140201</v>
      </c>
      <c r="H5347" s="273" t="s">
        <v>8947</v>
      </c>
      <c r="I5347" s="273" t="s">
        <v>5750</v>
      </c>
      <c r="J5347" s="273" t="s">
        <v>373</v>
      </c>
      <c r="K5347" s="275">
        <v>1.4139999999999999</v>
      </c>
      <c r="L5347" s="275">
        <v>1.4139999999999999</v>
      </c>
      <c r="M5347" s="275">
        <v>1.2440610000000001</v>
      </c>
      <c r="N5347" s="276">
        <v>12.018316831683158</v>
      </c>
      <c r="O5347" s="273"/>
      <c r="P5347" s="273"/>
    </row>
    <row r="5348" spans="1:16" s="11" customFormat="1">
      <c r="A5348" s="271">
        <v>5345</v>
      </c>
      <c r="C5348" s="272" t="s">
        <v>729</v>
      </c>
      <c r="D5348" s="272" t="s">
        <v>5033</v>
      </c>
      <c r="E5348" s="272"/>
      <c r="F5348" s="273" t="s">
        <v>5084</v>
      </c>
      <c r="G5348" s="274">
        <v>305211140205</v>
      </c>
      <c r="H5348" s="273" t="s">
        <v>8948</v>
      </c>
      <c r="I5348" s="273" t="s">
        <v>5750</v>
      </c>
      <c r="J5348" s="273" t="s">
        <v>373</v>
      </c>
      <c r="K5348" s="275">
        <v>1.1222000000000001</v>
      </c>
      <c r="L5348" s="275">
        <v>1.1222000000000001</v>
      </c>
      <c r="M5348" s="275">
        <v>0.99390800000000001</v>
      </c>
      <c r="N5348" s="276">
        <v>11.432186775975769</v>
      </c>
      <c r="O5348" s="273"/>
      <c r="P5348" s="273"/>
    </row>
    <row r="5349" spans="1:16" s="11" customFormat="1">
      <c r="A5349" s="271">
        <v>5346</v>
      </c>
      <c r="C5349" s="272" t="s">
        <v>729</v>
      </c>
      <c r="D5349" s="272" t="s">
        <v>5033</v>
      </c>
      <c r="E5349" s="272"/>
      <c r="F5349" s="273" t="s">
        <v>5100</v>
      </c>
      <c r="G5349" s="274">
        <v>305212340103</v>
      </c>
      <c r="H5349" s="273" t="s">
        <v>8949</v>
      </c>
      <c r="I5349" s="273" t="s">
        <v>5750</v>
      </c>
      <c r="J5349" s="273" t="s">
        <v>373</v>
      </c>
      <c r="K5349" s="275">
        <v>0.72582000000000002</v>
      </c>
      <c r="L5349" s="275">
        <v>0.72582000000000002</v>
      </c>
      <c r="M5349" s="275">
        <v>0.64414499999999997</v>
      </c>
      <c r="N5349" s="276">
        <v>11.252789947920979</v>
      </c>
      <c r="O5349" s="273"/>
      <c r="P5349" s="273"/>
    </row>
    <row r="5350" spans="1:16" s="11" customFormat="1">
      <c r="A5350" s="271">
        <v>5347</v>
      </c>
      <c r="C5350" s="272" t="s">
        <v>729</v>
      </c>
      <c r="D5350" s="272" t="s">
        <v>5033</v>
      </c>
      <c r="E5350" s="272"/>
      <c r="F5350" s="273" t="s">
        <v>5082</v>
      </c>
      <c r="G5350" s="274">
        <v>305212340204</v>
      </c>
      <c r="H5350" s="273" t="s">
        <v>8950</v>
      </c>
      <c r="I5350" s="273" t="s">
        <v>5750</v>
      </c>
      <c r="J5350" s="273" t="s">
        <v>373</v>
      </c>
      <c r="K5350" s="275">
        <v>0.85919999999999996</v>
      </c>
      <c r="L5350" s="275">
        <v>0.85919999999999996</v>
      </c>
      <c r="M5350" s="275">
        <v>0.76728600000000002</v>
      </c>
      <c r="N5350" s="276">
        <v>10.697625698324016</v>
      </c>
      <c r="O5350" s="273"/>
      <c r="P5350" s="273"/>
    </row>
    <row r="5351" spans="1:16" s="11" customFormat="1">
      <c r="A5351" s="271">
        <v>5348</v>
      </c>
      <c r="C5351" s="272" t="s">
        <v>729</v>
      </c>
      <c r="D5351" s="272" t="s">
        <v>5033</v>
      </c>
      <c r="E5351" s="272"/>
      <c r="F5351" s="273" t="s">
        <v>5100</v>
      </c>
      <c r="G5351" s="274">
        <v>305212340104</v>
      </c>
      <c r="H5351" s="273" t="s">
        <v>8951</v>
      </c>
      <c r="I5351" s="273" t="s">
        <v>5750</v>
      </c>
      <c r="J5351" s="273" t="s">
        <v>373</v>
      </c>
      <c r="K5351" s="275">
        <v>1.24061</v>
      </c>
      <c r="L5351" s="275">
        <v>1.24061</v>
      </c>
      <c r="M5351" s="275">
        <v>1.1160939999999999</v>
      </c>
      <c r="N5351" s="276">
        <v>10.036675506404114</v>
      </c>
      <c r="O5351" s="273"/>
      <c r="P5351" s="273"/>
    </row>
    <row r="5352" spans="1:16" s="11" customFormat="1">
      <c r="A5352" s="271">
        <v>5349</v>
      </c>
      <c r="C5352" s="272" t="s">
        <v>729</v>
      </c>
      <c r="D5352" s="272" t="s">
        <v>5033</v>
      </c>
      <c r="E5352" s="272"/>
      <c r="F5352" s="273" t="s">
        <v>5094</v>
      </c>
      <c r="G5352" s="274">
        <v>305213240103</v>
      </c>
      <c r="H5352" s="273" t="s">
        <v>8952</v>
      </c>
      <c r="I5352" s="273" t="s">
        <v>5750</v>
      </c>
      <c r="J5352" s="273" t="s">
        <v>373</v>
      </c>
      <c r="K5352" s="275">
        <v>1.214</v>
      </c>
      <c r="L5352" s="275">
        <v>1.214</v>
      </c>
      <c r="M5352" s="275">
        <v>1.0923160000000001</v>
      </c>
      <c r="N5352" s="276">
        <v>10.023393739703453</v>
      </c>
      <c r="O5352" s="273"/>
      <c r="P5352" s="273"/>
    </row>
    <row r="5353" spans="1:16" s="11" customFormat="1">
      <c r="A5353" s="271">
        <v>5350</v>
      </c>
      <c r="C5353" s="272" t="s">
        <v>729</v>
      </c>
      <c r="D5353" s="272" t="s">
        <v>5033</v>
      </c>
      <c r="E5353" s="272"/>
      <c r="F5353" s="273" t="s">
        <v>5100</v>
      </c>
      <c r="G5353" s="274">
        <v>305212340102</v>
      </c>
      <c r="H5353" s="273" t="s">
        <v>8953</v>
      </c>
      <c r="I5353" s="273" t="s">
        <v>5750</v>
      </c>
      <c r="J5353" s="273" t="s">
        <v>373</v>
      </c>
      <c r="K5353" s="275">
        <v>0.89539999999999997</v>
      </c>
      <c r="L5353" s="275">
        <v>0.89539999999999997</v>
      </c>
      <c r="M5353" s="275">
        <v>0.806029</v>
      </c>
      <c r="N5353" s="276">
        <v>9.9811257538530249</v>
      </c>
      <c r="O5353" s="273"/>
      <c r="P5353" s="273"/>
    </row>
    <row r="5354" spans="1:16" s="11" customFormat="1">
      <c r="A5354" s="271">
        <v>5351</v>
      </c>
      <c r="C5354" s="272" t="s">
        <v>729</v>
      </c>
      <c r="D5354" s="272" t="s">
        <v>5033</v>
      </c>
      <c r="E5354" s="272"/>
      <c r="F5354" s="273" t="s">
        <v>5098</v>
      </c>
      <c r="G5354" s="274">
        <v>305212340303</v>
      </c>
      <c r="H5354" s="273" t="s">
        <v>8954</v>
      </c>
      <c r="I5354" s="273" t="s">
        <v>5750</v>
      </c>
      <c r="J5354" s="273" t="s">
        <v>373</v>
      </c>
      <c r="K5354" s="275">
        <v>1.0152000000000001</v>
      </c>
      <c r="L5354" s="275">
        <v>1.0152000000000001</v>
      </c>
      <c r="M5354" s="275">
        <v>0.91695300000000002</v>
      </c>
      <c r="N5354" s="276">
        <v>9.6776004728132463</v>
      </c>
      <c r="O5354" s="273"/>
      <c r="P5354" s="273"/>
    </row>
    <row r="5355" spans="1:16" s="11" customFormat="1">
      <c r="A5355" s="271">
        <v>5352</v>
      </c>
      <c r="C5355" s="272" t="s">
        <v>729</v>
      </c>
      <c r="D5355" s="272" t="s">
        <v>5033</v>
      </c>
      <c r="E5355" s="272"/>
      <c r="F5355" s="273" t="s">
        <v>5098</v>
      </c>
      <c r="G5355" s="274">
        <v>305212340301</v>
      </c>
      <c r="H5355" s="273" t="s">
        <v>8955</v>
      </c>
      <c r="I5355" s="273" t="s">
        <v>5750</v>
      </c>
      <c r="J5355" s="273" t="s">
        <v>373</v>
      </c>
      <c r="K5355" s="275">
        <v>0.80059000000000002</v>
      </c>
      <c r="L5355" s="275">
        <v>0.80059000000000002</v>
      </c>
      <c r="M5355" s="275">
        <v>0.72359499999999999</v>
      </c>
      <c r="N5355" s="276">
        <v>9.6172822543374306</v>
      </c>
      <c r="O5355" s="273"/>
      <c r="P5355" s="273"/>
    </row>
    <row r="5356" spans="1:16" s="11" customFormat="1">
      <c r="A5356" s="271">
        <v>5353</v>
      </c>
      <c r="C5356" s="272" t="s">
        <v>729</v>
      </c>
      <c r="D5356" s="272" t="s">
        <v>5033</v>
      </c>
      <c r="E5356" s="272"/>
      <c r="F5356" s="273" t="s">
        <v>5082</v>
      </c>
      <c r="G5356" s="274">
        <v>305212340203</v>
      </c>
      <c r="H5356" s="273" t="s">
        <v>8956</v>
      </c>
      <c r="I5356" s="273" t="s">
        <v>5750</v>
      </c>
      <c r="J5356" s="273" t="s">
        <v>373</v>
      </c>
      <c r="K5356" s="275">
        <v>0.63480000000000003</v>
      </c>
      <c r="L5356" s="275">
        <v>0.63480000000000003</v>
      </c>
      <c r="M5356" s="275">
        <v>0.57696999999999998</v>
      </c>
      <c r="N5356" s="276">
        <v>9.1099558916194141</v>
      </c>
      <c r="O5356" s="273"/>
      <c r="P5356" s="273"/>
    </row>
    <row r="5357" spans="1:16" s="11" customFormat="1">
      <c r="A5357" s="271">
        <v>5354</v>
      </c>
      <c r="C5357" s="272" t="s">
        <v>729</v>
      </c>
      <c r="D5357" s="272" t="s">
        <v>5033</v>
      </c>
      <c r="E5357" s="272"/>
      <c r="F5357" s="273" t="s">
        <v>5082</v>
      </c>
      <c r="G5357" s="274">
        <v>305212340202</v>
      </c>
      <c r="H5357" s="273" t="s">
        <v>5104</v>
      </c>
      <c r="I5357" s="273" t="s">
        <v>5750</v>
      </c>
      <c r="J5357" s="273" t="s">
        <v>373</v>
      </c>
      <c r="K5357" s="275">
        <v>1.4124000000000001</v>
      </c>
      <c r="L5357" s="275">
        <v>1.4124000000000001</v>
      </c>
      <c r="M5357" s="275">
        <v>1.2859480000000001</v>
      </c>
      <c r="N5357" s="276">
        <v>8.9529878221467012</v>
      </c>
      <c r="O5357" s="273"/>
      <c r="P5357" s="273"/>
    </row>
    <row r="5358" spans="1:16" s="11" customFormat="1">
      <c r="A5358" s="271">
        <v>5355</v>
      </c>
      <c r="C5358" s="272" t="s">
        <v>729</v>
      </c>
      <c r="D5358" s="272" t="s">
        <v>5033</v>
      </c>
      <c r="E5358" s="272"/>
      <c r="F5358" s="273" t="s">
        <v>5047</v>
      </c>
      <c r="G5358" s="274">
        <v>305211140104</v>
      </c>
      <c r="H5358" s="273" t="s">
        <v>8957</v>
      </c>
      <c r="I5358" s="273" t="s">
        <v>5750</v>
      </c>
      <c r="J5358" s="273" t="s">
        <v>373</v>
      </c>
      <c r="K5358" s="275">
        <v>1.2078</v>
      </c>
      <c r="L5358" s="275">
        <v>1.2078</v>
      </c>
      <c r="M5358" s="275">
        <v>1.102528</v>
      </c>
      <c r="N5358" s="276">
        <v>8.7160125848650463</v>
      </c>
      <c r="O5358" s="273"/>
      <c r="P5358" s="273"/>
    </row>
    <row r="5359" spans="1:16" s="11" customFormat="1">
      <c r="A5359" s="271">
        <v>5356</v>
      </c>
      <c r="C5359" s="272" t="s">
        <v>729</v>
      </c>
      <c r="D5359" s="272" t="s">
        <v>5033</v>
      </c>
      <c r="E5359" s="272"/>
      <c r="F5359" s="273" t="s">
        <v>5084</v>
      </c>
      <c r="G5359" s="274">
        <v>305211140204</v>
      </c>
      <c r="H5359" s="273" t="s">
        <v>8958</v>
      </c>
      <c r="I5359" s="273" t="s">
        <v>5750</v>
      </c>
      <c r="J5359" s="273" t="s">
        <v>373</v>
      </c>
      <c r="K5359" s="275">
        <v>0.7732</v>
      </c>
      <c r="L5359" s="275">
        <v>0.7732</v>
      </c>
      <c r="M5359" s="275">
        <v>0.70598000000000005</v>
      </c>
      <c r="N5359" s="276">
        <v>8.6937403000517257</v>
      </c>
      <c r="O5359" s="273"/>
      <c r="P5359" s="273"/>
    </row>
    <row r="5360" spans="1:16" s="11" customFormat="1">
      <c r="A5360" s="271">
        <v>5357</v>
      </c>
      <c r="C5360" s="272" t="s">
        <v>729</v>
      </c>
      <c r="D5360" s="272" t="s">
        <v>5033</v>
      </c>
      <c r="E5360" s="272"/>
      <c r="F5360" s="273" t="s">
        <v>5096</v>
      </c>
      <c r="G5360" s="274">
        <v>305213440201</v>
      </c>
      <c r="H5360" s="273" t="s">
        <v>8959</v>
      </c>
      <c r="I5360" s="273" t="s">
        <v>5750</v>
      </c>
      <c r="J5360" s="273" t="s">
        <v>373</v>
      </c>
      <c r="K5360" s="275">
        <v>1.0094000000000001</v>
      </c>
      <c r="L5360" s="275">
        <v>1.0094000000000001</v>
      </c>
      <c r="M5360" s="275">
        <v>0.92252199999999995</v>
      </c>
      <c r="N5360" s="276">
        <v>8.6068951852585815</v>
      </c>
      <c r="O5360" s="273"/>
      <c r="P5360" s="273"/>
    </row>
    <row r="5361" spans="1:16" s="11" customFormat="1">
      <c r="A5361" s="271">
        <v>5358</v>
      </c>
      <c r="C5361" s="272" t="s">
        <v>729</v>
      </c>
      <c r="D5361" s="272" t="s">
        <v>5033</v>
      </c>
      <c r="E5361" s="272"/>
      <c r="F5361" s="273" t="s">
        <v>8960</v>
      </c>
      <c r="G5361" s="274">
        <v>305213440501</v>
      </c>
      <c r="H5361" s="273" t="s">
        <v>8961</v>
      </c>
      <c r="I5361" s="273" t="s">
        <v>5750</v>
      </c>
      <c r="J5361" s="273" t="s">
        <v>373</v>
      </c>
      <c r="K5361" s="275">
        <v>0.91959999999999997</v>
      </c>
      <c r="L5361" s="275">
        <v>0.91959999999999997</v>
      </c>
      <c r="M5361" s="275">
        <v>0.84093099999999998</v>
      </c>
      <c r="N5361" s="276">
        <v>8.5546976946498479</v>
      </c>
      <c r="O5361" s="273"/>
      <c r="P5361" s="273"/>
    </row>
    <row r="5362" spans="1:16" s="11" customFormat="1">
      <c r="A5362" s="271">
        <v>5359</v>
      </c>
      <c r="C5362" s="272" t="s">
        <v>729</v>
      </c>
      <c r="D5362" s="272" t="s">
        <v>5033</v>
      </c>
      <c r="E5362" s="272"/>
      <c r="F5362" s="273" t="s">
        <v>5098</v>
      </c>
      <c r="G5362" s="274">
        <v>305212340304</v>
      </c>
      <c r="H5362" s="273" t="s">
        <v>8962</v>
      </c>
      <c r="I5362" s="273" t="s">
        <v>5750</v>
      </c>
      <c r="J5362" s="273" t="s">
        <v>373</v>
      </c>
      <c r="K5362" s="275">
        <v>0.64059999999999995</v>
      </c>
      <c r="L5362" s="275">
        <v>0.64059999999999995</v>
      </c>
      <c r="M5362" s="275">
        <v>0.58580100000000002</v>
      </c>
      <c r="N5362" s="276">
        <v>8.554324071183256</v>
      </c>
      <c r="O5362" s="273"/>
      <c r="P5362" s="273"/>
    </row>
    <row r="5363" spans="1:16" s="11" customFormat="1">
      <c r="A5363" s="271">
        <v>5360</v>
      </c>
      <c r="C5363" s="272" t="s">
        <v>729</v>
      </c>
      <c r="D5363" s="272" t="s">
        <v>5033</v>
      </c>
      <c r="E5363" s="272"/>
      <c r="F5363" s="273" t="s">
        <v>8960</v>
      </c>
      <c r="G5363" s="274">
        <v>305213440503</v>
      </c>
      <c r="H5363" s="273" t="s">
        <v>8963</v>
      </c>
      <c r="I5363" s="273" t="s">
        <v>5750</v>
      </c>
      <c r="J5363" s="273" t="s">
        <v>373</v>
      </c>
      <c r="K5363" s="275">
        <v>1.2736000000000001</v>
      </c>
      <c r="L5363" s="275">
        <v>1.2736000000000001</v>
      </c>
      <c r="M5363" s="275">
        <v>1.16526</v>
      </c>
      <c r="N5363" s="276">
        <v>8.5065954773869432</v>
      </c>
      <c r="O5363" s="273"/>
      <c r="P5363" s="273"/>
    </row>
    <row r="5364" spans="1:16" s="11" customFormat="1">
      <c r="A5364" s="271">
        <v>5361</v>
      </c>
      <c r="C5364" s="272" t="s">
        <v>729</v>
      </c>
      <c r="D5364" s="272" t="s">
        <v>5033</v>
      </c>
      <c r="E5364" s="272"/>
      <c r="F5364" s="273" t="s">
        <v>5094</v>
      </c>
      <c r="G5364" s="274">
        <v>305213240101</v>
      </c>
      <c r="H5364" s="273" t="s">
        <v>8964</v>
      </c>
      <c r="I5364" s="273" t="s">
        <v>5750</v>
      </c>
      <c r="J5364" s="273" t="s">
        <v>373</v>
      </c>
      <c r="K5364" s="275">
        <v>1.2374000000000001</v>
      </c>
      <c r="L5364" s="275">
        <v>1.2374000000000001</v>
      </c>
      <c r="M5364" s="275">
        <v>1.137025</v>
      </c>
      <c r="N5364" s="276">
        <v>8.1117666074026253</v>
      </c>
      <c r="O5364" s="273"/>
      <c r="P5364" s="273"/>
    </row>
    <row r="5365" spans="1:16" s="11" customFormat="1">
      <c r="A5365" s="271">
        <v>5362</v>
      </c>
      <c r="C5365" s="272" t="s">
        <v>729</v>
      </c>
      <c r="D5365" s="272" t="s">
        <v>5033</v>
      </c>
      <c r="E5365" s="272"/>
      <c r="F5365" s="273" t="s">
        <v>5096</v>
      </c>
      <c r="G5365" s="274">
        <v>305213440204</v>
      </c>
      <c r="H5365" s="273" t="s">
        <v>8965</v>
      </c>
      <c r="I5365" s="273" t="s">
        <v>5750</v>
      </c>
      <c r="J5365" s="273" t="s">
        <v>373</v>
      </c>
      <c r="K5365" s="275">
        <v>0.75460000000000005</v>
      </c>
      <c r="L5365" s="275">
        <v>0.75460000000000005</v>
      </c>
      <c r="M5365" s="275">
        <v>0.69370100000000001</v>
      </c>
      <c r="N5365" s="276">
        <v>8.0703684071031052</v>
      </c>
      <c r="O5365" s="273"/>
      <c r="P5365" s="273"/>
    </row>
    <row r="5366" spans="1:16" s="11" customFormat="1">
      <c r="A5366" s="271">
        <v>5363</v>
      </c>
      <c r="C5366" s="272" t="s">
        <v>729</v>
      </c>
      <c r="D5366" s="272" t="s">
        <v>5033</v>
      </c>
      <c r="E5366" s="272"/>
      <c r="F5366" s="273" t="s">
        <v>5096</v>
      </c>
      <c r="G5366" s="274">
        <v>305213440206</v>
      </c>
      <c r="H5366" s="273" t="s">
        <v>8966</v>
      </c>
      <c r="I5366" s="273" t="s">
        <v>5750</v>
      </c>
      <c r="J5366" s="273" t="s">
        <v>373</v>
      </c>
      <c r="K5366" s="275">
        <v>1.0364</v>
      </c>
      <c r="L5366" s="275">
        <v>1.0364</v>
      </c>
      <c r="M5366" s="275">
        <v>0.95289299999999999</v>
      </c>
      <c r="N5366" s="276">
        <v>8.0574102663064462</v>
      </c>
      <c r="O5366" s="273"/>
      <c r="P5366" s="273"/>
    </row>
    <row r="5367" spans="1:16" s="11" customFormat="1">
      <c r="A5367" s="271">
        <v>5364</v>
      </c>
      <c r="C5367" s="272" t="s">
        <v>729</v>
      </c>
      <c r="D5367" s="272" t="s">
        <v>5033</v>
      </c>
      <c r="E5367" s="272"/>
      <c r="F5367" s="273" t="s">
        <v>5096</v>
      </c>
      <c r="G5367" s="274">
        <v>305213440203</v>
      </c>
      <c r="H5367" s="273" t="s">
        <v>8967</v>
      </c>
      <c r="I5367" s="273" t="s">
        <v>5750</v>
      </c>
      <c r="J5367" s="273" t="s">
        <v>373</v>
      </c>
      <c r="K5367" s="275">
        <v>0.98560000000000003</v>
      </c>
      <c r="L5367" s="275">
        <v>0.98560000000000003</v>
      </c>
      <c r="M5367" s="275">
        <v>0.90760799999999997</v>
      </c>
      <c r="N5367" s="276">
        <v>7.9131493506493564</v>
      </c>
      <c r="O5367" s="273"/>
      <c r="P5367" s="273"/>
    </row>
    <row r="5368" spans="1:16" s="11" customFormat="1">
      <c r="A5368" s="271">
        <v>5365</v>
      </c>
      <c r="C5368" s="272" t="s">
        <v>729</v>
      </c>
      <c r="D5368" s="272" t="s">
        <v>5033</v>
      </c>
      <c r="E5368" s="272"/>
      <c r="F5368" s="273" t="s">
        <v>5094</v>
      </c>
      <c r="G5368" s="274">
        <v>305213240104</v>
      </c>
      <c r="H5368" s="273" t="s">
        <v>6382</v>
      </c>
      <c r="I5368" s="273" t="s">
        <v>5750</v>
      </c>
      <c r="J5368" s="273" t="s">
        <v>373</v>
      </c>
      <c r="K5368" s="275">
        <v>0.93600000000000005</v>
      </c>
      <c r="L5368" s="275">
        <v>0.93600000000000005</v>
      </c>
      <c r="M5368" s="275">
        <v>0.86233899999999997</v>
      </c>
      <c r="N5368" s="276">
        <v>7.8697649572649659</v>
      </c>
      <c r="O5368" s="273"/>
      <c r="P5368" s="273"/>
    </row>
    <row r="5369" spans="1:16" s="11" customFormat="1">
      <c r="A5369" s="271">
        <v>5366</v>
      </c>
      <c r="C5369" s="272" t="s">
        <v>729</v>
      </c>
      <c r="D5369" s="272" t="s">
        <v>5033</v>
      </c>
      <c r="E5369" s="272"/>
      <c r="F5369" s="273" t="s">
        <v>5088</v>
      </c>
      <c r="G5369" s="274">
        <v>305213440303</v>
      </c>
      <c r="H5369" s="273" t="s">
        <v>8968</v>
      </c>
      <c r="I5369" s="273" t="s">
        <v>5750</v>
      </c>
      <c r="J5369" s="273" t="s">
        <v>373</v>
      </c>
      <c r="K5369" s="275">
        <v>1.242</v>
      </c>
      <c r="L5369" s="275">
        <v>1.242</v>
      </c>
      <c r="M5369" s="275">
        <v>1.145683</v>
      </c>
      <c r="N5369" s="276">
        <v>7.7549919484702077</v>
      </c>
      <c r="O5369" s="273"/>
      <c r="P5369" s="273"/>
    </row>
    <row r="5370" spans="1:16" s="11" customFormat="1">
      <c r="A5370" s="271">
        <v>5367</v>
      </c>
      <c r="C5370" s="272" t="s">
        <v>729</v>
      </c>
      <c r="D5370" s="272" t="s">
        <v>5033</v>
      </c>
      <c r="E5370" s="272"/>
      <c r="F5370" s="273" t="s">
        <v>5088</v>
      </c>
      <c r="G5370" s="274">
        <v>305213440302</v>
      </c>
      <c r="H5370" s="273" t="s">
        <v>8969</v>
      </c>
      <c r="I5370" s="273" t="s">
        <v>5750</v>
      </c>
      <c r="J5370" s="273" t="s">
        <v>373</v>
      </c>
      <c r="K5370" s="275">
        <v>0.75880000000000003</v>
      </c>
      <c r="L5370" s="275">
        <v>0.75880000000000003</v>
      </c>
      <c r="M5370" s="275">
        <v>0.70080399999999998</v>
      </c>
      <c r="N5370" s="276">
        <v>7.6431207169214614</v>
      </c>
      <c r="O5370" s="273"/>
      <c r="P5370" s="273"/>
    </row>
    <row r="5371" spans="1:16" s="11" customFormat="1">
      <c r="A5371" s="271">
        <v>5368</v>
      </c>
      <c r="C5371" s="272" t="s">
        <v>729</v>
      </c>
      <c r="D5371" s="272" t="s">
        <v>5033</v>
      </c>
      <c r="E5371" s="272"/>
      <c r="F5371" s="273" t="s">
        <v>5088</v>
      </c>
      <c r="G5371" s="274">
        <v>305213440306</v>
      </c>
      <c r="H5371" s="273" t="s">
        <v>8970</v>
      </c>
      <c r="I5371" s="273" t="s">
        <v>5750</v>
      </c>
      <c r="J5371" s="273" t="s">
        <v>373</v>
      </c>
      <c r="K5371" s="275">
        <v>0.52439999999999998</v>
      </c>
      <c r="L5371" s="275">
        <v>0.52439999999999998</v>
      </c>
      <c r="M5371" s="275">
        <v>0.48507600000000001</v>
      </c>
      <c r="N5371" s="276">
        <v>7.4988558352402688</v>
      </c>
      <c r="O5371" s="273"/>
      <c r="P5371" s="273"/>
    </row>
    <row r="5372" spans="1:16" s="11" customFormat="1">
      <c r="A5372" s="271">
        <v>5369</v>
      </c>
      <c r="C5372" s="272" t="s">
        <v>729</v>
      </c>
      <c r="D5372" s="272" t="s">
        <v>5033</v>
      </c>
      <c r="E5372" s="272"/>
      <c r="F5372" s="273" t="s">
        <v>5096</v>
      </c>
      <c r="G5372" s="274">
        <v>305213440207</v>
      </c>
      <c r="H5372" s="273" t="s">
        <v>8971</v>
      </c>
      <c r="I5372" s="273" t="s">
        <v>5750</v>
      </c>
      <c r="J5372" s="273" t="s">
        <v>373</v>
      </c>
      <c r="K5372" s="275">
        <v>0.86060000000000003</v>
      </c>
      <c r="L5372" s="275">
        <v>0.86060000000000003</v>
      </c>
      <c r="M5372" s="275">
        <v>0.79859800000000003</v>
      </c>
      <c r="N5372" s="276">
        <v>7.2045084824541012</v>
      </c>
      <c r="O5372" s="273"/>
      <c r="P5372" s="273"/>
    </row>
    <row r="5373" spans="1:16" s="11" customFormat="1">
      <c r="A5373" s="271">
        <v>5370</v>
      </c>
      <c r="C5373" s="272" t="s">
        <v>729</v>
      </c>
      <c r="D5373" s="272" t="s">
        <v>5033</v>
      </c>
      <c r="E5373" s="272"/>
      <c r="F5373" s="273" t="s">
        <v>8960</v>
      </c>
      <c r="G5373" s="274">
        <v>305213440502</v>
      </c>
      <c r="H5373" s="273" t="s">
        <v>8972</v>
      </c>
      <c r="I5373" s="273" t="s">
        <v>5750</v>
      </c>
      <c r="J5373" s="273" t="s">
        <v>373</v>
      </c>
      <c r="K5373" s="275">
        <v>0.70960000000000001</v>
      </c>
      <c r="L5373" s="275">
        <v>0.70960000000000001</v>
      </c>
      <c r="M5373" s="275">
        <v>0.65908599999999995</v>
      </c>
      <c r="N5373" s="276">
        <v>7.1186583990980923</v>
      </c>
      <c r="O5373" s="273"/>
      <c r="P5373" s="273"/>
    </row>
    <row r="5374" spans="1:16" s="11" customFormat="1">
      <c r="A5374" s="271">
        <v>5371</v>
      </c>
      <c r="C5374" s="272" t="s">
        <v>729</v>
      </c>
      <c r="D5374" s="272" t="s">
        <v>5033</v>
      </c>
      <c r="E5374" s="272"/>
      <c r="F5374" s="273" t="s">
        <v>5096</v>
      </c>
      <c r="G5374" s="274">
        <v>305213440205</v>
      </c>
      <c r="H5374" s="273" t="s">
        <v>5918</v>
      </c>
      <c r="I5374" s="273" t="s">
        <v>5750</v>
      </c>
      <c r="J5374" s="273" t="s">
        <v>373</v>
      </c>
      <c r="K5374" s="275">
        <v>1.0307999999999999</v>
      </c>
      <c r="L5374" s="275">
        <v>1.0307999999999999</v>
      </c>
      <c r="M5374" s="275">
        <v>0.96213499999999996</v>
      </c>
      <c r="N5374" s="276">
        <v>6.6613310050446239</v>
      </c>
      <c r="O5374" s="273"/>
      <c r="P5374" s="273"/>
    </row>
    <row r="5375" spans="1:16" s="11" customFormat="1">
      <c r="A5375" s="271">
        <v>5372</v>
      </c>
      <c r="C5375" s="272" t="s">
        <v>729</v>
      </c>
      <c r="D5375" s="272" t="s">
        <v>5033</v>
      </c>
      <c r="E5375" s="272"/>
      <c r="F5375" s="273" t="s">
        <v>5088</v>
      </c>
      <c r="G5375" s="274">
        <v>305213440301</v>
      </c>
      <c r="H5375" s="273" t="s">
        <v>8973</v>
      </c>
      <c r="I5375" s="273" t="s">
        <v>5750</v>
      </c>
      <c r="J5375" s="273" t="s">
        <v>373</v>
      </c>
      <c r="K5375" s="275">
        <v>0.86580000000000001</v>
      </c>
      <c r="L5375" s="275">
        <v>0.86580000000000001</v>
      </c>
      <c r="M5375" s="275">
        <v>0.80856099999999997</v>
      </c>
      <c r="N5375" s="276">
        <v>6.611111111111116</v>
      </c>
      <c r="O5375" s="273"/>
      <c r="P5375" s="273"/>
    </row>
    <row r="5376" spans="1:16" s="11" customFormat="1">
      <c r="A5376" s="271">
        <v>5373</v>
      </c>
      <c r="C5376" s="272" t="s">
        <v>729</v>
      </c>
      <c r="D5376" s="272" t="s">
        <v>5033</v>
      </c>
      <c r="E5376" s="272"/>
      <c r="F5376" s="273" t="s">
        <v>5092</v>
      </c>
      <c r="G5376" s="274">
        <v>305213340102</v>
      </c>
      <c r="H5376" s="273" t="s">
        <v>8974</v>
      </c>
      <c r="I5376" s="273" t="s">
        <v>5750</v>
      </c>
      <c r="J5376" s="273" t="s">
        <v>373</v>
      </c>
      <c r="K5376" s="275">
        <v>0.97719999999999996</v>
      </c>
      <c r="L5376" s="275">
        <v>0.97719999999999996</v>
      </c>
      <c r="M5376" s="275">
        <v>0.92475099999999999</v>
      </c>
      <c r="N5376" s="276">
        <v>5.3672738436348721</v>
      </c>
      <c r="O5376" s="273"/>
      <c r="P5376" s="273"/>
    </row>
    <row r="5377" spans="1:16" s="11" customFormat="1">
      <c r="A5377" s="271">
        <v>5374</v>
      </c>
      <c r="C5377" s="272" t="s">
        <v>729</v>
      </c>
      <c r="D5377" s="272" t="s">
        <v>5033</v>
      </c>
      <c r="E5377" s="272"/>
      <c r="F5377" s="273" t="s">
        <v>5092</v>
      </c>
      <c r="G5377" s="274">
        <v>305213340103</v>
      </c>
      <c r="H5377" s="273" t="s">
        <v>8975</v>
      </c>
      <c r="I5377" s="273" t="s">
        <v>5750</v>
      </c>
      <c r="J5377" s="273" t="s">
        <v>373</v>
      </c>
      <c r="K5377" s="275">
        <v>1.2342</v>
      </c>
      <c r="L5377" s="275">
        <v>1.2342</v>
      </c>
      <c r="M5377" s="275">
        <v>1.1728909999999999</v>
      </c>
      <c r="N5377" s="276">
        <v>4.9675093177767016</v>
      </c>
      <c r="O5377" s="273"/>
      <c r="P5377" s="273"/>
    </row>
    <row r="5378" spans="1:16" s="11" customFormat="1">
      <c r="A5378" s="271">
        <v>5375</v>
      </c>
      <c r="C5378" s="272" t="s">
        <v>729</v>
      </c>
      <c r="D5378" s="272" t="s">
        <v>5033</v>
      </c>
      <c r="E5378" s="272"/>
      <c r="F5378" s="273" t="s">
        <v>5090</v>
      </c>
      <c r="G5378" s="274">
        <v>305213240404</v>
      </c>
      <c r="H5378" s="273" t="s">
        <v>8976</v>
      </c>
      <c r="I5378" s="273" t="s">
        <v>5750</v>
      </c>
      <c r="J5378" s="273" t="s">
        <v>373</v>
      </c>
      <c r="K5378" s="275">
        <v>0.32940000000000003</v>
      </c>
      <c r="L5378" s="275">
        <v>0.32940000000000003</v>
      </c>
      <c r="M5378" s="275">
        <v>0.32922600000000002</v>
      </c>
      <c r="N5378" s="276">
        <v>5.2823315118399349E-2</v>
      </c>
      <c r="O5378" s="273"/>
      <c r="P5378" s="273"/>
    </row>
    <row r="5379" spans="1:16" s="11" customFormat="1">
      <c r="A5379" s="271">
        <v>5376</v>
      </c>
      <c r="C5379" s="272" t="s">
        <v>729</v>
      </c>
      <c r="D5379" s="272" t="s">
        <v>5033</v>
      </c>
      <c r="E5379" s="272"/>
      <c r="F5379" s="273" t="s">
        <v>5103</v>
      </c>
      <c r="G5379" s="274">
        <v>305213540102</v>
      </c>
      <c r="H5379" s="273" t="s">
        <v>8977</v>
      </c>
      <c r="I5379" s="273" t="s">
        <v>5750</v>
      </c>
      <c r="J5379" s="273" t="s">
        <v>373</v>
      </c>
      <c r="K5379" s="275">
        <v>0.69699999999999995</v>
      </c>
      <c r="L5379" s="275">
        <v>0.69699999999999995</v>
      </c>
      <c r="M5379" s="275">
        <v>0.684863</v>
      </c>
      <c r="N5379" s="276">
        <v>1.7413199426111841</v>
      </c>
      <c r="O5379" s="273"/>
      <c r="P5379" s="273"/>
    </row>
    <row r="5380" spans="1:16" s="11" customFormat="1">
      <c r="A5380" s="271">
        <v>5377</v>
      </c>
      <c r="C5380" s="272" t="s">
        <v>729</v>
      </c>
      <c r="D5380" s="272" t="s">
        <v>5033</v>
      </c>
      <c r="E5380" s="272"/>
      <c r="F5380" s="273" t="s">
        <v>5103</v>
      </c>
      <c r="G5380" s="274">
        <v>305213540104</v>
      </c>
      <c r="H5380" s="273" t="s">
        <v>8978</v>
      </c>
      <c r="I5380" s="273" t="s">
        <v>5750</v>
      </c>
      <c r="J5380" s="273" t="s">
        <v>373</v>
      </c>
      <c r="K5380" s="275">
        <v>0.50051000000000001</v>
      </c>
      <c r="L5380" s="275">
        <v>0.50051000000000001</v>
      </c>
      <c r="M5380" s="275">
        <v>0.49413699999999999</v>
      </c>
      <c r="N5380" s="276">
        <v>1.2733012327426061</v>
      </c>
      <c r="O5380" s="273"/>
      <c r="P5380" s="273"/>
    </row>
    <row r="5381" spans="1:16" s="11" customFormat="1">
      <c r="A5381" s="271">
        <v>5378</v>
      </c>
      <c r="C5381" s="272" t="s">
        <v>729</v>
      </c>
      <c r="D5381" s="272" t="s">
        <v>5033</v>
      </c>
      <c r="E5381" s="272"/>
      <c r="F5381" s="273" t="s">
        <v>5103</v>
      </c>
      <c r="G5381" s="274">
        <v>305213540103</v>
      </c>
      <c r="H5381" s="273" t="s">
        <v>8979</v>
      </c>
      <c r="I5381" s="273" t="s">
        <v>5750</v>
      </c>
      <c r="J5381" s="273" t="s">
        <v>373</v>
      </c>
      <c r="K5381" s="275">
        <v>0.39312999999999998</v>
      </c>
      <c r="L5381" s="275">
        <v>0.39312999999999998</v>
      </c>
      <c r="M5381" s="275">
        <v>0.38921899999999998</v>
      </c>
      <c r="N5381" s="276">
        <v>0.99483631368758374</v>
      </c>
      <c r="O5381" s="273"/>
      <c r="P5381" s="273"/>
    </row>
    <row r="5382" spans="1:16" s="11" customFormat="1">
      <c r="A5382" s="271">
        <v>5379</v>
      </c>
      <c r="C5382" s="272" t="s">
        <v>729</v>
      </c>
      <c r="D5382" s="272" t="s">
        <v>5105</v>
      </c>
      <c r="E5382" s="272"/>
      <c r="F5382" s="273" t="s">
        <v>8980</v>
      </c>
      <c r="G5382" s="274">
        <v>305721340802</v>
      </c>
      <c r="H5382" s="273" t="s">
        <v>8981</v>
      </c>
      <c r="I5382" s="273" t="s">
        <v>5750</v>
      </c>
      <c r="J5382" s="273" t="s">
        <v>373</v>
      </c>
      <c r="K5382" s="275">
        <v>0.376</v>
      </c>
      <c r="L5382" s="275">
        <v>0.376</v>
      </c>
      <c r="M5382" s="275">
        <v>0.27482000000000001</v>
      </c>
      <c r="N5382" s="276">
        <v>26.909574468085108</v>
      </c>
      <c r="O5382" s="273"/>
      <c r="P5382" s="273"/>
    </row>
    <row r="5383" spans="1:16" s="11" customFormat="1">
      <c r="A5383" s="271">
        <v>5380</v>
      </c>
      <c r="C5383" s="272" t="s">
        <v>729</v>
      </c>
      <c r="D5383" s="272" t="s">
        <v>5105</v>
      </c>
      <c r="E5383" s="272"/>
      <c r="F5383" s="273" t="s">
        <v>8980</v>
      </c>
      <c r="G5383" s="274">
        <v>305721340801</v>
      </c>
      <c r="H5383" s="273" t="s">
        <v>8982</v>
      </c>
      <c r="I5383" s="273" t="s">
        <v>5750</v>
      </c>
      <c r="J5383" s="273" t="s">
        <v>373</v>
      </c>
      <c r="K5383" s="275">
        <v>0.57094999999999996</v>
      </c>
      <c r="L5383" s="275">
        <v>0.57094999999999996</v>
      </c>
      <c r="M5383" s="275">
        <v>0.40782400000000002</v>
      </c>
      <c r="N5383" s="276">
        <v>28.570978194237668</v>
      </c>
      <c r="O5383" s="273"/>
      <c r="P5383" s="273"/>
    </row>
    <row r="5384" spans="1:16" s="11" customFormat="1">
      <c r="A5384" s="271">
        <v>5381</v>
      </c>
      <c r="C5384" s="272" t="s">
        <v>729</v>
      </c>
      <c r="D5384" s="272" t="s">
        <v>5105</v>
      </c>
      <c r="E5384" s="272"/>
      <c r="F5384" s="273" t="s">
        <v>5108</v>
      </c>
      <c r="G5384" s="274">
        <v>305721340503</v>
      </c>
      <c r="H5384" s="273" t="s">
        <v>8983</v>
      </c>
      <c r="I5384" s="273" t="s">
        <v>5750</v>
      </c>
      <c r="J5384" s="273" t="s">
        <v>373</v>
      </c>
      <c r="K5384" s="275">
        <v>0.83079999999999998</v>
      </c>
      <c r="L5384" s="275">
        <v>0.83079999999999998</v>
      </c>
      <c r="M5384" s="275">
        <v>0.61073699999999997</v>
      </c>
      <c r="N5384" s="276">
        <v>26.488083774675015</v>
      </c>
      <c r="O5384" s="273"/>
      <c r="P5384" s="273"/>
    </row>
    <row r="5385" spans="1:16" s="11" customFormat="1">
      <c r="A5385" s="271">
        <v>5382</v>
      </c>
      <c r="C5385" s="272" t="s">
        <v>729</v>
      </c>
      <c r="D5385" s="272" t="s">
        <v>5105</v>
      </c>
      <c r="E5385" s="272"/>
      <c r="F5385" s="273" t="s">
        <v>5108</v>
      </c>
      <c r="G5385" s="274">
        <v>305721340502</v>
      </c>
      <c r="H5385" s="273" t="s">
        <v>8984</v>
      </c>
      <c r="I5385" s="273" t="s">
        <v>5750</v>
      </c>
      <c r="J5385" s="273" t="s">
        <v>373</v>
      </c>
      <c r="K5385" s="275">
        <v>0.76119999999999999</v>
      </c>
      <c r="L5385" s="275">
        <v>0.76119999999999999</v>
      </c>
      <c r="M5385" s="275">
        <v>0.58846600000000004</v>
      </c>
      <c r="N5385" s="276">
        <v>22.692327903310556</v>
      </c>
      <c r="O5385" s="273"/>
      <c r="P5385" s="273"/>
    </row>
    <row r="5386" spans="1:16" s="11" customFormat="1">
      <c r="A5386" s="271">
        <v>5383</v>
      </c>
      <c r="C5386" s="272" t="s">
        <v>729</v>
      </c>
      <c r="D5386" s="272" t="s">
        <v>5105</v>
      </c>
      <c r="E5386" s="272"/>
      <c r="F5386" s="273" t="s">
        <v>5110</v>
      </c>
      <c r="G5386" s="274">
        <v>305721340601</v>
      </c>
      <c r="H5386" s="273" t="s">
        <v>8985</v>
      </c>
      <c r="I5386" s="273" t="s">
        <v>5750</v>
      </c>
      <c r="J5386" s="273" t="s">
        <v>373</v>
      </c>
      <c r="K5386" s="275">
        <v>1.2931999999999999</v>
      </c>
      <c r="L5386" s="275">
        <v>1.2931999999999999</v>
      </c>
      <c r="M5386" s="275">
        <v>1.09599</v>
      </c>
      <c r="N5386" s="276">
        <v>15.249768017321367</v>
      </c>
      <c r="O5386" s="273"/>
      <c r="P5386" s="273"/>
    </row>
    <row r="5387" spans="1:16" s="11" customFormat="1">
      <c r="A5387" s="271">
        <v>5384</v>
      </c>
      <c r="C5387" s="272" t="s">
        <v>729</v>
      </c>
      <c r="D5387" s="272" t="s">
        <v>5105</v>
      </c>
      <c r="E5387" s="272"/>
      <c r="F5387" s="273" t="s">
        <v>5110</v>
      </c>
      <c r="G5387" s="274">
        <v>305721340602</v>
      </c>
      <c r="H5387" s="273" t="s">
        <v>8986</v>
      </c>
      <c r="I5387" s="273" t="s">
        <v>5750</v>
      </c>
      <c r="J5387" s="273" t="s">
        <v>373</v>
      </c>
      <c r="K5387" s="275">
        <v>1.3406</v>
      </c>
      <c r="L5387" s="275">
        <v>1.3406</v>
      </c>
      <c r="M5387" s="275">
        <v>1.14422</v>
      </c>
      <c r="N5387" s="276">
        <v>14.648664776965536</v>
      </c>
      <c r="O5387" s="273"/>
      <c r="P5387" s="273"/>
    </row>
    <row r="5388" spans="1:16" s="11" customFormat="1">
      <c r="A5388" s="271">
        <v>5385</v>
      </c>
      <c r="C5388" s="272" t="s">
        <v>729</v>
      </c>
      <c r="D5388" s="272" t="s">
        <v>5105</v>
      </c>
      <c r="E5388" s="272"/>
      <c r="F5388" s="273" t="s">
        <v>5112</v>
      </c>
      <c r="G5388" s="274">
        <v>305721340402</v>
      </c>
      <c r="H5388" s="273" t="s">
        <v>8987</v>
      </c>
      <c r="I5388" s="273" t="s">
        <v>5750</v>
      </c>
      <c r="J5388" s="273" t="s">
        <v>373</v>
      </c>
      <c r="K5388" s="275">
        <v>0.61280000000000001</v>
      </c>
      <c r="L5388" s="275">
        <v>0.61280000000000001</v>
      </c>
      <c r="M5388" s="275">
        <v>0.52306299999999994</v>
      </c>
      <c r="N5388" s="276">
        <v>14.643766318537871</v>
      </c>
      <c r="O5388" s="273"/>
      <c r="P5388" s="273"/>
    </row>
    <row r="5389" spans="1:16" s="11" customFormat="1">
      <c r="A5389" s="271">
        <v>5386</v>
      </c>
      <c r="C5389" s="272" t="s">
        <v>729</v>
      </c>
      <c r="D5389" s="272" t="s">
        <v>5105</v>
      </c>
      <c r="E5389" s="272"/>
      <c r="F5389" s="273" t="s">
        <v>5112</v>
      </c>
      <c r="G5389" s="274">
        <v>305721340401</v>
      </c>
      <c r="H5389" s="273" t="s">
        <v>8988</v>
      </c>
      <c r="I5389" s="273" t="s">
        <v>5750</v>
      </c>
      <c r="J5389" s="273" t="s">
        <v>373</v>
      </c>
      <c r="K5389" s="275">
        <v>0.92300000000000004</v>
      </c>
      <c r="L5389" s="275">
        <v>0.92300000000000004</v>
      </c>
      <c r="M5389" s="275">
        <v>0.78853200000000001</v>
      </c>
      <c r="N5389" s="276">
        <v>14.568580715059589</v>
      </c>
      <c r="O5389" s="273"/>
      <c r="P5389" s="273"/>
    </row>
    <row r="5390" spans="1:16" s="11" customFormat="1">
      <c r="A5390" s="271">
        <v>5387</v>
      </c>
      <c r="C5390" s="272" t="s">
        <v>729</v>
      </c>
      <c r="D5390" s="272" t="s">
        <v>5105</v>
      </c>
      <c r="E5390" s="272"/>
      <c r="F5390" s="273" t="s">
        <v>8989</v>
      </c>
      <c r="G5390" s="274">
        <v>305721240401</v>
      </c>
      <c r="H5390" s="273" t="s">
        <v>5869</v>
      </c>
      <c r="I5390" s="273" t="s">
        <v>5750</v>
      </c>
      <c r="J5390" s="273" t="s">
        <v>373</v>
      </c>
      <c r="K5390" s="275">
        <v>1.1082000000000001</v>
      </c>
      <c r="L5390" s="275">
        <v>1.1082000000000001</v>
      </c>
      <c r="M5390" s="275">
        <v>0.968777</v>
      </c>
      <c r="N5390" s="276">
        <v>12.581032304638157</v>
      </c>
      <c r="O5390" s="273"/>
      <c r="P5390" s="273"/>
    </row>
    <row r="5391" spans="1:16" s="11" customFormat="1">
      <c r="A5391" s="271">
        <v>5388</v>
      </c>
      <c r="C5391" s="272" t="s">
        <v>729</v>
      </c>
      <c r="D5391" s="272" t="s">
        <v>5105</v>
      </c>
      <c r="E5391" s="272"/>
      <c r="F5391" s="273" t="s">
        <v>8990</v>
      </c>
      <c r="G5391" s="274">
        <v>305721340302</v>
      </c>
      <c r="H5391" s="273" t="s">
        <v>8991</v>
      </c>
      <c r="I5391" s="273" t="s">
        <v>5750</v>
      </c>
      <c r="J5391" s="273" t="s">
        <v>373</v>
      </c>
      <c r="K5391" s="275">
        <v>1.4423999999999999</v>
      </c>
      <c r="L5391" s="275">
        <v>1.4423999999999999</v>
      </c>
      <c r="M5391" s="275">
        <v>1.2640530000000001</v>
      </c>
      <c r="N5391" s="276">
        <v>12.364600665557392</v>
      </c>
      <c r="O5391" s="273"/>
      <c r="P5391" s="273"/>
    </row>
    <row r="5392" spans="1:16" s="11" customFormat="1">
      <c r="A5392" s="271">
        <v>5389</v>
      </c>
      <c r="C5392" s="272" t="s">
        <v>729</v>
      </c>
      <c r="D5392" s="272" t="s">
        <v>5105</v>
      </c>
      <c r="E5392" s="272"/>
      <c r="F5392" s="273" t="s">
        <v>5116</v>
      </c>
      <c r="G5392" s="274">
        <v>305721240202</v>
      </c>
      <c r="H5392" s="273" t="s">
        <v>8992</v>
      </c>
      <c r="I5392" s="273" t="s">
        <v>5750</v>
      </c>
      <c r="J5392" s="273" t="s">
        <v>373</v>
      </c>
      <c r="K5392" s="275">
        <v>0.90980000000000005</v>
      </c>
      <c r="L5392" s="275">
        <v>0.90980000000000005</v>
      </c>
      <c r="M5392" s="275">
        <v>0.80290600000000001</v>
      </c>
      <c r="N5392" s="276">
        <v>11.749175642998464</v>
      </c>
      <c r="O5392" s="273"/>
      <c r="P5392" s="273"/>
    </row>
    <row r="5393" spans="1:16" s="11" customFormat="1">
      <c r="A5393" s="271">
        <v>5390</v>
      </c>
      <c r="C5393" s="272" t="s">
        <v>729</v>
      </c>
      <c r="D5393" s="272" t="s">
        <v>5105</v>
      </c>
      <c r="E5393" s="272"/>
      <c r="F5393" s="273" t="s">
        <v>8993</v>
      </c>
      <c r="G5393" s="274">
        <v>305721340102</v>
      </c>
      <c r="H5393" s="273" t="s">
        <v>7957</v>
      </c>
      <c r="I5393" s="273" t="s">
        <v>5750</v>
      </c>
      <c r="J5393" s="273" t="s">
        <v>373</v>
      </c>
      <c r="K5393" s="275">
        <v>0.42580000000000001</v>
      </c>
      <c r="L5393" s="275">
        <v>0.42580000000000001</v>
      </c>
      <c r="M5393" s="275">
        <v>0.37853100000000001</v>
      </c>
      <c r="N5393" s="276">
        <v>11.101221230624708</v>
      </c>
      <c r="O5393" s="273"/>
      <c r="P5393" s="273"/>
    </row>
    <row r="5394" spans="1:16" s="11" customFormat="1">
      <c r="A5394" s="271">
        <v>5391</v>
      </c>
      <c r="C5394" s="272" t="s">
        <v>729</v>
      </c>
      <c r="D5394" s="272" t="s">
        <v>5105</v>
      </c>
      <c r="E5394" s="272"/>
      <c r="F5394" s="273" t="s">
        <v>5131</v>
      </c>
      <c r="G5394" s="274">
        <v>305721240101</v>
      </c>
      <c r="H5394" s="273" t="s">
        <v>8994</v>
      </c>
      <c r="I5394" s="273" t="s">
        <v>5750</v>
      </c>
      <c r="J5394" s="273" t="s">
        <v>373</v>
      </c>
      <c r="K5394" s="275">
        <v>1.2665999999999999</v>
      </c>
      <c r="L5394" s="275">
        <v>1.2665999999999999</v>
      </c>
      <c r="M5394" s="275">
        <v>1.128636</v>
      </c>
      <c r="N5394" s="276">
        <v>10.892468024632874</v>
      </c>
      <c r="O5394" s="273"/>
      <c r="P5394" s="273"/>
    </row>
    <row r="5395" spans="1:16" s="11" customFormat="1">
      <c r="A5395" s="271">
        <v>5392</v>
      </c>
      <c r="C5395" s="272" t="s">
        <v>729</v>
      </c>
      <c r="D5395" s="272" t="s">
        <v>5105</v>
      </c>
      <c r="E5395" s="272"/>
      <c r="F5395" s="273" t="s">
        <v>5120</v>
      </c>
      <c r="G5395" s="274">
        <v>305731440303</v>
      </c>
      <c r="H5395" s="273" t="s">
        <v>8995</v>
      </c>
      <c r="I5395" s="273" t="s">
        <v>5750</v>
      </c>
      <c r="J5395" s="273" t="s">
        <v>373</v>
      </c>
      <c r="K5395" s="275">
        <v>1.6049599999999999</v>
      </c>
      <c r="L5395" s="275">
        <v>1.6049599999999999</v>
      </c>
      <c r="M5395" s="275">
        <v>1.438593</v>
      </c>
      <c r="N5395" s="276">
        <v>10.365803509121719</v>
      </c>
      <c r="O5395" s="273"/>
      <c r="P5395" s="273"/>
    </row>
    <row r="5396" spans="1:16" s="11" customFormat="1">
      <c r="A5396" s="271">
        <v>5393</v>
      </c>
      <c r="C5396" s="272" t="s">
        <v>729</v>
      </c>
      <c r="D5396" s="272" t="s">
        <v>5105</v>
      </c>
      <c r="E5396" s="272"/>
      <c r="F5396" s="273" t="s">
        <v>5106</v>
      </c>
      <c r="G5396" s="274">
        <v>305721240503</v>
      </c>
      <c r="H5396" s="273" t="s">
        <v>8996</v>
      </c>
      <c r="I5396" s="273" t="s">
        <v>5750</v>
      </c>
      <c r="J5396" s="273" t="s">
        <v>373</v>
      </c>
      <c r="K5396" s="275">
        <v>0.40586</v>
      </c>
      <c r="L5396" s="275">
        <v>0.40586</v>
      </c>
      <c r="M5396" s="275">
        <v>0.36447400000000002</v>
      </c>
      <c r="N5396" s="276">
        <v>10.197112304735617</v>
      </c>
      <c r="O5396" s="273"/>
      <c r="P5396" s="273"/>
    </row>
    <row r="5397" spans="1:16" s="11" customFormat="1">
      <c r="A5397" s="271">
        <v>5394</v>
      </c>
      <c r="C5397" s="272" t="s">
        <v>729</v>
      </c>
      <c r="D5397" s="272" t="s">
        <v>5105</v>
      </c>
      <c r="E5397" s="272"/>
      <c r="F5397" s="273" t="s">
        <v>5114</v>
      </c>
      <c r="G5397" s="274">
        <v>305721340202</v>
      </c>
      <c r="H5397" s="273" t="s">
        <v>8997</v>
      </c>
      <c r="I5397" s="273" t="s">
        <v>5750</v>
      </c>
      <c r="J5397" s="273" t="s">
        <v>373</v>
      </c>
      <c r="K5397" s="275">
        <v>1.1220000000000001</v>
      </c>
      <c r="L5397" s="275">
        <v>1.1220000000000001</v>
      </c>
      <c r="M5397" s="275">
        <v>1.0086440000000001</v>
      </c>
      <c r="N5397" s="276">
        <v>10.103030303030302</v>
      </c>
      <c r="O5397" s="273"/>
      <c r="P5397" s="273"/>
    </row>
    <row r="5398" spans="1:16" s="11" customFormat="1">
      <c r="A5398" s="271">
        <v>5395</v>
      </c>
      <c r="C5398" s="272" t="s">
        <v>729</v>
      </c>
      <c r="D5398" s="272" t="s">
        <v>5105</v>
      </c>
      <c r="E5398" s="272"/>
      <c r="F5398" s="273" t="s">
        <v>5116</v>
      </c>
      <c r="G5398" s="274">
        <v>305721240201</v>
      </c>
      <c r="H5398" s="273" t="s">
        <v>8998</v>
      </c>
      <c r="I5398" s="273" t="s">
        <v>5750</v>
      </c>
      <c r="J5398" s="273" t="s">
        <v>373</v>
      </c>
      <c r="K5398" s="275">
        <v>1.5844</v>
      </c>
      <c r="L5398" s="275">
        <v>1.5844</v>
      </c>
      <c r="M5398" s="275">
        <v>1.4272089999999999</v>
      </c>
      <c r="N5398" s="276">
        <v>9.9211688967432519</v>
      </c>
      <c r="O5398" s="273"/>
      <c r="P5398" s="273"/>
    </row>
    <row r="5399" spans="1:16" s="11" customFormat="1">
      <c r="A5399" s="271">
        <v>5396</v>
      </c>
      <c r="C5399" s="272" t="s">
        <v>729</v>
      </c>
      <c r="D5399" s="272" t="s">
        <v>5105</v>
      </c>
      <c r="E5399" s="272"/>
      <c r="F5399" s="273" t="s">
        <v>8993</v>
      </c>
      <c r="G5399" s="274">
        <v>305721340103</v>
      </c>
      <c r="H5399" s="273" t="s">
        <v>8999</v>
      </c>
      <c r="I5399" s="273" t="s">
        <v>5750</v>
      </c>
      <c r="J5399" s="273" t="s">
        <v>373</v>
      </c>
      <c r="K5399" s="275">
        <v>0.54</v>
      </c>
      <c r="L5399" s="275">
        <v>0.54</v>
      </c>
      <c r="M5399" s="275">
        <v>0.48649199999999998</v>
      </c>
      <c r="N5399" s="276">
        <v>9.9088888888888995</v>
      </c>
      <c r="O5399" s="273"/>
      <c r="P5399" s="273"/>
    </row>
    <row r="5400" spans="1:16" s="11" customFormat="1">
      <c r="A5400" s="271">
        <v>5397</v>
      </c>
      <c r="C5400" s="272" t="s">
        <v>729</v>
      </c>
      <c r="D5400" s="272" t="s">
        <v>5105</v>
      </c>
      <c r="E5400" s="272"/>
      <c r="F5400" s="273" t="s">
        <v>8989</v>
      </c>
      <c r="G5400" s="274">
        <v>305721240402</v>
      </c>
      <c r="H5400" s="273" t="s">
        <v>9000</v>
      </c>
      <c r="I5400" s="273" t="s">
        <v>5750</v>
      </c>
      <c r="J5400" s="273" t="s">
        <v>373</v>
      </c>
      <c r="K5400" s="275">
        <v>0.75119999999999998</v>
      </c>
      <c r="L5400" s="275">
        <v>0.75119999999999998</v>
      </c>
      <c r="M5400" s="275">
        <v>0.67707499999999998</v>
      </c>
      <c r="N5400" s="276">
        <v>9.8675452609158683</v>
      </c>
      <c r="O5400" s="273"/>
      <c r="P5400" s="273"/>
    </row>
    <row r="5401" spans="1:16" s="11" customFormat="1">
      <c r="A5401" s="271">
        <v>5398</v>
      </c>
      <c r="C5401" s="272" t="s">
        <v>729</v>
      </c>
      <c r="D5401" s="272" t="s">
        <v>5105</v>
      </c>
      <c r="E5401" s="272"/>
      <c r="F5401" s="273" t="s">
        <v>5106</v>
      </c>
      <c r="G5401" s="274">
        <v>305721240502</v>
      </c>
      <c r="H5401" s="273" t="s">
        <v>9001</v>
      </c>
      <c r="I5401" s="273" t="s">
        <v>5750</v>
      </c>
      <c r="J5401" s="273" t="s">
        <v>373</v>
      </c>
      <c r="K5401" s="275">
        <v>0.54556000000000004</v>
      </c>
      <c r="L5401" s="275">
        <v>0.54556000000000004</v>
      </c>
      <c r="M5401" s="275">
        <v>0.49179400000000001</v>
      </c>
      <c r="N5401" s="276">
        <v>9.8551946623652817</v>
      </c>
      <c r="O5401" s="273"/>
      <c r="P5401" s="273"/>
    </row>
    <row r="5402" spans="1:16" s="11" customFormat="1">
      <c r="A5402" s="271">
        <v>5399</v>
      </c>
      <c r="C5402" s="272" t="s">
        <v>729</v>
      </c>
      <c r="D5402" s="272" t="s">
        <v>5105</v>
      </c>
      <c r="E5402" s="272"/>
      <c r="F5402" s="273" t="s">
        <v>5131</v>
      </c>
      <c r="G5402" s="274">
        <v>305721240104</v>
      </c>
      <c r="H5402" s="273" t="s">
        <v>9002</v>
      </c>
      <c r="I5402" s="273" t="s">
        <v>5750</v>
      </c>
      <c r="J5402" s="273" t="s">
        <v>373</v>
      </c>
      <c r="K5402" s="275">
        <v>0.81940000000000002</v>
      </c>
      <c r="L5402" s="275">
        <v>0.81940000000000002</v>
      </c>
      <c r="M5402" s="275">
        <v>0.74179600000000001</v>
      </c>
      <c r="N5402" s="276">
        <v>9.4708323163290213</v>
      </c>
      <c r="O5402" s="273"/>
      <c r="P5402" s="273"/>
    </row>
    <row r="5403" spans="1:16" s="11" customFormat="1">
      <c r="A5403" s="271">
        <v>5400</v>
      </c>
      <c r="C5403" s="272" t="s">
        <v>729</v>
      </c>
      <c r="D5403" s="272" t="s">
        <v>5105</v>
      </c>
      <c r="E5403" s="272"/>
      <c r="F5403" s="273" t="s">
        <v>8990</v>
      </c>
      <c r="G5403" s="274">
        <v>305721340301</v>
      </c>
      <c r="H5403" s="273" t="s">
        <v>9003</v>
      </c>
      <c r="I5403" s="273" t="s">
        <v>5750</v>
      </c>
      <c r="J5403" s="273" t="s">
        <v>373</v>
      </c>
      <c r="K5403" s="275">
        <v>0.87380000000000002</v>
      </c>
      <c r="L5403" s="275">
        <v>0.87380000000000002</v>
      </c>
      <c r="M5403" s="275">
        <v>0.79134400000000005</v>
      </c>
      <c r="N5403" s="276">
        <v>9.4364843213549978</v>
      </c>
      <c r="O5403" s="273"/>
      <c r="P5403" s="273"/>
    </row>
    <row r="5404" spans="1:16" s="11" customFormat="1">
      <c r="A5404" s="271">
        <v>5401</v>
      </c>
      <c r="C5404" s="272" t="s">
        <v>729</v>
      </c>
      <c r="D5404" s="272" t="s">
        <v>5105</v>
      </c>
      <c r="E5404" s="272"/>
      <c r="F5404" s="273" t="s">
        <v>5106</v>
      </c>
      <c r="G5404" s="274">
        <v>305721240501</v>
      </c>
      <c r="H5404" s="273" t="s">
        <v>9004</v>
      </c>
      <c r="I5404" s="273" t="s">
        <v>5750</v>
      </c>
      <c r="J5404" s="273" t="s">
        <v>373</v>
      </c>
      <c r="K5404" s="275">
        <v>0.74856</v>
      </c>
      <c r="L5404" s="275">
        <v>0.74856</v>
      </c>
      <c r="M5404" s="275">
        <v>0.67807399999999995</v>
      </c>
      <c r="N5404" s="276">
        <v>9.4162124612589579</v>
      </c>
      <c r="O5404" s="273"/>
      <c r="P5404" s="273"/>
    </row>
    <row r="5405" spans="1:16" s="11" customFormat="1">
      <c r="A5405" s="271">
        <v>5402</v>
      </c>
      <c r="C5405" s="272" t="s">
        <v>729</v>
      </c>
      <c r="D5405" s="272" t="s">
        <v>5105</v>
      </c>
      <c r="E5405" s="272"/>
      <c r="F5405" s="273" t="s">
        <v>9005</v>
      </c>
      <c r="G5405" s="274">
        <v>305721140202</v>
      </c>
      <c r="H5405" s="273" t="s">
        <v>9006</v>
      </c>
      <c r="I5405" s="273" t="s">
        <v>5750</v>
      </c>
      <c r="J5405" s="273" t="s">
        <v>373</v>
      </c>
      <c r="K5405" s="275">
        <v>1.5658000000000001</v>
      </c>
      <c r="L5405" s="275">
        <v>1.5658000000000001</v>
      </c>
      <c r="M5405" s="275">
        <v>1.421333</v>
      </c>
      <c r="N5405" s="276">
        <v>9.2264018393153737</v>
      </c>
      <c r="O5405" s="273"/>
      <c r="P5405" s="273"/>
    </row>
    <row r="5406" spans="1:16" s="11" customFormat="1">
      <c r="A5406" s="271">
        <v>5403</v>
      </c>
      <c r="C5406" s="272" t="s">
        <v>729</v>
      </c>
      <c r="D5406" s="272" t="s">
        <v>5105</v>
      </c>
      <c r="E5406" s="272"/>
      <c r="F5406" s="273" t="s">
        <v>9007</v>
      </c>
      <c r="G5406" s="274">
        <v>305731440202</v>
      </c>
      <c r="H5406" s="273" t="s">
        <v>9008</v>
      </c>
      <c r="I5406" s="273" t="s">
        <v>5750</v>
      </c>
      <c r="J5406" s="273" t="s">
        <v>373</v>
      </c>
      <c r="K5406" s="275">
        <v>1.3251999999999999</v>
      </c>
      <c r="L5406" s="275">
        <v>1.3251999999999999</v>
      </c>
      <c r="M5406" s="275">
        <v>1.205551</v>
      </c>
      <c r="N5406" s="276">
        <v>9.0287503773015327</v>
      </c>
      <c r="O5406" s="273"/>
      <c r="P5406" s="273"/>
    </row>
    <row r="5407" spans="1:16" s="11" customFormat="1">
      <c r="A5407" s="271">
        <v>5404</v>
      </c>
      <c r="C5407" s="272" t="s">
        <v>729</v>
      </c>
      <c r="D5407" s="272" t="s">
        <v>5105</v>
      </c>
      <c r="E5407" s="272"/>
      <c r="F5407" s="273" t="s">
        <v>9009</v>
      </c>
      <c r="G5407" s="274">
        <v>305721140501</v>
      </c>
      <c r="H5407" s="273" t="s">
        <v>9010</v>
      </c>
      <c r="I5407" s="273" t="s">
        <v>5750</v>
      </c>
      <c r="J5407" s="273" t="s">
        <v>373</v>
      </c>
      <c r="K5407" s="275">
        <v>0.88200000000000001</v>
      </c>
      <c r="L5407" s="275">
        <v>0.88200000000000001</v>
      </c>
      <c r="M5407" s="275">
        <v>0.80301699999999998</v>
      </c>
      <c r="N5407" s="276">
        <v>8.9549886621315213</v>
      </c>
      <c r="O5407" s="273"/>
      <c r="P5407" s="273"/>
    </row>
    <row r="5408" spans="1:16" s="11" customFormat="1">
      <c r="A5408" s="271">
        <v>5405</v>
      </c>
      <c r="C5408" s="272" t="s">
        <v>729</v>
      </c>
      <c r="D5408" s="272" t="s">
        <v>5105</v>
      </c>
      <c r="E5408" s="272"/>
      <c r="F5408" s="273" t="s">
        <v>8993</v>
      </c>
      <c r="G5408" s="274">
        <v>305721340101</v>
      </c>
      <c r="H5408" s="273" t="s">
        <v>9011</v>
      </c>
      <c r="I5408" s="273" t="s">
        <v>5750</v>
      </c>
      <c r="J5408" s="273" t="s">
        <v>373</v>
      </c>
      <c r="K5408" s="275">
        <v>1.1020000000000001</v>
      </c>
      <c r="L5408" s="275">
        <v>1.1020000000000001</v>
      </c>
      <c r="M5408" s="275">
        <v>1.0046360000000001</v>
      </c>
      <c r="N5408" s="276">
        <v>8.8352087114337561</v>
      </c>
      <c r="O5408" s="273"/>
      <c r="P5408" s="273"/>
    </row>
    <row r="5409" spans="1:16" s="11" customFormat="1">
      <c r="A5409" s="271">
        <v>5406</v>
      </c>
      <c r="C5409" s="272" t="s">
        <v>729</v>
      </c>
      <c r="D5409" s="272" t="s">
        <v>5105</v>
      </c>
      <c r="E5409" s="272"/>
      <c r="F5409" s="273" t="s">
        <v>9012</v>
      </c>
      <c r="G5409" s="274">
        <v>305721240301</v>
      </c>
      <c r="H5409" s="273" t="s">
        <v>9013</v>
      </c>
      <c r="I5409" s="273" t="s">
        <v>5750</v>
      </c>
      <c r="J5409" s="273" t="s">
        <v>373</v>
      </c>
      <c r="K5409" s="275">
        <v>1.383</v>
      </c>
      <c r="L5409" s="275">
        <v>1.383</v>
      </c>
      <c r="M5409" s="275">
        <v>1.2616540000000001</v>
      </c>
      <c r="N5409" s="276">
        <v>8.7741142443962357</v>
      </c>
      <c r="O5409" s="273"/>
      <c r="P5409" s="273"/>
    </row>
    <row r="5410" spans="1:16" s="11" customFormat="1">
      <c r="A5410" s="271">
        <v>5407</v>
      </c>
      <c r="C5410" s="272" t="s">
        <v>729</v>
      </c>
      <c r="D5410" s="272" t="s">
        <v>5105</v>
      </c>
      <c r="E5410" s="272"/>
      <c r="F5410" s="273" t="s">
        <v>9014</v>
      </c>
      <c r="G5410" s="274">
        <v>305721140103</v>
      </c>
      <c r="H5410" s="273" t="s">
        <v>9015</v>
      </c>
      <c r="I5410" s="273" t="s">
        <v>5750</v>
      </c>
      <c r="J5410" s="273" t="s">
        <v>373</v>
      </c>
      <c r="K5410" s="275">
        <v>0.80259999999999998</v>
      </c>
      <c r="L5410" s="275">
        <v>0.80259999999999998</v>
      </c>
      <c r="M5410" s="275">
        <v>0.733788</v>
      </c>
      <c r="N5410" s="276">
        <v>8.573635684026911</v>
      </c>
      <c r="O5410" s="273"/>
      <c r="P5410" s="273"/>
    </row>
    <row r="5411" spans="1:16" s="11" customFormat="1">
      <c r="A5411" s="271">
        <v>5408</v>
      </c>
      <c r="C5411" s="272" t="s">
        <v>729</v>
      </c>
      <c r="D5411" s="272" t="s">
        <v>5105</v>
      </c>
      <c r="E5411" s="272"/>
      <c r="F5411" s="273" t="s">
        <v>9005</v>
      </c>
      <c r="G5411" s="274">
        <v>305721140201</v>
      </c>
      <c r="H5411" s="273" t="s">
        <v>9016</v>
      </c>
      <c r="I5411" s="273" t="s">
        <v>5750</v>
      </c>
      <c r="J5411" s="273" t="s">
        <v>373</v>
      </c>
      <c r="K5411" s="275">
        <v>1.468</v>
      </c>
      <c r="L5411" s="275">
        <v>1.468</v>
      </c>
      <c r="M5411" s="275">
        <v>1.3425739999999999</v>
      </c>
      <c r="N5411" s="276">
        <v>8.5440054495912836</v>
      </c>
      <c r="O5411" s="273"/>
      <c r="P5411" s="273"/>
    </row>
    <row r="5412" spans="1:16" s="11" customFormat="1">
      <c r="A5412" s="271">
        <v>5409</v>
      </c>
      <c r="C5412" s="272" t="s">
        <v>729</v>
      </c>
      <c r="D5412" s="272" t="s">
        <v>5105</v>
      </c>
      <c r="E5412" s="272"/>
      <c r="F5412" s="273" t="s">
        <v>5131</v>
      </c>
      <c r="G5412" s="274">
        <v>305721240102</v>
      </c>
      <c r="H5412" s="273" t="s">
        <v>9017</v>
      </c>
      <c r="I5412" s="273" t="s">
        <v>5750</v>
      </c>
      <c r="J5412" s="273" t="s">
        <v>373</v>
      </c>
      <c r="K5412" s="275">
        <v>0.23580000000000001</v>
      </c>
      <c r="L5412" s="275">
        <v>0.23580000000000001</v>
      </c>
      <c r="M5412" s="275">
        <v>0.21573800000000001</v>
      </c>
      <c r="N5412" s="276">
        <v>8.5080576759966053</v>
      </c>
      <c r="O5412" s="273"/>
      <c r="P5412" s="273"/>
    </row>
    <row r="5413" spans="1:16" s="11" customFormat="1">
      <c r="A5413" s="271">
        <v>5410</v>
      </c>
      <c r="C5413" s="272" t="s">
        <v>729</v>
      </c>
      <c r="D5413" s="272" t="s">
        <v>5105</v>
      </c>
      <c r="E5413" s="272"/>
      <c r="F5413" s="273" t="s">
        <v>9009</v>
      </c>
      <c r="G5413" s="274">
        <v>305721140502</v>
      </c>
      <c r="H5413" s="273" t="s">
        <v>9018</v>
      </c>
      <c r="I5413" s="273" t="s">
        <v>5750</v>
      </c>
      <c r="J5413" s="273" t="s">
        <v>373</v>
      </c>
      <c r="K5413" s="275">
        <v>0.24709999999999999</v>
      </c>
      <c r="L5413" s="275">
        <v>0.24709999999999999</v>
      </c>
      <c r="M5413" s="275">
        <v>0.226164</v>
      </c>
      <c r="N5413" s="276">
        <v>8.4726831242411915</v>
      </c>
      <c r="O5413" s="273"/>
      <c r="P5413" s="273"/>
    </row>
    <row r="5414" spans="1:16" s="11" customFormat="1">
      <c r="A5414" s="271">
        <v>5411</v>
      </c>
      <c r="C5414" s="272" t="s">
        <v>729</v>
      </c>
      <c r="D5414" s="272" t="s">
        <v>5105</v>
      </c>
      <c r="E5414" s="272"/>
      <c r="F5414" s="273" t="s">
        <v>9005</v>
      </c>
      <c r="G5414" s="274">
        <v>305721140203</v>
      </c>
      <c r="H5414" s="273" t="s">
        <v>9019</v>
      </c>
      <c r="I5414" s="273" t="s">
        <v>5750</v>
      </c>
      <c r="J5414" s="273" t="s">
        <v>373</v>
      </c>
      <c r="K5414" s="275">
        <v>1.3748</v>
      </c>
      <c r="L5414" s="275">
        <v>1.3748</v>
      </c>
      <c r="M5414" s="275">
        <v>1.2587090000000001</v>
      </c>
      <c r="N5414" s="276">
        <v>8.4442100669188189</v>
      </c>
      <c r="O5414" s="273"/>
      <c r="P5414" s="273"/>
    </row>
    <row r="5415" spans="1:16" s="11" customFormat="1">
      <c r="A5415" s="271">
        <v>5412</v>
      </c>
      <c r="C5415" s="272" t="s">
        <v>729</v>
      </c>
      <c r="D5415" s="272" t="s">
        <v>5105</v>
      </c>
      <c r="E5415" s="272"/>
      <c r="F5415" s="273" t="s">
        <v>5120</v>
      </c>
      <c r="G5415" s="274">
        <v>305731440301</v>
      </c>
      <c r="H5415" s="273" t="s">
        <v>9020</v>
      </c>
      <c r="I5415" s="273" t="s">
        <v>5750</v>
      </c>
      <c r="J5415" s="273" t="s">
        <v>373</v>
      </c>
      <c r="K5415" s="275">
        <v>1.0758799999999999</v>
      </c>
      <c r="L5415" s="275">
        <v>1.0758799999999999</v>
      </c>
      <c r="M5415" s="275">
        <v>0.98560300000000001</v>
      </c>
      <c r="N5415" s="276">
        <v>8.3909915603970653</v>
      </c>
      <c r="O5415" s="273"/>
      <c r="P5415" s="273"/>
    </row>
    <row r="5416" spans="1:16" s="11" customFormat="1">
      <c r="A5416" s="271">
        <v>5413</v>
      </c>
      <c r="C5416" s="272" t="s">
        <v>729</v>
      </c>
      <c r="D5416" s="272" t="s">
        <v>5105</v>
      </c>
      <c r="E5416" s="272"/>
      <c r="F5416" s="273" t="s">
        <v>9021</v>
      </c>
      <c r="G5416" s="274">
        <v>305721140802</v>
      </c>
      <c r="H5416" s="273" t="s">
        <v>6357</v>
      </c>
      <c r="I5416" s="273" t="s">
        <v>5750</v>
      </c>
      <c r="J5416" s="273" t="s">
        <v>373</v>
      </c>
      <c r="K5416" s="275">
        <v>1.1853</v>
      </c>
      <c r="L5416" s="275">
        <v>1.1853</v>
      </c>
      <c r="M5416" s="275">
        <v>1.086022</v>
      </c>
      <c r="N5416" s="276">
        <v>8.3757698472960413</v>
      </c>
      <c r="O5416" s="273"/>
      <c r="P5416" s="273"/>
    </row>
    <row r="5417" spans="1:16" s="11" customFormat="1">
      <c r="A5417" s="271">
        <v>5414</v>
      </c>
      <c r="C5417" s="272" t="s">
        <v>729</v>
      </c>
      <c r="D5417" s="272" t="s">
        <v>5105</v>
      </c>
      <c r="E5417" s="272"/>
      <c r="F5417" s="273" t="s">
        <v>5114</v>
      </c>
      <c r="G5417" s="274">
        <v>305721340205</v>
      </c>
      <c r="H5417" s="273" t="s">
        <v>9022</v>
      </c>
      <c r="I5417" s="273" t="s">
        <v>5750</v>
      </c>
      <c r="J5417" s="273" t="s">
        <v>373</v>
      </c>
      <c r="K5417" s="275">
        <v>0.44740000000000002</v>
      </c>
      <c r="L5417" s="275">
        <v>0.44740000000000002</v>
      </c>
      <c r="M5417" s="275">
        <v>0.41020099999999998</v>
      </c>
      <c r="N5417" s="276">
        <v>8.3144836835047009</v>
      </c>
      <c r="O5417" s="273"/>
      <c r="P5417" s="273"/>
    </row>
    <row r="5418" spans="1:16" s="11" customFormat="1">
      <c r="A5418" s="271">
        <v>5415</v>
      </c>
      <c r="C5418" s="272" t="s">
        <v>729</v>
      </c>
      <c r="D5418" s="272" t="s">
        <v>5105</v>
      </c>
      <c r="E5418" s="272"/>
      <c r="F5418" s="273" t="s">
        <v>9012</v>
      </c>
      <c r="G5418" s="274">
        <v>305721240302</v>
      </c>
      <c r="H5418" s="273" t="s">
        <v>9023</v>
      </c>
      <c r="I5418" s="273" t="s">
        <v>5750</v>
      </c>
      <c r="J5418" s="273" t="s">
        <v>373</v>
      </c>
      <c r="K5418" s="275">
        <v>1.0469999999999999</v>
      </c>
      <c r="L5418" s="275">
        <v>1.0469999999999999</v>
      </c>
      <c r="M5418" s="275">
        <v>0.96221999999999996</v>
      </c>
      <c r="N5418" s="276">
        <v>8.0974212034383939</v>
      </c>
      <c r="O5418" s="273"/>
      <c r="P5418" s="273"/>
    </row>
    <row r="5419" spans="1:16" s="11" customFormat="1">
      <c r="A5419" s="271">
        <v>5416</v>
      </c>
      <c r="C5419" s="272" t="s">
        <v>729</v>
      </c>
      <c r="D5419" s="272" t="s">
        <v>5105</v>
      </c>
      <c r="E5419" s="272"/>
      <c r="F5419" s="273" t="s">
        <v>5129</v>
      </c>
      <c r="G5419" s="274">
        <v>305731440502</v>
      </c>
      <c r="H5419" s="273" t="s">
        <v>9024</v>
      </c>
      <c r="I5419" s="273" t="s">
        <v>5750</v>
      </c>
      <c r="J5419" s="273" t="s">
        <v>373</v>
      </c>
      <c r="K5419" s="275">
        <v>0.64236599999999999</v>
      </c>
      <c r="L5419" s="275">
        <v>0.64236599999999999</v>
      </c>
      <c r="M5419" s="275">
        <v>0.59039299999999995</v>
      </c>
      <c r="N5419" s="276">
        <v>8.0908703138086455</v>
      </c>
      <c r="O5419" s="273"/>
      <c r="P5419" s="273"/>
    </row>
    <row r="5420" spans="1:16" s="11" customFormat="1">
      <c r="A5420" s="271">
        <v>5417</v>
      </c>
      <c r="C5420" s="272" t="s">
        <v>729</v>
      </c>
      <c r="D5420" s="272" t="s">
        <v>5105</v>
      </c>
      <c r="E5420" s="272"/>
      <c r="F5420" s="273" t="s">
        <v>9025</v>
      </c>
      <c r="G5420" s="274">
        <v>305731440601</v>
      </c>
      <c r="H5420" s="273" t="s">
        <v>9026</v>
      </c>
      <c r="I5420" s="273" t="s">
        <v>5750</v>
      </c>
      <c r="J5420" s="273" t="s">
        <v>373</v>
      </c>
      <c r="K5420" s="275">
        <v>0.81200000000000006</v>
      </c>
      <c r="L5420" s="275">
        <v>0.81200000000000006</v>
      </c>
      <c r="M5420" s="275">
        <v>0.74695400000000001</v>
      </c>
      <c r="N5420" s="276">
        <v>8.0105911330049313</v>
      </c>
      <c r="O5420" s="273"/>
      <c r="P5420" s="273"/>
    </row>
    <row r="5421" spans="1:16" s="11" customFormat="1">
      <c r="A5421" s="271">
        <v>5418</v>
      </c>
      <c r="C5421" s="272" t="s">
        <v>729</v>
      </c>
      <c r="D5421" s="272" t="s">
        <v>5105</v>
      </c>
      <c r="E5421" s="272"/>
      <c r="F5421" s="273" t="s">
        <v>9014</v>
      </c>
      <c r="G5421" s="274">
        <v>305721140101</v>
      </c>
      <c r="H5421" s="273" t="s">
        <v>9027</v>
      </c>
      <c r="I5421" s="273" t="s">
        <v>5750</v>
      </c>
      <c r="J5421" s="273" t="s">
        <v>373</v>
      </c>
      <c r="K5421" s="275">
        <v>1.0804</v>
      </c>
      <c r="L5421" s="275">
        <v>1.0804</v>
      </c>
      <c r="M5421" s="275">
        <v>0.99445899999999998</v>
      </c>
      <c r="N5421" s="276">
        <v>7.9545538689374347</v>
      </c>
      <c r="O5421" s="273"/>
      <c r="P5421" s="273"/>
    </row>
    <row r="5422" spans="1:16" s="11" customFormat="1">
      <c r="A5422" s="271">
        <v>5419</v>
      </c>
      <c r="C5422" s="272" t="s">
        <v>729</v>
      </c>
      <c r="D5422" s="272" t="s">
        <v>5105</v>
      </c>
      <c r="E5422" s="272"/>
      <c r="F5422" s="273" t="s">
        <v>5120</v>
      </c>
      <c r="G5422" s="274">
        <v>305731440304</v>
      </c>
      <c r="H5422" s="273" t="s">
        <v>9028</v>
      </c>
      <c r="I5422" s="273" t="s">
        <v>5750</v>
      </c>
      <c r="J5422" s="273" t="s">
        <v>373</v>
      </c>
      <c r="K5422" s="275">
        <v>1.323</v>
      </c>
      <c r="L5422" s="275">
        <v>1.323</v>
      </c>
      <c r="M5422" s="275">
        <v>1.2185360000000001</v>
      </c>
      <c r="N5422" s="276">
        <v>7.8959939531368022</v>
      </c>
      <c r="O5422" s="273"/>
      <c r="P5422" s="273"/>
    </row>
    <row r="5423" spans="1:16" s="11" customFormat="1">
      <c r="A5423" s="271">
        <v>5420</v>
      </c>
      <c r="C5423" s="272" t="s">
        <v>729</v>
      </c>
      <c r="D5423" s="272" t="s">
        <v>5105</v>
      </c>
      <c r="E5423" s="272"/>
      <c r="F5423" s="273" t="s">
        <v>9021</v>
      </c>
      <c r="G5423" s="274">
        <v>305721140803</v>
      </c>
      <c r="H5423" s="273" t="s">
        <v>9029</v>
      </c>
      <c r="I5423" s="273" t="s">
        <v>5750</v>
      </c>
      <c r="J5423" s="273" t="s">
        <v>373</v>
      </c>
      <c r="K5423" s="275">
        <v>0.73699999999999999</v>
      </c>
      <c r="L5423" s="275">
        <v>0.73699999999999999</v>
      </c>
      <c r="M5423" s="275">
        <v>0.679342</v>
      </c>
      <c r="N5423" s="276">
        <v>7.8233378561736764</v>
      </c>
      <c r="O5423" s="273"/>
      <c r="P5423" s="273"/>
    </row>
    <row r="5424" spans="1:16" s="11" customFormat="1">
      <c r="A5424" s="271">
        <v>5421</v>
      </c>
      <c r="C5424" s="272" t="s">
        <v>729</v>
      </c>
      <c r="D5424" s="272" t="s">
        <v>5105</v>
      </c>
      <c r="E5424" s="272"/>
      <c r="F5424" s="273" t="s">
        <v>5122</v>
      </c>
      <c r="G5424" s="274">
        <v>305721140301</v>
      </c>
      <c r="H5424" s="273" t="s">
        <v>9030</v>
      </c>
      <c r="I5424" s="273" t="s">
        <v>5750</v>
      </c>
      <c r="J5424" s="273" t="s">
        <v>373</v>
      </c>
      <c r="K5424" s="275">
        <v>1.2475000000000001</v>
      </c>
      <c r="L5424" s="275">
        <v>1.2475000000000001</v>
      </c>
      <c r="M5424" s="275">
        <v>1.1501619999999999</v>
      </c>
      <c r="N5424" s="276">
        <v>7.8026452905811743</v>
      </c>
      <c r="O5424" s="273"/>
      <c r="P5424" s="273"/>
    </row>
    <row r="5425" spans="1:16" s="11" customFormat="1">
      <c r="A5425" s="271">
        <v>5422</v>
      </c>
      <c r="C5425" s="272" t="s">
        <v>729</v>
      </c>
      <c r="D5425" s="272" t="s">
        <v>5105</v>
      </c>
      <c r="E5425" s="272"/>
      <c r="F5425" s="273" t="s">
        <v>9007</v>
      </c>
      <c r="G5425" s="274">
        <v>305731440203</v>
      </c>
      <c r="H5425" s="273" t="s">
        <v>6038</v>
      </c>
      <c r="I5425" s="273" t="s">
        <v>5750</v>
      </c>
      <c r="J5425" s="273" t="s">
        <v>373</v>
      </c>
      <c r="K5425" s="275">
        <v>0.64959999999999996</v>
      </c>
      <c r="L5425" s="275">
        <v>0.64959999999999996</v>
      </c>
      <c r="M5425" s="275">
        <v>0.59902900000000003</v>
      </c>
      <c r="N5425" s="276">
        <v>7.7849445812807767</v>
      </c>
      <c r="O5425" s="273"/>
      <c r="P5425" s="273"/>
    </row>
    <row r="5426" spans="1:16" s="11" customFormat="1">
      <c r="A5426" s="271">
        <v>5423</v>
      </c>
      <c r="C5426" s="272" t="s">
        <v>729</v>
      </c>
      <c r="D5426" s="272" t="s">
        <v>5105</v>
      </c>
      <c r="E5426" s="272"/>
      <c r="F5426" s="273" t="s">
        <v>9031</v>
      </c>
      <c r="G5426" s="274">
        <v>305721340702</v>
      </c>
      <c r="H5426" s="273" t="s">
        <v>9032</v>
      </c>
      <c r="I5426" s="273" t="s">
        <v>5750</v>
      </c>
      <c r="J5426" s="273" t="s">
        <v>373</v>
      </c>
      <c r="K5426" s="275">
        <v>0.89739999999999998</v>
      </c>
      <c r="L5426" s="275">
        <v>0.89739999999999998</v>
      </c>
      <c r="M5426" s="275">
        <v>0.829156</v>
      </c>
      <c r="N5426" s="276">
        <v>7.6046356139959856</v>
      </c>
      <c r="O5426" s="273"/>
      <c r="P5426" s="273"/>
    </row>
    <row r="5427" spans="1:16" s="11" customFormat="1">
      <c r="A5427" s="271">
        <v>5424</v>
      </c>
      <c r="C5427" s="272" t="s">
        <v>729</v>
      </c>
      <c r="D5427" s="272" t="s">
        <v>5105</v>
      </c>
      <c r="E5427" s="272"/>
      <c r="F5427" s="273" t="s">
        <v>5118</v>
      </c>
      <c r="G5427" s="274">
        <v>305731440402</v>
      </c>
      <c r="H5427" s="273" t="s">
        <v>9033</v>
      </c>
      <c r="I5427" s="273" t="s">
        <v>5750</v>
      </c>
      <c r="J5427" s="273" t="s">
        <v>373</v>
      </c>
      <c r="K5427" s="275">
        <v>1.1042000000000001</v>
      </c>
      <c r="L5427" s="275">
        <v>1.1042000000000001</v>
      </c>
      <c r="M5427" s="275">
        <v>1.020497</v>
      </c>
      <c r="N5427" s="276">
        <v>7.5804202137294041</v>
      </c>
      <c r="O5427" s="273"/>
      <c r="P5427" s="273"/>
    </row>
    <row r="5428" spans="1:16" s="11" customFormat="1">
      <c r="A5428" s="271">
        <v>5425</v>
      </c>
      <c r="C5428" s="272" t="s">
        <v>729</v>
      </c>
      <c r="D5428" s="272" t="s">
        <v>5105</v>
      </c>
      <c r="E5428" s="272"/>
      <c r="F5428" s="273" t="s">
        <v>5120</v>
      </c>
      <c r="G5428" s="274">
        <v>305731440305</v>
      </c>
      <c r="H5428" s="273" t="s">
        <v>9034</v>
      </c>
      <c r="I5428" s="273" t="s">
        <v>5750</v>
      </c>
      <c r="J5428" s="273" t="s">
        <v>373</v>
      </c>
      <c r="K5428" s="275">
        <v>0.47039999999999998</v>
      </c>
      <c r="L5428" s="275">
        <v>0.47039999999999998</v>
      </c>
      <c r="M5428" s="275">
        <v>0.43480799999999997</v>
      </c>
      <c r="N5428" s="276">
        <v>7.5663265306122485</v>
      </c>
      <c r="O5428" s="273"/>
      <c r="P5428" s="273"/>
    </row>
    <row r="5429" spans="1:16" s="11" customFormat="1">
      <c r="A5429" s="271">
        <v>5426</v>
      </c>
      <c r="C5429" s="272" t="s">
        <v>729</v>
      </c>
      <c r="D5429" s="272" t="s">
        <v>5105</v>
      </c>
      <c r="E5429" s="272"/>
      <c r="F5429" s="273" t="s">
        <v>5122</v>
      </c>
      <c r="G5429" s="274">
        <v>305721140304</v>
      </c>
      <c r="H5429" s="273" t="s">
        <v>9035</v>
      </c>
      <c r="I5429" s="273" t="s">
        <v>5750</v>
      </c>
      <c r="J5429" s="273" t="s">
        <v>373</v>
      </c>
      <c r="K5429" s="275">
        <v>0.57220000000000004</v>
      </c>
      <c r="L5429" s="275">
        <v>0.57220000000000004</v>
      </c>
      <c r="M5429" s="275">
        <v>0.52904099999999998</v>
      </c>
      <c r="N5429" s="276">
        <v>7.5426424327158434</v>
      </c>
      <c r="O5429" s="273"/>
      <c r="P5429" s="273"/>
    </row>
    <row r="5430" spans="1:16" s="11" customFormat="1">
      <c r="A5430" s="271">
        <v>5427</v>
      </c>
      <c r="C5430" s="272" t="s">
        <v>729</v>
      </c>
      <c r="D5430" s="272" t="s">
        <v>5105</v>
      </c>
      <c r="E5430" s="272"/>
      <c r="F5430" s="273" t="s">
        <v>9031</v>
      </c>
      <c r="G5430" s="274">
        <v>305721340701</v>
      </c>
      <c r="H5430" s="273" t="s">
        <v>9036</v>
      </c>
      <c r="I5430" s="273" t="s">
        <v>5750</v>
      </c>
      <c r="J5430" s="273" t="s">
        <v>373</v>
      </c>
      <c r="K5430" s="275">
        <v>0.44180000000000003</v>
      </c>
      <c r="L5430" s="275">
        <v>0.44180000000000003</v>
      </c>
      <c r="M5430" s="275">
        <v>0.40911799999999998</v>
      </c>
      <c r="N5430" s="276">
        <v>7.3974649162517077</v>
      </c>
      <c r="O5430" s="273"/>
      <c r="P5430" s="273"/>
    </row>
    <row r="5431" spans="1:16" s="11" customFormat="1">
      <c r="A5431" s="271">
        <v>5428</v>
      </c>
      <c r="C5431" s="272" t="s">
        <v>729</v>
      </c>
      <c r="D5431" s="272" t="s">
        <v>5105</v>
      </c>
      <c r="E5431" s="272"/>
      <c r="F5431" s="273" t="s">
        <v>5127</v>
      </c>
      <c r="G5431" s="274">
        <v>305731440102</v>
      </c>
      <c r="H5431" s="273" t="s">
        <v>9037</v>
      </c>
      <c r="I5431" s="273" t="s">
        <v>5750</v>
      </c>
      <c r="J5431" s="273" t="s">
        <v>373</v>
      </c>
      <c r="K5431" s="275">
        <v>1.489128</v>
      </c>
      <c r="L5431" s="275">
        <v>1.489128</v>
      </c>
      <c r="M5431" s="275">
        <v>1.3826259999999999</v>
      </c>
      <c r="N5431" s="276">
        <v>7.1519708178209056</v>
      </c>
      <c r="O5431" s="273"/>
      <c r="P5431" s="273"/>
    </row>
    <row r="5432" spans="1:16" s="11" customFormat="1">
      <c r="A5432" s="271">
        <v>5429</v>
      </c>
      <c r="C5432" s="272" t="s">
        <v>729</v>
      </c>
      <c r="D5432" s="272" t="s">
        <v>5105</v>
      </c>
      <c r="E5432" s="272"/>
      <c r="F5432" s="273" t="s">
        <v>9025</v>
      </c>
      <c r="G5432" s="274">
        <v>305731440602</v>
      </c>
      <c r="H5432" s="273" t="s">
        <v>9038</v>
      </c>
      <c r="I5432" s="273" t="s">
        <v>5750</v>
      </c>
      <c r="J5432" s="273" t="s">
        <v>373</v>
      </c>
      <c r="K5432" s="275">
        <v>0.35899999999999999</v>
      </c>
      <c r="L5432" s="275">
        <v>0.35899999999999999</v>
      </c>
      <c r="M5432" s="275">
        <v>0.33360299999999998</v>
      </c>
      <c r="N5432" s="276">
        <v>7.0743732590529254</v>
      </c>
      <c r="O5432" s="273"/>
      <c r="P5432" s="273"/>
    </row>
    <row r="5433" spans="1:16" s="11" customFormat="1">
      <c r="A5433" s="271">
        <v>5430</v>
      </c>
      <c r="C5433" s="272" t="s">
        <v>729</v>
      </c>
      <c r="D5433" s="272" t="s">
        <v>5105</v>
      </c>
      <c r="E5433" s="272"/>
      <c r="F5433" s="273" t="s">
        <v>9007</v>
      </c>
      <c r="G5433" s="274">
        <v>305731440201</v>
      </c>
      <c r="H5433" s="273" t="s">
        <v>9039</v>
      </c>
      <c r="I5433" s="273" t="s">
        <v>5750</v>
      </c>
      <c r="J5433" s="273" t="s">
        <v>373</v>
      </c>
      <c r="K5433" s="275">
        <v>0.94820000000000004</v>
      </c>
      <c r="L5433" s="275">
        <v>0.94820000000000004</v>
      </c>
      <c r="M5433" s="275">
        <v>0.881409</v>
      </c>
      <c r="N5433" s="276">
        <v>7.0439780636996465</v>
      </c>
      <c r="O5433" s="273"/>
      <c r="P5433" s="273"/>
    </row>
    <row r="5434" spans="1:16" s="11" customFormat="1">
      <c r="A5434" s="271">
        <v>5431</v>
      </c>
      <c r="C5434" s="272" t="s">
        <v>729</v>
      </c>
      <c r="D5434" s="272" t="s">
        <v>5105</v>
      </c>
      <c r="E5434" s="272"/>
      <c r="F5434" s="273" t="s">
        <v>9040</v>
      </c>
      <c r="G5434" s="274">
        <v>305721140702</v>
      </c>
      <c r="H5434" s="273" t="s">
        <v>9041</v>
      </c>
      <c r="I5434" s="273" t="s">
        <v>5750</v>
      </c>
      <c r="J5434" s="273" t="s">
        <v>373</v>
      </c>
      <c r="K5434" s="275">
        <v>0.82450000000000001</v>
      </c>
      <c r="L5434" s="275">
        <v>0.82450000000000001</v>
      </c>
      <c r="M5434" s="275">
        <v>0.76696399999999998</v>
      </c>
      <c r="N5434" s="276">
        <v>6.9782898726500955</v>
      </c>
      <c r="O5434" s="273"/>
      <c r="P5434" s="273"/>
    </row>
    <row r="5435" spans="1:16" s="11" customFormat="1">
      <c r="A5435" s="271">
        <v>5432</v>
      </c>
      <c r="C5435" s="272" t="s">
        <v>729</v>
      </c>
      <c r="D5435" s="272" t="s">
        <v>5105</v>
      </c>
      <c r="E5435" s="272"/>
      <c r="F5435" s="273" t="s">
        <v>5122</v>
      </c>
      <c r="G5435" s="274">
        <v>305721140302</v>
      </c>
      <c r="H5435" s="273" t="s">
        <v>9042</v>
      </c>
      <c r="I5435" s="273" t="s">
        <v>5750</v>
      </c>
      <c r="J5435" s="273" t="s">
        <v>373</v>
      </c>
      <c r="K5435" s="275">
        <v>1.274</v>
      </c>
      <c r="L5435" s="275">
        <v>1.274</v>
      </c>
      <c r="M5435" s="275">
        <v>1.185719</v>
      </c>
      <c r="N5435" s="276">
        <v>6.9294348508634265</v>
      </c>
      <c r="O5435" s="273"/>
      <c r="P5435" s="273"/>
    </row>
    <row r="5436" spans="1:16" s="11" customFormat="1">
      <c r="A5436" s="271">
        <v>5433</v>
      </c>
      <c r="C5436" s="272" t="s">
        <v>729</v>
      </c>
      <c r="D5436" s="272" t="s">
        <v>5105</v>
      </c>
      <c r="E5436" s="272"/>
      <c r="F5436" s="273" t="s">
        <v>5129</v>
      </c>
      <c r="G5436" s="274">
        <v>305731440504</v>
      </c>
      <c r="H5436" s="273" t="s">
        <v>9043</v>
      </c>
      <c r="I5436" s="273" t="s">
        <v>5750</v>
      </c>
      <c r="J5436" s="273" t="s">
        <v>373</v>
      </c>
      <c r="K5436" s="275">
        <v>0.70508999999999999</v>
      </c>
      <c r="L5436" s="275">
        <v>0.70508999999999999</v>
      </c>
      <c r="M5436" s="275">
        <v>0.65658000000000005</v>
      </c>
      <c r="N5436" s="276">
        <v>6.8799727694336816</v>
      </c>
      <c r="O5436" s="273"/>
      <c r="P5436" s="273"/>
    </row>
    <row r="5437" spans="1:16" s="11" customFormat="1">
      <c r="A5437" s="271">
        <v>5434</v>
      </c>
      <c r="C5437" s="272" t="s">
        <v>729</v>
      </c>
      <c r="D5437" s="272" t="s">
        <v>5105</v>
      </c>
      <c r="E5437" s="272"/>
      <c r="F5437" s="273" t="s">
        <v>5127</v>
      </c>
      <c r="G5437" s="274">
        <v>305731440103</v>
      </c>
      <c r="H5437" s="273" t="s">
        <v>9044</v>
      </c>
      <c r="I5437" s="273" t="s">
        <v>5750</v>
      </c>
      <c r="J5437" s="273" t="s">
        <v>373</v>
      </c>
      <c r="K5437" s="275">
        <v>1.2043999999999999</v>
      </c>
      <c r="L5437" s="275">
        <v>1.2043999999999999</v>
      </c>
      <c r="M5437" s="275">
        <v>1.121931</v>
      </c>
      <c r="N5437" s="276">
        <v>6.8473098638326064</v>
      </c>
      <c r="O5437" s="273"/>
      <c r="P5437" s="273"/>
    </row>
    <row r="5438" spans="1:16" s="11" customFormat="1">
      <c r="A5438" s="271">
        <v>5435</v>
      </c>
      <c r="C5438" s="272" t="s">
        <v>729</v>
      </c>
      <c r="D5438" s="272" t="s">
        <v>5105</v>
      </c>
      <c r="E5438" s="272"/>
      <c r="F5438" s="273" t="s">
        <v>5129</v>
      </c>
      <c r="G5438" s="274">
        <v>305731440503</v>
      </c>
      <c r="H5438" s="273" t="s">
        <v>9045</v>
      </c>
      <c r="I5438" s="273" t="s">
        <v>5750</v>
      </c>
      <c r="J5438" s="273" t="s">
        <v>373</v>
      </c>
      <c r="K5438" s="275">
        <v>0.37</v>
      </c>
      <c r="L5438" s="275">
        <v>0.37</v>
      </c>
      <c r="M5438" s="275">
        <v>0.34470600000000001</v>
      </c>
      <c r="N5438" s="276">
        <v>6.8362162162162123</v>
      </c>
      <c r="O5438" s="273"/>
      <c r="P5438" s="273"/>
    </row>
    <row r="5439" spans="1:16" s="11" customFormat="1">
      <c r="A5439" s="271">
        <v>5436</v>
      </c>
      <c r="C5439" s="272" t="s">
        <v>729</v>
      </c>
      <c r="D5439" s="272" t="s">
        <v>5105</v>
      </c>
      <c r="E5439" s="272"/>
      <c r="F5439" s="273" t="s">
        <v>5124</v>
      </c>
      <c r="G5439" s="274">
        <v>305213440101</v>
      </c>
      <c r="H5439" s="273" t="s">
        <v>9046</v>
      </c>
      <c r="I5439" s="273" t="s">
        <v>5750</v>
      </c>
      <c r="J5439" s="273" t="s">
        <v>373</v>
      </c>
      <c r="K5439" s="275">
        <v>0.85199999999999998</v>
      </c>
      <c r="L5439" s="275">
        <v>0.85199999999999998</v>
      </c>
      <c r="M5439" s="275">
        <v>0.79632099999999995</v>
      </c>
      <c r="N5439" s="276">
        <v>6.5350938967136187</v>
      </c>
      <c r="O5439" s="273"/>
      <c r="P5439" s="273"/>
    </row>
    <row r="5440" spans="1:16" s="11" customFormat="1">
      <c r="A5440" s="271">
        <v>5437</v>
      </c>
      <c r="C5440" s="272" t="s">
        <v>729</v>
      </c>
      <c r="D5440" s="272" t="s">
        <v>5105</v>
      </c>
      <c r="E5440" s="272"/>
      <c r="F5440" s="273" t="s">
        <v>5124</v>
      </c>
      <c r="G5440" s="274">
        <v>305213440103</v>
      </c>
      <c r="H5440" s="273" t="s">
        <v>9047</v>
      </c>
      <c r="I5440" s="273" t="s">
        <v>5750</v>
      </c>
      <c r="J5440" s="273" t="s">
        <v>373</v>
      </c>
      <c r="K5440" s="275">
        <v>1.2771999999999999</v>
      </c>
      <c r="L5440" s="275">
        <v>1.2771999999999999</v>
      </c>
      <c r="M5440" s="275">
        <v>1.198086</v>
      </c>
      <c r="N5440" s="276">
        <v>6.194331349827741</v>
      </c>
      <c r="O5440" s="273"/>
      <c r="P5440" s="273"/>
    </row>
    <row r="5441" spans="1:16" s="11" customFormat="1">
      <c r="A5441" s="271">
        <v>5438</v>
      </c>
      <c r="C5441" s="272" t="s">
        <v>729</v>
      </c>
      <c r="D5441" s="272" t="s">
        <v>5105</v>
      </c>
      <c r="E5441" s="272"/>
      <c r="F5441" s="273" t="s">
        <v>9048</v>
      </c>
      <c r="G5441" s="274">
        <v>305721140603</v>
      </c>
      <c r="H5441" s="273" t="s">
        <v>9049</v>
      </c>
      <c r="I5441" s="273" t="s">
        <v>5750</v>
      </c>
      <c r="J5441" s="273" t="s">
        <v>373</v>
      </c>
      <c r="K5441" s="275">
        <v>0.67120000000000002</v>
      </c>
      <c r="L5441" s="275">
        <v>0.67120000000000002</v>
      </c>
      <c r="M5441" s="275">
        <v>0.631108</v>
      </c>
      <c r="N5441" s="276">
        <v>5.973182359952327</v>
      </c>
      <c r="O5441" s="273"/>
      <c r="P5441" s="273"/>
    </row>
    <row r="5442" spans="1:16" s="11" customFormat="1">
      <c r="A5442" s="271">
        <v>5439</v>
      </c>
      <c r="C5442" s="272" t="s">
        <v>729</v>
      </c>
      <c r="D5442" s="272" t="s">
        <v>5105</v>
      </c>
      <c r="E5442" s="272"/>
      <c r="F5442" s="273" t="s">
        <v>5114</v>
      </c>
      <c r="G5442" s="274">
        <v>305721340203</v>
      </c>
      <c r="H5442" s="273" t="s">
        <v>3667</v>
      </c>
      <c r="I5442" s="273" t="s">
        <v>5750</v>
      </c>
      <c r="J5442" s="273" t="s">
        <v>373</v>
      </c>
      <c r="K5442" s="275">
        <v>0.74250000000000005</v>
      </c>
      <c r="L5442" s="275">
        <v>0.74250000000000005</v>
      </c>
      <c r="M5442" s="275">
        <v>0.69897900000000002</v>
      </c>
      <c r="N5442" s="276">
        <v>5.8614141414141452</v>
      </c>
      <c r="O5442" s="273"/>
      <c r="P5442" s="273"/>
    </row>
    <row r="5443" spans="1:16" s="11" customFormat="1">
      <c r="A5443" s="271">
        <v>5440</v>
      </c>
      <c r="C5443" s="272" t="s">
        <v>729</v>
      </c>
      <c r="D5443" s="272" t="s">
        <v>5105</v>
      </c>
      <c r="E5443" s="272"/>
      <c r="F5443" s="273" t="s">
        <v>9005</v>
      </c>
      <c r="G5443" s="274">
        <v>305721140204</v>
      </c>
      <c r="H5443" s="273" t="s">
        <v>9050</v>
      </c>
      <c r="I5443" s="273" t="s">
        <v>5750</v>
      </c>
      <c r="J5443" s="273" t="s">
        <v>373</v>
      </c>
      <c r="K5443" s="275">
        <v>0.21</v>
      </c>
      <c r="L5443" s="275">
        <v>0.21</v>
      </c>
      <c r="M5443" s="275">
        <v>0.197879</v>
      </c>
      <c r="N5443" s="276">
        <v>5.771904761904759</v>
      </c>
      <c r="O5443" s="273"/>
      <c r="P5443" s="273"/>
    </row>
    <row r="5444" spans="1:16" s="11" customFormat="1">
      <c r="A5444" s="271">
        <v>5441</v>
      </c>
      <c r="C5444" s="272" t="s">
        <v>729</v>
      </c>
      <c r="D5444" s="272" t="s">
        <v>5105</v>
      </c>
      <c r="E5444" s="272"/>
      <c r="F5444" s="273" t="s">
        <v>9009</v>
      </c>
      <c r="G5444" s="274">
        <v>305721140503</v>
      </c>
      <c r="H5444" s="273" t="s">
        <v>8282</v>
      </c>
      <c r="I5444" s="273" t="s">
        <v>5750</v>
      </c>
      <c r="J5444" s="273" t="s">
        <v>373</v>
      </c>
      <c r="K5444" s="275">
        <v>0.16569999999999999</v>
      </c>
      <c r="L5444" s="275">
        <v>0.16569999999999999</v>
      </c>
      <c r="M5444" s="275">
        <v>0.15628</v>
      </c>
      <c r="N5444" s="276">
        <v>5.6849728424864114</v>
      </c>
      <c r="O5444" s="273"/>
      <c r="P5444" s="273"/>
    </row>
    <row r="5445" spans="1:16" s="11" customFormat="1">
      <c r="A5445" s="271">
        <v>5442</v>
      </c>
      <c r="C5445" s="272" t="s">
        <v>729</v>
      </c>
      <c r="D5445" s="272" t="s">
        <v>5105</v>
      </c>
      <c r="E5445" s="272"/>
      <c r="F5445" s="273" t="s">
        <v>9040</v>
      </c>
      <c r="G5445" s="274">
        <v>305721140701</v>
      </c>
      <c r="H5445" s="273" t="s">
        <v>9051</v>
      </c>
      <c r="I5445" s="273" t="s">
        <v>5750</v>
      </c>
      <c r="J5445" s="273" t="s">
        <v>373</v>
      </c>
      <c r="K5445" s="275">
        <v>0.27665000000000001</v>
      </c>
      <c r="L5445" s="275">
        <v>0.27665000000000001</v>
      </c>
      <c r="M5445" s="275">
        <v>0.26408799999999999</v>
      </c>
      <c r="N5445" s="276">
        <v>4.5407554671968251</v>
      </c>
      <c r="O5445" s="273"/>
      <c r="P5445" s="273"/>
    </row>
    <row r="5446" spans="1:16" s="11" customFormat="1">
      <c r="A5446" s="271">
        <v>5443</v>
      </c>
      <c r="C5446" s="272" t="s">
        <v>729</v>
      </c>
      <c r="D5446" s="272" t="s">
        <v>5105</v>
      </c>
      <c r="E5446" s="272"/>
      <c r="F5446" s="273" t="s">
        <v>9048</v>
      </c>
      <c r="G5446" s="274">
        <v>305721140601</v>
      </c>
      <c r="H5446" s="273" t="s">
        <v>9052</v>
      </c>
      <c r="I5446" s="273" t="s">
        <v>5750</v>
      </c>
      <c r="J5446" s="273" t="s">
        <v>373</v>
      </c>
      <c r="K5446" s="275">
        <v>0.37419999999999998</v>
      </c>
      <c r="L5446" s="275">
        <v>0.37419999999999998</v>
      </c>
      <c r="M5446" s="275">
        <v>0.35745700000000002</v>
      </c>
      <c r="N5446" s="276">
        <v>4.4743452699091266</v>
      </c>
      <c r="O5446" s="273"/>
      <c r="P5446" s="273"/>
    </row>
    <row r="5447" spans="1:16" s="11" customFormat="1">
      <c r="A5447" s="271">
        <v>5444</v>
      </c>
      <c r="C5447" s="272" t="s">
        <v>729</v>
      </c>
      <c r="D5447" s="272" t="s">
        <v>5105</v>
      </c>
      <c r="E5447" s="272"/>
      <c r="F5447" s="273" t="s">
        <v>9014</v>
      </c>
      <c r="G5447" s="274">
        <v>305721140102</v>
      </c>
      <c r="H5447" s="273" t="s">
        <v>9053</v>
      </c>
      <c r="I5447" s="273" t="s">
        <v>5750</v>
      </c>
      <c r="J5447" s="273" t="s">
        <v>373</v>
      </c>
      <c r="K5447" s="275">
        <v>0.99399999999999999</v>
      </c>
      <c r="L5447" s="275">
        <v>0.99399999999999999</v>
      </c>
      <c r="M5447" s="275">
        <v>0.95228000000000002</v>
      </c>
      <c r="N5447" s="276">
        <v>4.1971830985915473</v>
      </c>
      <c r="O5447" s="273"/>
      <c r="P5447" s="273"/>
    </row>
    <row r="5448" spans="1:16" s="11" customFormat="1">
      <c r="A5448" s="271">
        <v>5445</v>
      </c>
      <c r="C5448" s="272" t="s">
        <v>729</v>
      </c>
      <c r="D5448" s="272" t="s">
        <v>5105</v>
      </c>
      <c r="E5448" s="272"/>
      <c r="F5448" s="273" t="s">
        <v>5118</v>
      </c>
      <c r="G5448" s="274">
        <v>305731440401</v>
      </c>
      <c r="H5448" s="273" t="s">
        <v>9054</v>
      </c>
      <c r="I5448" s="273" t="s">
        <v>5750</v>
      </c>
      <c r="J5448" s="273" t="s">
        <v>373</v>
      </c>
      <c r="K5448" s="275">
        <v>0.50180000000000002</v>
      </c>
      <c r="L5448" s="275">
        <v>0.50180000000000002</v>
      </c>
      <c r="M5448" s="275">
        <v>0.481709</v>
      </c>
      <c r="N5448" s="276">
        <v>4.0037863690713476</v>
      </c>
      <c r="O5448" s="273"/>
      <c r="P5448" s="273"/>
    </row>
    <row r="5449" spans="1:16" s="11" customFormat="1">
      <c r="A5449" s="271">
        <v>5446</v>
      </c>
      <c r="C5449" s="272" t="s">
        <v>729</v>
      </c>
      <c r="D5449" s="272" t="s">
        <v>5105</v>
      </c>
      <c r="E5449" s="272"/>
      <c r="F5449" s="273" t="s">
        <v>5131</v>
      </c>
      <c r="G5449" s="274">
        <v>305721240103</v>
      </c>
      <c r="H5449" s="273" t="s">
        <v>9055</v>
      </c>
      <c r="I5449" s="273" t="s">
        <v>5750</v>
      </c>
      <c r="J5449" s="273" t="s">
        <v>373</v>
      </c>
      <c r="K5449" s="275">
        <v>0.84719999999999995</v>
      </c>
      <c r="L5449" s="275">
        <v>0.84719999999999995</v>
      </c>
      <c r="M5449" s="275">
        <v>0.830708</v>
      </c>
      <c r="N5449" s="276">
        <v>1.9466477809253955</v>
      </c>
      <c r="O5449" s="273"/>
      <c r="P5449" s="273"/>
    </row>
    <row r="5450" spans="1:16" s="11" customFormat="1">
      <c r="A5450" s="271">
        <v>5447</v>
      </c>
      <c r="C5450" s="272" t="s">
        <v>729</v>
      </c>
      <c r="D5450" s="272" t="s">
        <v>5105</v>
      </c>
      <c r="E5450" s="272"/>
      <c r="F5450" s="273" t="s">
        <v>9048</v>
      </c>
      <c r="G5450" s="274">
        <v>305721140602</v>
      </c>
      <c r="H5450" s="273" t="s">
        <v>9056</v>
      </c>
      <c r="I5450" s="273" t="s">
        <v>5750</v>
      </c>
      <c r="J5450" s="273" t="s">
        <v>373</v>
      </c>
      <c r="K5450" s="275">
        <v>1.24E-2</v>
      </c>
      <c r="L5450" s="275">
        <v>1.24E-2</v>
      </c>
      <c r="M5450" s="275">
        <v>1.2194E-2</v>
      </c>
      <c r="N5450" s="276">
        <v>1.6612903225806421</v>
      </c>
      <c r="O5450" s="273"/>
      <c r="P5450" s="273"/>
    </row>
    <row r="5451" spans="1:16" s="11" customFormat="1">
      <c r="A5451" s="271">
        <v>5448</v>
      </c>
      <c r="C5451" s="272" t="s">
        <v>729</v>
      </c>
      <c r="D5451" s="272" t="s">
        <v>5105</v>
      </c>
      <c r="E5451" s="272"/>
      <c r="F5451" s="273" t="s">
        <v>9021</v>
      </c>
      <c r="G5451" s="274">
        <v>305721140801</v>
      </c>
      <c r="H5451" s="273" t="s">
        <v>9057</v>
      </c>
      <c r="I5451" s="273" t="s">
        <v>5750</v>
      </c>
      <c r="J5451" s="273" t="s">
        <v>373</v>
      </c>
      <c r="K5451" s="275">
        <v>0.2797</v>
      </c>
      <c r="L5451" s="275">
        <v>0.2797</v>
      </c>
      <c r="M5451" s="275">
        <v>0.27894999999999998</v>
      </c>
      <c r="N5451" s="276">
        <v>0.26814444047194436</v>
      </c>
      <c r="O5451" s="273"/>
      <c r="P5451" s="273"/>
    </row>
    <row r="5452" spans="1:16" s="11" customFormat="1">
      <c r="A5452" s="271">
        <v>5449</v>
      </c>
      <c r="C5452" s="272" t="s">
        <v>729</v>
      </c>
      <c r="D5452" s="272" t="s">
        <v>5105</v>
      </c>
      <c r="E5452" s="272"/>
      <c r="F5452" s="273" t="s">
        <v>9058</v>
      </c>
      <c r="G5452" s="274">
        <v>305711240302</v>
      </c>
      <c r="H5452" s="273" t="s">
        <v>9059</v>
      </c>
      <c r="I5452" s="273" t="s">
        <v>5750</v>
      </c>
      <c r="J5452" s="273" t="s">
        <v>373</v>
      </c>
      <c r="K5452" s="275">
        <v>0.86407800000000001</v>
      </c>
      <c r="L5452" s="275">
        <v>0.86407800000000001</v>
      </c>
      <c r="M5452" s="275">
        <v>0.59856399999999998</v>
      </c>
      <c r="N5452" s="276">
        <v>30.72801298030965</v>
      </c>
      <c r="O5452" s="273"/>
      <c r="P5452" s="273"/>
    </row>
    <row r="5453" spans="1:16" s="11" customFormat="1">
      <c r="A5453" s="271">
        <v>5450</v>
      </c>
      <c r="C5453" s="272" t="s">
        <v>729</v>
      </c>
      <c r="D5453" s="272" t="s">
        <v>5105</v>
      </c>
      <c r="E5453" s="272"/>
      <c r="F5453" s="273" t="s">
        <v>9058</v>
      </c>
      <c r="G5453" s="274">
        <v>305711240303</v>
      </c>
      <c r="H5453" s="273" t="s">
        <v>9060</v>
      </c>
      <c r="I5453" s="273" t="s">
        <v>5750</v>
      </c>
      <c r="J5453" s="273" t="s">
        <v>373</v>
      </c>
      <c r="K5453" s="275">
        <v>0.53300000000000003</v>
      </c>
      <c r="L5453" s="275">
        <v>0.53300000000000003</v>
      </c>
      <c r="M5453" s="275">
        <v>0.40881099999999998</v>
      </c>
      <c r="N5453" s="276">
        <v>23.300000000000008</v>
      </c>
      <c r="O5453" s="273"/>
      <c r="P5453" s="273"/>
    </row>
    <row r="5454" spans="1:16" s="11" customFormat="1">
      <c r="A5454" s="271">
        <v>5451</v>
      </c>
      <c r="C5454" s="272" t="s">
        <v>729</v>
      </c>
      <c r="D5454" s="272" t="s">
        <v>5105</v>
      </c>
      <c r="E5454" s="272"/>
      <c r="F5454" s="273" t="s">
        <v>5148</v>
      </c>
      <c r="G5454" s="274">
        <v>305721140401</v>
      </c>
      <c r="H5454" s="273" t="s">
        <v>9061</v>
      </c>
      <c r="I5454" s="273" t="s">
        <v>5750</v>
      </c>
      <c r="J5454" s="273" t="s">
        <v>373</v>
      </c>
      <c r="K5454" s="275">
        <v>0.27569300000000002</v>
      </c>
      <c r="L5454" s="275">
        <v>0.27569300000000002</v>
      </c>
      <c r="M5454" s="275">
        <v>0.23679900000000001</v>
      </c>
      <c r="N5454" s="276">
        <v>14.107721269673155</v>
      </c>
      <c r="O5454" s="273"/>
      <c r="P5454" s="273"/>
    </row>
    <row r="5455" spans="1:16" s="11" customFormat="1">
      <c r="A5455" s="271">
        <v>5452</v>
      </c>
      <c r="C5455" s="272" t="s">
        <v>729</v>
      </c>
      <c r="D5455" s="272" t="s">
        <v>5105</v>
      </c>
      <c r="E5455" s="272"/>
      <c r="F5455" s="273" t="s">
        <v>9062</v>
      </c>
      <c r="G5455" s="274">
        <v>305711140401</v>
      </c>
      <c r="H5455" s="273" t="s">
        <v>9063</v>
      </c>
      <c r="I5455" s="273" t="s">
        <v>5750</v>
      </c>
      <c r="J5455" s="273" t="s">
        <v>373</v>
      </c>
      <c r="K5455" s="275">
        <v>0.94140000000000001</v>
      </c>
      <c r="L5455" s="275">
        <v>0.94140000000000001</v>
      </c>
      <c r="M5455" s="275">
        <v>0.82555400000000001</v>
      </c>
      <c r="N5455" s="276">
        <v>12.305714892712981</v>
      </c>
      <c r="O5455" s="273"/>
      <c r="P5455" s="273"/>
    </row>
    <row r="5456" spans="1:16" s="11" customFormat="1">
      <c r="A5456" s="271">
        <v>5453</v>
      </c>
      <c r="C5456" s="272" t="s">
        <v>729</v>
      </c>
      <c r="D5456" s="272" t="s">
        <v>5105</v>
      </c>
      <c r="E5456" s="272"/>
      <c r="F5456" s="273" t="s">
        <v>5148</v>
      </c>
      <c r="G5456" s="274">
        <v>305721140403</v>
      </c>
      <c r="H5456" s="273" t="s">
        <v>7575</v>
      </c>
      <c r="I5456" s="273" t="s">
        <v>5750</v>
      </c>
      <c r="J5456" s="273" t="s">
        <v>373</v>
      </c>
      <c r="K5456" s="275">
        <v>1.151</v>
      </c>
      <c r="L5456" s="275">
        <v>1.151</v>
      </c>
      <c r="M5456" s="275">
        <v>1.0156430000000001</v>
      </c>
      <c r="N5456" s="276">
        <v>11.759947871416156</v>
      </c>
      <c r="O5456" s="273"/>
      <c r="P5456" s="273"/>
    </row>
    <row r="5457" spans="1:16" s="11" customFormat="1">
      <c r="A5457" s="271">
        <v>5454</v>
      </c>
      <c r="C5457" s="272" t="s">
        <v>729</v>
      </c>
      <c r="D5457" s="272" t="s">
        <v>5105</v>
      </c>
      <c r="E5457" s="272"/>
      <c r="F5457" s="273" t="s">
        <v>5133</v>
      </c>
      <c r="G5457" s="274">
        <v>305711140202</v>
      </c>
      <c r="H5457" s="273" t="s">
        <v>5918</v>
      </c>
      <c r="I5457" s="273" t="s">
        <v>5750</v>
      </c>
      <c r="J5457" s="273" t="s">
        <v>373</v>
      </c>
      <c r="K5457" s="275">
        <v>0.91739999999999999</v>
      </c>
      <c r="L5457" s="275">
        <v>0.91739999999999999</v>
      </c>
      <c r="M5457" s="275">
        <v>0.82477199999999995</v>
      </c>
      <c r="N5457" s="276">
        <v>10.0967952910399</v>
      </c>
      <c r="O5457" s="273"/>
      <c r="P5457" s="273"/>
    </row>
    <row r="5458" spans="1:16" s="11" customFormat="1">
      <c r="A5458" s="271">
        <v>5455</v>
      </c>
      <c r="C5458" s="272" t="s">
        <v>729</v>
      </c>
      <c r="D5458" s="272" t="s">
        <v>5105</v>
      </c>
      <c r="E5458" s="272"/>
      <c r="F5458" s="273" t="s">
        <v>5133</v>
      </c>
      <c r="G5458" s="274">
        <v>305711140201</v>
      </c>
      <c r="H5458" s="273" t="s">
        <v>9064</v>
      </c>
      <c r="I5458" s="273" t="s">
        <v>5750</v>
      </c>
      <c r="J5458" s="273" t="s">
        <v>373</v>
      </c>
      <c r="K5458" s="275">
        <v>0.98158299999999998</v>
      </c>
      <c r="L5458" s="275">
        <v>0.98158299999999998</v>
      </c>
      <c r="M5458" s="275">
        <v>0.88328399999999996</v>
      </c>
      <c r="N5458" s="276">
        <v>10.01433398907683</v>
      </c>
      <c r="O5458" s="273"/>
      <c r="P5458" s="273"/>
    </row>
    <row r="5459" spans="1:16" s="11" customFormat="1">
      <c r="A5459" s="271">
        <v>5456</v>
      </c>
      <c r="C5459" s="272" t="s">
        <v>729</v>
      </c>
      <c r="D5459" s="272" t="s">
        <v>5105</v>
      </c>
      <c r="E5459" s="272"/>
      <c r="F5459" s="273" t="s">
        <v>9065</v>
      </c>
      <c r="G5459" s="274">
        <v>305711140601</v>
      </c>
      <c r="H5459" s="273" t="s">
        <v>9066</v>
      </c>
      <c r="I5459" s="273" t="s">
        <v>5750</v>
      </c>
      <c r="J5459" s="273" t="s">
        <v>373</v>
      </c>
      <c r="K5459" s="275">
        <v>0.85260000000000002</v>
      </c>
      <c r="L5459" s="275">
        <v>0.85260000000000002</v>
      </c>
      <c r="M5459" s="275">
        <v>0.77120900000000003</v>
      </c>
      <c r="N5459" s="276">
        <v>9.5462115880835086</v>
      </c>
      <c r="O5459" s="273"/>
      <c r="P5459" s="273"/>
    </row>
    <row r="5460" spans="1:16" s="11" customFormat="1">
      <c r="A5460" s="271">
        <v>5457</v>
      </c>
      <c r="C5460" s="272" t="s">
        <v>729</v>
      </c>
      <c r="D5460" s="272" t="s">
        <v>5105</v>
      </c>
      <c r="E5460" s="272"/>
      <c r="F5460" s="273" t="s">
        <v>9067</v>
      </c>
      <c r="G5460" s="274">
        <v>305711140501</v>
      </c>
      <c r="H5460" s="273" t="s">
        <v>9068</v>
      </c>
      <c r="I5460" s="273" t="s">
        <v>5750</v>
      </c>
      <c r="J5460" s="273" t="s">
        <v>373</v>
      </c>
      <c r="K5460" s="275">
        <v>0.81340000000000001</v>
      </c>
      <c r="L5460" s="275">
        <v>0.81340000000000001</v>
      </c>
      <c r="M5460" s="275">
        <v>0.73581700000000005</v>
      </c>
      <c r="N5460" s="276">
        <v>9.5381116301942406</v>
      </c>
      <c r="O5460" s="273"/>
      <c r="P5460" s="273"/>
    </row>
    <row r="5461" spans="1:16" s="11" customFormat="1">
      <c r="A5461" s="271">
        <v>5458</v>
      </c>
      <c r="C5461" s="272" t="s">
        <v>729</v>
      </c>
      <c r="D5461" s="272" t="s">
        <v>5105</v>
      </c>
      <c r="E5461" s="272"/>
      <c r="F5461" s="273" t="s">
        <v>9065</v>
      </c>
      <c r="G5461" s="274">
        <v>305711140602</v>
      </c>
      <c r="H5461" s="273" t="s">
        <v>9069</v>
      </c>
      <c r="I5461" s="273" t="s">
        <v>5750</v>
      </c>
      <c r="J5461" s="273" t="s">
        <v>373</v>
      </c>
      <c r="K5461" s="275">
        <v>0.46339999999999998</v>
      </c>
      <c r="L5461" s="275">
        <v>0.46339999999999998</v>
      </c>
      <c r="M5461" s="275">
        <v>0.421462</v>
      </c>
      <c r="N5461" s="276">
        <v>9.0500647388864852</v>
      </c>
      <c r="O5461" s="273"/>
      <c r="P5461" s="273"/>
    </row>
    <row r="5462" spans="1:16" s="11" customFormat="1">
      <c r="A5462" s="271">
        <v>5459</v>
      </c>
      <c r="C5462" s="272" t="s">
        <v>729</v>
      </c>
      <c r="D5462" s="272" t="s">
        <v>5105</v>
      </c>
      <c r="E5462" s="272"/>
      <c r="F5462" s="273" t="s">
        <v>5133</v>
      </c>
      <c r="G5462" s="274">
        <v>305711140204</v>
      </c>
      <c r="H5462" s="273" t="s">
        <v>9070</v>
      </c>
      <c r="I5462" s="273" t="s">
        <v>5750</v>
      </c>
      <c r="J5462" s="273" t="s">
        <v>373</v>
      </c>
      <c r="K5462" s="275">
        <v>0.91500000000000004</v>
      </c>
      <c r="L5462" s="275">
        <v>0.91500000000000004</v>
      </c>
      <c r="M5462" s="275">
        <v>0.83245599999999997</v>
      </c>
      <c r="N5462" s="276">
        <v>9.0212021857923563</v>
      </c>
      <c r="O5462" s="273"/>
      <c r="P5462" s="273"/>
    </row>
    <row r="5463" spans="1:16" s="11" customFormat="1">
      <c r="A5463" s="271">
        <v>5460</v>
      </c>
      <c r="C5463" s="272" t="s">
        <v>729</v>
      </c>
      <c r="D5463" s="272" t="s">
        <v>5105</v>
      </c>
      <c r="E5463" s="272"/>
      <c r="F5463" s="273" t="s">
        <v>5143</v>
      </c>
      <c r="G5463" s="274">
        <v>305711140102</v>
      </c>
      <c r="H5463" s="273" t="s">
        <v>9071</v>
      </c>
      <c r="I5463" s="273" t="s">
        <v>5750</v>
      </c>
      <c r="J5463" s="273" t="s">
        <v>373</v>
      </c>
      <c r="K5463" s="275">
        <v>1.1665559999999999</v>
      </c>
      <c r="L5463" s="275">
        <v>1.1665559999999999</v>
      </c>
      <c r="M5463" s="275">
        <v>1.066854</v>
      </c>
      <c r="N5463" s="276">
        <v>8.5466964294898791</v>
      </c>
      <c r="O5463" s="273"/>
      <c r="P5463" s="273"/>
    </row>
    <row r="5464" spans="1:16" s="11" customFormat="1">
      <c r="A5464" s="271">
        <v>5461</v>
      </c>
      <c r="C5464" s="272" t="s">
        <v>729</v>
      </c>
      <c r="D5464" s="272" t="s">
        <v>5105</v>
      </c>
      <c r="E5464" s="272"/>
      <c r="F5464" s="273" t="s">
        <v>9072</v>
      </c>
      <c r="G5464" s="274">
        <v>305711140302</v>
      </c>
      <c r="H5464" s="273" t="s">
        <v>9073</v>
      </c>
      <c r="I5464" s="273" t="s">
        <v>5750</v>
      </c>
      <c r="J5464" s="273" t="s">
        <v>373</v>
      </c>
      <c r="K5464" s="275">
        <v>0.62719999999999998</v>
      </c>
      <c r="L5464" s="275">
        <v>0.62719999999999998</v>
      </c>
      <c r="M5464" s="275">
        <v>0.57507699999999995</v>
      </c>
      <c r="N5464" s="276">
        <v>8.3104272959183731</v>
      </c>
      <c r="O5464" s="273"/>
      <c r="P5464" s="273"/>
    </row>
    <row r="5465" spans="1:16" s="11" customFormat="1">
      <c r="A5465" s="271">
        <v>5462</v>
      </c>
      <c r="C5465" s="272" t="s">
        <v>729</v>
      </c>
      <c r="D5465" s="272" t="s">
        <v>5105</v>
      </c>
      <c r="E5465" s="272"/>
      <c r="F5465" s="273" t="s">
        <v>5145</v>
      </c>
      <c r="G5465" s="274">
        <v>305711340302</v>
      </c>
      <c r="H5465" s="273" t="s">
        <v>9074</v>
      </c>
      <c r="I5465" s="273" t="s">
        <v>5750</v>
      </c>
      <c r="J5465" s="273" t="s">
        <v>373</v>
      </c>
      <c r="K5465" s="275">
        <v>1.1712279999999999</v>
      </c>
      <c r="L5465" s="275">
        <v>1.1712279999999999</v>
      </c>
      <c r="M5465" s="275">
        <v>1.074735</v>
      </c>
      <c r="N5465" s="276">
        <v>8.2386179292161685</v>
      </c>
      <c r="O5465" s="273"/>
      <c r="P5465" s="273"/>
    </row>
    <row r="5466" spans="1:16" s="11" customFormat="1">
      <c r="A5466" s="271">
        <v>5463</v>
      </c>
      <c r="C5466" s="272" t="s">
        <v>729</v>
      </c>
      <c r="D5466" s="272" t="s">
        <v>5105</v>
      </c>
      <c r="E5466" s="272"/>
      <c r="F5466" s="273" t="s">
        <v>5135</v>
      </c>
      <c r="G5466" s="274">
        <v>305711240502</v>
      </c>
      <c r="H5466" s="273" t="s">
        <v>9075</v>
      </c>
      <c r="I5466" s="273" t="s">
        <v>5750</v>
      </c>
      <c r="J5466" s="273" t="s">
        <v>373</v>
      </c>
      <c r="K5466" s="275">
        <v>1.044699</v>
      </c>
      <c r="L5466" s="275">
        <v>1.044699</v>
      </c>
      <c r="M5466" s="275">
        <v>0.95882900000000004</v>
      </c>
      <c r="N5466" s="276">
        <v>8.2195924376303608</v>
      </c>
      <c r="O5466" s="273"/>
      <c r="P5466" s="273"/>
    </row>
    <row r="5467" spans="1:16" s="11" customFormat="1">
      <c r="A5467" s="271">
        <v>5464</v>
      </c>
      <c r="C5467" s="272" t="s">
        <v>729</v>
      </c>
      <c r="D5467" s="272" t="s">
        <v>5105</v>
      </c>
      <c r="E5467" s="272"/>
      <c r="F5467" s="273" t="s">
        <v>9062</v>
      </c>
      <c r="G5467" s="274">
        <v>305711140402</v>
      </c>
      <c r="H5467" s="273" t="s">
        <v>9076</v>
      </c>
      <c r="I5467" s="273" t="s">
        <v>5750</v>
      </c>
      <c r="J5467" s="273" t="s">
        <v>373</v>
      </c>
      <c r="K5467" s="275">
        <v>0.57195200000000002</v>
      </c>
      <c r="L5467" s="275">
        <v>0.57195200000000002</v>
      </c>
      <c r="M5467" s="275">
        <v>0.52499399999999996</v>
      </c>
      <c r="N5467" s="276">
        <v>8.2101295213584446</v>
      </c>
      <c r="O5467" s="273"/>
      <c r="P5467" s="273"/>
    </row>
    <row r="5468" spans="1:16" s="11" customFormat="1">
      <c r="A5468" s="271">
        <v>5465</v>
      </c>
      <c r="C5468" s="272" t="s">
        <v>729</v>
      </c>
      <c r="D5468" s="272" t="s">
        <v>5105</v>
      </c>
      <c r="E5468" s="272"/>
      <c r="F5468" s="273" t="s">
        <v>5141</v>
      </c>
      <c r="G5468" s="274">
        <v>305711340102</v>
      </c>
      <c r="H5468" s="273" t="s">
        <v>9077</v>
      </c>
      <c r="I5468" s="273" t="s">
        <v>5750</v>
      </c>
      <c r="J5468" s="273" t="s">
        <v>373</v>
      </c>
      <c r="K5468" s="275">
        <v>0.67333200000000004</v>
      </c>
      <c r="L5468" s="275">
        <v>0.67333200000000004</v>
      </c>
      <c r="M5468" s="275">
        <v>0.62214999999999998</v>
      </c>
      <c r="N5468" s="276">
        <v>7.6013021807964058</v>
      </c>
      <c r="O5468" s="273"/>
      <c r="P5468" s="273"/>
    </row>
    <row r="5469" spans="1:16" s="11" customFormat="1">
      <c r="A5469" s="271">
        <v>5466</v>
      </c>
      <c r="C5469" s="272" t="s">
        <v>729</v>
      </c>
      <c r="D5469" s="272" t="s">
        <v>5105</v>
      </c>
      <c r="E5469" s="272"/>
      <c r="F5469" s="273" t="s">
        <v>5141</v>
      </c>
      <c r="G5469" s="274">
        <v>305711340101</v>
      </c>
      <c r="H5469" s="273" t="s">
        <v>9078</v>
      </c>
      <c r="I5469" s="273" t="s">
        <v>5750</v>
      </c>
      <c r="J5469" s="273" t="s">
        <v>373</v>
      </c>
      <c r="K5469" s="275">
        <v>0.91476599999999997</v>
      </c>
      <c r="L5469" s="275">
        <v>0.91476599999999997</v>
      </c>
      <c r="M5469" s="275">
        <v>0.84651200000000004</v>
      </c>
      <c r="N5469" s="276">
        <v>7.4613617034301596</v>
      </c>
      <c r="O5469" s="273"/>
      <c r="P5469" s="273"/>
    </row>
    <row r="5470" spans="1:16" s="11" customFormat="1">
      <c r="A5470" s="271">
        <v>5467</v>
      </c>
      <c r="C5470" s="272" t="s">
        <v>729</v>
      </c>
      <c r="D5470" s="272" t="s">
        <v>5105</v>
      </c>
      <c r="E5470" s="272"/>
      <c r="F5470" s="273" t="s">
        <v>5143</v>
      </c>
      <c r="G5470" s="274">
        <v>305711140101</v>
      </c>
      <c r="H5470" s="273" t="s">
        <v>9079</v>
      </c>
      <c r="I5470" s="273" t="s">
        <v>5750</v>
      </c>
      <c r="J5470" s="273" t="s">
        <v>373</v>
      </c>
      <c r="K5470" s="275">
        <v>0.93945599999999996</v>
      </c>
      <c r="L5470" s="275">
        <v>0.93945599999999996</v>
      </c>
      <c r="M5470" s="275">
        <v>0.874274</v>
      </c>
      <c r="N5470" s="276">
        <v>6.9382706587642176</v>
      </c>
      <c r="O5470" s="273"/>
      <c r="P5470" s="273"/>
    </row>
    <row r="5471" spans="1:16" s="11" customFormat="1">
      <c r="A5471" s="271">
        <v>5468</v>
      </c>
      <c r="C5471" s="272" t="s">
        <v>729</v>
      </c>
      <c r="D5471" s="272" t="s">
        <v>5105</v>
      </c>
      <c r="E5471" s="272"/>
      <c r="F5471" s="273" t="s">
        <v>9080</v>
      </c>
      <c r="G5471" s="274">
        <v>305711240202</v>
      </c>
      <c r="H5471" s="273" t="s">
        <v>9081</v>
      </c>
      <c r="I5471" s="273" t="s">
        <v>5750</v>
      </c>
      <c r="J5471" s="273" t="s">
        <v>373</v>
      </c>
      <c r="K5471" s="275">
        <v>1.472591</v>
      </c>
      <c r="L5471" s="275">
        <v>1.472591</v>
      </c>
      <c r="M5471" s="275">
        <v>1.374244</v>
      </c>
      <c r="N5471" s="276">
        <v>6.678500683489168</v>
      </c>
      <c r="O5471" s="273"/>
      <c r="P5471" s="273"/>
    </row>
    <row r="5472" spans="1:16" s="11" customFormat="1">
      <c r="A5472" s="271">
        <v>5469</v>
      </c>
      <c r="C5472" s="272" t="s">
        <v>729</v>
      </c>
      <c r="D5472" s="272" t="s">
        <v>5105</v>
      </c>
      <c r="E5472" s="272"/>
      <c r="F5472" s="273" t="s">
        <v>5148</v>
      </c>
      <c r="G5472" s="274">
        <v>305721140402</v>
      </c>
      <c r="H5472" s="273" t="s">
        <v>9082</v>
      </c>
      <c r="I5472" s="273" t="s">
        <v>5750</v>
      </c>
      <c r="J5472" s="273" t="s">
        <v>373</v>
      </c>
      <c r="K5472" s="275">
        <v>0.24260000000000001</v>
      </c>
      <c r="L5472" s="275">
        <v>0.24260000000000001</v>
      </c>
      <c r="M5472" s="275">
        <v>0.226522</v>
      </c>
      <c r="N5472" s="276">
        <v>6.6273701566364416</v>
      </c>
      <c r="O5472" s="273"/>
      <c r="P5472" s="273"/>
    </row>
    <row r="5473" spans="1:16" s="11" customFormat="1">
      <c r="A5473" s="271">
        <v>5470</v>
      </c>
      <c r="C5473" s="272" t="s">
        <v>729</v>
      </c>
      <c r="D5473" s="272" t="s">
        <v>5105</v>
      </c>
      <c r="E5473" s="272"/>
      <c r="F5473" s="273" t="s">
        <v>9080</v>
      </c>
      <c r="G5473" s="274">
        <v>305711240201</v>
      </c>
      <c r="H5473" s="273" t="s">
        <v>9083</v>
      </c>
      <c r="I5473" s="273" t="s">
        <v>5750</v>
      </c>
      <c r="J5473" s="273" t="s">
        <v>373</v>
      </c>
      <c r="K5473" s="275">
        <v>1.2023999999999999</v>
      </c>
      <c r="L5473" s="275">
        <v>1.2023999999999999</v>
      </c>
      <c r="M5473" s="275">
        <v>1.1532960000000001</v>
      </c>
      <c r="N5473" s="276">
        <v>4.0838323353293262</v>
      </c>
      <c r="O5473" s="273"/>
      <c r="P5473" s="273"/>
    </row>
    <row r="5474" spans="1:16" s="11" customFormat="1">
      <c r="A5474" s="271">
        <v>5471</v>
      </c>
      <c r="C5474" s="272" t="s">
        <v>729</v>
      </c>
      <c r="D5474" s="272" t="s">
        <v>5105</v>
      </c>
      <c r="E5474" s="272"/>
      <c r="F5474" s="273" t="s">
        <v>9072</v>
      </c>
      <c r="G5474" s="274">
        <v>305711140301</v>
      </c>
      <c r="H5474" s="273" t="s">
        <v>9084</v>
      </c>
      <c r="I5474" s="273" t="s">
        <v>5750</v>
      </c>
      <c r="J5474" s="273" t="s">
        <v>373</v>
      </c>
      <c r="K5474" s="275">
        <v>0.30859999999999999</v>
      </c>
      <c r="L5474" s="275">
        <v>0.30859999999999999</v>
      </c>
      <c r="M5474" s="275">
        <v>0.29710199999999998</v>
      </c>
      <c r="N5474" s="276">
        <v>3.7258587167854857</v>
      </c>
      <c r="O5474" s="273"/>
      <c r="P5474" s="273"/>
    </row>
    <row r="5475" spans="1:16" s="11" customFormat="1">
      <c r="A5475" s="271">
        <v>5472</v>
      </c>
      <c r="C5475" s="272" t="s">
        <v>729</v>
      </c>
      <c r="D5475" s="272" t="s">
        <v>5105</v>
      </c>
      <c r="E5475" s="272"/>
      <c r="F5475" s="273" t="s">
        <v>9085</v>
      </c>
      <c r="G5475" s="274">
        <v>305711340201</v>
      </c>
      <c r="H5475" s="273" t="s">
        <v>9086</v>
      </c>
      <c r="I5475" s="273" t="s">
        <v>5750</v>
      </c>
      <c r="J5475" s="273" t="s">
        <v>373</v>
      </c>
      <c r="K5475" s="275">
        <v>0.79779999999999995</v>
      </c>
      <c r="L5475" s="275">
        <v>0.79779999999999995</v>
      </c>
      <c r="M5475" s="275">
        <v>0.76864399999999999</v>
      </c>
      <c r="N5475" s="276">
        <v>3.6545500125344654</v>
      </c>
      <c r="O5475" s="273"/>
      <c r="P5475" s="273"/>
    </row>
    <row r="5476" spans="1:16" s="11" customFormat="1">
      <c r="A5476" s="271">
        <v>5473</v>
      </c>
      <c r="C5476" s="272" t="s">
        <v>729</v>
      </c>
      <c r="D5476" s="272" t="s">
        <v>5105</v>
      </c>
      <c r="E5476" s="272"/>
      <c r="F5476" s="273" t="s">
        <v>9085</v>
      </c>
      <c r="G5476" s="274">
        <v>305711340202</v>
      </c>
      <c r="H5476" s="273" t="s">
        <v>9087</v>
      </c>
      <c r="I5476" s="273" t="s">
        <v>5750</v>
      </c>
      <c r="J5476" s="273" t="s">
        <v>373</v>
      </c>
      <c r="K5476" s="275">
        <v>0.39679999999999999</v>
      </c>
      <c r="L5476" s="275">
        <v>0.39679999999999999</v>
      </c>
      <c r="M5476" s="275">
        <v>0.38252700000000001</v>
      </c>
      <c r="N5476" s="276">
        <v>3.5970262096774146</v>
      </c>
      <c r="O5476" s="273"/>
      <c r="P5476" s="273"/>
    </row>
    <row r="5477" spans="1:16" s="11" customFormat="1">
      <c r="A5477" s="271">
        <v>5474</v>
      </c>
      <c r="C5477" s="272" t="s">
        <v>729</v>
      </c>
      <c r="D5477" s="272" t="s">
        <v>5105</v>
      </c>
      <c r="E5477" s="272"/>
      <c r="F5477" s="273" t="s">
        <v>9067</v>
      </c>
      <c r="G5477" s="274">
        <v>305711140502</v>
      </c>
      <c r="H5477" s="273" t="s">
        <v>9088</v>
      </c>
      <c r="I5477" s="273" t="s">
        <v>5750</v>
      </c>
      <c r="J5477" s="273" t="s">
        <v>373</v>
      </c>
      <c r="K5477" s="275">
        <v>0.182</v>
      </c>
      <c r="L5477" s="275">
        <v>0.182</v>
      </c>
      <c r="M5477" s="275">
        <v>0.17566200000000001</v>
      </c>
      <c r="N5477" s="276">
        <v>3.4824175824175727</v>
      </c>
      <c r="O5477" s="273"/>
      <c r="P5477" s="273"/>
    </row>
    <row r="5478" spans="1:16" s="11" customFormat="1">
      <c r="A5478" s="271">
        <v>5475</v>
      </c>
      <c r="C5478" s="272" t="s">
        <v>729</v>
      </c>
      <c r="D5478" s="272" t="s">
        <v>5105</v>
      </c>
      <c r="E5478" s="272"/>
      <c r="F5478" s="273" t="s">
        <v>5136</v>
      </c>
      <c r="G5478" s="274">
        <v>305711240102</v>
      </c>
      <c r="H5478" s="273" t="s">
        <v>9089</v>
      </c>
      <c r="I5478" s="273" t="s">
        <v>5750</v>
      </c>
      <c r="J5478" s="273" t="s">
        <v>373</v>
      </c>
      <c r="K5478" s="275">
        <v>1.3269070000000001</v>
      </c>
      <c r="L5478" s="275">
        <v>1.3269070000000001</v>
      </c>
      <c r="M5478" s="275">
        <v>1.310198</v>
      </c>
      <c r="N5478" s="276">
        <v>1.2592442424374943</v>
      </c>
      <c r="O5478" s="273"/>
      <c r="P5478" s="273"/>
    </row>
    <row r="5479" spans="1:16" s="11" customFormat="1">
      <c r="A5479" s="271">
        <v>5476</v>
      </c>
      <c r="C5479" s="272" t="s">
        <v>729</v>
      </c>
      <c r="D5479" s="272" t="s">
        <v>5105</v>
      </c>
      <c r="E5479" s="272"/>
      <c r="F5479" s="273" t="s">
        <v>9058</v>
      </c>
      <c r="G5479" s="274">
        <v>305711240301</v>
      </c>
      <c r="H5479" s="273" t="s">
        <v>9090</v>
      </c>
      <c r="I5479" s="273" t="s">
        <v>5750</v>
      </c>
      <c r="J5479" s="273" t="s">
        <v>373</v>
      </c>
      <c r="K5479" s="275">
        <v>0.68579999999999997</v>
      </c>
      <c r="L5479" s="275">
        <v>0.68579999999999997</v>
      </c>
      <c r="M5479" s="275">
        <v>0.68030299999999999</v>
      </c>
      <c r="N5479" s="276">
        <v>0.80154564012831364</v>
      </c>
      <c r="O5479" s="273"/>
      <c r="P5479" s="273"/>
    </row>
    <row r="5480" spans="1:16" s="11" customFormat="1">
      <c r="A5480" s="271">
        <v>5477</v>
      </c>
      <c r="C5480" s="272" t="s">
        <v>729</v>
      </c>
      <c r="D5480" s="272" t="s">
        <v>5105</v>
      </c>
      <c r="E5480" s="272"/>
      <c r="F5480" s="273" t="s">
        <v>5158</v>
      </c>
      <c r="G5480" s="274">
        <v>305712140202</v>
      </c>
      <c r="H5480" s="273" t="s">
        <v>9091</v>
      </c>
      <c r="I5480" s="273" t="s">
        <v>5750</v>
      </c>
      <c r="J5480" s="273" t="s">
        <v>373</v>
      </c>
      <c r="K5480" s="275">
        <v>0.35620000000000002</v>
      </c>
      <c r="L5480" s="275">
        <v>0.35620000000000002</v>
      </c>
      <c r="M5480" s="275">
        <v>0.30971600000000005</v>
      </c>
      <c r="N5480" s="276">
        <v>13.049971925884327</v>
      </c>
      <c r="O5480" s="273"/>
      <c r="P5480" s="273"/>
    </row>
    <row r="5481" spans="1:16" s="11" customFormat="1">
      <c r="A5481" s="271">
        <v>5478</v>
      </c>
      <c r="C5481" s="272" t="s">
        <v>729</v>
      </c>
      <c r="D5481" s="272" t="s">
        <v>5105</v>
      </c>
      <c r="E5481" s="272"/>
      <c r="F5481" s="273" t="s">
        <v>5152</v>
      </c>
      <c r="G5481" s="274">
        <v>305712440101</v>
      </c>
      <c r="H5481" s="273" t="s">
        <v>9092</v>
      </c>
      <c r="I5481" s="273" t="s">
        <v>5750</v>
      </c>
      <c r="J5481" s="273" t="s">
        <v>373</v>
      </c>
      <c r="K5481" s="275">
        <v>0.79810000000000003</v>
      </c>
      <c r="L5481" s="275">
        <v>0.79810000000000003</v>
      </c>
      <c r="M5481" s="275">
        <v>0.71287400000000001</v>
      </c>
      <c r="N5481" s="276">
        <v>10.678611702794139</v>
      </c>
      <c r="O5481" s="273"/>
      <c r="P5481" s="273"/>
    </row>
    <row r="5482" spans="1:16" s="11" customFormat="1">
      <c r="A5482" s="271">
        <v>5479</v>
      </c>
      <c r="C5482" s="272" t="s">
        <v>729</v>
      </c>
      <c r="D5482" s="272" t="s">
        <v>5105</v>
      </c>
      <c r="E5482" s="272"/>
      <c r="F5482" s="273" t="s">
        <v>5150</v>
      </c>
      <c r="G5482" s="274">
        <v>305213440402</v>
      </c>
      <c r="H5482" s="273" t="s">
        <v>7423</v>
      </c>
      <c r="I5482" s="273" t="s">
        <v>5750</v>
      </c>
      <c r="J5482" s="273" t="s">
        <v>373</v>
      </c>
      <c r="K5482" s="275">
        <v>0.90259999999999996</v>
      </c>
      <c r="L5482" s="275">
        <v>0.90259999999999996</v>
      </c>
      <c r="M5482" s="275">
        <v>0.81200799999999995</v>
      </c>
      <c r="N5482" s="276">
        <v>10.036782627963662</v>
      </c>
      <c r="O5482" s="273"/>
      <c r="P5482" s="273"/>
    </row>
    <row r="5483" spans="1:16" s="11" customFormat="1">
      <c r="A5483" s="271">
        <v>5480</v>
      </c>
      <c r="C5483" s="272" t="s">
        <v>729</v>
      </c>
      <c r="D5483" s="272" t="s">
        <v>5105</v>
      </c>
      <c r="E5483" s="272"/>
      <c r="F5483" s="273" t="s">
        <v>5156</v>
      </c>
      <c r="G5483" s="274">
        <v>305712440201</v>
      </c>
      <c r="H5483" s="273" t="s">
        <v>9093</v>
      </c>
      <c r="I5483" s="273" t="s">
        <v>5750</v>
      </c>
      <c r="J5483" s="273" t="s">
        <v>373</v>
      </c>
      <c r="K5483" s="275">
        <v>0.59</v>
      </c>
      <c r="L5483" s="275">
        <v>0.59</v>
      </c>
      <c r="M5483" s="275">
        <v>0.53231499999999998</v>
      </c>
      <c r="N5483" s="276">
        <v>9.7771186440677944</v>
      </c>
      <c r="O5483" s="273"/>
      <c r="P5483" s="273"/>
    </row>
    <row r="5484" spans="1:16" s="11" customFormat="1">
      <c r="A5484" s="271">
        <v>5481</v>
      </c>
      <c r="C5484" s="272" t="s">
        <v>729</v>
      </c>
      <c r="D5484" s="272" t="s">
        <v>5105</v>
      </c>
      <c r="E5484" s="272"/>
      <c r="F5484" s="273" t="s">
        <v>5156</v>
      </c>
      <c r="G5484" s="274">
        <v>305712440203</v>
      </c>
      <c r="H5484" s="273" t="s">
        <v>9094</v>
      </c>
      <c r="I5484" s="273" t="s">
        <v>5750</v>
      </c>
      <c r="J5484" s="273" t="s">
        <v>373</v>
      </c>
      <c r="K5484" s="275">
        <v>0.62690000000000001</v>
      </c>
      <c r="L5484" s="275">
        <v>0.62690000000000001</v>
      </c>
      <c r="M5484" s="275">
        <v>0.56717499999999998</v>
      </c>
      <c r="N5484" s="276">
        <v>9.5270378050725846</v>
      </c>
      <c r="O5484" s="273"/>
      <c r="P5484" s="273"/>
    </row>
    <row r="5485" spans="1:16" s="11" customFormat="1">
      <c r="A5485" s="271">
        <v>5482</v>
      </c>
      <c r="C5485" s="272" t="s">
        <v>729</v>
      </c>
      <c r="D5485" s="272" t="s">
        <v>5105</v>
      </c>
      <c r="E5485" s="272"/>
      <c r="F5485" s="273" t="s">
        <v>5150</v>
      </c>
      <c r="G5485" s="274">
        <v>305213440401</v>
      </c>
      <c r="H5485" s="273" t="s">
        <v>9095</v>
      </c>
      <c r="I5485" s="273" t="s">
        <v>5750</v>
      </c>
      <c r="J5485" s="273" t="s">
        <v>373</v>
      </c>
      <c r="K5485" s="275">
        <v>0.67130000000000001</v>
      </c>
      <c r="L5485" s="275">
        <v>0.67130000000000001</v>
      </c>
      <c r="M5485" s="275">
        <v>0.61442200000000002</v>
      </c>
      <c r="N5485" s="276">
        <v>8.472813943095483</v>
      </c>
      <c r="O5485" s="273"/>
      <c r="P5485" s="273"/>
    </row>
    <row r="5486" spans="1:16" s="11" customFormat="1">
      <c r="A5486" s="271">
        <v>5483</v>
      </c>
      <c r="C5486" s="272" t="s">
        <v>729</v>
      </c>
      <c r="D5486" s="272" t="s">
        <v>5105</v>
      </c>
      <c r="E5486" s="272"/>
      <c r="F5486" s="273" t="s">
        <v>9096</v>
      </c>
      <c r="G5486" s="274">
        <v>305712440402</v>
      </c>
      <c r="H5486" s="273" t="s">
        <v>9097</v>
      </c>
      <c r="I5486" s="273" t="s">
        <v>5750</v>
      </c>
      <c r="J5486" s="273" t="s">
        <v>373</v>
      </c>
      <c r="K5486" s="275">
        <v>0.3362</v>
      </c>
      <c r="L5486" s="275">
        <v>0.3362</v>
      </c>
      <c r="M5486" s="275">
        <v>0.30789</v>
      </c>
      <c r="N5486" s="276">
        <v>8.4205829863176689</v>
      </c>
      <c r="O5486" s="273"/>
      <c r="P5486" s="273"/>
    </row>
    <row r="5487" spans="1:16" s="11" customFormat="1">
      <c r="A5487" s="271">
        <v>5484</v>
      </c>
      <c r="C5487" s="272" t="s">
        <v>729</v>
      </c>
      <c r="D5487" s="272" t="s">
        <v>5105</v>
      </c>
      <c r="E5487" s="272"/>
      <c r="F5487" s="273" t="s">
        <v>5152</v>
      </c>
      <c r="G5487" s="274">
        <v>305712440102</v>
      </c>
      <c r="H5487" s="273" t="s">
        <v>9098</v>
      </c>
      <c r="I5487" s="273" t="s">
        <v>5750</v>
      </c>
      <c r="J5487" s="273" t="s">
        <v>373</v>
      </c>
      <c r="K5487" s="275">
        <v>0.77059999999999995</v>
      </c>
      <c r="L5487" s="275">
        <v>0.77059999999999995</v>
      </c>
      <c r="M5487" s="275">
        <v>0.70800799999999997</v>
      </c>
      <c r="N5487" s="276">
        <v>8.1225019465351664</v>
      </c>
      <c r="O5487" s="273"/>
      <c r="P5487" s="273"/>
    </row>
    <row r="5488" spans="1:16" s="11" customFormat="1">
      <c r="A5488" s="271">
        <v>5485</v>
      </c>
      <c r="C5488" s="272" t="s">
        <v>729</v>
      </c>
      <c r="D5488" s="272" t="s">
        <v>5105</v>
      </c>
      <c r="E5488" s="272"/>
      <c r="F5488" s="273" t="s">
        <v>9096</v>
      </c>
      <c r="G5488" s="274">
        <v>305712440401</v>
      </c>
      <c r="H5488" s="273" t="s">
        <v>9099</v>
      </c>
      <c r="I5488" s="273" t="s">
        <v>5750</v>
      </c>
      <c r="J5488" s="273" t="s">
        <v>373</v>
      </c>
      <c r="K5488" s="275">
        <v>0.81879999999999997</v>
      </c>
      <c r="L5488" s="275">
        <v>0.81879999999999997</v>
      </c>
      <c r="M5488" s="275">
        <v>0.75522400000000001</v>
      </c>
      <c r="N5488" s="276">
        <v>7.7645334636052716</v>
      </c>
      <c r="O5488" s="273"/>
      <c r="P5488" s="273"/>
    </row>
    <row r="5489" spans="1:16" s="11" customFormat="1">
      <c r="A5489" s="271">
        <v>5486</v>
      </c>
      <c r="C5489" s="272" t="s">
        <v>729</v>
      </c>
      <c r="D5489" s="272" t="s">
        <v>5105</v>
      </c>
      <c r="E5489" s="272"/>
      <c r="F5489" s="273" t="s">
        <v>9100</v>
      </c>
      <c r="G5489" s="274">
        <v>305712440301</v>
      </c>
      <c r="H5489" s="273" t="s">
        <v>9101</v>
      </c>
      <c r="I5489" s="273" t="s">
        <v>5750</v>
      </c>
      <c r="J5489" s="273" t="s">
        <v>373</v>
      </c>
      <c r="K5489" s="275">
        <v>0.74139999999999995</v>
      </c>
      <c r="L5489" s="275">
        <v>0.74139999999999995</v>
      </c>
      <c r="M5489" s="275">
        <v>0.68564000000000003</v>
      </c>
      <c r="N5489" s="276">
        <v>7.5209063933099438</v>
      </c>
      <c r="O5489" s="273"/>
      <c r="P5489" s="273"/>
    </row>
    <row r="5490" spans="1:16" s="11" customFormat="1">
      <c r="A5490" s="271">
        <v>5487</v>
      </c>
      <c r="C5490" s="272" t="s">
        <v>729</v>
      </c>
      <c r="D5490" s="272" t="s">
        <v>5105</v>
      </c>
      <c r="E5490" s="272"/>
      <c r="F5490" s="273" t="s">
        <v>9102</v>
      </c>
      <c r="G5490" s="274">
        <v>305712140301</v>
      </c>
      <c r="H5490" s="273" t="s">
        <v>9103</v>
      </c>
      <c r="I5490" s="273" t="s">
        <v>5750</v>
      </c>
      <c r="J5490" s="273" t="s">
        <v>373</v>
      </c>
      <c r="K5490" s="275">
        <v>0.76739999999999997</v>
      </c>
      <c r="L5490" s="275">
        <v>0.76739999999999997</v>
      </c>
      <c r="M5490" s="275">
        <v>0.71533500000000005</v>
      </c>
      <c r="N5490" s="276">
        <v>6.7845973416731722</v>
      </c>
      <c r="O5490" s="273"/>
      <c r="P5490" s="273"/>
    </row>
    <row r="5491" spans="1:16" s="11" customFormat="1">
      <c r="A5491" s="271">
        <v>5488</v>
      </c>
      <c r="C5491" s="272" t="s">
        <v>729</v>
      </c>
      <c r="D5491" s="272" t="s">
        <v>5105</v>
      </c>
      <c r="E5491" s="272"/>
      <c r="F5491" s="273" t="s">
        <v>5154</v>
      </c>
      <c r="G5491" s="274">
        <v>305712140101</v>
      </c>
      <c r="H5491" s="273" t="s">
        <v>9104</v>
      </c>
      <c r="I5491" s="273" t="s">
        <v>5750</v>
      </c>
      <c r="J5491" s="273" t="s">
        <v>373</v>
      </c>
      <c r="K5491" s="275">
        <v>0.39200000000000002</v>
      </c>
      <c r="L5491" s="275">
        <v>0.39200000000000002</v>
      </c>
      <c r="M5491" s="275">
        <v>0.37238500000000002</v>
      </c>
      <c r="N5491" s="276">
        <v>5.0038265306122431</v>
      </c>
      <c r="O5491" s="273"/>
      <c r="P5491" s="273"/>
    </row>
    <row r="5492" spans="1:16" s="11" customFormat="1">
      <c r="A5492" s="271">
        <v>5489</v>
      </c>
      <c r="C5492" s="272" t="s">
        <v>729</v>
      </c>
      <c r="D5492" s="272" t="s">
        <v>5105</v>
      </c>
      <c r="E5492" s="272"/>
      <c r="F5492" s="273" t="s">
        <v>9105</v>
      </c>
      <c r="G5492" s="274">
        <v>305712140402</v>
      </c>
      <c r="H5492" s="273" t="s">
        <v>9106</v>
      </c>
      <c r="I5492" s="273" t="s">
        <v>5750</v>
      </c>
      <c r="J5492" s="273" t="s">
        <v>373</v>
      </c>
      <c r="K5492" s="275">
        <v>0.54249999999999998</v>
      </c>
      <c r="L5492" s="275">
        <v>0.54249999999999998</v>
      </c>
      <c r="M5492" s="275">
        <v>0.51583100000000004</v>
      </c>
      <c r="N5492" s="276">
        <v>4.9159447004608188</v>
      </c>
      <c r="O5492" s="273"/>
      <c r="P5492" s="273"/>
    </row>
    <row r="5493" spans="1:16" s="11" customFormat="1">
      <c r="A5493" s="271">
        <v>5490</v>
      </c>
      <c r="C5493" s="272" t="s">
        <v>729</v>
      </c>
      <c r="D5493" s="272" t="s">
        <v>5105</v>
      </c>
      <c r="E5493" s="272"/>
      <c r="F5493" s="273" t="s">
        <v>5152</v>
      </c>
      <c r="G5493" s="274">
        <v>305712440103</v>
      </c>
      <c r="H5493" s="273" t="s">
        <v>9107</v>
      </c>
      <c r="I5493" s="273" t="s">
        <v>5750</v>
      </c>
      <c r="J5493" s="273" t="s">
        <v>373</v>
      </c>
      <c r="K5493" s="275">
        <v>0.4466</v>
      </c>
      <c r="L5493" s="275">
        <v>0.4466</v>
      </c>
      <c r="M5493" s="275">
        <v>0.42499399999999998</v>
      </c>
      <c r="N5493" s="276">
        <v>4.8378862516793584</v>
      </c>
      <c r="O5493" s="273"/>
      <c r="P5493" s="273"/>
    </row>
    <row r="5494" spans="1:16" s="11" customFormat="1">
      <c r="A5494" s="271">
        <v>5491</v>
      </c>
      <c r="C5494" s="272" t="s">
        <v>729</v>
      </c>
      <c r="D5494" s="272" t="s">
        <v>5105</v>
      </c>
      <c r="E5494" s="272"/>
      <c r="F5494" s="273" t="s">
        <v>9105</v>
      </c>
      <c r="G5494" s="274">
        <v>305712140401</v>
      </c>
      <c r="H5494" s="273" t="s">
        <v>9108</v>
      </c>
      <c r="I5494" s="273" t="s">
        <v>5750</v>
      </c>
      <c r="J5494" s="273" t="s">
        <v>373</v>
      </c>
      <c r="K5494" s="275">
        <v>0.96519999999999995</v>
      </c>
      <c r="L5494" s="275">
        <v>0.96519999999999995</v>
      </c>
      <c r="M5494" s="275">
        <v>0.92096500000000003</v>
      </c>
      <c r="N5494" s="276">
        <v>4.5829879817654282</v>
      </c>
      <c r="O5494" s="273"/>
      <c r="P5494" s="273"/>
    </row>
    <row r="5495" spans="1:16" s="11" customFormat="1">
      <c r="A5495" s="271">
        <v>5492</v>
      </c>
      <c r="C5495" s="272" t="s">
        <v>729</v>
      </c>
      <c r="D5495" s="272" t="s">
        <v>5105</v>
      </c>
      <c r="E5495" s="272"/>
      <c r="F5495" s="273" t="s">
        <v>5158</v>
      </c>
      <c r="G5495" s="274">
        <v>305712140203</v>
      </c>
      <c r="H5495" s="273" t="s">
        <v>9109</v>
      </c>
      <c r="I5495" s="273" t="s">
        <v>5750</v>
      </c>
      <c r="J5495" s="273" t="s">
        <v>373</v>
      </c>
      <c r="K5495" s="275">
        <v>0.90634000000000003</v>
      </c>
      <c r="L5495" s="275">
        <v>0.90634000000000003</v>
      </c>
      <c r="M5495" s="275">
        <v>0.86821499999999996</v>
      </c>
      <c r="N5495" s="276">
        <v>4.2064788048635258</v>
      </c>
      <c r="O5495" s="273"/>
      <c r="P5495" s="273"/>
    </row>
    <row r="5496" spans="1:16" s="11" customFormat="1">
      <c r="A5496" s="271">
        <v>5493</v>
      </c>
      <c r="C5496" s="272" t="s">
        <v>729</v>
      </c>
      <c r="D5496" s="272" t="s">
        <v>5105</v>
      </c>
      <c r="E5496" s="272"/>
      <c r="F5496" s="273" t="s">
        <v>9100</v>
      </c>
      <c r="G5496" s="274">
        <v>305712440302</v>
      </c>
      <c r="H5496" s="273" t="s">
        <v>9110</v>
      </c>
      <c r="I5496" s="273" t="s">
        <v>5750</v>
      </c>
      <c r="J5496" s="273" t="s">
        <v>373</v>
      </c>
      <c r="K5496" s="275">
        <v>4.0599999999999997E-2</v>
      </c>
      <c r="L5496" s="275">
        <v>4.0599999999999997E-2</v>
      </c>
      <c r="M5496" s="275">
        <v>3.9773999999999997E-2</v>
      </c>
      <c r="N5496" s="276">
        <v>2.0344827586206904</v>
      </c>
      <c r="O5496" s="273"/>
      <c r="P5496" s="273"/>
    </row>
    <row r="5497" spans="1:16" s="11" customFormat="1">
      <c r="A5497" s="271">
        <v>5494</v>
      </c>
      <c r="C5497" s="272" t="s">
        <v>729</v>
      </c>
      <c r="D5497" s="272" t="s">
        <v>5105</v>
      </c>
      <c r="E5497" s="272"/>
      <c r="F5497" s="273" t="s">
        <v>9102</v>
      </c>
      <c r="G5497" s="274">
        <v>305712140302</v>
      </c>
      <c r="H5497" s="273" t="s">
        <v>9111</v>
      </c>
      <c r="I5497" s="273" t="s">
        <v>5750</v>
      </c>
      <c r="J5497" s="273" t="s">
        <v>373</v>
      </c>
      <c r="K5497" s="275">
        <v>0.45639999999999997</v>
      </c>
      <c r="L5497" s="275">
        <v>0.45639999999999997</v>
      </c>
      <c r="M5497" s="275">
        <v>0.44855400000000001</v>
      </c>
      <c r="N5497" s="276">
        <v>1.7191060473268984</v>
      </c>
      <c r="O5497" s="273"/>
      <c r="P5497" s="273"/>
    </row>
    <row r="5498" spans="1:16" s="11" customFormat="1">
      <c r="A5498" s="271">
        <v>5495</v>
      </c>
      <c r="C5498" s="272" t="s">
        <v>729</v>
      </c>
      <c r="D5498" s="272" t="s">
        <v>5105</v>
      </c>
      <c r="E5498" s="272"/>
      <c r="F5498" s="273" t="s">
        <v>5154</v>
      </c>
      <c r="G5498" s="274">
        <v>305712140103</v>
      </c>
      <c r="H5498" s="273" t="s">
        <v>9112</v>
      </c>
      <c r="I5498" s="273" t="s">
        <v>5750</v>
      </c>
      <c r="J5498" s="273" t="s">
        <v>373</v>
      </c>
      <c r="K5498" s="275">
        <v>0.87839999999999996</v>
      </c>
      <c r="L5498" s="275">
        <v>0.87839999999999996</v>
      </c>
      <c r="M5498" s="275">
        <v>0.86843700000000001</v>
      </c>
      <c r="N5498" s="276">
        <v>1.1342213114754034</v>
      </c>
      <c r="O5498" s="273"/>
      <c r="P5498" s="273"/>
    </row>
    <row r="5499" spans="1:16" s="11" customFormat="1">
      <c r="A5499" s="271">
        <v>5496</v>
      </c>
      <c r="C5499" s="272" t="s">
        <v>729</v>
      </c>
      <c r="D5499" s="272" t="s">
        <v>5105</v>
      </c>
      <c r="E5499" s="272"/>
      <c r="F5499" s="273" t="s">
        <v>5158</v>
      </c>
      <c r="G5499" s="274">
        <v>305712140204</v>
      </c>
      <c r="H5499" s="273" t="s">
        <v>9113</v>
      </c>
      <c r="I5499" s="273" t="s">
        <v>5750</v>
      </c>
      <c r="J5499" s="273" t="s">
        <v>373</v>
      </c>
      <c r="K5499" s="275">
        <v>0.97599999999999998</v>
      </c>
      <c r="L5499" s="275">
        <v>0.97599999999999998</v>
      </c>
      <c r="M5499" s="275">
        <v>0.96722600000000003</v>
      </c>
      <c r="N5499" s="276">
        <v>0.89897540983606039</v>
      </c>
      <c r="O5499" s="273"/>
      <c r="P5499" s="273"/>
    </row>
    <row r="5500" spans="1:16" s="11" customFormat="1">
      <c r="A5500" s="271">
        <v>5497</v>
      </c>
      <c r="C5500" s="272" t="s">
        <v>729</v>
      </c>
      <c r="D5500" s="272" t="s">
        <v>1559</v>
      </c>
      <c r="E5500" s="272"/>
      <c r="F5500" s="273" t="s">
        <v>5200</v>
      </c>
      <c r="G5500" s="274" t="s">
        <v>9114</v>
      </c>
      <c r="H5500" s="273" t="s">
        <v>9115</v>
      </c>
      <c r="I5500" s="273" t="s">
        <v>5750</v>
      </c>
      <c r="J5500" s="273" t="s">
        <v>373</v>
      </c>
      <c r="K5500" s="275">
        <v>0.2213</v>
      </c>
      <c r="L5500" s="275">
        <v>0.2213</v>
      </c>
      <c r="M5500" s="275">
        <v>0.220327</v>
      </c>
      <c r="N5500" s="276">
        <v>0.43967464979665688</v>
      </c>
      <c r="O5500" s="273"/>
      <c r="P5500" s="273"/>
    </row>
    <row r="5501" spans="1:16" s="11" customFormat="1">
      <c r="A5501" s="271">
        <v>5498</v>
      </c>
      <c r="C5501" s="272" t="s">
        <v>729</v>
      </c>
      <c r="D5501" s="272" t="s">
        <v>1559</v>
      </c>
      <c r="E5501" s="272"/>
      <c r="F5501" s="273" t="s">
        <v>9116</v>
      </c>
      <c r="G5501" s="274" t="s">
        <v>9117</v>
      </c>
      <c r="H5501" s="273" t="s">
        <v>9118</v>
      </c>
      <c r="I5501" s="273" t="s">
        <v>5750</v>
      </c>
      <c r="J5501" s="273" t="s">
        <v>373</v>
      </c>
      <c r="K5501" s="275">
        <v>0.18657299999999999</v>
      </c>
      <c r="L5501" s="275">
        <v>0.18657299999999999</v>
      </c>
      <c r="M5501" s="275">
        <v>0.182972</v>
      </c>
      <c r="N5501" s="276">
        <v>1.9300756272343764</v>
      </c>
      <c r="O5501" s="273"/>
      <c r="P5501" s="273"/>
    </row>
    <row r="5502" spans="1:16" s="11" customFormat="1">
      <c r="A5502" s="271">
        <v>5499</v>
      </c>
      <c r="C5502" s="272" t="s">
        <v>729</v>
      </c>
      <c r="D5502" s="272" t="s">
        <v>1559</v>
      </c>
      <c r="E5502" s="272"/>
      <c r="F5502" s="273" t="s">
        <v>9116</v>
      </c>
      <c r="G5502" s="274" t="s">
        <v>9119</v>
      </c>
      <c r="H5502" s="273" t="s">
        <v>10949</v>
      </c>
      <c r="I5502" s="273" t="s">
        <v>9895</v>
      </c>
      <c r="J5502" s="273" t="s">
        <v>373</v>
      </c>
      <c r="K5502" s="275">
        <v>0.98099999999999998</v>
      </c>
      <c r="L5502" s="275">
        <v>0.98099999999999998</v>
      </c>
      <c r="M5502" s="275">
        <v>0.96308300000000002</v>
      </c>
      <c r="N5502" s="276">
        <v>1.8264016309887827</v>
      </c>
      <c r="O5502" s="273"/>
      <c r="P5502" s="273"/>
    </row>
    <row r="5503" spans="1:16" s="11" customFormat="1">
      <c r="A5503" s="271">
        <v>5500</v>
      </c>
      <c r="C5503" s="272" t="s">
        <v>729</v>
      </c>
      <c r="D5503" s="272" t="s">
        <v>1559</v>
      </c>
      <c r="E5503" s="272"/>
      <c r="F5503" s="273" t="s">
        <v>9120</v>
      </c>
      <c r="G5503" s="274" t="s">
        <v>9121</v>
      </c>
      <c r="H5503" s="273" t="s">
        <v>9122</v>
      </c>
      <c r="I5503" s="273" t="s">
        <v>5750</v>
      </c>
      <c r="J5503" s="273" t="s">
        <v>373</v>
      </c>
      <c r="K5503" s="275">
        <v>0.37109999999999999</v>
      </c>
      <c r="L5503" s="275">
        <v>0.37109999999999999</v>
      </c>
      <c r="M5503" s="275">
        <v>0.26689600000000002</v>
      </c>
      <c r="N5503" s="276">
        <v>28.079762867151704</v>
      </c>
      <c r="O5503" s="273"/>
      <c r="P5503" s="273"/>
    </row>
    <row r="5504" spans="1:16" s="11" customFormat="1">
      <c r="A5504" s="271">
        <v>5501</v>
      </c>
      <c r="C5504" s="272" t="s">
        <v>729</v>
      </c>
      <c r="D5504" s="272" t="s">
        <v>1559</v>
      </c>
      <c r="E5504" s="272"/>
      <c r="F5504" s="273" t="s">
        <v>9123</v>
      </c>
      <c r="G5504" s="274" t="s">
        <v>9124</v>
      </c>
      <c r="H5504" s="273" t="s">
        <v>9125</v>
      </c>
      <c r="I5504" s="273" t="s">
        <v>5750</v>
      </c>
      <c r="J5504" s="273" t="s">
        <v>373</v>
      </c>
      <c r="K5504" s="275">
        <v>0.2266</v>
      </c>
      <c r="L5504" s="275">
        <v>0.2266</v>
      </c>
      <c r="M5504" s="275">
        <v>0.17095299999999999</v>
      </c>
      <c r="N5504" s="276">
        <v>24.55736981465137</v>
      </c>
      <c r="O5504" s="273"/>
      <c r="P5504" s="273"/>
    </row>
    <row r="5505" spans="1:16" s="11" customFormat="1">
      <c r="A5505" s="271">
        <v>5502</v>
      </c>
      <c r="C5505" s="272" t="s">
        <v>729</v>
      </c>
      <c r="D5505" s="272" t="s">
        <v>1559</v>
      </c>
      <c r="E5505" s="272"/>
      <c r="F5505" s="273" t="s">
        <v>5163</v>
      </c>
      <c r="G5505" s="274" t="s">
        <v>9126</v>
      </c>
      <c r="H5505" s="273" t="s">
        <v>9127</v>
      </c>
      <c r="I5505" s="273" t="s">
        <v>5750</v>
      </c>
      <c r="J5505" s="273" t="s">
        <v>373</v>
      </c>
      <c r="K5505" s="275">
        <v>0.65720000000000001</v>
      </c>
      <c r="L5505" s="275">
        <v>0.65720000000000001</v>
      </c>
      <c r="M5505" s="275">
        <v>0.52226799999999995</v>
      </c>
      <c r="N5505" s="276">
        <v>20.531345100426059</v>
      </c>
      <c r="O5505" s="273"/>
      <c r="P5505" s="273"/>
    </row>
    <row r="5506" spans="1:16" s="11" customFormat="1">
      <c r="A5506" s="271">
        <v>5503</v>
      </c>
      <c r="C5506" s="272" t="s">
        <v>729</v>
      </c>
      <c r="D5506" s="272" t="s">
        <v>1559</v>
      </c>
      <c r="E5506" s="272"/>
      <c r="F5506" s="273" t="s">
        <v>9123</v>
      </c>
      <c r="G5506" s="274" t="s">
        <v>9128</v>
      </c>
      <c r="H5506" s="273" t="s">
        <v>9129</v>
      </c>
      <c r="I5506" s="273" t="s">
        <v>5750</v>
      </c>
      <c r="J5506" s="273" t="s">
        <v>373</v>
      </c>
      <c r="K5506" s="275">
        <v>0.74139999999999995</v>
      </c>
      <c r="L5506" s="275">
        <v>0.74139999999999995</v>
      </c>
      <c r="M5506" s="275">
        <v>0.60482599999999997</v>
      </c>
      <c r="N5506" s="276">
        <v>18.421095225249527</v>
      </c>
      <c r="O5506" s="273"/>
      <c r="P5506" s="273"/>
    </row>
    <row r="5507" spans="1:16" s="11" customFormat="1">
      <c r="A5507" s="271">
        <v>5504</v>
      </c>
      <c r="C5507" s="272" t="s">
        <v>729</v>
      </c>
      <c r="D5507" s="272" t="s">
        <v>1559</v>
      </c>
      <c r="E5507" s="272"/>
      <c r="F5507" s="273" t="s">
        <v>5200</v>
      </c>
      <c r="G5507" s="274" t="s">
        <v>9130</v>
      </c>
      <c r="H5507" s="273" t="s">
        <v>9131</v>
      </c>
      <c r="I5507" s="273" t="s">
        <v>5750</v>
      </c>
      <c r="J5507" s="273" t="s">
        <v>373</v>
      </c>
      <c r="K5507" s="275">
        <v>1.2702</v>
      </c>
      <c r="L5507" s="275">
        <v>1.2702</v>
      </c>
      <c r="M5507" s="275">
        <v>1.0588120000000001</v>
      </c>
      <c r="N5507" s="276">
        <v>16.642103605731371</v>
      </c>
      <c r="O5507" s="273"/>
      <c r="P5507" s="273"/>
    </row>
    <row r="5508" spans="1:16" s="11" customFormat="1">
      <c r="A5508" s="271">
        <v>5505</v>
      </c>
      <c r="C5508" s="272" t="s">
        <v>729</v>
      </c>
      <c r="D5508" s="272" t="s">
        <v>1559</v>
      </c>
      <c r="E5508" s="272"/>
      <c r="F5508" s="273" t="s">
        <v>9132</v>
      </c>
      <c r="G5508" s="274" t="s">
        <v>9133</v>
      </c>
      <c r="H5508" s="273" t="s">
        <v>9134</v>
      </c>
      <c r="I5508" s="273" t="s">
        <v>5750</v>
      </c>
      <c r="J5508" s="273" t="s">
        <v>373</v>
      </c>
      <c r="K5508" s="275">
        <v>1.4767999999999999</v>
      </c>
      <c r="L5508" s="275">
        <v>1.4767999999999999</v>
      </c>
      <c r="M5508" s="275">
        <v>1.2482390000000001</v>
      </c>
      <c r="N5508" s="276">
        <v>15.476774106175501</v>
      </c>
      <c r="O5508" s="273"/>
      <c r="P5508" s="273"/>
    </row>
    <row r="5509" spans="1:16" s="11" customFormat="1">
      <c r="A5509" s="271">
        <v>5506</v>
      </c>
      <c r="C5509" s="272" t="s">
        <v>729</v>
      </c>
      <c r="D5509" s="272" t="s">
        <v>1559</v>
      </c>
      <c r="E5509" s="272"/>
      <c r="F5509" s="273" t="s">
        <v>9123</v>
      </c>
      <c r="G5509" s="274" t="s">
        <v>9135</v>
      </c>
      <c r="H5509" s="273" t="s">
        <v>9136</v>
      </c>
      <c r="I5509" s="273" t="s">
        <v>5750</v>
      </c>
      <c r="J5509" s="273" t="s">
        <v>373</v>
      </c>
      <c r="K5509" s="275">
        <v>1.1968000000000001</v>
      </c>
      <c r="L5509" s="275">
        <v>1.1968000000000001</v>
      </c>
      <c r="M5509" s="275">
        <v>1.0119899999999999</v>
      </c>
      <c r="N5509" s="276">
        <v>15.442012032085572</v>
      </c>
      <c r="O5509" s="273"/>
      <c r="P5509" s="273"/>
    </row>
    <row r="5510" spans="1:16" s="11" customFormat="1">
      <c r="A5510" s="271">
        <v>5507</v>
      </c>
      <c r="C5510" s="272" t="s">
        <v>729</v>
      </c>
      <c r="D5510" s="272" t="s">
        <v>1559</v>
      </c>
      <c r="E5510" s="272"/>
      <c r="F5510" s="273" t="s">
        <v>5171</v>
      </c>
      <c r="G5510" s="274" t="s">
        <v>9137</v>
      </c>
      <c r="H5510" s="273" t="s">
        <v>9138</v>
      </c>
      <c r="I5510" s="273" t="s">
        <v>5750</v>
      </c>
      <c r="J5510" s="273" t="s">
        <v>373</v>
      </c>
      <c r="K5510" s="275">
        <v>1.0871999999999999</v>
      </c>
      <c r="L5510" s="275">
        <v>1.0871999999999999</v>
      </c>
      <c r="M5510" s="275">
        <v>0.92898400000000003</v>
      </c>
      <c r="N5510" s="276">
        <v>14.552612214863863</v>
      </c>
      <c r="O5510" s="273"/>
      <c r="P5510" s="273"/>
    </row>
    <row r="5511" spans="1:16" s="11" customFormat="1">
      <c r="A5511" s="271">
        <v>5508</v>
      </c>
      <c r="C5511" s="272" t="s">
        <v>729</v>
      </c>
      <c r="D5511" s="272" t="s">
        <v>1559</v>
      </c>
      <c r="E5511" s="272"/>
      <c r="F5511" s="273" t="s">
        <v>5203</v>
      </c>
      <c r="G5511" s="274" t="s">
        <v>9139</v>
      </c>
      <c r="H5511" s="273" t="s">
        <v>9140</v>
      </c>
      <c r="I5511" s="273" t="s">
        <v>5750</v>
      </c>
      <c r="J5511" s="273" t="s">
        <v>373</v>
      </c>
      <c r="K5511" s="275">
        <v>0.78100000000000003</v>
      </c>
      <c r="L5511" s="275">
        <v>0.78100000000000003</v>
      </c>
      <c r="M5511" s="275">
        <v>0.668713</v>
      </c>
      <c r="N5511" s="276">
        <v>14.377336747759287</v>
      </c>
      <c r="O5511" s="273"/>
      <c r="P5511" s="273"/>
    </row>
    <row r="5512" spans="1:16" s="11" customFormat="1">
      <c r="A5512" s="271">
        <v>5509</v>
      </c>
      <c r="C5512" s="272" t="s">
        <v>729</v>
      </c>
      <c r="D5512" s="272" t="s">
        <v>1559</v>
      </c>
      <c r="E5512" s="272"/>
      <c r="F5512" s="273" t="s">
        <v>9123</v>
      </c>
      <c r="G5512" s="274" t="s">
        <v>9141</v>
      </c>
      <c r="H5512" s="273" t="s">
        <v>9142</v>
      </c>
      <c r="I5512" s="273" t="s">
        <v>5750</v>
      </c>
      <c r="J5512" s="273" t="s">
        <v>373</v>
      </c>
      <c r="K5512" s="275">
        <v>0.753</v>
      </c>
      <c r="L5512" s="275">
        <v>0.753</v>
      </c>
      <c r="M5512" s="275">
        <v>0.64785099999999995</v>
      </c>
      <c r="N5512" s="276">
        <v>13.964010624169992</v>
      </c>
      <c r="O5512" s="273"/>
      <c r="P5512" s="273"/>
    </row>
    <row r="5513" spans="1:16" s="11" customFormat="1">
      <c r="A5513" s="271">
        <v>5510</v>
      </c>
      <c r="C5513" s="272" t="s">
        <v>729</v>
      </c>
      <c r="D5513" s="272" t="s">
        <v>1559</v>
      </c>
      <c r="E5513" s="272"/>
      <c r="F5513" s="273" t="s">
        <v>5203</v>
      </c>
      <c r="G5513" s="274" t="s">
        <v>9143</v>
      </c>
      <c r="H5513" s="273" t="s">
        <v>9144</v>
      </c>
      <c r="I5513" s="273" t="s">
        <v>5750</v>
      </c>
      <c r="J5513" s="273" t="s">
        <v>373</v>
      </c>
      <c r="K5513" s="275">
        <v>1.1053299999999999</v>
      </c>
      <c r="L5513" s="275">
        <v>1.1053299999999999</v>
      </c>
      <c r="M5513" s="275">
        <v>0.95307500000000001</v>
      </c>
      <c r="N5513" s="276">
        <v>13.774619344449162</v>
      </c>
      <c r="O5513" s="273"/>
      <c r="P5513" s="273"/>
    </row>
    <row r="5514" spans="1:16" s="11" customFormat="1">
      <c r="A5514" s="271">
        <v>5511</v>
      </c>
      <c r="C5514" s="272" t="s">
        <v>729</v>
      </c>
      <c r="D5514" s="272" t="s">
        <v>1559</v>
      </c>
      <c r="E5514" s="272"/>
      <c r="F5514" s="273" t="s">
        <v>9145</v>
      </c>
      <c r="G5514" s="274" t="s">
        <v>9146</v>
      </c>
      <c r="H5514" s="273" t="s">
        <v>9147</v>
      </c>
      <c r="I5514" s="273" t="s">
        <v>5750</v>
      </c>
      <c r="J5514" s="273" t="s">
        <v>373</v>
      </c>
      <c r="K5514" s="275">
        <v>0.55940000000000001</v>
      </c>
      <c r="L5514" s="275">
        <v>0.55940000000000001</v>
      </c>
      <c r="M5514" s="275">
        <v>0.48295700000000003</v>
      </c>
      <c r="N5514" s="276">
        <v>13.665176975330709</v>
      </c>
      <c r="O5514" s="273"/>
      <c r="P5514" s="273"/>
    </row>
    <row r="5515" spans="1:16" s="11" customFormat="1">
      <c r="A5515" s="271">
        <v>5512</v>
      </c>
      <c r="C5515" s="272" t="s">
        <v>729</v>
      </c>
      <c r="D5515" s="272" t="s">
        <v>1559</v>
      </c>
      <c r="E5515" s="272"/>
      <c r="F5515" s="273" t="s">
        <v>9132</v>
      </c>
      <c r="G5515" s="274" t="s">
        <v>9148</v>
      </c>
      <c r="H5515" s="273" t="s">
        <v>9149</v>
      </c>
      <c r="I5515" s="273" t="s">
        <v>5750</v>
      </c>
      <c r="J5515" s="273" t="s">
        <v>373</v>
      </c>
      <c r="K5515" s="275">
        <v>1.5182</v>
      </c>
      <c r="L5515" s="275">
        <v>1.5182</v>
      </c>
      <c r="M5515" s="275">
        <v>1.319842</v>
      </c>
      <c r="N5515" s="276">
        <v>13.065340534843898</v>
      </c>
      <c r="O5515" s="273"/>
      <c r="P5515" s="273"/>
    </row>
    <row r="5516" spans="1:16" s="11" customFormat="1">
      <c r="A5516" s="271">
        <v>5513</v>
      </c>
      <c r="C5516" s="272" t="s">
        <v>729</v>
      </c>
      <c r="D5516" s="272" t="s">
        <v>1559</v>
      </c>
      <c r="E5516" s="272"/>
      <c r="F5516" s="273" t="s">
        <v>9120</v>
      </c>
      <c r="G5516" s="274" t="s">
        <v>9150</v>
      </c>
      <c r="H5516" s="273" t="s">
        <v>9151</v>
      </c>
      <c r="I5516" s="273" t="s">
        <v>5750</v>
      </c>
      <c r="J5516" s="273" t="s">
        <v>373</v>
      </c>
      <c r="K5516" s="275">
        <v>0.49380000000000002</v>
      </c>
      <c r="L5516" s="275">
        <v>0.49380000000000002</v>
      </c>
      <c r="M5516" s="275">
        <v>0.434363</v>
      </c>
      <c r="N5516" s="276">
        <v>12.036654515998384</v>
      </c>
      <c r="O5516" s="273"/>
      <c r="P5516" s="273"/>
    </row>
    <row r="5517" spans="1:16" s="11" customFormat="1">
      <c r="A5517" s="271">
        <v>5514</v>
      </c>
      <c r="C5517" s="272" t="s">
        <v>729</v>
      </c>
      <c r="D5517" s="272" t="s">
        <v>1559</v>
      </c>
      <c r="E5517" s="272"/>
      <c r="F5517" s="273" t="s">
        <v>5206</v>
      </c>
      <c r="G5517" s="274" t="s">
        <v>9152</v>
      </c>
      <c r="H5517" s="273" t="s">
        <v>9153</v>
      </c>
      <c r="I5517" s="273" t="s">
        <v>5750</v>
      </c>
      <c r="J5517" s="273" t="s">
        <v>373</v>
      </c>
      <c r="K5517" s="275">
        <v>1.0891999999999999</v>
      </c>
      <c r="L5517" s="275">
        <v>1.0891999999999999</v>
      </c>
      <c r="M5517" s="275">
        <v>0.95983499999999999</v>
      </c>
      <c r="N5517" s="276">
        <v>11.877065736320231</v>
      </c>
      <c r="O5517" s="273"/>
      <c r="P5517" s="273"/>
    </row>
    <row r="5518" spans="1:16" s="11" customFormat="1">
      <c r="A5518" s="271">
        <v>5515</v>
      </c>
      <c r="C5518" s="272" t="s">
        <v>729</v>
      </c>
      <c r="D5518" s="272" t="s">
        <v>1559</v>
      </c>
      <c r="E5518" s="272"/>
      <c r="F5518" s="273" t="s">
        <v>5203</v>
      </c>
      <c r="G5518" s="274" t="s">
        <v>9154</v>
      </c>
      <c r="H5518" s="273" t="s">
        <v>9155</v>
      </c>
      <c r="I5518" s="273" t="s">
        <v>5750</v>
      </c>
      <c r="J5518" s="273" t="s">
        <v>373</v>
      </c>
      <c r="K5518" s="275">
        <v>1.2441500000000001</v>
      </c>
      <c r="L5518" s="275">
        <v>1.2441500000000001</v>
      </c>
      <c r="M5518" s="275">
        <v>1.10097</v>
      </c>
      <c r="N5518" s="276">
        <v>11.508258650484272</v>
      </c>
      <c r="O5518" s="273"/>
      <c r="P5518" s="273"/>
    </row>
    <row r="5519" spans="1:16" s="11" customFormat="1">
      <c r="A5519" s="271">
        <v>5516</v>
      </c>
      <c r="C5519" s="272" t="s">
        <v>729</v>
      </c>
      <c r="D5519" s="272" t="s">
        <v>1559</v>
      </c>
      <c r="E5519" s="272"/>
      <c r="F5519" s="273" t="s">
        <v>9156</v>
      </c>
      <c r="G5519" s="274" t="s">
        <v>9157</v>
      </c>
      <c r="H5519" s="273" t="s">
        <v>9158</v>
      </c>
      <c r="I5519" s="273" t="s">
        <v>5750</v>
      </c>
      <c r="J5519" s="273" t="s">
        <v>373</v>
      </c>
      <c r="K5519" s="275">
        <v>0.746</v>
      </c>
      <c r="L5519" s="275">
        <v>0.746</v>
      </c>
      <c r="M5519" s="275">
        <v>0.66329099999999996</v>
      </c>
      <c r="N5519" s="276">
        <v>11.086997319034857</v>
      </c>
      <c r="O5519" s="273"/>
      <c r="P5519" s="273"/>
    </row>
    <row r="5520" spans="1:16" s="11" customFormat="1">
      <c r="A5520" s="271">
        <v>5517</v>
      </c>
      <c r="C5520" s="272" t="s">
        <v>729</v>
      </c>
      <c r="D5520" s="272" t="s">
        <v>1559</v>
      </c>
      <c r="E5520" s="272"/>
      <c r="F5520" s="273" t="s">
        <v>5163</v>
      </c>
      <c r="G5520" s="274" t="s">
        <v>9159</v>
      </c>
      <c r="H5520" s="273" t="s">
        <v>9160</v>
      </c>
      <c r="I5520" s="273" t="s">
        <v>5750</v>
      </c>
      <c r="J5520" s="273" t="s">
        <v>373</v>
      </c>
      <c r="K5520" s="275">
        <v>0.57240000000000002</v>
      </c>
      <c r="L5520" s="275">
        <v>0.57240000000000002</v>
      </c>
      <c r="M5520" s="275">
        <v>0.50950799999999996</v>
      </c>
      <c r="N5520" s="276">
        <v>10.98742138364781</v>
      </c>
      <c r="O5520" s="273"/>
      <c r="P5520" s="273"/>
    </row>
    <row r="5521" spans="1:16" s="11" customFormat="1">
      <c r="A5521" s="271">
        <v>5518</v>
      </c>
      <c r="C5521" s="272" t="s">
        <v>729</v>
      </c>
      <c r="D5521" s="272" t="s">
        <v>1559</v>
      </c>
      <c r="E5521" s="272"/>
      <c r="F5521" s="273" t="s">
        <v>5160</v>
      </c>
      <c r="G5521" s="274" t="s">
        <v>9161</v>
      </c>
      <c r="H5521" s="273" t="s">
        <v>9162</v>
      </c>
      <c r="I5521" s="273" t="s">
        <v>5750</v>
      </c>
      <c r="J5521" s="273" t="s">
        <v>373</v>
      </c>
      <c r="K5521" s="275">
        <v>1.3984000000000001</v>
      </c>
      <c r="L5521" s="275">
        <v>1.3984000000000001</v>
      </c>
      <c r="M5521" s="275">
        <v>1.2451140000000001</v>
      </c>
      <c r="N5521" s="276">
        <v>10.961527459954235</v>
      </c>
      <c r="O5521" s="273"/>
      <c r="P5521" s="273"/>
    </row>
    <row r="5522" spans="1:16" s="11" customFormat="1">
      <c r="A5522" s="271">
        <v>5519</v>
      </c>
      <c r="C5522" s="272" t="s">
        <v>729</v>
      </c>
      <c r="D5522" s="272" t="s">
        <v>1559</v>
      </c>
      <c r="E5522" s="272"/>
      <c r="F5522" s="273" t="s">
        <v>5203</v>
      </c>
      <c r="G5522" s="274" t="s">
        <v>9163</v>
      </c>
      <c r="H5522" s="273" t="s">
        <v>9164</v>
      </c>
      <c r="I5522" s="273" t="s">
        <v>5750</v>
      </c>
      <c r="J5522" s="273" t="s">
        <v>373</v>
      </c>
      <c r="K5522" s="275">
        <v>1.2704</v>
      </c>
      <c r="L5522" s="275">
        <v>1.2704</v>
      </c>
      <c r="M5522" s="275">
        <v>1.1360920000000001</v>
      </c>
      <c r="N5522" s="276">
        <v>10.572103274559185</v>
      </c>
      <c r="O5522" s="273"/>
      <c r="P5522" s="273"/>
    </row>
    <row r="5523" spans="1:16" s="11" customFormat="1">
      <c r="A5523" s="271">
        <v>5520</v>
      </c>
      <c r="C5523" s="272" t="s">
        <v>729</v>
      </c>
      <c r="D5523" s="272" t="s">
        <v>1559</v>
      </c>
      <c r="E5523" s="272"/>
      <c r="F5523" s="273" t="s">
        <v>5206</v>
      </c>
      <c r="G5523" s="274" t="s">
        <v>9165</v>
      </c>
      <c r="H5523" s="273" t="s">
        <v>9166</v>
      </c>
      <c r="I5523" s="273" t="s">
        <v>5750</v>
      </c>
      <c r="J5523" s="273" t="s">
        <v>373</v>
      </c>
      <c r="K5523" s="275">
        <v>1.3959950000000001</v>
      </c>
      <c r="L5523" s="275">
        <v>1.3959950000000001</v>
      </c>
      <c r="M5523" s="275">
        <v>1.257215</v>
      </c>
      <c r="N5523" s="276">
        <v>9.9412963513479706</v>
      </c>
      <c r="O5523" s="273"/>
      <c r="P5523" s="273"/>
    </row>
    <row r="5524" spans="1:16" s="11" customFormat="1">
      <c r="A5524" s="271">
        <v>5521</v>
      </c>
      <c r="C5524" s="272" t="s">
        <v>729</v>
      </c>
      <c r="D5524" s="272" t="s">
        <v>1559</v>
      </c>
      <c r="E5524" s="272"/>
      <c r="F5524" s="273" t="s">
        <v>5160</v>
      </c>
      <c r="G5524" s="274" t="s">
        <v>9167</v>
      </c>
      <c r="H5524" s="273" t="s">
        <v>9168</v>
      </c>
      <c r="I5524" s="273" t="s">
        <v>5750</v>
      </c>
      <c r="J5524" s="273" t="s">
        <v>373</v>
      </c>
      <c r="K5524" s="275">
        <v>0.86980000000000002</v>
      </c>
      <c r="L5524" s="275">
        <v>0.86980000000000002</v>
      </c>
      <c r="M5524" s="275">
        <v>0.78450600000000004</v>
      </c>
      <c r="N5524" s="276">
        <v>9.8061623361692316</v>
      </c>
      <c r="O5524" s="273"/>
      <c r="P5524" s="273"/>
    </row>
    <row r="5525" spans="1:16" s="11" customFormat="1">
      <c r="A5525" s="271">
        <v>5522</v>
      </c>
      <c r="C5525" s="272" t="s">
        <v>729</v>
      </c>
      <c r="D5525" s="272" t="s">
        <v>1559</v>
      </c>
      <c r="E5525" s="272"/>
      <c r="F5525" s="273" t="s">
        <v>5163</v>
      </c>
      <c r="G5525" s="274" t="s">
        <v>9169</v>
      </c>
      <c r="H5525" s="273" t="s">
        <v>8685</v>
      </c>
      <c r="I5525" s="273" t="s">
        <v>5750</v>
      </c>
      <c r="J5525" s="273" t="s">
        <v>373</v>
      </c>
      <c r="K5525" s="275">
        <v>0.60060000000000002</v>
      </c>
      <c r="L5525" s="275">
        <v>0.60060000000000002</v>
      </c>
      <c r="M5525" s="275">
        <v>0.54280300000000004</v>
      </c>
      <c r="N5525" s="276">
        <v>9.6232101232101215</v>
      </c>
      <c r="O5525" s="273"/>
      <c r="P5525" s="273"/>
    </row>
    <row r="5526" spans="1:16" s="11" customFormat="1">
      <c r="A5526" s="271">
        <v>5523</v>
      </c>
      <c r="C5526" s="272" t="s">
        <v>729</v>
      </c>
      <c r="D5526" s="272" t="s">
        <v>1559</v>
      </c>
      <c r="E5526" s="272"/>
      <c r="F5526" s="273" t="s">
        <v>9120</v>
      </c>
      <c r="G5526" s="274" t="s">
        <v>9170</v>
      </c>
      <c r="H5526" s="273" t="s">
        <v>9171</v>
      </c>
      <c r="I5526" s="273" t="s">
        <v>5750</v>
      </c>
      <c r="J5526" s="273" t="s">
        <v>373</v>
      </c>
      <c r="K5526" s="275">
        <v>0.71060000000000001</v>
      </c>
      <c r="L5526" s="275">
        <v>0.71060000000000001</v>
      </c>
      <c r="M5526" s="275">
        <v>0.64400800000000002</v>
      </c>
      <c r="N5526" s="276">
        <v>9.3712355755699388</v>
      </c>
      <c r="O5526" s="273"/>
      <c r="P5526" s="273"/>
    </row>
    <row r="5527" spans="1:16" s="11" customFormat="1">
      <c r="A5527" s="271">
        <v>5524</v>
      </c>
      <c r="C5527" s="272" t="s">
        <v>729</v>
      </c>
      <c r="D5527" s="272" t="s">
        <v>1559</v>
      </c>
      <c r="E5527" s="272"/>
      <c r="F5527" s="273" t="s">
        <v>5171</v>
      </c>
      <c r="G5527" s="274" t="s">
        <v>9172</v>
      </c>
      <c r="H5527" s="273" t="s">
        <v>9173</v>
      </c>
      <c r="I5527" s="273" t="s">
        <v>5750</v>
      </c>
      <c r="J5527" s="273" t="s">
        <v>373</v>
      </c>
      <c r="K5527" s="275">
        <v>1.3263499999999999</v>
      </c>
      <c r="L5527" s="275">
        <v>1.3263499999999999</v>
      </c>
      <c r="M5527" s="275">
        <v>1.207155</v>
      </c>
      <c r="N5527" s="276">
        <v>8.9866928035586344</v>
      </c>
      <c r="O5527" s="273"/>
      <c r="P5527" s="273"/>
    </row>
    <row r="5528" spans="1:16" s="11" customFormat="1">
      <c r="A5528" s="271">
        <v>5525</v>
      </c>
      <c r="C5528" s="272" t="s">
        <v>729</v>
      </c>
      <c r="D5528" s="272" t="s">
        <v>1559</v>
      </c>
      <c r="E5528" s="272"/>
      <c r="F5528" s="273" t="s">
        <v>5179</v>
      </c>
      <c r="G5528" s="274" t="s">
        <v>9174</v>
      </c>
      <c r="H5528" s="273" t="s">
        <v>6411</v>
      </c>
      <c r="I5528" s="273" t="s">
        <v>5750</v>
      </c>
      <c r="J5528" s="273" t="s">
        <v>373</v>
      </c>
      <c r="K5528" s="275">
        <v>0.6502</v>
      </c>
      <c r="L5528" s="275">
        <v>0.6502</v>
      </c>
      <c r="M5528" s="275">
        <v>0.59225000000000005</v>
      </c>
      <c r="N5528" s="276">
        <v>8.9126422639187854</v>
      </c>
      <c r="O5528" s="273"/>
      <c r="P5528" s="273"/>
    </row>
    <row r="5529" spans="1:16" s="11" customFormat="1">
      <c r="A5529" s="271">
        <v>5526</v>
      </c>
      <c r="C5529" s="272" t="s">
        <v>729</v>
      </c>
      <c r="D5529" s="272" t="s">
        <v>1559</v>
      </c>
      <c r="E5529" s="272"/>
      <c r="F5529" s="273" t="s">
        <v>5179</v>
      </c>
      <c r="G5529" s="274" t="s">
        <v>9175</v>
      </c>
      <c r="H5529" s="273" t="s">
        <v>9176</v>
      </c>
      <c r="I5529" s="273" t="s">
        <v>5750</v>
      </c>
      <c r="J5529" s="273" t="s">
        <v>373</v>
      </c>
      <c r="K5529" s="275">
        <v>0.21465999999999999</v>
      </c>
      <c r="L5529" s="275">
        <v>0.21465999999999999</v>
      </c>
      <c r="M5529" s="275">
        <v>0.19620799999999999</v>
      </c>
      <c r="N5529" s="276">
        <v>8.5959191279232261</v>
      </c>
      <c r="O5529" s="273"/>
      <c r="P5529" s="273"/>
    </row>
    <row r="5530" spans="1:16" s="11" customFormat="1">
      <c r="A5530" s="271">
        <v>5527</v>
      </c>
      <c r="C5530" s="272" t="s">
        <v>729</v>
      </c>
      <c r="D5530" s="272" t="s">
        <v>1559</v>
      </c>
      <c r="E5530" s="272"/>
      <c r="F5530" s="273" t="s">
        <v>9156</v>
      </c>
      <c r="G5530" s="274" t="s">
        <v>9177</v>
      </c>
      <c r="H5530" s="273" t="s">
        <v>9178</v>
      </c>
      <c r="I5530" s="273" t="s">
        <v>5750</v>
      </c>
      <c r="J5530" s="273" t="s">
        <v>373</v>
      </c>
      <c r="K5530" s="275">
        <v>1.2138</v>
      </c>
      <c r="L5530" s="275">
        <v>1.2138</v>
      </c>
      <c r="M5530" s="275">
        <v>1.1102829999999999</v>
      </c>
      <c r="N5530" s="276">
        <v>8.5283407480639379</v>
      </c>
      <c r="O5530" s="273"/>
      <c r="P5530" s="273"/>
    </row>
    <row r="5531" spans="1:16" s="11" customFormat="1">
      <c r="A5531" s="271">
        <v>5528</v>
      </c>
      <c r="C5531" s="272" t="s">
        <v>729</v>
      </c>
      <c r="D5531" s="272" t="s">
        <v>1559</v>
      </c>
      <c r="E5531" s="272"/>
      <c r="F5531" s="273" t="s">
        <v>5203</v>
      </c>
      <c r="G5531" s="274" t="s">
        <v>9179</v>
      </c>
      <c r="H5531" s="273" t="s">
        <v>9180</v>
      </c>
      <c r="I5531" s="273" t="s">
        <v>5750</v>
      </c>
      <c r="J5531" s="273" t="s">
        <v>373</v>
      </c>
      <c r="K5531" s="275">
        <v>0.97160000000000002</v>
      </c>
      <c r="L5531" s="275">
        <v>0.97160000000000002</v>
      </c>
      <c r="M5531" s="275">
        <v>0.89447299999999996</v>
      </c>
      <c r="N5531" s="276">
        <v>7.9381432688349172</v>
      </c>
      <c r="O5531" s="273"/>
      <c r="P5531" s="273"/>
    </row>
    <row r="5532" spans="1:16" s="11" customFormat="1">
      <c r="A5532" s="271">
        <v>5529</v>
      </c>
      <c r="C5532" s="272" t="s">
        <v>729</v>
      </c>
      <c r="D5532" s="272" t="s">
        <v>1559</v>
      </c>
      <c r="E5532" s="272"/>
      <c r="F5532" s="273" t="s">
        <v>5160</v>
      </c>
      <c r="G5532" s="274" t="s">
        <v>9181</v>
      </c>
      <c r="H5532" s="273" t="s">
        <v>9182</v>
      </c>
      <c r="I5532" s="273" t="s">
        <v>5750</v>
      </c>
      <c r="J5532" s="273" t="s">
        <v>373</v>
      </c>
      <c r="K5532" s="275">
        <v>1.23668</v>
      </c>
      <c r="L5532" s="275">
        <v>1.23668</v>
      </c>
      <c r="M5532" s="275">
        <v>1.139146</v>
      </c>
      <c r="N5532" s="276">
        <v>7.886761328718829</v>
      </c>
      <c r="O5532" s="273"/>
      <c r="P5532" s="273"/>
    </row>
    <row r="5533" spans="1:16" s="11" customFormat="1">
      <c r="A5533" s="271">
        <v>5530</v>
      </c>
      <c r="C5533" s="272" t="s">
        <v>729</v>
      </c>
      <c r="D5533" s="272" t="s">
        <v>1559</v>
      </c>
      <c r="E5533" s="272"/>
      <c r="F5533" s="273" t="s">
        <v>9120</v>
      </c>
      <c r="G5533" s="274" t="s">
        <v>9183</v>
      </c>
      <c r="H5533" s="273" t="s">
        <v>9184</v>
      </c>
      <c r="I5533" s="273" t="s">
        <v>5750</v>
      </c>
      <c r="J5533" s="273" t="s">
        <v>373</v>
      </c>
      <c r="K5533" s="275">
        <v>0.63959999999999995</v>
      </c>
      <c r="L5533" s="275">
        <v>0.63959999999999995</v>
      </c>
      <c r="M5533" s="275">
        <v>0.59014</v>
      </c>
      <c r="N5533" s="276">
        <v>7.7329580988117499</v>
      </c>
      <c r="O5533" s="273"/>
      <c r="P5533" s="273"/>
    </row>
    <row r="5534" spans="1:16" s="11" customFormat="1">
      <c r="A5534" s="271">
        <v>5531</v>
      </c>
      <c r="C5534" s="272" t="s">
        <v>729</v>
      </c>
      <c r="D5534" s="272" t="s">
        <v>1559</v>
      </c>
      <c r="E5534" s="272"/>
      <c r="F5534" s="273" t="s">
        <v>9116</v>
      </c>
      <c r="G5534" s="274" t="s">
        <v>9185</v>
      </c>
      <c r="H5534" s="273" t="s">
        <v>9186</v>
      </c>
      <c r="I5534" s="273" t="s">
        <v>5750</v>
      </c>
      <c r="J5534" s="273" t="s">
        <v>373</v>
      </c>
      <c r="K5534" s="275">
        <v>1.7852600000000001</v>
      </c>
      <c r="L5534" s="275">
        <v>1.7852600000000001</v>
      </c>
      <c r="M5534" s="275">
        <v>1.6531229999999999</v>
      </c>
      <c r="N5534" s="276">
        <v>7.4015549555807096</v>
      </c>
      <c r="O5534" s="273"/>
      <c r="P5534" s="273"/>
    </row>
    <row r="5535" spans="1:16" s="11" customFormat="1">
      <c r="A5535" s="271">
        <v>5532</v>
      </c>
      <c r="C5535" s="272" t="s">
        <v>729</v>
      </c>
      <c r="D5535" s="272" t="s">
        <v>1559</v>
      </c>
      <c r="E5535" s="272"/>
      <c r="F5535" s="273" t="s">
        <v>5206</v>
      </c>
      <c r="G5535" s="274" t="s">
        <v>9187</v>
      </c>
      <c r="H5535" s="273" t="s">
        <v>9188</v>
      </c>
      <c r="I5535" s="273" t="s">
        <v>5750</v>
      </c>
      <c r="J5535" s="273" t="s">
        <v>373</v>
      </c>
      <c r="K5535" s="275">
        <v>0.86180000000000001</v>
      </c>
      <c r="L5535" s="275">
        <v>0.86180000000000001</v>
      </c>
      <c r="M5535" s="275">
        <v>0.79846399999999995</v>
      </c>
      <c r="N5535" s="276">
        <v>7.3492689719192459</v>
      </c>
      <c r="O5535" s="273"/>
      <c r="P5535" s="273"/>
    </row>
    <row r="5536" spans="1:16" s="11" customFormat="1">
      <c r="A5536" s="271">
        <v>5533</v>
      </c>
      <c r="C5536" s="272" t="s">
        <v>729</v>
      </c>
      <c r="D5536" s="272" t="s">
        <v>1559</v>
      </c>
      <c r="E5536" s="272"/>
      <c r="F5536" s="273" t="s">
        <v>5171</v>
      </c>
      <c r="G5536" s="274" t="s">
        <v>9189</v>
      </c>
      <c r="H5536" s="273" t="s">
        <v>9190</v>
      </c>
      <c r="I5536" s="273" t="s">
        <v>5750</v>
      </c>
      <c r="J5536" s="273" t="s">
        <v>373</v>
      </c>
      <c r="K5536" s="275">
        <v>1.1124000000000001</v>
      </c>
      <c r="L5536" s="275">
        <v>1.1124000000000001</v>
      </c>
      <c r="M5536" s="275">
        <v>1.033617</v>
      </c>
      <c r="N5536" s="276">
        <v>7.082254584681773</v>
      </c>
      <c r="O5536" s="273"/>
      <c r="P5536" s="273"/>
    </row>
    <row r="5537" spans="1:16" s="11" customFormat="1">
      <c r="A5537" s="271">
        <v>5534</v>
      </c>
      <c r="C5537" s="272" t="s">
        <v>729</v>
      </c>
      <c r="D5537" s="272" t="s">
        <v>1559</v>
      </c>
      <c r="E5537" s="272"/>
      <c r="F5537" s="273" t="s">
        <v>9116</v>
      </c>
      <c r="G5537" s="274" t="s">
        <v>9191</v>
      </c>
      <c r="H5537" s="273" t="s">
        <v>9192</v>
      </c>
      <c r="I5537" s="273" t="s">
        <v>5750</v>
      </c>
      <c r="J5537" s="273" t="s">
        <v>373</v>
      </c>
      <c r="K5537" s="275">
        <v>1.98505</v>
      </c>
      <c r="L5537" s="275">
        <v>1.98505</v>
      </c>
      <c r="M5537" s="275">
        <v>1.848447</v>
      </c>
      <c r="N5537" s="276">
        <v>6.8815898843857859</v>
      </c>
      <c r="O5537" s="273"/>
      <c r="P5537" s="273"/>
    </row>
    <row r="5538" spans="1:16" s="11" customFormat="1">
      <c r="A5538" s="271">
        <v>5535</v>
      </c>
      <c r="C5538" s="272" t="s">
        <v>729</v>
      </c>
      <c r="D5538" s="272" t="s">
        <v>1559</v>
      </c>
      <c r="E5538" s="272"/>
      <c r="F5538" s="273" t="s">
        <v>5179</v>
      </c>
      <c r="G5538" s="274" t="s">
        <v>9193</v>
      </c>
      <c r="H5538" s="273" t="s">
        <v>9194</v>
      </c>
      <c r="I5538" s="273" t="s">
        <v>5750</v>
      </c>
      <c r="J5538" s="273" t="s">
        <v>373</v>
      </c>
      <c r="K5538" s="275">
        <v>0.99219999999999997</v>
      </c>
      <c r="L5538" s="275">
        <v>0.99219999999999997</v>
      </c>
      <c r="M5538" s="275">
        <v>0.92620599999999997</v>
      </c>
      <c r="N5538" s="276">
        <v>6.6512799838742183</v>
      </c>
      <c r="O5538" s="273"/>
      <c r="P5538" s="273"/>
    </row>
    <row r="5539" spans="1:16" s="11" customFormat="1">
      <c r="A5539" s="271">
        <v>5536</v>
      </c>
      <c r="C5539" s="272" t="s">
        <v>729</v>
      </c>
      <c r="D5539" s="272" t="s">
        <v>1559</v>
      </c>
      <c r="E5539" s="272"/>
      <c r="F5539" s="273" t="s">
        <v>9156</v>
      </c>
      <c r="G5539" s="274" t="s">
        <v>9195</v>
      </c>
      <c r="H5539" s="273" t="s">
        <v>9196</v>
      </c>
      <c r="I5539" s="273" t="s">
        <v>5750</v>
      </c>
      <c r="J5539" s="273" t="s">
        <v>373</v>
      </c>
      <c r="K5539" s="275">
        <v>1.797715</v>
      </c>
      <c r="L5539" s="275">
        <v>1.797715</v>
      </c>
      <c r="M5539" s="275">
        <v>1.6881390000000001</v>
      </c>
      <c r="N5539" s="276">
        <v>6.0952931916349309</v>
      </c>
      <c r="O5539" s="273"/>
      <c r="P5539" s="273"/>
    </row>
    <row r="5540" spans="1:16" s="11" customFormat="1">
      <c r="A5540" s="271">
        <v>5537</v>
      </c>
      <c r="C5540" s="272" t="s">
        <v>729</v>
      </c>
      <c r="D5540" s="272" t="s">
        <v>1559</v>
      </c>
      <c r="E5540" s="272"/>
      <c r="F5540" s="273" t="s">
        <v>5173</v>
      </c>
      <c r="G5540" s="274" t="s">
        <v>9197</v>
      </c>
      <c r="H5540" s="273" t="s">
        <v>9198</v>
      </c>
      <c r="I5540" s="273" t="s">
        <v>5750</v>
      </c>
      <c r="J5540" s="273" t="s">
        <v>373</v>
      </c>
      <c r="K5540" s="275">
        <v>0.87880000000000003</v>
      </c>
      <c r="L5540" s="275">
        <v>0.87880000000000003</v>
      </c>
      <c r="M5540" s="275">
        <v>0.82780100000000001</v>
      </c>
      <c r="N5540" s="276">
        <v>5.8032544378698248</v>
      </c>
      <c r="O5540" s="273"/>
      <c r="P5540" s="273"/>
    </row>
    <row r="5541" spans="1:16" s="11" customFormat="1">
      <c r="A5541" s="271">
        <v>5538</v>
      </c>
      <c r="C5541" s="272" t="s">
        <v>729</v>
      </c>
      <c r="D5541" s="272" t="s">
        <v>1559</v>
      </c>
      <c r="E5541" s="272"/>
      <c r="F5541" s="273" t="s">
        <v>5166</v>
      </c>
      <c r="G5541" s="274" t="s">
        <v>9199</v>
      </c>
      <c r="H5541" s="273" t="s">
        <v>9200</v>
      </c>
      <c r="I5541" s="273" t="s">
        <v>5750</v>
      </c>
      <c r="J5541" s="273" t="s">
        <v>373</v>
      </c>
      <c r="K5541" s="275">
        <v>1.5474000000000001</v>
      </c>
      <c r="L5541" s="275">
        <v>1.5474000000000001</v>
      </c>
      <c r="M5541" s="275">
        <v>1.462342</v>
      </c>
      <c r="N5541" s="276">
        <v>5.4968333979578698</v>
      </c>
      <c r="O5541" s="273"/>
      <c r="P5541" s="273"/>
    </row>
    <row r="5542" spans="1:16" s="11" customFormat="1">
      <c r="A5542" s="271">
        <v>5539</v>
      </c>
      <c r="C5542" s="272" t="s">
        <v>729</v>
      </c>
      <c r="D5542" s="272" t="s">
        <v>1559</v>
      </c>
      <c r="E5542" s="272"/>
      <c r="F5542" s="273" t="s">
        <v>5200</v>
      </c>
      <c r="G5542" s="274" t="s">
        <v>9201</v>
      </c>
      <c r="H5542" s="273" t="s">
        <v>9202</v>
      </c>
      <c r="I5542" s="273" t="s">
        <v>5750</v>
      </c>
      <c r="J5542" s="273" t="s">
        <v>373</v>
      </c>
      <c r="K5542" s="275">
        <v>0.85960000000000003</v>
      </c>
      <c r="L5542" s="275">
        <v>0.85960000000000003</v>
      </c>
      <c r="M5542" s="275">
        <v>0.81276099999999996</v>
      </c>
      <c r="N5542" s="276">
        <v>5.4489297347603616</v>
      </c>
      <c r="O5542" s="273"/>
      <c r="P5542" s="273"/>
    </row>
    <row r="5543" spans="1:16" s="11" customFormat="1">
      <c r="A5543" s="271">
        <v>5540</v>
      </c>
      <c r="C5543" s="272" t="s">
        <v>729</v>
      </c>
      <c r="D5543" s="272" t="s">
        <v>1559</v>
      </c>
      <c r="E5543" s="272"/>
      <c r="F5543" s="273" t="s">
        <v>5163</v>
      </c>
      <c r="G5543" s="274" t="s">
        <v>9203</v>
      </c>
      <c r="H5543" s="273" t="s">
        <v>9204</v>
      </c>
      <c r="I5543" s="273" t="s">
        <v>5750</v>
      </c>
      <c r="J5543" s="273" t="s">
        <v>373</v>
      </c>
      <c r="K5543" s="275">
        <v>1.5800000000000002E-2</v>
      </c>
      <c r="L5543" s="275">
        <v>1.5800000000000002E-2</v>
      </c>
      <c r="M5543" s="275">
        <v>1.4984000000000001E-2</v>
      </c>
      <c r="N5543" s="276">
        <v>5.1645569620253209</v>
      </c>
      <c r="O5543" s="273"/>
      <c r="P5543" s="273"/>
    </row>
    <row r="5544" spans="1:16" s="11" customFormat="1">
      <c r="A5544" s="271">
        <v>5541</v>
      </c>
      <c r="C5544" s="272" t="s">
        <v>729</v>
      </c>
      <c r="D5544" s="272" t="s">
        <v>1559</v>
      </c>
      <c r="E5544" s="272"/>
      <c r="F5544" s="273" t="s">
        <v>5171</v>
      </c>
      <c r="G5544" s="274" t="s">
        <v>9205</v>
      </c>
      <c r="H5544" s="273" t="s">
        <v>9206</v>
      </c>
      <c r="I5544" s="273" t="s">
        <v>5750</v>
      </c>
      <c r="J5544" s="273" t="s">
        <v>373</v>
      </c>
      <c r="K5544" s="275">
        <v>0.7964</v>
      </c>
      <c r="L5544" s="275">
        <v>0.7964</v>
      </c>
      <c r="M5544" s="275">
        <v>0.75907599999999997</v>
      </c>
      <c r="N5544" s="276">
        <v>4.6865896534404854</v>
      </c>
      <c r="O5544" s="273"/>
      <c r="P5544" s="273"/>
    </row>
    <row r="5545" spans="1:16" s="11" customFormat="1">
      <c r="A5545" s="271">
        <v>5542</v>
      </c>
      <c r="C5545" s="272" t="s">
        <v>729</v>
      </c>
      <c r="D5545" s="272" t="s">
        <v>1559</v>
      </c>
      <c r="E5545" s="272"/>
      <c r="F5545" s="273" t="s">
        <v>5171</v>
      </c>
      <c r="G5545" s="274" t="s">
        <v>9207</v>
      </c>
      <c r="H5545" s="273" t="s">
        <v>5849</v>
      </c>
      <c r="I5545" s="273" t="s">
        <v>5750</v>
      </c>
      <c r="J5545" s="273" t="s">
        <v>373</v>
      </c>
      <c r="K5545" s="275">
        <v>1.0704</v>
      </c>
      <c r="L5545" s="275">
        <v>1.0704</v>
      </c>
      <c r="M5545" s="275">
        <v>1.021466</v>
      </c>
      <c r="N5545" s="276">
        <v>4.5715620328849056</v>
      </c>
      <c r="O5545" s="273"/>
      <c r="P5545" s="273"/>
    </row>
    <row r="5546" spans="1:16" s="11" customFormat="1">
      <c r="A5546" s="271">
        <v>5543</v>
      </c>
      <c r="C5546" s="272" t="s">
        <v>729</v>
      </c>
      <c r="D5546" s="272" t="s">
        <v>1559</v>
      </c>
      <c r="E5546" s="272"/>
      <c r="F5546" s="273" t="s">
        <v>5194</v>
      </c>
      <c r="G5546" s="274" t="s">
        <v>9208</v>
      </c>
      <c r="H5546" s="273" t="s">
        <v>9209</v>
      </c>
      <c r="I5546" s="273" t="s">
        <v>5750</v>
      </c>
      <c r="J5546" s="273" t="s">
        <v>373</v>
      </c>
      <c r="K5546" s="275">
        <v>0.30719999999999997</v>
      </c>
      <c r="L5546" s="275">
        <v>0.30719999999999997</v>
      </c>
      <c r="M5546" s="275">
        <v>0.29338599999999998</v>
      </c>
      <c r="N5546" s="276">
        <v>4.4967447916666643</v>
      </c>
      <c r="O5546" s="273"/>
      <c r="P5546" s="273"/>
    </row>
    <row r="5547" spans="1:16" s="11" customFormat="1">
      <c r="A5547" s="271">
        <v>5544</v>
      </c>
      <c r="C5547" s="272" t="s">
        <v>729</v>
      </c>
      <c r="D5547" s="272" t="s">
        <v>1559</v>
      </c>
      <c r="E5547" s="272"/>
      <c r="F5547" s="273" t="s">
        <v>9145</v>
      </c>
      <c r="G5547" s="274" t="s">
        <v>9210</v>
      </c>
      <c r="H5547" s="273" t="s">
        <v>9211</v>
      </c>
      <c r="I5547" s="273" t="s">
        <v>5750</v>
      </c>
      <c r="J5547" s="273" t="s">
        <v>373</v>
      </c>
      <c r="K5547" s="275">
        <v>0.60160000000000002</v>
      </c>
      <c r="L5547" s="275">
        <v>0.60160000000000002</v>
      </c>
      <c r="M5547" s="275">
        <v>0.57455800000000001</v>
      </c>
      <c r="N5547" s="276">
        <v>4.4950132978723421</v>
      </c>
      <c r="O5547" s="273"/>
      <c r="P5547" s="273"/>
    </row>
    <row r="5548" spans="1:16" s="11" customFormat="1">
      <c r="A5548" s="271">
        <v>5545</v>
      </c>
      <c r="C5548" s="272" t="s">
        <v>729</v>
      </c>
      <c r="D5548" s="272" t="s">
        <v>1559</v>
      </c>
      <c r="E5548" s="272"/>
      <c r="F5548" s="273" t="s">
        <v>5197</v>
      </c>
      <c r="G5548" s="274" t="s">
        <v>9212</v>
      </c>
      <c r="H5548" s="273" t="s">
        <v>9213</v>
      </c>
      <c r="I5548" s="273" t="s">
        <v>5750</v>
      </c>
      <c r="J5548" s="273" t="s">
        <v>373</v>
      </c>
      <c r="K5548" s="275">
        <v>0.74060000000000004</v>
      </c>
      <c r="L5548" s="275">
        <v>0.74060000000000004</v>
      </c>
      <c r="M5548" s="275">
        <v>0.70948900000000004</v>
      </c>
      <c r="N5548" s="276">
        <v>4.200783148798271</v>
      </c>
      <c r="O5548" s="273"/>
      <c r="P5548" s="273"/>
    </row>
    <row r="5549" spans="1:16" s="11" customFormat="1">
      <c r="A5549" s="271">
        <v>5546</v>
      </c>
      <c r="C5549" s="272" t="s">
        <v>729</v>
      </c>
      <c r="D5549" s="272" t="s">
        <v>1559</v>
      </c>
      <c r="E5549" s="272"/>
      <c r="F5549" s="273" t="s">
        <v>5189</v>
      </c>
      <c r="G5549" s="274" t="s">
        <v>9214</v>
      </c>
      <c r="H5549" s="273" t="s">
        <v>5795</v>
      </c>
      <c r="I5549" s="273" t="s">
        <v>5750</v>
      </c>
      <c r="J5549" s="273" t="s">
        <v>373</v>
      </c>
      <c r="K5549" s="275">
        <v>0.46260000000000001</v>
      </c>
      <c r="L5549" s="275">
        <v>0.46260000000000001</v>
      </c>
      <c r="M5549" s="275">
        <v>0.44401000000000002</v>
      </c>
      <c r="N5549" s="276">
        <v>4.0185905750108075</v>
      </c>
      <c r="O5549" s="273"/>
      <c r="P5549" s="273"/>
    </row>
    <row r="5550" spans="1:16" s="11" customFormat="1">
      <c r="A5550" s="271">
        <v>5547</v>
      </c>
      <c r="C5550" s="272" t="s">
        <v>729</v>
      </c>
      <c r="D5550" s="272" t="s">
        <v>1559</v>
      </c>
      <c r="E5550" s="272"/>
      <c r="F5550" s="273" t="s">
        <v>5194</v>
      </c>
      <c r="G5550" s="274" t="s">
        <v>9215</v>
      </c>
      <c r="H5550" s="273" t="s">
        <v>9216</v>
      </c>
      <c r="I5550" s="273" t="s">
        <v>5750</v>
      </c>
      <c r="J5550" s="273" t="s">
        <v>373</v>
      </c>
      <c r="K5550" s="275">
        <v>0.71940000000000004</v>
      </c>
      <c r="L5550" s="275">
        <v>0.71940000000000004</v>
      </c>
      <c r="M5550" s="275">
        <v>0.69387799999999999</v>
      </c>
      <c r="N5550" s="276">
        <v>3.5476786210731226</v>
      </c>
      <c r="O5550" s="273"/>
      <c r="P5550" s="273"/>
    </row>
    <row r="5551" spans="1:16" s="11" customFormat="1">
      <c r="A5551" s="271">
        <v>5548</v>
      </c>
      <c r="C5551" s="272" t="s">
        <v>729</v>
      </c>
      <c r="D5551" s="272" t="s">
        <v>1559</v>
      </c>
      <c r="E5551" s="272"/>
      <c r="F5551" s="273" t="s">
        <v>5166</v>
      </c>
      <c r="G5551" s="274" t="s">
        <v>9217</v>
      </c>
      <c r="H5551" s="273" t="s">
        <v>9218</v>
      </c>
      <c r="I5551" s="273" t="s">
        <v>5750</v>
      </c>
      <c r="J5551" s="273" t="s">
        <v>373</v>
      </c>
      <c r="K5551" s="275">
        <v>0.92120000000000002</v>
      </c>
      <c r="L5551" s="275">
        <v>0.92120000000000002</v>
      </c>
      <c r="M5551" s="275">
        <v>0.89475800000000005</v>
      </c>
      <c r="N5551" s="276">
        <v>2.8703864524533178</v>
      </c>
      <c r="O5551" s="273"/>
      <c r="P5551" s="273"/>
    </row>
    <row r="5552" spans="1:16" s="11" customFormat="1">
      <c r="A5552" s="271">
        <v>5549</v>
      </c>
      <c r="C5552" s="272" t="s">
        <v>729</v>
      </c>
      <c r="D5552" s="272" t="s">
        <v>1559</v>
      </c>
      <c r="E5552" s="272"/>
      <c r="F5552" s="273" t="s">
        <v>5194</v>
      </c>
      <c r="G5552" s="274" t="s">
        <v>9219</v>
      </c>
      <c r="H5552" s="273" t="s">
        <v>9220</v>
      </c>
      <c r="I5552" s="273" t="s">
        <v>5750</v>
      </c>
      <c r="J5552" s="273" t="s">
        <v>373</v>
      </c>
      <c r="K5552" s="275">
        <v>0.77139999999999997</v>
      </c>
      <c r="L5552" s="275">
        <v>0.77139999999999997</v>
      </c>
      <c r="M5552" s="275">
        <v>0.74956500000000004</v>
      </c>
      <c r="N5552" s="276">
        <v>2.8305677988073552</v>
      </c>
      <c r="O5552" s="273"/>
      <c r="P5552" s="273"/>
    </row>
    <row r="5553" spans="1:16" s="11" customFormat="1">
      <c r="A5553" s="271">
        <v>5550</v>
      </c>
      <c r="C5553" s="272" t="s">
        <v>729</v>
      </c>
      <c r="D5553" s="272" t="s">
        <v>1559</v>
      </c>
      <c r="E5553" s="272"/>
      <c r="F5553" s="273" t="s">
        <v>5194</v>
      </c>
      <c r="G5553" s="274" t="s">
        <v>9221</v>
      </c>
      <c r="H5553" s="273" t="s">
        <v>9222</v>
      </c>
      <c r="I5553" s="273" t="s">
        <v>5750</v>
      </c>
      <c r="J5553" s="273" t="s">
        <v>373</v>
      </c>
      <c r="K5553" s="275">
        <v>0.48780000000000001</v>
      </c>
      <c r="L5553" s="275">
        <v>0.48780000000000001</v>
      </c>
      <c r="M5553" s="275">
        <v>0.47550300000000001</v>
      </c>
      <c r="N5553" s="276">
        <v>2.5209102091020914</v>
      </c>
      <c r="O5553" s="273"/>
      <c r="P5553" s="273"/>
    </row>
    <row r="5554" spans="1:16" s="11" customFormat="1">
      <c r="A5554" s="271">
        <v>5551</v>
      </c>
      <c r="C5554" s="272" t="s">
        <v>729</v>
      </c>
      <c r="D5554" s="272" t="s">
        <v>1559</v>
      </c>
      <c r="E5554" s="272"/>
      <c r="F5554" s="273" t="s">
        <v>5197</v>
      </c>
      <c r="G5554" s="274" t="s">
        <v>9223</v>
      </c>
      <c r="H5554" s="273" t="s">
        <v>9224</v>
      </c>
      <c r="I5554" s="273" t="s">
        <v>5750</v>
      </c>
      <c r="J5554" s="273" t="s">
        <v>373</v>
      </c>
      <c r="K5554" s="275">
        <v>1.0132000000000001</v>
      </c>
      <c r="L5554" s="275">
        <v>1.0132000000000001</v>
      </c>
      <c r="M5554" s="275">
        <v>0.98835099999999998</v>
      </c>
      <c r="N5554" s="276">
        <v>2.4525266482432015</v>
      </c>
      <c r="O5554" s="273"/>
      <c r="P5554" s="273"/>
    </row>
    <row r="5555" spans="1:16" s="11" customFormat="1">
      <c r="A5555" s="271">
        <v>5552</v>
      </c>
      <c r="C5555" s="272" t="s">
        <v>729</v>
      </c>
      <c r="D5555" s="272" t="s">
        <v>1559</v>
      </c>
      <c r="E5555" s="272"/>
      <c r="F5555" s="273" t="s">
        <v>5197</v>
      </c>
      <c r="G5555" s="274" t="s">
        <v>9225</v>
      </c>
      <c r="H5555" s="273" t="s">
        <v>9226</v>
      </c>
      <c r="I5555" s="273" t="s">
        <v>5750</v>
      </c>
      <c r="J5555" s="273" t="s">
        <v>373</v>
      </c>
      <c r="K5555" s="275">
        <v>0.2203</v>
      </c>
      <c r="L5555" s="275">
        <v>0.2203</v>
      </c>
      <c r="M5555" s="275">
        <v>0.214944</v>
      </c>
      <c r="N5555" s="276">
        <v>2.4312301407172039</v>
      </c>
      <c r="O5555" s="273"/>
      <c r="P5555" s="273"/>
    </row>
    <row r="5556" spans="1:16" s="11" customFormat="1">
      <c r="A5556" s="271">
        <v>5553</v>
      </c>
      <c r="C5556" s="272" t="s">
        <v>729</v>
      </c>
      <c r="D5556" s="272" t="s">
        <v>1559</v>
      </c>
      <c r="E5556" s="272"/>
      <c r="F5556" s="273" t="s">
        <v>5197</v>
      </c>
      <c r="G5556" s="274" t="s">
        <v>9227</v>
      </c>
      <c r="H5556" s="273" t="s">
        <v>9228</v>
      </c>
      <c r="I5556" s="273" t="s">
        <v>5750</v>
      </c>
      <c r="J5556" s="273" t="s">
        <v>373</v>
      </c>
      <c r="K5556" s="275">
        <v>1.1952</v>
      </c>
      <c r="L5556" s="275">
        <v>1.1952</v>
      </c>
      <c r="M5556" s="275">
        <v>1.166428</v>
      </c>
      <c r="N5556" s="276">
        <v>2.4072958500669359</v>
      </c>
      <c r="O5556" s="273"/>
      <c r="P5556" s="273"/>
    </row>
    <row r="5557" spans="1:16" s="11" customFormat="1">
      <c r="A5557" s="271">
        <v>5554</v>
      </c>
      <c r="C5557" s="272" t="s">
        <v>729</v>
      </c>
      <c r="D5557" s="272" t="s">
        <v>1559</v>
      </c>
      <c r="E5557" s="272"/>
      <c r="F5557" s="273" t="s">
        <v>5176</v>
      </c>
      <c r="G5557" s="274" t="s">
        <v>9229</v>
      </c>
      <c r="H5557" s="273" t="s">
        <v>9230</v>
      </c>
      <c r="I5557" s="273" t="s">
        <v>5750</v>
      </c>
      <c r="J5557" s="273" t="s">
        <v>373</v>
      </c>
      <c r="K5557" s="275">
        <v>0.57820000000000005</v>
      </c>
      <c r="L5557" s="275">
        <v>0.57820000000000005</v>
      </c>
      <c r="M5557" s="275">
        <v>0.56484500000000004</v>
      </c>
      <c r="N5557" s="276">
        <v>2.3097544102386727</v>
      </c>
      <c r="O5557" s="273"/>
      <c r="P5557" s="273"/>
    </row>
    <row r="5558" spans="1:16" s="11" customFormat="1">
      <c r="A5558" s="271">
        <v>5555</v>
      </c>
      <c r="C5558" s="272" t="s">
        <v>729</v>
      </c>
      <c r="D5558" s="272" t="s">
        <v>1559</v>
      </c>
      <c r="E5558" s="272"/>
      <c r="F5558" s="273" t="s">
        <v>5176</v>
      </c>
      <c r="G5558" s="274" t="s">
        <v>9231</v>
      </c>
      <c r="H5558" s="273" t="s">
        <v>9232</v>
      </c>
      <c r="I5558" s="273" t="s">
        <v>5750</v>
      </c>
      <c r="J5558" s="273" t="s">
        <v>373</v>
      </c>
      <c r="K5558" s="275">
        <v>0.86799999999999999</v>
      </c>
      <c r="L5558" s="275">
        <v>0.86799999999999999</v>
      </c>
      <c r="M5558" s="275">
        <v>0.84830000000000005</v>
      </c>
      <c r="N5558" s="276">
        <v>2.2695852534562144</v>
      </c>
      <c r="O5558" s="273"/>
      <c r="P5558" s="273"/>
    </row>
    <row r="5559" spans="1:16" s="11" customFormat="1">
      <c r="A5559" s="271">
        <v>5556</v>
      </c>
      <c r="C5559" s="272" t="s">
        <v>729</v>
      </c>
      <c r="D5559" s="272" t="s">
        <v>1559</v>
      </c>
      <c r="E5559" s="272"/>
      <c r="F5559" s="273" t="s">
        <v>5189</v>
      </c>
      <c r="G5559" s="274" t="s">
        <v>9233</v>
      </c>
      <c r="H5559" s="273" t="s">
        <v>9234</v>
      </c>
      <c r="I5559" s="273" t="s">
        <v>5750</v>
      </c>
      <c r="J5559" s="273" t="s">
        <v>373</v>
      </c>
      <c r="K5559" s="275">
        <v>0.99944</v>
      </c>
      <c r="L5559" s="275">
        <v>0.99944</v>
      </c>
      <c r="M5559" s="275">
        <v>0.97788399999999998</v>
      </c>
      <c r="N5559" s="276">
        <v>2.1568078123749319</v>
      </c>
      <c r="O5559" s="273"/>
      <c r="P5559" s="273"/>
    </row>
    <row r="5560" spans="1:16" s="11" customFormat="1">
      <c r="A5560" s="271">
        <v>5557</v>
      </c>
      <c r="C5560" s="272" t="s">
        <v>729</v>
      </c>
      <c r="D5560" s="272" t="s">
        <v>1559</v>
      </c>
      <c r="E5560" s="272"/>
      <c r="F5560" s="273" t="s">
        <v>5197</v>
      </c>
      <c r="G5560" s="274" t="s">
        <v>9235</v>
      </c>
      <c r="H5560" s="273" t="s">
        <v>9236</v>
      </c>
      <c r="I5560" s="273" t="s">
        <v>5750</v>
      </c>
      <c r="J5560" s="273" t="s">
        <v>373</v>
      </c>
      <c r="K5560" s="275">
        <v>0.98240000000000005</v>
      </c>
      <c r="L5560" s="275">
        <v>0.98240000000000005</v>
      </c>
      <c r="M5560" s="275">
        <v>0.96375599999999995</v>
      </c>
      <c r="N5560" s="276">
        <v>1.8978013029316065</v>
      </c>
      <c r="O5560" s="273"/>
      <c r="P5560" s="273"/>
    </row>
    <row r="5561" spans="1:16" s="11" customFormat="1">
      <c r="A5561" s="271">
        <v>5558</v>
      </c>
      <c r="C5561" s="272" t="s">
        <v>729</v>
      </c>
      <c r="D5561" s="272" t="s">
        <v>1559</v>
      </c>
      <c r="E5561" s="272"/>
      <c r="F5561" s="273" t="s">
        <v>5189</v>
      </c>
      <c r="G5561" s="274" t="s">
        <v>9237</v>
      </c>
      <c r="H5561" s="273" t="s">
        <v>9238</v>
      </c>
      <c r="I5561" s="273" t="s">
        <v>5750</v>
      </c>
      <c r="J5561" s="273" t="s">
        <v>373</v>
      </c>
      <c r="K5561" s="275">
        <v>1.0761499999999999</v>
      </c>
      <c r="L5561" s="275">
        <v>1.0761499999999999</v>
      </c>
      <c r="M5561" s="275">
        <v>1.055849</v>
      </c>
      <c r="N5561" s="276">
        <v>1.886447056637077</v>
      </c>
      <c r="O5561" s="273"/>
      <c r="P5561" s="273"/>
    </row>
    <row r="5562" spans="1:16" s="11" customFormat="1">
      <c r="A5562" s="271">
        <v>5559</v>
      </c>
      <c r="C5562" s="272" t="s">
        <v>729</v>
      </c>
      <c r="D5562" s="272" t="s">
        <v>1559</v>
      </c>
      <c r="E5562" s="272"/>
      <c r="F5562" s="273" t="s">
        <v>5176</v>
      </c>
      <c r="G5562" s="274" t="s">
        <v>9239</v>
      </c>
      <c r="H5562" s="273" t="s">
        <v>9240</v>
      </c>
      <c r="I5562" s="273" t="s">
        <v>5750</v>
      </c>
      <c r="J5562" s="273" t="s">
        <v>373</v>
      </c>
      <c r="K5562" s="275">
        <v>0.69599999999999995</v>
      </c>
      <c r="L5562" s="275">
        <v>0.69599999999999995</v>
      </c>
      <c r="M5562" s="275">
        <v>0.684863</v>
      </c>
      <c r="N5562" s="276">
        <v>1.6001436781609129</v>
      </c>
      <c r="O5562" s="273"/>
      <c r="P5562" s="273"/>
    </row>
    <row r="5563" spans="1:16" s="11" customFormat="1">
      <c r="A5563" s="271">
        <v>5560</v>
      </c>
      <c r="C5563" s="272" t="s">
        <v>729</v>
      </c>
      <c r="D5563" s="272" t="s">
        <v>1559</v>
      </c>
      <c r="E5563" s="272"/>
      <c r="F5563" s="273" t="s">
        <v>9156</v>
      </c>
      <c r="G5563" s="274" t="s">
        <v>9241</v>
      </c>
      <c r="H5563" s="273" t="s">
        <v>9242</v>
      </c>
      <c r="I5563" s="273" t="s">
        <v>5750</v>
      </c>
      <c r="J5563" s="273" t="s">
        <v>373</v>
      </c>
      <c r="K5563" s="275">
        <v>0.59299999999999997</v>
      </c>
      <c r="L5563" s="275">
        <v>0.59299999999999997</v>
      </c>
      <c r="M5563" s="275">
        <v>0.58483499999999999</v>
      </c>
      <c r="N5563" s="276">
        <v>1.3768971332209068</v>
      </c>
      <c r="O5563" s="273"/>
      <c r="P5563" s="273"/>
    </row>
    <row r="5564" spans="1:16" s="11" customFormat="1">
      <c r="A5564" s="271">
        <v>5561</v>
      </c>
      <c r="C5564" s="272" t="s">
        <v>729</v>
      </c>
      <c r="D5564" s="272" t="s">
        <v>1559</v>
      </c>
      <c r="E5564" s="272"/>
      <c r="F5564" s="273" t="s">
        <v>5173</v>
      </c>
      <c r="G5564" s="274" t="s">
        <v>9243</v>
      </c>
      <c r="H5564" s="273" t="s">
        <v>9244</v>
      </c>
      <c r="I5564" s="273" t="s">
        <v>5750</v>
      </c>
      <c r="J5564" s="273" t="s">
        <v>373</v>
      </c>
      <c r="K5564" s="275">
        <v>0.42980000000000002</v>
      </c>
      <c r="L5564" s="275">
        <v>0.42980000000000002</v>
      </c>
      <c r="M5564" s="275">
        <v>0.42701899999999998</v>
      </c>
      <c r="N5564" s="276">
        <v>0.64704513727315804</v>
      </c>
      <c r="O5564" s="273"/>
      <c r="P5564" s="273"/>
    </row>
    <row r="5565" spans="1:16" s="11" customFormat="1">
      <c r="A5565" s="271">
        <v>5562</v>
      </c>
      <c r="C5565" s="272" t="s">
        <v>729</v>
      </c>
      <c r="D5565" s="272" t="s">
        <v>1559</v>
      </c>
      <c r="E5565" s="272"/>
      <c r="F5565" s="273" t="s">
        <v>5163</v>
      </c>
      <c r="G5565" s="274" t="s">
        <v>9245</v>
      </c>
      <c r="H5565" s="273" t="s">
        <v>9246</v>
      </c>
      <c r="I5565" s="273" t="s">
        <v>5750</v>
      </c>
      <c r="J5565" s="273" t="s">
        <v>373</v>
      </c>
      <c r="K5565" s="275">
        <v>1.1563000000000001</v>
      </c>
      <c r="L5565" s="275">
        <v>1.1563000000000001</v>
      </c>
      <c r="M5565" s="275">
        <v>1.1481440000000001</v>
      </c>
      <c r="N5565" s="276">
        <v>0.70535328202024139</v>
      </c>
      <c r="O5565" s="273"/>
      <c r="P5565" s="273"/>
    </row>
    <row r="5566" spans="1:16" s="11" customFormat="1">
      <c r="A5566" s="271">
        <v>5563</v>
      </c>
      <c r="C5566" s="272" t="s">
        <v>729</v>
      </c>
      <c r="D5566" s="272" t="s">
        <v>1559</v>
      </c>
      <c r="E5566" s="272"/>
      <c r="F5566" s="273" t="s">
        <v>5173</v>
      </c>
      <c r="G5566" s="274" t="s">
        <v>9247</v>
      </c>
      <c r="H5566" s="273" t="s">
        <v>6093</v>
      </c>
      <c r="I5566" s="273" t="s">
        <v>5750</v>
      </c>
      <c r="J5566" s="273" t="s">
        <v>373</v>
      </c>
      <c r="K5566" s="275">
        <v>0.87558000000000002</v>
      </c>
      <c r="L5566" s="275">
        <v>0.87558000000000002</v>
      </c>
      <c r="M5566" s="275">
        <v>0.84981899999999999</v>
      </c>
      <c r="N5566" s="276">
        <v>2.9421640512574561</v>
      </c>
      <c r="O5566" s="273"/>
      <c r="P5566" s="273"/>
    </row>
    <row r="5567" spans="1:16" s="11" customFormat="1">
      <c r="A5567" s="271">
        <v>5564</v>
      </c>
      <c r="C5567" s="272" t="s">
        <v>729</v>
      </c>
      <c r="D5567" s="272" t="s">
        <v>1559</v>
      </c>
      <c r="E5567" s="272"/>
      <c r="F5567" s="273" t="s">
        <v>9145</v>
      </c>
      <c r="G5567" s="274" t="s">
        <v>9248</v>
      </c>
      <c r="H5567" s="273" t="s">
        <v>9249</v>
      </c>
      <c r="I5567" s="273" t="s">
        <v>5750</v>
      </c>
      <c r="J5567" s="273" t="s">
        <v>373</v>
      </c>
      <c r="K5567" s="275">
        <v>0.67290000000000005</v>
      </c>
      <c r="L5567" s="275">
        <v>0.67290000000000005</v>
      </c>
      <c r="M5567" s="275">
        <v>0.653393</v>
      </c>
      <c r="N5567" s="276">
        <v>2.8989448655075125</v>
      </c>
      <c r="O5567" s="273"/>
      <c r="P5567" s="273"/>
    </row>
    <row r="5568" spans="1:16" s="11" customFormat="1">
      <c r="A5568" s="271">
        <v>5565</v>
      </c>
      <c r="C5568" s="272" t="s">
        <v>729</v>
      </c>
      <c r="D5568" s="272" t="s">
        <v>1559</v>
      </c>
      <c r="E5568" s="272"/>
      <c r="F5568" s="273" t="s">
        <v>5197</v>
      </c>
      <c r="G5568" s="274" t="s">
        <v>9250</v>
      </c>
      <c r="H5568" s="273" t="s">
        <v>9251</v>
      </c>
      <c r="I5568" s="273" t="s">
        <v>5750</v>
      </c>
      <c r="J5568" s="273" t="s">
        <v>373</v>
      </c>
      <c r="K5568" s="275">
        <v>1.0563</v>
      </c>
      <c r="L5568" s="275">
        <v>1.0563</v>
      </c>
      <c r="M5568" s="275">
        <v>1.0323899999999999</v>
      </c>
      <c r="N5568" s="276">
        <v>2.2635614882135848</v>
      </c>
      <c r="O5568" s="273"/>
      <c r="P5568" s="273"/>
    </row>
    <row r="5569" spans="1:16" s="11" customFormat="1">
      <c r="A5569" s="271">
        <v>5566</v>
      </c>
      <c r="C5569" s="272" t="s">
        <v>729</v>
      </c>
      <c r="D5569" s="272" t="s">
        <v>1559</v>
      </c>
      <c r="E5569" s="272"/>
      <c r="F5569" s="273" t="s">
        <v>5200</v>
      </c>
      <c r="G5569" s="274" t="s">
        <v>9252</v>
      </c>
      <c r="H5569" s="273" t="s">
        <v>9253</v>
      </c>
      <c r="I5569" s="273" t="s">
        <v>5750</v>
      </c>
      <c r="J5569" s="273" t="s">
        <v>373</v>
      </c>
      <c r="K5569" s="275">
        <v>0.99944999999999995</v>
      </c>
      <c r="L5569" s="275">
        <v>0.99944999999999995</v>
      </c>
      <c r="M5569" s="275">
        <v>0.97788399999999998</v>
      </c>
      <c r="N5569" s="276">
        <v>2.1577867827304993</v>
      </c>
      <c r="O5569" s="273"/>
      <c r="P5569" s="273"/>
    </row>
    <row r="5570" spans="1:16" s="11" customFormat="1">
      <c r="A5570" s="271">
        <v>5567</v>
      </c>
      <c r="C5570" s="272" t="s">
        <v>729</v>
      </c>
      <c r="D5570" s="272" t="s">
        <v>1559</v>
      </c>
      <c r="E5570" s="272"/>
      <c r="F5570" s="273" t="s">
        <v>5246</v>
      </c>
      <c r="G5570" s="274" t="s">
        <v>9254</v>
      </c>
      <c r="H5570" s="273" t="s">
        <v>8781</v>
      </c>
      <c r="I5570" s="273" t="s">
        <v>5750</v>
      </c>
      <c r="J5570" s="273" t="s">
        <v>373</v>
      </c>
      <c r="K5570" s="275">
        <v>0.191</v>
      </c>
      <c r="L5570" s="275">
        <v>0.191</v>
      </c>
      <c r="M5570" s="275">
        <v>0.17186499999999999</v>
      </c>
      <c r="N5570" s="276">
        <v>10.01832460732985</v>
      </c>
      <c r="O5570" s="273"/>
      <c r="P5570" s="273"/>
    </row>
    <row r="5571" spans="1:16" s="11" customFormat="1">
      <c r="A5571" s="271">
        <v>5568</v>
      </c>
      <c r="C5571" s="272" t="s">
        <v>729</v>
      </c>
      <c r="D5571" s="272" t="s">
        <v>1559</v>
      </c>
      <c r="E5571" s="272"/>
      <c r="F5571" s="273" t="s">
        <v>9255</v>
      </c>
      <c r="G5571" s="274" t="s">
        <v>9256</v>
      </c>
      <c r="H5571" s="273" t="s">
        <v>9257</v>
      </c>
      <c r="I5571" s="273" t="s">
        <v>5750</v>
      </c>
      <c r="J5571" s="273" t="s">
        <v>373</v>
      </c>
      <c r="K5571" s="275">
        <v>0.93194999999999995</v>
      </c>
      <c r="L5571" s="275">
        <v>0.93194999999999995</v>
      </c>
      <c r="M5571" s="275">
        <v>0.83948100000000003</v>
      </c>
      <c r="N5571" s="276">
        <v>9.9220988250442534</v>
      </c>
      <c r="O5571" s="273"/>
      <c r="P5571" s="273"/>
    </row>
    <row r="5572" spans="1:16" s="11" customFormat="1">
      <c r="A5572" s="271">
        <v>5569</v>
      </c>
      <c r="C5572" s="272" t="s">
        <v>729</v>
      </c>
      <c r="D5572" s="272" t="s">
        <v>1559</v>
      </c>
      <c r="E5572" s="272"/>
      <c r="F5572" s="273" t="s">
        <v>5227</v>
      </c>
      <c r="G5572" s="274" t="s">
        <v>9258</v>
      </c>
      <c r="H5572" s="273" t="s">
        <v>5875</v>
      </c>
      <c r="I5572" s="273" t="s">
        <v>5750</v>
      </c>
      <c r="J5572" s="273" t="s">
        <v>373</v>
      </c>
      <c r="K5572" s="275">
        <v>1.3573999999999999</v>
      </c>
      <c r="L5572" s="275">
        <v>1.3573999999999999</v>
      </c>
      <c r="M5572" s="275">
        <v>1.225384</v>
      </c>
      <c r="N5572" s="276">
        <v>9.7256519817297722</v>
      </c>
      <c r="O5572" s="273"/>
      <c r="P5572" s="273"/>
    </row>
    <row r="5573" spans="1:16" s="11" customFormat="1">
      <c r="A5573" s="271">
        <v>5570</v>
      </c>
      <c r="C5573" s="272" t="s">
        <v>729</v>
      </c>
      <c r="D5573" s="272" t="s">
        <v>1559</v>
      </c>
      <c r="E5573" s="272"/>
      <c r="F5573" s="273" t="s">
        <v>5215</v>
      </c>
      <c r="G5573" s="274" t="s">
        <v>9259</v>
      </c>
      <c r="H5573" s="273" t="s">
        <v>9260</v>
      </c>
      <c r="I5573" s="273" t="s">
        <v>5750</v>
      </c>
      <c r="J5573" s="273" t="s">
        <v>373</v>
      </c>
      <c r="K5573" s="275">
        <v>0.50860000000000005</v>
      </c>
      <c r="L5573" s="275">
        <v>0.50860000000000005</v>
      </c>
      <c r="M5573" s="275">
        <v>0.46076800000000001</v>
      </c>
      <c r="N5573" s="276">
        <v>9.4046401887534472</v>
      </c>
      <c r="O5573" s="273"/>
      <c r="P5573" s="273"/>
    </row>
    <row r="5574" spans="1:16" s="11" customFormat="1">
      <c r="A5574" s="271">
        <v>5571</v>
      </c>
      <c r="C5574" s="272" t="s">
        <v>729</v>
      </c>
      <c r="D5574" s="272" t="s">
        <v>1559</v>
      </c>
      <c r="E5574" s="272"/>
      <c r="F5574" s="273" t="s">
        <v>5212</v>
      </c>
      <c r="G5574" s="274" t="s">
        <v>9261</v>
      </c>
      <c r="H5574" s="273" t="s">
        <v>9262</v>
      </c>
      <c r="I5574" s="273" t="s">
        <v>5750</v>
      </c>
      <c r="J5574" s="273" t="s">
        <v>373</v>
      </c>
      <c r="K5574" s="275">
        <v>0.53647999999999996</v>
      </c>
      <c r="L5574" s="275">
        <v>0.53647999999999996</v>
      </c>
      <c r="M5574" s="275">
        <v>0.48920000000000002</v>
      </c>
      <c r="N5574" s="276">
        <v>8.8130032806441871</v>
      </c>
      <c r="O5574" s="273"/>
      <c r="P5574" s="273"/>
    </row>
    <row r="5575" spans="1:16" s="11" customFormat="1">
      <c r="A5575" s="271">
        <v>5572</v>
      </c>
      <c r="C5575" s="272" t="s">
        <v>729</v>
      </c>
      <c r="D5575" s="272" t="s">
        <v>1559</v>
      </c>
      <c r="E5575" s="272"/>
      <c r="F5575" s="273" t="s">
        <v>5243</v>
      </c>
      <c r="G5575" s="274" t="s">
        <v>9263</v>
      </c>
      <c r="H5575" s="273" t="s">
        <v>9264</v>
      </c>
      <c r="I5575" s="273" t="s">
        <v>5750</v>
      </c>
      <c r="J5575" s="273" t="s">
        <v>373</v>
      </c>
      <c r="K5575" s="275">
        <v>1.0528</v>
      </c>
      <c r="L5575" s="275">
        <v>1.0528</v>
      </c>
      <c r="M5575" s="275">
        <v>0.96090500000000001</v>
      </c>
      <c r="N5575" s="276">
        <v>8.7286284194528836</v>
      </c>
      <c r="O5575" s="273"/>
      <c r="P5575" s="273"/>
    </row>
    <row r="5576" spans="1:16" s="11" customFormat="1">
      <c r="A5576" s="271">
        <v>5573</v>
      </c>
      <c r="C5576" s="272" t="s">
        <v>729</v>
      </c>
      <c r="D5576" s="272" t="s">
        <v>1559</v>
      </c>
      <c r="E5576" s="272"/>
      <c r="F5576" s="273" t="s">
        <v>9265</v>
      </c>
      <c r="G5576" s="274" t="s">
        <v>9266</v>
      </c>
      <c r="H5576" s="273" t="s">
        <v>9267</v>
      </c>
      <c r="I5576" s="273" t="s">
        <v>5750</v>
      </c>
      <c r="J5576" s="273" t="s">
        <v>373</v>
      </c>
      <c r="K5576" s="275">
        <v>0.98877199999999998</v>
      </c>
      <c r="L5576" s="275">
        <v>0.98877199999999998</v>
      </c>
      <c r="M5576" s="275">
        <v>0.904443</v>
      </c>
      <c r="N5576" s="276">
        <v>8.5286597921462164</v>
      </c>
      <c r="O5576" s="273"/>
      <c r="P5576" s="273"/>
    </row>
    <row r="5577" spans="1:16" s="11" customFormat="1">
      <c r="A5577" s="271">
        <v>5574</v>
      </c>
      <c r="C5577" s="272" t="s">
        <v>729</v>
      </c>
      <c r="D5577" s="272" t="s">
        <v>1559</v>
      </c>
      <c r="E5577" s="272"/>
      <c r="F5577" s="273" t="s">
        <v>5270</v>
      </c>
      <c r="G5577" s="274" t="s">
        <v>9268</v>
      </c>
      <c r="H5577" s="273" t="s">
        <v>9269</v>
      </c>
      <c r="I5577" s="273" t="s">
        <v>5750</v>
      </c>
      <c r="J5577" s="273" t="s">
        <v>373</v>
      </c>
      <c r="K5577" s="275">
        <v>0.67169999999999996</v>
      </c>
      <c r="L5577" s="275">
        <v>0.67169999999999996</v>
      </c>
      <c r="M5577" s="275">
        <v>0.61619500000000005</v>
      </c>
      <c r="N5577" s="276">
        <v>8.2633616197707198</v>
      </c>
      <c r="O5577" s="273"/>
      <c r="P5577" s="273"/>
    </row>
    <row r="5578" spans="1:16" s="11" customFormat="1">
      <c r="A5578" s="271">
        <v>5575</v>
      </c>
      <c r="C5578" s="272" t="s">
        <v>729</v>
      </c>
      <c r="D5578" s="272" t="s">
        <v>1559</v>
      </c>
      <c r="E5578" s="272"/>
      <c r="F5578" s="273" t="s">
        <v>5227</v>
      </c>
      <c r="G5578" s="274" t="s">
        <v>9270</v>
      </c>
      <c r="H5578" s="273" t="s">
        <v>9271</v>
      </c>
      <c r="I5578" s="273" t="s">
        <v>5750</v>
      </c>
      <c r="J5578" s="273" t="s">
        <v>373</v>
      </c>
      <c r="K5578" s="275">
        <v>1.0256000000000001</v>
      </c>
      <c r="L5578" s="275">
        <v>1.0256000000000001</v>
      </c>
      <c r="M5578" s="275">
        <v>0.94150699999999998</v>
      </c>
      <c r="N5578" s="276">
        <v>8.1993954758190402</v>
      </c>
      <c r="O5578" s="273"/>
      <c r="P5578" s="273"/>
    </row>
    <row r="5579" spans="1:16" s="11" customFormat="1">
      <c r="A5579" s="271">
        <v>5576</v>
      </c>
      <c r="C5579" s="272" t="s">
        <v>729</v>
      </c>
      <c r="D5579" s="272" t="s">
        <v>1559</v>
      </c>
      <c r="E5579" s="272"/>
      <c r="F5579" s="273" t="s">
        <v>5258</v>
      </c>
      <c r="G5579" s="274" t="s">
        <v>9272</v>
      </c>
      <c r="H5579" s="273" t="s">
        <v>9273</v>
      </c>
      <c r="I5579" s="273" t="s">
        <v>5750</v>
      </c>
      <c r="J5579" s="273" t="s">
        <v>373</v>
      </c>
      <c r="K5579" s="275">
        <v>1.2856000000000001</v>
      </c>
      <c r="L5579" s="275">
        <v>1.2856000000000001</v>
      </c>
      <c r="M5579" s="275">
        <v>1.181179</v>
      </c>
      <c r="N5579" s="276">
        <v>8.1223553204729377</v>
      </c>
      <c r="O5579" s="273"/>
      <c r="P5579" s="273"/>
    </row>
    <row r="5580" spans="1:16" s="11" customFormat="1">
      <c r="A5580" s="271">
        <v>5577</v>
      </c>
      <c r="C5580" s="272" t="s">
        <v>729</v>
      </c>
      <c r="D5580" s="272" t="s">
        <v>1559</v>
      </c>
      <c r="E5580" s="272"/>
      <c r="F5580" s="273" t="s">
        <v>5243</v>
      </c>
      <c r="G5580" s="274" t="s">
        <v>9274</v>
      </c>
      <c r="H5580" s="273" t="s">
        <v>9275</v>
      </c>
      <c r="I5580" s="273" t="s">
        <v>5750</v>
      </c>
      <c r="J5580" s="273" t="s">
        <v>373</v>
      </c>
      <c r="K5580" s="275">
        <v>0.49895099999999998</v>
      </c>
      <c r="L5580" s="275">
        <v>0.49895099999999998</v>
      </c>
      <c r="M5580" s="275">
        <v>0.45961299999999999</v>
      </c>
      <c r="N5580" s="276">
        <v>7.8841409276662402</v>
      </c>
      <c r="O5580" s="273"/>
      <c r="P5580" s="273"/>
    </row>
    <row r="5581" spans="1:16" s="11" customFormat="1">
      <c r="A5581" s="271">
        <v>5578</v>
      </c>
      <c r="C5581" s="272" t="s">
        <v>729</v>
      </c>
      <c r="D5581" s="272" t="s">
        <v>1559</v>
      </c>
      <c r="E5581" s="272"/>
      <c r="F5581" s="273" t="s">
        <v>5255</v>
      </c>
      <c r="G5581" s="274" t="s">
        <v>9276</v>
      </c>
      <c r="H5581" s="273" t="s">
        <v>9277</v>
      </c>
      <c r="I5581" s="273" t="s">
        <v>5750</v>
      </c>
      <c r="J5581" s="273" t="s">
        <v>373</v>
      </c>
      <c r="K5581" s="275">
        <v>0.91559999999999997</v>
      </c>
      <c r="L5581" s="275">
        <v>0.91559999999999997</v>
      </c>
      <c r="M5581" s="275">
        <v>0.84396400000000005</v>
      </c>
      <c r="N5581" s="276">
        <v>7.8239405854084678</v>
      </c>
      <c r="O5581" s="273"/>
      <c r="P5581" s="273"/>
    </row>
    <row r="5582" spans="1:16" s="11" customFormat="1">
      <c r="A5582" s="271">
        <v>5579</v>
      </c>
      <c r="C5582" s="272" t="s">
        <v>729</v>
      </c>
      <c r="D5582" s="272" t="s">
        <v>1559</v>
      </c>
      <c r="E5582" s="272"/>
      <c r="F5582" s="273" t="s">
        <v>5243</v>
      </c>
      <c r="G5582" s="274" t="s">
        <v>9278</v>
      </c>
      <c r="H5582" s="273" t="s">
        <v>9279</v>
      </c>
      <c r="I5582" s="273" t="s">
        <v>5750</v>
      </c>
      <c r="J5582" s="273" t="s">
        <v>373</v>
      </c>
      <c r="K5582" s="275">
        <v>0.810809</v>
      </c>
      <c r="L5582" s="275">
        <v>0.810809</v>
      </c>
      <c r="M5582" s="275">
        <v>0.74762200000000001</v>
      </c>
      <c r="N5582" s="276">
        <v>7.7930807378803131</v>
      </c>
      <c r="O5582" s="273"/>
      <c r="P5582" s="273"/>
    </row>
    <row r="5583" spans="1:16" s="11" customFormat="1">
      <c r="A5583" s="271">
        <v>5580</v>
      </c>
      <c r="C5583" s="272" t="s">
        <v>729</v>
      </c>
      <c r="D5583" s="272" t="s">
        <v>1559</v>
      </c>
      <c r="E5583" s="272"/>
      <c r="F5583" s="273" t="s">
        <v>9280</v>
      </c>
      <c r="G5583" s="274" t="s">
        <v>9281</v>
      </c>
      <c r="H5583" s="273" t="s">
        <v>9282</v>
      </c>
      <c r="I5583" s="273" t="s">
        <v>5750</v>
      </c>
      <c r="J5583" s="273" t="s">
        <v>373</v>
      </c>
      <c r="K5583" s="275">
        <v>0.52964</v>
      </c>
      <c r="L5583" s="275">
        <v>0.52964</v>
      </c>
      <c r="M5583" s="275">
        <v>0.48871599999999998</v>
      </c>
      <c r="N5583" s="276">
        <v>7.7267577977494177</v>
      </c>
      <c r="O5583" s="273"/>
      <c r="P5583" s="273"/>
    </row>
    <row r="5584" spans="1:16" s="11" customFormat="1">
      <c r="A5584" s="271">
        <v>5581</v>
      </c>
      <c r="C5584" s="272" t="s">
        <v>729</v>
      </c>
      <c r="D5584" s="272" t="s">
        <v>1559</v>
      </c>
      <c r="E5584" s="272"/>
      <c r="F5584" s="273" t="s">
        <v>5209</v>
      </c>
      <c r="G5584" s="274" t="s">
        <v>9283</v>
      </c>
      <c r="H5584" s="273" t="s">
        <v>9284</v>
      </c>
      <c r="I5584" s="273" t="s">
        <v>5750</v>
      </c>
      <c r="J5584" s="273" t="s">
        <v>373</v>
      </c>
      <c r="K5584" s="275">
        <v>0.45145099999999999</v>
      </c>
      <c r="L5584" s="275">
        <v>0.45145099999999999</v>
      </c>
      <c r="M5584" s="275">
        <v>0.41672900000000002</v>
      </c>
      <c r="N5584" s="276">
        <v>7.691200152397486</v>
      </c>
      <c r="O5584" s="273"/>
      <c r="P5584" s="273"/>
    </row>
    <row r="5585" spans="1:16" s="11" customFormat="1">
      <c r="A5585" s="271">
        <v>5582</v>
      </c>
      <c r="C5585" s="272" t="s">
        <v>729</v>
      </c>
      <c r="D5585" s="272" t="s">
        <v>1559</v>
      </c>
      <c r="E5585" s="272"/>
      <c r="F5585" s="273" t="s">
        <v>9280</v>
      </c>
      <c r="G5585" s="274" t="s">
        <v>9285</v>
      </c>
      <c r="H5585" s="273" t="s">
        <v>9286</v>
      </c>
      <c r="I5585" s="273" t="s">
        <v>5750</v>
      </c>
      <c r="J5585" s="273" t="s">
        <v>373</v>
      </c>
      <c r="K5585" s="275">
        <v>0.41152</v>
      </c>
      <c r="L5585" s="275">
        <v>0.41152</v>
      </c>
      <c r="M5585" s="275">
        <v>0.37991799999999998</v>
      </c>
      <c r="N5585" s="276">
        <v>7.6793351477449505</v>
      </c>
      <c r="O5585" s="273"/>
      <c r="P5585" s="273"/>
    </row>
    <row r="5586" spans="1:16" s="11" customFormat="1">
      <c r="A5586" s="271">
        <v>5583</v>
      </c>
      <c r="C5586" s="272" t="s">
        <v>729</v>
      </c>
      <c r="D5586" s="272" t="s">
        <v>1559</v>
      </c>
      <c r="E5586" s="272"/>
      <c r="F5586" s="273" t="s">
        <v>5227</v>
      </c>
      <c r="G5586" s="274" t="s">
        <v>9287</v>
      </c>
      <c r="H5586" s="273" t="s">
        <v>9288</v>
      </c>
      <c r="I5586" s="273" t="s">
        <v>5750</v>
      </c>
      <c r="J5586" s="273" t="s">
        <v>373</v>
      </c>
      <c r="K5586" s="275">
        <v>1.0531999999999999</v>
      </c>
      <c r="L5586" s="275">
        <v>1.0531999999999999</v>
      </c>
      <c r="M5586" s="275">
        <v>0.97267700000000001</v>
      </c>
      <c r="N5586" s="276">
        <v>7.6455563995442368</v>
      </c>
      <c r="O5586" s="273"/>
      <c r="P5586" s="273"/>
    </row>
    <row r="5587" spans="1:16" s="11" customFormat="1">
      <c r="A5587" s="271">
        <v>5584</v>
      </c>
      <c r="C5587" s="272" t="s">
        <v>729</v>
      </c>
      <c r="D5587" s="272" t="s">
        <v>1559</v>
      </c>
      <c r="E5587" s="272"/>
      <c r="F5587" s="273" t="s">
        <v>5240</v>
      </c>
      <c r="G5587" s="274" t="s">
        <v>9289</v>
      </c>
      <c r="H5587" s="273" t="s">
        <v>9290</v>
      </c>
      <c r="I5587" s="273" t="s">
        <v>5750</v>
      </c>
      <c r="J5587" s="273" t="s">
        <v>373</v>
      </c>
      <c r="K5587" s="275">
        <v>0.84843800000000003</v>
      </c>
      <c r="L5587" s="275">
        <v>0.84843800000000003</v>
      </c>
      <c r="M5587" s="275">
        <v>0.78395499999999996</v>
      </c>
      <c r="N5587" s="276">
        <v>7.6002017825698598</v>
      </c>
      <c r="O5587" s="273"/>
      <c r="P5587" s="273"/>
    </row>
    <row r="5588" spans="1:16" s="11" customFormat="1">
      <c r="A5588" s="271">
        <v>5585</v>
      </c>
      <c r="C5588" s="272" t="s">
        <v>729</v>
      </c>
      <c r="D5588" s="272" t="s">
        <v>1559</v>
      </c>
      <c r="E5588" s="272"/>
      <c r="F5588" s="273" t="s">
        <v>5246</v>
      </c>
      <c r="G5588" s="274" t="s">
        <v>9291</v>
      </c>
      <c r="H5588" s="273" t="s">
        <v>6777</v>
      </c>
      <c r="I5588" s="273" t="s">
        <v>5750</v>
      </c>
      <c r="J5588" s="273" t="s">
        <v>373</v>
      </c>
      <c r="K5588" s="275">
        <v>0.34360000000000002</v>
      </c>
      <c r="L5588" s="275">
        <v>0.34360000000000002</v>
      </c>
      <c r="M5588" s="275">
        <v>0.31768600000000002</v>
      </c>
      <c r="N5588" s="276">
        <v>7.5419091967403933</v>
      </c>
      <c r="O5588" s="273"/>
      <c r="P5588" s="273"/>
    </row>
    <row r="5589" spans="1:16" s="11" customFormat="1">
      <c r="A5589" s="271">
        <v>5586</v>
      </c>
      <c r="C5589" s="272" t="s">
        <v>729</v>
      </c>
      <c r="D5589" s="272" t="s">
        <v>1559</v>
      </c>
      <c r="E5589" s="272"/>
      <c r="F5589" s="273" t="s">
        <v>5270</v>
      </c>
      <c r="G5589" s="274" t="s">
        <v>9292</v>
      </c>
      <c r="H5589" s="273" t="s">
        <v>9293</v>
      </c>
      <c r="I5589" s="273" t="s">
        <v>5750</v>
      </c>
      <c r="J5589" s="273" t="s">
        <v>373</v>
      </c>
      <c r="K5589" s="275">
        <v>1.0669</v>
      </c>
      <c r="L5589" s="275">
        <v>1.0669</v>
      </c>
      <c r="M5589" s="275">
        <v>0.98667000000000005</v>
      </c>
      <c r="N5589" s="276">
        <v>7.519917518042921</v>
      </c>
      <c r="O5589" s="273"/>
      <c r="P5589" s="273"/>
    </row>
    <row r="5590" spans="1:16" s="11" customFormat="1">
      <c r="A5590" s="271">
        <v>5587</v>
      </c>
      <c r="C5590" s="272" t="s">
        <v>729</v>
      </c>
      <c r="D5590" s="272" t="s">
        <v>1559</v>
      </c>
      <c r="E5590" s="272"/>
      <c r="F5590" s="273" t="s">
        <v>5240</v>
      </c>
      <c r="G5590" s="274" t="s">
        <v>9294</v>
      </c>
      <c r="H5590" s="273" t="s">
        <v>9295</v>
      </c>
      <c r="I5590" s="273" t="s">
        <v>5750</v>
      </c>
      <c r="J5590" s="273" t="s">
        <v>373</v>
      </c>
      <c r="K5590" s="275">
        <v>0.726719</v>
      </c>
      <c r="L5590" s="275">
        <v>0.726719</v>
      </c>
      <c r="M5590" s="275">
        <v>0.67210800000000004</v>
      </c>
      <c r="N5590" s="276">
        <v>7.5147340306225612</v>
      </c>
      <c r="O5590" s="273"/>
      <c r="P5590" s="273"/>
    </row>
    <row r="5591" spans="1:16" s="11" customFormat="1">
      <c r="A5591" s="271">
        <v>5588</v>
      </c>
      <c r="C5591" s="272" t="s">
        <v>729</v>
      </c>
      <c r="D5591" s="272" t="s">
        <v>1559</v>
      </c>
      <c r="E5591" s="272"/>
      <c r="F5591" s="273" t="s">
        <v>9280</v>
      </c>
      <c r="G5591" s="274" t="s">
        <v>9296</v>
      </c>
      <c r="H5591" s="273" t="s">
        <v>9297</v>
      </c>
      <c r="I5591" s="273" t="s">
        <v>5750</v>
      </c>
      <c r="J5591" s="273" t="s">
        <v>373</v>
      </c>
      <c r="K5591" s="275">
        <v>0.48039999999999999</v>
      </c>
      <c r="L5591" s="275">
        <v>0.48039999999999999</v>
      </c>
      <c r="M5591" s="275">
        <v>0.44431300000000001</v>
      </c>
      <c r="N5591" s="276">
        <v>7.5118651124063245</v>
      </c>
      <c r="O5591" s="273"/>
      <c r="P5591" s="273"/>
    </row>
    <row r="5592" spans="1:16" s="11" customFormat="1">
      <c r="A5592" s="271">
        <v>5589</v>
      </c>
      <c r="C5592" s="272" t="s">
        <v>729</v>
      </c>
      <c r="D5592" s="272" t="s">
        <v>1559</v>
      </c>
      <c r="E5592" s="272"/>
      <c r="F5592" s="273" t="s">
        <v>5267</v>
      </c>
      <c r="G5592" s="274" t="s">
        <v>9298</v>
      </c>
      <c r="H5592" s="273" t="s">
        <v>9299</v>
      </c>
      <c r="I5592" s="273" t="s">
        <v>5750</v>
      </c>
      <c r="J5592" s="273" t="s">
        <v>373</v>
      </c>
      <c r="K5592" s="275">
        <v>0.17530399999999999</v>
      </c>
      <c r="L5592" s="275">
        <v>0.17530399999999999</v>
      </c>
      <c r="M5592" s="275">
        <v>0.16222500000000001</v>
      </c>
      <c r="N5592" s="276">
        <v>7.4607538903846917</v>
      </c>
      <c r="O5592" s="273"/>
      <c r="P5592" s="273"/>
    </row>
    <row r="5593" spans="1:16" s="11" customFormat="1">
      <c r="A5593" s="271">
        <v>5590</v>
      </c>
      <c r="C5593" s="272" t="s">
        <v>729</v>
      </c>
      <c r="D5593" s="272" t="s">
        <v>1559</v>
      </c>
      <c r="E5593" s="272"/>
      <c r="F5593" s="273" t="s">
        <v>9300</v>
      </c>
      <c r="G5593" s="274" t="s">
        <v>9301</v>
      </c>
      <c r="H5593" s="273" t="s">
        <v>9302</v>
      </c>
      <c r="I5593" s="273" t="s">
        <v>5750</v>
      </c>
      <c r="J5593" s="273" t="s">
        <v>373</v>
      </c>
      <c r="K5593" s="275">
        <v>1.11016</v>
      </c>
      <c r="L5593" s="275">
        <v>1.11016</v>
      </c>
      <c r="M5593" s="275">
        <v>1.0293490000000001</v>
      </c>
      <c r="N5593" s="276">
        <v>7.2792210131872856</v>
      </c>
      <c r="O5593" s="273"/>
      <c r="P5593" s="273"/>
    </row>
    <row r="5594" spans="1:16" s="11" customFormat="1">
      <c r="A5594" s="271">
        <v>5591</v>
      </c>
      <c r="C5594" s="272" t="s">
        <v>729</v>
      </c>
      <c r="D5594" s="272" t="s">
        <v>1559</v>
      </c>
      <c r="E5594" s="272"/>
      <c r="F5594" s="273" t="s">
        <v>5249</v>
      </c>
      <c r="G5594" s="274" t="s">
        <v>9303</v>
      </c>
      <c r="H5594" s="273" t="s">
        <v>9304</v>
      </c>
      <c r="I5594" s="273" t="s">
        <v>5750</v>
      </c>
      <c r="J5594" s="273" t="s">
        <v>373</v>
      </c>
      <c r="K5594" s="275">
        <v>0.59799999999999998</v>
      </c>
      <c r="L5594" s="275">
        <v>0.59799999999999998</v>
      </c>
      <c r="M5594" s="275">
        <v>0.55450900000000003</v>
      </c>
      <c r="N5594" s="276">
        <v>7.27274247491638</v>
      </c>
      <c r="O5594" s="273"/>
      <c r="P5594" s="273"/>
    </row>
    <row r="5595" spans="1:16" s="11" customFormat="1">
      <c r="A5595" s="271">
        <v>5592</v>
      </c>
      <c r="C5595" s="272" t="s">
        <v>729</v>
      </c>
      <c r="D5595" s="272" t="s">
        <v>1559</v>
      </c>
      <c r="E5595" s="272"/>
      <c r="F5595" s="273" t="s">
        <v>5261</v>
      </c>
      <c r="G5595" s="274" t="s">
        <v>9305</v>
      </c>
      <c r="H5595" s="273" t="s">
        <v>9306</v>
      </c>
      <c r="I5595" s="273" t="s">
        <v>5750</v>
      </c>
      <c r="J5595" s="273" t="s">
        <v>373</v>
      </c>
      <c r="K5595" s="275">
        <v>1.1981999999999999</v>
      </c>
      <c r="L5595" s="275">
        <v>1.1981999999999999</v>
      </c>
      <c r="M5595" s="275">
        <v>1.1111219999999999</v>
      </c>
      <c r="N5595" s="276">
        <v>7.267401101652478</v>
      </c>
      <c r="O5595" s="273"/>
      <c r="P5595" s="273"/>
    </row>
    <row r="5596" spans="1:16" s="11" customFormat="1">
      <c r="A5596" s="271">
        <v>5593</v>
      </c>
      <c r="C5596" s="272" t="s">
        <v>729</v>
      </c>
      <c r="D5596" s="272" t="s">
        <v>1559</v>
      </c>
      <c r="E5596" s="272"/>
      <c r="F5596" s="273" t="s">
        <v>9300</v>
      </c>
      <c r="G5596" s="274" t="s">
        <v>9307</v>
      </c>
      <c r="H5596" s="273" t="s">
        <v>9308</v>
      </c>
      <c r="I5596" s="273" t="s">
        <v>5750</v>
      </c>
      <c r="J5596" s="273" t="s">
        <v>373</v>
      </c>
      <c r="K5596" s="275">
        <v>0.95484000000000002</v>
      </c>
      <c r="L5596" s="275">
        <v>0.95484000000000002</v>
      </c>
      <c r="M5596" s="275">
        <v>0.88550700000000004</v>
      </c>
      <c r="N5596" s="276">
        <v>7.2612165388965675</v>
      </c>
      <c r="O5596" s="273"/>
      <c r="P5596" s="273"/>
    </row>
    <row r="5597" spans="1:16" s="11" customFormat="1">
      <c r="A5597" s="271">
        <v>5594</v>
      </c>
      <c r="C5597" s="272" t="s">
        <v>729</v>
      </c>
      <c r="D5597" s="272" t="s">
        <v>1559</v>
      </c>
      <c r="E5597" s="272"/>
      <c r="F5597" s="273" t="s">
        <v>5249</v>
      </c>
      <c r="G5597" s="274" t="s">
        <v>9309</v>
      </c>
      <c r="H5597" s="273" t="s">
        <v>9310</v>
      </c>
      <c r="I5597" s="273" t="s">
        <v>5750</v>
      </c>
      <c r="J5597" s="273" t="s">
        <v>373</v>
      </c>
      <c r="K5597" s="275">
        <v>1.2399</v>
      </c>
      <c r="L5597" s="275">
        <v>1.2399</v>
      </c>
      <c r="M5597" s="275">
        <v>1.1499360000000001</v>
      </c>
      <c r="N5597" s="276">
        <v>7.2557464311637982</v>
      </c>
      <c r="O5597" s="273"/>
      <c r="P5597" s="273"/>
    </row>
    <row r="5598" spans="1:16" s="11" customFormat="1">
      <c r="A5598" s="271">
        <v>5595</v>
      </c>
      <c r="C5598" s="272" t="s">
        <v>729</v>
      </c>
      <c r="D5598" s="272" t="s">
        <v>1559</v>
      </c>
      <c r="E5598" s="272"/>
      <c r="F5598" s="273" t="s">
        <v>5243</v>
      </c>
      <c r="G5598" s="274" t="s">
        <v>9311</v>
      </c>
      <c r="H5598" s="273" t="s">
        <v>9312</v>
      </c>
      <c r="I5598" s="273" t="s">
        <v>5750</v>
      </c>
      <c r="J5598" s="273" t="s">
        <v>373</v>
      </c>
      <c r="K5598" s="275">
        <v>0.89359999999999995</v>
      </c>
      <c r="L5598" s="275">
        <v>0.89359999999999995</v>
      </c>
      <c r="M5598" s="275">
        <v>0.82896999999999998</v>
      </c>
      <c r="N5598" s="276">
        <v>7.2325425246195136</v>
      </c>
      <c r="O5598" s="273"/>
      <c r="P5598" s="273"/>
    </row>
    <row r="5599" spans="1:16" s="11" customFormat="1">
      <c r="A5599" s="271">
        <v>5596</v>
      </c>
      <c r="C5599" s="272" t="s">
        <v>729</v>
      </c>
      <c r="D5599" s="272" t="s">
        <v>1559</v>
      </c>
      <c r="E5599" s="272"/>
      <c r="F5599" s="273" t="s">
        <v>5246</v>
      </c>
      <c r="G5599" s="274" t="s">
        <v>9313</v>
      </c>
      <c r="H5599" s="273" t="s">
        <v>9314</v>
      </c>
      <c r="I5599" s="273" t="s">
        <v>5750</v>
      </c>
      <c r="J5599" s="273" t="s">
        <v>373</v>
      </c>
      <c r="K5599" s="275">
        <v>0.79520000000000002</v>
      </c>
      <c r="L5599" s="275">
        <v>0.79520000000000002</v>
      </c>
      <c r="M5599" s="275">
        <v>0.73798600000000003</v>
      </c>
      <c r="N5599" s="276">
        <v>7.1949195171026146</v>
      </c>
      <c r="O5599" s="273"/>
      <c r="P5599" s="273"/>
    </row>
    <row r="5600" spans="1:16" s="11" customFormat="1">
      <c r="A5600" s="271">
        <v>5597</v>
      </c>
      <c r="C5600" s="272" t="s">
        <v>729</v>
      </c>
      <c r="D5600" s="272" t="s">
        <v>1559</v>
      </c>
      <c r="E5600" s="272"/>
      <c r="F5600" s="273" t="s">
        <v>5252</v>
      </c>
      <c r="G5600" s="274" t="s">
        <v>9315</v>
      </c>
      <c r="H5600" s="273" t="s">
        <v>9316</v>
      </c>
      <c r="I5600" s="273" t="s">
        <v>5750</v>
      </c>
      <c r="J5600" s="273" t="s">
        <v>373</v>
      </c>
      <c r="K5600" s="275">
        <v>0.56359999999999999</v>
      </c>
      <c r="L5600" s="275">
        <v>0.56359999999999999</v>
      </c>
      <c r="M5600" s="275">
        <v>0.52332199999999995</v>
      </c>
      <c r="N5600" s="276">
        <v>7.1465578424414549</v>
      </c>
      <c r="O5600" s="273"/>
      <c r="P5600" s="273"/>
    </row>
    <row r="5601" spans="1:16" s="11" customFormat="1">
      <c r="A5601" s="271">
        <v>5598</v>
      </c>
      <c r="C5601" s="272" t="s">
        <v>729</v>
      </c>
      <c r="D5601" s="272" t="s">
        <v>1559</v>
      </c>
      <c r="E5601" s="272"/>
      <c r="F5601" s="273" t="s">
        <v>9317</v>
      </c>
      <c r="G5601" s="274" t="s">
        <v>9318</v>
      </c>
      <c r="H5601" s="273" t="s">
        <v>9319</v>
      </c>
      <c r="I5601" s="273" t="s">
        <v>5750</v>
      </c>
      <c r="J5601" s="273" t="s">
        <v>373</v>
      </c>
      <c r="K5601" s="275">
        <v>0.79720000000000002</v>
      </c>
      <c r="L5601" s="275">
        <v>0.79720000000000002</v>
      </c>
      <c r="M5601" s="275">
        <v>0.74049299999999996</v>
      </c>
      <c r="N5601" s="276">
        <v>7.1132714500752714</v>
      </c>
      <c r="O5601" s="273"/>
      <c r="P5601" s="273"/>
    </row>
    <row r="5602" spans="1:16" s="11" customFormat="1">
      <c r="A5602" s="271">
        <v>5599</v>
      </c>
      <c r="C5602" s="272" t="s">
        <v>729</v>
      </c>
      <c r="D5602" s="272" t="s">
        <v>1559</v>
      </c>
      <c r="E5602" s="272"/>
      <c r="F5602" s="273" t="s">
        <v>9320</v>
      </c>
      <c r="G5602" s="274" t="s">
        <v>9321</v>
      </c>
      <c r="H5602" s="273" t="s">
        <v>9322</v>
      </c>
      <c r="I5602" s="273" t="s">
        <v>5750</v>
      </c>
      <c r="J5602" s="273" t="s">
        <v>373</v>
      </c>
      <c r="K5602" s="275">
        <v>0.91459999999999997</v>
      </c>
      <c r="L5602" s="275">
        <v>0.91459999999999997</v>
      </c>
      <c r="M5602" s="275">
        <v>0.84972899999999996</v>
      </c>
      <c r="N5602" s="276">
        <v>7.0928274655587149</v>
      </c>
      <c r="O5602" s="273"/>
      <c r="P5602" s="273"/>
    </row>
    <row r="5603" spans="1:16" s="11" customFormat="1">
      <c r="A5603" s="271">
        <v>5600</v>
      </c>
      <c r="C5603" s="272" t="s">
        <v>729</v>
      </c>
      <c r="D5603" s="272" t="s">
        <v>1559</v>
      </c>
      <c r="E5603" s="272"/>
      <c r="F5603" s="273" t="s">
        <v>5252</v>
      </c>
      <c r="G5603" s="274" t="s">
        <v>9323</v>
      </c>
      <c r="H5603" s="273" t="s">
        <v>9324</v>
      </c>
      <c r="I5603" s="273" t="s">
        <v>5750</v>
      </c>
      <c r="J5603" s="273" t="s">
        <v>373</v>
      </c>
      <c r="K5603" s="275">
        <v>1.0371999999999999</v>
      </c>
      <c r="L5603" s="275">
        <v>1.0371999999999999</v>
      </c>
      <c r="M5603" s="275">
        <v>0.96377299999999999</v>
      </c>
      <c r="N5603" s="276">
        <v>7.0793482452757335</v>
      </c>
      <c r="O5603" s="273"/>
      <c r="P5603" s="273"/>
    </row>
    <row r="5604" spans="1:16" s="11" customFormat="1">
      <c r="A5604" s="271">
        <v>5601</v>
      </c>
      <c r="C5604" s="272" t="s">
        <v>729</v>
      </c>
      <c r="D5604" s="272" t="s">
        <v>1559</v>
      </c>
      <c r="E5604" s="272"/>
      <c r="F5604" s="273" t="s">
        <v>5261</v>
      </c>
      <c r="G5604" s="274" t="s">
        <v>9325</v>
      </c>
      <c r="H5604" s="273" t="s">
        <v>9326</v>
      </c>
      <c r="I5604" s="273" t="s">
        <v>5750</v>
      </c>
      <c r="J5604" s="273" t="s">
        <v>373</v>
      </c>
      <c r="K5604" s="275">
        <v>1.2712000000000001</v>
      </c>
      <c r="L5604" s="275">
        <v>1.2712000000000001</v>
      </c>
      <c r="M5604" s="275">
        <v>1.1828080000000001</v>
      </c>
      <c r="N5604" s="276">
        <v>6.9534298300818147</v>
      </c>
      <c r="O5604" s="273"/>
      <c r="P5604" s="273"/>
    </row>
    <row r="5605" spans="1:16" s="11" customFormat="1">
      <c r="A5605" s="271">
        <v>5602</v>
      </c>
      <c r="C5605" s="272" t="s">
        <v>729</v>
      </c>
      <c r="D5605" s="272" t="s">
        <v>1559</v>
      </c>
      <c r="E5605" s="272"/>
      <c r="F5605" s="273" t="s">
        <v>9280</v>
      </c>
      <c r="G5605" s="274" t="s">
        <v>9327</v>
      </c>
      <c r="H5605" s="273" t="s">
        <v>9328</v>
      </c>
      <c r="I5605" s="273" t="s">
        <v>5750</v>
      </c>
      <c r="J5605" s="273" t="s">
        <v>373</v>
      </c>
      <c r="K5605" s="275">
        <v>0.53747999999999996</v>
      </c>
      <c r="L5605" s="275">
        <v>0.53747999999999996</v>
      </c>
      <c r="M5605" s="275">
        <v>0.50018300000000004</v>
      </c>
      <c r="N5605" s="276">
        <v>6.9392349482771305</v>
      </c>
      <c r="O5605" s="273"/>
      <c r="P5605" s="273"/>
    </row>
    <row r="5606" spans="1:16" s="11" customFormat="1">
      <c r="A5606" s="271">
        <v>5603</v>
      </c>
      <c r="C5606" s="272" t="s">
        <v>729</v>
      </c>
      <c r="D5606" s="272" t="s">
        <v>1559</v>
      </c>
      <c r="E5606" s="272"/>
      <c r="F5606" s="273" t="s">
        <v>5267</v>
      </c>
      <c r="G5606" s="274" t="s">
        <v>9329</v>
      </c>
      <c r="H5606" s="273" t="s">
        <v>9330</v>
      </c>
      <c r="I5606" s="273" t="s">
        <v>5750</v>
      </c>
      <c r="J5606" s="273" t="s">
        <v>373</v>
      </c>
      <c r="K5606" s="275">
        <v>0.58420000000000005</v>
      </c>
      <c r="L5606" s="275">
        <v>0.58420000000000005</v>
      </c>
      <c r="M5606" s="275">
        <v>0.54370700000000005</v>
      </c>
      <c r="N5606" s="276">
        <v>6.9313591235878116</v>
      </c>
      <c r="O5606" s="273"/>
      <c r="P5606" s="273"/>
    </row>
    <row r="5607" spans="1:16" s="11" customFormat="1">
      <c r="A5607" s="271">
        <v>5604</v>
      </c>
      <c r="C5607" s="272" t="s">
        <v>729</v>
      </c>
      <c r="D5607" s="272" t="s">
        <v>1559</v>
      </c>
      <c r="E5607" s="272"/>
      <c r="F5607" s="273" t="s">
        <v>5249</v>
      </c>
      <c r="G5607" s="274" t="s">
        <v>9331</v>
      </c>
      <c r="H5607" s="273" t="s">
        <v>9332</v>
      </c>
      <c r="I5607" s="273" t="s">
        <v>5750</v>
      </c>
      <c r="J5607" s="273" t="s">
        <v>373</v>
      </c>
      <c r="K5607" s="275">
        <v>0.60997999999999997</v>
      </c>
      <c r="L5607" s="275">
        <v>0.60997999999999997</v>
      </c>
      <c r="M5607" s="275">
        <v>0.56800499999999998</v>
      </c>
      <c r="N5607" s="276">
        <v>6.8813731597757277</v>
      </c>
      <c r="O5607" s="273"/>
      <c r="P5607" s="273"/>
    </row>
    <row r="5608" spans="1:16" s="11" customFormat="1">
      <c r="A5608" s="271">
        <v>5605</v>
      </c>
      <c r="C5608" s="272" t="s">
        <v>729</v>
      </c>
      <c r="D5608" s="272" t="s">
        <v>1559</v>
      </c>
      <c r="E5608" s="272"/>
      <c r="F5608" s="273" t="s">
        <v>9255</v>
      </c>
      <c r="G5608" s="274" t="s">
        <v>9333</v>
      </c>
      <c r="H5608" s="273" t="s">
        <v>9334</v>
      </c>
      <c r="I5608" s="273" t="s">
        <v>5750</v>
      </c>
      <c r="J5608" s="273" t="s">
        <v>373</v>
      </c>
      <c r="K5608" s="275">
        <v>0.78485799999999994</v>
      </c>
      <c r="L5608" s="275">
        <v>0.78485799999999994</v>
      </c>
      <c r="M5608" s="275">
        <v>0.73134999999999994</v>
      </c>
      <c r="N5608" s="276">
        <v>6.8175389688325785</v>
      </c>
      <c r="O5608" s="273"/>
      <c r="P5608" s="273"/>
    </row>
    <row r="5609" spans="1:16" s="11" customFormat="1">
      <c r="A5609" s="271">
        <v>5606</v>
      </c>
      <c r="C5609" s="272" t="s">
        <v>729</v>
      </c>
      <c r="D5609" s="272" t="s">
        <v>1559</v>
      </c>
      <c r="E5609" s="272"/>
      <c r="F5609" s="273" t="s">
        <v>9255</v>
      </c>
      <c r="G5609" s="274" t="s">
        <v>9335</v>
      </c>
      <c r="H5609" s="273" t="s">
        <v>9336</v>
      </c>
      <c r="I5609" s="273" t="s">
        <v>5750</v>
      </c>
      <c r="J5609" s="273" t="s">
        <v>373</v>
      </c>
      <c r="K5609" s="275">
        <v>0.81430100000000005</v>
      </c>
      <c r="L5609" s="275">
        <v>0.81430100000000005</v>
      </c>
      <c r="M5609" s="275">
        <v>0.75917900000000005</v>
      </c>
      <c r="N5609" s="276">
        <v>6.7692413493290564</v>
      </c>
      <c r="O5609" s="273"/>
      <c r="P5609" s="273"/>
    </row>
    <row r="5610" spans="1:16" s="11" customFormat="1">
      <c r="A5610" s="271">
        <v>5607</v>
      </c>
      <c r="C5610" s="272" t="s">
        <v>729</v>
      </c>
      <c r="D5610" s="272" t="s">
        <v>1559</v>
      </c>
      <c r="E5610" s="272"/>
      <c r="F5610" s="273" t="s">
        <v>5255</v>
      </c>
      <c r="G5610" s="274" t="s">
        <v>9337</v>
      </c>
      <c r="H5610" s="273" t="s">
        <v>9338</v>
      </c>
      <c r="I5610" s="273" t="s">
        <v>5750</v>
      </c>
      <c r="J5610" s="273" t="s">
        <v>373</v>
      </c>
      <c r="K5610" s="275">
        <v>0.56608000000000003</v>
      </c>
      <c r="L5610" s="275">
        <v>0.56608000000000003</v>
      </c>
      <c r="M5610" s="275">
        <v>0.52776999999999996</v>
      </c>
      <c r="N5610" s="276">
        <v>6.7675946862634371</v>
      </c>
      <c r="O5610" s="273"/>
      <c r="P5610" s="273"/>
    </row>
    <row r="5611" spans="1:16" s="11" customFormat="1">
      <c r="A5611" s="271">
        <v>5608</v>
      </c>
      <c r="C5611" s="272" t="s">
        <v>729</v>
      </c>
      <c r="D5611" s="272" t="s">
        <v>1559</v>
      </c>
      <c r="E5611" s="272"/>
      <c r="F5611" s="273" t="s">
        <v>5252</v>
      </c>
      <c r="G5611" s="274" t="s">
        <v>9339</v>
      </c>
      <c r="H5611" s="273" t="s">
        <v>9340</v>
      </c>
      <c r="I5611" s="273" t="s">
        <v>5750</v>
      </c>
      <c r="J5611" s="273" t="s">
        <v>373</v>
      </c>
      <c r="K5611" s="275">
        <v>0.1086</v>
      </c>
      <c r="L5611" s="275">
        <v>0.1086</v>
      </c>
      <c r="M5611" s="275">
        <v>0.10129299999999999</v>
      </c>
      <c r="N5611" s="276">
        <v>6.7283609576427335</v>
      </c>
      <c r="O5611" s="273"/>
      <c r="P5611" s="273"/>
    </row>
    <row r="5612" spans="1:16" s="11" customFormat="1">
      <c r="A5612" s="271">
        <v>5609</v>
      </c>
      <c r="C5612" s="272" t="s">
        <v>729</v>
      </c>
      <c r="D5612" s="272" t="s">
        <v>1559</v>
      </c>
      <c r="E5612" s="272"/>
      <c r="F5612" s="273" t="s">
        <v>5270</v>
      </c>
      <c r="G5612" s="274" t="s">
        <v>9341</v>
      </c>
      <c r="H5612" s="273" t="s">
        <v>9153</v>
      </c>
      <c r="I5612" s="273" t="s">
        <v>5750</v>
      </c>
      <c r="J5612" s="273" t="s">
        <v>373</v>
      </c>
      <c r="K5612" s="275">
        <v>1.1403399999999999</v>
      </c>
      <c r="L5612" s="275">
        <v>1.1403399999999999</v>
      </c>
      <c r="M5612" s="275">
        <v>1.0649630000000001</v>
      </c>
      <c r="N5612" s="276">
        <v>6.6100461265938062</v>
      </c>
      <c r="O5612" s="273"/>
      <c r="P5612" s="273"/>
    </row>
    <row r="5613" spans="1:16" s="11" customFormat="1">
      <c r="A5613" s="271">
        <v>5610</v>
      </c>
      <c r="C5613" s="272" t="s">
        <v>729</v>
      </c>
      <c r="D5613" s="272" t="s">
        <v>1559</v>
      </c>
      <c r="E5613" s="272"/>
      <c r="F5613" s="273" t="s">
        <v>9342</v>
      </c>
      <c r="G5613" s="274" t="s">
        <v>9343</v>
      </c>
      <c r="H5613" s="273" t="s">
        <v>9344</v>
      </c>
      <c r="I5613" s="273" t="s">
        <v>5750</v>
      </c>
      <c r="J5613" s="273" t="s">
        <v>373</v>
      </c>
      <c r="K5613" s="275">
        <v>1.2605999999999999</v>
      </c>
      <c r="L5613" s="275">
        <v>1.2605999999999999</v>
      </c>
      <c r="M5613" s="275">
        <v>1.1777040000000001</v>
      </c>
      <c r="N5613" s="276">
        <v>6.5759162303664809</v>
      </c>
      <c r="O5613" s="273"/>
      <c r="P5613" s="273"/>
    </row>
    <row r="5614" spans="1:16" s="11" customFormat="1">
      <c r="A5614" s="271">
        <v>5611</v>
      </c>
      <c r="C5614" s="272" t="s">
        <v>729</v>
      </c>
      <c r="D5614" s="272" t="s">
        <v>1559</v>
      </c>
      <c r="E5614" s="272"/>
      <c r="F5614" s="273" t="s">
        <v>5209</v>
      </c>
      <c r="G5614" s="274" t="s">
        <v>9345</v>
      </c>
      <c r="H5614" s="273" t="s">
        <v>9346</v>
      </c>
      <c r="I5614" s="273" t="s">
        <v>5750</v>
      </c>
      <c r="J5614" s="273" t="s">
        <v>373</v>
      </c>
      <c r="K5614" s="275">
        <v>0.51892099999999997</v>
      </c>
      <c r="L5614" s="275">
        <v>0.51892099999999997</v>
      </c>
      <c r="M5614" s="275">
        <v>0.484823</v>
      </c>
      <c r="N5614" s="276">
        <v>6.5709423977830843</v>
      </c>
      <c r="O5614" s="273"/>
      <c r="P5614" s="273"/>
    </row>
    <row r="5615" spans="1:16" s="11" customFormat="1">
      <c r="A5615" s="271">
        <v>5612</v>
      </c>
      <c r="C5615" s="272" t="s">
        <v>729</v>
      </c>
      <c r="D5615" s="272" t="s">
        <v>1559</v>
      </c>
      <c r="E5615" s="272"/>
      <c r="F5615" s="273" t="s">
        <v>9320</v>
      </c>
      <c r="G5615" s="274" t="s">
        <v>9347</v>
      </c>
      <c r="H5615" s="273" t="s">
        <v>9348</v>
      </c>
      <c r="I5615" s="273" t="s">
        <v>5750</v>
      </c>
      <c r="J5615" s="273" t="s">
        <v>373</v>
      </c>
      <c r="K5615" s="275">
        <v>1.2627999999999999</v>
      </c>
      <c r="L5615" s="275">
        <v>1.2627999999999999</v>
      </c>
      <c r="M5615" s="275">
        <v>1.1799789999999999</v>
      </c>
      <c r="N5615" s="276">
        <v>6.558520747545141</v>
      </c>
      <c r="O5615" s="273"/>
      <c r="P5615" s="273"/>
    </row>
    <row r="5616" spans="1:16" s="11" customFormat="1">
      <c r="A5616" s="271">
        <v>5613</v>
      </c>
      <c r="C5616" s="272" t="s">
        <v>729</v>
      </c>
      <c r="D5616" s="272" t="s">
        <v>1559</v>
      </c>
      <c r="E5616" s="272"/>
      <c r="F5616" s="273" t="s">
        <v>5258</v>
      </c>
      <c r="G5616" s="274" t="s">
        <v>9349</v>
      </c>
      <c r="H5616" s="273" t="s">
        <v>9350</v>
      </c>
      <c r="I5616" s="273" t="s">
        <v>5750</v>
      </c>
      <c r="J5616" s="273" t="s">
        <v>373</v>
      </c>
      <c r="K5616" s="275">
        <v>1.1375999999999999</v>
      </c>
      <c r="L5616" s="275">
        <v>1.1375999999999999</v>
      </c>
      <c r="M5616" s="275">
        <v>1.065097</v>
      </c>
      <c r="N5616" s="276">
        <v>6.3733298171589308</v>
      </c>
      <c r="O5616" s="273"/>
      <c r="P5616" s="273"/>
    </row>
    <row r="5617" spans="1:16" s="11" customFormat="1">
      <c r="A5617" s="271">
        <v>5614</v>
      </c>
      <c r="C5617" s="272" t="s">
        <v>729</v>
      </c>
      <c r="D5617" s="272" t="s">
        <v>1559</v>
      </c>
      <c r="E5617" s="272"/>
      <c r="F5617" s="273" t="s">
        <v>9342</v>
      </c>
      <c r="G5617" s="274" t="s">
        <v>9351</v>
      </c>
      <c r="H5617" s="273" t="s">
        <v>9352</v>
      </c>
      <c r="I5617" s="273" t="s">
        <v>5750</v>
      </c>
      <c r="J5617" s="273" t="s">
        <v>373</v>
      </c>
      <c r="K5617" s="275">
        <v>1.236</v>
      </c>
      <c r="L5617" s="275">
        <v>1.236</v>
      </c>
      <c r="M5617" s="275">
        <v>1.157829</v>
      </c>
      <c r="N5617" s="276">
        <v>6.3245145631067947</v>
      </c>
      <c r="O5617" s="273"/>
      <c r="P5617" s="273"/>
    </row>
    <row r="5618" spans="1:16" s="11" customFormat="1">
      <c r="A5618" s="271">
        <v>5615</v>
      </c>
      <c r="C5618" s="272" t="s">
        <v>729</v>
      </c>
      <c r="D5618" s="272" t="s">
        <v>1559</v>
      </c>
      <c r="E5618" s="272"/>
      <c r="F5618" s="273" t="s">
        <v>9317</v>
      </c>
      <c r="G5618" s="274" t="s">
        <v>9353</v>
      </c>
      <c r="H5618" s="273" t="s">
        <v>9354</v>
      </c>
      <c r="I5618" s="273" t="s">
        <v>5750</v>
      </c>
      <c r="J5618" s="273" t="s">
        <v>373</v>
      </c>
      <c r="K5618" s="275">
        <v>0.60340000000000005</v>
      </c>
      <c r="L5618" s="275">
        <v>0.60340000000000005</v>
      </c>
      <c r="M5618" s="275">
        <v>0.56664000000000003</v>
      </c>
      <c r="N5618" s="276">
        <v>6.0921445144182984</v>
      </c>
      <c r="O5618" s="273"/>
      <c r="P5618" s="273"/>
    </row>
    <row r="5619" spans="1:16" s="11" customFormat="1">
      <c r="A5619" s="271">
        <v>5616</v>
      </c>
      <c r="C5619" s="272" t="s">
        <v>729</v>
      </c>
      <c r="D5619" s="272" t="s">
        <v>1559</v>
      </c>
      <c r="E5619" s="272"/>
      <c r="F5619" s="273" t="s">
        <v>5261</v>
      </c>
      <c r="G5619" s="274" t="s">
        <v>9355</v>
      </c>
      <c r="H5619" s="273" t="s">
        <v>9356</v>
      </c>
      <c r="I5619" s="273" t="s">
        <v>5750</v>
      </c>
      <c r="J5619" s="273" t="s">
        <v>373</v>
      </c>
      <c r="K5619" s="275">
        <v>1.2112000000000001</v>
      </c>
      <c r="L5619" s="275">
        <v>1.2112000000000001</v>
      </c>
      <c r="M5619" s="275">
        <v>1.137826</v>
      </c>
      <c r="N5619" s="276">
        <v>6.0579590488771506</v>
      </c>
      <c r="O5619" s="273"/>
      <c r="P5619" s="273"/>
    </row>
    <row r="5620" spans="1:16" s="11" customFormat="1">
      <c r="A5620" s="271">
        <v>5617</v>
      </c>
      <c r="C5620" s="272" t="s">
        <v>729</v>
      </c>
      <c r="D5620" s="272" t="s">
        <v>1559</v>
      </c>
      <c r="E5620" s="272"/>
      <c r="F5620" s="273" t="s">
        <v>5212</v>
      </c>
      <c r="G5620" s="274" t="s">
        <v>9357</v>
      </c>
      <c r="H5620" s="273" t="s">
        <v>9358</v>
      </c>
      <c r="I5620" s="273" t="s">
        <v>5750</v>
      </c>
      <c r="J5620" s="273" t="s">
        <v>373</v>
      </c>
      <c r="K5620" s="275">
        <v>0.42183999999999999</v>
      </c>
      <c r="L5620" s="275">
        <v>0.42183999999999999</v>
      </c>
      <c r="M5620" s="275">
        <v>0.39641900000000002</v>
      </c>
      <c r="N5620" s="276">
        <v>6.0262184714583658</v>
      </c>
      <c r="O5620" s="273"/>
      <c r="P5620" s="273"/>
    </row>
    <row r="5621" spans="1:16" s="11" customFormat="1">
      <c r="A5621" s="271">
        <v>5618</v>
      </c>
      <c r="C5621" s="272" t="s">
        <v>729</v>
      </c>
      <c r="D5621" s="272" t="s">
        <v>1559</v>
      </c>
      <c r="E5621" s="272"/>
      <c r="F5621" s="273" t="s">
        <v>5258</v>
      </c>
      <c r="G5621" s="274" t="s">
        <v>9359</v>
      </c>
      <c r="H5621" s="273" t="s">
        <v>9360</v>
      </c>
      <c r="I5621" s="273" t="s">
        <v>5750</v>
      </c>
      <c r="J5621" s="273" t="s">
        <v>373</v>
      </c>
      <c r="K5621" s="275">
        <v>1.0198499999999999</v>
      </c>
      <c r="L5621" s="275">
        <v>1.0198499999999999</v>
      </c>
      <c r="M5621" s="275">
        <v>0.95852099999999996</v>
      </c>
      <c r="N5621" s="276">
        <v>6.0135314016767145</v>
      </c>
      <c r="O5621" s="273"/>
      <c r="P5621" s="273"/>
    </row>
    <row r="5622" spans="1:16" s="11" customFormat="1">
      <c r="A5622" s="271">
        <v>5619</v>
      </c>
      <c r="C5622" s="272" t="s">
        <v>729</v>
      </c>
      <c r="D5622" s="272" t="s">
        <v>1559</v>
      </c>
      <c r="E5622" s="272"/>
      <c r="F5622" s="273" t="s">
        <v>9320</v>
      </c>
      <c r="G5622" s="274" t="s">
        <v>9361</v>
      </c>
      <c r="H5622" s="273" t="s">
        <v>9362</v>
      </c>
      <c r="I5622" s="273" t="s">
        <v>5750</v>
      </c>
      <c r="J5622" s="273" t="s">
        <v>373</v>
      </c>
      <c r="K5622" s="275">
        <v>1.0676000000000001</v>
      </c>
      <c r="L5622" s="275">
        <v>1.0676000000000001</v>
      </c>
      <c r="M5622" s="275">
        <v>1.0035810000000001</v>
      </c>
      <c r="N5622" s="276">
        <v>5.9965342825028145</v>
      </c>
      <c r="O5622" s="273"/>
      <c r="P5622" s="273"/>
    </row>
    <row r="5623" spans="1:16" s="11" customFormat="1">
      <c r="A5623" s="271">
        <v>5620</v>
      </c>
      <c r="C5623" s="272" t="s">
        <v>729</v>
      </c>
      <c r="D5623" s="272" t="s">
        <v>1559</v>
      </c>
      <c r="E5623" s="272"/>
      <c r="F5623" s="273" t="s">
        <v>9317</v>
      </c>
      <c r="G5623" s="274" t="s">
        <v>9363</v>
      </c>
      <c r="H5623" s="273" t="s">
        <v>9364</v>
      </c>
      <c r="I5623" s="273" t="s">
        <v>5750</v>
      </c>
      <c r="J5623" s="273" t="s">
        <v>373</v>
      </c>
      <c r="K5623" s="275">
        <v>0.69179999999999997</v>
      </c>
      <c r="L5623" s="275">
        <v>0.69179999999999997</v>
      </c>
      <c r="M5623" s="275">
        <v>0.65156099999999995</v>
      </c>
      <c r="N5623" s="276">
        <v>5.8165654813529963</v>
      </c>
      <c r="O5623" s="273"/>
      <c r="P5623" s="273"/>
    </row>
    <row r="5624" spans="1:16" s="11" customFormat="1">
      <c r="A5624" s="271">
        <v>5621</v>
      </c>
      <c r="C5624" s="272" t="s">
        <v>729</v>
      </c>
      <c r="D5624" s="272" t="s">
        <v>1559</v>
      </c>
      <c r="E5624" s="272"/>
      <c r="F5624" s="273" t="s">
        <v>5255</v>
      </c>
      <c r="G5624" s="274" t="s">
        <v>9365</v>
      </c>
      <c r="H5624" s="273" t="s">
        <v>9366</v>
      </c>
      <c r="I5624" s="273" t="s">
        <v>5750</v>
      </c>
      <c r="J5624" s="273" t="s">
        <v>373</v>
      </c>
      <c r="K5624" s="275">
        <v>0.70989999999999998</v>
      </c>
      <c r="L5624" s="275">
        <v>0.70989999999999998</v>
      </c>
      <c r="M5624" s="275">
        <v>0.66898400000000002</v>
      </c>
      <c r="N5624" s="276">
        <v>5.7636286800957812</v>
      </c>
      <c r="O5624" s="273"/>
      <c r="P5624" s="273"/>
    </row>
    <row r="5625" spans="1:16" s="11" customFormat="1">
      <c r="A5625" s="271">
        <v>5622</v>
      </c>
      <c r="C5625" s="272" t="s">
        <v>729</v>
      </c>
      <c r="D5625" s="272" t="s">
        <v>1559</v>
      </c>
      <c r="E5625" s="272"/>
      <c r="F5625" s="273" t="s">
        <v>5230</v>
      </c>
      <c r="G5625" s="274" t="s">
        <v>9367</v>
      </c>
      <c r="H5625" s="273" t="s">
        <v>9368</v>
      </c>
      <c r="I5625" s="273" t="s">
        <v>5750</v>
      </c>
      <c r="J5625" s="273" t="s">
        <v>373</v>
      </c>
      <c r="K5625" s="275">
        <v>0.45140000000000002</v>
      </c>
      <c r="L5625" s="275">
        <v>0.45140000000000002</v>
      </c>
      <c r="M5625" s="275">
        <v>0.42566700000000002</v>
      </c>
      <c r="N5625" s="276">
        <v>5.7007089056269393</v>
      </c>
      <c r="O5625" s="273"/>
      <c r="P5625" s="273"/>
    </row>
    <row r="5626" spans="1:16" s="11" customFormat="1">
      <c r="A5626" s="271">
        <v>5623</v>
      </c>
      <c r="C5626" s="272" t="s">
        <v>729</v>
      </c>
      <c r="D5626" s="272" t="s">
        <v>1559</v>
      </c>
      <c r="E5626" s="272"/>
      <c r="F5626" s="273" t="s">
        <v>9320</v>
      </c>
      <c r="G5626" s="274" t="s">
        <v>9369</v>
      </c>
      <c r="H5626" s="273" t="s">
        <v>9370</v>
      </c>
      <c r="I5626" s="273" t="s">
        <v>5750</v>
      </c>
      <c r="J5626" s="273" t="s">
        <v>373</v>
      </c>
      <c r="K5626" s="275">
        <v>0.89739999999999998</v>
      </c>
      <c r="L5626" s="275">
        <v>0.89739999999999998</v>
      </c>
      <c r="M5626" s="275">
        <v>0.84889000000000003</v>
      </c>
      <c r="N5626" s="276">
        <v>5.4056162246489796</v>
      </c>
      <c r="O5626" s="273"/>
      <c r="P5626" s="273"/>
    </row>
    <row r="5627" spans="1:16" s="11" customFormat="1">
      <c r="A5627" s="271">
        <v>5624</v>
      </c>
      <c r="C5627" s="272" t="s">
        <v>729</v>
      </c>
      <c r="D5627" s="272" t="s">
        <v>1559</v>
      </c>
      <c r="E5627" s="272"/>
      <c r="F5627" s="273" t="s">
        <v>9265</v>
      </c>
      <c r="G5627" s="274" t="s">
        <v>9371</v>
      </c>
      <c r="H5627" s="273" t="s">
        <v>9372</v>
      </c>
      <c r="I5627" s="273" t="s">
        <v>5750</v>
      </c>
      <c r="J5627" s="273" t="s">
        <v>373</v>
      </c>
      <c r="K5627" s="275">
        <v>0.63819999999999999</v>
      </c>
      <c r="L5627" s="275">
        <v>0.63819999999999999</v>
      </c>
      <c r="M5627" s="275">
        <v>0.60383200000000004</v>
      </c>
      <c r="N5627" s="276">
        <v>5.3851457223440855</v>
      </c>
      <c r="O5627" s="273"/>
      <c r="P5627" s="273"/>
    </row>
    <row r="5628" spans="1:16" s="11" customFormat="1">
      <c r="A5628" s="271">
        <v>5625</v>
      </c>
      <c r="C5628" s="272" t="s">
        <v>729</v>
      </c>
      <c r="D5628" s="272" t="s">
        <v>1559</v>
      </c>
      <c r="E5628" s="272"/>
      <c r="F5628" s="273" t="s">
        <v>5218</v>
      </c>
      <c r="G5628" s="274" t="s">
        <v>9373</v>
      </c>
      <c r="H5628" s="273" t="s">
        <v>8686</v>
      </c>
      <c r="I5628" s="273" t="s">
        <v>5750</v>
      </c>
      <c r="J5628" s="273" t="s">
        <v>373</v>
      </c>
      <c r="K5628" s="275">
        <v>0.21540000000000001</v>
      </c>
      <c r="L5628" s="275">
        <v>0.21540000000000001</v>
      </c>
      <c r="M5628" s="275">
        <v>0.20449000000000001</v>
      </c>
      <c r="N5628" s="276">
        <v>5.0649953574744675</v>
      </c>
      <c r="O5628" s="273"/>
      <c r="P5628" s="273"/>
    </row>
    <row r="5629" spans="1:16" s="11" customFormat="1">
      <c r="A5629" s="271">
        <v>5626</v>
      </c>
      <c r="C5629" s="272" t="s">
        <v>729</v>
      </c>
      <c r="D5629" s="272" t="s">
        <v>1559</v>
      </c>
      <c r="E5629" s="272"/>
      <c r="F5629" s="273" t="s">
        <v>5215</v>
      </c>
      <c r="G5629" s="274" t="s">
        <v>9374</v>
      </c>
      <c r="H5629" s="273" t="s">
        <v>9375</v>
      </c>
      <c r="I5629" s="273" t="s">
        <v>5750</v>
      </c>
      <c r="J5629" s="273" t="s">
        <v>373</v>
      </c>
      <c r="K5629" s="275">
        <v>0.36759999999999998</v>
      </c>
      <c r="L5629" s="275">
        <v>0.36759999999999998</v>
      </c>
      <c r="M5629" s="275">
        <v>0.35087000000000002</v>
      </c>
      <c r="N5629" s="276">
        <v>4.5511425462459103</v>
      </c>
      <c r="O5629" s="273"/>
      <c r="P5629" s="273"/>
    </row>
    <row r="5630" spans="1:16" s="11" customFormat="1">
      <c r="A5630" s="271">
        <v>5627</v>
      </c>
      <c r="C5630" s="272" t="s">
        <v>729</v>
      </c>
      <c r="D5630" s="272" t="s">
        <v>1559</v>
      </c>
      <c r="E5630" s="272"/>
      <c r="F5630" s="273" t="s">
        <v>5267</v>
      </c>
      <c r="G5630" s="274" t="s">
        <v>9376</v>
      </c>
      <c r="H5630" s="273" t="s">
        <v>9377</v>
      </c>
      <c r="I5630" s="273" t="s">
        <v>5750</v>
      </c>
      <c r="J5630" s="273" t="s">
        <v>373</v>
      </c>
      <c r="K5630" s="275">
        <v>0.5444</v>
      </c>
      <c r="L5630" s="275">
        <v>0.5444</v>
      </c>
      <c r="M5630" s="275">
        <v>0.521204</v>
      </c>
      <c r="N5630" s="276">
        <v>4.2608376193975008</v>
      </c>
      <c r="O5630" s="273"/>
      <c r="P5630" s="273"/>
    </row>
    <row r="5631" spans="1:16" s="11" customFormat="1">
      <c r="A5631" s="271">
        <v>5628</v>
      </c>
      <c r="C5631" s="272" t="s">
        <v>729</v>
      </c>
      <c r="D5631" s="272" t="s">
        <v>1559</v>
      </c>
      <c r="E5631" s="272"/>
      <c r="F5631" s="273" t="s">
        <v>9300</v>
      </c>
      <c r="G5631" s="274" t="s">
        <v>9378</v>
      </c>
      <c r="H5631" s="273" t="s">
        <v>9379</v>
      </c>
      <c r="I5631" s="273" t="s">
        <v>5750</v>
      </c>
      <c r="J5631" s="273" t="s">
        <v>373</v>
      </c>
      <c r="K5631" s="275">
        <v>0.56479999999999997</v>
      </c>
      <c r="L5631" s="275">
        <v>0.56479999999999997</v>
      </c>
      <c r="M5631" s="275">
        <v>0.54565900000000001</v>
      </c>
      <c r="N5631" s="276">
        <v>3.3889872521246396</v>
      </c>
      <c r="O5631" s="273"/>
      <c r="P5631" s="273"/>
    </row>
    <row r="5632" spans="1:16" s="11" customFormat="1">
      <c r="A5632" s="271">
        <v>5629</v>
      </c>
      <c r="C5632" s="272" t="s">
        <v>729</v>
      </c>
      <c r="D5632" s="272" t="s">
        <v>1559</v>
      </c>
      <c r="E5632" s="272"/>
      <c r="F5632" s="273" t="s">
        <v>5240</v>
      </c>
      <c r="G5632" s="274" t="s">
        <v>9380</v>
      </c>
      <c r="H5632" s="273" t="s">
        <v>9381</v>
      </c>
      <c r="I5632" s="273" t="s">
        <v>5750</v>
      </c>
      <c r="J5632" s="273" t="s">
        <v>373</v>
      </c>
      <c r="K5632" s="275">
        <v>0.56492100000000001</v>
      </c>
      <c r="L5632" s="275">
        <v>0.56492100000000001</v>
      </c>
      <c r="M5632" s="275">
        <v>0.54608199999999996</v>
      </c>
      <c r="N5632" s="276">
        <v>3.3348025653144506</v>
      </c>
      <c r="O5632" s="273"/>
      <c r="P5632" s="273"/>
    </row>
    <row r="5633" spans="1:16" s="11" customFormat="1">
      <c r="A5633" s="271">
        <v>5630</v>
      </c>
      <c r="C5633" s="272" t="s">
        <v>729</v>
      </c>
      <c r="D5633" s="272" t="s">
        <v>1559</v>
      </c>
      <c r="E5633" s="272"/>
      <c r="F5633" s="273" t="s">
        <v>5230</v>
      </c>
      <c r="G5633" s="274" t="s">
        <v>9382</v>
      </c>
      <c r="H5633" s="273" t="s">
        <v>9383</v>
      </c>
      <c r="I5633" s="273" t="s">
        <v>5750</v>
      </c>
      <c r="J5633" s="273" t="s">
        <v>373</v>
      </c>
      <c r="K5633" s="275">
        <v>0.13719999999999999</v>
      </c>
      <c r="L5633" s="275">
        <v>0.13719999999999999</v>
      </c>
      <c r="M5633" s="275">
        <v>0.132743</v>
      </c>
      <c r="N5633" s="276">
        <v>3.2485422740524705</v>
      </c>
      <c r="O5633" s="273"/>
      <c r="P5633" s="273"/>
    </row>
    <row r="5634" spans="1:16" s="11" customFormat="1">
      <c r="A5634" s="271">
        <v>5631</v>
      </c>
      <c r="C5634" s="272" t="s">
        <v>729</v>
      </c>
      <c r="D5634" s="272" t="s">
        <v>1559</v>
      </c>
      <c r="E5634" s="272"/>
      <c r="F5634" s="273" t="s">
        <v>5230</v>
      </c>
      <c r="G5634" s="274" t="s">
        <v>9384</v>
      </c>
      <c r="H5634" s="273" t="s">
        <v>9385</v>
      </c>
      <c r="I5634" s="273" t="s">
        <v>5750</v>
      </c>
      <c r="J5634" s="273" t="s">
        <v>373</v>
      </c>
      <c r="K5634" s="275">
        <v>0.50760000000000005</v>
      </c>
      <c r="L5634" s="275">
        <v>0.50760000000000005</v>
      </c>
      <c r="M5634" s="275">
        <v>0.491178</v>
      </c>
      <c r="N5634" s="276">
        <v>3.235224586288425</v>
      </c>
      <c r="O5634" s="273"/>
      <c r="P5634" s="273"/>
    </row>
    <row r="5635" spans="1:16" s="11" customFormat="1">
      <c r="A5635" s="271">
        <v>5632</v>
      </c>
      <c r="C5635" s="272" t="s">
        <v>729</v>
      </c>
      <c r="D5635" s="272" t="s">
        <v>1559</v>
      </c>
      <c r="E5635" s="272"/>
      <c r="F5635" s="273" t="s">
        <v>5233</v>
      </c>
      <c r="G5635" s="274" t="s">
        <v>9386</v>
      </c>
      <c r="H5635" s="273" t="s">
        <v>9387</v>
      </c>
      <c r="I5635" s="273" t="s">
        <v>5750</v>
      </c>
      <c r="J5635" s="273" t="s">
        <v>373</v>
      </c>
      <c r="K5635" s="275">
        <v>0.56979999999999997</v>
      </c>
      <c r="L5635" s="275">
        <v>0.56979999999999997</v>
      </c>
      <c r="M5635" s="275">
        <v>0.554284</v>
      </c>
      <c r="N5635" s="276">
        <v>2.7230607230607187</v>
      </c>
      <c r="O5635" s="273"/>
      <c r="P5635" s="273"/>
    </row>
    <row r="5636" spans="1:16" s="11" customFormat="1">
      <c r="A5636" s="271">
        <v>5633</v>
      </c>
      <c r="C5636" s="272" t="s">
        <v>729</v>
      </c>
      <c r="D5636" s="272" t="s">
        <v>1559</v>
      </c>
      <c r="E5636" s="272"/>
      <c r="F5636" s="273" t="s">
        <v>9342</v>
      </c>
      <c r="G5636" s="274" t="s">
        <v>9388</v>
      </c>
      <c r="H5636" s="273" t="s">
        <v>9389</v>
      </c>
      <c r="I5636" s="273" t="s">
        <v>5750</v>
      </c>
      <c r="J5636" s="273" t="s">
        <v>373</v>
      </c>
      <c r="K5636" s="275">
        <v>0.32219999999999999</v>
      </c>
      <c r="L5636" s="275">
        <v>0.32219999999999999</v>
      </c>
      <c r="M5636" s="275">
        <v>0.31785999999999998</v>
      </c>
      <c r="N5636" s="276">
        <v>1.3469894475481101</v>
      </c>
      <c r="O5636" s="273"/>
      <c r="P5636" s="273"/>
    </row>
    <row r="5637" spans="1:16" s="11" customFormat="1">
      <c r="A5637" s="271">
        <v>5634</v>
      </c>
      <c r="C5637" s="272" t="s">
        <v>729</v>
      </c>
      <c r="D5637" s="272" t="s">
        <v>1559</v>
      </c>
      <c r="E5637" s="272"/>
      <c r="F5637" s="273" t="s">
        <v>5243</v>
      </c>
      <c r="G5637" s="274" t="s">
        <v>9390</v>
      </c>
      <c r="H5637" s="273" t="s">
        <v>9391</v>
      </c>
      <c r="I5637" s="273" t="s">
        <v>5750</v>
      </c>
      <c r="J5637" s="273" t="s">
        <v>373</v>
      </c>
      <c r="K5637" s="275">
        <v>0.95913000000000004</v>
      </c>
      <c r="L5637" s="275">
        <v>0.95913000000000004</v>
      </c>
      <c r="M5637" s="275">
        <v>0.94982900000000003</v>
      </c>
      <c r="N5637" s="276">
        <v>0.96973298718630463</v>
      </c>
      <c r="O5637" s="273"/>
      <c r="P5637" s="273"/>
    </row>
    <row r="5638" spans="1:16" s="11" customFormat="1">
      <c r="A5638" s="271">
        <v>5635</v>
      </c>
      <c r="C5638" s="272" t="s">
        <v>729</v>
      </c>
      <c r="D5638" s="272" t="s">
        <v>1559</v>
      </c>
      <c r="E5638" s="272"/>
      <c r="F5638" s="273" t="s">
        <v>9265</v>
      </c>
      <c r="G5638" s="274" t="s">
        <v>9392</v>
      </c>
      <c r="H5638" s="273" t="s">
        <v>9393</v>
      </c>
      <c r="I5638" s="273" t="s">
        <v>5750</v>
      </c>
      <c r="J5638" s="273" t="s">
        <v>373</v>
      </c>
      <c r="K5638" s="275">
        <v>0.31669999999999998</v>
      </c>
      <c r="L5638" s="275">
        <v>0.31669999999999998</v>
      </c>
      <c r="M5638" s="275">
        <v>0.31533699999999998</v>
      </c>
      <c r="N5638" s="276">
        <v>0.43037574992106192</v>
      </c>
      <c r="O5638" s="273"/>
      <c r="P5638" s="273"/>
    </row>
    <row r="5639" spans="1:16" s="11" customFormat="1">
      <c r="A5639" s="271">
        <v>5636</v>
      </c>
      <c r="C5639" s="272" t="s">
        <v>729</v>
      </c>
      <c r="D5639" s="272" t="s">
        <v>1559</v>
      </c>
      <c r="E5639" s="272"/>
      <c r="F5639" s="273" t="s">
        <v>5212</v>
      </c>
      <c r="G5639" s="274" t="s">
        <v>9394</v>
      </c>
      <c r="H5639" s="273" t="s">
        <v>9395</v>
      </c>
      <c r="I5639" s="273" t="s">
        <v>5750</v>
      </c>
      <c r="J5639" s="273" t="s">
        <v>373</v>
      </c>
      <c r="K5639" s="275">
        <v>0.2349</v>
      </c>
      <c r="L5639" s="275">
        <v>0.2349</v>
      </c>
      <c r="M5639" s="275">
        <v>0.227856</v>
      </c>
      <c r="N5639" s="276">
        <v>2.9987228607918239</v>
      </c>
      <c r="O5639" s="273"/>
      <c r="P5639" s="273"/>
    </row>
    <row r="5640" spans="1:16" s="11" customFormat="1">
      <c r="A5640" s="271">
        <v>5637</v>
      </c>
      <c r="C5640" s="272" t="s">
        <v>729</v>
      </c>
      <c r="D5640" s="272" t="s">
        <v>1559</v>
      </c>
      <c r="E5640" s="272"/>
      <c r="F5640" s="273" t="s">
        <v>5209</v>
      </c>
      <c r="G5640" s="274" t="s">
        <v>9396</v>
      </c>
      <c r="H5640" s="273" t="s">
        <v>9397</v>
      </c>
      <c r="I5640" s="273" t="s">
        <v>5750</v>
      </c>
      <c r="J5640" s="273" t="s">
        <v>373</v>
      </c>
      <c r="K5640" s="275">
        <v>0.89939999999999998</v>
      </c>
      <c r="L5640" s="275">
        <v>0.89939999999999998</v>
      </c>
      <c r="M5640" s="275">
        <v>0.87296499999999999</v>
      </c>
      <c r="N5640" s="276">
        <v>2.9391816766733361</v>
      </c>
      <c r="O5640" s="273"/>
      <c r="P5640" s="273"/>
    </row>
    <row r="5641" spans="1:16" s="11" customFormat="1">
      <c r="A5641" s="271">
        <v>5638</v>
      </c>
      <c r="C5641" s="272" t="s">
        <v>729</v>
      </c>
      <c r="D5641" s="272" t="s">
        <v>1559</v>
      </c>
      <c r="E5641" s="272"/>
      <c r="F5641" s="273" t="s">
        <v>9398</v>
      </c>
      <c r="G5641" s="274" t="s">
        <v>9399</v>
      </c>
      <c r="H5641" s="273" t="s">
        <v>9400</v>
      </c>
      <c r="I5641" s="273" t="s">
        <v>5750</v>
      </c>
      <c r="J5641" s="273" t="s">
        <v>373</v>
      </c>
      <c r="K5641" s="275">
        <v>0.98229999999999995</v>
      </c>
      <c r="L5641" s="275">
        <v>0.98229999999999995</v>
      </c>
      <c r="M5641" s="275">
        <v>0.96375599999999995</v>
      </c>
      <c r="N5641" s="276">
        <v>1.8878143133462291</v>
      </c>
      <c r="O5641" s="273"/>
      <c r="P5641" s="273"/>
    </row>
    <row r="5642" spans="1:16" s="11" customFormat="1">
      <c r="A5642" s="271">
        <v>5639</v>
      </c>
      <c r="C5642" s="272" t="s">
        <v>729</v>
      </c>
      <c r="D5642" s="272" t="s">
        <v>1559</v>
      </c>
      <c r="E5642" s="272"/>
      <c r="F5642" s="273" t="s">
        <v>9401</v>
      </c>
      <c r="G5642" s="274" t="s">
        <v>9402</v>
      </c>
      <c r="H5642" s="273" t="s">
        <v>9403</v>
      </c>
      <c r="I5642" s="273" t="s">
        <v>5750</v>
      </c>
      <c r="J5642" s="273" t="s">
        <v>373</v>
      </c>
      <c r="K5642" s="275">
        <v>1.0761400000000001</v>
      </c>
      <c r="L5642" s="275">
        <v>1.0761400000000001</v>
      </c>
      <c r="M5642" s="275">
        <v>1.055849</v>
      </c>
      <c r="N5642" s="276">
        <v>1.8855353392681302</v>
      </c>
      <c r="O5642" s="273"/>
      <c r="P5642" s="273"/>
    </row>
    <row r="5643" spans="1:16" s="11" customFormat="1">
      <c r="A5643" s="271">
        <v>5640</v>
      </c>
      <c r="C5643" s="272" t="s">
        <v>729</v>
      </c>
      <c r="D5643" s="272" t="s">
        <v>1559</v>
      </c>
      <c r="E5643" s="272"/>
      <c r="F5643" s="273" t="s">
        <v>5273</v>
      </c>
      <c r="G5643" s="274" t="s">
        <v>9404</v>
      </c>
      <c r="H5643" s="273" t="s">
        <v>9405</v>
      </c>
      <c r="I5643" s="273" t="s">
        <v>5750</v>
      </c>
      <c r="J5643" s="273" t="s">
        <v>373</v>
      </c>
      <c r="K5643" s="275">
        <v>0.96494800000000003</v>
      </c>
      <c r="L5643" s="275">
        <v>0.96494800000000003</v>
      </c>
      <c r="M5643" s="275">
        <v>0.94687699999999997</v>
      </c>
      <c r="N5643" s="276">
        <v>1.8727434017169899</v>
      </c>
      <c r="O5643" s="273"/>
      <c r="P5643" s="273"/>
    </row>
    <row r="5644" spans="1:16" s="11" customFormat="1">
      <c r="A5644" s="271">
        <v>5641</v>
      </c>
      <c r="C5644" s="272" t="s">
        <v>729</v>
      </c>
      <c r="D5644" s="272" t="s">
        <v>1559</v>
      </c>
      <c r="E5644" s="272"/>
      <c r="F5644" s="273" t="s">
        <v>5273</v>
      </c>
      <c r="G5644" s="274" t="s">
        <v>9406</v>
      </c>
      <c r="H5644" s="273" t="s">
        <v>9407</v>
      </c>
      <c r="I5644" s="273" t="s">
        <v>5750</v>
      </c>
      <c r="J5644" s="273" t="s">
        <v>373</v>
      </c>
      <c r="K5644" s="275">
        <v>0.36094100000000001</v>
      </c>
      <c r="L5644" s="275">
        <v>0.36094100000000001</v>
      </c>
      <c r="M5644" s="275">
        <v>0.35421000000000002</v>
      </c>
      <c r="N5644" s="276">
        <v>1.8648477174939913</v>
      </c>
      <c r="O5644" s="273"/>
      <c r="P5644" s="273"/>
    </row>
    <row r="5645" spans="1:16" s="11" customFormat="1">
      <c r="A5645" s="271">
        <v>5642</v>
      </c>
      <c r="C5645" s="272" t="s">
        <v>729</v>
      </c>
      <c r="D5645" s="272" t="s">
        <v>1559</v>
      </c>
      <c r="E5645" s="272"/>
      <c r="F5645" s="273" t="s">
        <v>5276</v>
      </c>
      <c r="G5645" s="274" t="s">
        <v>9408</v>
      </c>
      <c r="H5645" s="273" t="s">
        <v>9409</v>
      </c>
      <c r="I5645" s="273" t="s">
        <v>5750</v>
      </c>
      <c r="J5645" s="273" t="s">
        <v>373</v>
      </c>
      <c r="K5645" s="275">
        <v>1.0011000000000001</v>
      </c>
      <c r="L5645" s="275">
        <v>1.0011000000000001</v>
      </c>
      <c r="M5645" s="275">
        <v>0.98268500000000003</v>
      </c>
      <c r="N5645" s="276">
        <v>1.8394765757666636</v>
      </c>
      <c r="O5645" s="273"/>
      <c r="P5645" s="273"/>
    </row>
    <row r="5646" spans="1:16" s="11" customFormat="1">
      <c r="A5646" s="271">
        <v>5643</v>
      </c>
      <c r="C5646" s="272" t="s">
        <v>729</v>
      </c>
      <c r="D5646" s="272" t="s">
        <v>1559</v>
      </c>
      <c r="E5646" s="272"/>
      <c r="F5646" s="273" t="s">
        <v>5276</v>
      </c>
      <c r="G5646" s="274" t="s">
        <v>9410</v>
      </c>
      <c r="H5646" s="273" t="s">
        <v>9411</v>
      </c>
      <c r="I5646" s="273" t="s">
        <v>5750</v>
      </c>
      <c r="J5646" s="273" t="s">
        <v>373</v>
      </c>
      <c r="K5646" s="275">
        <v>0.67220000000000002</v>
      </c>
      <c r="L5646" s="275">
        <v>0.67220000000000002</v>
      </c>
      <c r="M5646" s="275">
        <v>0.66006999999999993</v>
      </c>
      <c r="N5646" s="276">
        <v>1.8045224635525265</v>
      </c>
      <c r="O5646" s="273"/>
      <c r="P5646" s="273"/>
    </row>
    <row r="5647" spans="1:16" s="11" customFormat="1">
      <c r="A5647" s="271">
        <v>5644</v>
      </c>
      <c r="C5647" s="272" t="s">
        <v>729</v>
      </c>
      <c r="D5647" s="272" t="s">
        <v>1559</v>
      </c>
      <c r="E5647" s="272"/>
      <c r="F5647" s="273" t="s">
        <v>5276</v>
      </c>
      <c r="G5647" s="274" t="s">
        <v>9412</v>
      </c>
      <c r="H5647" s="273" t="s">
        <v>9413</v>
      </c>
      <c r="I5647" s="273" t="s">
        <v>5750</v>
      </c>
      <c r="J5647" s="273" t="s">
        <v>373</v>
      </c>
      <c r="K5647" s="275">
        <v>0.150505</v>
      </c>
      <c r="L5647" s="275">
        <v>0.150505</v>
      </c>
      <c r="M5647" s="275">
        <v>0.14777799999999999</v>
      </c>
      <c r="N5647" s="276">
        <v>1.8118999368791782</v>
      </c>
      <c r="O5647" s="273"/>
      <c r="P5647" s="273"/>
    </row>
    <row r="5648" spans="1:16" s="11" customFormat="1">
      <c r="A5648" s="271">
        <v>5645</v>
      </c>
      <c r="C5648" s="272" t="s">
        <v>729</v>
      </c>
      <c r="D5648" s="272" t="s">
        <v>1559</v>
      </c>
      <c r="E5648" s="272"/>
      <c r="F5648" s="273" t="s">
        <v>5281</v>
      </c>
      <c r="G5648" s="274" t="s">
        <v>9414</v>
      </c>
      <c r="H5648" s="273" t="s">
        <v>9415</v>
      </c>
      <c r="I5648" s="273" t="s">
        <v>5750</v>
      </c>
      <c r="J5648" s="273" t="s">
        <v>373</v>
      </c>
      <c r="K5648" s="275">
        <v>0.66569999999999996</v>
      </c>
      <c r="L5648" s="275">
        <v>0.66569999999999996</v>
      </c>
      <c r="M5648" s="275">
        <v>0.65380499999999997</v>
      </c>
      <c r="N5648" s="276">
        <v>1.7868409193330312</v>
      </c>
      <c r="O5648" s="273"/>
      <c r="P5648" s="273"/>
    </row>
    <row r="5649" spans="1:16" s="11" customFormat="1">
      <c r="A5649" s="271">
        <v>5646</v>
      </c>
      <c r="C5649" s="272" t="s">
        <v>729</v>
      </c>
      <c r="D5649" s="272" t="s">
        <v>1559</v>
      </c>
      <c r="E5649" s="272"/>
      <c r="F5649" s="273" t="s">
        <v>5281</v>
      </c>
      <c r="G5649" s="274" t="s">
        <v>9416</v>
      </c>
      <c r="H5649" s="273" t="s">
        <v>9417</v>
      </c>
      <c r="I5649" s="273" t="s">
        <v>5750</v>
      </c>
      <c r="J5649" s="273" t="s">
        <v>373</v>
      </c>
      <c r="K5649" s="275">
        <v>9.0700000000000003E-2</v>
      </c>
      <c r="L5649" s="275">
        <v>9.0700000000000003E-2</v>
      </c>
      <c r="M5649" s="275">
        <v>8.9171E-2</v>
      </c>
      <c r="N5649" s="276">
        <v>1.6857772877618551</v>
      </c>
      <c r="O5649" s="273"/>
      <c r="P5649" s="273"/>
    </row>
    <row r="5650" spans="1:16" s="11" customFormat="1">
      <c r="A5650" s="271">
        <v>5647</v>
      </c>
      <c r="C5650" s="272" t="s">
        <v>729</v>
      </c>
      <c r="D5650" s="272" t="s">
        <v>1559</v>
      </c>
      <c r="E5650" s="272"/>
      <c r="F5650" s="273" t="s">
        <v>5281</v>
      </c>
      <c r="G5650" s="274" t="s">
        <v>9418</v>
      </c>
      <c r="H5650" s="273" t="s">
        <v>9419</v>
      </c>
      <c r="I5650" s="273" t="s">
        <v>5750</v>
      </c>
      <c r="J5650" s="273" t="s">
        <v>373</v>
      </c>
      <c r="K5650" s="275">
        <v>0.28370000000000001</v>
      </c>
      <c r="L5650" s="275">
        <v>0.28370000000000001</v>
      </c>
      <c r="M5650" s="275">
        <v>0.27873500000000001</v>
      </c>
      <c r="N5650" s="276">
        <v>1.7500881212548458</v>
      </c>
      <c r="O5650" s="273"/>
      <c r="P5650" s="273"/>
    </row>
    <row r="5651" spans="1:16" s="11" customFormat="1">
      <c r="A5651" s="271">
        <v>5648</v>
      </c>
      <c r="C5651" s="272" t="s">
        <v>729</v>
      </c>
      <c r="D5651" s="272" t="s">
        <v>1559</v>
      </c>
      <c r="E5651" s="272"/>
      <c r="F5651" s="273" t="s">
        <v>5284</v>
      </c>
      <c r="G5651" s="274" t="s">
        <v>9420</v>
      </c>
      <c r="H5651" s="273" t="s">
        <v>9421</v>
      </c>
      <c r="I5651" s="273" t="s">
        <v>5750</v>
      </c>
      <c r="J5651" s="273" t="s">
        <v>373</v>
      </c>
      <c r="K5651" s="275">
        <v>1.1136200000000001</v>
      </c>
      <c r="L5651" s="275">
        <v>1.1136200000000001</v>
      </c>
      <c r="M5651" s="275">
        <v>1.093901</v>
      </c>
      <c r="N5651" s="276">
        <v>1.7707117329070994</v>
      </c>
      <c r="O5651" s="273"/>
      <c r="P5651" s="273"/>
    </row>
    <row r="5652" spans="1:16" s="11" customFormat="1">
      <c r="A5652" s="271">
        <v>5649</v>
      </c>
      <c r="C5652" s="272" t="s">
        <v>729</v>
      </c>
      <c r="D5652" s="272" t="s">
        <v>1559</v>
      </c>
      <c r="E5652" s="272"/>
      <c r="F5652" s="273" t="s">
        <v>5284</v>
      </c>
      <c r="G5652" s="274" t="s">
        <v>9422</v>
      </c>
      <c r="H5652" s="273" t="s">
        <v>6593</v>
      </c>
      <c r="I5652" s="273" t="s">
        <v>5750</v>
      </c>
      <c r="J5652" s="273" t="s">
        <v>373</v>
      </c>
      <c r="K5652" s="275">
        <v>0.76793999999999996</v>
      </c>
      <c r="L5652" s="275">
        <v>0.76793999999999996</v>
      </c>
      <c r="M5652" s="275">
        <v>0.75434999999999997</v>
      </c>
      <c r="N5652" s="276">
        <v>1.7696695054301108</v>
      </c>
      <c r="O5652" s="273"/>
      <c r="P5652" s="273"/>
    </row>
    <row r="5653" spans="1:16" s="11" customFormat="1">
      <c r="A5653" s="271">
        <v>5650</v>
      </c>
      <c r="C5653" s="272" t="s">
        <v>729</v>
      </c>
      <c r="D5653" s="272" t="s">
        <v>1559</v>
      </c>
      <c r="E5653" s="272"/>
      <c r="F5653" s="273" t="s">
        <v>5284</v>
      </c>
      <c r="G5653" s="274" t="s">
        <v>9423</v>
      </c>
      <c r="H5653" s="273" t="s">
        <v>9424</v>
      </c>
      <c r="I5653" s="273" t="s">
        <v>5750</v>
      </c>
      <c r="J5653" s="273" t="s">
        <v>373</v>
      </c>
      <c r="K5653" s="275">
        <v>0.69599999999999995</v>
      </c>
      <c r="L5653" s="275">
        <v>0.69599999999999995</v>
      </c>
      <c r="M5653" s="275">
        <v>0.68467900000000004</v>
      </c>
      <c r="N5653" s="276">
        <v>1.626580459770103</v>
      </c>
      <c r="O5653" s="273"/>
      <c r="P5653" s="273"/>
    </row>
    <row r="5654" spans="1:16" s="11" customFormat="1">
      <c r="A5654" s="271">
        <v>5651</v>
      </c>
      <c r="C5654" s="272" t="s">
        <v>729</v>
      </c>
      <c r="D5654" s="272" t="s">
        <v>1559</v>
      </c>
      <c r="E5654" s="272"/>
      <c r="F5654" s="273" t="s">
        <v>5316</v>
      </c>
      <c r="G5654" s="274" t="s">
        <v>9425</v>
      </c>
      <c r="H5654" s="273" t="s">
        <v>9426</v>
      </c>
      <c r="I5654" s="273" t="s">
        <v>5750</v>
      </c>
      <c r="J5654" s="273" t="s">
        <v>373</v>
      </c>
      <c r="K5654" s="275">
        <v>5.8474999999999999E-2</v>
      </c>
      <c r="L5654" s="275">
        <v>5.8474999999999999E-2</v>
      </c>
      <c r="M5654" s="275">
        <v>5.7456E-2</v>
      </c>
      <c r="N5654" s="276">
        <v>1.7426250534416401</v>
      </c>
      <c r="O5654" s="273"/>
      <c r="P5654" s="273"/>
    </row>
    <row r="5655" spans="1:16" s="11" customFormat="1">
      <c r="A5655" s="271">
        <v>5652</v>
      </c>
      <c r="C5655" s="272" t="s">
        <v>729</v>
      </c>
      <c r="D5655" s="272" t="s">
        <v>1559</v>
      </c>
      <c r="E5655" s="272"/>
      <c r="F5655" s="273" t="s">
        <v>5322</v>
      </c>
      <c r="G5655" s="274" t="s">
        <v>9427</v>
      </c>
      <c r="H5655" s="273" t="s">
        <v>9428</v>
      </c>
      <c r="I5655" s="273" t="s">
        <v>5750</v>
      </c>
      <c r="J5655" s="273" t="s">
        <v>373</v>
      </c>
      <c r="K5655" s="275">
        <v>0.71220000000000006</v>
      </c>
      <c r="L5655" s="275">
        <v>0.71220000000000006</v>
      </c>
      <c r="M5655" s="275">
        <v>0.59038599999999997</v>
      </c>
      <c r="N5655" s="276">
        <v>17.103903397921943</v>
      </c>
      <c r="O5655" s="273"/>
      <c r="P5655" s="273"/>
    </row>
    <row r="5656" spans="1:16" s="11" customFormat="1">
      <c r="A5656" s="271">
        <v>5653</v>
      </c>
      <c r="C5656" s="272" t="s">
        <v>729</v>
      </c>
      <c r="D5656" s="272" t="s">
        <v>1559</v>
      </c>
      <c r="E5656" s="272"/>
      <c r="F5656" s="273" t="s">
        <v>9429</v>
      </c>
      <c r="G5656" s="274" t="s">
        <v>9430</v>
      </c>
      <c r="H5656" s="273" t="s">
        <v>9431</v>
      </c>
      <c r="I5656" s="273" t="s">
        <v>5750</v>
      </c>
      <c r="J5656" s="273" t="s">
        <v>373</v>
      </c>
      <c r="K5656" s="275">
        <v>1.0629999999999999</v>
      </c>
      <c r="L5656" s="275">
        <v>1.0629999999999999</v>
      </c>
      <c r="M5656" s="275">
        <v>0.94587900000000003</v>
      </c>
      <c r="N5656" s="276">
        <v>11.017968015051734</v>
      </c>
      <c r="O5656" s="273"/>
      <c r="P5656" s="273"/>
    </row>
    <row r="5657" spans="1:16" s="11" customFormat="1">
      <c r="A5657" s="271">
        <v>5654</v>
      </c>
      <c r="C5657" s="272" t="s">
        <v>729</v>
      </c>
      <c r="D5657" s="272" t="s">
        <v>1559</v>
      </c>
      <c r="E5657" s="272"/>
      <c r="F5657" s="273" t="s">
        <v>5299</v>
      </c>
      <c r="G5657" s="274" t="s">
        <v>9432</v>
      </c>
      <c r="H5657" s="273" t="s">
        <v>9433</v>
      </c>
      <c r="I5657" s="273" t="s">
        <v>5750</v>
      </c>
      <c r="J5657" s="273" t="s">
        <v>373</v>
      </c>
      <c r="K5657" s="275">
        <v>1.0366</v>
      </c>
      <c r="L5657" s="275">
        <v>1.0366</v>
      </c>
      <c r="M5657" s="275">
        <v>0.92547400000000002</v>
      </c>
      <c r="N5657" s="276">
        <v>10.720239243681261</v>
      </c>
      <c r="O5657" s="273"/>
      <c r="P5657" s="273"/>
    </row>
    <row r="5658" spans="1:16" s="11" customFormat="1">
      <c r="A5658" s="271">
        <v>5655</v>
      </c>
      <c r="C5658" s="272" t="s">
        <v>729</v>
      </c>
      <c r="D5658" s="272" t="s">
        <v>1559</v>
      </c>
      <c r="E5658" s="272"/>
      <c r="F5658" s="273" t="s">
        <v>9429</v>
      </c>
      <c r="G5658" s="274" t="s">
        <v>9434</v>
      </c>
      <c r="H5658" s="273" t="s">
        <v>9435</v>
      </c>
      <c r="I5658" s="273" t="s">
        <v>5750</v>
      </c>
      <c r="J5658" s="273" t="s">
        <v>373</v>
      </c>
      <c r="K5658" s="275">
        <v>0.74751999999999996</v>
      </c>
      <c r="L5658" s="275">
        <v>0.74751999999999996</v>
      </c>
      <c r="M5658" s="275">
        <v>0.66816900000000001</v>
      </c>
      <c r="N5658" s="276">
        <v>10.615234374999993</v>
      </c>
      <c r="O5658" s="273"/>
      <c r="P5658" s="273"/>
    </row>
    <row r="5659" spans="1:16" s="11" customFormat="1">
      <c r="A5659" s="271">
        <v>5656</v>
      </c>
      <c r="C5659" s="272" t="s">
        <v>729</v>
      </c>
      <c r="D5659" s="272" t="s">
        <v>1559</v>
      </c>
      <c r="E5659" s="272"/>
      <c r="F5659" s="273" t="s">
        <v>5316</v>
      </c>
      <c r="G5659" s="274" t="s">
        <v>9436</v>
      </c>
      <c r="H5659" s="273" t="s">
        <v>9437</v>
      </c>
      <c r="I5659" s="273" t="s">
        <v>5750</v>
      </c>
      <c r="J5659" s="273" t="s">
        <v>373</v>
      </c>
      <c r="K5659" s="275">
        <v>0.14899999999999999</v>
      </c>
      <c r="L5659" s="275">
        <v>0.14899999999999999</v>
      </c>
      <c r="M5659" s="275">
        <v>0.13322800000000001</v>
      </c>
      <c r="N5659" s="276">
        <v>10.585234899328846</v>
      </c>
      <c r="O5659" s="273"/>
      <c r="P5659" s="273"/>
    </row>
    <row r="5660" spans="1:16" s="11" customFormat="1">
      <c r="A5660" s="271">
        <v>5657</v>
      </c>
      <c r="C5660" s="272" t="s">
        <v>729</v>
      </c>
      <c r="D5660" s="272" t="s">
        <v>1559</v>
      </c>
      <c r="E5660" s="272"/>
      <c r="F5660" s="273" t="s">
        <v>5316</v>
      </c>
      <c r="G5660" s="274" t="s">
        <v>9438</v>
      </c>
      <c r="H5660" s="273" t="s">
        <v>9439</v>
      </c>
      <c r="I5660" s="273" t="s">
        <v>5750</v>
      </c>
      <c r="J5660" s="273" t="s">
        <v>373</v>
      </c>
      <c r="K5660" s="275">
        <v>0.45047999999999999</v>
      </c>
      <c r="L5660" s="275">
        <v>0.45047999999999999</v>
      </c>
      <c r="M5660" s="275">
        <v>0.40285900000000002</v>
      </c>
      <c r="N5660" s="276">
        <v>10.571168531344338</v>
      </c>
      <c r="O5660" s="273"/>
      <c r="P5660" s="273"/>
    </row>
    <row r="5661" spans="1:16" s="11" customFormat="1">
      <c r="A5661" s="271">
        <v>5658</v>
      </c>
      <c r="C5661" s="272" t="s">
        <v>729</v>
      </c>
      <c r="D5661" s="272" t="s">
        <v>1559</v>
      </c>
      <c r="E5661" s="272"/>
      <c r="F5661" s="273" t="s">
        <v>5325</v>
      </c>
      <c r="G5661" s="274" t="s">
        <v>9440</v>
      </c>
      <c r="H5661" s="273" t="s">
        <v>9441</v>
      </c>
      <c r="I5661" s="273" t="s">
        <v>5750</v>
      </c>
      <c r="J5661" s="273" t="s">
        <v>373</v>
      </c>
      <c r="K5661" s="275">
        <v>0.81779999999999997</v>
      </c>
      <c r="L5661" s="275">
        <v>0.81779999999999997</v>
      </c>
      <c r="M5661" s="275">
        <v>0.73580999999999996</v>
      </c>
      <c r="N5661" s="276">
        <v>10.025678650036685</v>
      </c>
      <c r="O5661" s="273"/>
      <c r="P5661" s="273"/>
    </row>
    <row r="5662" spans="1:16" s="11" customFormat="1">
      <c r="A5662" s="271">
        <v>5659</v>
      </c>
      <c r="C5662" s="272" t="s">
        <v>729</v>
      </c>
      <c r="D5662" s="272" t="s">
        <v>1559</v>
      </c>
      <c r="E5662" s="272"/>
      <c r="F5662" s="273" t="s">
        <v>5304</v>
      </c>
      <c r="G5662" s="274" t="s">
        <v>9442</v>
      </c>
      <c r="H5662" s="273" t="s">
        <v>5869</v>
      </c>
      <c r="I5662" s="273" t="s">
        <v>5750</v>
      </c>
      <c r="J5662" s="273" t="s">
        <v>373</v>
      </c>
      <c r="K5662" s="275">
        <v>0.40014</v>
      </c>
      <c r="L5662" s="275">
        <v>0.40014</v>
      </c>
      <c r="M5662" s="275">
        <v>0.36121599999999998</v>
      </c>
      <c r="N5662" s="276">
        <v>9.7275953416304333</v>
      </c>
      <c r="O5662" s="273"/>
      <c r="P5662" s="273"/>
    </row>
    <row r="5663" spans="1:16" s="11" customFormat="1">
      <c r="A5663" s="271">
        <v>5660</v>
      </c>
      <c r="C5663" s="272" t="s">
        <v>729</v>
      </c>
      <c r="D5663" s="272" t="s">
        <v>1559</v>
      </c>
      <c r="E5663" s="272"/>
      <c r="F5663" s="273" t="s">
        <v>9443</v>
      </c>
      <c r="G5663" s="274" t="s">
        <v>9444</v>
      </c>
      <c r="H5663" s="273" t="s">
        <v>9445</v>
      </c>
      <c r="I5663" s="273" t="s">
        <v>5750</v>
      </c>
      <c r="J5663" s="273" t="s">
        <v>373</v>
      </c>
      <c r="K5663" s="275">
        <v>0.76300000000000001</v>
      </c>
      <c r="L5663" s="275">
        <v>0.76300000000000001</v>
      </c>
      <c r="M5663" s="275">
        <v>0.69167800000000002</v>
      </c>
      <c r="N5663" s="276">
        <v>9.3475753604193965</v>
      </c>
      <c r="O5663" s="273"/>
      <c r="P5663" s="273"/>
    </row>
    <row r="5664" spans="1:16" s="11" customFormat="1">
      <c r="A5664" s="271">
        <v>5661</v>
      </c>
      <c r="C5664" s="272" t="s">
        <v>729</v>
      </c>
      <c r="D5664" s="272" t="s">
        <v>1559</v>
      </c>
      <c r="E5664" s="272"/>
      <c r="F5664" s="273" t="s">
        <v>5290</v>
      </c>
      <c r="G5664" s="274" t="s">
        <v>9446</v>
      </c>
      <c r="H5664" s="273" t="s">
        <v>9447</v>
      </c>
      <c r="I5664" s="273" t="s">
        <v>5750</v>
      </c>
      <c r="J5664" s="273" t="s">
        <v>373</v>
      </c>
      <c r="K5664" s="275">
        <v>0.95020000000000004</v>
      </c>
      <c r="L5664" s="275">
        <v>0.95020000000000004</v>
      </c>
      <c r="M5664" s="275">
        <v>0.86172899999999997</v>
      </c>
      <c r="N5664" s="276">
        <v>9.3107766785939869</v>
      </c>
      <c r="O5664" s="273"/>
      <c r="P5664" s="273"/>
    </row>
    <row r="5665" spans="1:16" s="11" customFormat="1">
      <c r="A5665" s="271">
        <v>5662</v>
      </c>
      <c r="C5665" s="272" t="s">
        <v>729</v>
      </c>
      <c r="D5665" s="272" t="s">
        <v>1559</v>
      </c>
      <c r="E5665" s="272"/>
      <c r="F5665" s="273" t="s">
        <v>5325</v>
      </c>
      <c r="G5665" s="274" t="s">
        <v>9448</v>
      </c>
      <c r="H5665" s="273" t="s">
        <v>9449</v>
      </c>
      <c r="I5665" s="273" t="s">
        <v>5750</v>
      </c>
      <c r="J5665" s="273" t="s">
        <v>373</v>
      </c>
      <c r="K5665" s="275">
        <v>0.43059999999999998</v>
      </c>
      <c r="L5665" s="275">
        <v>0.43059999999999998</v>
      </c>
      <c r="M5665" s="275">
        <v>0.39066600000000001</v>
      </c>
      <c r="N5665" s="276">
        <v>9.2740362285183391</v>
      </c>
      <c r="O5665" s="273"/>
      <c r="P5665" s="273"/>
    </row>
    <row r="5666" spans="1:16" s="11" customFormat="1">
      <c r="A5666" s="271">
        <v>5663</v>
      </c>
      <c r="C5666" s="272" t="s">
        <v>729</v>
      </c>
      <c r="D5666" s="272" t="s">
        <v>1559</v>
      </c>
      <c r="E5666" s="272"/>
      <c r="F5666" s="273" t="s">
        <v>5299</v>
      </c>
      <c r="G5666" s="274" t="s">
        <v>9450</v>
      </c>
      <c r="H5666" s="273" t="s">
        <v>9451</v>
      </c>
      <c r="I5666" s="273" t="s">
        <v>5750</v>
      </c>
      <c r="J5666" s="273" t="s">
        <v>373</v>
      </c>
      <c r="K5666" s="275">
        <v>0.65939999999999999</v>
      </c>
      <c r="L5666" s="275">
        <v>0.65939999999999999</v>
      </c>
      <c r="M5666" s="275">
        <v>0.59950000000000003</v>
      </c>
      <c r="N5666" s="276">
        <v>9.0840157719138546</v>
      </c>
      <c r="O5666" s="273"/>
      <c r="P5666" s="273"/>
    </row>
    <row r="5667" spans="1:16" s="11" customFormat="1">
      <c r="A5667" s="271">
        <v>5664</v>
      </c>
      <c r="C5667" s="272" t="s">
        <v>729</v>
      </c>
      <c r="D5667" s="272" t="s">
        <v>1559</v>
      </c>
      <c r="E5667" s="272"/>
      <c r="F5667" s="273" t="s">
        <v>5296</v>
      </c>
      <c r="G5667" s="274" t="s">
        <v>9452</v>
      </c>
      <c r="H5667" s="273" t="s">
        <v>9453</v>
      </c>
      <c r="I5667" s="273" t="s">
        <v>5750</v>
      </c>
      <c r="J5667" s="273" t="s">
        <v>373</v>
      </c>
      <c r="K5667" s="275">
        <v>1.1962999999999999</v>
      </c>
      <c r="L5667" s="275">
        <v>1.1962999999999999</v>
      </c>
      <c r="M5667" s="275">
        <v>1.088071</v>
      </c>
      <c r="N5667" s="276">
        <v>9.0469781827300775</v>
      </c>
      <c r="O5667" s="273"/>
      <c r="P5667" s="273"/>
    </row>
    <row r="5668" spans="1:16" s="11" customFormat="1">
      <c r="A5668" s="271">
        <v>5665</v>
      </c>
      <c r="C5668" s="272" t="s">
        <v>729</v>
      </c>
      <c r="D5668" s="272" t="s">
        <v>1559</v>
      </c>
      <c r="E5668" s="272"/>
      <c r="F5668" s="273" t="s">
        <v>5304</v>
      </c>
      <c r="G5668" s="274" t="s">
        <v>9454</v>
      </c>
      <c r="H5668" s="273" t="s">
        <v>9455</v>
      </c>
      <c r="I5668" s="273" t="s">
        <v>5750</v>
      </c>
      <c r="J5668" s="273" t="s">
        <v>373</v>
      </c>
      <c r="K5668" s="275">
        <v>0.53280000000000005</v>
      </c>
      <c r="L5668" s="275">
        <v>0.53280000000000005</v>
      </c>
      <c r="M5668" s="275">
        <v>0.48561599999999999</v>
      </c>
      <c r="N5668" s="276">
        <v>8.8558558558558662</v>
      </c>
      <c r="O5668" s="273"/>
      <c r="P5668" s="273"/>
    </row>
    <row r="5669" spans="1:16" s="11" customFormat="1">
      <c r="A5669" s="271">
        <v>5666</v>
      </c>
      <c r="C5669" s="272" t="s">
        <v>729</v>
      </c>
      <c r="D5669" s="272" t="s">
        <v>1559</v>
      </c>
      <c r="E5669" s="272"/>
      <c r="F5669" s="273" t="s">
        <v>5290</v>
      </c>
      <c r="G5669" s="274" t="s">
        <v>9456</v>
      </c>
      <c r="H5669" s="273" t="s">
        <v>9457</v>
      </c>
      <c r="I5669" s="273" t="s">
        <v>5750</v>
      </c>
      <c r="J5669" s="273" t="s">
        <v>373</v>
      </c>
      <c r="K5669" s="275">
        <v>0.96279999999999999</v>
      </c>
      <c r="L5669" s="275">
        <v>0.96279999999999999</v>
      </c>
      <c r="M5669" s="275">
        <v>0.87958700000000001</v>
      </c>
      <c r="N5669" s="276">
        <v>8.6428126298296615</v>
      </c>
      <c r="O5669" s="273"/>
      <c r="P5669" s="273"/>
    </row>
    <row r="5670" spans="1:16" s="11" customFormat="1">
      <c r="A5670" s="271">
        <v>5667</v>
      </c>
      <c r="C5670" s="272" t="s">
        <v>729</v>
      </c>
      <c r="D5670" s="272" t="s">
        <v>1559</v>
      </c>
      <c r="E5670" s="272"/>
      <c r="F5670" s="273" t="s">
        <v>9458</v>
      </c>
      <c r="G5670" s="274" t="s">
        <v>9459</v>
      </c>
      <c r="H5670" s="273" t="s">
        <v>9460</v>
      </c>
      <c r="I5670" s="273" t="s">
        <v>5750</v>
      </c>
      <c r="J5670" s="273" t="s">
        <v>373</v>
      </c>
      <c r="K5670" s="275">
        <v>0.47920000000000001</v>
      </c>
      <c r="L5670" s="275">
        <v>0.47920000000000001</v>
      </c>
      <c r="M5670" s="275">
        <v>0.43803799999999998</v>
      </c>
      <c r="N5670" s="276">
        <v>8.5897328881469193</v>
      </c>
      <c r="O5670" s="273"/>
      <c r="P5670" s="273"/>
    </row>
    <row r="5671" spans="1:16" s="11" customFormat="1">
      <c r="A5671" s="271">
        <v>5668</v>
      </c>
      <c r="C5671" s="272" t="s">
        <v>729</v>
      </c>
      <c r="D5671" s="272" t="s">
        <v>1559</v>
      </c>
      <c r="E5671" s="272"/>
      <c r="F5671" s="273" t="s">
        <v>5287</v>
      </c>
      <c r="G5671" s="274" t="s">
        <v>9461</v>
      </c>
      <c r="H5671" s="273" t="s">
        <v>9462</v>
      </c>
      <c r="I5671" s="273" t="s">
        <v>5750</v>
      </c>
      <c r="J5671" s="273" t="s">
        <v>373</v>
      </c>
      <c r="K5671" s="275">
        <v>0.442</v>
      </c>
      <c r="L5671" s="275">
        <v>0.442</v>
      </c>
      <c r="M5671" s="275">
        <v>0.40488299999999999</v>
      </c>
      <c r="N5671" s="276">
        <v>8.3975113122171976</v>
      </c>
      <c r="O5671" s="273"/>
      <c r="P5671" s="273"/>
    </row>
    <row r="5672" spans="1:16" s="11" customFormat="1">
      <c r="A5672" s="271">
        <v>5669</v>
      </c>
      <c r="C5672" s="272" t="s">
        <v>729</v>
      </c>
      <c r="D5672" s="272" t="s">
        <v>1559</v>
      </c>
      <c r="E5672" s="272"/>
      <c r="F5672" s="273" t="s">
        <v>5325</v>
      </c>
      <c r="G5672" s="274" t="s">
        <v>9463</v>
      </c>
      <c r="H5672" s="273" t="s">
        <v>9464</v>
      </c>
      <c r="I5672" s="273" t="s">
        <v>5750</v>
      </c>
      <c r="J5672" s="273" t="s">
        <v>373</v>
      </c>
      <c r="K5672" s="275">
        <v>0.69079999999999997</v>
      </c>
      <c r="L5672" s="275">
        <v>0.69079999999999997</v>
      </c>
      <c r="M5672" s="275">
        <v>0.63281600000000005</v>
      </c>
      <c r="N5672" s="276">
        <v>8.3937463810075172</v>
      </c>
      <c r="O5672" s="273"/>
      <c r="P5672" s="273"/>
    </row>
    <row r="5673" spans="1:16" s="11" customFormat="1">
      <c r="A5673" s="271">
        <v>5670</v>
      </c>
      <c r="C5673" s="272" t="s">
        <v>729</v>
      </c>
      <c r="D5673" s="272" t="s">
        <v>1559</v>
      </c>
      <c r="E5673" s="272"/>
      <c r="F5673" s="273" t="s">
        <v>5287</v>
      </c>
      <c r="G5673" s="274" t="s">
        <v>9465</v>
      </c>
      <c r="H5673" s="273" t="s">
        <v>9466</v>
      </c>
      <c r="I5673" s="273" t="s">
        <v>5750</v>
      </c>
      <c r="J5673" s="273" t="s">
        <v>373</v>
      </c>
      <c r="K5673" s="275">
        <v>0.44012299999999999</v>
      </c>
      <c r="L5673" s="275">
        <v>0.44012299999999999</v>
      </c>
      <c r="M5673" s="275">
        <v>0.40320400000000001</v>
      </c>
      <c r="N5673" s="276">
        <v>8.3883368967311362</v>
      </c>
      <c r="O5673" s="273"/>
      <c r="P5673" s="273"/>
    </row>
    <row r="5674" spans="1:16" s="11" customFormat="1">
      <c r="A5674" s="271">
        <v>5671</v>
      </c>
      <c r="C5674" s="272" t="s">
        <v>729</v>
      </c>
      <c r="D5674" s="272" t="s">
        <v>1559</v>
      </c>
      <c r="E5674" s="272"/>
      <c r="F5674" s="273" t="s">
        <v>5290</v>
      </c>
      <c r="G5674" s="274" t="s">
        <v>9467</v>
      </c>
      <c r="H5674" s="273" t="s">
        <v>9468</v>
      </c>
      <c r="I5674" s="273" t="s">
        <v>5750</v>
      </c>
      <c r="J5674" s="273" t="s">
        <v>373</v>
      </c>
      <c r="K5674" s="275">
        <v>0.43380000000000002</v>
      </c>
      <c r="L5674" s="275">
        <v>0.43380000000000002</v>
      </c>
      <c r="M5674" s="275">
        <v>0.39832699999999999</v>
      </c>
      <c r="N5674" s="276">
        <v>8.1772706316274846</v>
      </c>
      <c r="O5674" s="273"/>
      <c r="P5674" s="273"/>
    </row>
    <row r="5675" spans="1:16" s="11" customFormat="1">
      <c r="A5675" s="271">
        <v>5672</v>
      </c>
      <c r="C5675" s="272" t="s">
        <v>729</v>
      </c>
      <c r="D5675" s="272" t="s">
        <v>1559</v>
      </c>
      <c r="E5675" s="272"/>
      <c r="F5675" s="273" t="s">
        <v>9443</v>
      </c>
      <c r="G5675" s="274" t="s">
        <v>9469</v>
      </c>
      <c r="H5675" s="273" t="s">
        <v>9470</v>
      </c>
      <c r="I5675" s="273" t="s">
        <v>5750</v>
      </c>
      <c r="J5675" s="273" t="s">
        <v>373</v>
      </c>
      <c r="K5675" s="275">
        <v>0.95799999999999996</v>
      </c>
      <c r="L5675" s="275">
        <v>0.95799999999999996</v>
      </c>
      <c r="M5675" s="275">
        <v>0.87987000000000004</v>
      </c>
      <c r="N5675" s="276">
        <v>8.1555323590814126</v>
      </c>
      <c r="O5675" s="273"/>
      <c r="P5675" s="273"/>
    </row>
    <row r="5676" spans="1:16" s="11" customFormat="1">
      <c r="A5676" s="271">
        <v>5673</v>
      </c>
      <c r="C5676" s="272" t="s">
        <v>729</v>
      </c>
      <c r="D5676" s="272" t="s">
        <v>1559</v>
      </c>
      <c r="E5676" s="272"/>
      <c r="F5676" s="273" t="s">
        <v>5290</v>
      </c>
      <c r="G5676" s="274" t="s">
        <v>9471</v>
      </c>
      <c r="H5676" s="273" t="s">
        <v>9472</v>
      </c>
      <c r="I5676" s="273" t="s">
        <v>5750</v>
      </c>
      <c r="J5676" s="273" t="s">
        <v>373</v>
      </c>
      <c r="K5676" s="275">
        <v>0.44319999999999998</v>
      </c>
      <c r="L5676" s="275">
        <v>0.44319999999999998</v>
      </c>
      <c r="M5676" s="275">
        <v>0.40745900000000002</v>
      </c>
      <c r="N5676" s="276">
        <v>8.0643050541516175</v>
      </c>
      <c r="O5676" s="273"/>
      <c r="P5676" s="273"/>
    </row>
    <row r="5677" spans="1:16" s="11" customFormat="1">
      <c r="A5677" s="271">
        <v>5674</v>
      </c>
      <c r="C5677" s="272" t="s">
        <v>729</v>
      </c>
      <c r="D5677" s="272" t="s">
        <v>1559</v>
      </c>
      <c r="E5677" s="272"/>
      <c r="F5677" s="273" t="s">
        <v>5293</v>
      </c>
      <c r="G5677" s="274" t="s">
        <v>9473</v>
      </c>
      <c r="H5677" s="273" t="s">
        <v>9474</v>
      </c>
      <c r="I5677" s="273" t="s">
        <v>5750</v>
      </c>
      <c r="J5677" s="273" t="s">
        <v>373</v>
      </c>
      <c r="K5677" s="275">
        <v>0.98760000000000003</v>
      </c>
      <c r="L5677" s="275">
        <v>0.98760000000000003</v>
      </c>
      <c r="M5677" s="275">
        <v>0.90933399999999998</v>
      </c>
      <c r="N5677" s="276">
        <v>7.9248683677602321</v>
      </c>
      <c r="O5677" s="273"/>
      <c r="P5677" s="273"/>
    </row>
    <row r="5678" spans="1:16" s="11" customFormat="1">
      <c r="A5678" s="271">
        <v>5675</v>
      </c>
      <c r="C5678" s="272" t="s">
        <v>729</v>
      </c>
      <c r="D5678" s="272" t="s">
        <v>1559</v>
      </c>
      <c r="E5678" s="272"/>
      <c r="F5678" s="273" t="s">
        <v>5290</v>
      </c>
      <c r="G5678" s="274" t="s">
        <v>9475</v>
      </c>
      <c r="H5678" s="273" t="s">
        <v>9476</v>
      </c>
      <c r="I5678" s="273" t="s">
        <v>5750</v>
      </c>
      <c r="J5678" s="273" t="s">
        <v>373</v>
      </c>
      <c r="K5678" s="275">
        <v>0.94540000000000002</v>
      </c>
      <c r="L5678" s="275">
        <v>0.94540000000000002</v>
      </c>
      <c r="M5678" s="275">
        <v>0.87063999999999997</v>
      </c>
      <c r="N5678" s="276">
        <v>7.9077639094563192</v>
      </c>
      <c r="O5678" s="273"/>
      <c r="P5678" s="273"/>
    </row>
    <row r="5679" spans="1:16" s="11" customFormat="1">
      <c r="A5679" s="271">
        <v>5676</v>
      </c>
      <c r="C5679" s="272" t="s">
        <v>729</v>
      </c>
      <c r="D5679" s="272" t="s">
        <v>1559</v>
      </c>
      <c r="E5679" s="272"/>
      <c r="F5679" s="273" t="s">
        <v>5310</v>
      </c>
      <c r="G5679" s="274" t="s">
        <v>9477</v>
      </c>
      <c r="H5679" s="273" t="s">
        <v>9478</v>
      </c>
      <c r="I5679" s="273" t="s">
        <v>5750</v>
      </c>
      <c r="J5679" s="273" t="s">
        <v>373</v>
      </c>
      <c r="K5679" s="275">
        <v>0.482935</v>
      </c>
      <c r="L5679" s="275">
        <v>0.482935</v>
      </c>
      <c r="M5679" s="275">
        <v>0.444915</v>
      </c>
      <c r="N5679" s="276">
        <v>7.8726950831892486</v>
      </c>
      <c r="O5679" s="273"/>
      <c r="P5679" s="273"/>
    </row>
    <row r="5680" spans="1:16" s="11" customFormat="1">
      <c r="A5680" s="271">
        <v>5677</v>
      </c>
      <c r="C5680" s="272" t="s">
        <v>729</v>
      </c>
      <c r="D5680" s="272" t="s">
        <v>1559</v>
      </c>
      <c r="E5680" s="272"/>
      <c r="F5680" s="273" t="s">
        <v>5310</v>
      </c>
      <c r="G5680" s="274" t="s">
        <v>9479</v>
      </c>
      <c r="H5680" s="273" t="s">
        <v>9480</v>
      </c>
      <c r="I5680" s="273" t="s">
        <v>5750</v>
      </c>
      <c r="J5680" s="273" t="s">
        <v>373</v>
      </c>
      <c r="K5680" s="275">
        <v>0.41420000000000001</v>
      </c>
      <c r="L5680" s="275">
        <v>0.41420000000000001</v>
      </c>
      <c r="M5680" s="275">
        <v>0.38174999999999998</v>
      </c>
      <c r="N5680" s="276">
        <v>7.8343795267986556</v>
      </c>
      <c r="O5680" s="273"/>
      <c r="P5680" s="273"/>
    </row>
    <row r="5681" spans="1:16" s="11" customFormat="1">
      <c r="A5681" s="271">
        <v>5678</v>
      </c>
      <c r="C5681" s="272" t="s">
        <v>729</v>
      </c>
      <c r="D5681" s="272" t="s">
        <v>1559</v>
      </c>
      <c r="E5681" s="272"/>
      <c r="F5681" s="273" t="s">
        <v>5304</v>
      </c>
      <c r="G5681" s="274" t="s">
        <v>9481</v>
      </c>
      <c r="H5681" s="273" t="s">
        <v>9482</v>
      </c>
      <c r="I5681" s="273" t="s">
        <v>5750</v>
      </c>
      <c r="J5681" s="273" t="s">
        <v>373</v>
      </c>
      <c r="K5681" s="275">
        <v>0.34470000000000001</v>
      </c>
      <c r="L5681" s="275">
        <v>0.34470000000000001</v>
      </c>
      <c r="M5681" s="275">
        <v>0.31779400000000002</v>
      </c>
      <c r="N5681" s="276">
        <v>7.8056280823904798</v>
      </c>
      <c r="O5681" s="273"/>
      <c r="P5681" s="273"/>
    </row>
    <row r="5682" spans="1:16" s="11" customFormat="1">
      <c r="A5682" s="271">
        <v>5679</v>
      </c>
      <c r="C5682" s="272" t="s">
        <v>729</v>
      </c>
      <c r="D5682" s="272" t="s">
        <v>1559</v>
      </c>
      <c r="E5682" s="272"/>
      <c r="F5682" s="273" t="s">
        <v>5313</v>
      </c>
      <c r="G5682" s="274" t="s">
        <v>9483</v>
      </c>
      <c r="H5682" s="273" t="s">
        <v>9484</v>
      </c>
      <c r="I5682" s="273" t="s">
        <v>5750</v>
      </c>
      <c r="J5682" s="273" t="s">
        <v>373</v>
      </c>
      <c r="K5682" s="275">
        <v>0.334229</v>
      </c>
      <c r="L5682" s="275">
        <v>0.334229</v>
      </c>
      <c r="M5682" s="275">
        <v>0.30892199999999997</v>
      </c>
      <c r="N5682" s="276">
        <v>7.5717546951341825</v>
      </c>
      <c r="O5682" s="273"/>
      <c r="P5682" s="273"/>
    </row>
    <row r="5683" spans="1:16" s="11" customFormat="1">
      <c r="A5683" s="271">
        <v>5680</v>
      </c>
      <c r="C5683" s="272" t="s">
        <v>729</v>
      </c>
      <c r="D5683" s="272" t="s">
        <v>1559</v>
      </c>
      <c r="E5683" s="272"/>
      <c r="F5683" s="273" t="s">
        <v>9485</v>
      </c>
      <c r="G5683" s="274" t="s">
        <v>9486</v>
      </c>
      <c r="H5683" s="273" t="s">
        <v>9487</v>
      </c>
      <c r="I5683" s="273" t="s">
        <v>5750</v>
      </c>
      <c r="J5683" s="273" t="s">
        <v>373</v>
      </c>
      <c r="K5683" s="275">
        <v>0.41760000000000003</v>
      </c>
      <c r="L5683" s="275">
        <v>0.41760000000000003</v>
      </c>
      <c r="M5683" s="275">
        <v>0.38624000000000003</v>
      </c>
      <c r="N5683" s="276">
        <v>7.5095785440613021</v>
      </c>
      <c r="O5683" s="273"/>
      <c r="P5683" s="273"/>
    </row>
    <row r="5684" spans="1:16" s="11" customFormat="1">
      <c r="A5684" s="271">
        <v>5681</v>
      </c>
      <c r="C5684" s="272" t="s">
        <v>729</v>
      </c>
      <c r="D5684" s="272" t="s">
        <v>1559</v>
      </c>
      <c r="E5684" s="272"/>
      <c r="F5684" s="273" t="s">
        <v>9488</v>
      </c>
      <c r="G5684" s="274" t="s">
        <v>9489</v>
      </c>
      <c r="H5684" s="273" t="s">
        <v>9490</v>
      </c>
      <c r="I5684" s="273" t="s">
        <v>5750</v>
      </c>
      <c r="J5684" s="273" t="s">
        <v>373</v>
      </c>
      <c r="K5684" s="275">
        <v>0.26169999999999999</v>
      </c>
      <c r="L5684" s="275">
        <v>0.26169999999999999</v>
      </c>
      <c r="M5684" s="275">
        <v>0.24227599999999999</v>
      </c>
      <c r="N5684" s="276">
        <v>7.4222392051967887</v>
      </c>
      <c r="O5684" s="273"/>
      <c r="P5684" s="273"/>
    </row>
    <row r="5685" spans="1:16" s="11" customFormat="1">
      <c r="A5685" s="271">
        <v>5682</v>
      </c>
      <c r="C5685" s="272" t="s">
        <v>729</v>
      </c>
      <c r="D5685" s="272" t="s">
        <v>1559</v>
      </c>
      <c r="E5685" s="272"/>
      <c r="F5685" s="273" t="s">
        <v>5310</v>
      </c>
      <c r="G5685" s="274" t="s">
        <v>9491</v>
      </c>
      <c r="H5685" s="273" t="s">
        <v>9492</v>
      </c>
      <c r="I5685" s="273" t="s">
        <v>5750</v>
      </c>
      <c r="J5685" s="273" t="s">
        <v>373</v>
      </c>
      <c r="K5685" s="275">
        <v>0.57320000000000004</v>
      </c>
      <c r="L5685" s="275">
        <v>0.57320000000000004</v>
      </c>
      <c r="M5685" s="275">
        <v>0.53250399999999998</v>
      </c>
      <c r="N5685" s="276">
        <v>7.0997906489881482</v>
      </c>
      <c r="O5685" s="273"/>
      <c r="P5685" s="273"/>
    </row>
    <row r="5686" spans="1:16" s="11" customFormat="1">
      <c r="A5686" s="271">
        <v>5683</v>
      </c>
      <c r="C5686" s="272" t="s">
        <v>729</v>
      </c>
      <c r="D5686" s="272" t="s">
        <v>1559</v>
      </c>
      <c r="E5686" s="272"/>
      <c r="F5686" s="273" t="s">
        <v>5319</v>
      </c>
      <c r="G5686" s="274" t="s">
        <v>9493</v>
      </c>
      <c r="H5686" s="273" t="s">
        <v>9494</v>
      </c>
      <c r="I5686" s="273" t="s">
        <v>5750</v>
      </c>
      <c r="J5686" s="273" t="s">
        <v>373</v>
      </c>
      <c r="K5686" s="275">
        <v>0.65381999999999996</v>
      </c>
      <c r="L5686" s="275">
        <v>0.65381999999999996</v>
      </c>
      <c r="M5686" s="275">
        <v>0.60756299999999996</v>
      </c>
      <c r="N5686" s="276">
        <v>7.074882995319812</v>
      </c>
      <c r="O5686" s="273"/>
      <c r="P5686" s="273"/>
    </row>
    <row r="5687" spans="1:16" s="11" customFormat="1">
      <c r="A5687" s="271">
        <v>5684</v>
      </c>
      <c r="C5687" s="272" t="s">
        <v>729</v>
      </c>
      <c r="D5687" s="272" t="s">
        <v>1559</v>
      </c>
      <c r="E5687" s="272"/>
      <c r="F5687" s="273" t="s">
        <v>5296</v>
      </c>
      <c r="G5687" s="274" t="s">
        <v>9495</v>
      </c>
      <c r="H5687" s="273" t="s">
        <v>9496</v>
      </c>
      <c r="I5687" s="273" t="s">
        <v>5750</v>
      </c>
      <c r="J5687" s="273" t="s">
        <v>373</v>
      </c>
      <c r="K5687" s="275">
        <v>0.80591999999999997</v>
      </c>
      <c r="L5687" s="275">
        <v>0.80591999999999997</v>
      </c>
      <c r="M5687" s="275">
        <v>0.75158499999999995</v>
      </c>
      <c r="N5687" s="276">
        <v>6.7419843160611501</v>
      </c>
      <c r="O5687" s="273"/>
      <c r="P5687" s="273"/>
    </row>
    <row r="5688" spans="1:16" s="11" customFormat="1">
      <c r="A5688" s="271">
        <v>5685</v>
      </c>
      <c r="C5688" s="272" t="s">
        <v>729</v>
      </c>
      <c r="D5688" s="272" t="s">
        <v>1559</v>
      </c>
      <c r="E5688" s="272"/>
      <c r="F5688" s="273" t="s">
        <v>9497</v>
      </c>
      <c r="G5688" s="274" t="s">
        <v>9498</v>
      </c>
      <c r="H5688" s="273" t="s">
        <v>9499</v>
      </c>
      <c r="I5688" s="273" t="s">
        <v>5750</v>
      </c>
      <c r="J5688" s="273" t="s">
        <v>373</v>
      </c>
      <c r="K5688" s="275">
        <v>0.30759999999999998</v>
      </c>
      <c r="L5688" s="275">
        <v>0.30759999999999998</v>
      </c>
      <c r="M5688" s="275">
        <v>0.28725899999999999</v>
      </c>
      <c r="N5688" s="276">
        <v>6.6128088426527949</v>
      </c>
      <c r="O5688" s="273"/>
      <c r="P5688" s="273"/>
    </row>
    <row r="5689" spans="1:16" s="11" customFormat="1">
      <c r="A5689" s="271">
        <v>5686</v>
      </c>
      <c r="C5689" s="272" t="s">
        <v>729</v>
      </c>
      <c r="D5689" s="272" t="s">
        <v>1559</v>
      </c>
      <c r="E5689" s="272"/>
      <c r="F5689" s="273" t="s">
        <v>9458</v>
      </c>
      <c r="G5689" s="274" t="s">
        <v>9500</v>
      </c>
      <c r="H5689" s="273" t="s">
        <v>9501</v>
      </c>
      <c r="I5689" s="273" t="s">
        <v>5750</v>
      </c>
      <c r="J5689" s="273" t="s">
        <v>373</v>
      </c>
      <c r="K5689" s="275">
        <v>1.0022</v>
      </c>
      <c r="L5689" s="275">
        <v>1.0022</v>
      </c>
      <c r="M5689" s="275">
        <v>0.93599399999999999</v>
      </c>
      <c r="N5689" s="276">
        <v>6.6060666533626007</v>
      </c>
      <c r="O5689" s="273"/>
      <c r="P5689" s="273"/>
    </row>
    <row r="5690" spans="1:16" s="11" customFormat="1">
      <c r="A5690" s="271">
        <v>5687</v>
      </c>
      <c r="C5690" s="272" t="s">
        <v>729</v>
      </c>
      <c r="D5690" s="272" t="s">
        <v>1559</v>
      </c>
      <c r="E5690" s="272"/>
      <c r="F5690" s="273" t="s">
        <v>9497</v>
      </c>
      <c r="G5690" s="274" t="s">
        <v>9502</v>
      </c>
      <c r="H5690" s="273" t="s">
        <v>9503</v>
      </c>
      <c r="I5690" s="273" t="s">
        <v>5750</v>
      </c>
      <c r="J5690" s="273" t="s">
        <v>373</v>
      </c>
      <c r="K5690" s="275">
        <v>0.78</v>
      </c>
      <c r="L5690" s="275">
        <v>0.78</v>
      </c>
      <c r="M5690" s="275">
        <v>0.73286300000000004</v>
      </c>
      <c r="N5690" s="276">
        <v>6.043205128205126</v>
      </c>
      <c r="O5690" s="273"/>
      <c r="P5690" s="273"/>
    </row>
    <row r="5691" spans="1:16" s="11" customFormat="1">
      <c r="A5691" s="271">
        <v>5688</v>
      </c>
      <c r="C5691" s="272" t="s">
        <v>729</v>
      </c>
      <c r="D5691" s="272" t="s">
        <v>1559</v>
      </c>
      <c r="E5691" s="272"/>
      <c r="F5691" s="273" t="s">
        <v>5319</v>
      </c>
      <c r="G5691" s="274" t="s">
        <v>9504</v>
      </c>
      <c r="H5691" s="273" t="s">
        <v>9505</v>
      </c>
      <c r="I5691" s="273" t="s">
        <v>5750</v>
      </c>
      <c r="J5691" s="273" t="s">
        <v>373</v>
      </c>
      <c r="K5691" s="275">
        <v>0.72084000000000004</v>
      </c>
      <c r="L5691" s="275">
        <v>0.72084000000000004</v>
      </c>
      <c r="M5691" s="275">
        <v>0.67814700000000006</v>
      </c>
      <c r="N5691" s="276">
        <v>5.9226735475278813</v>
      </c>
      <c r="O5691" s="273"/>
      <c r="P5691" s="273"/>
    </row>
    <row r="5692" spans="1:16" s="11" customFormat="1">
      <c r="A5692" s="271">
        <v>5689</v>
      </c>
      <c r="C5692" s="272" t="s">
        <v>729</v>
      </c>
      <c r="D5692" s="272" t="s">
        <v>1559</v>
      </c>
      <c r="E5692" s="272"/>
      <c r="F5692" s="273" t="s">
        <v>9497</v>
      </c>
      <c r="G5692" s="274" t="s">
        <v>9506</v>
      </c>
      <c r="H5692" s="273" t="s">
        <v>9507</v>
      </c>
      <c r="I5692" s="273" t="s">
        <v>5750</v>
      </c>
      <c r="J5692" s="273" t="s">
        <v>373</v>
      </c>
      <c r="K5692" s="275">
        <v>0.72640000000000005</v>
      </c>
      <c r="L5692" s="275">
        <v>0.72640000000000005</v>
      </c>
      <c r="M5692" s="275">
        <v>0.68411599999999995</v>
      </c>
      <c r="N5692" s="276">
        <v>5.8210352422907619</v>
      </c>
      <c r="O5692" s="273"/>
      <c r="P5692" s="273"/>
    </row>
    <row r="5693" spans="1:16" s="11" customFormat="1">
      <c r="A5693" s="271">
        <v>5690</v>
      </c>
      <c r="C5693" s="272" t="s">
        <v>729</v>
      </c>
      <c r="D5693" s="272" t="s">
        <v>1559</v>
      </c>
      <c r="E5693" s="272"/>
      <c r="F5693" s="273" t="s">
        <v>9488</v>
      </c>
      <c r="G5693" s="274" t="s">
        <v>9508</v>
      </c>
      <c r="H5693" s="273" t="s">
        <v>9509</v>
      </c>
      <c r="I5693" s="273" t="s">
        <v>5750</v>
      </c>
      <c r="J5693" s="273" t="s">
        <v>373</v>
      </c>
      <c r="K5693" s="275">
        <v>1.19476</v>
      </c>
      <c r="L5693" s="275">
        <v>1.19476</v>
      </c>
      <c r="M5693" s="275">
        <v>1.1293690000000001</v>
      </c>
      <c r="N5693" s="276">
        <v>5.4731494191302001</v>
      </c>
      <c r="O5693" s="273"/>
      <c r="P5693" s="273"/>
    </row>
    <row r="5694" spans="1:16" s="11" customFormat="1">
      <c r="A5694" s="271">
        <v>5691</v>
      </c>
      <c r="C5694" s="272" t="s">
        <v>729</v>
      </c>
      <c r="D5694" s="272" t="s">
        <v>1559</v>
      </c>
      <c r="E5694" s="272"/>
      <c r="F5694" s="273" t="s">
        <v>5313</v>
      </c>
      <c r="G5694" s="274" t="s">
        <v>9510</v>
      </c>
      <c r="H5694" s="273" t="s">
        <v>7499</v>
      </c>
      <c r="I5694" s="273" t="s">
        <v>5750</v>
      </c>
      <c r="J5694" s="273" t="s">
        <v>373</v>
      </c>
      <c r="K5694" s="275">
        <v>0.38552599999999998</v>
      </c>
      <c r="L5694" s="275">
        <v>0.38552599999999998</v>
      </c>
      <c r="M5694" s="275">
        <v>0.36552200000000001</v>
      </c>
      <c r="N5694" s="276">
        <v>5.1887551034171411</v>
      </c>
      <c r="O5694" s="273"/>
      <c r="P5694" s="273"/>
    </row>
    <row r="5695" spans="1:16" s="11" customFormat="1">
      <c r="A5695" s="271">
        <v>5692</v>
      </c>
      <c r="C5695" s="272" t="s">
        <v>729</v>
      </c>
      <c r="D5695" s="272" t="s">
        <v>1559</v>
      </c>
      <c r="E5695" s="272"/>
      <c r="F5695" s="273" t="s">
        <v>9511</v>
      </c>
      <c r="G5695" s="274" t="s">
        <v>9512</v>
      </c>
      <c r="H5695" s="273" t="s">
        <v>9513</v>
      </c>
      <c r="I5695" s="273" t="s">
        <v>5750</v>
      </c>
      <c r="J5695" s="273" t="s">
        <v>373</v>
      </c>
      <c r="K5695" s="275">
        <v>0.47186400000000001</v>
      </c>
      <c r="L5695" s="275">
        <v>0.47186400000000001</v>
      </c>
      <c r="M5695" s="275">
        <v>0.44761200000000001</v>
      </c>
      <c r="N5695" s="276">
        <v>5.1396164996693949</v>
      </c>
      <c r="O5695" s="273"/>
      <c r="P5695" s="273"/>
    </row>
    <row r="5696" spans="1:16" s="11" customFormat="1">
      <c r="A5696" s="271">
        <v>5693</v>
      </c>
      <c r="C5696" s="272" t="s">
        <v>729</v>
      </c>
      <c r="D5696" s="272" t="s">
        <v>1559</v>
      </c>
      <c r="E5696" s="272"/>
      <c r="F5696" s="273" t="s">
        <v>9514</v>
      </c>
      <c r="G5696" s="274" t="s">
        <v>9515</v>
      </c>
      <c r="H5696" s="273" t="s">
        <v>9516</v>
      </c>
      <c r="I5696" s="273" t="s">
        <v>5750</v>
      </c>
      <c r="J5696" s="273" t="s">
        <v>373</v>
      </c>
      <c r="K5696" s="275">
        <v>0.20278099999999999</v>
      </c>
      <c r="L5696" s="275">
        <v>0.20278099999999999</v>
      </c>
      <c r="M5696" s="275">
        <v>0.19262199999999999</v>
      </c>
      <c r="N5696" s="276">
        <v>5.0098381998313464</v>
      </c>
      <c r="O5696" s="273"/>
      <c r="P5696" s="273"/>
    </row>
    <row r="5697" spans="1:16" s="11" customFormat="1">
      <c r="A5697" s="271">
        <v>5694</v>
      </c>
      <c r="C5697" s="272" t="s">
        <v>729</v>
      </c>
      <c r="D5697" s="272" t="s">
        <v>1559</v>
      </c>
      <c r="E5697" s="272"/>
      <c r="F5697" s="273" t="s">
        <v>9398</v>
      </c>
      <c r="G5697" s="274" t="s">
        <v>9517</v>
      </c>
      <c r="H5697" s="273" t="s">
        <v>9518</v>
      </c>
      <c r="I5697" s="273" t="s">
        <v>5750</v>
      </c>
      <c r="J5697" s="273" t="s">
        <v>373</v>
      </c>
      <c r="K5697" s="275">
        <v>0.15834200000000001</v>
      </c>
      <c r="L5697" s="275">
        <v>0.15834200000000001</v>
      </c>
      <c r="M5697" s="275">
        <v>0.15077499999999999</v>
      </c>
      <c r="N5697" s="276">
        <v>4.778896313043929</v>
      </c>
      <c r="O5697" s="273"/>
      <c r="P5697" s="273"/>
    </row>
    <row r="5698" spans="1:16" s="11" customFormat="1">
      <c r="A5698" s="271">
        <v>5695</v>
      </c>
      <c r="C5698" s="272" t="s">
        <v>729</v>
      </c>
      <c r="D5698" s="272" t="s">
        <v>1559</v>
      </c>
      <c r="E5698" s="272"/>
      <c r="F5698" s="273" t="s">
        <v>9514</v>
      </c>
      <c r="G5698" s="274" t="s">
        <v>9519</v>
      </c>
      <c r="H5698" s="273" t="s">
        <v>9520</v>
      </c>
      <c r="I5698" s="273" t="s">
        <v>5750</v>
      </c>
      <c r="J5698" s="273" t="s">
        <v>373</v>
      </c>
      <c r="K5698" s="275">
        <v>0.29864600000000002</v>
      </c>
      <c r="L5698" s="275">
        <v>0.29864600000000002</v>
      </c>
      <c r="M5698" s="275">
        <v>0.28461700000000001</v>
      </c>
      <c r="N5698" s="276">
        <v>4.6975348740649503</v>
      </c>
      <c r="O5698" s="273"/>
      <c r="P5698" s="273"/>
    </row>
    <row r="5699" spans="1:16" s="11" customFormat="1">
      <c r="A5699" s="271">
        <v>5696</v>
      </c>
      <c r="C5699" s="272" t="s">
        <v>729</v>
      </c>
      <c r="D5699" s="272" t="s">
        <v>1559</v>
      </c>
      <c r="E5699" s="272"/>
      <c r="F5699" s="273" t="s">
        <v>5313</v>
      </c>
      <c r="G5699" s="274" t="s">
        <v>9521</v>
      </c>
      <c r="H5699" s="273" t="s">
        <v>9522</v>
      </c>
      <c r="I5699" s="273" t="s">
        <v>5750</v>
      </c>
      <c r="J5699" s="273" t="s">
        <v>373</v>
      </c>
      <c r="K5699" s="275">
        <v>0.44258399999999998</v>
      </c>
      <c r="L5699" s="275">
        <v>0.44258399999999998</v>
      </c>
      <c r="M5699" s="275">
        <v>0.42181600000000002</v>
      </c>
      <c r="N5699" s="276">
        <v>4.6924425645753018</v>
      </c>
      <c r="O5699" s="273"/>
      <c r="P5699" s="273"/>
    </row>
    <row r="5700" spans="1:16" s="11" customFormat="1">
      <c r="A5700" s="271">
        <v>5697</v>
      </c>
      <c r="C5700" s="272" t="s">
        <v>729</v>
      </c>
      <c r="D5700" s="272" t="s">
        <v>1559</v>
      </c>
      <c r="E5700" s="272"/>
      <c r="F5700" s="273" t="s">
        <v>5307</v>
      </c>
      <c r="G5700" s="274" t="s">
        <v>9523</v>
      </c>
      <c r="H5700" s="273" t="s">
        <v>9524</v>
      </c>
      <c r="I5700" s="273" t="s">
        <v>5750</v>
      </c>
      <c r="J5700" s="273" t="s">
        <v>373</v>
      </c>
      <c r="K5700" s="275">
        <v>0.27722599999999997</v>
      </c>
      <c r="L5700" s="275">
        <v>0.27722599999999997</v>
      </c>
      <c r="M5700" s="275">
        <v>0.26469999999999999</v>
      </c>
      <c r="N5700" s="276">
        <v>4.518335221083154</v>
      </c>
      <c r="O5700" s="273"/>
      <c r="P5700" s="273"/>
    </row>
    <row r="5701" spans="1:16" s="11" customFormat="1">
      <c r="A5701" s="271">
        <v>5698</v>
      </c>
      <c r="C5701" s="272" t="s">
        <v>729</v>
      </c>
      <c r="D5701" s="272" t="s">
        <v>1559</v>
      </c>
      <c r="E5701" s="272"/>
      <c r="F5701" s="273" t="s">
        <v>5293</v>
      </c>
      <c r="G5701" s="274" t="s">
        <v>9525</v>
      </c>
      <c r="H5701" s="273" t="s">
        <v>9526</v>
      </c>
      <c r="I5701" s="273" t="s">
        <v>5750</v>
      </c>
      <c r="J5701" s="273" t="s">
        <v>373</v>
      </c>
      <c r="K5701" s="275">
        <v>0.77139999999999997</v>
      </c>
      <c r="L5701" s="275">
        <v>0.77139999999999997</v>
      </c>
      <c r="M5701" s="275">
        <v>0.73662399999999995</v>
      </c>
      <c r="N5701" s="276">
        <v>4.508166969147009</v>
      </c>
      <c r="O5701" s="273"/>
      <c r="P5701" s="273"/>
    </row>
    <row r="5702" spans="1:16" s="11" customFormat="1">
      <c r="A5702" s="271">
        <v>5699</v>
      </c>
      <c r="C5702" s="272" t="s">
        <v>729</v>
      </c>
      <c r="D5702" s="272" t="s">
        <v>1559</v>
      </c>
      <c r="E5702" s="272"/>
      <c r="F5702" s="273" t="s">
        <v>9511</v>
      </c>
      <c r="G5702" s="274" t="s">
        <v>9527</v>
      </c>
      <c r="H5702" s="273" t="s">
        <v>9528</v>
      </c>
      <c r="I5702" s="273" t="s">
        <v>5750</v>
      </c>
      <c r="J5702" s="273" t="s">
        <v>373</v>
      </c>
      <c r="K5702" s="275">
        <v>0.36152899999999999</v>
      </c>
      <c r="L5702" s="275">
        <v>0.36152899999999999</v>
      </c>
      <c r="M5702" s="275">
        <v>0.346304</v>
      </c>
      <c r="N5702" s="276">
        <v>4.2112804228706375</v>
      </c>
      <c r="O5702" s="273"/>
      <c r="P5702" s="273"/>
    </row>
    <row r="5703" spans="1:16" s="11" customFormat="1">
      <c r="A5703" s="271">
        <v>5700</v>
      </c>
      <c r="C5703" s="272" t="s">
        <v>729</v>
      </c>
      <c r="D5703" s="272" t="s">
        <v>1559</v>
      </c>
      <c r="E5703" s="272"/>
      <c r="F5703" s="273" t="s">
        <v>9514</v>
      </c>
      <c r="G5703" s="274" t="s">
        <v>9529</v>
      </c>
      <c r="H5703" s="273" t="s">
        <v>4791</v>
      </c>
      <c r="I5703" s="273" t="s">
        <v>5750</v>
      </c>
      <c r="J5703" s="273" t="s">
        <v>373</v>
      </c>
      <c r="K5703" s="275">
        <v>1.1681790000000001</v>
      </c>
      <c r="L5703" s="275">
        <v>1.1681790000000001</v>
      </c>
      <c r="M5703" s="275">
        <v>1.1200060000000001</v>
      </c>
      <c r="N5703" s="276">
        <v>4.123768703255239</v>
      </c>
      <c r="O5703" s="273"/>
      <c r="P5703" s="273"/>
    </row>
    <row r="5704" spans="1:16" s="11" customFormat="1">
      <c r="A5704" s="271">
        <v>5701</v>
      </c>
      <c r="C5704" s="272" t="s">
        <v>729</v>
      </c>
      <c r="D5704" s="272" t="s">
        <v>1559</v>
      </c>
      <c r="E5704" s="272"/>
      <c r="F5704" s="273" t="s">
        <v>5307</v>
      </c>
      <c r="G5704" s="274" t="s">
        <v>9530</v>
      </c>
      <c r="H5704" s="273" t="s">
        <v>7419</v>
      </c>
      <c r="I5704" s="273" t="s">
        <v>5750</v>
      </c>
      <c r="J5704" s="273" t="s">
        <v>373</v>
      </c>
      <c r="K5704" s="275">
        <v>0.28975499999999998</v>
      </c>
      <c r="L5704" s="275">
        <v>0.28975499999999998</v>
      </c>
      <c r="M5704" s="275">
        <v>0.27805800000000003</v>
      </c>
      <c r="N5704" s="276">
        <v>4.0368587254749562</v>
      </c>
      <c r="O5704" s="273"/>
      <c r="P5704" s="273"/>
    </row>
    <row r="5705" spans="1:16" s="11" customFormat="1">
      <c r="A5705" s="271">
        <v>5702</v>
      </c>
      <c r="C5705" s="272" t="s">
        <v>729</v>
      </c>
      <c r="D5705" s="272" t="s">
        <v>1559</v>
      </c>
      <c r="E5705" s="272"/>
      <c r="F5705" s="273" t="s">
        <v>5293</v>
      </c>
      <c r="G5705" s="274" t="s">
        <v>9531</v>
      </c>
      <c r="H5705" s="273" t="s">
        <v>9532</v>
      </c>
      <c r="I5705" s="273" t="s">
        <v>5750</v>
      </c>
      <c r="J5705" s="273" t="s">
        <v>373</v>
      </c>
      <c r="K5705" s="275">
        <v>0.58035999999999999</v>
      </c>
      <c r="L5705" s="275">
        <v>0.58035999999999999</v>
      </c>
      <c r="M5705" s="275">
        <v>0.55729600000000001</v>
      </c>
      <c r="N5705" s="276">
        <v>3.9740850506582075</v>
      </c>
      <c r="O5705" s="273"/>
      <c r="P5705" s="273"/>
    </row>
    <row r="5706" spans="1:16" s="11" customFormat="1">
      <c r="A5706" s="271">
        <v>5703</v>
      </c>
      <c r="C5706" s="272" t="s">
        <v>729</v>
      </c>
      <c r="D5706" s="272" t="s">
        <v>1559</v>
      </c>
      <c r="E5706" s="272"/>
      <c r="F5706" s="273" t="s">
        <v>9458</v>
      </c>
      <c r="G5706" s="274" t="s">
        <v>9533</v>
      </c>
      <c r="H5706" s="273" t="s">
        <v>9534</v>
      </c>
      <c r="I5706" s="273" t="s">
        <v>5750</v>
      </c>
      <c r="J5706" s="273" t="s">
        <v>373</v>
      </c>
      <c r="K5706" s="275">
        <v>0.80959999999999999</v>
      </c>
      <c r="L5706" s="275">
        <v>0.80959999999999999</v>
      </c>
      <c r="M5706" s="275">
        <v>0.77784699999999996</v>
      </c>
      <c r="N5706" s="276">
        <v>3.9220602766798458</v>
      </c>
      <c r="O5706" s="273"/>
      <c r="P5706" s="273"/>
    </row>
    <row r="5707" spans="1:16" s="11" customFormat="1">
      <c r="A5707" s="271">
        <v>5704</v>
      </c>
      <c r="C5707" s="272" t="s">
        <v>729</v>
      </c>
      <c r="D5707" s="272" t="s">
        <v>1559</v>
      </c>
      <c r="E5707" s="272"/>
      <c r="F5707" s="273" t="s">
        <v>9458</v>
      </c>
      <c r="G5707" s="274" t="s">
        <v>9535</v>
      </c>
      <c r="H5707" s="273" t="s">
        <v>9536</v>
      </c>
      <c r="I5707" s="273" t="s">
        <v>5750</v>
      </c>
      <c r="J5707" s="273" t="s">
        <v>373</v>
      </c>
      <c r="K5707" s="275">
        <v>0.91379999999999995</v>
      </c>
      <c r="L5707" s="275">
        <v>0.91379999999999995</v>
      </c>
      <c r="M5707" s="275">
        <v>0.88170199999999999</v>
      </c>
      <c r="N5707" s="276">
        <v>3.5125848106806696</v>
      </c>
      <c r="O5707" s="273"/>
      <c r="P5707" s="273"/>
    </row>
    <row r="5708" spans="1:16" s="11" customFormat="1">
      <c r="A5708" s="271">
        <v>5705</v>
      </c>
      <c r="C5708" s="272" t="s">
        <v>729</v>
      </c>
      <c r="D5708" s="272" t="s">
        <v>1559</v>
      </c>
      <c r="E5708" s="272"/>
      <c r="F5708" s="273" t="s">
        <v>9398</v>
      </c>
      <c r="G5708" s="274" t="s">
        <v>9537</v>
      </c>
      <c r="H5708" s="273" t="s">
        <v>9538</v>
      </c>
      <c r="I5708" s="273" t="s">
        <v>5750</v>
      </c>
      <c r="J5708" s="273" t="s">
        <v>373</v>
      </c>
      <c r="K5708" s="275">
        <v>0.42136200000000001</v>
      </c>
      <c r="L5708" s="275">
        <v>0.42136200000000001</v>
      </c>
      <c r="M5708" s="275">
        <v>0.40841699999999997</v>
      </c>
      <c r="N5708" s="276">
        <v>3.0721802155866071</v>
      </c>
      <c r="O5708" s="273"/>
      <c r="P5708" s="273"/>
    </row>
    <row r="5709" spans="1:16" s="11" customFormat="1">
      <c r="A5709" s="271">
        <v>5706</v>
      </c>
      <c r="C5709" s="272" t="s">
        <v>729</v>
      </c>
      <c r="D5709" s="272" t="s">
        <v>1559</v>
      </c>
      <c r="E5709" s="272"/>
      <c r="F5709" s="273" t="s">
        <v>9485</v>
      </c>
      <c r="G5709" s="274" t="s">
        <v>9539</v>
      </c>
      <c r="H5709" s="273" t="s">
        <v>9540</v>
      </c>
      <c r="I5709" s="273" t="s">
        <v>5750</v>
      </c>
      <c r="J5709" s="273" t="s">
        <v>373</v>
      </c>
      <c r="K5709" s="275">
        <v>0.59079999999999999</v>
      </c>
      <c r="L5709" s="275">
        <v>0.59079999999999999</v>
      </c>
      <c r="M5709" s="275">
        <v>0.57274499999999995</v>
      </c>
      <c r="N5709" s="276">
        <v>3.0560257278266829</v>
      </c>
      <c r="O5709" s="273"/>
      <c r="P5709" s="273"/>
    </row>
    <row r="5710" spans="1:16" s="11" customFormat="1">
      <c r="A5710" s="271">
        <v>5707</v>
      </c>
      <c r="C5710" s="272" t="s">
        <v>729</v>
      </c>
      <c r="D5710" s="272" t="s">
        <v>1559</v>
      </c>
      <c r="E5710" s="272"/>
      <c r="F5710" s="273" t="s">
        <v>9511</v>
      </c>
      <c r="G5710" s="274" t="s">
        <v>9541</v>
      </c>
      <c r="H5710" s="273" t="s">
        <v>9542</v>
      </c>
      <c r="I5710" s="273" t="s">
        <v>5750</v>
      </c>
      <c r="J5710" s="273" t="s">
        <v>373</v>
      </c>
      <c r="K5710" s="275">
        <v>0.720665</v>
      </c>
      <c r="L5710" s="275">
        <v>0.720665</v>
      </c>
      <c r="M5710" s="275">
        <v>0.69967299999999999</v>
      </c>
      <c r="N5710" s="276">
        <v>2.9128652008908453</v>
      </c>
      <c r="O5710" s="273"/>
      <c r="P5710" s="273"/>
    </row>
    <row r="5711" spans="1:16" s="11" customFormat="1">
      <c r="A5711" s="271">
        <v>5708</v>
      </c>
      <c r="C5711" s="272" t="s">
        <v>729</v>
      </c>
      <c r="D5711" s="272" t="s">
        <v>1559</v>
      </c>
      <c r="E5711" s="272"/>
      <c r="F5711" s="273" t="s">
        <v>9429</v>
      </c>
      <c r="G5711" s="274" t="s">
        <v>9543</v>
      </c>
      <c r="H5711" s="273" t="s">
        <v>9544</v>
      </c>
      <c r="I5711" s="273" t="s">
        <v>5750</v>
      </c>
      <c r="J5711" s="273" t="s">
        <v>373</v>
      </c>
      <c r="K5711" s="275">
        <v>8.6599999999999996E-2</v>
      </c>
      <c r="L5711" s="275">
        <v>8.6599999999999996E-2</v>
      </c>
      <c r="M5711" s="275">
        <v>8.5438E-2</v>
      </c>
      <c r="N5711" s="276">
        <v>1.3418013856812891</v>
      </c>
      <c r="O5711" s="273"/>
      <c r="P5711" s="273"/>
    </row>
    <row r="5712" spans="1:16" s="11" customFormat="1">
      <c r="A5712" s="271">
        <v>5709</v>
      </c>
      <c r="C5712" s="272" t="s">
        <v>729</v>
      </c>
      <c r="D5712" s="272" t="s">
        <v>1559</v>
      </c>
      <c r="E5712" s="272"/>
      <c r="F5712" s="273" t="s">
        <v>5287</v>
      </c>
      <c r="G5712" s="274" t="s">
        <v>9545</v>
      </c>
      <c r="H5712" s="273" t="s">
        <v>6760</v>
      </c>
      <c r="I5712" s="273" t="s">
        <v>5750</v>
      </c>
      <c r="J5712" s="273" t="s">
        <v>373</v>
      </c>
      <c r="K5712" s="275">
        <v>0.4879</v>
      </c>
      <c r="L5712" s="275">
        <v>0.4879</v>
      </c>
      <c r="M5712" s="275">
        <v>0.47388999999999998</v>
      </c>
      <c r="N5712" s="276">
        <v>2.8714900594384138</v>
      </c>
      <c r="O5712" s="273"/>
      <c r="P5712" s="273"/>
    </row>
    <row r="5713" spans="1:16" s="11" customFormat="1">
      <c r="A5713" s="271">
        <v>5710</v>
      </c>
      <c r="C5713" s="272" t="s">
        <v>729</v>
      </c>
      <c r="D5713" s="272" t="s">
        <v>1559</v>
      </c>
      <c r="E5713" s="272"/>
      <c r="F5713" s="273" t="s">
        <v>5322</v>
      </c>
      <c r="G5713" s="274" t="s">
        <v>9546</v>
      </c>
      <c r="H5713" s="273" t="s">
        <v>9547</v>
      </c>
      <c r="I5713" s="273" t="s">
        <v>5750</v>
      </c>
      <c r="J5713" s="273" t="s">
        <v>373</v>
      </c>
      <c r="K5713" s="275">
        <v>1.3222290000000001</v>
      </c>
      <c r="L5713" s="275">
        <v>1.3222290000000001</v>
      </c>
      <c r="M5713" s="275">
        <v>1.2861929999999999</v>
      </c>
      <c r="N5713" s="276">
        <v>2.7253977941793877</v>
      </c>
      <c r="O5713" s="273"/>
      <c r="P5713" s="273"/>
    </row>
    <row r="5714" spans="1:16" s="11" customFormat="1">
      <c r="A5714" s="271">
        <v>5711</v>
      </c>
      <c r="C5714" s="272" t="s">
        <v>729</v>
      </c>
      <c r="D5714" s="272" t="s">
        <v>1445</v>
      </c>
      <c r="E5714" s="272"/>
      <c r="F5714" s="273" t="s">
        <v>5328</v>
      </c>
      <c r="G5714" s="274">
        <v>305331340603</v>
      </c>
      <c r="H5714" s="273" t="s">
        <v>9548</v>
      </c>
      <c r="I5714" s="273" t="s">
        <v>5750</v>
      </c>
      <c r="J5714" s="273" t="s">
        <v>373</v>
      </c>
      <c r="K5714" s="275">
        <v>1.1274999999999999</v>
      </c>
      <c r="L5714" s="275">
        <v>1.1274999999999999</v>
      </c>
      <c r="M5714" s="275">
        <v>0.85089300000000001</v>
      </c>
      <c r="N5714" s="276">
        <v>24.532771618625272</v>
      </c>
      <c r="O5714" s="273"/>
      <c r="P5714" s="273"/>
    </row>
    <row r="5715" spans="1:16" s="11" customFormat="1">
      <c r="A5715" s="271">
        <v>5712</v>
      </c>
      <c r="C5715" s="272" t="s">
        <v>729</v>
      </c>
      <c r="D5715" s="272" t="s">
        <v>1445</v>
      </c>
      <c r="E5715" s="272"/>
      <c r="F5715" s="273" t="s">
        <v>5328</v>
      </c>
      <c r="G5715" s="274">
        <v>305331340601</v>
      </c>
      <c r="H5715" s="273" t="s">
        <v>9549</v>
      </c>
      <c r="I5715" s="273" t="s">
        <v>5750</v>
      </c>
      <c r="J5715" s="273" t="s">
        <v>373</v>
      </c>
      <c r="K5715" s="275">
        <v>0.26932</v>
      </c>
      <c r="L5715" s="275">
        <v>0.26932</v>
      </c>
      <c r="M5715" s="275">
        <v>0.22867599999999999</v>
      </c>
      <c r="N5715" s="276">
        <v>15.091341155502752</v>
      </c>
      <c r="O5715" s="273"/>
      <c r="P5715" s="273"/>
    </row>
    <row r="5716" spans="1:16" s="11" customFormat="1">
      <c r="A5716" s="271">
        <v>5713</v>
      </c>
      <c r="C5716" s="272" t="s">
        <v>729</v>
      </c>
      <c r="D5716" s="272" t="s">
        <v>1445</v>
      </c>
      <c r="E5716" s="272"/>
      <c r="F5716" s="273" t="s">
        <v>9550</v>
      </c>
      <c r="G5716" s="274">
        <v>305331340503</v>
      </c>
      <c r="H5716" s="273" t="s">
        <v>9551</v>
      </c>
      <c r="I5716" s="273" t="s">
        <v>5750</v>
      </c>
      <c r="J5716" s="273" t="s">
        <v>373</v>
      </c>
      <c r="K5716" s="275">
        <v>0.71340000000000003</v>
      </c>
      <c r="L5716" s="275">
        <v>0.71340000000000003</v>
      </c>
      <c r="M5716" s="275">
        <v>0.60678799999999999</v>
      </c>
      <c r="N5716" s="276">
        <v>14.944210821418563</v>
      </c>
      <c r="O5716" s="273"/>
      <c r="P5716" s="273"/>
    </row>
    <row r="5717" spans="1:16" s="11" customFormat="1">
      <c r="A5717" s="271">
        <v>5714</v>
      </c>
      <c r="C5717" s="272" t="s">
        <v>729</v>
      </c>
      <c r="D5717" s="272" t="s">
        <v>1445</v>
      </c>
      <c r="E5717" s="272"/>
      <c r="F5717" s="273" t="s">
        <v>9552</v>
      </c>
      <c r="G5717" s="274">
        <v>305331340403</v>
      </c>
      <c r="H5717" s="273" t="s">
        <v>9553</v>
      </c>
      <c r="I5717" s="273" t="s">
        <v>5750</v>
      </c>
      <c r="J5717" s="273" t="s">
        <v>373</v>
      </c>
      <c r="K5717" s="275">
        <v>0.84440000000000004</v>
      </c>
      <c r="L5717" s="275">
        <v>0.84440000000000004</v>
      </c>
      <c r="M5717" s="275">
        <v>0.72936100000000004</v>
      </c>
      <c r="N5717" s="276">
        <v>13.623756513500709</v>
      </c>
      <c r="O5717" s="273"/>
      <c r="P5717" s="273"/>
    </row>
    <row r="5718" spans="1:16" s="11" customFormat="1">
      <c r="A5718" s="271">
        <v>5715</v>
      </c>
      <c r="C5718" s="272" t="s">
        <v>729</v>
      </c>
      <c r="D5718" s="272" t="s">
        <v>1445</v>
      </c>
      <c r="E5718" s="272"/>
      <c r="F5718" s="273" t="s">
        <v>9554</v>
      </c>
      <c r="G5718" s="274">
        <v>305331240402</v>
      </c>
      <c r="H5718" s="273" t="s">
        <v>9555</v>
      </c>
      <c r="I5718" s="273" t="s">
        <v>5750</v>
      </c>
      <c r="J5718" s="273" t="s">
        <v>373</v>
      </c>
      <c r="K5718" s="275">
        <v>0.59860000000000002</v>
      </c>
      <c r="L5718" s="275">
        <v>0.59860000000000002</v>
      </c>
      <c r="M5718" s="275">
        <v>0.51803200000000005</v>
      </c>
      <c r="N5718" s="276">
        <v>13.45940527898429</v>
      </c>
      <c r="O5718" s="273"/>
      <c r="P5718" s="273"/>
    </row>
    <row r="5719" spans="1:16" s="11" customFormat="1">
      <c r="A5719" s="271">
        <v>5716</v>
      </c>
      <c r="C5719" s="272" t="s">
        <v>729</v>
      </c>
      <c r="D5719" s="272" t="s">
        <v>1445</v>
      </c>
      <c r="E5719" s="272"/>
      <c r="F5719" s="273" t="s">
        <v>9554</v>
      </c>
      <c r="G5719" s="274">
        <v>305331240401</v>
      </c>
      <c r="H5719" s="273" t="s">
        <v>9556</v>
      </c>
      <c r="I5719" s="273" t="s">
        <v>5750</v>
      </c>
      <c r="J5719" s="273" t="s">
        <v>373</v>
      </c>
      <c r="K5719" s="275">
        <v>0.74619999999999997</v>
      </c>
      <c r="L5719" s="275">
        <v>0.74619999999999997</v>
      </c>
      <c r="M5719" s="275">
        <v>0.64963400000000004</v>
      </c>
      <c r="N5719" s="276">
        <v>12.941034575180907</v>
      </c>
      <c r="O5719" s="273"/>
      <c r="P5719" s="273"/>
    </row>
    <row r="5720" spans="1:16" s="11" customFormat="1">
      <c r="A5720" s="271">
        <v>5717</v>
      </c>
      <c r="C5720" s="272" t="s">
        <v>729</v>
      </c>
      <c r="D5720" s="272" t="s">
        <v>1445</v>
      </c>
      <c r="E5720" s="272"/>
      <c r="F5720" s="273" t="s">
        <v>9557</v>
      </c>
      <c r="G5720" s="274">
        <v>305331340301</v>
      </c>
      <c r="H5720" s="273" t="s">
        <v>9558</v>
      </c>
      <c r="I5720" s="273" t="s">
        <v>5750</v>
      </c>
      <c r="J5720" s="273" t="s">
        <v>373</v>
      </c>
      <c r="K5720" s="275">
        <v>0.96060000000000001</v>
      </c>
      <c r="L5720" s="275">
        <v>0.96060000000000001</v>
      </c>
      <c r="M5720" s="275">
        <v>0.83967400000000003</v>
      </c>
      <c r="N5720" s="276">
        <v>12.588590464293148</v>
      </c>
      <c r="O5720" s="273"/>
      <c r="P5720" s="273"/>
    </row>
    <row r="5721" spans="1:16" s="11" customFormat="1">
      <c r="A5721" s="271">
        <v>5718</v>
      </c>
      <c r="C5721" s="272" t="s">
        <v>729</v>
      </c>
      <c r="D5721" s="272" t="s">
        <v>1445</v>
      </c>
      <c r="E5721" s="272"/>
      <c r="F5721" s="273" t="s">
        <v>5332</v>
      </c>
      <c r="G5721" s="274">
        <v>305331340104</v>
      </c>
      <c r="H5721" s="273" t="s">
        <v>9559</v>
      </c>
      <c r="I5721" s="273" t="s">
        <v>5750</v>
      </c>
      <c r="J5721" s="273" t="s">
        <v>373</v>
      </c>
      <c r="K5721" s="275">
        <v>0.53720000000000001</v>
      </c>
      <c r="L5721" s="275">
        <v>0.53720000000000001</v>
      </c>
      <c r="M5721" s="275">
        <v>0.47156700000000001</v>
      </c>
      <c r="N5721" s="276">
        <v>12.217609828741622</v>
      </c>
      <c r="O5721" s="273"/>
      <c r="P5721" s="273"/>
    </row>
    <row r="5722" spans="1:16" s="11" customFormat="1">
      <c r="A5722" s="271">
        <v>5719</v>
      </c>
      <c r="C5722" s="272" t="s">
        <v>729</v>
      </c>
      <c r="D5722" s="272" t="s">
        <v>1445</v>
      </c>
      <c r="E5722" s="272"/>
      <c r="F5722" s="273" t="s">
        <v>5335</v>
      </c>
      <c r="G5722" s="274">
        <v>305331240302</v>
      </c>
      <c r="H5722" s="273" t="s">
        <v>9560</v>
      </c>
      <c r="I5722" s="273" t="s">
        <v>5750</v>
      </c>
      <c r="J5722" s="273" t="s">
        <v>373</v>
      </c>
      <c r="K5722" s="275">
        <v>0.26379999999999998</v>
      </c>
      <c r="L5722" s="275">
        <v>0.26379999999999998</v>
      </c>
      <c r="M5722" s="275">
        <v>0.23344799999999999</v>
      </c>
      <c r="N5722" s="276">
        <v>11.505686125852916</v>
      </c>
      <c r="O5722" s="273"/>
      <c r="P5722" s="273"/>
    </row>
    <row r="5723" spans="1:16" s="11" customFormat="1">
      <c r="A5723" s="271">
        <v>5720</v>
      </c>
      <c r="C5723" s="272" t="s">
        <v>729</v>
      </c>
      <c r="D5723" s="272" t="s">
        <v>1445</v>
      </c>
      <c r="E5723" s="272"/>
      <c r="F5723" s="273" t="s">
        <v>9550</v>
      </c>
      <c r="G5723" s="274">
        <v>305331340501</v>
      </c>
      <c r="H5723" s="273" t="s">
        <v>9561</v>
      </c>
      <c r="I5723" s="273" t="s">
        <v>5750</v>
      </c>
      <c r="J5723" s="273" t="s">
        <v>373</v>
      </c>
      <c r="K5723" s="275">
        <v>0.34379999999999999</v>
      </c>
      <c r="L5723" s="275">
        <v>0.34379999999999999</v>
      </c>
      <c r="M5723" s="275">
        <v>0.304456</v>
      </c>
      <c r="N5723" s="276">
        <v>11.443862710878415</v>
      </c>
      <c r="O5723" s="273"/>
      <c r="P5723" s="273"/>
    </row>
    <row r="5724" spans="1:16" s="11" customFormat="1">
      <c r="A5724" s="271">
        <v>5721</v>
      </c>
      <c r="C5724" s="272" t="s">
        <v>729</v>
      </c>
      <c r="D5724" s="272" t="s">
        <v>1445</v>
      </c>
      <c r="E5724" s="272"/>
      <c r="F5724" s="273" t="s">
        <v>5334</v>
      </c>
      <c r="G5724" s="274">
        <v>305331240601</v>
      </c>
      <c r="H5724" s="273" t="s">
        <v>9562</v>
      </c>
      <c r="I5724" s="273" t="s">
        <v>5750</v>
      </c>
      <c r="J5724" s="273" t="s">
        <v>373</v>
      </c>
      <c r="K5724" s="275">
        <v>0.4728</v>
      </c>
      <c r="L5724" s="275">
        <v>0.4728</v>
      </c>
      <c r="M5724" s="275">
        <v>0.41966599999999998</v>
      </c>
      <c r="N5724" s="276">
        <v>11.238155668358717</v>
      </c>
      <c r="O5724" s="273"/>
      <c r="P5724" s="273"/>
    </row>
    <row r="5725" spans="1:16" s="11" customFormat="1">
      <c r="A5725" s="271">
        <v>5722</v>
      </c>
      <c r="C5725" s="272" t="s">
        <v>729</v>
      </c>
      <c r="D5725" s="272" t="s">
        <v>1445</v>
      </c>
      <c r="E5725" s="272"/>
      <c r="F5725" s="273" t="s">
        <v>5339</v>
      </c>
      <c r="G5725" s="274">
        <v>305331240801</v>
      </c>
      <c r="H5725" s="273" t="s">
        <v>9563</v>
      </c>
      <c r="I5725" s="273" t="s">
        <v>5750</v>
      </c>
      <c r="J5725" s="273" t="s">
        <v>373</v>
      </c>
      <c r="K5725" s="275">
        <v>0.32025999999999999</v>
      </c>
      <c r="L5725" s="275">
        <v>0.32025999999999999</v>
      </c>
      <c r="M5725" s="275">
        <v>0.28600799999999998</v>
      </c>
      <c r="N5725" s="276">
        <v>10.695060263535879</v>
      </c>
      <c r="O5725" s="273"/>
      <c r="P5725" s="273"/>
    </row>
    <row r="5726" spans="1:16" s="11" customFormat="1">
      <c r="A5726" s="271">
        <v>5723</v>
      </c>
      <c r="C5726" s="272" t="s">
        <v>729</v>
      </c>
      <c r="D5726" s="272" t="s">
        <v>1445</v>
      </c>
      <c r="E5726" s="272"/>
      <c r="F5726" s="273" t="s">
        <v>9557</v>
      </c>
      <c r="G5726" s="274">
        <v>305331340302</v>
      </c>
      <c r="H5726" s="273" t="s">
        <v>9564</v>
      </c>
      <c r="I5726" s="273" t="s">
        <v>5750</v>
      </c>
      <c r="J5726" s="273" t="s">
        <v>373</v>
      </c>
      <c r="K5726" s="275">
        <v>0.33839999999999998</v>
      </c>
      <c r="L5726" s="275">
        <v>0.33839999999999998</v>
      </c>
      <c r="M5726" s="275">
        <v>0.30247099999999999</v>
      </c>
      <c r="N5726" s="276">
        <v>10.617316784869974</v>
      </c>
      <c r="O5726" s="273"/>
      <c r="P5726" s="273"/>
    </row>
    <row r="5727" spans="1:16" s="11" customFormat="1">
      <c r="A5727" s="271">
        <v>5724</v>
      </c>
      <c r="C5727" s="272" t="s">
        <v>729</v>
      </c>
      <c r="D5727" s="272" t="s">
        <v>1445</v>
      </c>
      <c r="E5727" s="272"/>
      <c r="F5727" s="273" t="s">
        <v>5341</v>
      </c>
      <c r="G5727" s="274">
        <v>305331240503</v>
      </c>
      <c r="H5727" s="273" t="s">
        <v>9565</v>
      </c>
      <c r="I5727" s="273" t="s">
        <v>5750</v>
      </c>
      <c r="J5727" s="273" t="s">
        <v>373</v>
      </c>
      <c r="K5727" s="275">
        <v>1.19</v>
      </c>
      <c r="L5727" s="275">
        <v>1.19</v>
      </c>
      <c r="M5727" s="275">
        <v>1.0669839999999999</v>
      </c>
      <c r="N5727" s="276">
        <v>10.33747899159664</v>
      </c>
      <c r="O5727" s="273"/>
      <c r="P5727" s="273"/>
    </row>
    <row r="5728" spans="1:16" s="11" customFormat="1">
      <c r="A5728" s="271">
        <v>5725</v>
      </c>
      <c r="C5728" s="272" t="s">
        <v>729</v>
      </c>
      <c r="D5728" s="272" t="s">
        <v>1445</v>
      </c>
      <c r="E5728" s="272"/>
      <c r="F5728" s="273" t="s">
        <v>5335</v>
      </c>
      <c r="G5728" s="274">
        <v>305331240303</v>
      </c>
      <c r="H5728" s="273" t="s">
        <v>9566</v>
      </c>
      <c r="I5728" s="273" t="s">
        <v>5750</v>
      </c>
      <c r="J5728" s="273" t="s">
        <v>373</v>
      </c>
      <c r="K5728" s="275">
        <v>0.51339999999999997</v>
      </c>
      <c r="L5728" s="275">
        <v>0.51339999999999997</v>
      </c>
      <c r="M5728" s="275">
        <v>0.461254</v>
      </c>
      <c r="N5728" s="276">
        <v>10.156992598363844</v>
      </c>
      <c r="O5728" s="273"/>
      <c r="P5728" s="273"/>
    </row>
    <row r="5729" spans="1:16" s="11" customFormat="1">
      <c r="A5729" s="271">
        <v>5726</v>
      </c>
      <c r="C5729" s="272" t="s">
        <v>729</v>
      </c>
      <c r="D5729" s="272" t="s">
        <v>1445</v>
      </c>
      <c r="E5729" s="272"/>
      <c r="F5729" s="273" t="s">
        <v>5339</v>
      </c>
      <c r="G5729" s="274">
        <v>305331240802</v>
      </c>
      <c r="H5729" s="273" t="s">
        <v>9567</v>
      </c>
      <c r="I5729" s="273" t="s">
        <v>5750</v>
      </c>
      <c r="J5729" s="273" t="s">
        <v>373</v>
      </c>
      <c r="K5729" s="275">
        <v>0.42864000000000002</v>
      </c>
      <c r="L5729" s="275">
        <v>0.42864000000000002</v>
      </c>
      <c r="M5729" s="275">
        <v>0.38615100000000002</v>
      </c>
      <c r="N5729" s="276">
        <v>9.9125139977603585</v>
      </c>
      <c r="O5729" s="273"/>
      <c r="P5729" s="273"/>
    </row>
    <row r="5730" spans="1:16" s="11" customFormat="1">
      <c r="A5730" s="271">
        <v>5727</v>
      </c>
      <c r="C5730" s="272" t="s">
        <v>729</v>
      </c>
      <c r="D5730" s="272" t="s">
        <v>1445</v>
      </c>
      <c r="E5730" s="272"/>
      <c r="F5730" s="273" t="s">
        <v>5337</v>
      </c>
      <c r="G5730" s="274">
        <v>305331340203</v>
      </c>
      <c r="H5730" s="273" t="s">
        <v>9568</v>
      </c>
      <c r="I5730" s="273" t="s">
        <v>5750</v>
      </c>
      <c r="J5730" s="273" t="s">
        <v>373</v>
      </c>
      <c r="K5730" s="275">
        <v>0.628</v>
      </c>
      <c r="L5730" s="275">
        <v>0.628</v>
      </c>
      <c r="M5730" s="275">
        <v>0.56800200000000001</v>
      </c>
      <c r="N5730" s="276">
        <v>9.553821656050955</v>
      </c>
      <c r="O5730" s="273"/>
      <c r="P5730" s="273"/>
    </row>
    <row r="5731" spans="1:16" s="11" customFormat="1">
      <c r="A5731" s="271">
        <v>5728</v>
      </c>
      <c r="C5731" s="272" t="s">
        <v>729</v>
      </c>
      <c r="D5731" s="272" t="s">
        <v>1445</v>
      </c>
      <c r="E5731" s="272"/>
      <c r="F5731" s="273" t="s">
        <v>5344</v>
      </c>
      <c r="G5731" s="274">
        <v>305331140301</v>
      </c>
      <c r="H5731" s="273" t="s">
        <v>9569</v>
      </c>
      <c r="I5731" s="273" t="s">
        <v>5750</v>
      </c>
      <c r="J5731" s="273" t="s">
        <v>373</v>
      </c>
      <c r="K5731" s="275">
        <v>0.47892000000000001</v>
      </c>
      <c r="L5731" s="275">
        <v>0.47892000000000001</v>
      </c>
      <c r="M5731" s="275">
        <v>0.43547799999999998</v>
      </c>
      <c r="N5731" s="276">
        <v>9.0708260252234254</v>
      </c>
      <c r="O5731" s="273"/>
      <c r="P5731" s="273"/>
    </row>
    <row r="5732" spans="1:16" s="11" customFormat="1">
      <c r="A5732" s="271">
        <v>5729</v>
      </c>
      <c r="C5732" s="272" t="s">
        <v>729</v>
      </c>
      <c r="D5732" s="272" t="s">
        <v>1445</v>
      </c>
      <c r="E5732" s="272"/>
      <c r="F5732" s="273" t="s">
        <v>9570</v>
      </c>
      <c r="G5732" s="274">
        <v>305331240202</v>
      </c>
      <c r="H5732" s="273" t="s">
        <v>9571</v>
      </c>
      <c r="I5732" s="273" t="s">
        <v>5750</v>
      </c>
      <c r="J5732" s="273" t="s">
        <v>373</v>
      </c>
      <c r="K5732" s="275">
        <v>0.25359999999999999</v>
      </c>
      <c r="L5732" s="275">
        <v>0.25359999999999999</v>
      </c>
      <c r="M5732" s="275">
        <v>0.23077600000000001</v>
      </c>
      <c r="N5732" s="276">
        <v>8.9999999999999947</v>
      </c>
      <c r="O5732" s="273"/>
      <c r="P5732" s="273"/>
    </row>
    <row r="5733" spans="1:16" s="11" customFormat="1">
      <c r="A5733" s="271">
        <v>5730</v>
      </c>
      <c r="C5733" s="272" t="s">
        <v>729</v>
      </c>
      <c r="D5733" s="272" t="s">
        <v>1445</v>
      </c>
      <c r="E5733" s="272"/>
      <c r="F5733" s="273" t="s">
        <v>5346</v>
      </c>
      <c r="G5733" s="274">
        <v>305331240702</v>
      </c>
      <c r="H5733" s="273" t="s">
        <v>9572</v>
      </c>
      <c r="I5733" s="273" t="s">
        <v>5750</v>
      </c>
      <c r="J5733" s="273" t="s">
        <v>373</v>
      </c>
      <c r="K5733" s="275">
        <v>1.212</v>
      </c>
      <c r="L5733" s="275">
        <v>1.212</v>
      </c>
      <c r="M5733" s="275">
        <v>1.1038460000000001</v>
      </c>
      <c r="N5733" s="276">
        <v>8.9235973597359628</v>
      </c>
      <c r="O5733" s="273"/>
      <c r="P5733" s="273"/>
    </row>
    <row r="5734" spans="1:16" s="11" customFormat="1">
      <c r="A5734" s="271">
        <v>5731</v>
      </c>
      <c r="C5734" s="272" t="s">
        <v>729</v>
      </c>
      <c r="D5734" s="272" t="s">
        <v>1445</v>
      </c>
      <c r="E5734" s="272"/>
      <c r="F5734" s="273" t="s">
        <v>9573</v>
      </c>
      <c r="G5734" s="274">
        <v>305331240102</v>
      </c>
      <c r="H5734" s="273" t="s">
        <v>9574</v>
      </c>
      <c r="I5734" s="273" t="s">
        <v>5750</v>
      </c>
      <c r="J5734" s="273" t="s">
        <v>373</v>
      </c>
      <c r="K5734" s="275">
        <v>0.52180000000000004</v>
      </c>
      <c r="L5734" s="275">
        <v>0.52180000000000004</v>
      </c>
      <c r="M5734" s="275">
        <v>0.47624</v>
      </c>
      <c r="N5734" s="276">
        <v>8.7313146799540142</v>
      </c>
      <c r="O5734" s="273"/>
      <c r="P5734" s="273"/>
    </row>
    <row r="5735" spans="1:16" s="11" customFormat="1">
      <c r="A5735" s="271">
        <v>5732</v>
      </c>
      <c r="C5735" s="272" t="s">
        <v>729</v>
      </c>
      <c r="D5735" s="272" t="s">
        <v>1445</v>
      </c>
      <c r="E5735" s="272"/>
      <c r="F5735" s="273" t="s">
        <v>5330</v>
      </c>
      <c r="G5735" s="274">
        <v>305331140102</v>
      </c>
      <c r="H5735" s="273" t="s">
        <v>9575</v>
      </c>
      <c r="I5735" s="273" t="s">
        <v>5750</v>
      </c>
      <c r="J5735" s="273" t="s">
        <v>373</v>
      </c>
      <c r="K5735" s="275">
        <v>0.66279999999999994</v>
      </c>
      <c r="L5735" s="275">
        <v>0.66279999999999994</v>
      </c>
      <c r="M5735" s="275">
        <v>0.60506599999999999</v>
      </c>
      <c r="N5735" s="276">
        <v>8.7106216053107968</v>
      </c>
      <c r="O5735" s="273"/>
      <c r="P5735" s="273"/>
    </row>
    <row r="5736" spans="1:16" s="11" customFormat="1">
      <c r="A5736" s="271">
        <v>5733</v>
      </c>
      <c r="C5736" s="272" t="s">
        <v>729</v>
      </c>
      <c r="D5736" s="272" t="s">
        <v>1445</v>
      </c>
      <c r="E5736" s="272"/>
      <c r="F5736" s="273" t="s">
        <v>9576</v>
      </c>
      <c r="G5736" s="274">
        <v>305331140502</v>
      </c>
      <c r="H5736" s="273" t="s">
        <v>9577</v>
      </c>
      <c r="I5736" s="273" t="s">
        <v>5750</v>
      </c>
      <c r="J5736" s="273" t="s">
        <v>373</v>
      </c>
      <c r="K5736" s="275">
        <v>0.90980000000000005</v>
      </c>
      <c r="L5736" s="275">
        <v>0.90980000000000005</v>
      </c>
      <c r="M5736" s="275">
        <v>0.830982</v>
      </c>
      <c r="N5736" s="276">
        <v>8.6632226863046871</v>
      </c>
      <c r="O5736" s="273"/>
      <c r="P5736" s="273"/>
    </row>
    <row r="5737" spans="1:16" s="11" customFormat="1">
      <c r="A5737" s="271">
        <v>5734</v>
      </c>
      <c r="C5737" s="272" t="s">
        <v>729</v>
      </c>
      <c r="D5737" s="272" t="s">
        <v>1445</v>
      </c>
      <c r="E5737" s="272"/>
      <c r="F5737" s="273" t="s">
        <v>5344</v>
      </c>
      <c r="G5737" s="274">
        <v>305331140303</v>
      </c>
      <c r="H5737" s="273" t="s">
        <v>9578</v>
      </c>
      <c r="I5737" s="273" t="s">
        <v>5750</v>
      </c>
      <c r="J5737" s="273" t="s">
        <v>373</v>
      </c>
      <c r="K5737" s="275">
        <v>0.77902000000000005</v>
      </c>
      <c r="L5737" s="275">
        <v>0.77902000000000005</v>
      </c>
      <c r="M5737" s="275">
        <v>0.71207200000000004</v>
      </c>
      <c r="N5737" s="276">
        <v>8.5938743549587944</v>
      </c>
      <c r="O5737" s="273"/>
      <c r="P5737" s="273"/>
    </row>
    <row r="5738" spans="1:16" s="11" customFormat="1">
      <c r="A5738" s="271">
        <v>5735</v>
      </c>
      <c r="C5738" s="272" t="s">
        <v>729</v>
      </c>
      <c r="D5738" s="272" t="s">
        <v>1445</v>
      </c>
      <c r="E5738" s="272"/>
      <c r="F5738" s="273" t="s">
        <v>9579</v>
      </c>
      <c r="G5738" s="274">
        <v>305331140202</v>
      </c>
      <c r="H5738" s="273" t="s">
        <v>9580</v>
      </c>
      <c r="I5738" s="273" t="s">
        <v>5750</v>
      </c>
      <c r="J5738" s="273" t="s">
        <v>373</v>
      </c>
      <c r="K5738" s="275">
        <v>0.45100000000000001</v>
      </c>
      <c r="L5738" s="275">
        <v>0.45100000000000001</v>
      </c>
      <c r="M5738" s="275">
        <v>0.41256799999999999</v>
      </c>
      <c r="N5738" s="276">
        <v>8.5215077605321561</v>
      </c>
      <c r="O5738" s="273"/>
      <c r="P5738" s="273"/>
    </row>
    <row r="5739" spans="1:16" s="11" customFormat="1">
      <c r="A5739" s="271">
        <v>5736</v>
      </c>
      <c r="C5739" s="272" t="s">
        <v>729</v>
      </c>
      <c r="D5739" s="272" t="s">
        <v>1445</v>
      </c>
      <c r="E5739" s="272"/>
      <c r="F5739" s="273" t="s">
        <v>5339</v>
      </c>
      <c r="G5739" s="274">
        <v>305331240804</v>
      </c>
      <c r="H5739" s="273" t="s">
        <v>9581</v>
      </c>
      <c r="I5739" s="273" t="s">
        <v>5750</v>
      </c>
      <c r="J5739" s="273" t="s">
        <v>373</v>
      </c>
      <c r="K5739" s="275">
        <v>0.63846000000000003</v>
      </c>
      <c r="L5739" s="275">
        <v>0.63846000000000003</v>
      </c>
      <c r="M5739" s="275">
        <v>0.58456799999999998</v>
      </c>
      <c r="N5739" s="276">
        <v>8.4409360022554356</v>
      </c>
      <c r="O5739" s="273"/>
      <c r="P5739" s="273"/>
    </row>
    <row r="5740" spans="1:16" s="11" customFormat="1">
      <c r="A5740" s="271">
        <v>5737</v>
      </c>
      <c r="C5740" s="272" t="s">
        <v>729</v>
      </c>
      <c r="D5740" s="272" t="s">
        <v>1445</v>
      </c>
      <c r="E5740" s="272"/>
      <c r="F5740" s="273" t="s">
        <v>9570</v>
      </c>
      <c r="G5740" s="274">
        <v>305331240203</v>
      </c>
      <c r="H5740" s="273" t="s">
        <v>9582</v>
      </c>
      <c r="I5740" s="273" t="s">
        <v>5750</v>
      </c>
      <c r="J5740" s="273" t="s">
        <v>373</v>
      </c>
      <c r="K5740" s="275">
        <v>0.55859999999999999</v>
      </c>
      <c r="L5740" s="275">
        <v>0.55859999999999999</v>
      </c>
      <c r="M5740" s="275">
        <v>0.51334900000000006</v>
      </c>
      <c r="N5740" s="276">
        <v>8.1007876834944383</v>
      </c>
      <c r="O5740" s="273"/>
      <c r="P5740" s="273"/>
    </row>
    <row r="5741" spans="1:16" s="11" customFormat="1">
      <c r="A5741" s="271">
        <v>5738</v>
      </c>
      <c r="C5741" s="272" t="s">
        <v>729</v>
      </c>
      <c r="D5741" s="272" t="s">
        <v>1445</v>
      </c>
      <c r="E5741" s="272"/>
      <c r="F5741" s="273" t="s">
        <v>5343</v>
      </c>
      <c r="G5741" s="274">
        <v>305331140402</v>
      </c>
      <c r="H5741" s="273" t="s">
        <v>9583</v>
      </c>
      <c r="I5741" s="273" t="s">
        <v>5750</v>
      </c>
      <c r="J5741" s="273" t="s">
        <v>373</v>
      </c>
      <c r="K5741" s="275">
        <v>1.4474</v>
      </c>
      <c r="L5741" s="275">
        <v>1.4474</v>
      </c>
      <c r="M5741" s="275">
        <v>1.3320689999999999</v>
      </c>
      <c r="N5741" s="276">
        <v>7.9681497858228605</v>
      </c>
      <c r="O5741" s="273"/>
      <c r="P5741" s="273"/>
    </row>
    <row r="5742" spans="1:16" s="11" customFormat="1">
      <c r="A5742" s="271">
        <v>5739</v>
      </c>
      <c r="C5742" s="272" t="s">
        <v>729</v>
      </c>
      <c r="D5742" s="272" t="s">
        <v>1445</v>
      </c>
      <c r="E5742" s="272"/>
      <c r="F5742" s="273" t="s">
        <v>5344</v>
      </c>
      <c r="G5742" s="274">
        <v>305331140302</v>
      </c>
      <c r="H5742" s="273" t="s">
        <v>9584</v>
      </c>
      <c r="I5742" s="273" t="s">
        <v>5750</v>
      </c>
      <c r="J5742" s="273" t="s">
        <v>373</v>
      </c>
      <c r="K5742" s="275">
        <v>1.1996</v>
      </c>
      <c r="L5742" s="275">
        <v>1.1996</v>
      </c>
      <c r="M5742" s="275">
        <v>1.105639</v>
      </c>
      <c r="N5742" s="276">
        <v>7.8326942314104668</v>
      </c>
      <c r="O5742" s="273"/>
      <c r="P5742" s="273"/>
    </row>
    <row r="5743" spans="1:16" s="11" customFormat="1">
      <c r="A5743" s="271">
        <v>5740</v>
      </c>
      <c r="C5743" s="272" t="s">
        <v>729</v>
      </c>
      <c r="D5743" s="272" t="s">
        <v>1445</v>
      </c>
      <c r="E5743" s="272"/>
      <c r="F5743" s="273" t="s">
        <v>9579</v>
      </c>
      <c r="G5743" s="274">
        <v>305331140204</v>
      </c>
      <c r="H5743" s="273" t="s">
        <v>9585</v>
      </c>
      <c r="I5743" s="273" t="s">
        <v>5750</v>
      </c>
      <c r="J5743" s="273" t="s">
        <v>373</v>
      </c>
      <c r="K5743" s="275">
        <v>1.0209999999999999</v>
      </c>
      <c r="L5743" s="275">
        <v>1.0209999999999999</v>
      </c>
      <c r="M5743" s="275">
        <v>0.94119999999999993</v>
      </c>
      <c r="N5743" s="276">
        <v>7.8158667972575895</v>
      </c>
      <c r="O5743" s="273"/>
      <c r="P5743" s="273"/>
    </row>
    <row r="5744" spans="1:16" s="11" customFormat="1">
      <c r="A5744" s="271">
        <v>5741</v>
      </c>
      <c r="C5744" s="272" t="s">
        <v>729</v>
      </c>
      <c r="D5744" s="272" t="s">
        <v>1445</v>
      </c>
      <c r="E5744" s="272"/>
      <c r="F5744" s="273" t="s">
        <v>9579</v>
      </c>
      <c r="G5744" s="274">
        <v>305331140203</v>
      </c>
      <c r="H5744" s="273" t="s">
        <v>9586</v>
      </c>
      <c r="I5744" s="273" t="s">
        <v>5750</v>
      </c>
      <c r="J5744" s="273" t="s">
        <v>373</v>
      </c>
      <c r="K5744" s="275">
        <v>0.44159999999999999</v>
      </c>
      <c r="L5744" s="275">
        <v>0.44159999999999999</v>
      </c>
      <c r="M5744" s="275">
        <v>0.40748200000000001</v>
      </c>
      <c r="N5744" s="276">
        <v>7.7259963768115902</v>
      </c>
      <c r="O5744" s="273"/>
      <c r="P5744" s="273"/>
    </row>
    <row r="5745" spans="1:16" s="11" customFormat="1">
      <c r="A5745" s="271">
        <v>5742</v>
      </c>
      <c r="C5745" s="272" t="s">
        <v>729</v>
      </c>
      <c r="D5745" s="272" t="s">
        <v>1445</v>
      </c>
      <c r="E5745" s="272"/>
      <c r="F5745" s="273" t="s">
        <v>9579</v>
      </c>
      <c r="G5745" s="274">
        <v>305331140201</v>
      </c>
      <c r="H5745" s="273" t="s">
        <v>9587</v>
      </c>
      <c r="I5745" s="273" t="s">
        <v>5750</v>
      </c>
      <c r="J5745" s="273" t="s">
        <v>373</v>
      </c>
      <c r="K5745" s="275">
        <v>0.18440000000000001</v>
      </c>
      <c r="L5745" s="275">
        <v>0.18440000000000001</v>
      </c>
      <c r="M5745" s="275">
        <v>0.17064699999999999</v>
      </c>
      <c r="N5745" s="276">
        <v>7.4582429501084677</v>
      </c>
      <c r="O5745" s="273"/>
      <c r="P5745" s="273"/>
    </row>
    <row r="5746" spans="1:16" s="11" customFormat="1">
      <c r="A5746" s="271">
        <v>5743</v>
      </c>
      <c r="C5746" s="272" t="s">
        <v>729</v>
      </c>
      <c r="D5746" s="272" t="s">
        <v>1445</v>
      </c>
      <c r="E5746" s="272"/>
      <c r="F5746" s="273" t="s">
        <v>5332</v>
      </c>
      <c r="G5746" s="274">
        <v>305331340101</v>
      </c>
      <c r="H5746" s="273" t="s">
        <v>9588</v>
      </c>
      <c r="I5746" s="273" t="s">
        <v>5750</v>
      </c>
      <c r="J5746" s="273" t="s">
        <v>373</v>
      </c>
      <c r="K5746" s="275">
        <v>0.73019999999999996</v>
      </c>
      <c r="L5746" s="275">
        <v>0.73019999999999996</v>
      </c>
      <c r="M5746" s="275">
        <v>0.67727099999999996</v>
      </c>
      <c r="N5746" s="276">
        <v>7.248562037797865</v>
      </c>
      <c r="O5746" s="273"/>
      <c r="P5746" s="273"/>
    </row>
    <row r="5747" spans="1:16" s="11" customFormat="1">
      <c r="A5747" s="271">
        <v>5744</v>
      </c>
      <c r="C5747" s="272" t="s">
        <v>729</v>
      </c>
      <c r="D5747" s="272" t="s">
        <v>1445</v>
      </c>
      <c r="E5747" s="272"/>
      <c r="F5747" s="273" t="s">
        <v>5343</v>
      </c>
      <c r="G5747" s="274">
        <v>305331140401</v>
      </c>
      <c r="H5747" s="273" t="s">
        <v>9589</v>
      </c>
      <c r="I5747" s="273" t="s">
        <v>5750</v>
      </c>
      <c r="J5747" s="273" t="s">
        <v>373</v>
      </c>
      <c r="K5747" s="275">
        <v>0.47599999999999998</v>
      </c>
      <c r="L5747" s="275">
        <v>0.47599999999999998</v>
      </c>
      <c r="M5747" s="275">
        <v>0.44219199999999997</v>
      </c>
      <c r="N5747" s="276">
        <v>7.1025210084033636</v>
      </c>
      <c r="O5747" s="273"/>
      <c r="P5747" s="273"/>
    </row>
    <row r="5748" spans="1:16" s="11" customFormat="1">
      <c r="A5748" s="271">
        <v>5745</v>
      </c>
      <c r="C5748" s="272" t="s">
        <v>729</v>
      </c>
      <c r="D5748" s="272" t="s">
        <v>1445</v>
      </c>
      <c r="E5748" s="272"/>
      <c r="F5748" s="273" t="s">
        <v>9576</v>
      </c>
      <c r="G5748" s="274">
        <v>305331140501</v>
      </c>
      <c r="H5748" s="273" t="s">
        <v>9590</v>
      </c>
      <c r="I5748" s="273" t="s">
        <v>5750</v>
      </c>
      <c r="J5748" s="273" t="s">
        <v>373</v>
      </c>
      <c r="K5748" s="275">
        <v>0.56120000000000003</v>
      </c>
      <c r="L5748" s="275">
        <v>0.56120000000000003</v>
      </c>
      <c r="M5748" s="275">
        <v>0.52135600000000004</v>
      </c>
      <c r="N5748" s="276">
        <v>7.0997861724875255</v>
      </c>
      <c r="O5748" s="273"/>
      <c r="P5748" s="273"/>
    </row>
    <row r="5749" spans="1:16" s="11" customFormat="1">
      <c r="A5749" s="271">
        <v>5746</v>
      </c>
      <c r="C5749" s="272" t="s">
        <v>729</v>
      </c>
      <c r="D5749" s="272" t="s">
        <v>1445</v>
      </c>
      <c r="E5749" s="272"/>
      <c r="F5749" s="273" t="s">
        <v>9557</v>
      </c>
      <c r="G5749" s="274">
        <v>305331340303</v>
      </c>
      <c r="H5749" s="273" t="s">
        <v>5872</v>
      </c>
      <c r="I5749" s="273" t="s">
        <v>5750</v>
      </c>
      <c r="J5749" s="273" t="s">
        <v>373</v>
      </c>
      <c r="K5749" s="275">
        <v>0.60399999999999998</v>
      </c>
      <c r="L5749" s="275">
        <v>0.60399999999999998</v>
      </c>
      <c r="M5749" s="275">
        <v>0.56157999999999997</v>
      </c>
      <c r="N5749" s="276">
        <v>7.0231788079470228</v>
      </c>
      <c r="O5749" s="273"/>
      <c r="P5749" s="273"/>
    </row>
    <row r="5750" spans="1:16" s="11" customFormat="1">
      <c r="A5750" s="271">
        <v>5747</v>
      </c>
      <c r="C5750" s="272" t="s">
        <v>729</v>
      </c>
      <c r="D5750" s="272" t="s">
        <v>1445</v>
      </c>
      <c r="E5750" s="272"/>
      <c r="F5750" s="273" t="s">
        <v>5334</v>
      </c>
      <c r="G5750" s="274">
        <v>305331240602</v>
      </c>
      <c r="H5750" s="273" t="s">
        <v>9591</v>
      </c>
      <c r="I5750" s="273" t="s">
        <v>5750</v>
      </c>
      <c r="J5750" s="273" t="s">
        <v>373</v>
      </c>
      <c r="K5750" s="275">
        <v>0.8004</v>
      </c>
      <c r="L5750" s="275">
        <v>0.8004</v>
      </c>
      <c r="M5750" s="275">
        <v>0.74613600000000002</v>
      </c>
      <c r="N5750" s="276">
        <v>6.7796101949025465</v>
      </c>
      <c r="O5750" s="273"/>
      <c r="P5750" s="273"/>
    </row>
    <row r="5751" spans="1:16" s="11" customFormat="1">
      <c r="A5751" s="271">
        <v>5748</v>
      </c>
      <c r="C5751" s="272" t="s">
        <v>729</v>
      </c>
      <c r="D5751" s="272" t="s">
        <v>1445</v>
      </c>
      <c r="E5751" s="272"/>
      <c r="F5751" s="273" t="s">
        <v>9570</v>
      </c>
      <c r="G5751" s="274">
        <v>305331240204</v>
      </c>
      <c r="H5751" s="273" t="s">
        <v>9592</v>
      </c>
      <c r="I5751" s="273" t="s">
        <v>5750</v>
      </c>
      <c r="J5751" s="273" t="s">
        <v>373</v>
      </c>
      <c r="K5751" s="275">
        <v>0.4526</v>
      </c>
      <c r="L5751" s="275">
        <v>0.4526</v>
      </c>
      <c r="M5751" s="275">
        <v>0.42210700000000001</v>
      </c>
      <c r="N5751" s="276">
        <v>6.7372956252761806</v>
      </c>
      <c r="O5751" s="273"/>
      <c r="P5751" s="273"/>
    </row>
    <row r="5752" spans="1:16" s="11" customFormat="1">
      <c r="A5752" s="271">
        <v>5749</v>
      </c>
      <c r="C5752" s="272" t="s">
        <v>729</v>
      </c>
      <c r="D5752" s="272" t="s">
        <v>1445</v>
      </c>
      <c r="E5752" s="272"/>
      <c r="F5752" s="273" t="s">
        <v>5343</v>
      </c>
      <c r="G5752" s="274">
        <v>305331140403</v>
      </c>
      <c r="H5752" s="273" t="s">
        <v>9593</v>
      </c>
      <c r="I5752" s="273" t="s">
        <v>5750</v>
      </c>
      <c r="J5752" s="273" t="s">
        <v>373</v>
      </c>
      <c r="K5752" s="275">
        <v>0.54700000000000004</v>
      </c>
      <c r="L5752" s="275">
        <v>0.54700000000000004</v>
      </c>
      <c r="M5752" s="275">
        <v>0.51059299999999996</v>
      </c>
      <c r="N5752" s="276">
        <v>6.6557586837294469</v>
      </c>
      <c r="O5752" s="273"/>
      <c r="P5752" s="273"/>
    </row>
    <row r="5753" spans="1:16" s="11" customFormat="1">
      <c r="A5753" s="271">
        <v>5750</v>
      </c>
      <c r="C5753" s="272" t="s">
        <v>729</v>
      </c>
      <c r="D5753" s="272" t="s">
        <v>1445</v>
      </c>
      <c r="E5753" s="272"/>
      <c r="F5753" s="273" t="s">
        <v>5337</v>
      </c>
      <c r="G5753" s="274">
        <v>305331340201</v>
      </c>
      <c r="H5753" s="273" t="s">
        <v>9594</v>
      </c>
      <c r="I5753" s="273" t="s">
        <v>5750</v>
      </c>
      <c r="J5753" s="273" t="s">
        <v>373</v>
      </c>
      <c r="K5753" s="275">
        <v>0.37140000000000001</v>
      </c>
      <c r="L5753" s="275">
        <v>0.37140000000000001</v>
      </c>
      <c r="M5753" s="275">
        <v>0.34753800000000001</v>
      </c>
      <c r="N5753" s="276">
        <v>6.4248788368336012</v>
      </c>
      <c r="O5753" s="273"/>
      <c r="P5753" s="273"/>
    </row>
    <row r="5754" spans="1:16" s="11" customFormat="1">
      <c r="A5754" s="271">
        <v>5751</v>
      </c>
      <c r="C5754" s="272" t="s">
        <v>729</v>
      </c>
      <c r="D5754" s="272" t="s">
        <v>1445</v>
      </c>
      <c r="E5754" s="272"/>
      <c r="F5754" s="273" t="s">
        <v>5332</v>
      </c>
      <c r="G5754" s="274">
        <v>305331340102</v>
      </c>
      <c r="H5754" s="273" t="s">
        <v>9595</v>
      </c>
      <c r="I5754" s="273" t="s">
        <v>5750</v>
      </c>
      <c r="J5754" s="273" t="s">
        <v>373</v>
      </c>
      <c r="K5754" s="275">
        <v>1.1354</v>
      </c>
      <c r="L5754" s="275">
        <v>1.1354</v>
      </c>
      <c r="M5754" s="275">
        <v>1.0667089999999999</v>
      </c>
      <c r="N5754" s="276">
        <v>6.0499383477188706</v>
      </c>
      <c r="O5754" s="273"/>
      <c r="P5754" s="273"/>
    </row>
    <row r="5755" spans="1:16" s="11" customFormat="1">
      <c r="A5755" s="271">
        <v>5752</v>
      </c>
      <c r="C5755" s="272" t="s">
        <v>729</v>
      </c>
      <c r="D5755" s="272" t="s">
        <v>1445</v>
      </c>
      <c r="E5755" s="272"/>
      <c r="F5755" s="273" t="s">
        <v>5332</v>
      </c>
      <c r="G5755" s="274">
        <v>305331340105</v>
      </c>
      <c r="H5755" s="273" t="s">
        <v>9596</v>
      </c>
      <c r="I5755" s="273" t="s">
        <v>5750</v>
      </c>
      <c r="J5755" s="273" t="s">
        <v>373</v>
      </c>
      <c r="K5755" s="275">
        <v>0.81679999999999997</v>
      </c>
      <c r="L5755" s="275">
        <v>0.81679999999999997</v>
      </c>
      <c r="M5755" s="275">
        <v>0.76746400000000004</v>
      </c>
      <c r="N5755" s="276">
        <v>6.0401567091087092</v>
      </c>
      <c r="O5755" s="273"/>
      <c r="P5755" s="273"/>
    </row>
    <row r="5756" spans="1:16" s="11" customFormat="1">
      <c r="A5756" s="271">
        <v>5753</v>
      </c>
      <c r="C5756" s="272" t="s">
        <v>729</v>
      </c>
      <c r="D5756" s="272" t="s">
        <v>1445</v>
      </c>
      <c r="E5756" s="272"/>
      <c r="F5756" s="273" t="s">
        <v>9573</v>
      </c>
      <c r="G5756" s="274">
        <v>305331240101</v>
      </c>
      <c r="H5756" s="273" t="s">
        <v>9597</v>
      </c>
      <c r="I5756" s="273" t="s">
        <v>5750</v>
      </c>
      <c r="J5756" s="273" t="s">
        <v>373</v>
      </c>
      <c r="K5756" s="275">
        <v>0.60160000000000002</v>
      </c>
      <c r="L5756" s="275">
        <v>0.60160000000000002</v>
      </c>
      <c r="M5756" s="275">
        <v>0.56593300000000002</v>
      </c>
      <c r="N5756" s="276">
        <v>5.9286901595744688</v>
      </c>
      <c r="O5756" s="273"/>
      <c r="P5756" s="273"/>
    </row>
    <row r="5757" spans="1:16" s="11" customFormat="1">
      <c r="A5757" s="271">
        <v>5754</v>
      </c>
      <c r="C5757" s="272" t="s">
        <v>729</v>
      </c>
      <c r="D5757" s="272" t="s">
        <v>1445</v>
      </c>
      <c r="E5757" s="272"/>
      <c r="F5757" s="273" t="s">
        <v>9550</v>
      </c>
      <c r="G5757" s="274">
        <v>305331340502</v>
      </c>
      <c r="H5757" s="273" t="s">
        <v>9598</v>
      </c>
      <c r="I5757" s="273" t="s">
        <v>5750</v>
      </c>
      <c r="J5757" s="273" t="s">
        <v>373</v>
      </c>
      <c r="K5757" s="275">
        <v>0.44719999999999999</v>
      </c>
      <c r="L5757" s="275">
        <v>0.44719999999999999</v>
      </c>
      <c r="M5757" s="275">
        <v>0.42337599999999997</v>
      </c>
      <c r="N5757" s="276">
        <v>5.3273703041144929</v>
      </c>
      <c r="O5757" s="273"/>
      <c r="P5757" s="273"/>
    </row>
    <row r="5758" spans="1:16" s="11" customFormat="1">
      <c r="A5758" s="271">
        <v>5755</v>
      </c>
      <c r="C5758" s="272" t="s">
        <v>729</v>
      </c>
      <c r="D5758" s="272" t="s">
        <v>1445</v>
      </c>
      <c r="E5758" s="272"/>
      <c r="F5758" s="273" t="s">
        <v>5341</v>
      </c>
      <c r="G5758" s="274">
        <v>305331240502</v>
      </c>
      <c r="H5758" s="273" t="s">
        <v>9599</v>
      </c>
      <c r="I5758" s="273" t="s">
        <v>5750</v>
      </c>
      <c r="J5758" s="273" t="s">
        <v>373</v>
      </c>
      <c r="K5758" s="275">
        <v>0.73799999999999999</v>
      </c>
      <c r="L5758" s="275">
        <v>0.73799999999999999</v>
      </c>
      <c r="M5758" s="275">
        <v>0.69982800000000001</v>
      </c>
      <c r="N5758" s="276">
        <v>5.1723577235772336</v>
      </c>
      <c r="O5758" s="273"/>
      <c r="P5758" s="273"/>
    </row>
    <row r="5759" spans="1:16" s="11" customFormat="1">
      <c r="A5759" s="271">
        <v>5756</v>
      </c>
      <c r="C5759" s="272" t="s">
        <v>729</v>
      </c>
      <c r="D5759" s="272" t="s">
        <v>1445</v>
      </c>
      <c r="E5759" s="272"/>
      <c r="F5759" s="273" t="s">
        <v>5330</v>
      </c>
      <c r="G5759" s="274">
        <v>305331140103</v>
      </c>
      <c r="H5759" s="273" t="s">
        <v>9600</v>
      </c>
      <c r="I5759" s="273" t="s">
        <v>5750</v>
      </c>
      <c r="J5759" s="273" t="s">
        <v>373</v>
      </c>
      <c r="K5759" s="275">
        <v>1.3369</v>
      </c>
      <c r="L5759" s="275">
        <v>1.3369</v>
      </c>
      <c r="M5759" s="275">
        <v>1.2677909999999999</v>
      </c>
      <c r="N5759" s="276">
        <v>5.1693469967836103</v>
      </c>
      <c r="O5759" s="273"/>
      <c r="P5759" s="273"/>
    </row>
    <row r="5760" spans="1:16" s="11" customFormat="1">
      <c r="A5760" s="271">
        <v>5757</v>
      </c>
      <c r="C5760" s="272" t="s">
        <v>729</v>
      </c>
      <c r="D5760" s="272" t="s">
        <v>1445</v>
      </c>
      <c r="E5760" s="272"/>
      <c r="F5760" s="273" t="s">
        <v>5332</v>
      </c>
      <c r="G5760" s="274">
        <v>305331340103</v>
      </c>
      <c r="H5760" s="273" t="s">
        <v>9601</v>
      </c>
      <c r="I5760" s="273" t="s">
        <v>5750</v>
      </c>
      <c r="J5760" s="273" t="s">
        <v>373</v>
      </c>
      <c r="K5760" s="275">
        <v>0.6996</v>
      </c>
      <c r="L5760" s="275">
        <v>0.6996</v>
      </c>
      <c r="M5760" s="275">
        <v>0.68069000000000002</v>
      </c>
      <c r="N5760" s="276">
        <v>2.7029731275014268</v>
      </c>
      <c r="O5760" s="273"/>
      <c r="P5760" s="273"/>
    </row>
    <row r="5761" spans="1:16" s="11" customFormat="1">
      <c r="A5761" s="271">
        <v>5758</v>
      </c>
      <c r="C5761" s="272" t="s">
        <v>729</v>
      </c>
      <c r="D5761" s="272" t="s">
        <v>1445</v>
      </c>
      <c r="E5761" s="272"/>
      <c r="F5761" s="273" t="s">
        <v>5330</v>
      </c>
      <c r="G5761" s="274">
        <v>305331140104</v>
      </c>
      <c r="H5761" s="273" t="s">
        <v>9602</v>
      </c>
      <c r="I5761" s="273" t="s">
        <v>5750</v>
      </c>
      <c r="J5761" s="273" t="s">
        <v>373</v>
      </c>
      <c r="K5761" s="275">
        <v>0.73640000000000005</v>
      </c>
      <c r="L5761" s="275">
        <v>0.73640000000000005</v>
      </c>
      <c r="M5761" s="275">
        <v>0.71890900000000002</v>
      </c>
      <c r="N5761" s="276">
        <v>2.3752036936447629</v>
      </c>
      <c r="O5761" s="273"/>
      <c r="P5761" s="273"/>
    </row>
    <row r="5762" spans="1:16" s="11" customFormat="1">
      <c r="A5762" s="271">
        <v>5759</v>
      </c>
      <c r="C5762" s="272" t="s">
        <v>729</v>
      </c>
      <c r="D5762" s="272" t="s">
        <v>1445</v>
      </c>
      <c r="E5762" s="272"/>
      <c r="F5762" s="273" t="s">
        <v>9552</v>
      </c>
      <c r="G5762" s="274">
        <v>305331340401</v>
      </c>
      <c r="H5762" s="273" t="s">
        <v>9603</v>
      </c>
      <c r="I5762" s="273" t="s">
        <v>5750</v>
      </c>
      <c r="J5762" s="273" t="s">
        <v>373</v>
      </c>
      <c r="K5762" s="275">
        <v>0.16300000000000001</v>
      </c>
      <c r="L5762" s="275">
        <v>0.16300000000000001</v>
      </c>
      <c r="M5762" s="275">
        <v>0.15949199999999999</v>
      </c>
      <c r="N5762" s="276">
        <v>2.1521472392638108</v>
      </c>
      <c r="O5762" s="273"/>
      <c r="P5762" s="273"/>
    </row>
    <row r="5763" spans="1:16" s="11" customFormat="1">
      <c r="A5763" s="271">
        <v>5760</v>
      </c>
      <c r="C5763" s="272" t="s">
        <v>729</v>
      </c>
      <c r="D5763" s="272" t="s">
        <v>1445</v>
      </c>
      <c r="E5763" s="272"/>
      <c r="F5763" s="273" t="s">
        <v>9570</v>
      </c>
      <c r="G5763" s="274">
        <v>305331240201</v>
      </c>
      <c r="H5763" s="273" t="s">
        <v>9604</v>
      </c>
      <c r="I5763" s="273" t="s">
        <v>5750</v>
      </c>
      <c r="J5763" s="273" t="s">
        <v>373</v>
      </c>
      <c r="K5763" s="275">
        <v>0.30149999999999999</v>
      </c>
      <c r="L5763" s="275">
        <v>0.30149999999999999</v>
      </c>
      <c r="M5763" s="275">
        <v>0.29830200000000001</v>
      </c>
      <c r="N5763" s="276">
        <v>1.0606965174129284</v>
      </c>
      <c r="O5763" s="273"/>
      <c r="P5763" s="273"/>
    </row>
    <row r="5764" spans="1:16" s="11" customFormat="1">
      <c r="A5764" s="271">
        <v>5761</v>
      </c>
      <c r="C5764" s="272" t="s">
        <v>729</v>
      </c>
      <c r="D5764" s="272" t="s">
        <v>1445</v>
      </c>
      <c r="E5764" s="272"/>
      <c r="F5764" s="273" t="s">
        <v>5335</v>
      </c>
      <c r="G5764" s="274">
        <v>305331240301</v>
      </c>
      <c r="H5764" s="273" t="s">
        <v>9605</v>
      </c>
      <c r="I5764" s="273" t="s">
        <v>5750</v>
      </c>
      <c r="J5764" s="273" t="s">
        <v>373</v>
      </c>
      <c r="K5764" s="275">
        <v>0.97699999999999998</v>
      </c>
      <c r="L5764" s="275">
        <v>0.97699999999999998</v>
      </c>
      <c r="M5764" s="275">
        <v>0.96722600000000003</v>
      </c>
      <c r="N5764" s="276">
        <v>1.0004094165813664</v>
      </c>
      <c r="O5764" s="273"/>
      <c r="P5764" s="273"/>
    </row>
    <row r="5765" spans="1:16" s="11" customFormat="1">
      <c r="A5765" s="271">
        <v>5762</v>
      </c>
      <c r="C5765" s="272" t="s">
        <v>729</v>
      </c>
      <c r="D5765" s="272" t="s">
        <v>1445</v>
      </c>
      <c r="E5765" s="272"/>
      <c r="F5765" s="273" t="s">
        <v>5328</v>
      </c>
      <c r="G5765" s="274">
        <v>305331340602</v>
      </c>
      <c r="H5765" s="273" t="s">
        <v>9606</v>
      </c>
      <c r="I5765" s="273" t="s">
        <v>5750</v>
      </c>
      <c r="J5765" s="273" t="s">
        <v>373</v>
      </c>
      <c r="K5765" s="275">
        <v>0.43</v>
      </c>
      <c r="L5765" s="275">
        <v>0.43</v>
      </c>
      <c r="M5765" s="275">
        <v>0.41818499999999997</v>
      </c>
      <c r="N5765" s="276">
        <v>2.7476744186046558</v>
      </c>
      <c r="O5765" s="273"/>
      <c r="P5765" s="273"/>
    </row>
    <row r="5766" spans="1:16" s="11" customFormat="1">
      <c r="A5766" s="271">
        <v>5763</v>
      </c>
      <c r="C5766" s="272" t="s">
        <v>729</v>
      </c>
      <c r="D5766" s="272" t="s">
        <v>1445</v>
      </c>
      <c r="E5766" s="272"/>
      <c r="F5766" s="273" t="s">
        <v>5341</v>
      </c>
      <c r="G5766" s="274">
        <v>305331240501</v>
      </c>
      <c r="H5766" s="273" t="s">
        <v>9607</v>
      </c>
      <c r="I5766" s="273" t="s">
        <v>5750</v>
      </c>
      <c r="J5766" s="273" t="s">
        <v>373</v>
      </c>
      <c r="K5766" s="275">
        <v>0.69099999999999995</v>
      </c>
      <c r="L5766" s="275">
        <v>0.69099999999999995</v>
      </c>
      <c r="M5766" s="275">
        <v>0.69066099999999997</v>
      </c>
      <c r="N5766" s="276">
        <v>4.9059334298115521E-2</v>
      </c>
      <c r="O5766" s="273"/>
      <c r="P5766" s="273"/>
    </row>
    <row r="5767" spans="1:16" s="11" customFormat="1">
      <c r="A5767" s="271">
        <v>5764</v>
      </c>
      <c r="C5767" s="272" t="s">
        <v>729</v>
      </c>
      <c r="D5767" s="272" t="s">
        <v>1445</v>
      </c>
      <c r="E5767" s="272"/>
      <c r="F5767" s="273" t="s">
        <v>9554</v>
      </c>
      <c r="G5767" s="274">
        <v>305331240403</v>
      </c>
      <c r="H5767" s="273" t="s">
        <v>9608</v>
      </c>
      <c r="I5767" s="273" t="s">
        <v>5750</v>
      </c>
      <c r="J5767" s="273" t="s">
        <v>373</v>
      </c>
      <c r="K5767" s="275">
        <v>0.62470000000000003</v>
      </c>
      <c r="L5767" s="275">
        <v>0.62470000000000003</v>
      </c>
      <c r="M5767" s="275">
        <v>0.60648199999999997</v>
      </c>
      <c r="N5767" s="276">
        <v>2.9162798143108799</v>
      </c>
      <c r="O5767" s="273"/>
      <c r="P5767" s="273"/>
    </row>
    <row r="5768" spans="1:16" s="11" customFormat="1">
      <c r="A5768" s="271">
        <v>5765</v>
      </c>
      <c r="C5768" s="272" t="s">
        <v>729</v>
      </c>
      <c r="D5768" s="272" t="s">
        <v>1445</v>
      </c>
      <c r="E5768" s="272"/>
      <c r="F5768" s="273" t="s">
        <v>9552</v>
      </c>
      <c r="G5768" s="274">
        <v>305331340402</v>
      </c>
      <c r="H5768" s="273" t="s">
        <v>9609</v>
      </c>
      <c r="I5768" s="273" t="s">
        <v>5750</v>
      </c>
      <c r="J5768" s="273" t="s">
        <v>373</v>
      </c>
      <c r="K5768" s="275">
        <v>0.2273</v>
      </c>
      <c r="L5768" s="275">
        <v>0.2273</v>
      </c>
      <c r="M5768" s="275">
        <v>0.22153800000000001</v>
      </c>
      <c r="N5768" s="276">
        <v>2.5349758029036469</v>
      </c>
      <c r="O5768" s="273"/>
      <c r="P5768" s="273"/>
    </row>
    <row r="5769" spans="1:16" s="11" customFormat="1">
      <c r="A5769" s="271">
        <v>5766</v>
      </c>
      <c r="C5769" s="272" t="s">
        <v>729</v>
      </c>
      <c r="D5769" s="272" t="s">
        <v>1445</v>
      </c>
      <c r="E5769" s="272"/>
      <c r="F5769" s="273" t="s">
        <v>5372</v>
      </c>
      <c r="G5769" s="274">
        <v>305311240401</v>
      </c>
      <c r="H5769" s="273" t="s">
        <v>9610</v>
      </c>
      <c r="I5769" s="273" t="s">
        <v>5750</v>
      </c>
      <c r="J5769" s="273" t="s">
        <v>373</v>
      </c>
      <c r="K5769" s="275">
        <v>0.90249999999999997</v>
      </c>
      <c r="L5769" s="275">
        <v>0.90249999999999997</v>
      </c>
      <c r="M5769" s="275">
        <v>0.81978099999999998</v>
      </c>
      <c r="N5769" s="276">
        <v>9.1655401662049858</v>
      </c>
      <c r="O5769" s="273"/>
      <c r="P5769" s="273"/>
    </row>
    <row r="5770" spans="1:16" s="11" customFormat="1">
      <c r="A5770" s="271">
        <v>5767</v>
      </c>
      <c r="C5770" s="272" t="s">
        <v>729</v>
      </c>
      <c r="D5770" s="272" t="s">
        <v>1445</v>
      </c>
      <c r="E5770" s="272"/>
      <c r="F5770" s="273" t="s">
        <v>9611</v>
      </c>
      <c r="G5770" s="274">
        <v>305221540203</v>
      </c>
      <c r="H5770" s="273" t="s">
        <v>9612</v>
      </c>
      <c r="I5770" s="273" t="s">
        <v>5750</v>
      </c>
      <c r="J5770" s="273" t="s">
        <v>373</v>
      </c>
      <c r="K5770" s="275">
        <v>0.45960000000000001</v>
      </c>
      <c r="L5770" s="275">
        <v>0.45960000000000001</v>
      </c>
      <c r="M5770" s="275">
        <v>0.41758200000000001</v>
      </c>
      <c r="N5770" s="276">
        <v>9.1422976501305477</v>
      </c>
      <c r="O5770" s="273"/>
      <c r="P5770" s="273"/>
    </row>
    <row r="5771" spans="1:16" s="11" customFormat="1">
      <c r="A5771" s="271">
        <v>5768</v>
      </c>
      <c r="C5771" s="272" t="s">
        <v>729</v>
      </c>
      <c r="D5771" s="272" t="s">
        <v>1445</v>
      </c>
      <c r="E5771" s="272"/>
      <c r="F5771" s="273" t="s">
        <v>5350</v>
      </c>
      <c r="G5771" s="274">
        <v>305311240203</v>
      </c>
      <c r="H5771" s="273" t="s">
        <v>9613</v>
      </c>
      <c r="I5771" s="273" t="s">
        <v>5750</v>
      </c>
      <c r="J5771" s="273" t="s">
        <v>373</v>
      </c>
      <c r="K5771" s="275">
        <v>0.56679999999999997</v>
      </c>
      <c r="L5771" s="275">
        <v>0.56679999999999997</v>
      </c>
      <c r="M5771" s="275">
        <v>0.51534500000000005</v>
      </c>
      <c r="N5771" s="276">
        <v>9.0781580804516437</v>
      </c>
      <c r="O5771" s="273"/>
      <c r="P5771" s="273"/>
    </row>
    <row r="5772" spans="1:16" s="11" customFormat="1">
      <c r="A5772" s="271">
        <v>5769</v>
      </c>
      <c r="C5772" s="272" t="s">
        <v>729</v>
      </c>
      <c r="D5772" s="272" t="s">
        <v>1445</v>
      </c>
      <c r="E5772" s="272"/>
      <c r="F5772" s="273" t="s">
        <v>5350</v>
      </c>
      <c r="G5772" s="274">
        <v>305311240205</v>
      </c>
      <c r="H5772" s="273" t="s">
        <v>9614</v>
      </c>
      <c r="I5772" s="273" t="s">
        <v>5750</v>
      </c>
      <c r="J5772" s="273" t="s">
        <v>373</v>
      </c>
      <c r="K5772" s="275">
        <v>0.62050000000000005</v>
      </c>
      <c r="L5772" s="275">
        <v>0.62050000000000005</v>
      </c>
      <c r="M5772" s="275">
        <v>0.564882</v>
      </c>
      <c r="N5772" s="276">
        <v>8.9634165995165276</v>
      </c>
      <c r="O5772" s="273"/>
      <c r="P5772" s="273"/>
    </row>
    <row r="5773" spans="1:16" s="11" customFormat="1">
      <c r="A5773" s="271">
        <v>5770</v>
      </c>
      <c r="C5773" s="272" t="s">
        <v>729</v>
      </c>
      <c r="D5773" s="272" t="s">
        <v>1445</v>
      </c>
      <c r="E5773" s="272"/>
      <c r="F5773" s="273" t="s">
        <v>5364</v>
      </c>
      <c r="G5773" s="274">
        <v>305311440205</v>
      </c>
      <c r="H5773" s="273" t="s">
        <v>9615</v>
      </c>
      <c r="I5773" s="273" t="s">
        <v>5750</v>
      </c>
      <c r="J5773" s="273" t="s">
        <v>373</v>
      </c>
      <c r="K5773" s="275">
        <v>0.2218</v>
      </c>
      <c r="L5773" s="275">
        <v>0.2218</v>
      </c>
      <c r="M5773" s="275">
        <v>0.20221600000000001</v>
      </c>
      <c r="N5773" s="276">
        <v>8.8295761947700591</v>
      </c>
      <c r="O5773" s="273"/>
      <c r="P5773" s="273"/>
    </row>
    <row r="5774" spans="1:16" s="11" customFormat="1">
      <c r="A5774" s="271">
        <v>5771</v>
      </c>
      <c r="C5774" s="272" t="s">
        <v>729</v>
      </c>
      <c r="D5774" s="272" t="s">
        <v>1445</v>
      </c>
      <c r="E5774" s="272"/>
      <c r="F5774" s="273" t="s">
        <v>5372</v>
      </c>
      <c r="G5774" s="274">
        <v>305311240403</v>
      </c>
      <c r="H5774" s="273" t="s">
        <v>9616</v>
      </c>
      <c r="I5774" s="273" t="s">
        <v>5750</v>
      </c>
      <c r="J5774" s="273" t="s">
        <v>373</v>
      </c>
      <c r="K5774" s="275">
        <v>0.45344899999999999</v>
      </c>
      <c r="L5774" s="275">
        <v>0.45344899999999999</v>
      </c>
      <c r="M5774" s="275">
        <v>0.41342099999999998</v>
      </c>
      <c r="N5774" s="276">
        <v>8.8274535835342025</v>
      </c>
      <c r="O5774" s="273"/>
      <c r="P5774" s="273"/>
    </row>
    <row r="5775" spans="1:16" s="11" customFormat="1">
      <c r="A5775" s="271">
        <v>5772</v>
      </c>
      <c r="C5775" s="272" t="s">
        <v>729</v>
      </c>
      <c r="D5775" s="272" t="s">
        <v>1445</v>
      </c>
      <c r="E5775" s="272"/>
      <c r="F5775" s="273" t="s">
        <v>5352</v>
      </c>
      <c r="G5775" s="274">
        <v>305311240102</v>
      </c>
      <c r="H5775" s="273" t="s">
        <v>9617</v>
      </c>
      <c r="I5775" s="273" t="s">
        <v>5750</v>
      </c>
      <c r="J5775" s="273" t="s">
        <v>373</v>
      </c>
      <c r="K5775" s="275">
        <v>4.9599999999999998E-2</v>
      </c>
      <c r="L5775" s="275">
        <v>4.9599999999999998E-2</v>
      </c>
      <c r="M5775" s="275">
        <v>4.5325999999999998E-2</v>
      </c>
      <c r="N5775" s="276">
        <v>8.616935483870968</v>
      </c>
      <c r="O5775" s="273"/>
      <c r="P5775" s="273"/>
    </row>
    <row r="5776" spans="1:16" s="11" customFormat="1">
      <c r="A5776" s="271">
        <v>5773</v>
      </c>
      <c r="C5776" s="272" t="s">
        <v>729</v>
      </c>
      <c r="D5776" s="272" t="s">
        <v>1445</v>
      </c>
      <c r="E5776" s="272"/>
      <c r="F5776" s="273" t="s">
        <v>5352</v>
      </c>
      <c r="G5776" s="274">
        <v>305311240103</v>
      </c>
      <c r="H5776" s="273" t="s">
        <v>9618</v>
      </c>
      <c r="I5776" s="273" t="s">
        <v>5750</v>
      </c>
      <c r="J5776" s="273" t="s">
        <v>373</v>
      </c>
      <c r="K5776" s="275">
        <v>0.35654400000000003</v>
      </c>
      <c r="L5776" s="275">
        <v>0.35654400000000003</v>
      </c>
      <c r="M5776" s="275">
        <v>0.32618000000000003</v>
      </c>
      <c r="N5776" s="276">
        <v>8.5161999640998012</v>
      </c>
      <c r="O5776" s="273"/>
      <c r="P5776" s="273"/>
    </row>
    <row r="5777" spans="1:16" s="11" customFormat="1">
      <c r="A5777" s="271">
        <v>5774</v>
      </c>
      <c r="C5777" s="272" t="s">
        <v>729</v>
      </c>
      <c r="D5777" s="272" t="s">
        <v>1445</v>
      </c>
      <c r="E5777" s="272"/>
      <c r="F5777" s="273" t="s">
        <v>5364</v>
      </c>
      <c r="G5777" s="274">
        <v>305311440204</v>
      </c>
      <c r="H5777" s="273" t="s">
        <v>9619</v>
      </c>
      <c r="I5777" s="273" t="s">
        <v>5750</v>
      </c>
      <c r="J5777" s="273" t="s">
        <v>373</v>
      </c>
      <c r="K5777" s="275">
        <v>0.74400100000000002</v>
      </c>
      <c r="L5777" s="275">
        <v>0.74400100000000002</v>
      </c>
      <c r="M5777" s="275">
        <v>0.68157999999999996</v>
      </c>
      <c r="N5777" s="276">
        <v>8.3899080780805484</v>
      </c>
      <c r="O5777" s="273"/>
      <c r="P5777" s="273"/>
    </row>
    <row r="5778" spans="1:16" s="11" customFormat="1">
      <c r="A5778" s="271">
        <v>5775</v>
      </c>
      <c r="C5778" s="272" t="s">
        <v>729</v>
      </c>
      <c r="D5778" s="272" t="s">
        <v>1445</v>
      </c>
      <c r="E5778" s="272"/>
      <c r="F5778" s="273" t="s">
        <v>5354</v>
      </c>
      <c r="G5778" s="274">
        <v>305311340303</v>
      </c>
      <c r="H5778" s="273" t="s">
        <v>9620</v>
      </c>
      <c r="I5778" s="273" t="s">
        <v>5750</v>
      </c>
      <c r="J5778" s="273" t="s">
        <v>373</v>
      </c>
      <c r="K5778" s="275">
        <v>0.67779999999999996</v>
      </c>
      <c r="L5778" s="275">
        <v>0.67779999999999996</v>
      </c>
      <c r="M5778" s="275">
        <v>0.62389799999999995</v>
      </c>
      <c r="N5778" s="276">
        <v>7.9524933608734152</v>
      </c>
      <c r="O5778" s="273"/>
      <c r="P5778" s="273"/>
    </row>
    <row r="5779" spans="1:16" s="11" customFormat="1">
      <c r="A5779" s="271">
        <v>5776</v>
      </c>
      <c r="C5779" s="272" t="s">
        <v>729</v>
      </c>
      <c r="D5779" s="272" t="s">
        <v>1445</v>
      </c>
      <c r="E5779" s="272"/>
      <c r="F5779" s="273" t="s">
        <v>5384</v>
      </c>
      <c r="G5779" s="274">
        <v>305311440303</v>
      </c>
      <c r="H5779" s="273" t="s">
        <v>9621</v>
      </c>
      <c r="I5779" s="273" t="s">
        <v>5750</v>
      </c>
      <c r="J5779" s="273" t="s">
        <v>373</v>
      </c>
      <c r="K5779" s="275">
        <v>0.69876199999999999</v>
      </c>
      <c r="L5779" s="275">
        <v>0.69876199999999999</v>
      </c>
      <c r="M5779" s="275">
        <v>0.64375800000000005</v>
      </c>
      <c r="N5779" s="276">
        <v>7.8716358359498573</v>
      </c>
      <c r="O5779" s="273"/>
      <c r="P5779" s="273"/>
    </row>
    <row r="5780" spans="1:16" s="11" customFormat="1">
      <c r="A5780" s="271">
        <v>5777</v>
      </c>
      <c r="C5780" s="272" t="s">
        <v>729</v>
      </c>
      <c r="D5780" s="272" t="s">
        <v>1445</v>
      </c>
      <c r="E5780" s="272"/>
      <c r="F5780" s="273" t="s">
        <v>5354</v>
      </c>
      <c r="G5780" s="274">
        <v>305311340301</v>
      </c>
      <c r="H5780" s="273" t="s">
        <v>9622</v>
      </c>
      <c r="I5780" s="273" t="s">
        <v>5750</v>
      </c>
      <c r="J5780" s="273" t="s">
        <v>373</v>
      </c>
      <c r="K5780" s="275">
        <v>0.34564</v>
      </c>
      <c r="L5780" s="275">
        <v>0.34564</v>
      </c>
      <c r="M5780" s="275">
        <v>0.31931999999999999</v>
      </c>
      <c r="N5780" s="276">
        <v>7.6148593912741607</v>
      </c>
      <c r="O5780" s="273"/>
      <c r="P5780" s="273"/>
    </row>
    <row r="5781" spans="1:16" s="11" customFormat="1">
      <c r="A5781" s="271">
        <v>5778</v>
      </c>
      <c r="C5781" s="272" t="s">
        <v>729</v>
      </c>
      <c r="D5781" s="272" t="s">
        <v>1445</v>
      </c>
      <c r="E5781" s="272"/>
      <c r="F5781" s="273" t="s">
        <v>5363</v>
      </c>
      <c r="G5781" s="274">
        <v>305311440103</v>
      </c>
      <c r="H5781" s="273" t="s">
        <v>9620</v>
      </c>
      <c r="I5781" s="273" t="s">
        <v>5750</v>
      </c>
      <c r="J5781" s="273" t="s">
        <v>373</v>
      </c>
      <c r="K5781" s="275">
        <v>0.88044199999999995</v>
      </c>
      <c r="L5781" s="275">
        <v>0.88044199999999995</v>
      </c>
      <c r="M5781" s="275">
        <v>0.81455299999999997</v>
      </c>
      <c r="N5781" s="276">
        <v>7.4836275416211375</v>
      </c>
      <c r="O5781" s="273"/>
      <c r="P5781" s="273"/>
    </row>
    <row r="5782" spans="1:16" s="11" customFormat="1">
      <c r="A5782" s="271">
        <v>5779</v>
      </c>
      <c r="C5782" s="272" t="s">
        <v>729</v>
      </c>
      <c r="D5782" s="272" t="s">
        <v>1445</v>
      </c>
      <c r="E5782" s="272"/>
      <c r="F5782" s="273" t="s">
        <v>5364</v>
      </c>
      <c r="G5782" s="274">
        <v>305311440203</v>
      </c>
      <c r="H5782" s="273" t="s">
        <v>9623</v>
      </c>
      <c r="I5782" s="273" t="s">
        <v>5750</v>
      </c>
      <c r="J5782" s="273" t="s">
        <v>373</v>
      </c>
      <c r="K5782" s="275">
        <v>0.46960000000000002</v>
      </c>
      <c r="L5782" s="275">
        <v>0.46960000000000002</v>
      </c>
      <c r="M5782" s="275">
        <v>0.43539299999999997</v>
      </c>
      <c r="N5782" s="276">
        <v>7.2842844974446432</v>
      </c>
      <c r="O5782" s="273"/>
      <c r="P5782" s="273"/>
    </row>
    <row r="5783" spans="1:16" s="11" customFormat="1">
      <c r="A5783" s="271">
        <v>5780</v>
      </c>
      <c r="C5783" s="272" t="s">
        <v>729</v>
      </c>
      <c r="D5783" s="272" t="s">
        <v>1445</v>
      </c>
      <c r="E5783" s="272"/>
      <c r="F5783" s="273" t="s">
        <v>5367</v>
      </c>
      <c r="G5783" s="274">
        <v>305311340101</v>
      </c>
      <c r="H5783" s="273" t="s">
        <v>9624</v>
      </c>
      <c r="I5783" s="273" t="s">
        <v>5750</v>
      </c>
      <c r="J5783" s="273" t="s">
        <v>373</v>
      </c>
      <c r="K5783" s="275">
        <v>0.61799999999999999</v>
      </c>
      <c r="L5783" s="275">
        <v>0.61799999999999999</v>
      </c>
      <c r="M5783" s="275">
        <v>0.57335100000000006</v>
      </c>
      <c r="N5783" s="276">
        <v>7.2247572815533889</v>
      </c>
      <c r="O5783" s="273"/>
      <c r="P5783" s="273"/>
    </row>
    <row r="5784" spans="1:16" s="11" customFormat="1">
      <c r="A5784" s="271">
        <v>5781</v>
      </c>
      <c r="C5784" s="272" t="s">
        <v>729</v>
      </c>
      <c r="D5784" s="272" t="s">
        <v>1445</v>
      </c>
      <c r="E5784" s="272"/>
      <c r="F5784" s="273" t="s">
        <v>5363</v>
      </c>
      <c r="G5784" s="274">
        <v>305311440102</v>
      </c>
      <c r="H5784" s="273" t="s">
        <v>9625</v>
      </c>
      <c r="I5784" s="273" t="s">
        <v>5750</v>
      </c>
      <c r="J5784" s="273" t="s">
        <v>373</v>
      </c>
      <c r="K5784" s="275">
        <v>0.66400000000000003</v>
      </c>
      <c r="L5784" s="275">
        <v>0.66400000000000003</v>
      </c>
      <c r="M5784" s="275">
        <v>0.61642699999999995</v>
      </c>
      <c r="N5784" s="276">
        <v>7.1646084337349523</v>
      </c>
      <c r="O5784" s="273"/>
      <c r="P5784" s="273"/>
    </row>
    <row r="5785" spans="1:16" s="11" customFormat="1">
      <c r="A5785" s="271">
        <v>5782</v>
      </c>
      <c r="C5785" s="272" t="s">
        <v>729</v>
      </c>
      <c r="D5785" s="272" t="s">
        <v>1445</v>
      </c>
      <c r="E5785" s="272"/>
      <c r="F5785" s="273" t="s">
        <v>5382</v>
      </c>
      <c r="G5785" s="274">
        <v>305311240303</v>
      </c>
      <c r="H5785" s="273" t="s">
        <v>9626</v>
      </c>
      <c r="I5785" s="273" t="s">
        <v>5750</v>
      </c>
      <c r="J5785" s="273" t="s">
        <v>373</v>
      </c>
      <c r="K5785" s="275">
        <v>0.33110000000000001</v>
      </c>
      <c r="L5785" s="275">
        <v>0.33110000000000001</v>
      </c>
      <c r="M5785" s="275">
        <v>0.307419</v>
      </c>
      <c r="N5785" s="276">
        <v>7.1522198731501074</v>
      </c>
      <c r="O5785" s="273"/>
      <c r="P5785" s="273"/>
    </row>
    <row r="5786" spans="1:16" s="11" customFormat="1">
      <c r="A5786" s="271">
        <v>5783</v>
      </c>
      <c r="C5786" s="272" t="s">
        <v>729</v>
      </c>
      <c r="D5786" s="272" t="s">
        <v>1445</v>
      </c>
      <c r="E5786" s="272"/>
      <c r="F5786" s="273" t="s">
        <v>5382</v>
      </c>
      <c r="G5786" s="274">
        <v>305311240302</v>
      </c>
      <c r="H5786" s="273" t="s">
        <v>9627</v>
      </c>
      <c r="I5786" s="273" t="s">
        <v>5750</v>
      </c>
      <c r="J5786" s="273" t="s">
        <v>373</v>
      </c>
      <c r="K5786" s="275">
        <v>0.43068000000000001</v>
      </c>
      <c r="L5786" s="275">
        <v>0.43068000000000001</v>
      </c>
      <c r="M5786" s="275">
        <v>0.40063900000000002</v>
      </c>
      <c r="N5786" s="276">
        <v>6.9752484443206058</v>
      </c>
      <c r="O5786" s="273"/>
      <c r="P5786" s="273"/>
    </row>
    <row r="5787" spans="1:16" s="11" customFormat="1">
      <c r="A5787" s="271">
        <v>5784</v>
      </c>
      <c r="C5787" s="272" t="s">
        <v>729</v>
      </c>
      <c r="D5787" s="272" t="s">
        <v>1445</v>
      </c>
      <c r="E5787" s="272"/>
      <c r="F5787" s="273" t="s">
        <v>5369</v>
      </c>
      <c r="G5787" s="274">
        <v>305311340203</v>
      </c>
      <c r="H5787" s="273" t="s">
        <v>9628</v>
      </c>
      <c r="I5787" s="273" t="s">
        <v>5750</v>
      </c>
      <c r="J5787" s="273" t="s">
        <v>373</v>
      </c>
      <c r="K5787" s="275">
        <v>0.52900000000000003</v>
      </c>
      <c r="L5787" s="275">
        <v>0.52900000000000003</v>
      </c>
      <c r="M5787" s="275">
        <v>0.49646099999999999</v>
      </c>
      <c r="N5787" s="276">
        <v>6.1510396975425401</v>
      </c>
      <c r="O5787" s="273"/>
      <c r="P5787" s="273"/>
    </row>
    <row r="5788" spans="1:16" s="11" customFormat="1">
      <c r="A5788" s="271">
        <v>5785</v>
      </c>
      <c r="C5788" s="272" t="s">
        <v>729</v>
      </c>
      <c r="D5788" s="272" t="s">
        <v>1445</v>
      </c>
      <c r="E5788" s="272"/>
      <c r="F5788" s="273" t="s">
        <v>5350</v>
      </c>
      <c r="G5788" s="274">
        <v>305311240201</v>
      </c>
      <c r="H5788" s="273" t="s">
        <v>9612</v>
      </c>
      <c r="I5788" s="273" t="s">
        <v>5750</v>
      </c>
      <c r="J5788" s="273" t="s">
        <v>373</v>
      </c>
      <c r="K5788" s="275">
        <v>0.81100000000000005</v>
      </c>
      <c r="L5788" s="275">
        <v>0.81100000000000005</v>
      </c>
      <c r="M5788" s="275">
        <v>0.76193299999999997</v>
      </c>
      <c r="N5788" s="276">
        <v>6.0501849568434132</v>
      </c>
      <c r="O5788" s="273"/>
      <c r="P5788" s="273"/>
    </row>
    <row r="5789" spans="1:16" s="11" customFormat="1">
      <c r="A5789" s="271">
        <v>5786</v>
      </c>
      <c r="C5789" s="272" t="s">
        <v>729</v>
      </c>
      <c r="D5789" s="272" t="s">
        <v>1445</v>
      </c>
      <c r="E5789" s="272"/>
      <c r="F5789" s="273" t="s">
        <v>5384</v>
      </c>
      <c r="G5789" s="274">
        <v>305311440301</v>
      </c>
      <c r="H5789" s="273" t="s">
        <v>9629</v>
      </c>
      <c r="I5789" s="273" t="s">
        <v>5750</v>
      </c>
      <c r="J5789" s="273" t="s">
        <v>373</v>
      </c>
      <c r="K5789" s="275">
        <v>0.35066700000000001</v>
      </c>
      <c r="L5789" s="275">
        <v>0.35066700000000001</v>
      </c>
      <c r="M5789" s="275">
        <v>0.32978000000000002</v>
      </c>
      <c r="N5789" s="276">
        <v>5.9563631593506052</v>
      </c>
      <c r="O5789" s="273"/>
      <c r="P5789" s="273"/>
    </row>
    <row r="5790" spans="1:16" s="11" customFormat="1">
      <c r="A5790" s="271">
        <v>5787</v>
      </c>
      <c r="C5790" s="272" t="s">
        <v>729</v>
      </c>
      <c r="D5790" s="272" t="s">
        <v>1445</v>
      </c>
      <c r="E5790" s="272"/>
      <c r="F5790" s="273" t="s">
        <v>5367</v>
      </c>
      <c r="G5790" s="274">
        <v>305311340102</v>
      </c>
      <c r="H5790" s="273" t="s">
        <v>9630</v>
      </c>
      <c r="I5790" s="273" t="s">
        <v>5750</v>
      </c>
      <c r="J5790" s="273" t="s">
        <v>373</v>
      </c>
      <c r="K5790" s="275">
        <v>0.16370000000000001</v>
      </c>
      <c r="L5790" s="275">
        <v>0.16370000000000001</v>
      </c>
      <c r="M5790" s="275">
        <v>0.15450800000000001</v>
      </c>
      <c r="N5790" s="276">
        <v>5.6151496640195511</v>
      </c>
      <c r="O5790" s="273"/>
      <c r="P5790" s="273"/>
    </row>
    <row r="5791" spans="1:16" s="11" customFormat="1">
      <c r="A5791" s="271">
        <v>5788</v>
      </c>
      <c r="C5791" s="272" t="s">
        <v>729</v>
      </c>
      <c r="D5791" s="272" t="s">
        <v>1445</v>
      </c>
      <c r="E5791" s="272"/>
      <c r="F5791" s="273" t="s">
        <v>5359</v>
      </c>
      <c r="G5791" s="274">
        <v>305311140203</v>
      </c>
      <c r="H5791" s="273" t="s">
        <v>5026</v>
      </c>
      <c r="I5791" s="273" t="s">
        <v>5750</v>
      </c>
      <c r="J5791" s="273" t="s">
        <v>373</v>
      </c>
      <c r="K5791" s="275">
        <v>0.7006</v>
      </c>
      <c r="L5791" s="275">
        <v>0.7006</v>
      </c>
      <c r="M5791" s="275">
        <v>0.66745699999999997</v>
      </c>
      <c r="N5791" s="276">
        <v>4.7306594347702022</v>
      </c>
      <c r="O5791" s="273"/>
      <c r="P5791" s="273"/>
    </row>
    <row r="5792" spans="1:16" s="11" customFormat="1">
      <c r="A5792" s="271">
        <v>5789</v>
      </c>
      <c r="C5792" s="272" t="s">
        <v>729</v>
      </c>
      <c r="D5792" s="272" t="s">
        <v>1445</v>
      </c>
      <c r="E5792" s="272"/>
      <c r="F5792" s="273" t="s">
        <v>5359</v>
      </c>
      <c r="G5792" s="274">
        <v>305311140204</v>
      </c>
      <c r="H5792" s="273" t="s">
        <v>9631</v>
      </c>
      <c r="I5792" s="273" t="s">
        <v>5750</v>
      </c>
      <c r="J5792" s="273" t="s">
        <v>373</v>
      </c>
      <c r="K5792" s="275">
        <v>0.67496</v>
      </c>
      <c r="L5792" s="275">
        <v>0.67496</v>
      </c>
      <c r="M5792" s="275">
        <v>0.64327599999999996</v>
      </c>
      <c r="N5792" s="276">
        <v>4.6942041009837689</v>
      </c>
      <c r="O5792" s="273"/>
      <c r="P5792" s="273"/>
    </row>
    <row r="5793" spans="1:16" s="11" customFormat="1">
      <c r="A5793" s="271">
        <v>5790</v>
      </c>
      <c r="C5793" s="272" t="s">
        <v>729</v>
      </c>
      <c r="D5793" s="272" t="s">
        <v>1445</v>
      </c>
      <c r="E5793" s="272"/>
      <c r="F5793" s="273" t="s">
        <v>5357</v>
      </c>
      <c r="G5793" s="274">
        <v>305311140102</v>
      </c>
      <c r="H5793" s="273" t="s">
        <v>9632</v>
      </c>
      <c r="I5793" s="273" t="s">
        <v>5750</v>
      </c>
      <c r="J5793" s="273" t="s">
        <v>373</v>
      </c>
      <c r="K5793" s="275">
        <v>0.76419999999999999</v>
      </c>
      <c r="L5793" s="275">
        <v>0.76419999999999999</v>
      </c>
      <c r="M5793" s="275">
        <v>0.72853999999999997</v>
      </c>
      <c r="N5793" s="276">
        <v>4.6663177178749047</v>
      </c>
      <c r="O5793" s="273"/>
      <c r="P5793" s="273"/>
    </row>
    <row r="5794" spans="1:16" s="11" customFormat="1">
      <c r="A5794" s="271">
        <v>5791</v>
      </c>
      <c r="C5794" s="272" t="s">
        <v>729</v>
      </c>
      <c r="D5794" s="272" t="s">
        <v>1445</v>
      </c>
      <c r="E5794" s="272"/>
      <c r="F5794" s="273" t="s">
        <v>5361</v>
      </c>
      <c r="G5794" s="274">
        <v>305311440401</v>
      </c>
      <c r="H5794" s="273" t="s">
        <v>9633</v>
      </c>
      <c r="I5794" s="273" t="s">
        <v>5750</v>
      </c>
      <c r="J5794" s="273" t="s">
        <v>373</v>
      </c>
      <c r="K5794" s="275">
        <v>0.47964200000000001</v>
      </c>
      <c r="L5794" s="275">
        <v>0.47964200000000001</v>
      </c>
      <c r="M5794" s="275">
        <v>0.45727400000000001</v>
      </c>
      <c r="N5794" s="276">
        <v>4.6634781774740324</v>
      </c>
      <c r="O5794" s="273"/>
      <c r="P5794" s="273"/>
    </row>
    <row r="5795" spans="1:16" s="11" customFormat="1">
      <c r="A5795" s="271">
        <v>5792</v>
      </c>
      <c r="C5795" s="272" t="s">
        <v>729</v>
      </c>
      <c r="D5795" s="272" t="s">
        <v>1445</v>
      </c>
      <c r="E5795" s="272"/>
      <c r="F5795" s="273" t="s">
        <v>9634</v>
      </c>
      <c r="G5795" s="274">
        <v>305311140303</v>
      </c>
      <c r="H5795" s="273" t="s">
        <v>9635</v>
      </c>
      <c r="I5795" s="273" t="s">
        <v>5750</v>
      </c>
      <c r="J5795" s="273" t="s">
        <v>373</v>
      </c>
      <c r="K5795" s="275">
        <v>0.60070000000000001</v>
      </c>
      <c r="L5795" s="275">
        <v>0.60070000000000001</v>
      </c>
      <c r="M5795" s="275">
        <v>0.57284199999999996</v>
      </c>
      <c r="N5795" s="276">
        <v>4.6375894789412433</v>
      </c>
      <c r="O5795" s="273"/>
      <c r="P5795" s="273"/>
    </row>
    <row r="5796" spans="1:16" s="11" customFormat="1">
      <c r="A5796" s="271">
        <v>5793</v>
      </c>
      <c r="C5796" s="272" t="s">
        <v>729</v>
      </c>
      <c r="D5796" s="272" t="s">
        <v>1445</v>
      </c>
      <c r="E5796" s="272"/>
      <c r="F5796" s="273" t="s">
        <v>5359</v>
      </c>
      <c r="G5796" s="274">
        <v>305311140201</v>
      </c>
      <c r="H5796" s="273" t="s">
        <v>9636</v>
      </c>
      <c r="I5796" s="273" t="s">
        <v>5750</v>
      </c>
      <c r="J5796" s="273" t="s">
        <v>373</v>
      </c>
      <c r="K5796" s="275">
        <v>0.52659999999999996</v>
      </c>
      <c r="L5796" s="275">
        <v>0.52659999999999996</v>
      </c>
      <c r="M5796" s="275">
        <v>0.50221800000000005</v>
      </c>
      <c r="N5796" s="276">
        <v>4.6300797569312397</v>
      </c>
      <c r="O5796" s="273"/>
      <c r="P5796" s="273"/>
    </row>
    <row r="5797" spans="1:16" s="11" customFormat="1">
      <c r="A5797" s="271">
        <v>5794</v>
      </c>
      <c r="C5797" s="272" t="s">
        <v>729</v>
      </c>
      <c r="D5797" s="272" t="s">
        <v>1445</v>
      </c>
      <c r="E5797" s="272"/>
      <c r="F5797" s="273" t="s">
        <v>9634</v>
      </c>
      <c r="G5797" s="274">
        <v>305311140302</v>
      </c>
      <c r="H5797" s="273" t="s">
        <v>9637</v>
      </c>
      <c r="I5797" s="273" t="s">
        <v>5750</v>
      </c>
      <c r="J5797" s="273" t="s">
        <v>373</v>
      </c>
      <c r="K5797" s="275">
        <v>0.47320000000000001</v>
      </c>
      <c r="L5797" s="275">
        <v>0.47320000000000001</v>
      </c>
      <c r="M5797" s="275">
        <v>0.45129900000000001</v>
      </c>
      <c r="N5797" s="276">
        <v>4.6282755705832637</v>
      </c>
      <c r="O5797" s="273"/>
      <c r="P5797" s="273"/>
    </row>
    <row r="5798" spans="1:16" s="11" customFormat="1">
      <c r="A5798" s="271">
        <v>5795</v>
      </c>
      <c r="C5798" s="272" t="s">
        <v>729</v>
      </c>
      <c r="D5798" s="272" t="s">
        <v>1445</v>
      </c>
      <c r="E5798" s="272"/>
      <c r="F5798" s="273" t="s">
        <v>5359</v>
      </c>
      <c r="G5798" s="274">
        <v>305311140205</v>
      </c>
      <c r="H5798" s="273" t="s">
        <v>9638</v>
      </c>
      <c r="I5798" s="273" t="s">
        <v>5750</v>
      </c>
      <c r="J5798" s="273" t="s">
        <v>373</v>
      </c>
      <c r="K5798" s="275">
        <v>0.79800000000000004</v>
      </c>
      <c r="L5798" s="275">
        <v>0.79800000000000004</v>
      </c>
      <c r="M5798" s="275">
        <v>0.761104</v>
      </c>
      <c r="N5798" s="276">
        <v>4.6235588972431119</v>
      </c>
      <c r="O5798" s="273"/>
      <c r="P5798" s="273"/>
    </row>
    <row r="5799" spans="1:16" s="11" customFormat="1">
      <c r="A5799" s="271">
        <v>5796</v>
      </c>
      <c r="C5799" s="272" t="s">
        <v>729</v>
      </c>
      <c r="D5799" s="272" t="s">
        <v>1445</v>
      </c>
      <c r="E5799" s="272"/>
      <c r="F5799" s="273" t="s">
        <v>5357</v>
      </c>
      <c r="G5799" s="274">
        <v>305311140101</v>
      </c>
      <c r="H5799" s="273" t="s">
        <v>9639</v>
      </c>
      <c r="I5799" s="273" t="s">
        <v>5750</v>
      </c>
      <c r="J5799" s="273" t="s">
        <v>373</v>
      </c>
      <c r="K5799" s="275">
        <v>0.49940000000000001</v>
      </c>
      <c r="L5799" s="275">
        <v>0.49940000000000001</v>
      </c>
      <c r="M5799" s="275">
        <v>0.47779700000000003</v>
      </c>
      <c r="N5799" s="276">
        <v>4.3257909491389634</v>
      </c>
      <c r="O5799" s="273"/>
      <c r="P5799" s="273"/>
    </row>
    <row r="5800" spans="1:16" s="11" customFormat="1">
      <c r="A5800" s="271">
        <v>5797</v>
      </c>
      <c r="C5800" s="272" t="s">
        <v>729</v>
      </c>
      <c r="D5800" s="272" t="s">
        <v>1445</v>
      </c>
      <c r="E5800" s="272"/>
      <c r="F5800" s="273" t="s">
        <v>9634</v>
      </c>
      <c r="G5800" s="274">
        <v>305311140301</v>
      </c>
      <c r="H5800" s="273" t="s">
        <v>9640</v>
      </c>
      <c r="I5800" s="273" t="s">
        <v>5750</v>
      </c>
      <c r="J5800" s="273" t="s">
        <v>373</v>
      </c>
      <c r="K5800" s="275">
        <v>0.28839999999999999</v>
      </c>
      <c r="L5800" s="275">
        <v>0.28839999999999999</v>
      </c>
      <c r="M5800" s="275">
        <v>0.27599000000000001</v>
      </c>
      <c r="N5800" s="276">
        <v>4.3030513176144165</v>
      </c>
      <c r="O5800" s="273"/>
      <c r="P5800" s="273"/>
    </row>
    <row r="5801" spans="1:16" s="11" customFormat="1">
      <c r="A5801" s="271">
        <v>5798</v>
      </c>
      <c r="C5801" s="272" t="s">
        <v>729</v>
      </c>
      <c r="D5801" s="272" t="s">
        <v>1445</v>
      </c>
      <c r="E5801" s="272"/>
      <c r="F5801" s="273" t="s">
        <v>5369</v>
      </c>
      <c r="G5801" s="274">
        <v>305311340202</v>
      </c>
      <c r="H5801" s="273" t="s">
        <v>9641</v>
      </c>
      <c r="I5801" s="273" t="s">
        <v>5750</v>
      </c>
      <c r="J5801" s="273" t="s">
        <v>373</v>
      </c>
      <c r="K5801" s="275">
        <v>0.15060000000000001</v>
      </c>
      <c r="L5801" s="275">
        <v>0.15060000000000001</v>
      </c>
      <c r="M5801" s="275">
        <v>0.14616000000000001</v>
      </c>
      <c r="N5801" s="276">
        <v>2.9482071713147406</v>
      </c>
      <c r="O5801" s="273"/>
      <c r="P5801" s="273"/>
    </row>
    <row r="5802" spans="1:16" s="11" customFormat="1">
      <c r="A5802" s="271">
        <v>5799</v>
      </c>
      <c r="C5802" s="272" t="s">
        <v>729</v>
      </c>
      <c r="D5802" s="272" t="s">
        <v>1445</v>
      </c>
      <c r="E5802" s="272"/>
      <c r="F5802" s="273" t="s">
        <v>5363</v>
      </c>
      <c r="G5802" s="274">
        <v>305311440101</v>
      </c>
      <c r="H5802" s="273" t="s">
        <v>9642</v>
      </c>
      <c r="I5802" s="273" t="s">
        <v>5750</v>
      </c>
      <c r="J5802" s="273" t="s">
        <v>373</v>
      </c>
      <c r="K5802" s="275">
        <v>0.68012700000000004</v>
      </c>
      <c r="L5802" s="275">
        <v>0.68012700000000004</v>
      </c>
      <c r="M5802" s="275">
        <v>0.66240900000000003</v>
      </c>
      <c r="N5802" s="276">
        <v>2.6051016942424003</v>
      </c>
      <c r="O5802" s="273"/>
      <c r="P5802" s="273"/>
    </row>
    <row r="5803" spans="1:16" s="11" customFormat="1">
      <c r="A5803" s="271">
        <v>5800</v>
      </c>
      <c r="C5803" s="272" t="s">
        <v>729</v>
      </c>
      <c r="D5803" s="272" t="s">
        <v>1445</v>
      </c>
      <c r="E5803" s="272"/>
      <c r="F5803" s="273" t="s">
        <v>5417</v>
      </c>
      <c r="G5803" s="274">
        <v>305321340304</v>
      </c>
      <c r="H5803" s="273" t="s">
        <v>9643</v>
      </c>
      <c r="I5803" s="273" t="s">
        <v>5750</v>
      </c>
      <c r="J5803" s="273" t="s">
        <v>373</v>
      </c>
      <c r="K5803" s="275">
        <v>0.27406000000000003</v>
      </c>
      <c r="L5803" s="275">
        <v>0.27406000000000003</v>
      </c>
      <c r="M5803" s="275">
        <v>0.248664</v>
      </c>
      <c r="N5803" s="276">
        <v>9.2665839597168613</v>
      </c>
      <c r="O5803" s="273"/>
      <c r="P5803" s="273"/>
    </row>
    <row r="5804" spans="1:16" s="11" customFormat="1">
      <c r="A5804" s="271">
        <v>5801</v>
      </c>
      <c r="C5804" s="272" t="s">
        <v>729</v>
      </c>
      <c r="D5804" s="272" t="s">
        <v>1445</v>
      </c>
      <c r="E5804" s="272"/>
      <c r="F5804" s="273" t="s">
        <v>9644</v>
      </c>
      <c r="G5804" s="274">
        <v>305321340102</v>
      </c>
      <c r="H5804" s="273" t="s">
        <v>9645</v>
      </c>
      <c r="I5804" s="273" t="s">
        <v>5750</v>
      </c>
      <c r="J5804" s="273" t="s">
        <v>373</v>
      </c>
      <c r="K5804" s="275">
        <v>1.0322</v>
      </c>
      <c r="L5804" s="275">
        <v>1.0322</v>
      </c>
      <c r="M5804" s="275">
        <v>0.93692299999999995</v>
      </c>
      <c r="N5804" s="276">
        <v>9.2304785894206596</v>
      </c>
      <c r="O5804" s="273"/>
      <c r="P5804" s="273"/>
    </row>
    <row r="5805" spans="1:16" s="11" customFormat="1">
      <c r="A5805" s="271">
        <v>5802</v>
      </c>
      <c r="C5805" s="272" t="s">
        <v>729</v>
      </c>
      <c r="D5805" s="272" t="s">
        <v>1445</v>
      </c>
      <c r="E5805" s="272"/>
      <c r="F5805" s="273" t="s">
        <v>5404</v>
      </c>
      <c r="G5805" s="274">
        <v>305321440104</v>
      </c>
      <c r="H5805" s="273" t="s">
        <v>9646</v>
      </c>
      <c r="I5805" s="273" t="s">
        <v>5750</v>
      </c>
      <c r="J5805" s="273" t="s">
        <v>373</v>
      </c>
      <c r="K5805" s="275">
        <v>0.61880000000000002</v>
      </c>
      <c r="L5805" s="275">
        <v>0.61880000000000002</v>
      </c>
      <c r="M5805" s="275">
        <v>0.56173300000000004</v>
      </c>
      <c r="N5805" s="276">
        <v>9.2222042663219099</v>
      </c>
      <c r="O5805" s="273"/>
      <c r="P5805" s="273"/>
    </row>
    <row r="5806" spans="1:16" s="11" customFormat="1">
      <c r="A5806" s="271">
        <v>5803</v>
      </c>
      <c r="C5806" s="272" t="s">
        <v>729</v>
      </c>
      <c r="D5806" s="272" t="s">
        <v>1445</v>
      </c>
      <c r="E5806" s="272"/>
      <c r="F5806" s="273" t="s">
        <v>9647</v>
      </c>
      <c r="G5806" s="274">
        <v>305321140401</v>
      </c>
      <c r="H5806" s="273" t="s">
        <v>9648</v>
      </c>
      <c r="I5806" s="273" t="s">
        <v>5750</v>
      </c>
      <c r="J5806" s="273" t="s">
        <v>373</v>
      </c>
      <c r="K5806" s="275">
        <v>0.43240000000000001</v>
      </c>
      <c r="L5806" s="275">
        <v>0.43240000000000001</v>
      </c>
      <c r="M5806" s="275">
        <v>0.392758</v>
      </c>
      <c r="N5806" s="276">
        <v>9.1679000925069403</v>
      </c>
      <c r="O5806" s="273"/>
      <c r="P5806" s="273"/>
    </row>
    <row r="5807" spans="1:16" s="11" customFormat="1">
      <c r="A5807" s="271">
        <v>5804</v>
      </c>
      <c r="C5807" s="272" t="s">
        <v>729</v>
      </c>
      <c r="D5807" s="272" t="s">
        <v>1445</v>
      </c>
      <c r="E5807" s="272"/>
      <c r="F5807" s="273" t="s">
        <v>5398</v>
      </c>
      <c r="G5807" s="274">
        <v>305321440401</v>
      </c>
      <c r="H5807" s="273" t="s">
        <v>9649</v>
      </c>
      <c r="I5807" s="273" t="s">
        <v>5750</v>
      </c>
      <c r="J5807" s="273" t="s">
        <v>373</v>
      </c>
      <c r="K5807" s="275">
        <v>0.4466</v>
      </c>
      <c r="L5807" s="275">
        <v>0.4466</v>
      </c>
      <c r="M5807" s="275">
        <v>0.40570000000000001</v>
      </c>
      <c r="N5807" s="276">
        <v>9.158083296014329</v>
      </c>
      <c r="O5807" s="273"/>
      <c r="P5807" s="273"/>
    </row>
    <row r="5808" spans="1:16" s="11" customFormat="1">
      <c r="A5808" s="271">
        <v>5805</v>
      </c>
      <c r="C5808" s="272" t="s">
        <v>729</v>
      </c>
      <c r="D5808" s="272" t="s">
        <v>1445</v>
      </c>
      <c r="E5808" s="272"/>
      <c r="F5808" s="273" t="s">
        <v>9644</v>
      </c>
      <c r="G5808" s="274">
        <v>305321340103</v>
      </c>
      <c r="H5808" s="273" t="s">
        <v>9650</v>
      </c>
      <c r="I5808" s="273" t="s">
        <v>5750</v>
      </c>
      <c r="J5808" s="273" t="s">
        <v>373</v>
      </c>
      <c r="K5808" s="275">
        <v>0.70140000000000002</v>
      </c>
      <c r="L5808" s="275">
        <v>0.70140000000000002</v>
      </c>
      <c r="M5808" s="275">
        <v>0.63764399999999999</v>
      </c>
      <c r="N5808" s="276">
        <v>9.0898203592814415</v>
      </c>
      <c r="O5808" s="273"/>
      <c r="P5808" s="273"/>
    </row>
    <row r="5809" spans="1:16" s="11" customFormat="1">
      <c r="A5809" s="271">
        <v>5806</v>
      </c>
      <c r="C5809" s="272" t="s">
        <v>729</v>
      </c>
      <c r="D5809" s="272" t="s">
        <v>1445</v>
      </c>
      <c r="E5809" s="272"/>
      <c r="F5809" s="273" t="s">
        <v>9651</v>
      </c>
      <c r="G5809" s="274">
        <v>305321440503</v>
      </c>
      <c r="H5809" s="273" t="s">
        <v>9652</v>
      </c>
      <c r="I5809" s="273" t="s">
        <v>5750</v>
      </c>
      <c r="J5809" s="273" t="s">
        <v>373</v>
      </c>
      <c r="K5809" s="275">
        <v>0.51959999999999995</v>
      </c>
      <c r="L5809" s="275">
        <v>0.51959999999999995</v>
      </c>
      <c r="M5809" s="275">
        <v>0.472389</v>
      </c>
      <c r="N5809" s="276">
        <v>9.0860277136258567</v>
      </c>
      <c r="O5809" s="273"/>
      <c r="P5809" s="273"/>
    </row>
    <row r="5810" spans="1:16" s="11" customFormat="1">
      <c r="A5810" s="271">
        <v>5807</v>
      </c>
      <c r="C5810" s="272" t="s">
        <v>729</v>
      </c>
      <c r="D5810" s="272" t="s">
        <v>1445</v>
      </c>
      <c r="E5810" s="272"/>
      <c r="F5810" s="273" t="s">
        <v>9653</v>
      </c>
      <c r="G5810" s="274">
        <v>305321340504</v>
      </c>
      <c r="H5810" s="273" t="s">
        <v>9654</v>
      </c>
      <c r="I5810" s="273" t="s">
        <v>5750</v>
      </c>
      <c r="J5810" s="273" t="s">
        <v>373</v>
      </c>
      <c r="K5810" s="275">
        <v>0.50680000000000003</v>
      </c>
      <c r="L5810" s="275">
        <v>0.50680000000000003</v>
      </c>
      <c r="M5810" s="275">
        <v>0.46092300000000003</v>
      </c>
      <c r="N5810" s="276">
        <v>9.0522888713496457</v>
      </c>
      <c r="O5810" s="273"/>
      <c r="P5810" s="273"/>
    </row>
    <row r="5811" spans="1:16" s="11" customFormat="1">
      <c r="A5811" s="271">
        <v>5808</v>
      </c>
      <c r="C5811" s="272" t="s">
        <v>729</v>
      </c>
      <c r="D5811" s="272" t="s">
        <v>1445</v>
      </c>
      <c r="E5811" s="272"/>
      <c r="F5811" s="273" t="s">
        <v>5419</v>
      </c>
      <c r="G5811" s="274">
        <v>305321340405</v>
      </c>
      <c r="H5811" s="273" t="s">
        <v>9655</v>
      </c>
      <c r="I5811" s="273" t="s">
        <v>5750</v>
      </c>
      <c r="J5811" s="273" t="s">
        <v>373</v>
      </c>
      <c r="K5811" s="275">
        <v>9.1200000000000003E-2</v>
      </c>
      <c r="L5811" s="275">
        <v>9.1200000000000003E-2</v>
      </c>
      <c r="M5811" s="275">
        <v>8.3047999999999997E-2</v>
      </c>
      <c r="N5811" s="276">
        <v>8.9385964912280755</v>
      </c>
      <c r="O5811" s="273"/>
      <c r="P5811" s="273"/>
    </row>
    <row r="5812" spans="1:16" s="11" customFormat="1">
      <c r="A5812" s="271">
        <v>5809</v>
      </c>
      <c r="C5812" s="272" t="s">
        <v>729</v>
      </c>
      <c r="D5812" s="272" t="s">
        <v>1445</v>
      </c>
      <c r="E5812" s="272"/>
      <c r="F5812" s="273" t="s">
        <v>9644</v>
      </c>
      <c r="G5812" s="274">
        <v>305321340104</v>
      </c>
      <c r="H5812" s="273" t="s">
        <v>9656</v>
      </c>
      <c r="I5812" s="273" t="s">
        <v>5750</v>
      </c>
      <c r="J5812" s="273" t="s">
        <v>373</v>
      </c>
      <c r="K5812" s="275">
        <v>0.57799999999999996</v>
      </c>
      <c r="L5812" s="275">
        <v>0.57799999999999996</v>
      </c>
      <c r="M5812" s="275">
        <v>0.52640500000000001</v>
      </c>
      <c r="N5812" s="276">
        <v>8.9264705882352864</v>
      </c>
      <c r="O5812" s="273"/>
      <c r="P5812" s="273"/>
    </row>
    <row r="5813" spans="1:16" s="11" customFormat="1">
      <c r="A5813" s="271">
        <v>5810</v>
      </c>
      <c r="C5813" s="272" t="s">
        <v>729</v>
      </c>
      <c r="D5813" s="272" t="s">
        <v>1445</v>
      </c>
      <c r="E5813" s="272"/>
      <c r="F5813" s="273" t="s">
        <v>5423</v>
      </c>
      <c r="G5813" s="274">
        <v>305321140201</v>
      </c>
      <c r="H5813" s="273" t="s">
        <v>9657</v>
      </c>
      <c r="I5813" s="273" t="s">
        <v>5762</v>
      </c>
      <c r="J5813" s="273" t="s">
        <v>373</v>
      </c>
      <c r="K5813" s="275">
        <v>0.57579999999999998</v>
      </c>
      <c r="L5813" s="275">
        <v>0.57579999999999998</v>
      </c>
      <c r="M5813" s="275">
        <v>0.52449999999999997</v>
      </c>
      <c r="N5813" s="276">
        <v>8.9093435220562718</v>
      </c>
      <c r="O5813" s="273"/>
      <c r="P5813" s="273"/>
    </row>
    <row r="5814" spans="1:16" s="11" customFormat="1">
      <c r="A5814" s="271">
        <v>5811</v>
      </c>
      <c r="C5814" s="272" t="s">
        <v>729</v>
      </c>
      <c r="D5814" s="272" t="s">
        <v>1445</v>
      </c>
      <c r="E5814" s="272"/>
      <c r="F5814" s="273" t="s">
        <v>5417</v>
      </c>
      <c r="G5814" s="274">
        <v>305321340302</v>
      </c>
      <c r="H5814" s="273" t="s">
        <v>8704</v>
      </c>
      <c r="I5814" s="273" t="s">
        <v>5750</v>
      </c>
      <c r="J5814" s="273" t="s">
        <v>373</v>
      </c>
      <c r="K5814" s="275">
        <v>0.75339999999999996</v>
      </c>
      <c r="L5814" s="275">
        <v>0.75339999999999996</v>
      </c>
      <c r="M5814" s="275">
        <v>0.68648900000000002</v>
      </c>
      <c r="N5814" s="276">
        <v>8.8812052030793662</v>
      </c>
      <c r="O5814" s="273"/>
      <c r="P5814" s="273"/>
    </row>
    <row r="5815" spans="1:16" s="11" customFormat="1">
      <c r="A5815" s="271">
        <v>5812</v>
      </c>
      <c r="C5815" s="272" t="s">
        <v>729</v>
      </c>
      <c r="D5815" s="272" t="s">
        <v>1445</v>
      </c>
      <c r="E5815" s="272"/>
      <c r="F5815" s="273" t="s">
        <v>9658</v>
      </c>
      <c r="G5815" s="274">
        <v>305321140502</v>
      </c>
      <c r="H5815" s="273" t="s">
        <v>9659</v>
      </c>
      <c r="I5815" s="273" t="s">
        <v>5750</v>
      </c>
      <c r="J5815" s="273" t="s">
        <v>373</v>
      </c>
      <c r="K5815" s="275">
        <v>0.28439999999999999</v>
      </c>
      <c r="L5815" s="275">
        <v>0.28439999999999999</v>
      </c>
      <c r="M5815" s="275">
        <v>0.25914199999999998</v>
      </c>
      <c r="N5815" s="276">
        <v>8.8811533052039398</v>
      </c>
      <c r="O5815" s="273"/>
      <c r="P5815" s="273"/>
    </row>
    <row r="5816" spans="1:16" s="11" customFormat="1">
      <c r="A5816" s="271">
        <v>5813</v>
      </c>
      <c r="C5816" s="272" t="s">
        <v>729</v>
      </c>
      <c r="D5816" s="272" t="s">
        <v>1445</v>
      </c>
      <c r="E5816" s="272"/>
      <c r="F5816" s="273" t="s">
        <v>5415</v>
      </c>
      <c r="G5816" s="274">
        <v>305321140604</v>
      </c>
      <c r="H5816" s="273" t="s">
        <v>9660</v>
      </c>
      <c r="I5816" s="273" t="s">
        <v>5750</v>
      </c>
      <c r="J5816" s="273" t="s">
        <v>373</v>
      </c>
      <c r="K5816" s="275">
        <v>0.33260000000000001</v>
      </c>
      <c r="L5816" s="275">
        <v>0.33260000000000001</v>
      </c>
      <c r="M5816" s="275">
        <v>0.303145</v>
      </c>
      <c r="N5816" s="276">
        <v>8.8559831629585108</v>
      </c>
      <c r="O5816" s="273"/>
      <c r="P5816" s="273"/>
    </row>
    <row r="5817" spans="1:16" s="11" customFormat="1">
      <c r="A5817" s="271">
        <v>5814</v>
      </c>
      <c r="C5817" s="272" t="s">
        <v>729</v>
      </c>
      <c r="D5817" s="272" t="s">
        <v>1445</v>
      </c>
      <c r="E5817" s="272"/>
      <c r="F5817" s="273" t="s">
        <v>5433</v>
      </c>
      <c r="G5817" s="274">
        <v>305321140301</v>
      </c>
      <c r="H5817" s="273" t="s">
        <v>9661</v>
      </c>
      <c r="I5817" s="273" t="s">
        <v>5750</v>
      </c>
      <c r="J5817" s="273" t="s">
        <v>373</v>
      </c>
      <c r="K5817" s="275">
        <v>1.0004999999999999</v>
      </c>
      <c r="L5817" s="275">
        <v>1.0004999999999999</v>
      </c>
      <c r="M5817" s="275">
        <v>0.91198900000000005</v>
      </c>
      <c r="N5817" s="276">
        <v>8.8466766616691555</v>
      </c>
      <c r="O5817" s="273"/>
      <c r="P5817" s="273"/>
    </row>
    <row r="5818" spans="1:16" s="11" customFormat="1">
      <c r="A5818" s="271">
        <v>5815</v>
      </c>
      <c r="C5818" s="272" t="s">
        <v>729</v>
      </c>
      <c r="D5818" s="272" t="s">
        <v>1445</v>
      </c>
      <c r="E5818" s="272"/>
      <c r="F5818" s="273" t="s">
        <v>5435</v>
      </c>
      <c r="G5818" s="274">
        <v>305321440204</v>
      </c>
      <c r="H5818" s="273" t="s">
        <v>9662</v>
      </c>
      <c r="I5818" s="273" t="s">
        <v>5750</v>
      </c>
      <c r="J5818" s="273" t="s">
        <v>373</v>
      </c>
      <c r="K5818" s="275">
        <v>1.0187999999999999</v>
      </c>
      <c r="L5818" s="275">
        <v>1.0187999999999999</v>
      </c>
      <c r="M5818" s="275">
        <v>0.93001900000000004</v>
      </c>
      <c r="N5818" s="276">
        <v>8.714271692186875</v>
      </c>
      <c r="O5818" s="273"/>
      <c r="P5818" s="273"/>
    </row>
    <row r="5819" spans="1:16" s="11" customFormat="1">
      <c r="A5819" s="271">
        <v>5816</v>
      </c>
      <c r="C5819" s="272" t="s">
        <v>729</v>
      </c>
      <c r="D5819" s="272" t="s">
        <v>1445</v>
      </c>
      <c r="E5819" s="272"/>
      <c r="F5819" s="273" t="s">
        <v>9658</v>
      </c>
      <c r="G5819" s="274">
        <v>305321140501</v>
      </c>
      <c r="H5819" s="273" t="s">
        <v>9663</v>
      </c>
      <c r="I5819" s="273" t="s">
        <v>5750</v>
      </c>
      <c r="J5819" s="273" t="s">
        <v>373</v>
      </c>
      <c r="K5819" s="275">
        <v>0.57779999999999998</v>
      </c>
      <c r="L5819" s="275">
        <v>0.57779999999999998</v>
      </c>
      <c r="M5819" s="275">
        <v>0.52752600000000005</v>
      </c>
      <c r="N5819" s="276">
        <v>8.7009345794392399</v>
      </c>
      <c r="O5819" s="273"/>
      <c r="P5819" s="273"/>
    </row>
    <row r="5820" spans="1:16" s="11" customFormat="1">
      <c r="A5820" s="271">
        <v>5817</v>
      </c>
      <c r="C5820" s="272" t="s">
        <v>729</v>
      </c>
      <c r="D5820" s="272" t="s">
        <v>1445</v>
      </c>
      <c r="E5820" s="272"/>
      <c r="F5820" s="273" t="s">
        <v>5404</v>
      </c>
      <c r="G5820" s="274">
        <v>305321440103</v>
      </c>
      <c r="H5820" s="273" t="s">
        <v>9664</v>
      </c>
      <c r="I5820" s="273" t="s">
        <v>5750</v>
      </c>
      <c r="J5820" s="273" t="s">
        <v>373</v>
      </c>
      <c r="K5820" s="275">
        <v>0.58509999999999995</v>
      </c>
      <c r="L5820" s="275">
        <v>0.58509999999999995</v>
      </c>
      <c r="M5820" s="275">
        <v>0.53447100000000003</v>
      </c>
      <c r="N5820" s="276">
        <v>8.6530507605537395</v>
      </c>
      <c r="O5820" s="273"/>
      <c r="P5820" s="273"/>
    </row>
    <row r="5821" spans="1:16" s="11" customFormat="1">
      <c r="A5821" s="271">
        <v>5818</v>
      </c>
      <c r="C5821" s="272" t="s">
        <v>729</v>
      </c>
      <c r="D5821" s="272" t="s">
        <v>1445</v>
      </c>
      <c r="E5821" s="272"/>
      <c r="F5821" s="273" t="s">
        <v>5419</v>
      </c>
      <c r="G5821" s="274">
        <v>305321340404</v>
      </c>
      <c r="H5821" s="273" t="s">
        <v>9665</v>
      </c>
      <c r="I5821" s="273" t="s">
        <v>5750</v>
      </c>
      <c r="J5821" s="273" t="s">
        <v>373</v>
      </c>
      <c r="K5821" s="275">
        <v>3.6799999999999999E-2</v>
      </c>
      <c r="L5821" s="275">
        <v>3.6799999999999999E-2</v>
      </c>
      <c r="M5821" s="275">
        <v>3.3627999999999998E-2</v>
      </c>
      <c r="N5821" s="276">
        <v>8.6195652173913082</v>
      </c>
      <c r="O5821" s="273"/>
      <c r="P5821" s="273"/>
    </row>
    <row r="5822" spans="1:16" s="11" customFormat="1">
      <c r="A5822" s="271">
        <v>5819</v>
      </c>
      <c r="C5822" s="272" t="s">
        <v>729</v>
      </c>
      <c r="D5822" s="272" t="s">
        <v>1445</v>
      </c>
      <c r="E5822" s="272"/>
      <c r="F5822" s="273" t="s">
        <v>5419</v>
      </c>
      <c r="G5822" s="274">
        <v>305321340402</v>
      </c>
      <c r="H5822" s="273" t="s">
        <v>9666</v>
      </c>
      <c r="I5822" s="273" t="s">
        <v>5750</v>
      </c>
      <c r="J5822" s="273" t="s">
        <v>373</v>
      </c>
      <c r="K5822" s="275">
        <v>0.53349999999999997</v>
      </c>
      <c r="L5822" s="275">
        <v>0.53349999999999997</v>
      </c>
      <c r="M5822" s="275">
        <v>0.48762299999999997</v>
      </c>
      <c r="N5822" s="276">
        <v>8.5992502343017811</v>
      </c>
      <c r="O5822" s="273"/>
      <c r="P5822" s="273"/>
    </row>
    <row r="5823" spans="1:16" s="11" customFormat="1">
      <c r="A5823" s="271">
        <v>5820</v>
      </c>
      <c r="C5823" s="272" t="s">
        <v>729</v>
      </c>
      <c r="D5823" s="272" t="s">
        <v>1445</v>
      </c>
      <c r="E5823" s="272"/>
      <c r="F5823" s="273" t="s">
        <v>5417</v>
      </c>
      <c r="G5823" s="274">
        <v>305321340305</v>
      </c>
      <c r="H5823" s="273" t="s">
        <v>9667</v>
      </c>
      <c r="I5823" s="273" t="s">
        <v>5750</v>
      </c>
      <c r="J5823" s="273" t="s">
        <v>373</v>
      </c>
      <c r="K5823" s="275">
        <v>0.3266</v>
      </c>
      <c r="L5823" s="275">
        <v>0.3266</v>
      </c>
      <c r="M5823" s="275">
        <v>0.29860399999999998</v>
      </c>
      <c r="N5823" s="276">
        <v>8.5719534598897784</v>
      </c>
      <c r="O5823" s="273"/>
      <c r="P5823" s="273"/>
    </row>
    <row r="5824" spans="1:16" s="11" customFormat="1">
      <c r="A5824" s="271">
        <v>5821</v>
      </c>
      <c r="C5824" s="272" t="s">
        <v>729</v>
      </c>
      <c r="D5824" s="272" t="s">
        <v>1445</v>
      </c>
      <c r="E5824" s="272"/>
      <c r="F5824" s="273" t="s">
        <v>5408</v>
      </c>
      <c r="G5824" s="274">
        <v>305321240201</v>
      </c>
      <c r="H5824" s="273" t="s">
        <v>9668</v>
      </c>
      <c r="I5824" s="273" t="s">
        <v>5750</v>
      </c>
      <c r="J5824" s="273" t="s">
        <v>373</v>
      </c>
      <c r="K5824" s="275">
        <v>0.23394999999999999</v>
      </c>
      <c r="L5824" s="275">
        <v>0.23394999999999999</v>
      </c>
      <c r="M5824" s="275">
        <v>0.21401200000000001</v>
      </c>
      <c r="N5824" s="276">
        <v>8.5223338320153808</v>
      </c>
      <c r="O5824" s="273"/>
      <c r="P5824" s="273"/>
    </row>
    <row r="5825" spans="1:16" s="11" customFormat="1">
      <c r="A5825" s="271">
        <v>5822</v>
      </c>
      <c r="C5825" s="272" t="s">
        <v>729</v>
      </c>
      <c r="D5825" s="272" t="s">
        <v>1445</v>
      </c>
      <c r="E5825" s="272"/>
      <c r="F5825" s="273" t="s">
        <v>5423</v>
      </c>
      <c r="G5825" s="274">
        <v>305321140203</v>
      </c>
      <c r="H5825" s="273" t="s">
        <v>9669</v>
      </c>
      <c r="I5825" s="273" t="s">
        <v>5750</v>
      </c>
      <c r="J5825" s="273" t="s">
        <v>373</v>
      </c>
      <c r="K5825" s="275">
        <v>0.48859999999999998</v>
      </c>
      <c r="L5825" s="275">
        <v>0.48859999999999998</v>
      </c>
      <c r="M5825" s="275">
        <v>0.44715500000000002</v>
      </c>
      <c r="N5825" s="276">
        <v>8.4823986901350708</v>
      </c>
      <c r="O5825" s="273"/>
      <c r="P5825" s="273"/>
    </row>
    <row r="5826" spans="1:16" s="11" customFormat="1">
      <c r="A5826" s="271">
        <v>5823</v>
      </c>
      <c r="C5826" s="272" t="s">
        <v>729</v>
      </c>
      <c r="D5826" s="272" t="s">
        <v>1445</v>
      </c>
      <c r="E5826" s="272"/>
      <c r="F5826" s="273" t="s">
        <v>5427</v>
      </c>
      <c r="G5826" s="274">
        <v>305321340202</v>
      </c>
      <c r="H5826" s="273" t="s">
        <v>9670</v>
      </c>
      <c r="I5826" s="273" t="s">
        <v>5750</v>
      </c>
      <c r="J5826" s="273" t="s">
        <v>373</v>
      </c>
      <c r="K5826" s="275">
        <v>0.25340000000000001</v>
      </c>
      <c r="L5826" s="275">
        <v>0.25340000000000001</v>
      </c>
      <c r="M5826" s="275">
        <v>0.231934</v>
      </c>
      <c r="N5826" s="276">
        <v>8.4711917916337853</v>
      </c>
      <c r="O5826" s="273"/>
      <c r="P5826" s="273"/>
    </row>
    <row r="5827" spans="1:16" s="11" customFormat="1">
      <c r="A5827" s="271">
        <v>5824</v>
      </c>
      <c r="C5827" s="272" t="s">
        <v>729</v>
      </c>
      <c r="D5827" s="272" t="s">
        <v>1445</v>
      </c>
      <c r="E5827" s="272"/>
      <c r="F5827" s="273" t="s">
        <v>5406</v>
      </c>
      <c r="G5827" s="274">
        <v>305321440304</v>
      </c>
      <c r="H5827" s="273" t="s">
        <v>5872</v>
      </c>
      <c r="I5827" s="273" t="s">
        <v>5750</v>
      </c>
      <c r="J5827" s="273" t="s">
        <v>373</v>
      </c>
      <c r="K5827" s="275">
        <v>0.50460000000000005</v>
      </c>
      <c r="L5827" s="275">
        <v>0.50460000000000005</v>
      </c>
      <c r="M5827" s="275">
        <v>0.461974</v>
      </c>
      <c r="N5827" s="276">
        <v>8.4474831549742468</v>
      </c>
      <c r="O5827" s="273"/>
      <c r="P5827" s="273"/>
    </row>
    <row r="5828" spans="1:16" s="11" customFormat="1">
      <c r="A5828" s="271">
        <v>5825</v>
      </c>
      <c r="C5828" s="272" t="s">
        <v>729</v>
      </c>
      <c r="D5828" s="272" t="s">
        <v>1445</v>
      </c>
      <c r="E5828" s="272"/>
      <c r="F5828" s="273" t="s">
        <v>5421</v>
      </c>
      <c r="G5828" s="274">
        <v>305321140104</v>
      </c>
      <c r="H5828" s="273" t="s">
        <v>9671</v>
      </c>
      <c r="I5828" s="273" t="s">
        <v>5750</v>
      </c>
      <c r="J5828" s="273" t="s">
        <v>373</v>
      </c>
      <c r="K5828" s="275">
        <v>0.79059999999999997</v>
      </c>
      <c r="L5828" s="275">
        <v>0.79059999999999997</v>
      </c>
      <c r="M5828" s="275">
        <v>0.72442600000000001</v>
      </c>
      <c r="N5828" s="276">
        <v>8.3700986592461355</v>
      </c>
      <c r="O5828" s="273"/>
      <c r="P5828" s="273"/>
    </row>
    <row r="5829" spans="1:16" s="11" customFormat="1">
      <c r="A5829" s="271">
        <v>5826</v>
      </c>
      <c r="C5829" s="272" t="s">
        <v>729</v>
      </c>
      <c r="D5829" s="272" t="s">
        <v>1445</v>
      </c>
      <c r="E5829" s="272"/>
      <c r="F5829" s="273" t="s">
        <v>5427</v>
      </c>
      <c r="G5829" s="274">
        <v>305321340203</v>
      </c>
      <c r="H5829" s="273" t="s">
        <v>9672</v>
      </c>
      <c r="I5829" s="273" t="s">
        <v>5750</v>
      </c>
      <c r="J5829" s="273" t="s">
        <v>373</v>
      </c>
      <c r="K5829" s="275">
        <v>0.31819999999999998</v>
      </c>
      <c r="L5829" s="275">
        <v>0.31819999999999998</v>
      </c>
      <c r="M5829" s="275">
        <v>0.291713</v>
      </c>
      <c r="N5829" s="276">
        <v>8.3240100565681914</v>
      </c>
      <c r="O5829" s="273"/>
      <c r="P5829" s="273"/>
    </row>
    <row r="5830" spans="1:16" s="11" customFormat="1">
      <c r="A5830" s="271">
        <v>5827</v>
      </c>
      <c r="C5830" s="272" t="s">
        <v>729</v>
      </c>
      <c r="D5830" s="272" t="s">
        <v>1445</v>
      </c>
      <c r="E5830" s="272"/>
      <c r="F5830" s="273" t="s">
        <v>5406</v>
      </c>
      <c r="G5830" s="274">
        <v>305321440302</v>
      </c>
      <c r="H5830" s="273" t="s">
        <v>9673</v>
      </c>
      <c r="I5830" s="273" t="s">
        <v>5750</v>
      </c>
      <c r="J5830" s="273" t="s">
        <v>373</v>
      </c>
      <c r="K5830" s="275">
        <v>0.64780000000000004</v>
      </c>
      <c r="L5830" s="275">
        <v>0.64780000000000004</v>
      </c>
      <c r="M5830" s="275">
        <v>0.59398099999999998</v>
      </c>
      <c r="N5830" s="276">
        <v>8.3079654214263741</v>
      </c>
      <c r="O5830" s="273"/>
      <c r="P5830" s="273"/>
    </row>
    <row r="5831" spans="1:16" s="11" customFormat="1">
      <c r="A5831" s="271">
        <v>5828</v>
      </c>
      <c r="C5831" s="272" t="s">
        <v>729</v>
      </c>
      <c r="D5831" s="272" t="s">
        <v>1445</v>
      </c>
      <c r="E5831" s="272"/>
      <c r="F5831" s="273" t="s">
        <v>9647</v>
      </c>
      <c r="G5831" s="274">
        <v>305321140404</v>
      </c>
      <c r="H5831" s="273" t="s">
        <v>9674</v>
      </c>
      <c r="I5831" s="273" t="s">
        <v>5750</v>
      </c>
      <c r="J5831" s="273" t="s">
        <v>373</v>
      </c>
      <c r="K5831" s="275">
        <v>0.33629999999999999</v>
      </c>
      <c r="L5831" s="275">
        <v>0.33629999999999999</v>
      </c>
      <c r="M5831" s="275">
        <v>0.308425</v>
      </c>
      <c r="N5831" s="276">
        <v>8.2887303003270834</v>
      </c>
      <c r="O5831" s="273"/>
      <c r="P5831" s="273"/>
    </row>
    <row r="5832" spans="1:16" s="11" customFormat="1">
      <c r="A5832" s="271">
        <v>5829</v>
      </c>
      <c r="C5832" s="272" t="s">
        <v>729</v>
      </c>
      <c r="D5832" s="272" t="s">
        <v>1445</v>
      </c>
      <c r="E5832" s="272"/>
      <c r="F5832" s="273" t="s">
        <v>5417</v>
      </c>
      <c r="G5832" s="274">
        <v>305321340301</v>
      </c>
      <c r="H5832" s="273" t="s">
        <v>9675</v>
      </c>
      <c r="I5832" s="273" t="s">
        <v>5750</v>
      </c>
      <c r="J5832" s="273" t="s">
        <v>373</v>
      </c>
      <c r="K5832" s="275">
        <v>0.44379999999999997</v>
      </c>
      <c r="L5832" s="275">
        <v>0.44379999999999997</v>
      </c>
      <c r="M5832" s="275">
        <v>0.40737800000000002</v>
      </c>
      <c r="N5832" s="276">
        <v>8.2068499324019726</v>
      </c>
      <c r="O5832" s="273"/>
      <c r="P5832" s="273"/>
    </row>
    <row r="5833" spans="1:16" s="11" customFormat="1">
      <c r="A5833" s="271">
        <v>5830</v>
      </c>
      <c r="C5833" s="272" t="s">
        <v>729</v>
      </c>
      <c r="D5833" s="272" t="s">
        <v>1445</v>
      </c>
      <c r="E5833" s="272"/>
      <c r="F5833" s="273" t="s">
        <v>5421</v>
      </c>
      <c r="G5833" s="274">
        <v>305321140103</v>
      </c>
      <c r="H5833" s="273" t="s">
        <v>9676</v>
      </c>
      <c r="I5833" s="273" t="s">
        <v>5750</v>
      </c>
      <c r="J5833" s="273" t="s">
        <v>373</v>
      </c>
      <c r="K5833" s="275">
        <v>2.5829999999999999E-2</v>
      </c>
      <c r="L5833" s="275">
        <v>2.5829999999999999E-2</v>
      </c>
      <c r="M5833" s="275">
        <v>2.3747000000000001E-2</v>
      </c>
      <c r="N5833" s="276">
        <v>8.0642663569492754</v>
      </c>
      <c r="O5833" s="273"/>
      <c r="P5833" s="273"/>
    </row>
    <row r="5834" spans="1:16" s="11" customFormat="1">
      <c r="A5834" s="271">
        <v>5831</v>
      </c>
      <c r="C5834" s="272" t="s">
        <v>729</v>
      </c>
      <c r="D5834" s="272" t="s">
        <v>1445</v>
      </c>
      <c r="E5834" s="272"/>
      <c r="F5834" s="273" t="s">
        <v>5408</v>
      </c>
      <c r="G5834" s="274">
        <v>305321240204</v>
      </c>
      <c r="H5834" s="273" t="s">
        <v>9677</v>
      </c>
      <c r="I5834" s="273" t="s">
        <v>5762</v>
      </c>
      <c r="J5834" s="273" t="s">
        <v>373</v>
      </c>
      <c r="K5834" s="275">
        <v>0.1055</v>
      </c>
      <c r="L5834" s="275">
        <v>0.1055</v>
      </c>
      <c r="M5834" s="275">
        <v>9.6994999999999998E-2</v>
      </c>
      <c r="N5834" s="276">
        <v>8.0616113744075815</v>
      </c>
      <c r="O5834" s="273"/>
      <c r="P5834" s="273"/>
    </row>
    <row r="5835" spans="1:16" s="11" customFormat="1">
      <c r="A5835" s="271">
        <v>5832</v>
      </c>
      <c r="C5835" s="272" t="s">
        <v>729</v>
      </c>
      <c r="D5835" s="272" t="s">
        <v>1445</v>
      </c>
      <c r="E5835" s="272"/>
      <c r="F5835" s="273" t="s">
        <v>5419</v>
      </c>
      <c r="G5835" s="274">
        <v>305321340401</v>
      </c>
      <c r="H5835" s="273" t="s">
        <v>9375</v>
      </c>
      <c r="I5835" s="273" t="s">
        <v>5750</v>
      </c>
      <c r="J5835" s="273" t="s">
        <v>373</v>
      </c>
      <c r="K5835" s="275">
        <v>0.56030000000000002</v>
      </c>
      <c r="L5835" s="275">
        <v>0.56030000000000002</v>
      </c>
      <c r="M5835" s="275">
        <v>0.515239</v>
      </c>
      <c r="N5835" s="276">
        <v>8.0422987685168685</v>
      </c>
      <c r="O5835" s="273"/>
      <c r="P5835" s="273"/>
    </row>
    <row r="5836" spans="1:16" s="11" customFormat="1">
      <c r="A5836" s="271">
        <v>5833</v>
      </c>
      <c r="C5836" s="272" t="s">
        <v>729</v>
      </c>
      <c r="D5836" s="272" t="s">
        <v>1445</v>
      </c>
      <c r="E5836" s="272"/>
      <c r="F5836" s="273" t="s">
        <v>5421</v>
      </c>
      <c r="G5836" s="274">
        <v>305321140101</v>
      </c>
      <c r="H5836" s="273" t="s">
        <v>9678</v>
      </c>
      <c r="I5836" s="273" t="s">
        <v>5750</v>
      </c>
      <c r="J5836" s="273" t="s">
        <v>373</v>
      </c>
      <c r="K5836" s="275">
        <v>0.58016999999999996</v>
      </c>
      <c r="L5836" s="275">
        <v>0.58016999999999996</v>
      </c>
      <c r="M5836" s="275">
        <v>0.53375399999999995</v>
      </c>
      <c r="N5836" s="276">
        <v>8.0004136718548047</v>
      </c>
      <c r="O5836" s="273"/>
      <c r="P5836" s="273"/>
    </row>
    <row r="5837" spans="1:16" s="11" customFormat="1">
      <c r="A5837" s="271">
        <v>5834</v>
      </c>
      <c r="C5837" s="272" t="s">
        <v>729</v>
      </c>
      <c r="D5837" s="272" t="s">
        <v>1445</v>
      </c>
      <c r="E5837" s="272"/>
      <c r="F5837" s="273" t="s">
        <v>5415</v>
      </c>
      <c r="G5837" s="274">
        <v>305321140602</v>
      </c>
      <c r="H5837" s="273" t="s">
        <v>9679</v>
      </c>
      <c r="I5837" s="273" t="s">
        <v>5750</v>
      </c>
      <c r="J5837" s="273" t="s">
        <v>373</v>
      </c>
      <c r="K5837" s="275">
        <v>0.41289999999999999</v>
      </c>
      <c r="L5837" s="275">
        <v>0.41289999999999999</v>
      </c>
      <c r="M5837" s="275">
        <v>0.380027</v>
      </c>
      <c r="N5837" s="276">
        <v>7.9614918866553612</v>
      </c>
      <c r="O5837" s="273"/>
      <c r="P5837" s="273"/>
    </row>
    <row r="5838" spans="1:16" s="11" customFormat="1">
      <c r="A5838" s="271">
        <v>5835</v>
      </c>
      <c r="C5838" s="272" t="s">
        <v>729</v>
      </c>
      <c r="D5838" s="272" t="s">
        <v>1445</v>
      </c>
      <c r="E5838" s="272"/>
      <c r="F5838" s="273" t="s">
        <v>9647</v>
      </c>
      <c r="G5838" s="274">
        <v>305321140402</v>
      </c>
      <c r="H5838" s="273" t="s">
        <v>9680</v>
      </c>
      <c r="I5838" s="273" t="s">
        <v>5750</v>
      </c>
      <c r="J5838" s="273" t="s">
        <v>373</v>
      </c>
      <c r="K5838" s="275">
        <v>0.16059999999999999</v>
      </c>
      <c r="L5838" s="275">
        <v>0.16059999999999999</v>
      </c>
      <c r="M5838" s="275">
        <v>0.14826</v>
      </c>
      <c r="N5838" s="276">
        <v>7.6836861768368552</v>
      </c>
      <c r="O5838" s="273"/>
      <c r="P5838" s="273"/>
    </row>
    <row r="5839" spans="1:16" s="11" customFormat="1">
      <c r="A5839" s="271">
        <v>5836</v>
      </c>
      <c r="C5839" s="272" t="s">
        <v>729</v>
      </c>
      <c r="D5839" s="272" t="s">
        <v>1445</v>
      </c>
      <c r="E5839" s="272"/>
      <c r="F5839" s="273" t="s">
        <v>5400</v>
      </c>
      <c r="G5839" s="274">
        <v>305321240102</v>
      </c>
      <c r="H5839" s="273" t="s">
        <v>9681</v>
      </c>
      <c r="I5839" s="273" t="s">
        <v>5762</v>
      </c>
      <c r="J5839" s="273" t="s">
        <v>373</v>
      </c>
      <c r="K5839" s="275">
        <v>8.5400000000000007E-3</v>
      </c>
      <c r="L5839" s="275">
        <v>8.5400000000000007E-3</v>
      </c>
      <c r="M5839" s="275">
        <v>7.8840000000000004E-3</v>
      </c>
      <c r="N5839" s="276">
        <v>7.6814988290398167</v>
      </c>
      <c r="O5839" s="273"/>
      <c r="P5839" s="273"/>
    </row>
    <row r="5840" spans="1:16" s="11" customFormat="1">
      <c r="A5840" s="271">
        <v>5837</v>
      </c>
      <c r="C5840" s="272" t="s">
        <v>729</v>
      </c>
      <c r="D5840" s="272" t="s">
        <v>1445</v>
      </c>
      <c r="E5840" s="272"/>
      <c r="F5840" s="273" t="s">
        <v>9651</v>
      </c>
      <c r="G5840" s="274">
        <v>305321440502</v>
      </c>
      <c r="H5840" s="273" t="s">
        <v>9682</v>
      </c>
      <c r="I5840" s="273" t="s">
        <v>5750</v>
      </c>
      <c r="J5840" s="273" t="s">
        <v>373</v>
      </c>
      <c r="K5840" s="275">
        <v>0.67230000000000001</v>
      </c>
      <c r="L5840" s="275">
        <v>0.67230000000000001</v>
      </c>
      <c r="M5840" s="275">
        <v>0.62071699999999996</v>
      </c>
      <c r="N5840" s="276">
        <v>7.6726163914918999</v>
      </c>
      <c r="O5840" s="273"/>
      <c r="P5840" s="273"/>
    </row>
    <row r="5841" spans="1:16" s="11" customFormat="1">
      <c r="A5841" s="271">
        <v>5838</v>
      </c>
      <c r="C5841" s="272" t="s">
        <v>729</v>
      </c>
      <c r="D5841" s="272" t="s">
        <v>1445</v>
      </c>
      <c r="E5841" s="272"/>
      <c r="F5841" s="273" t="s">
        <v>9653</v>
      </c>
      <c r="G5841" s="274">
        <v>305321340501</v>
      </c>
      <c r="H5841" s="273" t="s">
        <v>9683</v>
      </c>
      <c r="I5841" s="273" t="s">
        <v>5750</v>
      </c>
      <c r="J5841" s="273" t="s">
        <v>373</v>
      </c>
      <c r="K5841" s="275">
        <v>0.16189999999999999</v>
      </c>
      <c r="L5841" s="275">
        <v>0.16189999999999999</v>
      </c>
      <c r="M5841" s="275">
        <v>0.14963399999999999</v>
      </c>
      <c r="N5841" s="276">
        <v>7.5762816553428038</v>
      </c>
      <c r="O5841" s="273"/>
      <c r="P5841" s="273"/>
    </row>
    <row r="5842" spans="1:16" s="11" customFormat="1">
      <c r="A5842" s="271">
        <v>5839</v>
      </c>
      <c r="C5842" s="272" t="s">
        <v>729</v>
      </c>
      <c r="D5842" s="272" t="s">
        <v>1445</v>
      </c>
      <c r="E5842" s="272"/>
      <c r="F5842" s="273" t="s">
        <v>9651</v>
      </c>
      <c r="G5842" s="274">
        <v>305321440501</v>
      </c>
      <c r="H5842" s="273" t="s">
        <v>9684</v>
      </c>
      <c r="I5842" s="273" t="s">
        <v>5750</v>
      </c>
      <c r="J5842" s="273" t="s">
        <v>373</v>
      </c>
      <c r="K5842" s="275">
        <v>0.26779999999999998</v>
      </c>
      <c r="L5842" s="275">
        <v>0.26779999999999998</v>
      </c>
      <c r="M5842" s="275">
        <v>0.247533</v>
      </c>
      <c r="N5842" s="276">
        <v>7.567961165048537</v>
      </c>
      <c r="O5842" s="273"/>
      <c r="P5842" s="273"/>
    </row>
    <row r="5843" spans="1:16" s="11" customFormat="1">
      <c r="A5843" s="271">
        <v>5840</v>
      </c>
      <c r="C5843" s="272" t="s">
        <v>729</v>
      </c>
      <c r="D5843" s="272" t="s">
        <v>1445</v>
      </c>
      <c r="E5843" s="272"/>
      <c r="F5843" s="273" t="s">
        <v>9658</v>
      </c>
      <c r="G5843" s="274">
        <v>305321140504</v>
      </c>
      <c r="H5843" s="273" t="s">
        <v>9685</v>
      </c>
      <c r="I5843" s="273" t="s">
        <v>5750</v>
      </c>
      <c r="J5843" s="273" t="s">
        <v>373</v>
      </c>
      <c r="K5843" s="275">
        <v>0.17180000000000001</v>
      </c>
      <c r="L5843" s="275">
        <v>0.17180000000000001</v>
      </c>
      <c r="M5843" s="275">
        <v>0.15898999999999999</v>
      </c>
      <c r="N5843" s="276">
        <v>7.4563445867287639</v>
      </c>
      <c r="O5843" s="273"/>
      <c r="P5843" s="273"/>
    </row>
    <row r="5844" spans="1:16" s="11" customFormat="1">
      <c r="A5844" s="271">
        <v>5841</v>
      </c>
      <c r="C5844" s="272" t="s">
        <v>729</v>
      </c>
      <c r="D5844" s="272" t="s">
        <v>1445</v>
      </c>
      <c r="E5844" s="272"/>
      <c r="F5844" s="273" t="s">
        <v>9644</v>
      </c>
      <c r="G5844" s="274">
        <v>305321340101</v>
      </c>
      <c r="H5844" s="273" t="s">
        <v>9686</v>
      </c>
      <c r="I5844" s="273" t="s">
        <v>5750</v>
      </c>
      <c r="J5844" s="273" t="s">
        <v>373</v>
      </c>
      <c r="K5844" s="275">
        <v>0.59140000000000004</v>
      </c>
      <c r="L5844" s="275">
        <v>0.59140000000000004</v>
      </c>
      <c r="M5844" s="275">
        <v>0.54760299999999995</v>
      </c>
      <c r="N5844" s="276">
        <v>7.405647615826866</v>
      </c>
      <c r="O5844" s="273"/>
      <c r="P5844" s="273"/>
    </row>
    <row r="5845" spans="1:16" s="11" customFormat="1">
      <c r="A5845" s="271">
        <v>5842</v>
      </c>
      <c r="C5845" s="272" t="s">
        <v>729</v>
      </c>
      <c r="D5845" s="272" t="s">
        <v>1445</v>
      </c>
      <c r="E5845" s="272"/>
      <c r="F5845" s="273" t="s">
        <v>5435</v>
      </c>
      <c r="G5845" s="274">
        <v>305321440202</v>
      </c>
      <c r="H5845" s="273" t="s">
        <v>9687</v>
      </c>
      <c r="I5845" s="273" t="s">
        <v>5750</v>
      </c>
      <c r="J5845" s="273" t="s">
        <v>373</v>
      </c>
      <c r="K5845" s="275">
        <v>0.55815999999999999</v>
      </c>
      <c r="L5845" s="275">
        <v>0.55815999999999999</v>
      </c>
      <c r="M5845" s="275">
        <v>0.51708299999999996</v>
      </c>
      <c r="N5845" s="276">
        <v>7.3593593234914785</v>
      </c>
      <c r="O5845" s="273"/>
      <c r="P5845" s="273"/>
    </row>
    <row r="5846" spans="1:16" s="11" customFormat="1">
      <c r="A5846" s="271">
        <v>5843</v>
      </c>
      <c r="C5846" s="272" t="s">
        <v>729</v>
      </c>
      <c r="D5846" s="272" t="s">
        <v>1445</v>
      </c>
      <c r="E5846" s="272"/>
      <c r="F5846" s="273" t="s">
        <v>5427</v>
      </c>
      <c r="G5846" s="274">
        <v>305321340204</v>
      </c>
      <c r="H5846" s="273" t="s">
        <v>9688</v>
      </c>
      <c r="I5846" s="273" t="s">
        <v>5750</v>
      </c>
      <c r="J5846" s="273" t="s">
        <v>373</v>
      </c>
      <c r="K5846" s="275">
        <v>0.28182000000000001</v>
      </c>
      <c r="L5846" s="275">
        <v>0.28182000000000001</v>
      </c>
      <c r="M5846" s="275">
        <v>0.26188499999999998</v>
      </c>
      <c r="N5846" s="276">
        <v>7.0736640408771683</v>
      </c>
      <c r="O5846" s="273"/>
      <c r="P5846" s="273"/>
    </row>
    <row r="5847" spans="1:16" s="11" customFormat="1">
      <c r="A5847" s="271">
        <v>5844</v>
      </c>
      <c r="C5847" s="272" t="s">
        <v>729</v>
      </c>
      <c r="D5847" s="272" t="s">
        <v>1445</v>
      </c>
      <c r="E5847" s="272"/>
      <c r="F5847" s="273" t="s">
        <v>5396</v>
      </c>
      <c r="G5847" s="274">
        <v>305321240301</v>
      </c>
      <c r="H5847" s="273" t="s">
        <v>9689</v>
      </c>
      <c r="I5847" s="273" t="s">
        <v>5750</v>
      </c>
      <c r="J5847" s="273" t="s">
        <v>373</v>
      </c>
      <c r="K5847" s="275">
        <v>0.49149999999999999</v>
      </c>
      <c r="L5847" s="275">
        <v>0.49149999999999999</v>
      </c>
      <c r="M5847" s="275">
        <v>0.45826899999999998</v>
      </c>
      <c r="N5847" s="276">
        <v>6.7611393692777231</v>
      </c>
      <c r="O5847" s="273"/>
      <c r="P5847" s="273"/>
    </row>
    <row r="5848" spans="1:16" s="11" customFormat="1">
      <c r="A5848" s="271">
        <v>5845</v>
      </c>
      <c r="C5848" s="272" t="s">
        <v>729</v>
      </c>
      <c r="D5848" s="272" t="s">
        <v>1445</v>
      </c>
      <c r="E5848" s="272"/>
      <c r="F5848" s="273" t="s">
        <v>9653</v>
      </c>
      <c r="G5848" s="274">
        <v>305321340502</v>
      </c>
      <c r="H5848" s="273" t="s">
        <v>9690</v>
      </c>
      <c r="I5848" s="273" t="s">
        <v>5750</v>
      </c>
      <c r="J5848" s="273" t="s">
        <v>373</v>
      </c>
      <c r="K5848" s="275">
        <v>6.9699999999999998E-2</v>
      </c>
      <c r="L5848" s="275">
        <v>6.9699999999999998E-2</v>
      </c>
      <c r="M5848" s="275">
        <v>6.5058000000000005E-2</v>
      </c>
      <c r="N5848" s="276">
        <v>6.6599713055953993</v>
      </c>
      <c r="O5848" s="273"/>
      <c r="P5848" s="273"/>
    </row>
    <row r="5849" spans="1:16" s="11" customFormat="1">
      <c r="A5849" s="271">
        <v>5846</v>
      </c>
      <c r="C5849" s="272" t="s">
        <v>729</v>
      </c>
      <c r="D5849" s="272" t="s">
        <v>1445</v>
      </c>
      <c r="E5849" s="272"/>
      <c r="F5849" s="273" t="s">
        <v>5433</v>
      </c>
      <c r="G5849" s="274">
        <v>305321140302</v>
      </c>
      <c r="H5849" s="273" t="s">
        <v>9691</v>
      </c>
      <c r="I5849" s="273" t="s">
        <v>5750</v>
      </c>
      <c r="J5849" s="273" t="s">
        <v>373</v>
      </c>
      <c r="K5849" s="275">
        <v>0.53120000000000001</v>
      </c>
      <c r="L5849" s="275">
        <v>0.53120000000000001</v>
      </c>
      <c r="M5849" s="275">
        <v>0.49834800000000001</v>
      </c>
      <c r="N5849" s="276">
        <v>6.1844879518072275</v>
      </c>
      <c r="O5849" s="273"/>
      <c r="P5849" s="273"/>
    </row>
    <row r="5850" spans="1:16" s="11" customFormat="1">
      <c r="A5850" s="271">
        <v>5847</v>
      </c>
      <c r="C5850" s="272" t="s">
        <v>729</v>
      </c>
      <c r="D5850" s="272" t="s">
        <v>1445</v>
      </c>
      <c r="E5850" s="272"/>
      <c r="F5850" s="273" t="s">
        <v>5435</v>
      </c>
      <c r="G5850" s="274">
        <v>305321440201</v>
      </c>
      <c r="H5850" s="273" t="s">
        <v>9692</v>
      </c>
      <c r="I5850" s="273" t="s">
        <v>5750</v>
      </c>
      <c r="J5850" s="273" t="s">
        <v>373</v>
      </c>
      <c r="K5850" s="275">
        <v>0.6472</v>
      </c>
      <c r="L5850" s="275">
        <v>0.6472</v>
      </c>
      <c r="M5850" s="275">
        <v>0.62062799999999996</v>
      </c>
      <c r="N5850" s="276">
        <v>4.1056860321384487</v>
      </c>
      <c r="O5850" s="273"/>
      <c r="P5850" s="273"/>
    </row>
    <row r="5851" spans="1:16" s="11" customFormat="1">
      <c r="A5851" s="271">
        <v>5848</v>
      </c>
      <c r="C5851" s="272" t="s">
        <v>729</v>
      </c>
      <c r="D5851" s="272" t="s">
        <v>1445</v>
      </c>
      <c r="E5851" s="272"/>
      <c r="F5851" s="273" t="s">
        <v>5439</v>
      </c>
      <c r="G5851" s="274">
        <v>305341440204</v>
      </c>
      <c r="H5851" s="273" t="s">
        <v>9693</v>
      </c>
      <c r="I5851" s="273" t="s">
        <v>5750</v>
      </c>
      <c r="J5851" s="273" t="s">
        <v>373</v>
      </c>
      <c r="K5851" s="275">
        <v>0.33079999999999998</v>
      </c>
      <c r="L5851" s="275">
        <v>0.33079999999999998</v>
      </c>
      <c r="M5851" s="275">
        <v>0.26420700000000003</v>
      </c>
      <c r="N5851" s="276">
        <v>20.130894800483663</v>
      </c>
      <c r="O5851" s="273"/>
      <c r="P5851" s="273"/>
    </row>
    <row r="5852" spans="1:16" s="11" customFormat="1">
      <c r="A5852" s="271">
        <v>5849</v>
      </c>
      <c r="C5852" s="272" t="s">
        <v>729</v>
      </c>
      <c r="D5852" s="272" t="s">
        <v>1445</v>
      </c>
      <c r="E5852" s="272"/>
      <c r="F5852" s="273" t="s">
        <v>5444</v>
      </c>
      <c r="G5852" s="274">
        <v>305341540102</v>
      </c>
      <c r="H5852" s="273" t="s">
        <v>9694</v>
      </c>
      <c r="I5852" s="273" t="s">
        <v>5750</v>
      </c>
      <c r="J5852" s="273" t="s">
        <v>373</v>
      </c>
      <c r="K5852" s="275">
        <v>0.1517</v>
      </c>
      <c r="L5852" s="275">
        <v>0.1517</v>
      </c>
      <c r="M5852" s="275">
        <v>0.12167</v>
      </c>
      <c r="N5852" s="276">
        <v>19.795649307844428</v>
      </c>
      <c r="O5852" s="273"/>
      <c r="P5852" s="273"/>
    </row>
    <row r="5853" spans="1:16" s="11" customFormat="1">
      <c r="A5853" s="271">
        <v>5850</v>
      </c>
      <c r="C5853" s="272" t="s">
        <v>729</v>
      </c>
      <c r="D5853" s="272" t="s">
        <v>1445</v>
      </c>
      <c r="E5853" s="272"/>
      <c r="F5853" s="273" t="s">
        <v>5439</v>
      </c>
      <c r="G5853" s="274">
        <v>305341440202</v>
      </c>
      <c r="H5853" s="273" t="s">
        <v>9695</v>
      </c>
      <c r="I5853" s="273" t="s">
        <v>5750</v>
      </c>
      <c r="J5853" s="273" t="s">
        <v>373</v>
      </c>
      <c r="K5853" s="275">
        <v>0.37119999999999997</v>
      </c>
      <c r="L5853" s="275">
        <v>0.37119999999999997</v>
      </c>
      <c r="M5853" s="275">
        <v>0.26689600000000002</v>
      </c>
      <c r="N5853" s="276">
        <v>28.099137931034473</v>
      </c>
      <c r="O5853" s="273"/>
      <c r="P5853" s="273"/>
    </row>
    <row r="5854" spans="1:16" s="11" customFormat="1">
      <c r="A5854" s="271">
        <v>5851</v>
      </c>
      <c r="C5854" s="272" t="s">
        <v>729</v>
      </c>
      <c r="D5854" s="272" t="s">
        <v>1445</v>
      </c>
      <c r="E5854" s="272"/>
      <c r="F5854" s="273" t="s">
        <v>5442</v>
      </c>
      <c r="G5854" s="274">
        <v>305341440103</v>
      </c>
      <c r="H5854" s="273" t="s">
        <v>5590</v>
      </c>
      <c r="I5854" s="273" t="s">
        <v>5750</v>
      </c>
      <c r="J5854" s="273" t="s">
        <v>373</v>
      </c>
      <c r="K5854" s="275">
        <v>0.62348499999999996</v>
      </c>
      <c r="L5854" s="275">
        <v>0.62348499999999996</v>
      </c>
      <c r="M5854" s="275">
        <v>0.45334099999999999</v>
      </c>
      <c r="N5854" s="276">
        <v>27.289188994121748</v>
      </c>
      <c r="O5854" s="273"/>
      <c r="P5854" s="273"/>
    </row>
    <row r="5855" spans="1:16" s="11" customFormat="1">
      <c r="A5855" s="271">
        <v>5852</v>
      </c>
      <c r="C5855" s="272" t="s">
        <v>729</v>
      </c>
      <c r="D5855" s="272" t="s">
        <v>1445</v>
      </c>
      <c r="E5855" s="272"/>
      <c r="F5855" s="273" t="s">
        <v>5440</v>
      </c>
      <c r="G5855" s="274">
        <v>305341440302</v>
      </c>
      <c r="H5855" s="273" t="s">
        <v>9696</v>
      </c>
      <c r="I5855" s="273" t="s">
        <v>5750</v>
      </c>
      <c r="J5855" s="273" t="s">
        <v>373</v>
      </c>
      <c r="K5855" s="275">
        <v>1.0024</v>
      </c>
      <c r="L5855" s="275">
        <v>1.0024</v>
      </c>
      <c r="M5855" s="275">
        <v>0.74251100000000003</v>
      </c>
      <c r="N5855" s="276">
        <v>25.926675977653623</v>
      </c>
      <c r="O5855" s="273"/>
      <c r="P5855" s="273"/>
    </row>
    <row r="5856" spans="1:16" s="11" customFormat="1">
      <c r="A5856" s="271">
        <v>5853</v>
      </c>
      <c r="C5856" s="272" t="s">
        <v>729</v>
      </c>
      <c r="D5856" s="272" t="s">
        <v>1445</v>
      </c>
      <c r="E5856" s="272"/>
      <c r="F5856" s="273" t="s">
        <v>5442</v>
      </c>
      <c r="G5856" s="274">
        <v>305341440101</v>
      </c>
      <c r="H5856" s="273" t="s">
        <v>9697</v>
      </c>
      <c r="I5856" s="273" t="s">
        <v>5750</v>
      </c>
      <c r="J5856" s="273" t="s">
        <v>373</v>
      </c>
      <c r="K5856" s="275">
        <v>0.25762000000000002</v>
      </c>
      <c r="L5856" s="275">
        <v>0.25762000000000002</v>
      </c>
      <c r="M5856" s="275">
        <v>0.205896</v>
      </c>
      <c r="N5856" s="276">
        <v>20.077633724089754</v>
      </c>
      <c r="O5856" s="273"/>
      <c r="P5856" s="273"/>
    </row>
    <row r="5857" spans="1:16" s="11" customFormat="1">
      <c r="A5857" s="271">
        <v>5854</v>
      </c>
      <c r="C5857" s="272" t="s">
        <v>729</v>
      </c>
      <c r="D5857" s="272" t="s">
        <v>1445</v>
      </c>
      <c r="E5857" s="272"/>
      <c r="F5857" s="273" t="s">
        <v>5452</v>
      </c>
      <c r="G5857" s="274">
        <v>305341540304</v>
      </c>
      <c r="H5857" s="273" t="s">
        <v>9698</v>
      </c>
      <c r="I5857" s="273" t="s">
        <v>5762</v>
      </c>
      <c r="J5857" s="273" t="s">
        <v>373</v>
      </c>
      <c r="K5857" s="275">
        <v>6.4600000000000005E-2</v>
      </c>
      <c r="L5857" s="275">
        <v>6.4600000000000005E-2</v>
      </c>
      <c r="M5857" s="275">
        <v>5.8263000000000002E-2</v>
      </c>
      <c r="N5857" s="276">
        <v>9.809597523219816</v>
      </c>
      <c r="O5857" s="273"/>
      <c r="P5857" s="273"/>
    </row>
    <row r="5858" spans="1:16" s="11" customFormat="1">
      <c r="A5858" s="271">
        <v>5855</v>
      </c>
      <c r="C5858" s="272" t="s">
        <v>729</v>
      </c>
      <c r="D5858" s="272" t="s">
        <v>1445</v>
      </c>
      <c r="E5858" s="272"/>
      <c r="F5858" s="273" t="s">
        <v>5449</v>
      </c>
      <c r="G5858" s="274">
        <v>305341140402</v>
      </c>
      <c r="H5858" s="273" t="s">
        <v>7419</v>
      </c>
      <c r="I5858" s="273" t="s">
        <v>5750</v>
      </c>
      <c r="J5858" s="273" t="s">
        <v>373</v>
      </c>
      <c r="K5858" s="275">
        <v>0.91158899999999998</v>
      </c>
      <c r="L5858" s="275">
        <v>0.91158899999999998</v>
      </c>
      <c r="M5858" s="275">
        <v>0.83088799999999996</v>
      </c>
      <c r="N5858" s="276">
        <v>8.8527834363951321</v>
      </c>
      <c r="O5858" s="273"/>
      <c r="P5858" s="273"/>
    </row>
    <row r="5859" spans="1:16" s="11" customFormat="1">
      <c r="A5859" s="271">
        <v>5856</v>
      </c>
      <c r="C5859" s="272" t="s">
        <v>729</v>
      </c>
      <c r="D5859" s="272" t="s">
        <v>1445</v>
      </c>
      <c r="E5859" s="272"/>
      <c r="F5859" s="273" t="s">
        <v>5449</v>
      </c>
      <c r="G5859" s="274">
        <v>305341140403</v>
      </c>
      <c r="H5859" s="273" t="s">
        <v>9699</v>
      </c>
      <c r="I5859" s="273" t="s">
        <v>5750</v>
      </c>
      <c r="J5859" s="273" t="s">
        <v>373</v>
      </c>
      <c r="K5859" s="275">
        <v>0.43340000000000001</v>
      </c>
      <c r="L5859" s="275">
        <v>0.43340000000000001</v>
      </c>
      <c r="M5859" s="275">
        <v>0.39569700000000002</v>
      </c>
      <c r="N5859" s="276">
        <v>8.6993539455468358</v>
      </c>
      <c r="O5859" s="273"/>
      <c r="P5859" s="273"/>
    </row>
    <row r="5860" spans="1:16" s="11" customFormat="1">
      <c r="A5860" s="271">
        <v>5857</v>
      </c>
      <c r="C5860" s="272" t="s">
        <v>729</v>
      </c>
      <c r="D5860" s="272" t="s">
        <v>1445</v>
      </c>
      <c r="E5860" s="272"/>
      <c r="F5860" s="273" t="s">
        <v>5450</v>
      </c>
      <c r="G5860" s="274">
        <v>305341240104</v>
      </c>
      <c r="H5860" s="273" t="s">
        <v>9700</v>
      </c>
      <c r="I5860" s="273" t="s">
        <v>5750</v>
      </c>
      <c r="J5860" s="273" t="s">
        <v>373</v>
      </c>
      <c r="K5860" s="275">
        <v>0.2412</v>
      </c>
      <c r="L5860" s="275">
        <v>0.2412</v>
      </c>
      <c r="M5860" s="275">
        <v>0.22057399999999999</v>
      </c>
      <c r="N5860" s="276">
        <v>8.5514096185737998</v>
      </c>
      <c r="O5860" s="273"/>
      <c r="P5860" s="273"/>
    </row>
    <row r="5861" spans="1:16" s="11" customFormat="1">
      <c r="A5861" s="271">
        <v>5858</v>
      </c>
      <c r="C5861" s="272" t="s">
        <v>729</v>
      </c>
      <c r="D5861" s="272" t="s">
        <v>1445</v>
      </c>
      <c r="E5861" s="272"/>
      <c r="F5861" s="273" t="s">
        <v>5449</v>
      </c>
      <c r="G5861" s="274">
        <v>305341140401</v>
      </c>
      <c r="H5861" s="273" t="s">
        <v>9701</v>
      </c>
      <c r="I5861" s="273" t="s">
        <v>5750</v>
      </c>
      <c r="J5861" s="273" t="s">
        <v>373</v>
      </c>
      <c r="K5861" s="275">
        <v>0.56810000000000005</v>
      </c>
      <c r="L5861" s="275">
        <v>0.56810000000000005</v>
      </c>
      <c r="M5861" s="275">
        <v>0.519868</v>
      </c>
      <c r="N5861" s="276">
        <v>8.4900545678577792</v>
      </c>
      <c r="O5861" s="273"/>
      <c r="P5861" s="273"/>
    </row>
    <row r="5862" spans="1:16" s="11" customFormat="1">
      <c r="A5862" s="271">
        <v>5859</v>
      </c>
      <c r="C5862" s="272" t="s">
        <v>729</v>
      </c>
      <c r="D5862" s="272" t="s">
        <v>1445</v>
      </c>
      <c r="E5862" s="272"/>
      <c r="F5862" s="273" t="s">
        <v>5460</v>
      </c>
      <c r="G5862" s="274">
        <v>305341540202</v>
      </c>
      <c r="H5862" s="273" t="s">
        <v>9702</v>
      </c>
      <c r="I5862" s="273" t="s">
        <v>5750</v>
      </c>
      <c r="J5862" s="273" t="s">
        <v>373</v>
      </c>
      <c r="K5862" s="275">
        <v>0.50009999999999999</v>
      </c>
      <c r="L5862" s="275">
        <v>0.50009999999999999</v>
      </c>
      <c r="M5862" s="275">
        <v>0.45792699999999997</v>
      </c>
      <c r="N5862" s="276">
        <v>8.4329134173165397</v>
      </c>
      <c r="O5862" s="273"/>
      <c r="P5862" s="273"/>
    </row>
    <row r="5863" spans="1:16" s="11" customFormat="1">
      <c r="A5863" s="271">
        <v>5860</v>
      </c>
      <c r="C5863" s="272" t="s">
        <v>729</v>
      </c>
      <c r="D5863" s="272" t="s">
        <v>1445</v>
      </c>
      <c r="E5863" s="272"/>
      <c r="F5863" s="273" t="s">
        <v>5463</v>
      </c>
      <c r="G5863" s="274">
        <v>305341240401</v>
      </c>
      <c r="H5863" s="273" t="s">
        <v>6611</v>
      </c>
      <c r="I5863" s="273" t="s">
        <v>5750</v>
      </c>
      <c r="J5863" s="273" t="s">
        <v>373</v>
      </c>
      <c r="K5863" s="275">
        <v>0.49919999999999998</v>
      </c>
      <c r="L5863" s="275">
        <v>0.49919999999999998</v>
      </c>
      <c r="M5863" s="275">
        <v>0.458144</v>
      </c>
      <c r="N5863" s="276">
        <v>8.2243589743589709</v>
      </c>
      <c r="O5863" s="273"/>
      <c r="P5863" s="273"/>
    </row>
    <row r="5864" spans="1:16" s="11" customFormat="1">
      <c r="A5864" s="271">
        <v>5861</v>
      </c>
      <c r="C5864" s="272" t="s">
        <v>729</v>
      </c>
      <c r="D5864" s="272" t="s">
        <v>1445</v>
      </c>
      <c r="E5864" s="272"/>
      <c r="F5864" s="273" t="s">
        <v>5467</v>
      </c>
      <c r="G5864" s="274">
        <v>305341240302</v>
      </c>
      <c r="H5864" s="273" t="s">
        <v>9703</v>
      </c>
      <c r="I5864" s="273" t="s">
        <v>5750</v>
      </c>
      <c r="J5864" s="273" t="s">
        <v>373</v>
      </c>
      <c r="K5864" s="275">
        <v>0.23899999999999999</v>
      </c>
      <c r="L5864" s="275">
        <v>0.23899999999999999</v>
      </c>
      <c r="M5864" s="275">
        <v>0.21935299999999999</v>
      </c>
      <c r="N5864" s="276">
        <v>8.2205020920502072</v>
      </c>
      <c r="O5864" s="273"/>
      <c r="P5864" s="273"/>
    </row>
    <row r="5865" spans="1:16" s="11" customFormat="1">
      <c r="A5865" s="271">
        <v>5862</v>
      </c>
      <c r="C5865" s="272" t="s">
        <v>729</v>
      </c>
      <c r="D5865" s="272" t="s">
        <v>1445</v>
      </c>
      <c r="E5865" s="272"/>
      <c r="F5865" s="273" t="s">
        <v>5450</v>
      </c>
      <c r="G5865" s="274">
        <v>305341240101</v>
      </c>
      <c r="H5865" s="273" t="s">
        <v>9704</v>
      </c>
      <c r="I5865" s="273" t="s">
        <v>5750</v>
      </c>
      <c r="J5865" s="273" t="s">
        <v>373</v>
      </c>
      <c r="K5865" s="275">
        <v>0.72919999999999996</v>
      </c>
      <c r="L5865" s="275">
        <v>0.72919999999999996</v>
      </c>
      <c r="M5865" s="275">
        <v>0.67054400000000003</v>
      </c>
      <c r="N5865" s="276">
        <v>8.0438837081733308</v>
      </c>
      <c r="O5865" s="273"/>
      <c r="P5865" s="273"/>
    </row>
    <row r="5866" spans="1:16" s="11" customFormat="1">
      <c r="A5866" s="271">
        <v>5863</v>
      </c>
      <c r="C5866" s="272" t="s">
        <v>729</v>
      </c>
      <c r="D5866" s="272" t="s">
        <v>1445</v>
      </c>
      <c r="E5866" s="272"/>
      <c r="F5866" s="273" t="s">
        <v>5480</v>
      </c>
      <c r="G5866" s="274">
        <v>305341140104</v>
      </c>
      <c r="H5866" s="273" t="s">
        <v>9705</v>
      </c>
      <c r="I5866" s="273" t="s">
        <v>5750</v>
      </c>
      <c r="J5866" s="273" t="s">
        <v>373</v>
      </c>
      <c r="K5866" s="275">
        <v>1.3375999999999999</v>
      </c>
      <c r="L5866" s="275">
        <v>1.3375999999999999</v>
      </c>
      <c r="M5866" s="275">
        <v>1.231851</v>
      </c>
      <c r="N5866" s="276">
        <v>7.9058761961722404</v>
      </c>
      <c r="O5866" s="273"/>
      <c r="P5866" s="273"/>
    </row>
    <row r="5867" spans="1:16" s="11" customFormat="1">
      <c r="A5867" s="271">
        <v>5864</v>
      </c>
      <c r="C5867" s="272" t="s">
        <v>729</v>
      </c>
      <c r="D5867" s="272" t="s">
        <v>1445</v>
      </c>
      <c r="E5867" s="272"/>
      <c r="F5867" s="273" t="s">
        <v>5460</v>
      </c>
      <c r="G5867" s="274">
        <v>305341540201</v>
      </c>
      <c r="H5867" s="273" t="s">
        <v>9706</v>
      </c>
      <c r="I5867" s="273" t="s">
        <v>5750</v>
      </c>
      <c r="J5867" s="273" t="s">
        <v>373</v>
      </c>
      <c r="K5867" s="275">
        <v>0.4859</v>
      </c>
      <c r="L5867" s="275">
        <v>0.4859</v>
      </c>
      <c r="M5867" s="275">
        <v>0.45104</v>
      </c>
      <c r="N5867" s="276">
        <v>7.1743157028195101</v>
      </c>
      <c r="O5867" s="273"/>
      <c r="P5867" s="273"/>
    </row>
    <row r="5868" spans="1:16" s="11" customFormat="1">
      <c r="A5868" s="271">
        <v>5865</v>
      </c>
      <c r="C5868" s="272" t="s">
        <v>729</v>
      </c>
      <c r="D5868" s="272" t="s">
        <v>1445</v>
      </c>
      <c r="E5868" s="272"/>
      <c r="F5868" s="273" t="s">
        <v>5450</v>
      </c>
      <c r="G5868" s="274">
        <v>305341240102</v>
      </c>
      <c r="H5868" s="273" t="s">
        <v>9707</v>
      </c>
      <c r="I5868" s="273" t="s">
        <v>5750</v>
      </c>
      <c r="J5868" s="273" t="s">
        <v>373</v>
      </c>
      <c r="K5868" s="275">
        <v>0.22320000000000001</v>
      </c>
      <c r="L5868" s="275">
        <v>0.22320000000000001</v>
      </c>
      <c r="M5868" s="275">
        <v>0.20719699999999999</v>
      </c>
      <c r="N5868" s="276">
        <v>7.1698028673835195</v>
      </c>
      <c r="O5868" s="273"/>
      <c r="P5868" s="273"/>
    </row>
    <row r="5869" spans="1:16" s="11" customFormat="1">
      <c r="A5869" s="271">
        <v>5866</v>
      </c>
      <c r="C5869" s="272" t="s">
        <v>729</v>
      </c>
      <c r="D5869" s="272" t="s">
        <v>1445</v>
      </c>
      <c r="E5869" s="272"/>
      <c r="F5869" s="273" t="s">
        <v>5454</v>
      </c>
      <c r="G5869" s="274">
        <v>305341240504</v>
      </c>
      <c r="H5869" s="273" t="s">
        <v>9708</v>
      </c>
      <c r="I5869" s="273" t="s">
        <v>5750</v>
      </c>
      <c r="J5869" s="273" t="s">
        <v>373</v>
      </c>
      <c r="K5869" s="275">
        <v>0.39329999999999998</v>
      </c>
      <c r="L5869" s="275">
        <v>0.39329999999999998</v>
      </c>
      <c r="M5869" s="275">
        <v>0.36560100000000001</v>
      </c>
      <c r="N5869" s="276">
        <v>7.0427154843630753</v>
      </c>
      <c r="O5869" s="273"/>
      <c r="P5869" s="273"/>
    </row>
    <row r="5870" spans="1:16" s="11" customFormat="1">
      <c r="A5870" s="271">
        <v>5867</v>
      </c>
      <c r="C5870" s="272" t="s">
        <v>729</v>
      </c>
      <c r="D5870" s="272" t="s">
        <v>1445</v>
      </c>
      <c r="E5870" s="272"/>
      <c r="F5870" s="273" t="s">
        <v>5463</v>
      </c>
      <c r="G5870" s="274">
        <v>305341240402</v>
      </c>
      <c r="H5870" s="273" t="s">
        <v>9709</v>
      </c>
      <c r="I5870" s="273" t="s">
        <v>5750</v>
      </c>
      <c r="J5870" s="273" t="s">
        <v>373</v>
      </c>
      <c r="K5870" s="275">
        <v>0.87380000000000002</v>
      </c>
      <c r="L5870" s="275">
        <v>0.87380000000000002</v>
      </c>
      <c r="M5870" s="275">
        <v>0.81353699999999995</v>
      </c>
      <c r="N5870" s="276">
        <v>6.896658274204631</v>
      </c>
      <c r="O5870" s="273"/>
      <c r="P5870" s="273"/>
    </row>
    <row r="5871" spans="1:16" s="11" customFormat="1">
      <c r="A5871" s="271">
        <v>5868</v>
      </c>
      <c r="C5871" s="272" t="s">
        <v>729</v>
      </c>
      <c r="D5871" s="272" t="s">
        <v>1445</v>
      </c>
      <c r="E5871" s="272"/>
      <c r="F5871" s="273" t="s">
        <v>5477</v>
      </c>
      <c r="G5871" s="274">
        <v>305341340204</v>
      </c>
      <c r="H5871" s="273" t="s">
        <v>9710</v>
      </c>
      <c r="I5871" s="273" t="s">
        <v>5750</v>
      </c>
      <c r="J5871" s="273" t="s">
        <v>373</v>
      </c>
      <c r="K5871" s="275">
        <v>0.4597</v>
      </c>
      <c r="L5871" s="275">
        <v>0.4597</v>
      </c>
      <c r="M5871" s="275">
        <v>0.42867899999999998</v>
      </c>
      <c r="N5871" s="276">
        <v>6.7480965847291756</v>
      </c>
      <c r="O5871" s="273"/>
      <c r="P5871" s="273"/>
    </row>
    <row r="5872" spans="1:16" s="11" customFormat="1">
      <c r="A5872" s="271">
        <v>5869</v>
      </c>
      <c r="C5872" s="272" t="s">
        <v>729</v>
      </c>
      <c r="D5872" s="272" t="s">
        <v>1445</v>
      </c>
      <c r="E5872" s="272"/>
      <c r="F5872" s="273" t="s">
        <v>5447</v>
      </c>
      <c r="G5872" s="274">
        <v>305341140202</v>
      </c>
      <c r="H5872" s="273" t="s">
        <v>9711</v>
      </c>
      <c r="I5872" s="273" t="s">
        <v>5750</v>
      </c>
      <c r="J5872" s="273" t="s">
        <v>373</v>
      </c>
      <c r="K5872" s="275">
        <v>0.62385999999999997</v>
      </c>
      <c r="L5872" s="275">
        <v>0.62385999999999997</v>
      </c>
      <c r="M5872" s="275">
        <v>0.58248500000000003</v>
      </c>
      <c r="N5872" s="276">
        <v>6.6320969448273548</v>
      </c>
      <c r="O5872" s="273"/>
      <c r="P5872" s="273"/>
    </row>
    <row r="5873" spans="1:16" s="11" customFormat="1">
      <c r="A5873" s="271">
        <v>5870</v>
      </c>
      <c r="C5873" s="272" t="s">
        <v>729</v>
      </c>
      <c r="D5873" s="272" t="s">
        <v>1445</v>
      </c>
      <c r="E5873" s="272"/>
      <c r="F5873" s="273" t="s">
        <v>5470</v>
      </c>
      <c r="G5873" s="274">
        <v>305341340302</v>
      </c>
      <c r="H5873" s="273" t="s">
        <v>9712</v>
      </c>
      <c r="I5873" s="273" t="s">
        <v>5750</v>
      </c>
      <c r="J5873" s="273" t="s">
        <v>373</v>
      </c>
      <c r="K5873" s="275">
        <v>0.23677999999999999</v>
      </c>
      <c r="L5873" s="275">
        <v>0.23677999999999999</v>
      </c>
      <c r="M5873" s="275">
        <v>0.22181300000000001</v>
      </c>
      <c r="N5873" s="276">
        <v>6.3210575217501397</v>
      </c>
      <c r="O5873" s="273"/>
      <c r="P5873" s="273"/>
    </row>
    <row r="5874" spans="1:16" s="11" customFormat="1">
      <c r="A5874" s="271">
        <v>5871</v>
      </c>
      <c r="C5874" s="272" t="s">
        <v>729</v>
      </c>
      <c r="D5874" s="272" t="s">
        <v>1445</v>
      </c>
      <c r="E5874" s="272"/>
      <c r="F5874" s="273" t="s">
        <v>5454</v>
      </c>
      <c r="G5874" s="274">
        <v>305341240502</v>
      </c>
      <c r="H5874" s="273" t="s">
        <v>9713</v>
      </c>
      <c r="I5874" s="273" t="s">
        <v>5750</v>
      </c>
      <c r="J5874" s="273" t="s">
        <v>373</v>
      </c>
      <c r="K5874" s="275">
        <v>0.41830000000000001</v>
      </c>
      <c r="L5874" s="275">
        <v>0.41830000000000001</v>
      </c>
      <c r="M5874" s="275">
        <v>0.392175</v>
      </c>
      <c r="N5874" s="276">
        <v>6.2455175711212068</v>
      </c>
      <c r="O5874" s="273"/>
      <c r="P5874" s="273"/>
    </row>
    <row r="5875" spans="1:16" s="11" customFormat="1">
      <c r="A5875" s="271">
        <v>5872</v>
      </c>
      <c r="C5875" s="272" t="s">
        <v>729</v>
      </c>
      <c r="D5875" s="272" t="s">
        <v>1445</v>
      </c>
      <c r="E5875" s="272"/>
      <c r="F5875" s="273" t="s">
        <v>5454</v>
      </c>
      <c r="G5875" s="274">
        <v>305341240501</v>
      </c>
      <c r="H5875" s="273" t="s">
        <v>9714</v>
      </c>
      <c r="I5875" s="273" t="s">
        <v>5750</v>
      </c>
      <c r="J5875" s="273" t="s">
        <v>373</v>
      </c>
      <c r="K5875" s="275">
        <v>0.28050000000000003</v>
      </c>
      <c r="L5875" s="275">
        <v>0.28050000000000003</v>
      </c>
      <c r="M5875" s="275">
        <v>0.26449299999999998</v>
      </c>
      <c r="N5875" s="276">
        <v>5.7065953654189112</v>
      </c>
      <c r="O5875" s="273"/>
      <c r="P5875" s="273"/>
    </row>
    <row r="5876" spans="1:16" s="11" customFormat="1">
      <c r="A5876" s="271">
        <v>5873</v>
      </c>
      <c r="C5876" s="272" t="s">
        <v>729</v>
      </c>
      <c r="D5876" s="272" t="s">
        <v>1445</v>
      </c>
      <c r="E5876" s="272"/>
      <c r="F5876" s="273" t="s">
        <v>5475</v>
      </c>
      <c r="G5876" s="274">
        <v>305341340102</v>
      </c>
      <c r="H5876" s="273" t="s">
        <v>9715</v>
      </c>
      <c r="I5876" s="273" t="s">
        <v>5750</v>
      </c>
      <c r="J5876" s="273" t="s">
        <v>373</v>
      </c>
      <c r="K5876" s="275">
        <v>0.41260000000000002</v>
      </c>
      <c r="L5876" s="275">
        <v>0.41260000000000002</v>
      </c>
      <c r="M5876" s="275">
        <v>0.38938</v>
      </c>
      <c r="N5876" s="276">
        <v>5.6277266117304938</v>
      </c>
      <c r="O5876" s="273"/>
      <c r="P5876" s="273"/>
    </row>
    <row r="5877" spans="1:16" s="11" customFormat="1">
      <c r="A5877" s="271">
        <v>5874</v>
      </c>
      <c r="C5877" s="272" t="s">
        <v>729</v>
      </c>
      <c r="D5877" s="272" t="s">
        <v>1445</v>
      </c>
      <c r="E5877" s="272"/>
      <c r="F5877" s="273" t="s">
        <v>5475</v>
      </c>
      <c r="G5877" s="274">
        <v>305341340103</v>
      </c>
      <c r="H5877" s="273" t="s">
        <v>9716</v>
      </c>
      <c r="I5877" s="273" t="s">
        <v>5750</v>
      </c>
      <c r="J5877" s="273" t="s">
        <v>373</v>
      </c>
      <c r="K5877" s="275">
        <v>1.0034000000000001</v>
      </c>
      <c r="L5877" s="275">
        <v>1.0034000000000001</v>
      </c>
      <c r="M5877" s="275">
        <v>0.95008999999999999</v>
      </c>
      <c r="N5877" s="276">
        <v>5.3129360175403706</v>
      </c>
      <c r="O5877" s="273"/>
      <c r="P5877" s="273"/>
    </row>
    <row r="5878" spans="1:16" s="11" customFormat="1">
      <c r="A5878" s="271">
        <v>5875</v>
      </c>
      <c r="C5878" s="272" t="s">
        <v>729</v>
      </c>
      <c r="D5878" s="272" t="s">
        <v>1445</v>
      </c>
      <c r="E5878" s="272"/>
      <c r="F5878" s="273" t="s">
        <v>5447</v>
      </c>
      <c r="G5878" s="274">
        <v>305341140203</v>
      </c>
      <c r="H5878" s="273" t="s">
        <v>9717</v>
      </c>
      <c r="I5878" s="273" t="s">
        <v>5750</v>
      </c>
      <c r="J5878" s="273" t="s">
        <v>373</v>
      </c>
      <c r="K5878" s="275">
        <v>0.15180099999999999</v>
      </c>
      <c r="L5878" s="275">
        <v>0.15180099999999999</v>
      </c>
      <c r="M5878" s="275">
        <v>0.14429500000000001</v>
      </c>
      <c r="N5878" s="276">
        <v>4.9446314582907789</v>
      </c>
      <c r="O5878" s="273"/>
      <c r="P5878" s="273"/>
    </row>
    <row r="5879" spans="1:16" s="11" customFormat="1">
      <c r="A5879" s="271">
        <v>5876</v>
      </c>
      <c r="C5879" s="272" t="s">
        <v>729</v>
      </c>
      <c r="D5879" s="272" t="s">
        <v>1445</v>
      </c>
      <c r="E5879" s="272"/>
      <c r="F5879" s="273" t="s">
        <v>5475</v>
      </c>
      <c r="G5879" s="274">
        <v>305341340104</v>
      </c>
      <c r="H5879" s="273" t="s">
        <v>9718</v>
      </c>
      <c r="I5879" s="273" t="s">
        <v>5750</v>
      </c>
      <c r="J5879" s="273" t="s">
        <v>373</v>
      </c>
      <c r="K5879" s="275">
        <v>0.6552</v>
      </c>
      <c r="L5879" s="275">
        <v>0.6552</v>
      </c>
      <c r="M5879" s="275">
        <v>0.62374499999999999</v>
      </c>
      <c r="N5879" s="276">
        <v>4.8008241758241779</v>
      </c>
      <c r="O5879" s="273"/>
      <c r="P5879" s="273"/>
    </row>
    <row r="5880" spans="1:16" s="11" customFormat="1">
      <c r="A5880" s="271">
        <v>5877</v>
      </c>
      <c r="C5880" s="272" t="s">
        <v>729</v>
      </c>
      <c r="D5880" s="272" t="s">
        <v>1445</v>
      </c>
      <c r="E5880" s="272"/>
      <c r="F5880" s="273" t="s">
        <v>5480</v>
      </c>
      <c r="G5880" s="274">
        <v>305341140103</v>
      </c>
      <c r="H5880" s="273" t="s">
        <v>9719</v>
      </c>
      <c r="I5880" s="273" t="s">
        <v>5750</v>
      </c>
      <c r="J5880" s="273" t="s">
        <v>373</v>
      </c>
      <c r="K5880" s="275">
        <v>0.53559999999999997</v>
      </c>
      <c r="L5880" s="275">
        <v>0.53559999999999997</v>
      </c>
      <c r="M5880" s="275">
        <v>0.51095800000000002</v>
      </c>
      <c r="N5880" s="276">
        <v>4.6008215085884885</v>
      </c>
      <c r="O5880" s="273"/>
      <c r="P5880" s="273"/>
    </row>
    <row r="5881" spans="1:16" s="11" customFormat="1">
      <c r="A5881" s="271">
        <v>5878</v>
      </c>
      <c r="C5881" s="272" t="s">
        <v>729</v>
      </c>
      <c r="D5881" s="272" t="s">
        <v>1445</v>
      </c>
      <c r="E5881" s="272"/>
      <c r="F5881" s="273" t="s">
        <v>5477</v>
      </c>
      <c r="G5881" s="274">
        <v>305341340201</v>
      </c>
      <c r="H5881" s="273" t="s">
        <v>9720</v>
      </c>
      <c r="I5881" s="273" t="s">
        <v>5750</v>
      </c>
      <c r="J5881" s="273" t="s">
        <v>373</v>
      </c>
      <c r="K5881" s="275">
        <v>0.16639999999999999</v>
      </c>
      <c r="L5881" s="275">
        <v>0.16639999999999999</v>
      </c>
      <c r="M5881" s="275">
        <v>0.15889400000000001</v>
      </c>
      <c r="N5881" s="276">
        <v>4.5108173076922986</v>
      </c>
      <c r="O5881" s="273"/>
      <c r="P5881" s="273"/>
    </row>
    <row r="5882" spans="1:16" s="11" customFormat="1">
      <c r="A5882" s="271">
        <v>5879</v>
      </c>
      <c r="C5882" s="272" t="s">
        <v>729</v>
      </c>
      <c r="D5882" s="272" t="s">
        <v>1445</v>
      </c>
      <c r="E5882" s="272"/>
      <c r="F5882" s="273" t="s">
        <v>5467</v>
      </c>
      <c r="G5882" s="274">
        <v>305341240303</v>
      </c>
      <c r="H5882" s="273" t="s">
        <v>9721</v>
      </c>
      <c r="I5882" s="273" t="s">
        <v>5750</v>
      </c>
      <c r="J5882" s="273" t="s">
        <v>373</v>
      </c>
      <c r="K5882" s="275">
        <v>0.2382</v>
      </c>
      <c r="L5882" s="275">
        <v>0.2382</v>
      </c>
      <c r="M5882" s="275">
        <v>0.22780300000000001</v>
      </c>
      <c r="N5882" s="276">
        <v>4.3648194794290465</v>
      </c>
      <c r="O5882" s="273"/>
      <c r="P5882" s="273"/>
    </row>
    <row r="5883" spans="1:16" s="11" customFormat="1">
      <c r="A5883" s="271">
        <v>5880</v>
      </c>
      <c r="C5883" s="272" t="s">
        <v>729</v>
      </c>
      <c r="D5883" s="272" t="s">
        <v>1445</v>
      </c>
      <c r="E5883" s="272"/>
      <c r="F5883" s="273" t="s">
        <v>5475</v>
      </c>
      <c r="G5883" s="274">
        <v>305341340101</v>
      </c>
      <c r="H5883" s="273" t="s">
        <v>9722</v>
      </c>
      <c r="I5883" s="273" t="s">
        <v>5750</v>
      </c>
      <c r="J5883" s="273" t="s">
        <v>373</v>
      </c>
      <c r="K5883" s="275">
        <v>0.47098000000000001</v>
      </c>
      <c r="L5883" s="275">
        <v>0.47098000000000001</v>
      </c>
      <c r="M5883" s="275">
        <v>0.45069599999999999</v>
      </c>
      <c r="N5883" s="276">
        <v>4.3067646184551407</v>
      </c>
      <c r="O5883" s="273"/>
      <c r="P5883" s="273"/>
    </row>
    <row r="5884" spans="1:16" s="11" customFormat="1">
      <c r="A5884" s="271">
        <v>5881</v>
      </c>
      <c r="C5884" s="272" t="s">
        <v>729</v>
      </c>
      <c r="D5884" s="272" t="s">
        <v>1445</v>
      </c>
      <c r="E5884" s="272"/>
      <c r="F5884" s="273" t="s">
        <v>5458</v>
      </c>
      <c r="G5884" s="274">
        <v>305341240203</v>
      </c>
      <c r="H5884" s="273" t="s">
        <v>9723</v>
      </c>
      <c r="I5884" s="273" t="s">
        <v>5750</v>
      </c>
      <c r="J5884" s="273" t="s">
        <v>373</v>
      </c>
      <c r="K5884" s="275">
        <v>0.50860000000000005</v>
      </c>
      <c r="L5884" s="275">
        <v>0.50860000000000005</v>
      </c>
      <c r="M5884" s="275">
        <v>0.48724899999999999</v>
      </c>
      <c r="N5884" s="276">
        <v>4.1979944946913221</v>
      </c>
      <c r="O5884" s="273"/>
      <c r="P5884" s="273"/>
    </row>
    <row r="5885" spans="1:16" s="11" customFormat="1">
      <c r="A5885" s="271">
        <v>5882</v>
      </c>
      <c r="C5885" s="272" t="s">
        <v>729</v>
      </c>
      <c r="D5885" s="272" t="s">
        <v>1445</v>
      </c>
      <c r="E5885" s="272"/>
      <c r="F5885" s="273" t="s">
        <v>5470</v>
      </c>
      <c r="G5885" s="274">
        <v>305341340301</v>
      </c>
      <c r="H5885" s="273" t="s">
        <v>9724</v>
      </c>
      <c r="I5885" s="273" t="s">
        <v>5750</v>
      </c>
      <c r="J5885" s="273" t="s">
        <v>373</v>
      </c>
      <c r="K5885" s="275">
        <v>0.11966</v>
      </c>
      <c r="L5885" s="275">
        <v>0.11966</v>
      </c>
      <c r="M5885" s="275">
        <v>0.11529399999999999</v>
      </c>
      <c r="N5885" s="276">
        <v>3.648671235166312</v>
      </c>
      <c r="O5885" s="273"/>
      <c r="P5885" s="273"/>
    </row>
    <row r="5886" spans="1:16" s="11" customFormat="1">
      <c r="A5886" s="271">
        <v>5883</v>
      </c>
      <c r="C5886" s="272" t="s">
        <v>729</v>
      </c>
      <c r="D5886" s="272" t="s">
        <v>1445</v>
      </c>
      <c r="E5886" s="272"/>
      <c r="F5886" s="273" t="s">
        <v>5465</v>
      </c>
      <c r="G5886" s="274">
        <v>305341140302</v>
      </c>
      <c r="H5886" s="273" t="s">
        <v>9725</v>
      </c>
      <c r="I5886" s="273" t="s">
        <v>5750</v>
      </c>
      <c r="J5886" s="273" t="s">
        <v>373</v>
      </c>
      <c r="K5886" s="275">
        <v>0.19431999999999999</v>
      </c>
      <c r="L5886" s="275">
        <v>0.19431999999999999</v>
      </c>
      <c r="M5886" s="275">
        <v>0.18801499999999999</v>
      </c>
      <c r="N5886" s="276">
        <v>3.244648003293539</v>
      </c>
      <c r="O5886" s="273"/>
      <c r="P5886" s="273"/>
    </row>
    <row r="5887" spans="1:16" s="11" customFormat="1">
      <c r="A5887" s="271">
        <v>5884</v>
      </c>
      <c r="C5887" s="272" t="s">
        <v>729</v>
      </c>
      <c r="D5887" s="272" t="s">
        <v>1445</v>
      </c>
      <c r="E5887" s="272"/>
      <c r="F5887" s="273" t="s">
        <v>5480</v>
      </c>
      <c r="G5887" s="274">
        <v>305341140102</v>
      </c>
      <c r="H5887" s="273" t="s">
        <v>9726</v>
      </c>
      <c r="I5887" s="273" t="s">
        <v>5750</v>
      </c>
      <c r="J5887" s="273" t="s">
        <v>373</v>
      </c>
      <c r="K5887" s="275">
        <v>0.25643700000000003</v>
      </c>
      <c r="L5887" s="275">
        <v>0.25643700000000003</v>
      </c>
      <c r="M5887" s="275">
        <v>0.249143</v>
      </c>
      <c r="N5887" s="276">
        <v>2.8443633329043867</v>
      </c>
      <c r="O5887" s="273"/>
      <c r="P5887" s="273"/>
    </row>
    <row r="5888" spans="1:16" s="11" customFormat="1">
      <c r="A5888" s="271">
        <v>5885</v>
      </c>
      <c r="C5888" s="272" t="s">
        <v>729</v>
      </c>
      <c r="D5888" s="272" t="s">
        <v>1445</v>
      </c>
      <c r="E5888" s="272"/>
      <c r="F5888" s="273" t="s">
        <v>5465</v>
      </c>
      <c r="G5888" s="274">
        <v>305341140303</v>
      </c>
      <c r="H5888" s="273" t="s">
        <v>8677</v>
      </c>
      <c r="I5888" s="273" t="s">
        <v>5750</v>
      </c>
      <c r="J5888" s="273" t="s">
        <v>373</v>
      </c>
      <c r="K5888" s="275">
        <v>0.39312900000000001</v>
      </c>
      <c r="L5888" s="275">
        <v>0.39312900000000001</v>
      </c>
      <c r="M5888" s="275">
        <v>0.38921899999999998</v>
      </c>
      <c r="N5888" s="276">
        <v>0.99458447481616075</v>
      </c>
      <c r="O5888" s="273"/>
      <c r="P5888" s="273"/>
    </row>
    <row r="5889" spans="1:18" s="11" customFormat="1">
      <c r="A5889" s="271">
        <v>5886</v>
      </c>
      <c r="C5889" s="272" t="s">
        <v>729</v>
      </c>
      <c r="D5889" s="272" t="s">
        <v>1383</v>
      </c>
      <c r="E5889" s="272"/>
      <c r="F5889" s="273" t="s">
        <v>5482</v>
      </c>
      <c r="G5889" s="274">
        <v>305431240203</v>
      </c>
      <c r="H5889" s="273" t="s">
        <v>9727</v>
      </c>
      <c r="I5889" s="273" t="s">
        <v>5750</v>
      </c>
      <c r="J5889" s="273" t="s">
        <v>373</v>
      </c>
      <c r="K5889" s="275">
        <v>0.50053000000000003</v>
      </c>
      <c r="L5889" s="275">
        <v>0.50053000000000003</v>
      </c>
      <c r="M5889" s="275">
        <v>0.41375200000000001</v>
      </c>
      <c r="N5889" s="276">
        <v>17.337222544103252</v>
      </c>
      <c r="O5889" s="273"/>
      <c r="P5889" s="273"/>
    </row>
    <row r="5890" spans="1:18" s="11" customFormat="1">
      <c r="A5890" s="271">
        <v>5887</v>
      </c>
      <c r="C5890" s="272" t="s">
        <v>729</v>
      </c>
      <c r="D5890" s="272" t="s">
        <v>1383</v>
      </c>
      <c r="E5890" s="272"/>
      <c r="F5890" s="273" t="s">
        <v>9728</v>
      </c>
      <c r="G5890" s="274">
        <v>305431240501</v>
      </c>
      <c r="H5890" s="273" t="s">
        <v>9729</v>
      </c>
      <c r="I5890" s="273" t="s">
        <v>5750</v>
      </c>
      <c r="J5890" s="273" t="s">
        <v>373</v>
      </c>
      <c r="K5890" s="275">
        <v>0.51280000000000003</v>
      </c>
      <c r="L5890" s="275">
        <v>0.51280000000000003</v>
      </c>
      <c r="M5890" s="275">
        <v>0.44872499999999998</v>
      </c>
      <c r="N5890" s="276">
        <v>12.495124804992209</v>
      </c>
      <c r="O5890" s="273"/>
      <c r="P5890" s="273"/>
    </row>
    <row r="5891" spans="1:18" s="11" customFormat="1">
      <c r="A5891" s="271">
        <v>5888</v>
      </c>
      <c r="C5891" s="272" t="s">
        <v>729</v>
      </c>
      <c r="D5891" s="272" t="s">
        <v>1383</v>
      </c>
      <c r="E5891" s="272"/>
      <c r="F5891" s="273" t="s">
        <v>9728</v>
      </c>
      <c r="G5891" s="274">
        <v>305431240502</v>
      </c>
      <c r="H5891" s="273" t="s">
        <v>9730</v>
      </c>
      <c r="I5891" s="273" t="s">
        <v>5750</v>
      </c>
      <c r="J5891" s="273" t="s">
        <v>373</v>
      </c>
      <c r="K5891" s="275">
        <v>0.34839999999999999</v>
      </c>
      <c r="L5891" s="275">
        <v>0.34839999999999999</v>
      </c>
      <c r="M5891" s="275">
        <v>0.30555300000000002</v>
      </c>
      <c r="N5891" s="276">
        <v>12.298220436280129</v>
      </c>
      <c r="O5891" s="273"/>
      <c r="P5891" s="273"/>
    </row>
    <row r="5892" spans="1:18" s="11" customFormat="1">
      <c r="A5892" s="271">
        <v>5889</v>
      </c>
      <c r="C5892" s="272" t="s">
        <v>729</v>
      </c>
      <c r="D5892" s="272" t="s">
        <v>1383</v>
      </c>
      <c r="E5892" s="272"/>
      <c r="F5892" s="273" t="s">
        <v>5508</v>
      </c>
      <c r="G5892" s="274">
        <v>305431240301</v>
      </c>
      <c r="H5892" s="273" t="s">
        <v>9731</v>
      </c>
      <c r="I5892" s="273" t="s">
        <v>5750</v>
      </c>
      <c r="J5892" s="273" t="s">
        <v>373</v>
      </c>
      <c r="K5892" s="275">
        <v>0.88939999999999997</v>
      </c>
      <c r="L5892" s="275">
        <v>0.88939999999999997</v>
      </c>
      <c r="M5892" s="275">
        <v>0.78417199999999998</v>
      </c>
      <c r="N5892" s="276">
        <v>11.831346975489094</v>
      </c>
      <c r="O5892" s="273"/>
      <c r="P5892" s="273"/>
    </row>
    <row r="5893" spans="1:18" s="11" customFormat="1">
      <c r="A5893" s="271">
        <v>5890</v>
      </c>
      <c r="C5893" s="272" t="s">
        <v>729</v>
      </c>
      <c r="D5893" s="272" t="s">
        <v>1383</v>
      </c>
      <c r="E5893" s="272"/>
      <c r="F5893" s="273" t="s">
        <v>5508</v>
      </c>
      <c r="G5893" s="274">
        <v>305431240302</v>
      </c>
      <c r="H5893" s="273" t="s">
        <v>9732</v>
      </c>
      <c r="I5893" s="273" t="s">
        <v>5750</v>
      </c>
      <c r="J5893" s="273" t="s">
        <v>373</v>
      </c>
      <c r="K5893" s="275">
        <v>0.69540000000000002</v>
      </c>
      <c r="L5893" s="275">
        <v>0.69540000000000002</v>
      </c>
      <c r="M5893" s="275">
        <v>0.62057300000000004</v>
      </c>
      <c r="N5893" s="276">
        <v>10.76028185217141</v>
      </c>
      <c r="O5893" s="273"/>
      <c r="P5893" s="273"/>
    </row>
    <row r="5894" spans="1:18" s="11" customFormat="1">
      <c r="A5894" s="271">
        <v>5891</v>
      </c>
      <c r="C5894" s="272" t="s">
        <v>729</v>
      </c>
      <c r="D5894" s="272" t="s">
        <v>1383</v>
      </c>
      <c r="E5894" s="272"/>
      <c r="F5894" s="273" t="s">
        <v>5482</v>
      </c>
      <c r="G5894" s="274">
        <v>305431240201</v>
      </c>
      <c r="H5894" s="273" t="s">
        <v>9733</v>
      </c>
      <c r="I5894" s="273" t="s">
        <v>5750</v>
      </c>
      <c r="J5894" s="273" t="s">
        <v>373</v>
      </c>
      <c r="K5894" s="275">
        <v>0.74380000000000002</v>
      </c>
      <c r="L5894" s="275">
        <v>0.74380000000000002</v>
      </c>
      <c r="M5894" s="275">
        <v>0.66633399999999998</v>
      </c>
      <c r="N5894" s="276">
        <v>10.414896477547732</v>
      </c>
      <c r="O5894" s="273"/>
      <c r="P5894" s="273"/>
    </row>
    <row r="5895" spans="1:18" s="11" customFormat="1">
      <c r="A5895" s="271">
        <v>5892</v>
      </c>
      <c r="C5895" s="272" t="s">
        <v>729</v>
      </c>
      <c r="D5895" s="272" t="s">
        <v>1383</v>
      </c>
      <c r="E5895" s="272"/>
      <c r="F5895" s="273" t="s">
        <v>5484</v>
      </c>
      <c r="G5895" s="274">
        <v>305431240402</v>
      </c>
      <c r="H5895" s="273" t="s">
        <v>9734</v>
      </c>
      <c r="I5895" s="273" t="s">
        <v>5750</v>
      </c>
      <c r="J5895" s="273" t="s">
        <v>373</v>
      </c>
      <c r="K5895" s="275">
        <v>0.81388000000000005</v>
      </c>
      <c r="L5895" s="275">
        <v>0.81388000000000005</v>
      </c>
      <c r="M5895" s="275">
        <v>0.73107</v>
      </c>
      <c r="N5895" s="276">
        <v>10.174718631739328</v>
      </c>
      <c r="O5895" s="273"/>
      <c r="P5895" s="273"/>
    </row>
    <row r="5896" spans="1:18" s="11" customFormat="1">
      <c r="A5896" s="271">
        <v>5893</v>
      </c>
      <c r="C5896" s="272" t="s">
        <v>729</v>
      </c>
      <c r="D5896" s="272" t="s">
        <v>1383</v>
      </c>
      <c r="E5896" s="272"/>
      <c r="F5896" s="273" t="s">
        <v>5492</v>
      </c>
      <c r="G5896" s="274">
        <v>305431140101</v>
      </c>
      <c r="H5896" s="273" t="s">
        <v>8794</v>
      </c>
      <c r="I5896" s="273" t="s">
        <v>5750</v>
      </c>
      <c r="J5896" s="273" t="s">
        <v>373</v>
      </c>
      <c r="K5896" s="275">
        <v>0.22051999999999999</v>
      </c>
      <c r="L5896" s="275">
        <v>0.22051999999999999</v>
      </c>
      <c r="M5896" s="275">
        <v>0.199181</v>
      </c>
      <c r="N5896" s="276">
        <v>9.6766733176129129</v>
      </c>
      <c r="O5896" s="273"/>
      <c r="P5896" s="273"/>
    </row>
    <row r="5897" spans="1:18" s="11" customFormat="1">
      <c r="A5897" s="271">
        <v>5894</v>
      </c>
      <c r="C5897" s="272" t="s">
        <v>729</v>
      </c>
      <c r="D5897" s="272" t="s">
        <v>1383</v>
      </c>
      <c r="E5897" s="272"/>
      <c r="F5897" s="273" t="s">
        <v>5499</v>
      </c>
      <c r="G5897" s="274">
        <v>305431140401</v>
      </c>
      <c r="H5897" s="273" t="s">
        <v>9735</v>
      </c>
      <c r="I5897" s="273" t="s">
        <v>5750</v>
      </c>
      <c r="J5897" s="273" t="s">
        <v>373</v>
      </c>
      <c r="K5897" s="275">
        <v>0.23780000000000001</v>
      </c>
      <c r="L5897" s="275">
        <v>0.23780000000000001</v>
      </c>
      <c r="M5897" s="275">
        <v>0.21499000000000001</v>
      </c>
      <c r="N5897" s="276">
        <v>9.5920941968040356</v>
      </c>
      <c r="O5897" s="273"/>
      <c r="P5897" s="273"/>
    </row>
    <row r="5898" spans="1:18" s="11" customFormat="1">
      <c r="A5898" s="271">
        <v>5895</v>
      </c>
      <c r="C5898" s="272" t="s">
        <v>729</v>
      </c>
      <c r="D5898" s="272" t="s">
        <v>1383</v>
      </c>
      <c r="E5898" s="272"/>
      <c r="F5898" s="273" t="s">
        <v>5490</v>
      </c>
      <c r="G5898" s="274">
        <v>305431140302</v>
      </c>
      <c r="H5898" s="273" t="s">
        <v>9736</v>
      </c>
      <c r="I5898" s="273" t="s">
        <v>5750</v>
      </c>
      <c r="J5898" s="273" t="s">
        <v>373</v>
      </c>
      <c r="K5898" s="275">
        <v>0.28389999999999999</v>
      </c>
      <c r="L5898" s="275">
        <v>0.28389999999999999</v>
      </c>
      <c r="M5898" s="275">
        <v>0.25704700000000003</v>
      </c>
      <c r="N5898" s="276">
        <v>9.4586121873899121</v>
      </c>
      <c r="O5898" s="273"/>
      <c r="P5898" s="273"/>
    </row>
    <row r="5899" spans="1:18" s="11" customFormat="1">
      <c r="A5899" s="271">
        <v>5896</v>
      </c>
      <c r="C5899" s="272" t="s">
        <v>729</v>
      </c>
      <c r="D5899" s="272" t="s">
        <v>1383</v>
      </c>
      <c r="E5899" s="272"/>
      <c r="F5899" s="273" t="s">
        <v>5492</v>
      </c>
      <c r="G5899" s="274">
        <v>305431140102</v>
      </c>
      <c r="H5899" s="273" t="s">
        <v>9737</v>
      </c>
      <c r="I5899" s="273" t="s">
        <v>5750</v>
      </c>
      <c r="J5899" s="273" t="s">
        <v>373</v>
      </c>
      <c r="K5899" s="275">
        <v>0.97460000000000002</v>
      </c>
      <c r="L5899" s="275">
        <v>0.97460000000000002</v>
      </c>
      <c r="M5899" s="275">
        <v>0.88411700000000004</v>
      </c>
      <c r="N5899" s="276">
        <v>9.2841165606402605</v>
      </c>
      <c r="O5899" s="273"/>
      <c r="P5899" s="273"/>
      <c r="R5899" s="280"/>
    </row>
    <row r="5900" spans="1:18" s="11" customFormat="1">
      <c r="A5900" s="271">
        <v>5897</v>
      </c>
      <c r="C5900" s="272" t="s">
        <v>729</v>
      </c>
      <c r="D5900" s="272" t="s">
        <v>1383</v>
      </c>
      <c r="E5900" s="272"/>
      <c r="F5900" s="273" t="s">
        <v>5496</v>
      </c>
      <c r="G5900" s="274">
        <v>305431240104</v>
      </c>
      <c r="H5900" s="273" t="s">
        <v>8893</v>
      </c>
      <c r="I5900" s="273" t="s">
        <v>5750</v>
      </c>
      <c r="J5900" s="273" t="s">
        <v>373</v>
      </c>
      <c r="K5900" s="275">
        <v>0.72460000000000002</v>
      </c>
      <c r="L5900" s="275">
        <v>0.72460000000000002</v>
      </c>
      <c r="M5900" s="275">
        <v>0.66051000000000004</v>
      </c>
      <c r="N5900" s="276">
        <v>8.8448799337565518</v>
      </c>
      <c r="O5900" s="273"/>
      <c r="P5900" s="273"/>
      <c r="R5900" s="280"/>
    </row>
    <row r="5901" spans="1:18" s="11" customFormat="1">
      <c r="A5901" s="271">
        <v>5898</v>
      </c>
      <c r="C5901" s="272" t="s">
        <v>729</v>
      </c>
      <c r="D5901" s="272" t="s">
        <v>1383</v>
      </c>
      <c r="E5901" s="272"/>
      <c r="F5901" s="273" t="s">
        <v>5484</v>
      </c>
      <c r="G5901" s="274">
        <v>305431240401</v>
      </c>
      <c r="H5901" s="273" t="s">
        <v>9738</v>
      </c>
      <c r="I5901" s="273" t="s">
        <v>5750</v>
      </c>
      <c r="J5901" s="273" t="s">
        <v>373</v>
      </c>
      <c r="K5901" s="275">
        <v>0.44008000000000003</v>
      </c>
      <c r="L5901" s="275">
        <v>0.44008000000000003</v>
      </c>
      <c r="M5901" s="275">
        <v>0.414912</v>
      </c>
      <c r="N5901" s="276">
        <v>5.7189601890565402</v>
      </c>
      <c r="O5901" s="273"/>
      <c r="P5901" s="273"/>
      <c r="R5901" s="280"/>
    </row>
    <row r="5902" spans="1:18" s="11" customFormat="1">
      <c r="A5902" s="271">
        <v>5899</v>
      </c>
      <c r="C5902" s="272" t="s">
        <v>729</v>
      </c>
      <c r="D5902" s="272" t="s">
        <v>1383</v>
      </c>
      <c r="E5902" s="272"/>
      <c r="F5902" s="273" t="s">
        <v>5488</v>
      </c>
      <c r="G5902" s="274">
        <v>305431340104</v>
      </c>
      <c r="H5902" s="273" t="s">
        <v>9739</v>
      </c>
      <c r="I5902" s="273" t="s">
        <v>5750</v>
      </c>
      <c r="J5902" s="273" t="s">
        <v>373</v>
      </c>
      <c r="K5902" s="275">
        <v>0.62602000000000002</v>
      </c>
      <c r="L5902" s="275">
        <v>0.62602000000000002</v>
      </c>
      <c r="M5902" s="275">
        <v>0.59567899999999996</v>
      </c>
      <c r="N5902" s="276">
        <v>4.8466502667646498</v>
      </c>
      <c r="O5902" s="273"/>
      <c r="P5902" s="273"/>
      <c r="R5902" s="280"/>
    </row>
    <row r="5903" spans="1:18" s="11" customFormat="1">
      <c r="A5903" s="271">
        <v>5900</v>
      </c>
      <c r="C5903" s="272" t="s">
        <v>729</v>
      </c>
      <c r="D5903" s="272" t="s">
        <v>1383</v>
      </c>
      <c r="E5903" s="272"/>
      <c r="F5903" s="273" t="s">
        <v>5506</v>
      </c>
      <c r="G5903" s="274">
        <v>305431340301</v>
      </c>
      <c r="H5903" s="273" t="s">
        <v>9740</v>
      </c>
      <c r="I5903" s="273" t="s">
        <v>5750</v>
      </c>
      <c r="J5903" s="273" t="s">
        <v>373</v>
      </c>
      <c r="K5903" s="275">
        <v>1.0469999999999999</v>
      </c>
      <c r="L5903" s="275">
        <v>1.0469999999999999</v>
      </c>
      <c r="M5903" s="275">
        <v>0.99640799999999996</v>
      </c>
      <c r="N5903" s="276">
        <v>4.8320916905444102</v>
      </c>
      <c r="O5903" s="273"/>
      <c r="P5903" s="273"/>
      <c r="R5903" s="280"/>
    </row>
    <row r="5904" spans="1:18" s="11" customFormat="1">
      <c r="A5904" s="271">
        <v>5901</v>
      </c>
      <c r="C5904" s="272" t="s">
        <v>729</v>
      </c>
      <c r="D5904" s="272" t="s">
        <v>1383</v>
      </c>
      <c r="E5904" s="272"/>
      <c r="F5904" s="273" t="s">
        <v>5506</v>
      </c>
      <c r="G5904" s="274">
        <v>305431340303</v>
      </c>
      <c r="H5904" s="273" t="s">
        <v>9741</v>
      </c>
      <c r="I5904" s="273" t="s">
        <v>5750</v>
      </c>
      <c r="J5904" s="273" t="s">
        <v>373</v>
      </c>
      <c r="K5904" s="275">
        <v>0.45519999999999999</v>
      </c>
      <c r="L5904" s="275">
        <v>0.45519999999999999</v>
      </c>
      <c r="M5904" s="275">
        <v>0.43617400000000001</v>
      </c>
      <c r="N5904" s="276">
        <v>4.1797012302284688</v>
      </c>
      <c r="O5904" s="273"/>
      <c r="P5904" s="273"/>
      <c r="R5904" s="280"/>
    </row>
    <row r="5905" spans="1:18" s="11" customFormat="1">
      <c r="A5905" s="271">
        <v>5902</v>
      </c>
      <c r="C5905" s="272" t="s">
        <v>729</v>
      </c>
      <c r="D5905" s="272" t="s">
        <v>1383</v>
      </c>
      <c r="E5905" s="272"/>
      <c r="F5905" s="273" t="s">
        <v>5496</v>
      </c>
      <c r="G5905" s="274">
        <v>305431240103</v>
      </c>
      <c r="H5905" s="273" t="s">
        <v>9742</v>
      </c>
      <c r="I5905" s="273" t="s">
        <v>5750</v>
      </c>
      <c r="J5905" s="273" t="s">
        <v>373</v>
      </c>
      <c r="K5905" s="275">
        <v>0.73519999999999996</v>
      </c>
      <c r="L5905" s="275">
        <v>0.73519999999999996</v>
      </c>
      <c r="M5905" s="275">
        <v>0.71040199999999998</v>
      </c>
      <c r="N5905" s="276">
        <v>3.3729597388465704</v>
      </c>
      <c r="O5905" s="273"/>
      <c r="P5905" s="273"/>
      <c r="R5905" s="280"/>
    </row>
    <row r="5906" spans="1:18" s="11" customFormat="1">
      <c r="A5906" s="271">
        <v>5903</v>
      </c>
      <c r="C5906" s="272" t="s">
        <v>729</v>
      </c>
      <c r="D5906" s="272" t="s">
        <v>1383</v>
      </c>
      <c r="E5906" s="272"/>
      <c r="F5906" s="273" t="s">
        <v>9743</v>
      </c>
      <c r="G5906" s="274">
        <v>305431140201</v>
      </c>
      <c r="H5906" s="273" t="s">
        <v>9744</v>
      </c>
      <c r="I5906" s="273" t="s">
        <v>5750</v>
      </c>
      <c r="J5906" s="273" t="s">
        <v>373</v>
      </c>
      <c r="K5906" s="275">
        <v>0.72589999999999999</v>
      </c>
      <c r="L5906" s="275">
        <v>0.72589999999999999</v>
      </c>
      <c r="M5906" s="275">
        <v>0.70943800000000001</v>
      </c>
      <c r="N5906" s="276">
        <v>2.2678054828488738</v>
      </c>
      <c r="O5906" s="273"/>
      <c r="P5906" s="273"/>
      <c r="R5906" s="280"/>
    </row>
    <row r="5907" spans="1:18" s="11" customFormat="1">
      <c r="A5907" s="271">
        <v>5904</v>
      </c>
      <c r="C5907" s="272" t="s">
        <v>729</v>
      </c>
      <c r="D5907" s="272" t="s">
        <v>1383</v>
      </c>
      <c r="E5907" s="272"/>
      <c r="F5907" s="273" t="s">
        <v>9743</v>
      </c>
      <c r="G5907" s="274">
        <v>305431140202</v>
      </c>
      <c r="H5907" s="273" t="s">
        <v>9745</v>
      </c>
      <c r="I5907" s="273" t="s">
        <v>5750</v>
      </c>
      <c r="J5907" s="273" t="s">
        <v>373</v>
      </c>
      <c r="K5907" s="275">
        <v>0.14230699999999999</v>
      </c>
      <c r="L5907" s="275">
        <v>0.14230699999999999</v>
      </c>
      <c r="M5907" s="275">
        <v>0.13911100000000001</v>
      </c>
      <c r="N5907" s="276">
        <v>2.2458487635885636</v>
      </c>
      <c r="O5907" s="273"/>
      <c r="P5907" s="273"/>
      <c r="R5907" s="280"/>
    </row>
    <row r="5908" spans="1:18" s="11" customFormat="1">
      <c r="A5908" s="271">
        <v>5905</v>
      </c>
      <c r="C5908" s="272" t="s">
        <v>729</v>
      </c>
      <c r="D5908" s="272" t="s">
        <v>1383</v>
      </c>
      <c r="E5908" s="272"/>
      <c r="F5908" s="273" t="s">
        <v>5512</v>
      </c>
      <c r="G5908" s="274">
        <v>305411240204</v>
      </c>
      <c r="H5908" s="273" t="s">
        <v>8799</v>
      </c>
      <c r="I5908" s="273" t="s">
        <v>5750</v>
      </c>
      <c r="J5908" s="273" t="s">
        <v>373</v>
      </c>
      <c r="K5908" s="275">
        <v>0.35189999999999999</v>
      </c>
      <c r="L5908" s="275">
        <v>0.35189999999999999</v>
      </c>
      <c r="M5908" s="275">
        <v>0.31999100000000003</v>
      </c>
      <c r="N5908" s="276">
        <v>9.0676328502415355</v>
      </c>
      <c r="O5908" s="273"/>
      <c r="P5908" s="273"/>
      <c r="R5908" s="280"/>
    </row>
    <row r="5909" spans="1:18" s="11" customFormat="1">
      <c r="A5909" s="271">
        <v>5906</v>
      </c>
      <c r="C5909" s="272" t="s">
        <v>729</v>
      </c>
      <c r="D5909" s="272" t="s">
        <v>1383</v>
      </c>
      <c r="E5909" s="272"/>
      <c r="F5909" s="273" t="s">
        <v>5515</v>
      </c>
      <c r="G5909" s="274">
        <v>305411240102</v>
      </c>
      <c r="H5909" s="273" t="s">
        <v>9746</v>
      </c>
      <c r="I5909" s="273" t="s">
        <v>5750</v>
      </c>
      <c r="J5909" s="273" t="s">
        <v>373</v>
      </c>
      <c r="K5909" s="275">
        <v>0.5292</v>
      </c>
      <c r="L5909" s="275">
        <v>0.5292</v>
      </c>
      <c r="M5909" s="275">
        <v>0.48802099999999998</v>
      </c>
      <c r="N5909" s="276">
        <v>7.7813681027966775</v>
      </c>
      <c r="O5909" s="273"/>
      <c r="P5909" s="273"/>
      <c r="R5909" s="280"/>
    </row>
    <row r="5910" spans="1:18" s="11" customFormat="1">
      <c r="A5910" s="271">
        <v>5907</v>
      </c>
      <c r="C5910" s="272" t="s">
        <v>729</v>
      </c>
      <c r="D5910" s="272" t="s">
        <v>1383</v>
      </c>
      <c r="E5910" s="272"/>
      <c r="F5910" s="273" t="s">
        <v>5510</v>
      </c>
      <c r="G5910" s="274">
        <v>305411240302</v>
      </c>
      <c r="H5910" s="273" t="s">
        <v>9747</v>
      </c>
      <c r="I5910" s="273" t="s">
        <v>5750</v>
      </c>
      <c r="J5910" s="273" t="s">
        <v>373</v>
      </c>
      <c r="K5910" s="275">
        <v>0.19495999999999999</v>
      </c>
      <c r="L5910" s="275">
        <v>0.19495999999999999</v>
      </c>
      <c r="M5910" s="275">
        <v>0.180228</v>
      </c>
      <c r="N5910" s="276">
        <v>7.556421830118996</v>
      </c>
      <c r="O5910" s="273"/>
      <c r="P5910" s="273"/>
      <c r="R5910" s="280"/>
    </row>
    <row r="5911" spans="1:18" s="11" customFormat="1">
      <c r="A5911" s="271">
        <v>5908</v>
      </c>
      <c r="C5911" s="272" t="s">
        <v>729</v>
      </c>
      <c r="D5911" s="272" t="s">
        <v>1383</v>
      </c>
      <c r="E5911" s="272"/>
      <c r="F5911" s="273" t="s">
        <v>5510</v>
      </c>
      <c r="G5911" s="274">
        <v>305411240301</v>
      </c>
      <c r="H5911" s="273" t="s">
        <v>9748</v>
      </c>
      <c r="I5911" s="273" t="s">
        <v>5750</v>
      </c>
      <c r="J5911" s="273" t="s">
        <v>373</v>
      </c>
      <c r="K5911" s="275">
        <v>0.24764</v>
      </c>
      <c r="L5911" s="275">
        <v>0.24764</v>
      </c>
      <c r="M5911" s="275">
        <v>0.22958400000000001</v>
      </c>
      <c r="N5911" s="276">
        <v>7.2912292036827617</v>
      </c>
      <c r="O5911" s="273"/>
      <c r="P5911" s="273"/>
      <c r="R5911" s="280"/>
    </row>
    <row r="5912" spans="1:18" s="11" customFormat="1">
      <c r="A5912" s="271">
        <v>5909</v>
      </c>
      <c r="C5912" s="272" t="s">
        <v>729</v>
      </c>
      <c r="D5912" s="272" t="s">
        <v>1383</v>
      </c>
      <c r="E5912" s="272"/>
      <c r="F5912" s="273" t="s">
        <v>5512</v>
      </c>
      <c r="G5912" s="274">
        <v>305411240205</v>
      </c>
      <c r="H5912" s="273" t="s">
        <v>9749</v>
      </c>
      <c r="I5912" s="273" t="s">
        <v>5750</v>
      </c>
      <c r="J5912" s="273" t="s">
        <v>373</v>
      </c>
      <c r="K5912" s="275">
        <v>0.45538000000000001</v>
      </c>
      <c r="L5912" s="275">
        <v>0.45538000000000001</v>
      </c>
      <c r="M5912" s="275">
        <v>0.422182</v>
      </c>
      <c r="N5912" s="276">
        <v>7.2901752382625515</v>
      </c>
      <c r="O5912" s="273"/>
      <c r="P5912" s="273"/>
      <c r="R5912" s="280"/>
    </row>
    <row r="5913" spans="1:18" s="11" customFormat="1">
      <c r="A5913" s="271">
        <v>5910</v>
      </c>
      <c r="C5913" s="272" t="s">
        <v>729</v>
      </c>
      <c r="D5913" s="272" t="s">
        <v>1383</v>
      </c>
      <c r="E5913" s="272"/>
      <c r="F5913" s="273" t="s">
        <v>5519</v>
      </c>
      <c r="G5913" s="274">
        <v>305411340103</v>
      </c>
      <c r="H5913" s="273" t="s">
        <v>9750</v>
      </c>
      <c r="I5913" s="273" t="s">
        <v>5750</v>
      </c>
      <c r="J5913" s="273" t="s">
        <v>373</v>
      </c>
      <c r="K5913" s="275">
        <v>0.80159999999999998</v>
      </c>
      <c r="L5913" s="275">
        <v>0.80159999999999998</v>
      </c>
      <c r="M5913" s="275">
        <v>0.75360199999999999</v>
      </c>
      <c r="N5913" s="276">
        <v>5.9877744510978026</v>
      </c>
      <c r="O5913" s="273"/>
      <c r="P5913" s="273"/>
      <c r="R5913" s="280"/>
    </row>
    <row r="5914" spans="1:18" s="11" customFormat="1">
      <c r="A5914" s="271">
        <v>5911</v>
      </c>
      <c r="C5914" s="272" t="s">
        <v>729</v>
      </c>
      <c r="D5914" s="272" t="s">
        <v>1383</v>
      </c>
      <c r="E5914" s="272"/>
      <c r="F5914" s="273" t="s">
        <v>5512</v>
      </c>
      <c r="G5914" s="274">
        <v>305411240203</v>
      </c>
      <c r="H5914" s="273" t="s">
        <v>9751</v>
      </c>
      <c r="I5914" s="273" t="s">
        <v>5750</v>
      </c>
      <c r="J5914" s="273" t="s">
        <v>373</v>
      </c>
      <c r="K5914" s="275">
        <v>0.64280000000000004</v>
      </c>
      <c r="L5914" s="275">
        <v>0.64280000000000004</v>
      </c>
      <c r="M5914" s="275">
        <v>0.60555300000000001</v>
      </c>
      <c r="N5914" s="276">
        <v>5.7944928438083432</v>
      </c>
      <c r="O5914" s="273"/>
      <c r="P5914" s="273"/>
      <c r="R5914" s="280"/>
    </row>
    <row r="5915" spans="1:18" s="11" customFormat="1">
      <c r="A5915" s="271">
        <v>5912</v>
      </c>
      <c r="C5915" s="272" t="s">
        <v>729</v>
      </c>
      <c r="D5915" s="272" t="s">
        <v>1383</v>
      </c>
      <c r="E5915" s="272"/>
      <c r="F5915" s="273" t="s">
        <v>5512</v>
      </c>
      <c r="G5915" s="274">
        <v>305411240207</v>
      </c>
      <c r="H5915" s="273" t="s">
        <v>9752</v>
      </c>
      <c r="I5915" s="273" t="s">
        <v>5750</v>
      </c>
      <c r="J5915" s="273" t="s">
        <v>373</v>
      </c>
      <c r="K5915" s="275">
        <v>0.1938</v>
      </c>
      <c r="L5915" s="275">
        <v>0.1938</v>
      </c>
      <c r="M5915" s="275">
        <v>0.182888</v>
      </c>
      <c r="N5915" s="276">
        <v>5.6305469556243573</v>
      </c>
      <c r="O5915" s="273"/>
      <c r="P5915" s="273"/>
      <c r="R5915" s="280"/>
    </row>
    <row r="5916" spans="1:18" s="11" customFormat="1">
      <c r="A5916" s="271">
        <v>5913</v>
      </c>
      <c r="C5916" s="272" t="s">
        <v>729</v>
      </c>
      <c r="D5916" s="272" t="s">
        <v>1383</v>
      </c>
      <c r="E5916" s="272"/>
      <c r="F5916" s="273" t="s">
        <v>5517</v>
      </c>
      <c r="G5916" s="274">
        <v>305411340302</v>
      </c>
      <c r="H5916" s="273" t="s">
        <v>9753</v>
      </c>
      <c r="I5916" s="273" t="s">
        <v>5750</v>
      </c>
      <c r="J5916" s="273" t="s">
        <v>373</v>
      </c>
      <c r="K5916" s="275">
        <v>0.63439999999999996</v>
      </c>
      <c r="L5916" s="275">
        <v>0.63439999999999996</v>
      </c>
      <c r="M5916" s="275">
        <v>0.59872599999999998</v>
      </c>
      <c r="N5916" s="276">
        <v>5.6232660781841091</v>
      </c>
      <c r="O5916" s="273"/>
      <c r="P5916" s="273"/>
      <c r="R5916" s="280"/>
    </row>
    <row r="5917" spans="1:18" s="11" customFormat="1">
      <c r="A5917" s="271">
        <v>5914</v>
      </c>
      <c r="C5917" s="272" t="s">
        <v>729</v>
      </c>
      <c r="D5917" s="272" t="s">
        <v>1383</v>
      </c>
      <c r="E5917" s="272"/>
      <c r="F5917" s="273" t="s">
        <v>5519</v>
      </c>
      <c r="G5917" s="274">
        <v>305411340105</v>
      </c>
      <c r="H5917" s="273" t="s">
        <v>9754</v>
      </c>
      <c r="I5917" s="273" t="s">
        <v>5750</v>
      </c>
      <c r="J5917" s="273" t="s">
        <v>373</v>
      </c>
      <c r="K5917" s="275">
        <v>0.2356</v>
      </c>
      <c r="L5917" s="275">
        <v>0.2356</v>
      </c>
      <c r="M5917" s="275">
        <v>0.22318299999999999</v>
      </c>
      <c r="N5917" s="276">
        <v>5.2703735144312436</v>
      </c>
      <c r="O5917" s="273"/>
      <c r="P5917" s="273"/>
      <c r="R5917" s="280"/>
    </row>
    <row r="5918" spans="1:18" s="11" customFormat="1">
      <c r="A5918" s="271">
        <v>5915</v>
      </c>
      <c r="C5918" s="272" t="s">
        <v>729</v>
      </c>
      <c r="D5918" s="272" t="s">
        <v>1383</v>
      </c>
      <c r="E5918" s="272"/>
      <c r="F5918" s="273" t="s">
        <v>5519</v>
      </c>
      <c r="G5918" s="274">
        <v>305411340102</v>
      </c>
      <c r="H5918" s="273" t="s">
        <v>9755</v>
      </c>
      <c r="I5918" s="273" t="s">
        <v>5750</v>
      </c>
      <c r="J5918" s="273" t="s">
        <v>373</v>
      </c>
      <c r="K5918" s="275">
        <v>0.24479999999999999</v>
      </c>
      <c r="L5918" s="275">
        <v>0.24479999999999999</v>
      </c>
      <c r="M5918" s="275">
        <v>0.23304800000000001</v>
      </c>
      <c r="N5918" s="276">
        <v>4.8006535947712354</v>
      </c>
      <c r="O5918" s="273"/>
      <c r="P5918" s="273"/>
      <c r="R5918" s="280"/>
    </row>
    <row r="5919" spans="1:18" s="11" customFormat="1">
      <c r="A5919" s="271">
        <v>5916</v>
      </c>
      <c r="C5919" s="272" t="s">
        <v>729</v>
      </c>
      <c r="D5919" s="272" t="s">
        <v>1383</v>
      </c>
      <c r="E5919" s="272"/>
      <c r="F5919" s="273" t="s">
        <v>9756</v>
      </c>
      <c r="G5919" s="274">
        <v>305411340203</v>
      </c>
      <c r="H5919" s="273" t="s">
        <v>9757</v>
      </c>
      <c r="I5919" s="273" t="s">
        <v>5750</v>
      </c>
      <c r="J5919" s="273" t="s">
        <v>373</v>
      </c>
      <c r="K5919" s="275">
        <v>0.45619999999999999</v>
      </c>
      <c r="L5919" s="275">
        <v>0.45619999999999999</v>
      </c>
      <c r="M5919" s="275">
        <v>0.43488300000000002</v>
      </c>
      <c r="N5919" s="276">
        <v>4.6727312582200735</v>
      </c>
      <c r="O5919" s="273"/>
      <c r="P5919" s="273"/>
      <c r="R5919" s="280"/>
    </row>
    <row r="5920" spans="1:18" s="11" customFormat="1">
      <c r="A5920" s="271">
        <v>5917</v>
      </c>
      <c r="C5920" s="272" t="s">
        <v>729</v>
      </c>
      <c r="D5920" s="272" t="s">
        <v>1383</v>
      </c>
      <c r="E5920" s="272"/>
      <c r="F5920" s="273" t="s">
        <v>5517</v>
      </c>
      <c r="G5920" s="274">
        <v>305411340303</v>
      </c>
      <c r="H5920" s="273" t="s">
        <v>9758</v>
      </c>
      <c r="I5920" s="273" t="s">
        <v>5750</v>
      </c>
      <c r="J5920" s="273" t="s">
        <v>373</v>
      </c>
      <c r="K5920" s="275">
        <v>0.31380000000000002</v>
      </c>
      <c r="L5920" s="275">
        <v>0.31380000000000002</v>
      </c>
      <c r="M5920" s="275">
        <v>0.302095</v>
      </c>
      <c r="N5920" s="276">
        <v>3.7300828553218675</v>
      </c>
      <c r="O5920" s="273"/>
      <c r="P5920" s="273"/>
      <c r="R5920" s="280"/>
    </row>
    <row r="5921" spans="1:18" s="11" customFormat="1">
      <c r="A5921" s="271">
        <v>5918</v>
      </c>
      <c r="C5921" s="272" t="s">
        <v>729</v>
      </c>
      <c r="D5921" s="272" t="s">
        <v>1383</v>
      </c>
      <c r="E5921" s="272"/>
      <c r="F5921" s="273" t="s">
        <v>5519</v>
      </c>
      <c r="G5921" s="274">
        <v>305411340101</v>
      </c>
      <c r="H5921" s="273" t="s">
        <v>9759</v>
      </c>
      <c r="I5921" s="273" t="s">
        <v>5750</v>
      </c>
      <c r="J5921" s="273" t="s">
        <v>373</v>
      </c>
      <c r="K5921" s="275">
        <v>0.17480000000000001</v>
      </c>
      <c r="L5921" s="275">
        <v>0.17480000000000001</v>
      </c>
      <c r="M5921" s="275">
        <v>0.16833999999999999</v>
      </c>
      <c r="N5921" s="276">
        <v>3.6956521739130554</v>
      </c>
      <c r="O5921" s="273"/>
      <c r="P5921" s="273"/>
      <c r="R5921" s="280"/>
    </row>
    <row r="5922" spans="1:18" s="11" customFormat="1">
      <c r="A5922" s="271">
        <v>5919</v>
      </c>
      <c r="C5922" s="272" t="s">
        <v>729</v>
      </c>
      <c r="D5922" s="272" t="s">
        <v>1383</v>
      </c>
      <c r="E5922" s="272"/>
      <c r="F5922" s="273" t="s">
        <v>5517</v>
      </c>
      <c r="G5922" s="274">
        <v>305411340301</v>
      </c>
      <c r="H5922" s="273" t="s">
        <v>9760</v>
      </c>
      <c r="I5922" s="273" t="s">
        <v>5750</v>
      </c>
      <c r="J5922" s="273" t="s">
        <v>373</v>
      </c>
      <c r="K5922" s="275">
        <v>0.87960000000000005</v>
      </c>
      <c r="L5922" s="275">
        <v>0.87960000000000005</v>
      </c>
      <c r="M5922" s="275">
        <v>0.84766900000000001</v>
      </c>
      <c r="N5922" s="276">
        <v>3.6301728058208327</v>
      </c>
      <c r="O5922" s="273"/>
      <c r="P5922" s="273"/>
      <c r="R5922" s="280"/>
    </row>
    <row r="5923" spans="1:18" s="11" customFormat="1">
      <c r="A5923" s="271">
        <v>5920</v>
      </c>
      <c r="C5923" s="272" t="s">
        <v>729</v>
      </c>
      <c r="D5923" s="272" t="s">
        <v>1383</v>
      </c>
      <c r="E5923" s="272"/>
      <c r="F5923" s="273" t="s">
        <v>9756</v>
      </c>
      <c r="G5923" s="274">
        <v>305411340201</v>
      </c>
      <c r="H5923" s="273" t="s">
        <v>9761</v>
      </c>
      <c r="I5923" s="273" t="s">
        <v>5750</v>
      </c>
      <c r="J5923" s="273" t="s">
        <v>373</v>
      </c>
      <c r="K5923" s="275">
        <v>0.53359999999999996</v>
      </c>
      <c r="L5923" s="275">
        <v>0.53359999999999996</v>
      </c>
      <c r="M5923" s="275">
        <v>0.51633399999999996</v>
      </c>
      <c r="N5923" s="276">
        <v>3.2357571214392813</v>
      </c>
      <c r="O5923" s="273"/>
      <c r="P5923" s="273"/>
      <c r="R5923" s="280"/>
    </row>
    <row r="5924" spans="1:18" s="11" customFormat="1">
      <c r="A5924" s="271">
        <v>5921</v>
      </c>
      <c r="C5924" s="272" t="s">
        <v>729</v>
      </c>
      <c r="D5924" s="272" t="s">
        <v>1383</v>
      </c>
      <c r="E5924" s="272"/>
      <c r="F5924" s="273" t="s">
        <v>9756</v>
      </c>
      <c r="G5924" s="274">
        <v>305411340202</v>
      </c>
      <c r="H5924" s="273" t="s">
        <v>9762</v>
      </c>
      <c r="I5924" s="273" t="s">
        <v>5750</v>
      </c>
      <c r="J5924" s="273" t="s">
        <v>373</v>
      </c>
      <c r="K5924" s="275">
        <v>0.41670000000000001</v>
      </c>
      <c r="L5924" s="275">
        <v>0.41670000000000001</v>
      </c>
      <c r="M5924" s="275">
        <v>0.40615899999999999</v>
      </c>
      <c r="N5924" s="276">
        <v>2.5296376289896862</v>
      </c>
      <c r="O5924" s="273"/>
      <c r="P5924" s="273"/>
      <c r="R5924" s="280"/>
    </row>
    <row r="5925" spans="1:18" s="11" customFormat="1">
      <c r="A5925" s="271">
        <v>5922</v>
      </c>
      <c r="C5925" s="272" t="s">
        <v>729</v>
      </c>
      <c r="D5925" s="272" t="s">
        <v>1383</v>
      </c>
      <c r="E5925" s="272"/>
      <c r="F5925" s="273" t="s">
        <v>5528</v>
      </c>
      <c r="G5925" s="274">
        <v>305421240208</v>
      </c>
      <c r="H5925" s="273" t="s">
        <v>9763</v>
      </c>
      <c r="I5925" s="273" t="s">
        <v>5750</v>
      </c>
      <c r="J5925" s="273" t="s">
        <v>373</v>
      </c>
      <c r="K5925" s="275">
        <v>0.89700000000000002</v>
      </c>
      <c r="L5925" s="275">
        <v>0.89700000000000002</v>
      </c>
      <c r="M5925" s="275">
        <v>0.88253800000000004</v>
      </c>
      <c r="N5925" s="276">
        <v>1.6122630992196181</v>
      </c>
      <c r="O5925" s="273"/>
      <c r="P5925" s="273"/>
      <c r="R5925" s="280"/>
    </row>
    <row r="5926" spans="1:18" s="11" customFormat="1">
      <c r="A5926" s="271">
        <v>5923</v>
      </c>
      <c r="C5926" s="272" t="s">
        <v>729</v>
      </c>
      <c r="D5926" s="272" t="s">
        <v>1383</v>
      </c>
      <c r="E5926" s="272"/>
      <c r="F5926" s="273" t="s">
        <v>5534</v>
      </c>
      <c r="G5926" s="274">
        <v>305421440201</v>
      </c>
      <c r="H5926" s="273" t="s">
        <v>9764</v>
      </c>
      <c r="I5926" s="273" t="s">
        <v>5750</v>
      </c>
      <c r="J5926" s="273" t="s">
        <v>373</v>
      </c>
      <c r="K5926" s="275">
        <v>0.75960000000000005</v>
      </c>
      <c r="L5926" s="275">
        <v>0.75960000000000005</v>
      </c>
      <c r="M5926" s="275">
        <v>0.55176800000000004</v>
      </c>
      <c r="N5926" s="276">
        <v>27.360716166403371</v>
      </c>
      <c r="O5926" s="273"/>
      <c r="P5926" s="273"/>
      <c r="R5926" s="280"/>
    </row>
    <row r="5927" spans="1:18" s="11" customFormat="1">
      <c r="A5927" s="271">
        <v>5924</v>
      </c>
      <c r="C5927" s="272" t="s">
        <v>729</v>
      </c>
      <c r="D5927" s="272" t="s">
        <v>1383</v>
      </c>
      <c r="E5927" s="272"/>
      <c r="F5927" s="273" t="s">
        <v>5534</v>
      </c>
      <c r="G5927" s="274">
        <v>305421440202</v>
      </c>
      <c r="H5927" s="273" t="s">
        <v>9765</v>
      </c>
      <c r="I5927" s="273" t="s">
        <v>5750</v>
      </c>
      <c r="J5927" s="273" t="s">
        <v>373</v>
      </c>
      <c r="K5927" s="275">
        <v>0.44619999999999999</v>
      </c>
      <c r="L5927" s="275">
        <v>0.44619999999999999</v>
      </c>
      <c r="M5927" s="275">
        <v>0.344051</v>
      </c>
      <c r="N5927" s="276">
        <v>22.893097265800087</v>
      </c>
      <c r="O5927" s="273"/>
      <c r="P5927" s="273"/>
      <c r="R5927" s="280"/>
    </row>
    <row r="5928" spans="1:18" s="11" customFormat="1">
      <c r="A5928" s="271">
        <v>5925</v>
      </c>
      <c r="C5928" s="272" t="s">
        <v>729</v>
      </c>
      <c r="D5928" s="272" t="s">
        <v>1383</v>
      </c>
      <c r="E5928" s="272"/>
      <c r="F5928" s="273" t="s">
        <v>5524</v>
      </c>
      <c r="G5928" s="274">
        <v>305421140301</v>
      </c>
      <c r="H5928" s="273" t="s">
        <v>9766</v>
      </c>
      <c r="I5928" s="273" t="s">
        <v>5750</v>
      </c>
      <c r="J5928" s="273" t="s">
        <v>373</v>
      </c>
      <c r="K5928" s="275">
        <v>0.74419999999999997</v>
      </c>
      <c r="L5928" s="275">
        <v>0.74419999999999997</v>
      </c>
      <c r="M5928" s="275">
        <v>0.61365499999999995</v>
      </c>
      <c r="N5928" s="276">
        <v>17.541655468959959</v>
      </c>
      <c r="O5928" s="273"/>
      <c r="P5928" s="273"/>
      <c r="R5928" s="280"/>
    </row>
    <row r="5929" spans="1:18" s="11" customFormat="1">
      <c r="A5929" s="271">
        <v>5926</v>
      </c>
      <c r="C5929" s="272" t="s">
        <v>729</v>
      </c>
      <c r="D5929" s="272" t="s">
        <v>1383</v>
      </c>
      <c r="E5929" s="272"/>
      <c r="F5929" s="273" t="s">
        <v>5531</v>
      </c>
      <c r="G5929" s="274">
        <v>305421240303</v>
      </c>
      <c r="H5929" s="273" t="s">
        <v>9767</v>
      </c>
      <c r="I5929" s="273" t="s">
        <v>5750</v>
      </c>
      <c r="J5929" s="273" t="s">
        <v>373</v>
      </c>
      <c r="K5929" s="275">
        <v>0.41239999999999999</v>
      </c>
      <c r="L5929" s="275">
        <v>0.41239999999999999</v>
      </c>
      <c r="M5929" s="275">
        <v>0.35124300000000003</v>
      </c>
      <c r="N5929" s="276">
        <v>14.82953443258971</v>
      </c>
      <c r="O5929" s="273"/>
      <c r="P5929" s="273"/>
      <c r="R5929" s="280"/>
    </row>
    <row r="5930" spans="1:18" s="11" customFormat="1">
      <c r="A5930" s="271">
        <v>5927</v>
      </c>
      <c r="C5930" s="272" t="s">
        <v>729</v>
      </c>
      <c r="D5930" s="272" t="s">
        <v>1383</v>
      </c>
      <c r="E5930" s="272"/>
      <c r="F5930" s="273" t="s">
        <v>5524</v>
      </c>
      <c r="G5930" s="274">
        <v>305421140302</v>
      </c>
      <c r="H5930" s="273" t="s">
        <v>9768</v>
      </c>
      <c r="I5930" s="273" t="s">
        <v>5750</v>
      </c>
      <c r="J5930" s="273" t="s">
        <v>373</v>
      </c>
      <c r="K5930" s="275">
        <v>0.69540000000000002</v>
      </c>
      <c r="L5930" s="275">
        <v>0.69540000000000002</v>
      </c>
      <c r="M5930" s="275">
        <v>0.60313799999999995</v>
      </c>
      <c r="N5930" s="276">
        <v>13.267471958584999</v>
      </c>
      <c r="O5930" s="273"/>
      <c r="P5930" s="273"/>
      <c r="R5930" s="280"/>
    </row>
    <row r="5931" spans="1:18" s="11" customFormat="1">
      <c r="A5931" s="271">
        <v>5928</v>
      </c>
      <c r="C5931" s="272" t="s">
        <v>729</v>
      </c>
      <c r="D5931" s="272" t="s">
        <v>1383</v>
      </c>
      <c r="E5931" s="272"/>
      <c r="F5931" s="273" t="s">
        <v>5544</v>
      </c>
      <c r="G5931" s="274">
        <v>305421440103</v>
      </c>
      <c r="H5931" s="273" t="s">
        <v>9769</v>
      </c>
      <c r="I5931" s="273" t="s">
        <v>5750</v>
      </c>
      <c r="J5931" s="273" t="s">
        <v>373</v>
      </c>
      <c r="K5931" s="275">
        <v>0.63971999999999996</v>
      </c>
      <c r="L5931" s="275">
        <v>0.63971999999999996</v>
      </c>
      <c r="M5931" s="275">
        <v>0.55781999999999998</v>
      </c>
      <c r="N5931" s="276">
        <v>12.802476083286434</v>
      </c>
      <c r="O5931" s="273"/>
      <c r="P5931" s="273"/>
      <c r="R5931" s="280"/>
    </row>
    <row r="5932" spans="1:18" s="11" customFormat="1">
      <c r="A5932" s="271">
        <v>5929</v>
      </c>
      <c r="C5932" s="272" t="s">
        <v>729</v>
      </c>
      <c r="D5932" s="272" t="s">
        <v>1383</v>
      </c>
      <c r="E5932" s="272"/>
      <c r="F5932" s="273" t="s">
        <v>5524</v>
      </c>
      <c r="G5932" s="274">
        <v>305421140304</v>
      </c>
      <c r="H5932" s="273" t="s">
        <v>9770</v>
      </c>
      <c r="I5932" s="273" t="s">
        <v>5750</v>
      </c>
      <c r="J5932" s="273" t="s">
        <v>373</v>
      </c>
      <c r="K5932" s="275">
        <v>0.25219999999999998</v>
      </c>
      <c r="L5932" s="275">
        <v>0.25219999999999998</v>
      </c>
      <c r="M5932" s="275">
        <v>0.21996599999999999</v>
      </c>
      <c r="N5932" s="276">
        <v>12.781126090404435</v>
      </c>
      <c r="O5932" s="273"/>
      <c r="P5932" s="273"/>
      <c r="R5932" s="280"/>
    </row>
    <row r="5933" spans="1:18" s="11" customFormat="1">
      <c r="A5933" s="271">
        <v>5930</v>
      </c>
      <c r="C5933" s="272" t="s">
        <v>729</v>
      </c>
      <c r="D5933" s="272" t="s">
        <v>1383</v>
      </c>
      <c r="E5933" s="272"/>
      <c r="F5933" s="273" t="s">
        <v>9771</v>
      </c>
      <c r="G5933" s="274">
        <v>305421140203</v>
      </c>
      <c r="H5933" s="273" t="s">
        <v>9772</v>
      </c>
      <c r="I5933" s="273" t="s">
        <v>5750</v>
      </c>
      <c r="J5933" s="273" t="s">
        <v>373</v>
      </c>
      <c r="K5933" s="275">
        <v>0.61799999999999999</v>
      </c>
      <c r="L5933" s="275">
        <v>0.61799999999999999</v>
      </c>
      <c r="M5933" s="275">
        <v>0.54151400000000005</v>
      </c>
      <c r="N5933" s="276">
        <v>12.376375404530735</v>
      </c>
      <c r="O5933" s="273"/>
      <c r="P5933" s="273"/>
      <c r="R5933" s="280"/>
    </row>
    <row r="5934" spans="1:18" s="11" customFormat="1">
      <c r="A5934" s="271">
        <v>5931</v>
      </c>
      <c r="C5934" s="272" t="s">
        <v>729</v>
      </c>
      <c r="D5934" s="272" t="s">
        <v>1383</v>
      </c>
      <c r="E5934" s="272"/>
      <c r="F5934" s="273" t="s">
        <v>9771</v>
      </c>
      <c r="G5934" s="274">
        <v>305421140202</v>
      </c>
      <c r="H5934" s="273" t="s">
        <v>9773</v>
      </c>
      <c r="I5934" s="273" t="s">
        <v>5750</v>
      </c>
      <c r="J5934" s="273" t="s">
        <v>373</v>
      </c>
      <c r="K5934" s="275">
        <v>1.1464000000000001</v>
      </c>
      <c r="L5934" s="275">
        <v>1.1464000000000001</v>
      </c>
      <c r="M5934" s="275">
        <v>1.0046470000000001</v>
      </c>
      <c r="N5934" s="276">
        <v>12.365055826936496</v>
      </c>
      <c r="O5934" s="273"/>
      <c r="P5934" s="273"/>
      <c r="R5934" s="280"/>
    </row>
    <row r="5935" spans="1:18" s="11" customFormat="1">
      <c r="A5935" s="271">
        <v>5932</v>
      </c>
      <c r="C5935" s="272" t="s">
        <v>729</v>
      </c>
      <c r="D5935" s="272" t="s">
        <v>1383</v>
      </c>
      <c r="E5935" s="272"/>
      <c r="F5935" s="273" t="s">
        <v>9771</v>
      </c>
      <c r="G5935" s="274">
        <v>305421140204</v>
      </c>
      <c r="H5935" s="273" t="s">
        <v>9774</v>
      </c>
      <c r="I5935" s="273" t="s">
        <v>5750</v>
      </c>
      <c r="J5935" s="273" t="s">
        <v>373</v>
      </c>
      <c r="K5935" s="275">
        <v>0.49399999999999999</v>
      </c>
      <c r="L5935" s="275">
        <v>0.49399999999999999</v>
      </c>
      <c r="M5935" s="275">
        <v>0.43687799999999999</v>
      </c>
      <c r="N5935" s="276">
        <v>11.563157894736843</v>
      </c>
      <c r="O5935" s="273"/>
      <c r="P5935" s="273"/>
      <c r="R5935" s="280"/>
    </row>
    <row r="5936" spans="1:18" s="11" customFormat="1">
      <c r="A5936" s="271">
        <v>5933</v>
      </c>
      <c r="C5936" s="272" t="s">
        <v>729</v>
      </c>
      <c r="D5936" s="272" t="s">
        <v>1383</v>
      </c>
      <c r="E5936" s="272"/>
      <c r="F5936" s="273" t="s">
        <v>5526</v>
      </c>
      <c r="G5936" s="274">
        <v>305421140402</v>
      </c>
      <c r="H5936" s="273" t="s">
        <v>9775</v>
      </c>
      <c r="I5936" s="273" t="s">
        <v>5750</v>
      </c>
      <c r="J5936" s="273" t="s">
        <v>373</v>
      </c>
      <c r="K5936" s="275">
        <v>0.51219999999999999</v>
      </c>
      <c r="L5936" s="275">
        <v>0.51219999999999999</v>
      </c>
      <c r="M5936" s="275">
        <v>0.45995599999999998</v>
      </c>
      <c r="N5936" s="276">
        <v>10.199921905505665</v>
      </c>
      <c r="O5936" s="273"/>
      <c r="P5936" s="273"/>
      <c r="R5936" s="280"/>
    </row>
    <row r="5937" spans="1:18" s="11" customFormat="1">
      <c r="A5937" s="271">
        <v>5934</v>
      </c>
      <c r="C5937" s="272" t="s">
        <v>729</v>
      </c>
      <c r="D5937" s="272" t="s">
        <v>1383</v>
      </c>
      <c r="E5937" s="272"/>
      <c r="F5937" s="273" t="s">
        <v>5552</v>
      </c>
      <c r="G5937" s="274">
        <v>305421140102</v>
      </c>
      <c r="H5937" s="273" t="s">
        <v>9776</v>
      </c>
      <c r="I5937" s="273" t="s">
        <v>5750</v>
      </c>
      <c r="J5937" s="273" t="s">
        <v>373</v>
      </c>
      <c r="K5937" s="275">
        <v>1.08195</v>
      </c>
      <c r="L5937" s="275">
        <v>1.08195</v>
      </c>
      <c r="M5937" s="275">
        <v>0.97556799999999999</v>
      </c>
      <c r="N5937" s="276">
        <v>9.8324321826332071</v>
      </c>
      <c r="O5937" s="273"/>
      <c r="P5937" s="273"/>
      <c r="R5937" s="280"/>
    </row>
    <row r="5938" spans="1:18" s="11" customFormat="1">
      <c r="A5938" s="271">
        <v>5935</v>
      </c>
      <c r="C5938" s="272" t="s">
        <v>729</v>
      </c>
      <c r="D5938" s="272" t="s">
        <v>1383</v>
      </c>
      <c r="E5938" s="272"/>
      <c r="F5938" s="273" t="s">
        <v>9771</v>
      </c>
      <c r="G5938" s="274">
        <v>305421140201</v>
      </c>
      <c r="H5938" s="273" t="s">
        <v>9777</v>
      </c>
      <c r="I5938" s="273" t="s">
        <v>5750</v>
      </c>
      <c r="J5938" s="273" t="s">
        <v>373</v>
      </c>
      <c r="K5938" s="275">
        <v>0.85519999999999996</v>
      </c>
      <c r="L5938" s="275">
        <v>0.85519999999999996</v>
      </c>
      <c r="M5938" s="275">
        <v>0.78069699999999997</v>
      </c>
      <c r="N5938" s="276">
        <v>8.7117633302151525</v>
      </c>
      <c r="O5938" s="273"/>
      <c r="P5938" s="273"/>
      <c r="R5938" s="280"/>
    </row>
    <row r="5939" spans="1:18" s="11" customFormat="1">
      <c r="A5939" s="271">
        <v>5936</v>
      </c>
      <c r="C5939" s="272" t="s">
        <v>729</v>
      </c>
      <c r="D5939" s="272" t="s">
        <v>1383</v>
      </c>
      <c r="E5939" s="272"/>
      <c r="F5939" s="273" t="s">
        <v>5526</v>
      </c>
      <c r="G5939" s="274">
        <v>305421140401</v>
      </c>
      <c r="H5939" s="273" t="s">
        <v>9778</v>
      </c>
      <c r="I5939" s="273" t="s">
        <v>5750</v>
      </c>
      <c r="J5939" s="273" t="s">
        <v>373</v>
      </c>
      <c r="K5939" s="275">
        <v>0.58940000000000003</v>
      </c>
      <c r="L5939" s="275">
        <v>0.58940000000000003</v>
      </c>
      <c r="M5939" s="275">
        <v>0.54326799999999997</v>
      </c>
      <c r="N5939" s="276">
        <v>7.8269426535459887</v>
      </c>
      <c r="O5939" s="273"/>
      <c r="P5939" s="273"/>
      <c r="R5939" s="280"/>
    </row>
    <row r="5940" spans="1:18" s="11" customFormat="1">
      <c r="A5940" s="271">
        <v>5937</v>
      </c>
      <c r="C5940" s="272" t="s">
        <v>729</v>
      </c>
      <c r="D5940" s="272" t="s">
        <v>1383</v>
      </c>
      <c r="E5940" s="272"/>
      <c r="F5940" s="273" t="s">
        <v>5539</v>
      </c>
      <c r="G5940" s="274">
        <v>305421340204</v>
      </c>
      <c r="H5940" s="273" t="s">
        <v>9779</v>
      </c>
      <c r="I5940" s="273" t="s">
        <v>5750</v>
      </c>
      <c r="J5940" s="273" t="s">
        <v>373</v>
      </c>
      <c r="K5940" s="275">
        <v>0.2732</v>
      </c>
      <c r="L5940" s="275">
        <v>0.2732</v>
      </c>
      <c r="M5940" s="275">
        <v>0.25347999999999998</v>
      </c>
      <c r="N5940" s="276">
        <v>7.2181551976574001</v>
      </c>
      <c r="O5940" s="273"/>
      <c r="P5940" s="273"/>
      <c r="R5940" s="280"/>
    </row>
    <row r="5941" spans="1:18" s="11" customFormat="1">
      <c r="A5941" s="271">
        <v>5938</v>
      </c>
      <c r="C5941" s="272" t="s">
        <v>729</v>
      </c>
      <c r="D5941" s="272" t="s">
        <v>1383</v>
      </c>
      <c r="E5941" s="272"/>
      <c r="F5941" s="273" t="s">
        <v>5528</v>
      </c>
      <c r="G5941" s="274">
        <v>305421240209</v>
      </c>
      <c r="H5941" s="273" t="s">
        <v>9780</v>
      </c>
      <c r="I5941" s="273" t="s">
        <v>5750</v>
      </c>
      <c r="J5941" s="273" t="s">
        <v>373</v>
      </c>
      <c r="K5941" s="275">
        <v>0.86778</v>
      </c>
      <c r="L5941" s="275">
        <v>0.86778</v>
      </c>
      <c r="M5941" s="275">
        <v>0.82325599999999999</v>
      </c>
      <c r="N5941" s="276">
        <v>5.130793519094702</v>
      </c>
      <c r="O5941" s="273"/>
      <c r="P5941" s="273"/>
      <c r="R5941" s="280"/>
    </row>
    <row r="5942" spans="1:18" s="11" customFormat="1">
      <c r="A5942" s="271">
        <v>5939</v>
      </c>
      <c r="C5942" s="272" t="s">
        <v>729</v>
      </c>
      <c r="D5942" s="272" t="s">
        <v>1383</v>
      </c>
      <c r="E5942" s="272"/>
      <c r="F5942" s="273" t="s">
        <v>5544</v>
      </c>
      <c r="G5942" s="274">
        <v>305421440106</v>
      </c>
      <c r="H5942" s="273" t="s">
        <v>9781</v>
      </c>
      <c r="I5942" s="273" t="s">
        <v>5750</v>
      </c>
      <c r="J5942" s="273" t="s">
        <v>373</v>
      </c>
      <c r="K5942" s="275">
        <v>0.65202000000000004</v>
      </c>
      <c r="L5942" s="275">
        <v>0.65202000000000004</v>
      </c>
      <c r="M5942" s="275">
        <v>0.62005999999999994</v>
      </c>
      <c r="N5942" s="276">
        <v>4.9016901322045481</v>
      </c>
      <c r="O5942" s="273"/>
      <c r="P5942" s="273"/>
      <c r="R5942" s="280"/>
    </row>
    <row r="5943" spans="1:18" s="11" customFormat="1">
      <c r="A5943" s="271">
        <v>5940</v>
      </c>
      <c r="C5943" s="272" t="s">
        <v>729</v>
      </c>
      <c r="D5943" s="272" t="s">
        <v>1383</v>
      </c>
      <c r="E5943" s="272"/>
      <c r="F5943" s="273" t="s">
        <v>5544</v>
      </c>
      <c r="G5943" s="274">
        <v>305421440104</v>
      </c>
      <c r="H5943" s="273" t="s">
        <v>9782</v>
      </c>
      <c r="I5943" s="273" t="s">
        <v>5750</v>
      </c>
      <c r="J5943" s="273" t="s">
        <v>373</v>
      </c>
      <c r="K5943" s="275">
        <v>0.69199999999999995</v>
      </c>
      <c r="L5943" s="275">
        <v>0.69199999999999995</v>
      </c>
      <c r="M5943" s="275">
        <v>0.69066099999999997</v>
      </c>
      <c r="N5943" s="276">
        <v>0.19349710982658658</v>
      </c>
      <c r="O5943" s="273"/>
      <c r="P5943" s="273"/>
      <c r="R5943" s="280"/>
    </row>
    <row r="5944" spans="1:18" s="11" customFormat="1">
      <c r="A5944" s="271">
        <v>5941</v>
      </c>
      <c r="C5944" s="272" t="s">
        <v>729</v>
      </c>
      <c r="D5944" s="272" t="s">
        <v>1383</v>
      </c>
      <c r="E5944" s="272"/>
      <c r="F5944" s="273" t="s">
        <v>9783</v>
      </c>
      <c r="G5944" s="274">
        <v>305421440302</v>
      </c>
      <c r="H5944" s="273" t="s">
        <v>9784</v>
      </c>
      <c r="I5944" s="273" t="s">
        <v>5750</v>
      </c>
      <c r="J5944" s="273" t="s">
        <v>373</v>
      </c>
      <c r="K5944" s="275">
        <v>1.326908</v>
      </c>
      <c r="L5944" s="275">
        <v>1.326908</v>
      </c>
      <c r="M5944" s="275">
        <v>1.310198</v>
      </c>
      <c r="N5944" s="276">
        <v>1.2593186566061854</v>
      </c>
      <c r="O5944" s="273"/>
      <c r="P5944" s="273"/>
      <c r="R5944" s="280"/>
    </row>
    <row r="5945" spans="1:18" s="11" customFormat="1">
      <c r="A5945" s="271">
        <v>5942</v>
      </c>
      <c r="C5945" s="272" t="s">
        <v>729</v>
      </c>
      <c r="D5945" s="272" t="s">
        <v>1383</v>
      </c>
      <c r="E5945" s="272"/>
      <c r="F5945" s="273" t="s">
        <v>5544</v>
      </c>
      <c r="G5945" s="274">
        <v>305421440101</v>
      </c>
      <c r="H5945" s="273" t="s">
        <v>9630</v>
      </c>
      <c r="I5945" s="273" t="s">
        <v>5750</v>
      </c>
      <c r="J5945" s="273" t="s">
        <v>373</v>
      </c>
      <c r="K5945" s="275">
        <v>0.16386500000000001</v>
      </c>
      <c r="L5945" s="275">
        <v>0.16386500000000001</v>
      </c>
      <c r="M5945" s="275">
        <v>0.16359000000000001</v>
      </c>
      <c r="N5945" s="276">
        <v>0.16782107222408532</v>
      </c>
      <c r="O5945" s="273"/>
      <c r="P5945" s="273"/>
      <c r="R5945" s="280"/>
    </row>
    <row r="5946" spans="1:18" s="11" customFormat="1">
      <c r="A5946" s="271">
        <v>5943</v>
      </c>
      <c r="C5946" s="272" t="s">
        <v>729</v>
      </c>
      <c r="D5946" s="272" t="s">
        <v>1383</v>
      </c>
      <c r="E5946" s="272"/>
      <c r="F5946" s="273" t="s">
        <v>9783</v>
      </c>
      <c r="G5946" s="274">
        <v>305421440303</v>
      </c>
      <c r="H5946" s="273" t="s">
        <v>9785</v>
      </c>
      <c r="I5946" s="273" t="s">
        <v>5750</v>
      </c>
      <c r="J5946" s="273" t="s">
        <v>373</v>
      </c>
      <c r="K5946" s="275">
        <v>1.2817000000000001</v>
      </c>
      <c r="L5946" s="275">
        <v>1.2817000000000001</v>
      </c>
      <c r="M5946" s="275">
        <v>1.2464740000000001</v>
      </c>
      <c r="N5946" s="276">
        <v>2.7483810564094546</v>
      </c>
      <c r="O5946" s="273"/>
      <c r="P5946" s="273"/>
      <c r="R5946" s="280"/>
    </row>
    <row r="5947" spans="1:18" s="11" customFormat="1">
      <c r="A5947" s="271">
        <v>5944</v>
      </c>
      <c r="C5947" s="272" t="s">
        <v>729</v>
      </c>
      <c r="D5947" s="272" t="s">
        <v>1383</v>
      </c>
      <c r="E5947" s="272"/>
      <c r="F5947" s="273" t="s">
        <v>9783</v>
      </c>
      <c r="G5947" s="274">
        <v>305421440301</v>
      </c>
      <c r="H5947" s="273" t="s">
        <v>9786</v>
      </c>
      <c r="I5947" s="273" t="s">
        <v>5750</v>
      </c>
      <c r="J5947" s="273" t="s">
        <v>373</v>
      </c>
      <c r="K5947" s="275">
        <v>0.64312999999999998</v>
      </c>
      <c r="L5947" s="275">
        <v>0.64312999999999998</v>
      </c>
      <c r="M5947" s="275">
        <v>0.62637100000000001</v>
      </c>
      <c r="N5947" s="276">
        <v>2.605849517204915</v>
      </c>
      <c r="O5947" s="273"/>
      <c r="P5947" s="273"/>
      <c r="R5947" s="280"/>
    </row>
    <row r="5948" spans="1:18" s="11" customFormat="1">
      <c r="A5948" s="271">
        <v>5945</v>
      </c>
      <c r="C5948" s="272" t="s">
        <v>729</v>
      </c>
      <c r="D5948" s="272" t="s">
        <v>1383</v>
      </c>
      <c r="E5948" s="272"/>
      <c r="F5948" s="273" t="s">
        <v>5534</v>
      </c>
      <c r="G5948" s="274">
        <v>305421440204</v>
      </c>
      <c r="H5948" s="273" t="s">
        <v>9787</v>
      </c>
      <c r="I5948" s="273" t="s">
        <v>5750</v>
      </c>
      <c r="J5948" s="273" t="s">
        <v>373</v>
      </c>
      <c r="K5948" s="275">
        <v>0.33200000000000002</v>
      </c>
      <c r="L5948" s="275">
        <v>0.33200000000000002</v>
      </c>
      <c r="M5948" s="275">
        <v>0.323241</v>
      </c>
      <c r="N5948" s="276">
        <v>2.6382530120481977</v>
      </c>
      <c r="O5948" s="273"/>
      <c r="P5948" s="273"/>
      <c r="R5948" s="280"/>
    </row>
    <row r="5949" spans="1:18" s="11" customFormat="1">
      <c r="A5949" s="271">
        <v>5946</v>
      </c>
      <c r="C5949" s="272" t="s">
        <v>729</v>
      </c>
      <c r="D5949" s="272" t="s">
        <v>1383</v>
      </c>
      <c r="E5949" s="272"/>
      <c r="F5949" s="273" t="s">
        <v>9788</v>
      </c>
      <c r="G5949" s="274">
        <v>305422140403</v>
      </c>
      <c r="H5949" s="273" t="s">
        <v>9789</v>
      </c>
      <c r="I5949" s="273" t="s">
        <v>5750</v>
      </c>
      <c r="J5949" s="273" t="s">
        <v>373</v>
      </c>
      <c r="K5949" s="275">
        <v>0.75949999999999995</v>
      </c>
      <c r="L5949" s="275">
        <v>0.75949999999999995</v>
      </c>
      <c r="M5949" s="275">
        <v>0.55176800000000004</v>
      </c>
      <c r="N5949" s="276">
        <v>27.35115207373271</v>
      </c>
      <c r="O5949" s="273"/>
      <c r="P5949" s="273"/>
      <c r="R5949" s="280"/>
    </row>
    <row r="5950" spans="1:18" s="11" customFormat="1">
      <c r="A5950" s="271">
        <v>5947</v>
      </c>
      <c r="C5950" s="272" t="s">
        <v>729</v>
      </c>
      <c r="D5950" s="272" t="s">
        <v>1383</v>
      </c>
      <c r="E5950" s="272"/>
      <c r="F5950" s="273" t="s">
        <v>9790</v>
      </c>
      <c r="G5950" s="274">
        <v>305422140304</v>
      </c>
      <c r="H5950" s="273" t="s">
        <v>9729</v>
      </c>
      <c r="I5950" s="273" t="s">
        <v>5750</v>
      </c>
      <c r="J5950" s="273" t="s">
        <v>373</v>
      </c>
      <c r="K5950" s="275">
        <v>0.62348400000000004</v>
      </c>
      <c r="L5950" s="275">
        <v>0.62348400000000004</v>
      </c>
      <c r="M5950" s="275">
        <v>0.45334099999999999</v>
      </c>
      <c r="N5950" s="276">
        <v>27.289072373950258</v>
      </c>
      <c r="O5950" s="273"/>
      <c r="P5950" s="273"/>
      <c r="R5950" s="280"/>
    </row>
    <row r="5951" spans="1:18" s="11" customFormat="1">
      <c r="A5951" s="271">
        <v>5948</v>
      </c>
      <c r="C5951" s="272" t="s">
        <v>729</v>
      </c>
      <c r="D5951" s="272" t="s">
        <v>1383</v>
      </c>
      <c r="E5951" s="272"/>
      <c r="F5951" s="273" t="s">
        <v>9790</v>
      </c>
      <c r="G5951" s="274">
        <v>305422140301</v>
      </c>
      <c r="H5951" s="273" t="s">
        <v>9791</v>
      </c>
      <c r="I5951" s="273" t="s">
        <v>5750</v>
      </c>
      <c r="J5951" s="273" t="s">
        <v>373</v>
      </c>
      <c r="K5951" s="275">
        <v>1.1931</v>
      </c>
      <c r="L5951" s="275">
        <v>1.1931</v>
      </c>
      <c r="M5951" s="275">
        <v>0.87591600000000003</v>
      </c>
      <c r="N5951" s="276">
        <v>26.584862962031686</v>
      </c>
      <c r="O5951" s="273"/>
      <c r="P5951" s="273"/>
      <c r="R5951" s="280"/>
    </row>
    <row r="5952" spans="1:18" s="11" customFormat="1">
      <c r="A5952" s="271">
        <v>5949</v>
      </c>
      <c r="C5952" s="272" t="s">
        <v>729</v>
      </c>
      <c r="D5952" s="272" t="s">
        <v>1383</v>
      </c>
      <c r="E5952" s="272"/>
      <c r="F5952" s="273" t="s">
        <v>9790</v>
      </c>
      <c r="G5952" s="274">
        <v>305422140302</v>
      </c>
      <c r="H5952" s="273" t="s">
        <v>9792</v>
      </c>
      <c r="I5952" s="273" t="s">
        <v>5750</v>
      </c>
      <c r="J5952" s="273" t="s">
        <v>373</v>
      </c>
      <c r="K5952" s="275">
        <v>0.55330000000000001</v>
      </c>
      <c r="L5952" s="275">
        <v>0.55330000000000001</v>
      </c>
      <c r="M5952" s="275">
        <v>0.40689500000000001</v>
      </c>
      <c r="N5952" s="276">
        <v>26.460328935478039</v>
      </c>
      <c r="O5952" s="273"/>
      <c r="P5952" s="273"/>
      <c r="R5952" s="280"/>
    </row>
    <row r="5953" spans="1:18" s="11" customFormat="1">
      <c r="A5953" s="271">
        <v>5950</v>
      </c>
      <c r="C5953" s="272" t="s">
        <v>729</v>
      </c>
      <c r="D5953" s="272" t="s">
        <v>1383</v>
      </c>
      <c r="E5953" s="272"/>
      <c r="F5953" s="273" t="s">
        <v>9793</v>
      </c>
      <c r="G5953" s="274">
        <v>305422140602</v>
      </c>
      <c r="H5953" s="273" t="s">
        <v>9794</v>
      </c>
      <c r="I5953" s="273" t="s">
        <v>5750</v>
      </c>
      <c r="J5953" s="273" t="s">
        <v>373</v>
      </c>
      <c r="K5953" s="275">
        <v>0.85499999999999998</v>
      </c>
      <c r="L5953" s="275">
        <v>0.85499999999999998</v>
      </c>
      <c r="M5953" s="275">
        <v>0.68279299999999998</v>
      </c>
      <c r="N5953" s="276">
        <v>20.141169590643276</v>
      </c>
      <c r="O5953" s="273"/>
      <c r="P5953" s="273"/>
      <c r="R5953" s="280"/>
    </row>
    <row r="5954" spans="1:18" s="11" customFormat="1">
      <c r="A5954" s="271">
        <v>5951</v>
      </c>
      <c r="C5954" s="272" t="s">
        <v>729</v>
      </c>
      <c r="D5954" s="272" t="s">
        <v>1383</v>
      </c>
      <c r="E5954" s="272"/>
      <c r="F5954" s="273" t="s">
        <v>9788</v>
      </c>
      <c r="G5954" s="274">
        <v>305422140401</v>
      </c>
      <c r="H5954" s="273" t="s">
        <v>9795</v>
      </c>
      <c r="I5954" s="273" t="s">
        <v>5750</v>
      </c>
      <c r="J5954" s="273" t="s">
        <v>373</v>
      </c>
      <c r="K5954" s="275">
        <v>0.7712</v>
      </c>
      <c r="L5954" s="275">
        <v>0.7712</v>
      </c>
      <c r="M5954" s="275">
        <v>0.55966000000000005</v>
      </c>
      <c r="N5954" s="276">
        <v>27.429979253112023</v>
      </c>
      <c r="O5954" s="273"/>
      <c r="P5954" s="273"/>
      <c r="R5954" s="280"/>
    </row>
    <row r="5955" spans="1:18" s="11" customFormat="1">
      <c r="A5955" s="271">
        <v>5952</v>
      </c>
      <c r="C5955" s="272" t="s">
        <v>729</v>
      </c>
      <c r="D5955" s="272" t="s">
        <v>1383</v>
      </c>
      <c r="E5955" s="272"/>
      <c r="F5955" s="273" t="s">
        <v>9790</v>
      </c>
      <c r="G5955" s="274">
        <v>305422140303</v>
      </c>
      <c r="H5955" s="273" t="s">
        <v>9796</v>
      </c>
      <c r="I5955" s="273" t="s">
        <v>5750</v>
      </c>
      <c r="J5955" s="273" t="s">
        <v>373</v>
      </c>
      <c r="K5955" s="275">
        <v>0.73780000000000001</v>
      </c>
      <c r="L5955" s="275">
        <v>0.73780000000000001</v>
      </c>
      <c r="M5955" s="275">
        <v>0.54355200000000004</v>
      </c>
      <c r="N5955" s="276">
        <v>26.328002168609377</v>
      </c>
      <c r="O5955" s="273"/>
      <c r="P5955" s="273"/>
      <c r="R5955" s="280"/>
    </row>
    <row r="5956" spans="1:18" s="11" customFormat="1">
      <c r="A5956" s="271">
        <v>5953</v>
      </c>
      <c r="C5956" s="272" t="s">
        <v>729</v>
      </c>
      <c r="D5956" s="272" t="s">
        <v>1383</v>
      </c>
      <c r="E5956" s="272"/>
      <c r="F5956" s="273" t="s">
        <v>5537</v>
      </c>
      <c r="G5956" s="274">
        <v>305421340103</v>
      </c>
      <c r="H5956" s="273" t="s">
        <v>9797</v>
      </c>
      <c r="I5956" s="273" t="s">
        <v>5750</v>
      </c>
      <c r="J5956" s="273" t="s">
        <v>373</v>
      </c>
      <c r="K5956" s="275">
        <v>0.84840000000000004</v>
      </c>
      <c r="L5956" s="275">
        <v>0.84840000000000004</v>
      </c>
      <c r="M5956" s="275">
        <v>0.62684200000000001</v>
      </c>
      <c r="N5956" s="276">
        <v>26.114804337576619</v>
      </c>
      <c r="O5956" s="273"/>
      <c r="P5956" s="273"/>
      <c r="R5956" s="280"/>
    </row>
    <row r="5957" spans="1:18" s="11" customFormat="1">
      <c r="A5957" s="271">
        <v>5954</v>
      </c>
      <c r="C5957" s="272" t="s">
        <v>729</v>
      </c>
      <c r="D5957" s="272" t="s">
        <v>1383</v>
      </c>
      <c r="E5957" s="272"/>
      <c r="F5957" s="273" t="s">
        <v>9798</v>
      </c>
      <c r="G5957" s="274">
        <v>305422340203</v>
      </c>
      <c r="H5957" s="273" t="s">
        <v>9799</v>
      </c>
      <c r="I5957" s="273" t="s">
        <v>5750</v>
      </c>
      <c r="J5957" s="273" t="s">
        <v>373</v>
      </c>
      <c r="K5957" s="275">
        <v>1.2283999999999999</v>
      </c>
      <c r="L5957" s="275">
        <v>1.2283999999999999</v>
      </c>
      <c r="M5957" s="275">
        <v>0.94685299999999994</v>
      </c>
      <c r="N5957" s="276">
        <v>22.919814392705959</v>
      </c>
      <c r="O5957" s="273"/>
      <c r="P5957" s="273"/>
      <c r="R5957" s="280"/>
    </row>
    <row r="5958" spans="1:18" s="11" customFormat="1">
      <c r="A5958" s="271">
        <v>5955</v>
      </c>
      <c r="C5958" s="272" t="s">
        <v>729</v>
      </c>
      <c r="D5958" s="272" t="s">
        <v>1383</v>
      </c>
      <c r="E5958" s="272"/>
      <c r="F5958" s="273" t="s">
        <v>5569</v>
      </c>
      <c r="G5958" s="274">
        <v>305422340303</v>
      </c>
      <c r="H5958" s="273" t="s">
        <v>6694</v>
      </c>
      <c r="I5958" s="273" t="s">
        <v>5750</v>
      </c>
      <c r="J5958" s="273" t="s">
        <v>373</v>
      </c>
      <c r="K5958" s="275">
        <v>0.91664000000000001</v>
      </c>
      <c r="L5958" s="275">
        <v>0.91664000000000001</v>
      </c>
      <c r="M5958" s="275">
        <v>0.706793</v>
      </c>
      <c r="N5958" s="276">
        <v>22.893065980101241</v>
      </c>
      <c r="O5958" s="273"/>
      <c r="P5958" s="273"/>
      <c r="R5958" s="280"/>
    </row>
    <row r="5959" spans="1:18" s="11" customFormat="1">
      <c r="A5959" s="271">
        <v>5956</v>
      </c>
      <c r="C5959" s="272" t="s">
        <v>729</v>
      </c>
      <c r="D5959" s="272" t="s">
        <v>1383</v>
      </c>
      <c r="E5959" s="272"/>
      <c r="F5959" s="273" t="s">
        <v>5569</v>
      </c>
      <c r="G5959" s="274">
        <v>305422340301</v>
      </c>
      <c r="H5959" s="273" t="s">
        <v>9800</v>
      </c>
      <c r="I5959" s="273" t="s">
        <v>5750</v>
      </c>
      <c r="J5959" s="273" t="s">
        <v>373</v>
      </c>
      <c r="K5959" s="275">
        <v>1.0004</v>
      </c>
      <c r="L5959" s="275">
        <v>1.0004</v>
      </c>
      <c r="M5959" s="275">
        <v>0.80491500000000005</v>
      </c>
      <c r="N5959" s="276">
        <v>19.540683726509389</v>
      </c>
      <c r="O5959" s="273"/>
      <c r="P5959" s="273"/>
      <c r="R5959" s="280"/>
    </row>
    <row r="5960" spans="1:18" s="11" customFormat="1">
      <c r="A5960" s="271">
        <v>5957</v>
      </c>
      <c r="C5960" s="272" t="s">
        <v>729</v>
      </c>
      <c r="D5960" s="272" t="s">
        <v>1383</v>
      </c>
      <c r="E5960" s="272"/>
      <c r="F5960" s="273" t="s">
        <v>9798</v>
      </c>
      <c r="G5960" s="274">
        <v>305422340204</v>
      </c>
      <c r="H5960" s="273" t="s">
        <v>9801</v>
      </c>
      <c r="I5960" s="273" t="s">
        <v>5750</v>
      </c>
      <c r="J5960" s="273" t="s">
        <v>373</v>
      </c>
      <c r="K5960" s="275">
        <v>1.0982000000000001</v>
      </c>
      <c r="L5960" s="275">
        <v>1.0982000000000001</v>
      </c>
      <c r="M5960" s="275">
        <v>0.89830299999999996</v>
      </c>
      <c r="N5960" s="276">
        <v>18.202240029138601</v>
      </c>
      <c r="O5960" s="273"/>
      <c r="P5960" s="273"/>
      <c r="R5960" s="280"/>
    </row>
    <row r="5961" spans="1:18" s="11" customFormat="1">
      <c r="A5961" s="271">
        <v>5958</v>
      </c>
      <c r="C5961" s="272" t="s">
        <v>729</v>
      </c>
      <c r="D5961" s="272" t="s">
        <v>1383</v>
      </c>
      <c r="E5961" s="272"/>
      <c r="F5961" s="273" t="s">
        <v>5571</v>
      </c>
      <c r="G5961" s="274">
        <v>305422140202</v>
      </c>
      <c r="H5961" s="273" t="s">
        <v>9802</v>
      </c>
      <c r="I5961" s="273" t="s">
        <v>5750</v>
      </c>
      <c r="J5961" s="273" t="s">
        <v>373</v>
      </c>
      <c r="K5961" s="275">
        <v>1.486</v>
      </c>
      <c r="L5961" s="275">
        <v>1.486</v>
      </c>
      <c r="M5961" s="275">
        <v>1.2167589999999999</v>
      </c>
      <c r="N5961" s="276">
        <v>18.118506056527593</v>
      </c>
      <c r="O5961" s="273"/>
      <c r="P5961" s="273"/>
      <c r="R5961" s="280"/>
    </row>
    <row r="5962" spans="1:18" s="11" customFormat="1">
      <c r="A5962" s="271">
        <v>5959</v>
      </c>
      <c r="C5962" s="272" t="s">
        <v>729</v>
      </c>
      <c r="D5962" s="272" t="s">
        <v>1383</v>
      </c>
      <c r="E5962" s="272"/>
      <c r="F5962" s="273" t="s">
        <v>9793</v>
      </c>
      <c r="G5962" s="274">
        <v>305422140601</v>
      </c>
      <c r="H5962" s="273" t="s">
        <v>9803</v>
      </c>
      <c r="I5962" s="273" t="s">
        <v>5750</v>
      </c>
      <c r="J5962" s="273" t="s">
        <v>373</v>
      </c>
      <c r="K5962" s="275">
        <v>0.54359999999999997</v>
      </c>
      <c r="L5962" s="275">
        <v>0.54359999999999997</v>
      </c>
      <c r="M5962" s="275">
        <v>0.45636399999999999</v>
      </c>
      <c r="N5962" s="276">
        <v>16.047829286239878</v>
      </c>
      <c r="O5962" s="273"/>
      <c r="P5962" s="273"/>
      <c r="R5962" s="280"/>
    </row>
    <row r="5963" spans="1:18" s="11" customFormat="1">
      <c r="A5963" s="271">
        <v>5960</v>
      </c>
      <c r="C5963" s="272" t="s">
        <v>729</v>
      </c>
      <c r="D5963" s="272" t="s">
        <v>1383</v>
      </c>
      <c r="E5963" s="272"/>
      <c r="F5963" s="273" t="s">
        <v>9788</v>
      </c>
      <c r="G5963" s="274">
        <v>305422140402</v>
      </c>
      <c r="H5963" s="273" t="s">
        <v>9804</v>
      </c>
      <c r="I5963" s="273" t="s">
        <v>5750</v>
      </c>
      <c r="J5963" s="273" t="s">
        <v>373</v>
      </c>
      <c r="K5963" s="275">
        <v>0.58420000000000005</v>
      </c>
      <c r="L5963" s="275">
        <v>0.58420000000000005</v>
      </c>
      <c r="M5963" s="275">
        <v>0.49332399999999998</v>
      </c>
      <c r="N5963" s="276">
        <v>15.555631633002406</v>
      </c>
      <c r="O5963" s="273"/>
      <c r="P5963" s="273"/>
      <c r="R5963" s="280"/>
    </row>
    <row r="5964" spans="1:18" s="11" customFormat="1">
      <c r="A5964" s="271">
        <v>5961</v>
      </c>
      <c r="C5964" s="272" t="s">
        <v>729</v>
      </c>
      <c r="D5964" s="272" t="s">
        <v>1383</v>
      </c>
      <c r="E5964" s="272"/>
      <c r="F5964" s="273" t="s">
        <v>5559</v>
      </c>
      <c r="G5964" s="274">
        <v>305422340405</v>
      </c>
      <c r="H5964" s="273" t="s">
        <v>9805</v>
      </c>
      <c r="I5964" s="273" t="s">
        <v>5750</v>
      </c>
      <c r="J5964" s="273" t="s">
        <v>373</v>
      </c>
      <c r="K5964" s="275">
        <v>1.2061999999999999</v>
      </c>
      <c r="L5964" s="275">
        <v>1.2061999999999999</v>
      </c>
      <c r="M5964" s="275">
        <v>1.043455</v>
      </c>
      <c r="N5964" s="276">
        <v>13.492372740838993</v>
      </c>
      <c r="O5964" s="273"/>
      <c r="P5964" s="273"/>
      <c r="R5964" s="280"/>
    </row>
    <row r="5965" spans="1:18" s="11" customFormat="1">
      <c r="A5965" s="271">
        <v>5962</v>
      </c>
      <c r="C5965" s="272" t="s">
        <v>729</v>
      </c>
      <c r="D5965" s="272" t="s">
        <v>1383</v>
      </c>
      <c r="E5965" s="272"/>
      <c r="F5965" s="273" t="s">
        <v>9798</v>
      </c>
      <c r="G5965" s="274">
        <v>305422340202</v>
      </c>
      <c r="H5965" s="273" t="s">
        <v>9806</v>
      </c>
      <c r="I5965" s="273" t="s">
        <v>5750</v>
      </c>
      <c r="J5965" s="273" t="s">
        <v>373</v>
      </c>
      <c r="K5965" s="275">
        <v>1.3275999999999999</v>
      </c>
      <c r="L5965" s="275">
        <v>1.3275999999999999</v>
      </c>
      <c r="M5965" s="275">
        <v>1.1641600000000001</v>
      </c>
      <c r="N5965" s="276">
        <v>12.310937029225657</v>
      </c>
      <c r="O5965" s="273"/>
      <c r="P5965" s="273"/>
      <c r="R5965" s="280"/>
    </row>
    <row r="5966" spans="1:18" s="11" customFormat="1">
      <c r="A5966" s="271">
        <v>5963</v>
      </c>
      <c r="C5966" s="272" t="s">
        <v>729</v>
      </c>
      <c r="D5966" s="272" t="s">
        <v>1383</v>
      </c>
      <c r="E5966" s="272"/>
      <c r="F5966" s="273" t="s">
        <v>5561</v>
      </c>
      <c r="G5966" s="274">
        <v>305422240301</v>
      </c>
      <c r="H5966" s="273" t="s">
        <v>6694</v>
      </c>
      <c r="I5966" s="273" t="s">
        <v>5750</v>
      </c>
      <c r="J5966" s="273" t="s">
        <v>373</v>
      </c>
      <c r="K5966" s="275">
        <v>1.1944999999999999</v>
      </c>
      <c r="L5966" s="275">
        <v>1.1944999999999999</v>
      </c>
      <c r="M5966" s="275">
        <v>1.057887</v>
      </c>
      <c r="N5966" s="276">
        <v>11.436835496023431</v>
      </c>
      <c r="O5966" s="273"/>
      <c r="P5966" s="273"/>
      <c r="R5966" s="280"/>
    </row>
    <row r="5967" spans="1:18" s="11" customFormat="1">
      <c r="A5967" s="271">
        <v>5964</v>
      </c>
      <c r="C5967" s="272" t="s">
        <v>729</v>
      </c>
      <c r="D5967" s="272" t="s">
        <v>1383</v>
      </c>
      <c r="E5967" s="272"/>
      <c r="F5967" s="273" t="s">
        <v>5557</v>
      </c>
      <c r="G5967" s="274">
        <v>305422140104</v>
      </c>
      <c r="H5967" s="273" t="s">
        <v>9807</v>
      </c>
      <c r="I5967" s="273" t="s">
        <v>5750</v>
      </c>
      <c r="J5967" s="273" t="s">
        <v>373</v>
      </c>
      <c r="K5967" s="275">
        <v>0.77080000000000004</v>
      </c>
      <c r="L5967" s="275">
        <v>0.77080000000000004</v>
      </c>
      <c r="M5967" s="275">
        <v>0.68734200000000001</v>
      </c>
      <c r="N5967" s="276">
        <v>10.827451997924237</v>
      </c>
      <c r="O5967" s="273"/>
      <c r="P5967" s="273"/>
      <c r="R5967" s="280"/>
    </row>
    <row r="5968" spans="1:18" s="11" customFormat="1">
      <c r="A5968" s="271">
        <v>5965</v>
      </c>
      <c r="C5968" s="272" t="s">
        <v>729</v>
      </c>
      <c r="D5968" s="272" t="s">
        <v>1383</v>
      </c>
      <c r="E5968" s="272"/>
      <c r="F5968" s="273" t="s">
        <v>9793</v>
      </c>
      <c r="G5968" s="274">
        <v>305422140603</v>
      </c>
      <c r="H5968" s="273" t="s">
        <v>9808</v>
      </c>
      <c r="I5968" s="273" t="s">
        <v>5750</v>
      </c>
      <c r="J5968" s="273" t="s">
        <v>373</v>
      </c>
      <c r="K5968" s="275">
        <v>0.1812</v>
      </c>
      <c r="L5968" s="275">
        <v>0.1812</v>
      </c>
      <c r="M5968" s="275">
        <v>0.161801</v>
      </c>
      <c r="N5968" s="276">
        <v>10.705849889624725</v>
      </c>
      <c r="O5968" s="273"/>
      <c r="P5968" s="273"/>
      <c r="R5968" s="280"/>
    </row>
    <row r="5969" spans="1:18" s="11" customFormat="1">
      <c r="A5969" s="271">
        <v>5966</v>
      </c>
      <c r="C5969" s="272" t="s">
        <v>729</v>
      </c>
      <c r="D5969" s="272" t="s">
        <v>1383</v>
      </c>
      <c r="E5969" s="272"/>
      <c r="F5969" s="273" t="s">
        <v>5571</v>
      </c>
      <c r="G5969" s="274">
        <v>305422140203</v>
      </c>
      <c r="H5969" s="273" t="s">
        <v>9809</v>
      </c>
      <c r="I5969" s="273" t="s">
        <v>5750</v>
      </c>
      <c r="J5969" s="273" t="s">
        <v>373</v>
      </c>
      <c r="K5969" s="275">
        <v>0.86019999999999996</v>
      </c>
      <c r="L5969" s="275">
        <v>0.86019999999999996</v>
      </c>
      <c r="M5969" s="275">
        <v>0.77026499999999998</v>
      </c>
      <c r="N5969" s="276">
        <v>10.455126714717506</v>
      </c>
      <c r="O5969" s="273"/>
      <c r="P5969" s="273"/>
      <c r="R5969" s="280"/>
    </row>
    <row r="5970" spans="1:18" s="11" customFormat="1">
      <c r="A5970" s="271">
        <v>5967</v>
      </c>
      <c r="C5970" s="272" t="s">
        <v>729</v>
      </c>
      <c r="D5970" s="272" t="s">
        <v>1383</v>
      </c>
      <c r="E5970" s="272"/>
      <c r="F5970" s="273" t="s">
        <v>5559</v>
      </c>
      <c r="G5970" s="274">
        <v>305422340401</v>
      </c>
      <c r="H5970" s="273" t="s">
        <v>9810</v>
      </c>
      <c r="I5970" s="273" t="s">
        <v>5750</v>
      </c>
      <c r="J5970" s="273" t="s">
        <v>373</v>
      </c>
      <c r="K5970" s="275">
        <v>0.55500000000000005</v>
      </c>
      <c r="L5970" s="275">
        <v>0.55500000000000005</v>
      </c>
      <c r="M5970" s="275">
        <v>0.49892399999999998</v>
      </c>
      <c r="N5970" s="276">
        <v>10.103783783783795</v>
      </c>
      <c r="O5970" s="273"/>
      <c r="P5970" s="273"/>
      <c r="R5970" s="280"/>
    </row>
    <row r="5971" spans="1:18" s="11" customFormat="1">
      <c r="A5971" s="271">
        <v>5968</v>
      </c>
      <c r="C5971" s="272" t="s">
        <v>729</v>
      </c>
      <c r="D5971" s="272" t="s">
        <v>1383</v>
      </c>
      <c r="E5971" s="272"/>
      <c r="F5971" s="273" t="s">
        <v>5557</v>
      </c>
      <c r="G5971" s="274">
        <v>305422140102</v>
      </c>
      <c r="H5971" s="273" t="s">
        <v>9811</v>
      </c>
      <c r="I5971" s="273" t="s">
        <v>5750</v>
      </c>
      <c r="J5971" s="273" t="s">
        <v>373</v>
      </c>
      <c r="K5971" s="275">
        <v>0.99219999999999997</v>
      </c>
      <c r="L5971" s="275">
        <v>0.99219999999999997</v>
      </c>
      <c r="M5971" s="275">
        <v>0.89842100000000003</v>
      </c>
      <c r="N5971" s="276">
        <v>9.4516226567224297</v>
      </c>
      <c r="O5971" s="273"/>
      <c r="P5971" s="273"/>
      <c r="R5971" s="280"/>
    </row>
    <row r="5972" spans="1:18" s="11" customFormat="1">
      <c r="A5972" s="271">
        <v>5969</v>
      </c>
      <c r="C5972" s="272" t="s">
        <v>729</v>
      </c>
      <c r="D5972" s="272" t="s">
        <v>1383</v>
      </c>
      <c r="E5972" s="272"/>
      <c r="F5972" s="273" t="s">
        <v>9812</v>
      </c>
      <c r="G5972" s="281">
        <v>305422240202</v>
      </c>
      <c r="H5972" s="273" t="s">
        <v>9813</v>
      </c>
      <c r="I5972" s="273" t="s">
        <v>5750</v>
      </c>
      <c r="J5972" s="273" t="s">
        <v>373</v>
      </c>
      <c r="K5972" s="275">
        <v>1.1858200000000001</v>
      </c>
      <c r="L5972" s="275">
        <v>1.1858200000000001</v>
      </c>
      <c r="M5972" s="275">
        <v>1.075896</v>
      </c>
      <c r="N5972" s="276">
        <v>9.2698723246361272</v>
      </c>
      <c r="O5972" s="273"/>
      <c r="P5972" s="273"/>
      <c r="R5972" s="280"/>
    </row>
    <row r="5973" spans="1:18" s="11" customFormat="1">
      <c r="A5973" s="271">
        <v>5970</v>
      </c>
      <c r="C5973" s="272" t="s">
        <v>729</v>
      </c>
      <c r="D5973" s="272" t="s">
        <v>1383</v>
      </c>
      <c r="E5973" s="272"/>
      <c r="F5973" s="273" t="s">
        <v>5565</v>
      </c>
      <c r="G5973" s="274">
        <v>305422240101</v>
      </c>
      <c r="H5973" s="273" t="s">
        <v>9814</v>
      </c>
      <c r="I5973" s="273" t="s">
        <v>5750</v>
      </c>
      <c r="J5973" s="273" t="s">
        <v>373</v>
      </c>
      <c r="K5973" s="275">
        <v>0.43440000000000001</v>
      </c>
      <c r="L5973" s="275">
        <v>0.43440000000000001</v>
      </c>
      <c r="M5973" s="275">
        <v>0.39899899999999999</v>
      </c>
      <c r="N5973" s="276">
        <v>8.1494014732965034</v>
      </c>
      <c r="O5973" s="273"/>
      <c r="P5973" s="273"/>
      <c r="R5973" s="280"/>
    </row>
    <row r="5974" spans="1:18" s="11" customFormat="1">
      <c r="A5974" s="271">
        <v>5971</v>
      </c>
      <c r="C5974" s="272" t="s">
        <v>729</v>
      </c>
      <c r="D5974" s="272" t="s">
        <v>1383</v>
      </c>
      <c r="E5974" s="272"/>
      <c r="F5974" s="273" t="s">
        <v>9812</v>
      </c>
      <c r="G5974" s="274">
        <v>305422240201</v>
      </c>
      <c r="H5974" s="273" t="s">
        <v>9815</v>
      </c>
      <c r="I5974" s="273" t="s">
        <v>5750</v>
      </c>
      <c r="J5974" s="273" t="s">
        <v>373</v>
      </c>
      <c r="K5974" s="275">
        <v>0.52746999999999999</v>
      </c>
      <c r="L5974" s="275">
        <v>0.52746999999999999</v>
      </c>
      <c r="M5974" s="275">
        <v>0.48692200000000002</v>
      </c>
      <c r="N5974" s="276">
        <v>7.6872618347962867</v>
      </c>
      <c r="O5974" s="273"/>
      <c r="P5974" s="273"/>
      <c r="R5974" s="280"/>
    </row>
    <row r="5975" spans="1:18" s="11" customFormat="1">
      <c r="A5975" s="271">
        <v>5972</v>
      </c>
      <c r="C5975" s="272" t="s">
        <v>729</v>
      </c>
      <c r="D5975" s="272" t="s">
        <v>1383</v>
      </c>
      <c r="E5975" s="272"/>
      <c r="F5975" s="273" t="s">
        <v>5562</v>
      </c>
      <c r="G5975" s="274">
        <v>305422240402</v>
      </c>
      <c r="H5975" s="273" t="s">
        <v>9816</v>
      </c>
      <c r="I5975" s="273" t="s">
        <v>5750</v>
      </c>
      <c r="J5975" s="273" t="s">
        <v>373</v>
      </c>
      <c r="K5975" s="275">
        <v>0.9073</v>
      </c>
      <c r="L5975" s="275">
        <v>0.9073</v>
      </c>
      <c r="M5975" s="275">
        <v>0.84015700000000004</v>
      </c>
      <c r="N5975" s="276">
        <v>7.4003086079576716</v>
      </c>
      <c r="O5975" s="273"/>
      <c r="P5975" s="273"/>
      <c r="R5975" s="280"/>
    </row>
    <row r="5976" spans="1:18" s="11" customFormat="1">
      <c r="A5976" s="271">
        <v>5973</v>
      </c>
      <c r="C5976" s="272" t="s">
        <v>729</v>
      </c>
      <c r="D5976" s="272" t="s">
        <v>1383</v>
      </c>
      <c r="E5976" s="272"/>
      <c r="F5976" s="273" t="s">
        <v>9611</v>
      </c>
      <c r="G5976" s="274">
        <v>305221540202</v>
      </c>
      <c r="H5976" s="273" t="s">
        <v>9817</v>
      </c>
      <c r="I5976" s="273" t="s">
        <v>5750</v>
      </c>
      <c r="J5976" s="273" t="s">
        <v>373</v>
      </c>
      <c r="K5976" s="275">
        <v>0.15140000000000001</v>
      </c>
      <c r="L5976" s="275">
        <v>0.15140000000000001</v>
      </c>
      <c r="M5976" s="275">
        <v>0.14047999999999999</v>
      </c>
      <c r="N5976" s="276">
        <v>7.2126816380449226</v>
      </c>
      <c r="O5976" s="273"/>
      <c r="P5976" s="273"/>
      <c r="R5976" s="280"/>
    </row>
    <row r="5977" spans="1:18" s="11" customFormat="1">
      <c r="A5977" s="271">
        <v>5974</v>
      </c>
      <c r="C5977" s="272" t="s">
        <v>729</v>
      </c>
      <c r="D5977" s="272" t="s">
        <v>1383</v>
      </c>
      <c r="E5977" s="272"/>
      <c r="F5977" s="273" t="s">
        <v>9812</v>
      </c>
      <c r="G5977" s="281">
        <v>305422240203</v>
      </c>
      <c r="H5977" s="273" t="s">
        <v>9629</v>
      </c>
      <c r="I5977" s="273" t="s">
        <v>5750</v>
      </c>
      <c r="J5977" s="273" t="s">
        <v>373</v>
      </c>
      <c r="K5977" s="275">
        <v>0.38219999999999998</v>
      </c>
      <c r="L5977" s="275">
        <v>0.38219999999999998</v>
      </c>
      <c r="M5977" s="275">
        <v>0.35476000000000002</v>
      </c>
      <c r="N5977" s="276">
        <v>7.1794871794871709</v>
      </c>
      <c r="O5977" s="273"/>
      <c r="P5977" s="273"/>
      <c r="R5977" s="280"/>
    </row>
    <row r="5978" spans="1:18" s="11" customFormat="1">
      <c r="A5978" s="271">
        <v>5975</v>
      </c>
      <c r="C5978" s="272" t="s">
        <v>729</v>
      </c>
      <c r="D5978" s="272" t="s">
        <v>1383</v>
      </c>
      <c r="E5978" s="272"/>
      <c r="F5978" s="273" t="s">
        <v>5565</v>
      </c>
      <c r="G5978" s="274">
        <v>305422240104</v>
      </c>
      <c r="H5978" s="273" t="s">
        <v>9818</v>
      </c>
      <c r="I5978" s="273" t="s">
        <v>5750</v>
      </c>
      <c r="J5978" s="273" t="s">
        <v>373</v>
      </c>
      <c r="K5978" s="275">
        <v>0.76349999999999996</v>
      </c>
      <c r="L5978" s="275">
        <v>0.76349999999999996</v>
      </c>
      <c r="M5978" s="275">
        <v>0.71067100000000005</v>
      </c>
      <c r="N5978" s="276">
        <v>6.9193189259986783</v>
      </c>
      <c r="O5978" s="273"/>
      <c r="P5978" s="273"/>
      <c r="R5978" s="280"/>
    </row>
    <row r="5979" spans="1:18" s="11" customFormat="1">
      <c r="A5979" s="271">
        <v>5976</v>
      </c>
      <c r="C5979" s="272" t="s">
        <v>729</v>
      </c>
      <c r="D5979" s="272" t="s">
        <v>1383</v>
      </c>
      <c r="E5979" s="272"/>
      <c r="F5979" s="273" t="s">
        <v>5565</v>
      </c>
      <c r="G5979" s="274">
        <v>305422240102</v>
      </c>
      <c r="H5979" s="273" t="s">
        <v>9819</v>
      </c>
      <c r="I5979" s="273" t="s">
        <v>5750</v>
      </c>
      <c r="J5979" s="273" t="s">
        <v>373</v>
      </c>
      <c r="K5979" s="275">
        <v>0.50039999999999996</v>
      </c>
      <c r="L5979" s="275">
        <v>0.50039999999999996</v>
      </c>
      <c r="M5979" s="275">
        <v>0.465808</v>
      </c>
      <c r="N5979" s="276">
        <v>6.912869704236603</v>
      </c>
      <c r="O5979" s="273"/>
      <c r="P5979" s="273"/>
      <c r="R5979" s="280"/>
    </row>
    <row r="5980" spans="1:18" s="11" customFormat="1">
      <c r="A5980" s="271">
        <v>5977</v>
      </c>
      <c r="C5980" s="272" t="s">
        <v>729</v>
      </c>
      <c r="D5980" s="272" t="s">
        <v>1383</v>
      </c>
      <c r="E5980" s="272"/>
      <c r="F5980" s="273" t="s">
        <v>5562</v>
      </c>
      <c r="G5980" s="274">
        <v>305422240403</v>
      </c>
      <c r="H5980" s="273" t="s">
        <v>9820</v>
      </c>
      <c r="I5980" s="273" t="s">
        <v>5750</v>
      </c>
      <c r="J5980" s="273" t="s">
        <v>373</v>
      </c>
      <c r="K5980" s="275">
        <v>0.46600000000000003</v>
      </c>
      <c r="L5980" s="275">
        <v>0.46600000000000003</v>
      </c>
      <c r="M5980" s="275">
        <v>0.43581500000000001</v>
      </c>
      <c r="N5980" s="276">
        <v>6.4774678111588022</v>
      </c>
      <c r="O5980" s="273"/>
      <c r="P5980" s="273"/>
      <c r="R5980" s="280"/>
    </row>
    <row r="5981" spans="1:18" s="11" customFormat="1">
      <c r="A5981" s="271">
        <v>5978</v>
      </c>
      <c r="C5981" s="272" t="s">
        <v>729</v>
      </c>
      <c r="D5981" s="272" t="s">
        <v>1383</v>
      </c>
      <c r="E5981" s="272"/>
      <c r="F5981" s="273" t="s">
        <v>5561</v>
      </c>
      <c r="G5981" s="274">
        <v>305422240306</v>
      </c>
      <c r="H5981" s="282" t="s">
        <v>9821</v>
      </c>
      <c r="I5981" s="273" t="s">
        <v>5750</v>
      </c>
      <c r="J5981" s="273" t="s">
        <v>373</v>
      </c>
      <c r="K5981" s="275">
        <v>0.29160000000000003</v>
      </c>
      <c r="L5981" s="275">
        <v>0.29160000000000003</v>
      </c>
      <c r="M5981" s="275">
        <v>0.27287699999999998</v>
      </c>
      <c r="N5981" s="276">
        <v>6.4207818930041309</v>
      </c>
      <c r="O5981" s="273"/>
      <c r="P5981" s="273"/>
      <c r="R5981" s="280"/>
    </row>
    <row r="5982" spans="1:18" s="11" customFormat="1">
      <c r="A5982" s="271">
        <v>5979</v>
      </c>
      <c r="C5982" s="272" t="s">
        <v>729</v>
      </c>
      <c r="D5982" s="272" t="s">
        <v>1383</v>
      </c>
      <c r="E5982" s="272"/>
      <c r="F5982" s="273" t="s">
        <v>9822</v>
      </c>
      <c r="G5982" s="274">
        <v>305422140502</v>
      </c>
      <c r="H5982" s="282" t="s">
        <v>9823</v>
      </c>
      <c r="I5982" s="273" t="s">
        <v>5750</v>
      </c>
      <c r="J5982" s="273" t="s">
        <v>373</v>
      </c>
      <c r="K5982" s="275">
        <v>0.36120000000000002</v>
      </c>
      <c r="L5982" s="275">
        <v>0.36120000000000002</v>
      </c>
      <c r="M5982" s="275">
        <v>0.33829300000000001</v>
      </c>
      <c r="N5982" s="276">
        <v>6.3419158361018857</v>
      </c>
      <c r="O5982" s="273"/>
      <c r="P5982" s="273"/>
      <c r="R5982" s="280"/>
    </row>
    <row r="5983" spans="1:18" s="11" customFormat="1">
      <c r="A5983" s="271">
        <v>5980</v>
      </c>
      <c r="C5983" s="272" t="s">
        <v>729</v>
      </c>
      <c r="D5983" s="272" t="s">
        <v>1383</v>
      </c>
      <c r="E5983" s="272"/>
      <c r="F5983" s="273" t="s">
        <v>9824</v>
      </c>
      <c r="G5983" s="274">
        <v>305422340502</v>
      </c>
      <c r="H5983" s="282" t="s">
        <v>9825</v>
      </c>
      <c r="I5983" s="273" t="s">
        <v>5750</v>
      </c>
      <c r="J5983" s="273" t="s">
        <v>373</v>
      </c>
      <c r="K5983" s="275">
        <v>0.52780000000000005</v>
      </c>
      <c r="L5983" s="275">
        <v>0.52780000000000005</v>
      </c>
      <c r="M5983" s="275">
        <v>0.49477500000000002</v>
      </c>
      <c r="N5983" s="276">
        <v>6.2571049640015195</v>
      </c>
      <c r="O5983" s="273"/>
      <c r="P5983" s="273"/>
      <c r="R5983" s="280"/>
    </row>
    <row r="5984" spans="1:18" s="11" customFormat="1">
      <c r="A5984" s="271">
        <v>5981</v>
      </c>
      <c r="C5984" s="272" t="s">
        <v>729</v>
      </c>
      <c r="D5984" s="272" t="s">
        <v>1383</v>
      </c>
      <c r="E5984" s="272"/>
      <c r="F5984" s="273" t="s">
        <v>5565</v>
      </c>
      <c r="G5984" s="274">
        <v>305422240105</v>
      </c>
      <c r="H5984" s="282" t="s">
        <v>9826</v>
      </c>
      <c r="I5984" s="273" t="s">
        <v>5750</v>
      </c>
      <c r="J5984" s="273" t="s">
        <v>373</v>
      </c>
      <c r="K5984" s="275">
        <v>0.55726699999999996</v>
      </c>
      <c r="L5984" s="275">
        <v>0.55726699999999996</v>
      </c>
      <c r="M5984" s="275">
        <v>0.52264699999999997</v>
      </c>
      <c r="N5984" s="276">
        <v>6.2124618899019657</v>
      </c>
      <c r="O5984" s="273"/>
      <c r="P5984" s="273"/>
      <c r="R5984" s="280"/>
    </row>
    <row r="5985" spans="1:18" s="11" customFormat="1">
      <c r="A5985" s="271">
        <v>5982</v>
      </c>
      <c r="C5985" s="272" t="s">
        <v>729</v>
      </c>
      <c r="D5985" s="272" t="s">
        <v>1383</v>
      </c>
      <c r="E5985" s="272"/>
      <c r="F5985" s="273" t="s">
        <v>5561</v>
      </c>
      <c r="G5985" s="274">
        <v>305422240307</v>
      </c>
      <c r="H5985" s="282" t="s">
        <v>9827</v>
      </c>
      <c r="I5985" s="273" t="s">
        <v>5750</v>
      </c>
      <c r="J5985" s="273" t="s">
        <v>373</v>
      </c>
      <c r="K5985" s="275">
        <v>0.91420000000000001</v>
      </c>
      <c r="L5985" s="275">
        <v>0.91420000000000001</v>
      </c>
      <c r="M5985" s="275">
        <v>0.861294</v>
      </c>
      <c r="N5985" s="276">
        <v>5.7871362940275661</v>
      </c>
      <c r="O5985" s="273"/>
      <c r="P5985" s="273"/>
      <c r="R5985" s="280"/>
    </row>
    <row r="5986" spans="1:18" s="11" customFormat="1">
      <c r="A5986" s="271">
        <v>5983</v>
      </c>
      <c r="C5986" s="272" t="s">
        <v>729</v>
      </c>
      <c r="D5986" s="272" t="s">
        <v>1383</v>
      </c>
      <c r="E5986" s="272"/>
      <c r="F5986" s="273" t="s">
        <v>5566</v>
      </c>
      <c r="G5986" s="274">
        <v>305422340101</v>
      </c>
      <c r="H5986" s="282" t="s">
        <v>9828</v>
      </c>
      <c r="I5986" s="273" t="s">
        <v>5750</v>
      </c>
      <c r="J5986" s="273" t="s">
        <v>373</v>
      </c>
      <c r="K5986" s="275">
        <v>0.83779999999999999</v>
      </c>
      <c r="L5986" s="275">
        <v>0.83779999999999999</v>
      </c>
      <c r="M5986" s="275">
        <v>0.79074199999999994</v>
      </c>
      <c r="N5986" s="276">
        <v>5.6168536643590405</v>
      </c>
      <c r="O5986" s="273"/>
      <c r="P5986" s="273"/>
      <c r="R5986" s="280"/>
    </row>
    <row r="5987" spans="1:18" s="11" customFormat="1">
      <c r="A5987" s="271">
        <v>5984</v>
      </c>
      <c r="C5987" s="272" t="s">
        <v>729</v>
      </c>
      <c r="D5987" s="272" t="s">
        <v>1383</v>
      </c>
      <c r="E5987" s="272"/>
      <c r="F5987" s="273" t="s">
        <v>5562</v>
      </c>
      <c r="G5987" s="274">
        <v>305422240401</v>
      </c>
      <c r="H5987" s="282" t="s">
        <v>9704</v>
      </c>
      <c r="I5987" s="273" t="s">
        <v>5750</v>
      </c>
      <c r="J5987" s="273" t="s">
        <v>373</v>
      </c>
      <c r="K5987" s="275">
        <v>0.29089999999999999</v>
      </c>
      <c r="L5987" s="275">
        <v>0.29089999999999999</v>
      </c>
      <c r="M5987" s="275">
        <v>0.27466600000000002</v>
      </c>
      <c r="N5987" s="276">
        <v>5.5806118941216818</v>
      </c>
      <c r="O5987" s="273"/>
      <c r="P5987" s="273"/>
      <c r="R5987" s="280"/>
    </row>
    <row r="5988" spans="1:18" s="11" customFormat="1">
      <c r="A5988" s="271">
        <v>5985</v>
      </c>
      <c r="C5988" s="272" t="s">
        <v>729</v>
      </c>
      <c r="D5988" s="272" t="s">
        <v>1383</v>
      </c>
      <c r="E5988" s="272"/>
      <c r="F5988" s="273" t="s">
        <v>5559</v>
      </c>
      <c r="G5988" s="274">
        <v>305422340403</v>
      </c>
      <c r="H5988" s="282" t="s">
        <v>6811</v>
      </c>
      <c r="I5988" s="273" t="s">
        <v>5750</v>
      </c>
      <c r="J5988" s="273" t="s">
        <v>373</v>
      </c>
      <c r="K5988" s="275">
        <v>0.30868000000000001</v>
      </c>
      <c r="L5988" s="275">
        <v>0.30868000000000001</v>
      </c>
      <c r="M5988" s="275">
        <v>0.29238399999999998</v>
      </c>
      <c r="N5988" s="276">
        <v>5.2792535959569884</v>
      </c>
      <c r="O5988" s="273"/>
      <c r="P5988" s="273"/>
      <c r="R5988" s="280"/>
    </row>
    <row r="5989" spans="1:18" s="11" customFormat="1">
      <c r="A5989" s="271">
        <v>5986</v>
      </c>
      <c r="C5989" s="272" t="s">
        <v>729</v>
      </c>
      <c r="D5989" s="272" t="s">
        <v>1383</v>
      </c>
      <c r="E5989" s="272"/>
      <c r="F5989" s="273" t="s">
        <v>5561</v>
      </c>
      <c r="G5989" s="274">
        <v>305422240303</v>
      </c>
      <c r="H5989" s="282" t="s">
        <v>9829</v>
      </c>
      <c r="I5989" s="273" t="s">
        <v>5750</v>
      </c>
      <c r="J5989" s="273" t="s">
        <v>373</v>
      </c>
      <c r="K5989" s="275">
        <v>0.15387999999999999</v>
      </c>
      <c r="L5989" s="275">
        <v>0.15387999999999999</v>
      </c>
      <c r="M5989" s="275">
        <v>0.14663100000000001</v>
      </c>
      <c r="N5989" s="276">
        <v>4.7108136210033651</v>
      </c>
      <c r="O5989" s="273"/>
      <c r="P5989" s="273"/>
      <c r="R5989" s="280"/>
    </row>
    <row r="5990" spans="1:18" s="11" customFormat="1">
      <c r="A5990" s="271">
        <v>5987</v>
      </c>
      <c r="C5990" s="272" t="s">
        <v>729</v>
      </c>
      <c r="D5990" s="272" t="s">
        <v>1383</v>
      </c>
      <c r="E5990" s="272"/>
      <c r="F5990" s="273" t="s">
        <v>9830</v>
      </c>
      <c r="G5990" s="281">
        <v>305422440101</v>
      </c>
      <c r="H5990" s="282" t="s">
        <v>9831</v>
      </c>
      <c r="I5990" s="273" t="s">
        <v>5750</v>
      </c>
      <c r="J5990" s="273" t="s">
        <v>373</v>
      </c>
      <c r="K5990" s="275">
        <v>0.34360000000000002</v>
      </c>
      <c r="L5990" s="275">
        <v>0.34360000000000002</v>
      </c>
      <c r="M5990" s="275">
        <v>0.32761600000000002</v>
      </c>
      <c r="N5990" s="276">
        <v>4.6519208381839334</v>
      </c>
      <c r="O5990" s="273"/>
      <c r="P5990" s="273"/>
      <c r="R5990" s="280"/>
    </row>
    <row r="5991" spans="1:18" s="11" customFormat="1">
      <c r="A5991" s="271">
        <v>5988</v>
      </c>
      <c r="C5991" s="272" t="s">
        <v>729</v>
      </c>
      <c r="D5991" s="272" t="s">
        <v>1383</v>
      </c>
      <c r="E5991" s="272"/>
      <c r="F5991" s="273" t="s">
        <v>9611</v>
      </c>
      <c r="G5991" s="274">
        <v>305221540201</v>
      </c>
      <c r="H5991" s="282" t="s">
        <v>9832</v>
      </c>
      <c r="I5991" s="273" t="s">
        <v>5750</v>
      </c>
      <c r="J5991" s="273" t="s">
        <v>373</v>
      </c>
      <c r="K5991" s="275">
        <v>0.26633000000000001</v>
      </c>
      <c r="L5991" s="275">
        <v>0.26633000000000001</v>
      </c>
      <c r="M5991" s="275">
        <v>0.253992</v>
      </c>
      <c r="N5991" s="276">
        <v>4.6325986558029566</v>
      </c>
      <c r="O5991" s="273"/>
      <c r="P5991" s="273"/>
      <c r="R5991" s="280"/>
    </row>
    <row r="5992" spans="1:18" s="11" customFormat="1">
      <c r="A5992" s="271">
        <v>5989</v>
      </c>
      <c r="C5992" s="272" t="s">
        <v>729</v>
      </c>
      <c r="D5992" s="272" t="s">
        <v>1383</v>
      </c>
      <c r="E5992" s="272"/>
      <c r="F5992" s="273" t="s">
        <v>5561</v>
      </c>
      <c r="G5992" s="274">
        <v>305422240304</v>
      </c>
      <c r="H5992" s="282" t="s">
        <v>9833</v>
      </c>
      <c r="I5992" s="273" t="s">
        <v>5750</v>
      </c>
      <c r="J5992" s="273" t="s">
        <v>373</v>
      </c>
      <c r="K5992" s="275">
        <v>0.71550000000000002</v>
      </c>
      <c r="L5992" s="275">
        <v>0.71550000000000002</v>
      </c>
      <c r="M5992" s="275">
        <v>0.68398599999999998</v>
      </c>
      <c r="N5992" s="276">
        <v>4.4044723969252324</v>
      </c>
      <c r="O5992" s="273"/>
      <c r="P5992" s="273"/>
      <c r="R5992" s="280"/>
    </row>
    <row r="5993" spans="1:18" s="11" customFormat="1">
      <c r="A5993" s="271">
        <v>5990</v>
      </c>
      <c r="C5993" s="272" t="s">
        <v>729</v>
      </c>
      <c r="D5993" s="272" t="s">
        <v>1383</v>
      </c>
      <c r="E5993" s="272"/>
      <c r="F5993" s="273" t="s">
        <v>5557</v>
      </c>
      <c r="G5993" s="274">
        <v>305422140103</v>
      </c>
      <c r="H5993" s="282" t="s">
        <v>9834</v>
      </c>
      <c r="I5993" s="273" t="s">
        <v>5750</v>
      </c>
      <c r="J5993" s="273" t="s">
        <v>373</v>
      </c>
      <c r="K5993" s="275">
        <v>0.57179999999999997</v>
      </c>
      <c r="L5993" s="275">
        <v>0.57179999999999997</v>
      </c>
      <c r="M5993" s="275">
        <v>0.549925</v>
      </c>
      <c r="N5993" s="276">
        <v>3.8256383350821932</v>
      </c>
      <c r="O5993" s="273"/>
      <c r="P5993" s="273"/>
      <c r="R5993" s="280"/>
    </row>
    <row r="5994" spans="1:18" s="11" customFormat="1">
      <c r="A5994" s="271">
        <v>5991</v>
      </c>
      <c r="C5994" s="272" t="s">
        <v>729</v>
      </c>
      <c r="D5994" s="272" t="s">
        <v>1383</v>
      </c>
      <c r="E5994" s="272"/>
      <c r="F5994" s="273" t="s">
        <v>5571</v>
      </c>
      <c r="G5994" s="274">
        <v>305422140201</v>
      </c>
      <c r="H5994" s="282" t="s">
        <v>9835</v>
      </c>
      <c r="I5994" s="273" t="s">
        <v>5750</v>
      </c>
      <c r="J5994" s="273" t="s">
        <v>373</v>
      </c>
      <c r="K5994" s="275">
        <v>0.93440000000000001</v>
      </c>
      <c r="L5994" s="275">
        <v>0.93440000000000001</v>
      </c>
      <c r="M5994" s="275">
        <v>0.89903200000000005</v>
      </c>
      <c r="N5994" s="276">
        <v>3.7851027397260228</v>
      </c>
      <c r="O5994" s="273"/>
      <c r="P5994" s="273"/>
      <c r="R5994" s="280"/>
    </row>
    <row r="5995" spans="1:18" s="11" customFormat="1">
      <c r="A5995" s="271">
        <v>5992</v>
      </c>
      <c r="C5995" s="272" t="s">
        <v>729</v>
      </c>
      <c r="D5995" s="272" t="s">
        <v>1383</v>
      </c>
      <c r="E5995" s="272"/>
      <c r="F5995" s="273" t="s">
        <v>5569</v>
      </c>
      <c r="G5995" s="274">
        <v>305422340305</v>
      </c>
      <c r="H5995" s="282" t="s">
        <v>9836</v>
      </c>
      <c r="I5995" s="273" t="s">
        <v>5750</v>
      </c>
      <c r="J5995" s="273" t="s">
        <v>373</v>
      </c>
      <c r="K5995" s="275">
        <v>0.13200000000000001</v>
      </c>
      <c r="L5995" s="275">
        <v>0.13200000000000001</v>
      </c>
      <c r="M5995" s="275">
        <v>0.12712399999999999</v>
      </c>
      <c r="N5995" s="276">
        <v>3.6939393939394085</v>
      </c>
      <c r="O5995" s="273"/>
      <c r="P5995" s="273"/>
      <c r="R5995" s="280"/>
    </row>
    <row r="5996" spans="1:18" s="11" customFormat="1">
      <c r="A5996" s="271">
        <v>5993</v>
      </c>
      <c r="C5996" s="272" t="s">
        <v>729</v>
      </c>
      <c r="D5996" s="272" t="s">
        <v>1383</v>
      </c>
      <c r="E5996" s="272"/>
      <c r="F5996" s="273" t="s">
        <v>9822</v>
      </c>
      <c r="G5996" s="274">
        <v>305422140503</v>
      </c>
      <c r="H5996" s="282" t="s">
        <v>9837</v>
      </c>
      <c r="I5996" s="273" t="s">
        <v>5750</v>
      </c>
      <c r="J5996" s="273" t="s">
        <v>373</v>
      </c>
      <c r="K5996" s="275">
        <v>0.29820000000000002</v>
      </c>
      <c r="L5996" s="275">
        <v>0.29820000000000002</v>
      </c>
      <c r="M5996" s="275">
        <v>0.28910200000000003</v>
      </c>
      <c r="N5996" s="276">
        <v>3.0509725016767253</v>
      </c>
      <c r="O5996" s="273"/>
      <c r="P5996" s="273"/>
      <c r="R5996" s="280"/>
    </row>
    <row r="5997" spans="1:18" s="11" customFormat="1">
      <c r="A5997" s="271">
        <v>5994</v>
      </c>
      <c r="C5997" s="272" t="s">
        <v>729</v>
      </c>
      <c r="D5997" s="272" t="s">
        <v>1383</v>
      </c>
      <c r="E5997" s="272"/>
      <c r="F5997" s="273" t="s">
        <v>5569</v>
      </c>
      <c r="G5997" s="274">
        <v>305422340304</v>
      </c>
      <c r="H5997" s="282" t="s">
        <v>9838</v>
      </c>
      <c r="I5997" s="273" t="s">
        <v>5750</v>
      </c>
      <c r="J5997" s="273" t="s">
        <v>373</v>
      </c>
      <c r="K5997" s="275">
        <v>0.3014</v>
      </c>
      <c r="L5997" s="275">
        <v>0.3014</v>
      </c>
      <c r="M5997" s="275">
        <v>0.29830200000000001</v>
      </c>
      <c r="N5997" s="276">
        <v>1.0278699402786959</v>
      </c>
      <c r="O5997" s="273"/>
      <c r="P5997" s="273"/>
      <c r="R5997" s="280"/>
    </row>
    <row r="5998" spans="1:18" s="11" customFormat="1">
      <c r="A5998" s="271">
        <v>5995</v>
      </c>
      <c r="C5998" s="272" t="s">
        <v>729</v>
      </c>
      <c r="D5998" s="272" t="s">
        <v>1383</v>
      </c>
      <c r="E5998" s="272"/>
      <c r="F5998" s="273" t="s">
        <v>9830</v>
      </c>
      <c r="G5998" s="274">
        <v>305422440102</v>
      </c>
      <c r="H5998" s="282" t="s">
        <v>9839</v>
      </c>
      <c r="I5998" s="273" t="s">
        <v>5750</v>
      </c>
      <c r="J5998" s="273" t="s">
        <v>373</v>
      </c>
      <c r="K5998" s="275">
        <v>0.78359999999999996</v>
      </c>
      <c r="L5998" s="275">
        <v>0.78359999999999996</v>
      </c>
      <c r="M5998" s="275">
        <v>0.78077700000000005</v>
      </c>
      <c r="N5998" s="276">
        <v>0.36026033690657339</v>
      </c>
      <c r="O5998" s="273"/>
      <c r="P5998" s="273"/>
      <c r="R5998" s="280"/>
    </row>
    <row r="5999" spans="1:18" s="11" customFormat="1">
      <c r="A5999" s="271">
        <v>5996</v>
      </c>
      <c r="C5999" s="272" t="s">
        <v>729</v>
      </c>
      <c r="D5999" s="272" t="s">
        <v>1383</v>
      </c>
      <c r="E5999" s="272"/>
      <c r="F5999" s="273" t="s">
        <v>5566</v>
      </c>
      <c r="G5999" s="274">
        <v>305422340103</v>
      </c>
      <c r="H5999" s="282" t="s">
        <v>9840</v>
      </c>
      <c r="I5999" s="273" t="s">
        <v>5750</v>
      </c>
      <c r="J5999" s="273" t="s">
        <v>373</v>
      </c>
      <c r="K5999" s="275">
        <v>8.6699999999999999E-2</v>
      </c>
      <c r="L5999" s="275">
        <v>8.6699999999999999E-2</v>
      </c>
      <c r="M5999" s="275">
        <v>8.5438E-2</v>
      </c>
      <c r="N5999" s="276">
        <v>1.4555940023068041</v>
      </c>
      <c r="O5999" s="273"/>
      <c r="P5999" s="273"/>
      <c r="R5999" s="280"/>
    </row>
    <row r="6000" spans="1:18" s="11" customFormat="1">
      <c r="A6000" s="271">
        <v>5997</v>
      </c>
      <c r="C6000" s="272" t="s">
        <v>729</v>
      </c>
      <c r="D6000" s="272" t="s">
        <v>1383</v>
      </c>
      <c r="E6000" s="272"/>
      <c r="F6000" s="273" t="s">
        <v>9830</v>
      </c>
      <c r="G6000" s="274">
        <v>305422440103</v>
      </c>
      <c r="H6000" s="282" t="s">
        <v>9841</v>
      </c>
      <c r="I6000" s="273" t="s">
        <v>5750</v>
      </c>
      <c r="J6000" s="273" t="s">
        <v>373</v>
      </c>
      <c r="K6000" s="275">
        <v>4.5089999999999998E-2</v>
      </c>
      <c r="L6000" s="275">
        <v>4.5089999999999998E-2</v>
      </c>
      <c r="M6000" s="275">
        <v>4.4814E-2</v>
      </c>
      <c r="N6000" s="276">
        <v>0.61210911510312371</v>
      </c>
      <c r="O6000" s="273"/>
      <c r="P6000" s="273"/>
      <c r="R6000" s="280"/>
    </row>
    <row r="6001" spans="1:18" s="11" customFormat="1">
      <c r="A6001" s="271">
        <v>5998</v>
      </c>
      <c r="C6001" s="272" t="s">
        <v>729</v>
      </c>
      <c r="D6001" s="272" t="s">
        <v>1383</v>
      </c>
      <c r="E6001" s="272"/>
      <c r="F6001" s="273" t="s">
        <v>9824</v>
      </c>
      <c r="G6001" s="274">
        <v>305422340503</v>
      </c>
      <c r="H6001" s="282" t="s">
        <v>9842</v>
      </c>
      <c r="I6001" s="273" t="s">
        <v>5750</v>
      </c>
      <c r="J6001" s="273" t="s">
        <v>373</v>
      </c>
      <c r="K6001" s="275">
        <v>0.26619999999999999</v>
      </c>
      <c r="L6001" s="275">
        <v>0.26619999999999999</v>
      </c>
      <c r="M6001" s="275">
        <v>0.265181</v>
      </c>
      <c r="N6001" s="276">
        <v>0.38279489105935094</v>
      </c>
      <c r="O6001" s="273"/>
      <c r="P6001" s="273"/>
      <c r="R6001" s="280"/>
    </row>
    <row r="6002" spans="1:18" s="11" customFormat="1">
      <c r="A6002" s="271">
        <v>5999</v>
      </c>
      <c r="C6002" s="272" t="s">
        <v>729</v>
      </c>
      <c r="D6002" s="272" t="s">
        <v>1383</v>
      </c>
      <c r="E6002" s="272"/>
      <c r="F6002" s="273" t="s">
        <v>5559</v>
      </c>
      <c r="G6002" s="274">
        <v>305422340402</v>
      </c>
      <c r="H6002" s="282" t="s">
        <v>9843</v>
      </c>
      <c r="I6002" s="273" t="s">
        <v>5750</v>
      </c>
      <c r="J6002" s="273" t="s">
        <v>373</v>
      </c>
      <c r="K6002" s="275">
        <v>0.92130000000000001</v>
      </c>
      <c r="L6002" s="275">
        <v>0.92130000000000001</v>
      </c>
      <c r="M6002" s="275">
        <v>0.89475800000000005</v>
      </c>
      <c r="N6002" s="276">
        <v>2.8809291218929722</v>
      </c>
      <c r="O6002" s="273"/>
      <c r="P6002" s="273"/>
      <c r="R6002" s="280"/>
    </row>
    <row r="6003" spans="1:18" s="11" customFormat="1">
      <c r="A6003" s="271">
        <v>6000</v>
      </c>
      <c r="C6003" s="272" t="s">
        <v>729</v>
      </c>
      <c r="D6003" s="272" t="s">
        <v>1383</v>
      </c>
      <c r="E6003" s="272"/>
      <c r="F6003" s="273" t="s">
        <v>5571</v>
      </c>
      <c r="G6003" s="274">
        <v>305422140204</v>
      </c>
      <c r="H6003" s="282" t="s">
        <v>9804</v>
      </c>
      <c r="I6003" s="273" t="s">
        <v>5750</v>
      </c>
      <c r="J6003" s="273" t="s">
        <v>373</v>
      </c>
      <c r="K6003" s="275">
        <v>0.69969999999999999</v>
      </c>
      <c r="L6003" s="275">
        <v>0.69969999999999999</v>
      </c>
      <c r="M6003" s="275">
        <v>0.68069000000000002</v>
      </c>
      <c r="N6003" s="276">
        <v>2.7168786622838321</v>
      </c>
      <c r="O6003" s="273"/>
      <c r="P6003" s="273"/>
      <c r="R6003" s="280"/>
    </row>
    <row r="6004" spans="1:18" s="11" customFormat="1">
      <c r="A6004" s="271">
        <v>6001</v>
      </c>
      <c r="C6004" s="272" t="s">
        <v>729</v>
      </c>
      <c r="D6004" s="272" t="s">
        <v>1383</v>
      </c>
      <c r="E6004" s="272"/>
      <c r="F6004" s="273" t="s">
        <v>9798</v>
      </c>
      <c r="G6004" s="274">
        <v>305422340201</v>
      </c>
      <c r="H6004" s="282" t="s">
        <v>9844</v>
      </c>
      <c r="I6004" s="273" t="s">
        <v>5750</v>
      </c>
      <c r="J6004" s="273" t="s">
        <v>373</v>
      </c>
      <c r="K6004" s="275">
        <v>0.8589</v>
      </c>
      <c r="L6004" s="275">
        <v>0.8589</v>
      </c>
      <c r="M6004" s="275">
        <v>0.83603500000000008</v>
      </c>
      <c r="N6004" s="276">
        <v>2.6621259750844004</v>
      </c>
      <c r="O6004" s="273"/>
      <c r="P6004" s="273"/>
      <c r="R6004" s="280"/>
    </row>
    <row r="6005" spans="1:18" s="11" customFormat="1">
      <c r="A6005" s="271">
        <v>6002</v>
      </c>
      <c r="C6005" s="272" t="s">
        <v>729</v>
      </c>
      <c r="D6005" s="272" t="s">
        <v>1383</v>
      </c>
      <c r="E6005" s="272"/>
      <c r="F6005" s="273" t="s">
        <v>5569</v>
      </c>
      <c r="G6005" s="274">
        <v>305422340306</v>
      </c>
      <c r="H6005" s="282" t="s">
        <v>9845</v>
      </c>
      <c r="I6005" s="273" t="s">
        <v>5750</v>
      </c>
      <c r="J6005" s="273" t="s">
        <v>373</v>
      </c>
      <c r="K6005" s="275">
        <v>0.96499999999999997</v>
      </c>
      <c r="L6005" s="275">
        <v>0.96499999999999997</v>
      </c>
      <c r="M6005" s="275">
        <v>0.93833999999999995</v>
      </c>
      <c r="N6005" s="276">
        <v>2.7626943005181368</v>
      </c>
      <c r="O6005" s="273"/>
      <c r="P6005" s="273"/>
      <c r="R6005" s="280"/>
    </row>
    <row r="6006" spans="1:18" s="11" customFormat="1">
      <c r="A6006" s="271">
        <v>6003</v>
      </c>
      <c r="C6006" s="272" t="s">
        <v>729</v>
      </c>
      <c r="D6006" s="272" t="s">
        <v>1383</v>
      </c>
      <c r="E6006" s="272"/>
      <c r="F6006" s="273" t="s">
        <v>9822</v>
      </c>
      <c r="G6006" s="274">
        <v>305422140501</v>
      </c>
      <c r="H6006" s="282" t="s">
        <v>9846</v>
      </c>
      <c r="I6006" s="273" t="s">
        <v>5750</v>
      </c>
      <c r="J6006" s="273" t="s">
        <v>373</v>
      </c>
      <c r="K6006" s="275">
        <v>1.123097</v>
      </c>
      <c r="L6006" s="275">
        <v>1.123097</v>
      </c>
      <c r="M6006" s="275">
        <v>1.096875</v>
      </c>
      <c r="N6006" s="276">
        <v>2.3347938779998492</v>
      </c>
      <c r="O6006" s="273"/>
      <c r="P6006" s="273"/>
      <c r="R6006" s="280"/>
    </row>
    <row r="6007" spans="1:18" s="11" customFormat="1">
      <c r="A6007" s="271">
        <v>6004</v>
      </c>
      <c r="C6007" s="272" t="s">
        <v>729</v>
      </c>
      <c r="D6007" s="272" t="s">
        <v>1383</v>
      </c>
      <c r="E6007" s="272"/>
      <c r="F6007" s="273" t="s">
        <v>9824</v>
      </c>
      <c r="G6007" s="274">
        <v>305422340501</v>
      </c>
      <c r="H6007" s="282" t="s">
        <v>9847</v>
      </c>
      <c r="I6007" s="273" t="s">
        <v>5750</v>
      </c>
      <c r="J6007" s="273" t="s">
        <v>373</v>
      </c>
      <c r="K6007" s="275">
        <v>0.57830000000000004</v>
      </c>
      <c r="L6007" s="275">
        <v>0.57830000000000004</v>
      </c>
      <c r="M6007" s="275">
        <v>0.56484500000000004</v>
      </c>
      <c r="N6007" s="276">
        <v>2.3266470689953298</v>
      </c>
      <c r="O6007" s="273"/>
      <c r="P6007" s="273"/>
      <c r="R6007" s="280"/>
    </row>
    <row r="6008" spans="1:18" s="11" customFormat="1">
      <c r="A6008" s="271">
        <v>6005</v>
      </c>
      <c r="C6008" s="272" t="s">
        <v>729</v>
      </c>
      <c r="D6008" s="272" t="s">
        <v>1434</v>
      </c>
      <c r="E6008" s="272"/>
      <c r="F6008" s="273" t="s">
        <v>5580</v>
      </c>
      <c r="G6008" s="274">
        <v>305511240204</v>
      </c>
      <c r="H6008" s="282" t="s">
        <v>9848</v>
      </c>
      <c r="I6008" s="273" t="s">
        <v>5750</v>
      </c>
      <c r="J6008" s="273" t="s">
        <v>373</v>
      </c>
      <c r="K6008" s="275">
        <v>1</v>
      </c>
      <c r="L6008" s="275">
        <v>1</v>
      </c>
      <c r="M6008" s="275">
        <v>0.91478800000000005</v>
      </c>
      <c r="N6008" s="276">
        <v>8.521199999999995</v>
      </c>
      <c r="O6008" s="273"/>
      <c r="P6008" s="273"/>
      <c r="R6008" s="280"/>
    </row>
    <row r="6009" spans="1:18" s="11" customFormat="1">
      <c r="A6009" s="271">
        <v>6006</v>
      </c>
      <c r="C6009" s="272" t="s">
        <v>729</v>
      </c>
      <c r="D6009" s="272" t="s">
        <v>1434</v>
      </c>
      <c r="E6009" s="272"/>
      <c r="F6009" s="273" t="s">
        <v>5580</v>
      </c>
      <c r="G6009" s="274">
        <v>305511240205</v>
      </c>
      <c r="H6009" s="282" t="s">
        <v>9849</v>
      </c>
      <c r="I6009" s="273" t="s">
        <v>5750</v>
      </c>
      <c r="J6009" s="273" t="s">
        <v>373</v>
      </c>
      <c r="K6009" s="275">
        <v>0.77600000000000002</v>
      </c>
      <c r="L6009" s="275">
        <v>0.77600000000000002</v>
      </c>
      <c r="M6009" s="275">
        <v>0.715646</v>
      </c>
      <c r="N6009" s="276">
        <v>7.777577319587631</v>
      </c>
      <c r="O6009" s="273"/>
      <c r="P6009" s="273"/>
      <c r="R6009" s="280"/>
    </row>
    <row r="6010" spans="1:18" s="11" customFormat="1">
      <c r="A6010" s="271">
        <v>6007</v>
      </c>
      <c r="C6010" s="272" t="s">
        <v>729</v>
      </c>
      <c r="D6010" s="272" t="s">
        <v>1434</v>
      </c>
      <c r="E6010" s="272"/>
      <c r="F6010" s="273" t="s">
        <v>5578</v>
      </c>
      <c r="G6010" s="274">
        <v>305511140103</v>
      </c>
      <c r="H6010" s="282" t="s">
        <v>5943</v>
      </c>
      <c r="I6010" s="273" t="s">
        <v>5750</v>
      </c>
      <c r="J6010" s="273" t="s">
        <v>373</v>
      </c>
      <c r="K6010" s="275">
        <v>0.58819999999999995</v>
      </c>
      <c r="L6010" s="275">
        <v>0.58819999999999995</v>
      </c>
      <c r="M6010" s="275">
        <v>0.54863499999999998</v>
      </c>
      <c r="N6010" s="276">
        <v>6.7264535872152269</v>
      </c>
      <c r="O6010" s="273"/>
      <c r="P6010" s="273"/>
      <c r="R6010" s="280"/>
    </row>
    <row r="6011" spans="1:18" s="11" customFormat="1">
      <c r="A6011" s="271">
        <v>6008</v>
      </c>
      <c r="C6011" s="272" t="s">
        <v>729</v>
      </c>
      <c r="D6011" s="272" t="s">
        <v>1434</v>
      </c>
      <c r="E6011" s="272"/>
      <c r="F6011" s="273" t="s">
        <v>5576</v>
      </c>
      <c r="G6011" s="274">
        <v>305511240304</v>
      </c>
      <c r="H6011" s="282" t="s">
        <v>9850</v>
      </c>
      <c r="I6011" s="273" t="s">
        <v>5750</v>
      </c>
      <c r="J6011" s="273" t="s">
        <v>373</v>
      </c>
      <c r="K6011" s="275">
        <v>0.29559999999999997</v>
      </c>
      <c r="L6011" s="275">
        <v>0.29559999999999997</v>
      </c>
      <c r="M6011" s="275">
        <v>0.28029999999999999</v>
      </c>
      <c r="N6011" s="276">
        <v>5.1759133964817261</v>
      </c>
      <c r="O6011" s="273"/>
      <c r="P6011" s="273"/>
      <c r="R6011" s="280"/>
    </row>
    <row r="6012" spans="1:18" s="11" customFormat="1">
      <c r="A6012" s="271">
        <v>6009</v>
      </c>
      <c r="C6012" s="272" t="s">
        <v>729</v>
      </c>
      <c r="D6012" s="272" t="s">
        <v>1434</v>
      </c>
      <c r="E6012" s="272"/>
      <c r="F6012" s="273" t="s">
        <v>5585</v>
      </c>
      <c r="G6012" s="274">
        <v>305511240102</v>
      </c>
      <c r="H6012" s="282" t="s">
        <v>9851</v>
      </c>
      <c r="I6012" s="273" t="s">
        <v>5750</v>
      </c>
      <c r="J6012" s="273" t="s">
        <v>373</v>
      </c>
      <c r="K6012" s="275">
        <v>0.53500000000000003</v>
      </c>
      <c r="L6012" s="275">
        <v>0.53500000000000003</v>
      </c>
      <c r="M6012" s="275">
        <v>0.51082899999999998</v>
      </c>
      <c r="N6012" s="276">
        <v>4.5179439252336548</v>
      </c>
      <c r="O6012" s="273"/>
      <c r="P6012" s="273"/>
      <c r="R6012" s="280"/>
    </row>
    <row r="6013" spans="1:18" s="11" customFormat="1">
      <c r="A6013" s="271">
        <v>6010</v>
      </c>
      <c r="C6013" s="272" t="s">
        <v>729</v>
      </c>
      <c r="D6013" s="272" t="s">
        <v>1434</v>
      </c>
      <c r="E6013" s="272"/>
      <c r="F6013" s="273" t="s">
        <v>5578</v>
      </c>
      <c r="G6013" s="274">
        <v>305511140101</v>
      </c>
      <c r="H6013" s="282" t="s">
        <v>9852</v>
      </c>
      <c r="I6013" s="273" t="s">
        <v>5750</v>
      </c>
      <c r="J6013" s="273" t="s">
        <v>373</v>
      </c>
      <c r="K6013" s="275">
        <v>1.5178</v>
      </c>
      <c r="L6013" s="275">
        <v>1.5178</v>
      </c>
      <c r="M6013" s="275">
        <v>1.4515720000000001</v>
      </c>
      <c r="N6013" s="276">
        <v>4.3634207405455232</v>
      </c>
      <c r="O6013" s="273"/>
      <c r="P6013" s="273"/>
      <c r="R6013" s="280"/>
    </row>
    <row r="6014" spans="1:18" s="11" customFormat="1">
      <c r="A6014" s="271">
        <v>6011</v>
      </c>
      <c r="C6014" s="272" t="s">
        <v>729</v>
      </c>
      <c r="D6014" s="272" t="s">
        <v>1434</v>
      </c>
      <c r="E6014" s="272"/>
      <c r="F6014" s="273" t="s">
        <v>5585</v>
      </c>
      <c r="G6014" s="274">
        <v>305511240103</v>
      </c>
      <c r="H6014" s="282" t="s">
        <v>9853</v>
      </c>
      <c r="I6014" s="273" t="s">
        <v>5750</v>
      </c>
      <c r="J6014" s="273" t="s">
        <v>373</v>
      </c>
      <c r="K6014" s="275">
        <v>0.48459999999999998</v>
      </c>
      <c r="L6014" s="275">
        <v>0.48459999999999998</v>
      </c>
      <c r="M6014" s="275">
        <v>0.46454499999999999</v>
      </c>
      <c r="N6014" s="276">
        <v>4.1384647131654955</v>
      </c>
      <c r="O6014" s="273"/>
      <c r="P6014" s="273"/>
      <c r="R6014" s="280"/>
    </row>
    <row r="6015" spans="1:18" s="11" customFormat="1">
      <c r="A6015" s="271">
        <v>6012</v>
      </c>
      <c r="C6015" s="272" t="s">
        <v>729</v>
      </c>
      <c r="D6015" s="272" t="s">
        <v>1434</v>
      </c>
      <c r="E6015" s="272"/>
      <c r="F6015" s="273" t="s">
        <v>5576</v>
      </c>
      <c r="G6015" s="274">
        <v>305511240302</v>
      </c>
      <c r="H6015" s="282" t="s">
        <v>9854</v>
      </c>
      <c r="I6015" s="273" t="s">
        <v>5750</v>
      </c>
      <c r="J6015" s="273" t="s">
        <v>373</v>
      </c>
      <c r="K6015" s="275">
        <v>0.77300000000000002</v>
      </c>
      <c r="L6015" s="275">
        <v>0.77300000000000002</v>
      </c>
      <c r="M6015" s="275">
        <v>0.74699099999999996</v>
      </c>
      <c r="N6015" s="276">
        <v>3.3646830530401113</v>
      </c>
      <c r="O6015" s="273"/>
      <c r="P6015" s="273"/>
      <c r="R6015" s="280"/>
    </row>
    <row r="6016" spans="1:18" s="11" customFormat="1">
      <c r="A6016" s="271">
        <v>6013</v>
      </c>
      <c r="C6016" s="272" t="s">
        <v>729</v>
      </c>
      <c r="D6016" s="272" t="s">
        <v>1434</v>
      </c>
      <c r="E6016" s="272"/>
      <c r="F6016" s="273" t="s">
        <v>5621</v>
      </c>
      <c r="G6016" s="274">
        <v>305521340101</v>
      </c>
      <c r="H6016" s="282" t="s">
        <v>9855</v>
      </c>
      <c r="I6016" s="273" t="s">
        <v>5750</v>
      </c>
      <c r="J6016" s="273" t="s">
        <v>373</v>
      </c>
      <c r="K6016" s="275">
        <v>0.44419999999999998</v>
      </c>
      <c r="L6016" s="275">
        <v>0.44419999999999998</v>
      </c>
      <c r="M6016" s="275">
        <v>0.40876499999999999</v>
      </c>
      <c r="N6016" s="276">
        <v>7.977262494371903</v>
      </c>
      <c r="O6016" s="273"/>
      <c r="P6016" s="273"/>
      <c r="R6016" s="280"/>
    </row>
    <row r="6017" spans="1:18" s="11" customFormat="1">
      <c r="A6017" s="271">
        <v>6014</v>
      </c>
      <c r="C6017" s="272" t="s">
        <v>729</v>
      </c>
      <c r="D6017" s="272" t="s">
        <v>1434</v>
      </c>
      <c r="E6017" s="272"/>
      <c r="F6017" s="273" t="s">
        <v>5621</v>
      </c>
      <c r="G6017" s="274">
        <v>305521340103</v>
      </c>
      <c r="H6017" s="282" t="s">
        <v>9856</v>
      </c>
      <c r="I6017" s="273" t="s">
        <v>5750</v>
      </c>
      <c r="J6017" s="273" t="s">
        <v>373</v>
      </c>
      <c r="K6017" s="275">
        <v>1.6347</v>
      </c>
      <c r="L6017" s="275">
        <v>1.6347</v>
      </c>
      <c r="M6017" s="275">
        <v>1.5646439999999999</v>
      </c>
      <c r="N6017" s="276">
        <v>4.2855569829326559</v>
      </c>
      <c r="O6017" s="273"/>
      <c r="P6017" s="273"/>
      <c r="R6017" s="280"/>
    </row>
    <row r="6018" spans="1:18" s="11" customFormat="1">
      <c r="A6018" s="271">
        <v>6015</v>
      </c>
      <c r="C6018" s="272" t="s">
        <v>729</v>
      </c>
      <c r="D6018" s="272" t="s">
        <v>1434</v>
      </c>
      <c r="E6018" s="272"/>
      <c r="F6018" s="273" t="s">
        <v>5621</v>
      </c>
      <c r="G6018" s="274">
        <v>305521340102</v>
      </c>
      <c r="H6018" s="282" t="s">
        <v>9857</v>
      </c>
      <c r="I6018" s="273" t="s">
        <v>5750</v>
      </c>
      <c r="J6018" s="273" t="s">
        <v>373</v>
      </c>
      <c r="K6018" s="275">
        <v>1.0615000000000001</v>
      </c>
      <c r="L6018" s="275">
        <v>1.0615000000000001</v>
      </c>
      <c r="M6018" s="275">
        <v>1.04443</v>
      </c>
      <c r="N6018" s="276">
        <v>1.6081017428167816</v>
      </c>
      <c r="O6018" s="273"/>
      <c r="P6018" s="273"/>
      <c r="R6018" s="280"/>
    </row>
    <row r="6019" spans="1:18" s="11" customFormat="1">
      <c r="A6019" s="271">
        <v>6016</v>
      </c>
      <c r="C6019" s="272" t="s">
        <v>729</v>
      </c>
      <c r="D6019" s="272" t="s">
        <v>1434</v>
      </c>
      <c r="E6019" s="272"/>
      <c r="F6019" s="273" t="s">
        <v>5647</v>
      </c>
      <c r="G6019" s="274">
        <v>305521340201</v>
      </c>
      <c r="H6019" s="282" t="s">
        <v>9858</v>
      </c>
      <c r="I6019" s="273" t="s">
        <v>5750</v>
      </c>
      <c r="J6019" s="273" t="s">
        <v>373</v>
      </c>
      <c r="K6019" s="275">
        <v>1.1055999999999999</v>
      </c>
      <c r="L6019" s="275">
        <v>1.1055999999999999</v>
      </c>
      <c r="M6019" s="275">
        <v>1.0914999999999999</v>
      </c>
      <c r="N6019" s="276">
        <v>1.2753256150506513</v>
      </c>
      <c r="O6019" s="273"/>
      <c r="P6019" s="273"/>
      <c r="R6019" s="280"/>
    </row>
    <row r="6020" spans="1:18" s="11" customFormat="1">
      <c r="A6020" s="271">
        <v>6017</v>
      </c>
      <c r="C6020" s="272" t="s">
        <v>729</v>
      </c>
      <c r="D6020" s="272" t="s">
        <v>1434</v>
      </c>
      <c r="E6020" s="272"/>
      <c r="F6020" s="273" t="s">
        <v>5647</v>
      </c>
      <c r="G6020" s="274">
        <v>305521340202</v>
      </c>
      <c r="H6020" s="282" t="s">
        <v>9859</v>
      </c>
      <c r="I6020" s="273" t="s">
        <v>5750</v>
      </c>
      <c r="J6020" s="273" t="s">
        <v>373</v>
      </c>
      <c r="K6020" s="275">
        <v>0.4199</v>
      </c>
      <c r="L6020" s="275">
        <v>0.4199</v>
      </c>
      <c r="M6020" s="275">
        <v>0.41604400000000002</v>
      </c>
      <c r="N6020" s="276">
        <v>0.91831388425814964</v>
      </c>
      <c r="O6020" s="273"/>
      <c r="P6020" s="273"/>
      <c r="R6020" s="280"/>
    </row>
    <row r="6021" spans="1:18" s="11" customFormat="1">
      <c r="A6021" s="271">
        <v>6018</v>
      </c>
      <c r="C6021" s="272" t="s">
        <v>729</v>
      </c>
      <c r="D6021" s="272" t="s">
        <v>1434</v>
      </c>
      <c r="E6021" s="272"/>
      <c r="F6021" s="273" t="s">
        <v>5706</v>
      </c>
      <c r="G6021" s="274">
        <v>305512340104</v>
      </c>
      <c r="H6021" s="282" t="s">
        <v>9860</v>
      </c>
      <c r="I6021" s="273" t="s">
        <v>5762</v>
      </c>
      <c r="J6021" s="273" t="s">
        <v>373</v>
      </c>
      <c r="K6021" s="275">
        <v>3.9100000000000003E-2</v>
      </c>
      <c r="L6021" s="275">
        <v>3.9100000000000003E-2</v>
      </c>
      <c r="M6021" s="275">
        <v>3.7201999999999999E-2</v>
      </c>
      <c r="N6021" s="276">
        <v>4.8542199488491145</v>
      </c>
      <c r="O6021" s="273"/>
      <c r="P6021" s="273"/>
      <c r="R6021" s="280"/>
    </row>
    <row r="6022" spans="1:18" s="11" customFormat="1">
      <c r="A6022" s="271">
        <v>6019</v>
      </c>
      <c r="C6022" s="272" t="s">
        <v>863</v>
      </c>
      <c r="D6022" s="272" t="s">
        <v>9861</v>
      </c>
      <c r="E6022" s="272"/>
      <c r="F6022" s="273" t="s">
        <v>9862</v>
      </c>
      <c r="G6022" s="274" t="s">
        <v>9863</v>
      </c>
      <c r="H6022" s="282" t="s">
        <v>4808</v>
      </c>
      <c r="I6022" s="273" t="s">
        <v>9864</v>
      </c>
      <c r="J6022" s="273" t="s">
        <v>373</v>
      </c>
      <c r="K6022" s="275">
        <v>12.899400000000023</v>
      </c>
      <c r="L6022" s="275">
        <v>12.899400000000023</v>
      </c>
      <c r="M6022" s="275">
        <v>12.684999999999999</v>
      </c>
      <c r="N6022" s="276">
        <v>1.6620928105185044</v>
      </c>
      <c r="O6022" s="273"/>
      <c r="P6022" s="273"/>
      <c r="R6022" s="280"/>
    </row>
    <row r="6023" spans="1:18" s="11" customFormat="1">
      <c r="A6023" s="271">
        <v>6020</v>
      </c>
      <c r="C6023" s="272" t="s">
        <v>863</v>
      </c>
      <c r="D6023" s="272" t="s">
        <v>9861</v>
      </c>
      <c r="E6023" s="272"/>
      <c r="F6023" s="273" t="s">
        <v>9862</v>
      </c>
      <c r="G6023" s="274" t="s">
        <v>9865</v>
      </c>
      <c r="H6023" s="282" t="s">
        <v>9866</v>
      </c>
      <c r="I6023" s="273" t="s">
        <v>9864</v>
      </c>
      <c r="J6023" s="273" t="s">
        <v>373</v>
      </c>
      <c r="K6023" s="275">
        <v>8.298</v>
      </c>
      <c r="L6023" s="275">
        <v>8.298</v>
      </c>
      <c r="M6023" s="275">
        <v>8.1709999999999994</v>
      </c>
      <c r="N6023" s="276">
        <v>1.5304892745239898</v>
      </c>
      <c r="O6023" s="273"/>
      <c r="P6023" s="273"/>
      <c r="R6023" s="280"/>
    </row>
    <row r="6024" spans="1:18" s="11" customFormat="1">
      <c r="A6024" s="271">
        <v>6021</v>
      </c>
      <c r="C6024" s="272" t="s">
        <v>863</v>
      </c>
      <c r="D6024" s="272" t="s">
        <v>9861</v>
      </c>
      <c r="E6024" s="272"/>
      <c r="F6024" s="273" t="s">
        <v>9862</v>
      </c>
      <c r="G6024" s="274" t="s">
        <v>9867</v>
      </c>
      <c r="H6024" s="282" t="s">
        <v>9868</v>
      </c>
      <c r="I6024" s="273" t="s">
        <v>9864</v>
      </c>
      <c r="J6024" s="273" t="s">
        <v>373</v>
      </c>
      <c r="K6024" s="275">
        <v>21.209</v>
      </c>
      <c r="L6024" s="275">
        <v>21.209</v>
      </c>
      <c r="M6024" s="275">
        <v>20.884999999999998</v>
      </c>
      <c r="N6024" s="276">
        <v>1.5276533547079145</v>
      </c>
      <c r="O6024" s="273"/>
      <c r="P6024" s="273"/>
      <c r="R6024" s="280"/>
    </row>
    <row r="6025" spans="1:18" s="11" customFormat="1">
      <c r="A6025" s="271">
        <v>6022</v>
      </c>
      <c r="C6025" s="272" t="s">
        <v>863</v>
      </c>
      <c r="D6025" s="272" t="s">
        <v>9861</v>
      </c>
      <c r="E6025" s="272"/>
      <c r="F6025" s="273" t="s">
        <v>9862</v>
      </c>
      <c r="G6025" s="274" t="s">
        <v>9869</v>
      </c>
      <c r="H6025" s="282" t="s">
        <v>9870</v>
      </c>
      <c r="I6025" s="273" t="s">
        <v>9864</v>
      </c>
      <c r="J6025" s="273" t="s">
        <v>373</v>
      </c>
      <c r="K6025" s="275">
        <v>15.088000000000001</v>
      </c>
      <c r="L6025" s="275">
        <v>15.088000000000001</v>
      </c>
      <c r="M6025" s="275">
        <v>14.867000000000001</v>
      </c>
      <c r="N6025" s="276">
        <v>1.46474019088017</v>
      </c>
      <c r="O6025" s="273"/>
      <c r="P6025" s="273"/>
      <c r="R6025" s="280"/>
    </row>
    <row r="6026" spans="1:18" s="11" customFormat="1">
      <c r="A6026" s="271">
        <v>6023</v>
      </c>
      <c r="C6026" s="272" t="s">
        <v>863</v>
      </c>
      <c r="D6026" s="272" t="s">
        <v>9861</v>
      </c>
      <c r="E6026" s="272"/>
      <c r="F6026" s="273" t="s">
        <v>9862</v>
      </c>
      <c r="G6026" s="274" t="s">
        <v>9871</v>
      </c>
      <c r="H6026" s="282" t="s">
        <v>9872</v>
      </c>
      <c r="I6026" s="273" t="s">
        <v>9864</v>
      </c>
      <c r="J6026" s="273" t="s">
        <v>373</v>
      </c>
      <c r="K6026" s="275">
        <v>13.338799999999999</v>
      </c>
      <c r="L6026" s="275">
        <v>13.338799999999999</v>
      </c>
      <c r="M6026" s="275">
        <v>13.145</v>
      </c>
      <c r="N6026" s="276">
        <v>1.452904309233211</v>
      </c>
      <c r="O6026" s="273"/>
      <c r="P6026" s="273"/>
      <c r="R6026" s="280"/>
    </row>
    <row r="6027" spans="1:18" s="11" customFormat="1">
      <c r="A6027" s="271">
        <v>6024</v>
      </c>
      <c r="C6027" s="272" t="s">
        <v>863</v>
      </c>
      <c r="D6027" s="272" t="s">
        <v>9861</v>
      </c>
      <c r="E6027" s="272"/>
      <c r="F6027" s="273" t="s">
        <v>9862</v>
      </c>
      <c r="G6027" s="274" t="s">
        <v>9873</v>
      </c>
      <c r="H6027" s="282" t="s">
        <v>9874</v>
      </c>
      <c r="I6027" s="273" t="s">
        <v>9864</v>
      </c>
      <c r="J6027" s="273" t="s">
        <v>373</v>
      </c>
      <c r="K6027" s="275">
        <v>11.533999999999999</v>
      </c>
      <c r="L6027" s="275">
        <v>11.533999999999999</v>
      </c>
      <c r="M6027" s="275">
        <v>11.367000000000001</v>
      </c>
      <c r="N6027" s="276">
        <v>1.447893185364991</v>
      </c>
      <c r="O6027" s="273"/>
      <c r="P6027" s="273"/>
      <c r="R6027" s="280"/>
    </row>
    <row r="6028" spans="1:18" s="11" customFormat="1">
      <c r="A6028" s="271">
        <v>6025</v>
      </c>
      <c r="C6028" s="272" t="s">
        <v>863</v>
      </c>
      <c r="D6028" s="272" t="s">
        <v>9861</v>
      </c>
      <c r="E6028" s="272"/>
      <c r="F6028" s="273" t="s">
        <v>9862</v>
      </c>
      <c r="G6028" s="274" t="s">
        <v>9875</v>
      </c>
      <c r="H6028" s="282" t="s">
        <v>9876</v>
      </c>
      <c r="I6028" s="273" t="s">
        <v>9864</v>
      </c>
      <c r="J6028" s="273" t="s">
        <v>373</v>
      </c>
      <c r="K6028" s="275">
        <v>14.909600000000029</v>
      </c>
      <c r="L6028" s="275">
        <v>14.909600000000029</v>
      </c>
      <c r="M6028" s="275">
        <v>14.677</v>
      </c>
      <c r="N6028" s="276">
        <v>1.560068680581836</v>
      </c>
      <c r="O6028" s="273"/>
      <c r="P6028" s="273"/>
      <c r="R6028" s="280"/>
    </row>
    <row r="6029" spans="1:18" s="11" customFormat="1">
      <c r="A6029" s="271">
        <v>6026</v>
      </c>
      <c r="C6029" s="272" t="s">
        <v>863</v>
      </c>
      <c r="D6029" s="272" t="s">
        <v>9861</v>
      </c>
      <c r="E6029" s="272"/>
      <c r="F6029" s="273" t="s">
        <v>9877</v>
      </c>
      <c r="G6029" s="274" t="s">
        <v>9878</v>
      </c>
      <c r="H6029" s="282" t="s">
        <v>9879</v>
      </c>
      <c r="I6029" s="273" t="s">
        <v>9864</v>
      </c>
      <c r="J6029" s="273" t="s">
        <v>373</v>
      </c>
      <c r="K6029" s="275">
        <v>19.875320000000002</v>
      </c>
      <c r="L6029" s="275">
        <v>19.875320000000002</v>
      </c>
      <c r="M6029" s="275">
        <v>19.579999999999998</v>
      </c>
      <c r="N6029" s="276">
        <v>1.4858628691261513</v>
      </c>
      <c r="O6029" s="273"/>
      <c r="P6029" s="273"/>
      <c r="R6029" s="280"/>
    </row>
    <row r="6030" spans="1:18" s="11" customFormat="1">
      <c r="A6030" s="271">
        <v>6027</v>
      </c>
      <c r="C6030" s="272" t="s">
        <v>863</v>
      </c>
      <c r="D6030" s="272" t="s">
        <v>9861</v>
      </c>
      <c r="E6030" s="272"/>
      <c r="F6030" s="273" t="s">
        <v>9877</v>
      </c>
      <c r="G6030" s="274" t="s">
        <v>9880</v>
      </c>
      <c r="H6030" s="282" t="s">
        <v>9881</v>
      </c>
      <c r="I6030" s="273" t="s">
        <v>9864</v>
      </c>
      <c r="J6030" s="273" t="s">
        <v>373</v>
      </c>
      <c r="K6030" s="275">
        <v>7.5499199999999993</v>
      </c>
      <c r="L6030" s="275">
        <v>7.5499199999999993</v>
      </c>
      <c r="M6030" s="275">
        <v>7.431</v>
      </c>
      <c r="N6030" s="276">
        <v>1.5751160277194893</v>
      </c>
      <c r="O6030" s="273"/>
      <c r="P6030" s="273"/>
      <c r="R6030" s="280"/>
    </row>
    <row r="6031" spans="1:18" s="11" customFormat="1">
      <c r="A6031" s="271">
        <v>6028</v>
      </c>
      <c r="C6031" s="272" t="s">
        <v>863</v>
      </c>
      <c r="D6031" s="272" t="s">
        <v>9861</v>
      </c>
      <c r="E6031" s="272"/>
      <c r="F6031" s="273" t="s">
        <v>9877</v>
      </c>
      <c r="G6031" s="274" t="s">
        <v>9882</v>
      </c>
      <c r="H6031" s="282" t="s">
        <v>9883</v>
      </c>
      <c r="I6031" s="273" t="s">
        <v>9864</v>
      </c>
      <c r="J6031" s="273" t="s">
        <v>373</v>
      </c>
      <c r="K6031" s="275">
        <v>13.604500000000002</v>
      </c>
      <c r="L6031" s="275">
        <v>13.604500000000002</v>
      </c>
      <c r="M6031" s="275">
        <v>13.391</v>
      </c>
      <c r="N6031" s="276">
        <v>1.5693336763570991</v>
      </c>
      <c r="O6031" s="273"/>
      <c r="P6031" s="273"/>
      <c r="R6031" s="280"/>
    </row>
    <row r="6032" spans="1:18" s="11" customFormat="1">
      <c r="A6032" s="271">
        <v>6029</v>
      </c>
      <c r="C6032" s="272" t="s">
        <v>863</v>
      </c>
      <c r="D6032" s="272" t="s">
        <v>9861</v>
      </c>
      <c r="E6032" s="272"/>
      <c r="F6032" s="273" t="s">
        <v>9877</v>
      </c>
      <c r="G6032" s="274" t="s">
        <v>9884</v>
      </c>
      <c r="H6032" s="282" t="s">
        <v>9885</v>
      </c>
      <c r="I6032" s="273" t="s">
        <v>9864</v>
      </c>
      <c r="J6032" s="273" t="s">
        <v>373</v>
      </c>
      <c r="K6032" s="275">
        <v>23.966399999999972</v>
      </c>
      <c r="L6032" s="275">
        <v>23.966399999999972</v>
      </c>
      <c r="M6032" s="275">
        <v>23.629999999999995</v>
      </c>
      <c r="N6032" s="276">
        <v>1.4036317511181349</v>
      </c>
      <c r="O6032" s="273"/>
      <c r="P6032" s="273"/>
      <c r="R6032" s="280"/>
    </row>
    <row r="6033" spans="1:18" s="11" customFormat="1">
      <c r="A6033" s="271">
        <v>6030</v>
      </c>
      <c r="C6033" s="272" t="s">
        <v>863</v>
      </c>
      <c r="D6033" s="272" t="s">
        <v>9861</v>
      </c>
      <c r="E6033" s="272"/>
      <c r="F6033" s="273" t="s">
        <v>9886</v>
      </c>
      <c r="G6033" s="274" t="s">
        <v>9887</v>
      </c>
      <c r="H6033" s="282" t="s">
        <v>4213</v>
      </c>
      <c r="I6033" s="273" t="s">
        <v>9864</v>
      </c>
      <c r="J6033" s="273" t="s">
        <v>373</v>
      </c>
      <c r="K6033" s="275">
        <v>5.9336000000000375</v>
      </c>
      <c r="L6033" s="275">
        <v>5.9336000000000375</v>
      </c>
      <c r="M6033" s="275">
        <v>5.8409999999999993</v>
      </c>
      <c r="N6033" s="276">
        <v>1.5606040177975871</v>
      </c>
      <c r="O6033" s="273"/>
      <c r="P6033" s="273"/>
      <c r="R6033" s="280"/>
    </row>
    <row r="6034" spans="1:18" s="11" customFormat="1">
      <c r="A6034" s="271">
        <v>6031</v>
      </c>
      <c r="C6034" s="272" t="s">
        <v>863</v>
      </c>
      <c r="D6034" s="272" t="s">
        <v>9861</v>
      </c>
      <c r="E6034" s="272"/>
      <c r="F6034" s="273" t="s">
        <v>9888</v>
      </c>
      <c r="G6034" s="274" t="s">
        <v>9889</v>
      </c>
      <c r="H6034" s="282" t="s">
        <v>9890</v>
      </c>
      <c r="I6034" s="273" t="s">
        <v>9864</v>
      </c>
      <c r="J6034" s="273" t="s">
        <v>373</v>
      </c>
      <c r="K6034" s="275">
        <v>6.3924000000000012</v>
      </c>
      <c r="L6034" s="275">
        <v>6.3924000000000012</v>
      </c>
      <c r="M6034" s="275">
        <v>6.3</v>
      </c>
      <c r="N6034" s="276">
        <v>1.4454664914586282</v>
      </c>
      <c r="O6034" s="273"/>
      <c r="P6034" s="273"/>
      <c r="R6034" s="280"/>
    </row>
    <row r="6035" spans="1:18" s="11" customFormat="1">
      <c r="A6035" s="271">
        <v>6032</v>
      </c>
      <c r="C6035" s="272" t="s">
        <v>863</v>
      </c>
      <c r="D6035" s="272" t="s">
        <v>9861</v>
      </c>
      <c r="E6035" s="272"/>
      <c r="F6035" s="273" t="s">
        <v>9888</v>
      </c>
      <c r="G6035" s="274" t="s">
        <v>9891</v>
      </c>
      <c r="H6035" s="282" t="s">
        <v>9892</v>
      </c>
      <c r="I6035" s="273" t="s">
        <v>9864</v>
      </c>
      <c r="J6035" s="273" t="s">
        <v>373</v>
      </c>
      <c r="K6035" s="275">
        <v>11.681499999999998</v>
      </c>
      <c r="L6035" s="275">
        <v>11.681499999999998</v>
      </c>
      <c r="M6035" s="275">
        <v>11.49</v>
      </c>
      <c r="N6035" s="276">
        <v>1.6393442622950634</v>
      </c>
      <c r="O6035" s="273"/>
      <c r="P6035" s="273"/>
      <c r="R6035" s="280"/>
    </row>
    <row r="6036" spans="1:18" s="11" customFormat="1">
      <c r="A6036" s="271">
        <v>6033</v>
      </c>
      <c r="C6036" s="272" t="s">
        <v>863</v>
      </c>
      <c r="D6036" s="272" t="s">
        <v>902</v>
      </c>
      <c r="E6036" s="272"/>
      <c r="F6036" s="273" t="s">
        <v>9862</v>
      </c>
      <c r="G6036" s="274" t="s">
        <v>9893</v>
      </c>
      <c r="H6036" s="282" t="s">
        <v>9894</v>
      </c>
      <c r="I6036" s="273" t="s">
        <v>9895</v>
      </c>
      <c r="J6036" s="273" t="s">
        <v>373</v>
      </c>
      <c r="K6036" s="275">
        <v>5.109</v>
      </c>
      <c r="L6036" s="275">
        <v>5.109</v>
      </c>
      <c r="M6036" s="275">
        <v>5.0169412808308707</v>
      </c>
      <c r="N6036" s="276">
        <v>1.8018931135081098</v>
      </c>
      <c r="O6036" s="273"/>
      <c r="P6036" s="273"/>
      <c r="R6036" s="280"/>
    </row>
    <row r="6037" spans="1:18" s="11" customFormat="1">
      <c r="A6037" s="271">
        <v>6034</v>
      </c>
      <c r="C6037" s="272" t="s">
        <v>863</v>
      </c>
      <c r="D6037" s="272" t="s">
        <v>902</v>
      </c>
      <c r="E6037" s="272"/>
      <c r="F6037" s="273" t="s">
        <v>9862</v>
      </c>
      <c r="G6037" s="274" t="s">
        <v>9896</v>
      </c>
      <c r="H6037" s="282" t="s">
        <v>9897</v>
      </c>
      <c r="I6037" s="273" t="s">
        <v>9895</v>
      </c>
      <c r="J6037" s="273" t="s">
        <v>373</v>
      </c>
      <c r="K6037" s="275">
        <v>8.8369999999999997</v>
      </c>
      <c r="L6037" s="275">
        <v>8.8369999999999997</v>
      </c>
      <c r="M6037" s="275">
        <v>8.6853443429969879</v>
      </c>
      <c r="N6037" s="276">
        <v>1.7161441326582765</v>
      </c>
      <c r="O6037" s="273"/>
      <c r="P6037" s="273"/>
      <c r="R6037" s="280"/>
    </row>
    <row r="6038" spans="1:18" s="11" customFormat="1">
      <c r="A6038" s="271">
        <v>6035</v>
      </c>
      <c r="C6038" s="272" t="s">
        <v>863</v>
      </c>
      <c r="D6038" s="272" t="s">
        <v>902</v>
      </c>
      <c r="E6038" s="272"/>
      <c r="F6038" s="273" t="s">
        <v>9862</v>
      </c>
      <c r="G6038" s="274" t="s">
        <v>9898</v>
      </c>
      <c r="H6038" s="273" t="s">
        <v>9899</v>
      </c>
      <c r="I6038" s="273" t="s">
        <v>9895</v>
      </c>
      <c r="J6038" s="273" t="s">
        <v>373</v>
      </c>
      <c r="K6038" s="275">
        <v>7.6669999999999998</v>
      </c>
      <c r="L6038" s="275">
        <v>7.6669999999999998</v>
      </c>
      <c r="M6038" s="275">
        <v>7.531286944334747</v>
      </c>
      <c r="N6038" s="276">
        <v>1.7700933307063107</v>
      </c>
      <c r="O6038" s="273"/>
      <c r="P6038" s="273"/>
      <c r="R6038" s="280"/>
    </row>
    <row r="6039" spans="1:18" s="11" customFormat="1">
      <c r="A6039" s="271">
        <v>6036</v>
      </c>
      <c r="C6039" s="272" t="s">
        <v>863</v>
      </c>
      <c r="D6039" s="272" t="s">
        <v>902</v>
      </c>
      <c r="E6039" s="272"/>
      <c r="F6039" s="273" t="s">
        <v>9900</v>
      </c>
      <c r="G6039" s="274" t="s">
        <v>9901</v>
      </c>
      <c r="H6039" s="273" t="s">
        <v>9902</v>
      </c>
      <c r="I6039" s="273" t="s">
        <v>9895</v>
      </c>
      <c r="J6039" s="273" t="s">
        <v>373</v>
      </c>
      <c r="K6039" s="275">
        <v>6.7900000000000009</v>
      </c>
      <c r="L6039" s="275">
        <v>6.7900000000000009</v>
      </c>
      <c r="M6039" s="275">
        <v>6.6823587119522996</v>
      </c>
      <c r="N6039" s="276">
        <v>1.5852914292739519</v>
      </c>
      <c r="O6039" s="273"/>
      <c r="P6039" s="273"/>
      <c r="R6039" s="280"/>
    </row>
    <row r="6040" spans="1:18" s="11" customFormat="1">
      <c r="A6040" s="271">
        <v>6037</v>
      </c>
      <c r="C6040" s="272" t="s">
        <v>863</v>
      </c>
      <c r="D6040" s="272" t="s">
        <v>902</v>
      </c>
      <c r="E6040" s="272"/>
      <c r="F6040" s="273" t="s">
        <v>9877</v>
      </c>
      <c r="G6040" s="274" t="s">
        <v>9903</v>
      </c>
      <c r="H6040" s="273" t="s">
        <v>9904</v>
      </c>
      <c r="I6040" s="273" t="s">
        <v>9895</v>
      </c>
      <c r="J6040" s="273" t="s">
        <v>373</v>
      </c>
      <c r="K6040" s="275">
        <v>4.0049999999999999</v>
      </c>
      <c r="L6040" s="275">
        <v>4.0049999999999999</v>
      </c>
      <c r="M6040" s="275">
        <v>3.9614475025984257</v>
      </c>
      <c r="N6040" s="276">
        <v>1.0874531186410534</v>
      </c>
      <c r="O6040" s="273"/>
      <c r="P6040" s="273"/>
      <c r="R6040" s="280"/>
    </row>
    <row r="6041" spans="1:18" s="11" customFormat="1">
      <c r="A6041" s="271">
        <v>6038</v>
      </c>
      <c r="C6041" s="272" t="s">
        <v>863</v>
      </c>
      <c r="D6041" s="272" t="s">
        <v>902</v>
      </c>
      <c r="E6041" s="272"/>
      <c r="F6041" s="273" t="s">
        <v>9877</v>
      </c>
      <c r="G6041" s="274" t="s">
        <v>9905</v>
      </c>
      <c r="H6041" s="273" t="s">
        <v>9906</v>
      </c>
      <c r="I6041" s="273" t="s">
        <v>9895</v>
      </c>
      <c r="J6041" s="273" t="s">
        <v>373</v>
      </c>
      <c r="K6041" s="275">
        <v>13.398999999999999</v>
      </c>
      <c r="L6041" s="275">
        <v>13.398999999999999</v>
      </c>
      <c r="M6041" s="275">
        <v>13.166348373692234</v>
      </c>
      <c r="N6041" s="276">
        <v>1.7363357437701721</v>
      </c>
      <c r="O6041" s="273"/>
      <c r="P6041" s="273"/>
      <c r="R6041" s="280"/>
    </row>
    <row r="6042" spans="1:18" s="11" customFormat="1">
      <c r="A6042" s="271">
        <v>6039</v>
      </c>
      <c r="C6042" s="272" t="s">
        <v>863</v>
      </c>
      <c r="D6042" s="272" t="s">
        <v>902</v>
      </c>
      <c r="E6042" s="272"/>
      <c r="F6042" s="273" t="s">
        <v>9877</v>
      </c>
      <c r="G6042" s="274" t="s">
        <v>9907</v>
      </c>
      <c r="H6042" s="273" t="s">
        <v>9908</v>
      </c>
      <c r="I6042" s="273" t="s">
        <v>9895</v>
      </c>
      <c r="J6042" s="273" t="s">
        <v>373</v>
      </c>
      <c r="K6042" s="275">
        <v>16.161000000000001</v>
      </c>
      <c r="L6042" s="275">
        <v>16.161000000000001</v>
      </c>
      <c r="M6042" s="275">
        <v>15.743850112939173</v>
      </c>
      <c r="N6042" s="276">
        <v>2.5812133349472712</v>
      </c>
      <c r="O6042" s="273"/>
      <c r="P6042" s="273"/>
      <c r="R6042" s="280"/>
    </row>
    <row r="6043" spans="1:18" s="11" customFormat="1">
      <c r="A6043" s="271">
        <v>6040</v>
      </c>
      <c r="C6043" s="272" t="s">
        <v>863</v>
      </c>
      <c r="D6043" s="272" t="s">
        <v>902</v>
      </c>
      <c r="E6043" s="272"/>
      <c r="F6043" s="273" t="s">
        <v>9909</v>
      </c>
      <c r="G6043" s="274" t="s">
        <v>9910</v>
      </c>
      <c r="H6043" s="273" t="s">
        <v>9911</v>
      </c>
      <c r="I6043" s="273" t="s">
        <v>9895</v>
      </c>
      <c r="J6043" s="273" t="s">
        <v>373</v>
      </c>
      <c r="K6043" s="275">
        <v>12.732000000000001</v>
      </c>
      <c r="L6043" s="275">
        <v>12.732000000000001</v>
      </c>
      <c r="M6043" s="275">
        <v>12.521671289693169</v>
      </c>
      <c r="N6043" s="276">
        <v>1.6519691353034285</v>
      </c>
      <c r="O6043" s="273"/>
      <c r="P6043" s="273"/>
      <c r="R6043" s="280"/>
    </row>
    <row r="6044" spans="1:18" s="11" customFormat="1">
      <c r="A6044" s="271">
        <v>6041</v>
      </c>
      <c r="C6044" s="272" t="s">
        <v>863</v>
      </c>
      <c r="D6044" s="272" t="s">
        <v>902</v>
      </c>
      <c r="E6044" s="272"/>
      <c r="F6044" s="273" t="s">
        <v>9909</v>
      </c>
      <c r="G6044" s="274" t="s">
        <v>9912</v>
      </c>
      <c r="H6044" s="273" t="s">
        <v>9913</v>
      </c>
      <c r="I6044" s="273" t="s">
        <v>9895</v>
      </c>
      <c r="J6044" s="273" t="s">
        <v>373</v>
      </c>
      <c r="K6044" s="275">
        <v>15.382999999999999</v>
      </c>
      <c r="L6044" s="275">
        <v>15.382999999999999</v>
      </c>
      <c r="M6044" s="275">
        <v>15.079014993665483</v>
      </c>
      <c r="N6044" s="276">
        <v>1.9761100327277903</v>
      </c>
      <c r="O6044" s="273"/>
      <c r="P6044" s="273"/>
      <c r="R6044" s="280"/>
    </row>
    <row r="6045" spans="1:18" s="11" customFormat="1">
      <c r="A6045" s="271">
        <v>6042</v>
      </c>
      <c r="C6045" s="272" t="s">
        <v>863</v>
      </c>
      <c r="D6045" s="272" t="s">
        <v>902</v>
      </c>
      <c r="E6045" s="272"/>
      <c r="F6045" s="273" t="s">
        <v>9909</v>
      </c>
      <c r="G6045" s="274" t="s">
        <v>9914</v>
      </c>
      <c r="H6045" s="273" t="s">
        <v>9915</v>
      </c>
      <c r="I6045" s="273" t="s">
        <v>9916</v>
      </c>
      <c r="J6045" s="273" t="s">
        <v>373</v>
      </c>
      <c r="K6045" s="275">
        <v>3.9799999999999995</v>
      </c>
      <c r="L6045" s="275">
        <v>3.9799999999999995</v>
      </c>
      <c r="M6045" s="275">
        <v>3.9392339394685543</v>
      </c>
      <c r="N6045" s="276">
        <v>1.0242728776745045</v>
      </c>
      <c r="O6045" s="273"/>
      <c r="P6045" s="273"/>
      <c r="R6045" s="280"/>
    </row>
    <row r="6046" spans="1:18" s="11" customFormat="1">
      <c r="A6046" s="271">
        <v>6043</v>
      </c>
      <c r="C6046" s="272" t="s">
        <v>863</v>
      </c>
      <c r="D6046" s="272" t="s">
        <v>902</v>
      </c>
      <c r="E6046" s="272"/>
      <c r="F6046" s="273" t="s">
        <v>9909</v>
      </c>
      <c r="G6046" s="274" t="s">
        <v>9917</v>
      </c>
      <c r="H6046" s="273" t="s">
        <v>9918</v>
      </c>
      <c r="I6046" s="273" t="s">
        <v>9895</v>
      </c>
      <c r="J6046" s="273" t="s">
        <v>373</v>
      </c>
      <c r="K6046" s="275">
        <v>8.6750000000000007</v>
      </c>
      <c r="L6046" s="275">
        <v>8.6750000000000007</v>
      </c>
      <c r="M6046" s="275">
        <v>8.532</v>
      </c>
      <c r="N6046" s="276">
        <v>1.6484149855907859</v>
      </c>
      <c r="O6046" s="273"/>
      <c r="P6046" s="273"/>
      <c r="R6046" s="280"/>
    </row>
    <row r="6047" spans="1:18" s="11" customFormat="1">
      <c r="A6047" s="271">
        <v>6044</v>
      </c>
      <c r="C6047" s="272" t="s">
        <v>863</v>
      </c>
      <c r="D6047" s="272" t="s">
        <v>902</v>
      </c>
      <c r="E6047" s="272"/>
      <c r="F6047" s="273" t="s">
        <v>9909</v>
      </c>
      <c r="G6047" s="274" t="s">
        <v>9919</v>
      </c>
      <c r="H6047" s="273" t="s">
        <v>9920</v>
      </c>
      <c r="I6047" s="273" t="s">
        <v>9916</v>
      </c>
      <c r="J6047" s="273" t="s">
        <v>373</v>
      </c>
      <c r="K6047" s="275">
        <v>13.314</v>
      </c>
      <c r="L6047" s="275">
        <v>13.314</v>
      </c>
      <c r="M6047" s="275">
        <v>13.180439347507432</v>
      </c>
      <c r="N6047" s="276">
        <v>1.0031594749329102</v>
      </c>
      <c r="O6047" s="273"/>
      <c r="P6047" s="273"/>
      <c r="R6047" s="280"/>
    </row>
    <row r="6048" spans="1:18" s="11" customFormat="1">
      <c r="A6048" s="271">
        <v>6045</v>
      </c>
      <c r="C6048" s="272" t="s">
        <v>863</v>
      </c>
      <c r="D6048" s="272" t="s">
        <v>902</v>
      </c>
      <c r="E6048" s="272"/>
      <c r="F6048" s="273" t="s">
        <v>9909</v>
      </c>
      <c r="G6048" s="274" t="s">
        <v>9921</v>
      </c>
      <c r="H6048" s="273" t="s">
        <v>9922</v>
      </c>
      <c r="I6048" s="273" t="s">
        <v>9895</v>
      </c>
      <c r="J6048" s="273" t="s">
        <v>373</v>
      </c>
      <c r="K6048" s="275">
        <v>9.4909999999999997</v>
      </c>
      <c r="L6048" s="275">
        <v>9.4909999999999997</v>
      </c>
      <c r="M6048" s="275">
        <v>9.2996913101159215</v>
      </c>
      <c r="N6048" s="276">
        <v>2.0156852795709423</v>
      </c>
      <c r="O6048" s="273"/>
      <c r="P6048" s="273"/>
      <c r="R6048" s="280"/>
    </row>
    <row r="6049" spans="1:18" s="11" customFormat="1">
      <c r="A6049" s="271">
        <v>6046</v>
      </c>
      <c r="C6049" s="272" t="s">
        <v>863</v>
      </c>
      <c r="D6049" s="272" t="s">
        <v>902</v>
      </c>
      <c r="E6049" s="272"/>
      <c r="F6049" s="273" t="s">
        <v>9909</v>
      </c>
      <c r="G6049" s="274" t="s">
        <v>9923</v>
      </c>
      <c r="H6049" s="273" t="s">
        <v>9924</v>
      </c>
      <c r="I6049" s="273" t="s">
        <v>9916</v>
      </c>
      <c r="J6049" s="273" t="s">
        <v>373</v>
      </c>
      <c r="K6049" s="275">
        <v>12.514000000000001</v>
      </c>
      <c r="L6049" s="275">
        <v>12.514000000000001</v>
      </c>
      <c r="M6049" s="275">
        <v>12.243785406184941</v>
      </c>
      <c r="N6049" s="276">
        <v>2.159298336383733</v>
      </c>
      <c r="O6049" s="273"/>
      <c r="P6049" s="273"/>
      <c r="R6049" s="280"/>
    </row>
    <row r="6050" spans="1:18" s="11" customFormat="1">
      <c r="A6050" s="271">
        <v>6047</v>
      </c>
      <c r="C6050" s="272" t="s">
        <v>863</v>
      </c>
      <c r="D6050" s="272" t="s">
        <v>902</v>
      </c>
      <c r="E6050" s="272"/>
      <c r="F6050" s="273" t="s">
        <v>9925</v>
      </c>
      <c r="G6050" s="274" t="s">
        <v>9926</v>
      </c>
      <c r="H6050" s="273" t="s">
        <v>9927</v>
      </c>
      <c r="I6050" s="273" t="s">
        <v>9895</v>
      </c>
      <c r="J6050" s="273" t="s">
        <v>373</v>
      </c>
      <c r="K6050" s="275">
        <v>6.5330000000000004</v>
      </c>
      <c r="L6050" s="275">
        <v>6.5330000000000004</v>
      </c>
      <c r="M6050" s="275">
        <v>6.4071096012517508</v>
      </c>
      <c r="N6050" s="276">
        <v>1.9269921743188363</v>
      </c>
      <c r="O6050" s="273"/>
      <c r="P6050" s="273"/>
      <c r="R6050" s="280"/>
    </row>
    <row r="6051" spans="1:18" s="11" customFormat="1">
      <c r="A6051" s="271">
        <v>6048</v>
      </c>
      <c r="C6051" s="272" t="s">
        <v>863</v>
      </c>
      <c r="D6051" s="272" t="s">
        <v>902</v>
      </c>
      <c r="E6051" s="272"/>
      <c r="F6051" s="273" t="s">
        <v>9928</v>
      </c>
      <c r="G6051" s="274" t="s">
        <v>9929</v>
      </c>
      <c r="H6051" s="273" t="s">
        <v>9930</v>
      </c>
      <c r="I6051" s="273" t="s">
        <v>9916</v>
      </c>
      <c r="J6051" s="273" t="s">
        <v>373</v>
      </c>
      <c r="K6051" s="275">
        <v>0</v>
      </c>
      <c r="L6051" s="275">
        <v>0</v>
      </c>
      <c r="M6051" s="275">
        <v>0</v>
      </c>
      <c r="N6051" s="276" t="e">
        <v>#DIV/0!</v>
      </c>
      <c r="O6051" s="273"/>
      <c r="P6051" s="273"/>
      <c r="Q6051" s="11" t="s">
        <v>9931</v>
      </c>
      <c r="R6051" s="280"/>
    </row>
    <row r="6052" spans="1:18" s="11" customFormat="1">
      <c r="A6052" s="271">
        <v>6049</v>
      </c>
      <c r="C6052" s="272" t="s">
        <v>863</v>
      </c>
      <c r="D6052" s="272" t="s">
        <v>902</v>
      </c>
      <c r="E6052" s="272"/>
      <c r="F6052" s="273" t="s">
        <v>9877</v>
      </c>
      <c r="G6052" s="274" t="s">
        <v>9932</v>
      </c>
      <c r="H6052" s="273" t="s">
        <v>9933</v>
      </c>
      <c r="I6052" s="273" t="s">
        <v>9895</v>
      </c>
      <c r="J6052" s="273" t="s">
        <v>373</v>
      </c>
      <c r="K6052" s="275">
        <v>15.507999999999999</v>
      </c>
      <c r="L6052" s="275">
        <v>15.507999999999999</v>
      </c>
      <c r="M6052" s="275">
        <v>15.180857750561474</v>
      </c>
      <c r="N6052" s="276">
        <v>2.1095063801813594</v>
      </c>
      <c r="O6052" s="273"/>
      <c r="P6052" s="273"/>
      <c r="R6052" s="280"/>
    </row>
    <row r="6053" spans="1:18" s="11" customFormat="1">
      <c r="A6053" s="271">
        <v>6050</v>
      </c>
      <c r="C6053" s="272" t="s">
        <v>863</v>
      </c>
      <c r="D6053" s="272" t="s">
        <v>902</v>
      </c>
      <c r="E6053" s="272"/>
      <c r="F6053" s="273" t="s">
        <v>9934</v>
      </c>
      <c r="G6053" s="274" t="s">
        <v>9935</v>
      </c>
      <c r="H6053" s="273" t="s">
        <v>9936</v>
      </c>
      <c r="I6053" s="273" t="s">
        <v>9895</v>
      </c>
      <c r="J6053" s="273" t="s">
        <v>373</v>
      </c>
      <c r="K6053" s="275">
        <v>8.3440000000000012</v>
      </c>
      <c r="L6053" s="275">
        <v>8.3440000000000012</v>
      </c>
      <c r="M6053" s="275">
        <v>8.2655995026691915</v>
      </c>
      <c r="N6053" s="276">
        <v>0.93960327577672176</v>
      </c>
      <c r="O6053" s="273"/>
      <c r="P6053" s="273"/>
      <c r="R6053" s="280"/>
    </row>
    <row r="6054" spans="1:18" s="11" customFormat="1">
      <c r="A6054" s="271">
        <v>6051</v>
      </c>
      <c r="C6054" s="272" t="s">
        <v>863</v>
      </c>
      <c r="D6054" s="272" t="s">
        <v>902</v>
      </c>
      <c r="E6054" s="272"/>
      <c r="F6054" s="273" t="s">
        <v>9937</v>
      </c>
      <c r="G6054" s="274" t="s">
        <v>9938</v>
      </c>
      <c r="H6054" s="273" t="s">
        <v>9939</v>
      </c>
      <c r="I6054" s="273" t="s">
        <v>9895</v>
      </c>
      <c r="J6054" s="273" t="s">
        <v>373</v>
      </c>
      <c r="K6054" s="275">
        <v>19.971</v>
      </c>
      <c r="L6054" s="275">
        <v>19.971</v>
      </c>
      <c r="M6054" s="275">
        <v>19.512911809474272</v>
      </c>
      <c r="N6054" s="276">
        <v>2.2937669146548925</v>
      </c>
      <c r="O6054" s="273"/>
      <c r="P6054" s="273"/>
      <c r="R6054" s="280"/>
    </row>
    <row r="6055" spans="1:18" s="11" customFormat="1">
      <c r="A6055" s="271">
        <v>6052</v>
      </c>
      <c r="C6055" s="272" t="s">
        <v>863</v>
      </c>
      <c r="D6055" s="272" t="s">
        <v>902</v>
      </c>
      <c r="E6055" s="272"/>
      <c r="F6055" s="273" t="s">
        <v>9940</v>
      </c>
      <c r="G6055" s="274" t="s">
        <v>9941</v>
      </c>
      <c r="H6055" s="273" t="s">
        <v>9942</v>
      </c>
      <c r="I6055" s="273" t="s">
        <v>9895</v>
      </c>
      <c r="J6055" s="273" t="s">
        <v>373</v>
      </c>
      <c r="K6055" s="275">
        <v>10.893999999999998</v>
      </c>
      <c r="L6055" s="275">
        <v>10.893999999999998</v>
      </c>
      <c r="M6055" s="275">
        <v>10.676220842263687</v>
      </c>
      <c r="N6055" s="276">
        <v>1.9990743320755584</v>
      </c>
      <c r="O6055" s="273"/>
      <c r="P6055" s="273"/>
      <c r="R6055" s="280"/>
    </row>
    <row r="6056" spans="1:18" s="11" customFormat="1">
      <c r="A6056" s="271">
        <v>6053</v>
      </c>
      <c r="C6056" s="272" t="s">
        <v>863</v>
      </c>
      <c r="D6056" s="272" t="s">
        <v>902</v>
      </c>
      <c r="E6056" s="272"/>
      <c r="F6056" s="273" t="s">
        <v>9909</v>
      </c>
      <c r="G6056" s="274" t="s">
        <v>9943</v>
      </c>
      <c r="H6056" s="273" t="s">
        <v>9944</v>
      </c>
      <c r="I6056" s="273" t="s">
        <v>9895</v>
      </c>
      <c r="J6056" s="273" t="s">
        <v>373</v>
      </c>
      <c r="K6056" s="275">
        <v>21.562999999999999</v>
      </c>
      <c r="L6056" s="275">
        <v>21.562999999999999</v>
      </c>
      <c r="M6056" s="275">
        <v>21.157330638228487</v>
      </c>
      <c r="N6056" s="276">
        <v>1.8813215311946943</v>
      </c>
      <c r="O6056" s="273"/>
      <c r="P6056" s="273"/>
      <c r="R6056" s="280"/>
    </row>
    <row r="6057" spans="1:18" s="11" customFormat="1">
      <c r="A6057" s="271">
        <v>6054</v>
      </c>
      <c r="C6057" s="272" t="s">
        <v>863</v>
      </c>
      <c r="D6057" s="272" t="s">
        <v>902</v>
      </c>
      <c r="E6057" s="272"/>
      <c r="F6057" s="273" t="s">
        <v>9945</v>
      </c>
      <c r="G6057" s="274" t="s">
        <v>10594</v>
      </c>
      <c r="H6057" s="273" t="s">
        <v>9946</v>
      </c>
      <c r="I6057" s="273" t="s">
        <v>9895</v>
      </c>
      <c r="J6057" s="273" t="s">
        <v>373</v>
      </c>
      <c r="K6057" s="275">
        <v>1.4219999999999999</v>
      </c>
      <c r="L6057" s="275">
        <v>1.4219999999999999</v>
      </c>
      <c r="M6057" s="275">
        <v>1.383</v>
      </c>
      <c r="N6057" s="276">
        <v>2.7426160337552687</v>
      </c>
      <c r="O6057" s="273"/>
      <c r="P6057" s="273"/>
      <c r="R6057" s="280"/>
    </row>
    <row r="6058" spans="1:18" s="11" customFormat="1">
      <c r="A6058" s="271">
        <v>6055</v>
      </c>
      <c r="C6058" s="272" t="s">
        <v>863</v>
      </c>
      <c r="D6058" s="272" t="s">
        <v>902</v>
      </c>
      <c r="E6058" s="272"/>
      <c r="F6058" s="273" t="s">
        <v>9947</v>
      </c>
      <c r="G6058" s="274" t="s">
        <v>10594</v>
      </c>
      <c r="H6058" s="273" t="s">
        <v>9948</v>
      </c>
      <c r="I6058" s="273" t="s">
        <v>9895</v>
      </c>
      <c r="J6058" s="273" t="s">
        <v>373</v>
      </c>
      <c r="K6058" s="275">
        <v>3.194</v>
      </c>
      <c r="L6058" s="275">
        <v>3.194</v>
      </c>
      <c r="M6058" s="275">
        <v>3.1160000000000001</v>
      </c>
      <c r="N6058" s="276">
        <v>2.4420788979336208</v>
      </c>
      <c r="O6058" s="273"/>
      <c r="P6058" s="273"/>
      <c r="R6058" s="280"/>
    </row>
    <row r="6059" spans="1:18" s="11" customFormat="1">
      <c r="A6059" s="271">
        <v>6056</v>
      </c>
      <c r="C6059" s="272" t="s">
        <v>863</v>
      </c>
      <c r="D6059" s="272" t="s">
        <v>902</v>
      </c>
      <c r="E6059" s="272"/>
      <c r="F6059" s="273" t="s">
        <v>9949</v>
      </c>
      <c r="G6059" s="274" t="s">
        <v>9950</v>
      </c>
      <c r="H6059" s="273" t="s">
        <v>9897</v>
      </c>
      <c r="I6059" s="273" t="s">
        <v>9895</v>
      </c>
      <c r="J6059" s="273" t="s">
        <v>373</v>
      </c>
      <c r="K6059" s="275">
        <v>5.1879999999999997</v>
      </c>
      <c r="L6059" s="275">
        <v>5.1879999999999997</v>
      </c>
      <c r="M6059" s="275">
        <v>5.0814771720082854</v>
      </c>
      <c r="N6059" s="276">
        <v>2.0532542018449176</v>
      </c>
      <c r="O6059" s="273"/>
      <c r="P6059" s="273"/>
      <c r="R6059" s="280"/>
    </row>
    <row r="6060" spans="1:18" s="11" customFormat="1">
      <c r="A6060" s="271">
        <v>6057</v>
      </c>
      <c r="C6060" s="272" t="s">
        <v>863</v>
      </c>
      <c r="D6060" s="272" t="s">
        <v>902</v>
      </c>
      <c r="E6060" s="272"/>
      <c r="F6060" s="273" t="s">
        <v>9949</v>
      </c>
      <c r="G6060" s="274" t="s">
        <v>9951</v>
      </c>
      <c r="H6060" s="273" t="s">
        <v>9952</v>
      </c>
      <c r="I6060" s="273" t="s">
        <v>9895</v>
      </c>
      <c r="J6060" s="273" t="s">
        <v>373</v>
      </c>
      <c r="K6060" s="275">
        <v>3.8840000000000003</v>
      </c>
      <c r="L6060" s="275">
        <v>3.8840000000000003</v>
      </c>
      <c r="M6060" s="275">
        <v>3.8367972486693391</v>
      </c>
      <c r="N6060" s="276">
        <v>1.2153128560932338</v>
      </c>
      <c r="O6060" s="273"/>
      <c r="P6060" s="273"/>
      <c r="R6060" s="280"/>
    </row>
    <row r="6061" spans="1:18" s="11" customFormat="1">
      <c r="A6061" s="271">
        <v>6058</v>
      </c>
      <c r="C6061" s="272" t="s">
        <v>863</v>
      </c>
      <c r="D6061" s="272" t="s">
        <v>902</v>
      </c>
      <c r="E6061" s="272"/>
      <c r="F6061" s="273" t="s">
        <v>9949</v>
      </c>
      <c r="G6061" s="274" t="s">
        <v>9953</v>
      </c>
      <c r="H6061" s="273" t="s">
        <v>9954</v>
      </c>
      <c r="I6061" s="273" t="s">
        <v>9895</v>
      </c>
      <c r="J6061" s="273" t="s">
        <v>373</v>
      </c>
      <c r="K6061" s="275">
        <v>8.4250000000000007</v>
      </c>
      <c r="L6061" s="275">
        <v>8.4250000000000007</v>
      </c>
      <c r="M6061" s="275">
        <v>8.2796986258498286</v>
      </c>
      <c r="N6061" s="276">
        <v>1.7246453905064936</v>
      </c>
      <c r="O6061" s="273"/>
      <c r="P6061" s="273"/>
      <c r="R6061" s="280"/>
    </row>
    <row r="6062" spans="1:18" s="11" customFormat="1">
      <c r="A6062" s="271">
        <v>6059</v>
      </c>
      <c r="C6062" s="272" t="s">
        <v>863</v>
      </c>
      <c r="D6062" s="272" t="s">
        <v>902</v>
      </c>
      <c r="E6062" s="272"/>
      <c r="F6062" s="273" t="s">
        <v>9949</v>
      </c>
      <c r="G6062" s="274" t="s">
        <v>9955</v>
      </c>
      <c r="H6062" s="273" t="s">
        <v>9956</v>
      </c>
      <c r="I6062" s="273" t="s">
        <v>9895</v>
      </c>
      <c r="J6062" s="273" t="s">
        <v>373</v>
      </c>
      <c r="K6062" s="275">
        <v>7.0090000000000003</v>
      </c>
      <c r="L6062" s="275">
        <v>7.0090000000000003</v>
      </c>
      <c r="M6062" s="275">
        <v>6.8249741219595723</v>
      </c>
      <c r="N6062" s="276">
        <v>2.6255653879359113</v>
      </c>
      <c r="O6062" s="273"/>
      <c r="P6062" s="273"/>
      <c r="R6062" s="280"/>
    </row>
    <row r="6063" spans="1:18" s="11" customFormat="1">
      <c r="A6063" s="271">
        <v>6060</v>
      </c>
      <c r="C6063" s="272" t="s">
        <v>863</v>
      </c>
      <c r="D6063" s="272" t="s">
        <v>902</v>
      </c>
      <c r="E6063" s="272"/>
      <c r="F6063" s="273" t="s">
        <v>9949</v>
      </c>
      <c r="G6063" s="274" t="s">
        <v>10594</v>
      </c>
      <c r="H6063" s="273" t="s">
        <v>9957</v>
      </c>
      <c r="I6063" s="273" t="s">
        <v>9895</v>
      </c>
      <c r="J6063" s="273" t="s">
        <v>373</v>
      </c>
      <c r="K6063" s="275">
        <v>0</v>
      </c>
      <c r="L6063" s="275">
        <v>0</v>
      </c>
      <c r="M6063" s="275">
        <v>0</v>
      </c>
      <c r="N6063" s="276" t="e">
        <v>#DIV/0!</v>
      </c>
      <c r="O6063" s="273"/>
      <c r="P6063" s="273"/>
      <c r="Q6063" s="11" t="s">
        <v>9931</v>
      </c>
      <c r="R6063" s="280"/>
    </row>
    <row r="6064" spans="1:18" s="11" customFormat="1">
      <c r="A6064" s="271">
        <v>6061</v>
      </c>
      <c r="C6064" s="272" t="s">
        <v>863</v>
      </c>
      <c r="D6064" s="272" t="s">
        <v>902</v>
      </c>
      <c r="E6064" s="272"/>
      <c r="F6064" s="273" t="s">
        <v>9949</v>
      </c>
      <c r="G6064" s="274">
        <v>30453115107</v>
      </c>
      <c r="H6064" s="273" t="s">
        <v>9958</v>
      </c>
      <c r="I6064" s="273" t="s">
        <v>9895</v>
      </c>
      <c r="J6064" s="273" t="s">
        <v>373</v>
      </c>
      <c r="K6064" s="275">
        <v>4.4369999999999994</v>
      </c>
      <c r="L6064" s="275">
        <v>4.4369999999999994</v>
      </c>
      <c r="M6064" s="275">
        <v>4.3316293270796287</v>
      </c>
      <c r="N6064" s="276">
        <v>2.3748179607926692</v>
      </c>
      <c r="O6064" s="273"/>
      <c r="P6064" s="273"/>
      <c r="R6064" s="280"/>
    </row>
    <row r="6065" spans="1:18" s="11" customFormat="1">
      <c r="A6065" s="271">
        <v>6062</v>
      </c>
      <c r="C6065" s="272" t="s">
        <v>863</v>
      </c>
      <c r="D6065" s="272" t="s">
        <v>902</v>
      </c>
      <c r="E6065" s="272"/>
      <c r="F6065" s="273" t="s">
        <v>9949</v>
      </c>
      <c r="G6065" s="274" t="s">
        <v>9959</v>
      </c>
      <c r="H6065" s="273" t="s">
        <v>9960</v>
      </c>
      <c r="I6065" s="273" t="s">
        <v>9895</v>
      </c>
      <c r="J6065" s="273" t="s">
        <v>373</v>
      </c>
      <c r="K6065" s="275">
        <v>4.9409999999999998</v>
      </c>
      <c r="L6065" s="275">
        <v>4.9409999999999998</v>
      </c>
      <c r="M6065" s="275">
        <v>4.7901158686829257</v>
      </c>
      <c r="N6065" s="276">
        <v>3.0537164808151007</v>
      </c>
      <c r="O6065" s="273"/>
      <c r="P6065" s="273"/>
      <c r="R6065" s="280"/>
    </row>
    <row r="6066" spans="1:18" s="11" customFormat="1">
      <c r="A6066" s="271">
        <v>6063</v>
      </c>
      <c r="C6066" s="272" t="s">
        <v>863</v>
      </c>
      <c r="D6066" s="272" t="s">
        <v>906</v>
      </c>
      <c r="E6066" s="272"/>
      <c r="F6066" s="273" t="s">
        <v>906</v>
      </c>
      <c r="G6066" s="274" t="s">
        <v>9961</v>
      </c>
      <c r="H6066" s="273" t="s">
        <v>9962</v>
      </c>
      <c r="I6066" s="273" t="s">
        <v>9895</v>
      </c>
      <c r="J6066" s="273" t="s">
        <v>373</v>
      </c>
      <c r="K6066" s="275">
        <v>9.4349999999999987</v>
      </c>
      <c r="L6066" s="275">
        <v>9.4349999999999987</v>
      </c>
      <c r="M6066" s="275">
        <v>9.1790000000000003</v>
      </c>
      <c r="N6066" s="276">
        <v>2.7133015368309326</v>
      </c>
      <c r="O6066" s="273"/>
      <c r="P6066" s="273"/>
      <c r="R6066" s="280"/>
    </row>
    <row r="6067" spans="1:18" s="11" customFormat="1">
      <c r="A6067" s="271">
        <v>6064</v>
      </c>
      <c r="C6067" s="272" t="s">
        <v>863</v>
      </c>
      <c r="D6067" s="272" t="s">
        <v>906</v>
      </c>
      <c r="E6067" s="272"/>
      <c r="F6067" s="273" t="s">
        <v>906</v>
      </c>
      <c r="G6067" s="274" t="s">
        <v>9963</v>
      </c>
      <c r="H6067" s="273" t="s">
        <v>9964</v>
      </c>
      <c r="I6067" s="273" t="s">
        <v>1298</v>
      </c>
      <c r="J6067" s="273" t="s">
        <v>373</v>
      </c>
      <c r="K6067" s="275">
        <v>14.967000000000001</v>
      </c>
      <c r="L6067" s="275">
        <v>14.967000000000001</v>
      </c>
      <c r="M6067" s="275">
        <v>14.544</v>
      </c>
      <c r="N6067" s="276">
        <v>2.826217678893566</v>
      </c>
      <c r="O6067" s="273"/>
      <c r="P6067" s="273"/>
      <c r="R6067" s="280"/>
    </row>
    <row r="6068" spans="1:18" s="11" customFormat="1">
      <c r="A6068" s="271">
        <v>6065</v>
      </c>
      <c r="C6068" s="272" t="s">
        <v>863</v>
      </c>
      <c r="D6068" s="272" t="s">
        <v>906</v>
      </c>
      <c r="E6068" s="272"/>
      <c r="F6068" s="273" t="s">
        <v>906</v>
      </c>
      <c r="G6068" s="274" t="s">
        <v>9965</v>
      </c>
      <c r="H6068" s="282" t="s">
        <v>9966</v>
      </c>
      <c r="I6068" s="273" t="s">
        <v>9895</v>
      </c>
      <c r="J6068" s="273" t="s">
        <v>373</v>
      </c>
      <c r="K6068" s="275">
        <v>4.0489999999999995</v>
      </c>
      <c r="L6068" s="275">
        <v>4.0489999999999995</v>
      </c>
      <c r="M6068" s="275">
        <v>3.9409999999999998</v>
      </c>
      <c r="N6068" s="276">
        <v>2.6673252654976456</v>
      </c>
      <c r="O6068" s="273"/>
      <c r="P6068" s="273"/>
      <c r="R6068" s="280"/>
    </row>
    <row r="6069" spans="1:18" s="11" customFormat="1">
      <c r="A6069" s="271">
        <v>6066</v>
      </c>
      <c r="C6069" s="272" t="s">
        <v>863</v>
      </c>
      <c r="D6069" s="272" t="s">
        <v>906</v>
      </c>
      <c r="E6069" s="272"/>
      <c r="F6069" s="273" t="s">
        <v>906</v>
      </c>
      <c r="G6069" s="274" t="s">
        <v>9967</v>
      </c>
      <c r="H6069" s="282" t="s">
        <v>9968</v>
      </c>
      <c r="I6069" s="273" t="s">
        <v>9895</v>
      </c>
      <c r="J6069" s="273" t="s">
        <v>373</v>
      </c>
      <c r="K6069" s="275">
        <v>3.9939999999999998</v>
      </c>
      <c r="L6069" s="275">
        <v>3.9939999999999998</v>
      </c>
      <c r="M6069" s="275">
        <v>3.883</v>
      </c>
      <c r="N6069" s="276">
        <v>2.7791687531296887</v>
      </c>
      <c r="O6069" s="273"/>
      <c r="P6069" s="273"/>
      <c r="R6069" s="280"/>
    </row>
    <row r="6070" spans="1:18" s="11" customFormat="1">
      <c r="A6070" s="271">
        <v>6067</v>
      </c>
      <c r="C6070" s="272" t="s">
        <v>863</v>
      </c>
      <c r="D6070" s="272" t="s">
        <v>906</v>
      </c>
      <c r="E6070" s="272"/>
      <c r="F6070" s="273" t="s">
        <v>906</v>
      </c>
      <c r="G6070" s="274" t="s">
        <v>9969</v>
      </c>
      <c r="H6070" s="282" t="s">
        <v>9970</v>
      </c>
      <c r="I6070" s="273" t="s">
        <v>9895</v>
      </c>
      <c r="J6070" s="273" t="s">
        <v>373</v>
      </c>
      <c r="K6070" s="275">
        <v>14.041</v>
      </c>
      <c r="L6070" s="275">
        <v>14.041</v>
      </c>
      <c r="M6070" s="275">
        <v>13.645</v>
      </c>
      <c r="N6070" s="276">
        <v>2.8203119435937665</v>
      </c>
      <c r="O6070" s="273"/>
      <c r="P6070" s="273"/>
      <c r="R6070" s="280"/>
    </row>
    <row r="6071" spans="1:18" s="11" customFormat="1">
      <c r="A6071" s="271">
        <v>6068</v>
      </c>
      <c r="C6071" s="272" t="s">
        <v>863</v>
      </c>
      <c r="D6071" s="272" t="s">
        <v>906</v>
      </c>
      <c r="E6071" s="272"/>
      <c r="F6071" s="273" t="s">
        <v>906</v>
      </c>
      <c r="G6071" s="274" t="s">
        <v>9971</v>
      </c>
      <c r="H6071" s="282" t="s">
        <v>9972</v>
      </c>
      <c r="I6071" s="273" t="s">
        <v>9895</v>
      </c>
      <c r="J6071" s="273" t="s">
        <v>373</v>
      </c>
      <c r="K6071" s="275">
        <v>0.81</v>
      </c>
      <c r="L6071" s="275">
        <v>0.81</v>
      </c>
      <c r="M6071" s="275">
        <v>0.80699999999999994</v>
      </c>
      <c r="N6071" s="276">
        <v>0.37037037037038439</v>
      </c>
      <c r="O6071" s="273"/>
      <c r="P6071" s="273"/>
      <c r="R6071" s="280"/>
    </row>
    <row r="6072" spans="1:18" s="11" customFormat="1">
      <c r="A6072" s="271">
        <v>6069</v>
      </c>
      <c r="C6072" s="272" t="s">
        <v>863</v>
      </c>
      <c r="D6072" s="272" t="s">
        <v>906</v>
      </c>
      <c r="E6072" s="272"/>
      <c r="F6072" s="273" t="s">
        <v>906</v>
      </c>
      <c r="G6072" s="274" t="s">
        <v>9973</v>
      </c>
      <c r="H6072" s="282" t="s">
        <v>9974</v>
      </c>
      <c r="I6072" s="273" t="s">
        <v>9895</v>
      </c>
      <c r="J6072" s="273" t="s">
        <v>373</v>
      </c>
      <c r="K6072" s="275">
        <v>17.936</v>
      </c>
      <c r="L6072" s="275">
        <v>17.936</v>
      </c>
      <c r="M6072" s="275">
        <v>17.46</v>
      </c>
      <c r="N6072" s="276">
        <v>2.6538804638715381</v>
      </c>
      <c r="O6072" s="273"/>
      <c r="P6072" s="273"/>
      <c r="R6072" s="280"/>
    </row>
    <row r="6073" spans="1:18" s="11" customFormat="1">
      <c r="A6073" s="271">
        <v>6070</v>
      </c>
      <c r="C6073" s="272" t="s">
        <v>863</v>
      </c>
      <c r="D6073" s="272" t="s">
        <v>906</v>
      </c>
      <c r="E6073" s="272"/>
      <c r="F6073" s="273" t="s">
        <v>906</v>
      </c>
      <c r="G6073" s="274" t="s">
        <v>9975</v>
      </c>
      <c r="H6073" s="282" t="s">
        <v>9976</v>
      </c>
      <c r="I6073" s="273" t="s">
        <v>9895</v>
      </c>
      <c r="J6073" s="273" t="s">
        <v>373</v>
      </c>
      <c r="K6073" s="275">
        <v>10.16</v>
      </c>
      <c r="L6073" s="275">
        <v>10.16</v>
      </c>
      <c r="M6073" s="275">
        <v>9.9130000000000003</v>
      </c>
      <c r="N6073" s="276">
        <v>2.4311023622047232</v>
      </c>
      <c r="O6073" s="273"/>
      <c r="P6073" s="273"/>
      <c r="R6073" s="280"/>
    </row>
    <row r="6074" spans="1:18" s="11" customFormat="1">
      <c r="A6074" s="271">
        <v>6071</v>
      </c>
      <c r="C6074" s="272" t="s">
        <v>863</v>
      </c>
      <c r="D6074" s="272" t="s">
        <v>906</v>
      </c>
      <c r="E6074" s="272"/>
      <c r="F6074" s="273" t="s">
        <v>906</v>
      </c>
      <c r="G6074" s="274" t="s">
        <v>9977</v>
      </c>
      <c r="H6074" s="282" t="s">
        <v>9978</v>
      </c>
      <c r="I6074" s="273" t="s">
        <v>9895</v>
      </c>
      <c r="J6074" s="273" t="s">
        <v>373</v>
      </c>
      <c r="K6074" s="275">
        <v>7.2910000000000004</v>
      </c>
      <c r="L6074" s="275">
        <v>7.2910000000000004</v>
      </c>
      <c r="M6074" s="275">
        <v>7.0949999999999998</v>
      </c>
      <c r="N6074" s="276">
        <v>2.6882457824715487</v>
      </c>
      <c r="O6074" s="273"/>
      <c r="P6074" s="273"/>
      <c r="R6074" s="280"/>
    </row>
    <row r="6075" spans="1:18" s="11" customFormat="1">
      <c r="A6075" s="271">
        <v>6072</v>
      </c>
      <c r="C6075" s="272" t="s">
        <v>863</v>
      </c>
      <c r="D6075" s="272" t="s">
        <v>906</v>
      </c>
      <c r="E6075" s="272"/>
      <c r="F6075" s="273" t="s">
        <v>906</v>
      </c>
      <c r="G6075" s="274" t="s">
        <v>9979</v>
      </c>
      <c r="H6075" s="282" t="s">
        <v>9980</v>
      </c>
      <c r="I6075" s="273" t="s">
        <v>9895</v>
      </c>
      <c r="J6075" s="273" t="s">
        <v>373</v>
      </c>
      <c r="K6075" s="275">
        <v>1.778</v>
      </c>
      <c r="L6075" s="275">
        <v>1.778</v>
      </c>
      <c r="M6075" s="275">
        <v>1.7270000000000001</v>
      </c>
      <c r="N6075" s="276">
        <v>2.8683914510686126</v>
      </c>
      <c r="O6075" s="273"/>
      <c r="P6075" s="273"/>
      <c r="R6075" s="280"/>
    </row>
    <row r="6076" spans="1:18" s="11" customFormat="1" ht="16.5" customHeight="1">
      <c r="A6076" s="271">
        <v>6073</v>
      </c>
      <c r="C6076" s="272" t="s">
        <v>863</v>
      </c>
      <c r="D6076" s="272" t="s">
        <v>906</v>
      </c>
      <c r="E6076" s="272"/>
      <c r="F6076" s="273" t="s">
        <v>906</v>
      </c>
      <c r="G6076" s="274">
        <v>30412145101</v>
      </c>
      <c r="H6076" s="282" t="s">
        <v>9981</v>
      </c>
      <c r="I6076" s="273" t="s">
        <v>9895</v>
      </c>
      <c r="J6076" s="273" t="s">
        <v>373</v>
      </c>
      <c r="K6076" s="275">
        <v>4.492</v>
      </c>
      <c r="L6076" s="275">
        <v>4.492</v>
      </c>
      <c r="M6076" s="275">
        <v>4.3760000000000003</v>
      </c>
      <c r="N6076" s="276">
        <v>2.5823686553873477</v>
      </c>
      <c r="O6076" s="273"/>
      <c r="P6076" s="273"/>
      <c r="R6076" s="280"/>
    </row>
    <row r="6077" spans="1:18" s="11" customFormat="1" ht="16.5" customHeight="1">
      <c r="A6077" s="271">
        <v>6074</v>
      </c>
      <c r="C6077" s="272" t="s">
        <v>863</v>
      </c>
      <c r="D6077" s="272" t="s">
        <v>906</v>
      </c>
      <c r="E6077" s="272"/>
      <c r="F6077" s="273" t="s">
        <v>906</v>
      </c>
      <c r="G6077" s="274">
        <v>30412145102</v>
      </c>
      <c r="H6077" s="282" t="s">
        <v>9982</v>
      </c>
      <c r="I6077" s="273" t="s">
        <v>9895</v>
      </c>
      <c r="J6077" s="273" t="s">
        <v>373</v>
      </c>
      <c r="K6077" s="275">
        <v>10.977</v>
      </c>
      <c r="L6077" s="275">
        <v>10.977</v>
      </c>
      <c r="M6077" s="275">
        <v>10.685</v>
      </c>
      <c r="N6077" s="276">
        <v>2.6601074974947601</v>
      </c>
      <c r="O6077" s="273"/>
      <c r="P6077" s="273"/>
      <c r="R6077" s="280"/>
    </row>
    <row r="6078" spans="1:18" s="11" customFormat="1" ht="16.5" customHeight="1">
      <c r="A6078" s="271">
        <v>6075</v>
      </c>
      <c r="C6078" s="272" t="s">
        <v>863</v>
      </c>
      <c r="D6078" s="272" t="s">
        <v>906</v>
      </c>
      <c r="E6078" s="272"/>
      <c r="F6078" s="273" t="s">
        <v>906</v>
      </c>
      <c r="G6078" s="274">
        <v>30412145104</v>
      </c>
      <c r="H6078" s="282" t="s">
        <v>9983</v>
      </c>
      <c r="I6078" s="273" t="s">
        <v>9895</v>
      </c>
      <c r="J6078" s="273" t="s">
        <v>373</v>
      </c>
      <c r="K6078" s="275">
        <v>2.9929999999999999</v>
      </c>
      <c r="L6078" s="275">
        <v>2.9929999999999999</v>
      </c>
      <c r="M6078" s="275">
        <v>2.91</v>
      </c>
      <c r="N6078" s="276">
        <v>2.7731373204142913</v>
      </c>
      <c r="O6078" s="273"/>
      <c r="P6078" s="273"/>
      <c r="R6078" s="280"/>
    </row>
    <row r="6079" spans="1:18" s="11" customFormat="1">
      <c r="A6079" s="271">
        <v>6076</v>
      </c>
      <c r="C6079" s="272" t="s">
        <v>863</v>
      </c>
      <c r="D6079" s="272" t="s">
        <v>906</v>
      </c>
      <c r="E6079" s="272"/>
      <c r="F6079" s="273" t="s">
        <v>906</v>
      </c>
      <c r="G6079" s="274">
        <v>30412145103</v>
      </c>
      <c r="H6079" s="282" t="s">
        <v>9984</v>
      </c>
      <c r="I6079" s="273" t="s">
        <v>9895</v>
      </c>
      <c r="J6079" s="273" t="s">
        <v>373</v>
      </c>
      <c r="K6079" s="275">
        <v>11.42</v>
      </c>
      <c r="L6079" s="275">
        <v>11.42</v>
      </c>
      <c r="M6079" s="275">
        <v>11.103</v>
      </c>
      <c r="N6079" s="276">
        <v>2.7758318739054304</v>
      </c>
      <c r="O6079" s="273"/>
      <c r="P6079" s="273"/>
      <c r="R6079" s="280"/>
    </row>
    <row r="6080" spans="1:18" s="11" customFormat="1">
      <c r="A6080" s="271">
        <v>6077</v>
      </c>
      <c r="C6080" s="272" t="s">
        <v>863</v>
      </c>
      <c r="D6080" s="272" t="s">
        <v>906</v>
      </c>
      <c r="E6080" s="272"/>
      <c r="F6080" s="273" t="s">
        <v>906</v>
      </c>
      <c r="G6080" s="274">
        <v>30412145105</v>
      </c>
      <c r="H6080" s="282" t="s">
        <v>9985</v>
      </c>
      <c r="I6080" s="273" t="s">
        <v>9895</v>
      </c>
      <c r="J6080" s="273" t="s">
        <v>373</v>
      </c>
      <c r="K6080" s="275">
        <v>17.077999999999999</v>
      </c>
      <c r="L6080" s="275">
        <v>17.077999999999999</v>
      </c>
      <c r="M6080" s="275">
        <v>16.609000000000002</v>
      </c>
      <c r="N6080" s="276">
        <v>2.7462232111488327</v>
      </c>
      <c r="O6080" s="273"/>
      <c r="P6080" s="273"/>
      <c r="R6080" s="280"/>
    </row>
    <row r="6081" spans="1:18" s="11" customFormat="1">
      <c r="A6081" s="271">
        <v>6078</v>
      </c>
      <c r="C6081" s="272" t="s">
        <v>863</v>
      </c>
      <c r="D6081" s="272" t="s">
        <v>906</v>
      </c>
      <c r="E6081" s="272"/>
      <c r="F6081" s="273" t="s">
        <v>906</v>
      </c>
      <c r="G6081" s="274" t="s">
        <v>9986</v>
      </c>
      <c r="H6081" s="282" t="s">
        <v>9987</v>
      </c>
      <c r="I6081" s="273" t="s">
        <v>9895</v>
      </c>
      <c r="J6081" s="273" t="s">
        <v>373</v>
      </c>
      <c r="K6081" s="275">
        <v>15.167</v>
      </c>
      <c r="L6081" s="275">
        <v>15.167</v>
      </c>
      <c r="M6081" s="275">
        <v>14.746</v>
      </c>
      <c r="N6081" s="276">
        <v>2.7757631700402148</v>
      </c>
      <c r="O6081" s="273"/>
      <c r="P6081" s="273"/>
      <c r="R6081" s="280"/>
    </row>
    <row r="6082" spans="1:18" s="11" customFormat="1">
      <c r="A6082" s="271">
        <v>6079</v>
      </c>
      <c r="C6082" s="272" t="s">
        <v>863</v>
      </c>
      <c r="D6082" s="272" t="s">
        <v>906</v>
      </c>
      <c r="E6082" s="272"/>
      <c r="F6082" s="273" t="s">
        <v>906</v>
      </c>
      <c r="G6082" s="274" t="s">
        <v>9988</v>
      </c>
      <c r="H6082" s="282" t="s">
        <v>9989</v>
      </c>
      <c r="I6082" s="273" t="s">
        <v>9895</v>
      </c>
      <c r="J6082" s="273" t="s">
        <v>373</v>
      </c>
      <c r="K6082" s="275">
        <v>9.1120000000000001</v>
      </c>
      <c r="L6082" s="275">
        <v>9.1120000000000001</v>
      </c>
      <c r="M6082" s="275">
        <v>8.8689999999999998</v>
      </c>
      <c r="N6082" s="276">
        <v>2.6668129938542617</v>
      </c>
      <c r="O6082" s="273"/>
      <c r="P6082" s="273"/>
      <c r="R6082" s="280"/>
    </row>
    <row r="6083" spans="1:18" s="11" customFormat="1">
      <c r="A6083" s="271">
        <v>6080</v>
      </c>
      <c r="C6083" s="272" t="s">
        <v>863</v>
      </c>
      <c r="D6083" s="272" t="s">
        <v>906</v>
      </c>
      <c r="E6083" s="272"/>
      <c r="F6083" s="273" t="s">
        <v>906</v>
      </c>
      <c r="G6083" s="274" t="s">
        <v>9990</v>
      </c>
      <c r="H6083" s="282" t="s">
        <v>9991</v>
      </c>
      <c r="I6083" s="273" t="s">
        <v>9895</v>
      </c>
      <c r="J6083" s="273" t="s">
        <v>373</v>
      </c>
      <c r="K6083" s="275">
        <v>11.675000000000001</v>
      </c>
      <c r="L6083" s="275">
        <v>11.675000000000001</v>
      </c>
      <c r="M6083" s="275">
        <v>11.352</v>
      </c>
      <c r="N6083" s="276">
        <v>2.7665952890792322</v>
      </c>
      <c r="O6083" s="273"/>
      <c r="P6083" s="273"/>
      <c r="R6083" s="280"/>
    </row>
    <row r="6084" spans="1:18" s="11" customFormat="1">
      <c r="A6084" s="271">
        <v>6081</v>
      </c>
      <c r="C6084" s="272" t="s">
        <v>863</v>
      </c>
      <c r="D6084" s="272" t="s">
        <v>1084</v>
      </c>
      <c r="E6084" s="272"/>
      <c r="F6084" s="273" t="s">
        <v>1084</v>
      </c>
      <c r="G6084" s="274">
        <v>30423125103</v>
      </c>
      <c r="H6084" s="282" t="s">
        <v>9992</v>
      </c>
      <c r="I6084" s="273" t="s">
        <v>9895</v>
      </c>
      <c r="J6084" s="273" t="s">
        <v>373</v>
      </c>
      <c r="K6084" s="275">
        <v>2.11</v>
      </c>
      <c r="L6084" s="275">
        <v>2.11</v>
      </c>
      <c r="M6084" s="275">
        <v>2.081</v>
      </c>
      <c r="N6084" s="276">
        <v>1.3744075829383846</v>
      </c>
      <c r="O6084" s="273"/>
      <c r="P6084" s="273"/>
      <c r="R6084" s="280"/>
    </row>
    <row r="6085" spans="1:18" s="11" customFormat="1">
      <c r="A6085" s="271">
        <v>6082</v>
      </c>
      <c r="C6085" s="272" t="s">
        <v>863</v>
      </c>
      <c r="D6085" s="272" t="s">
        <v>1084</v>
      </c>
      <c r="E6085" s="272"/>
      <c r="F6085" s="273" t="s">
        <v>1084</v>
      </c>
      <c r="G6085" s="274">
        <v>30425155101</v>
      </c>
      <c r="H6085" s="273" t="s">
        <v>9993</v>
      </c>
      <c r="I6085" s="273" t="s">
        <v>1298</v>
      </c>
      <c r="J6085" s="273" t="s">
        <v>373</v>
      </c>
      <c r="K6085" s="275">
        <v>6.6</v>
      </c>
      <c r="L6085" s="275">
        <v>6.6</v>
      </c>
      <c r="M6085" s="275">
        <v>6.4632000000000005</v>
      </c>
      <c r="N6085" s="276">
        <v>2.0727272727272599</v>
      </c>
      <c r="O6085" s="273"/>
      <c r="P6085" s="273"/>
      <c r="R6085" s="280"/>
    </row>
    <row r="6086" spans="1:18" s="11" customFormat="1">
      <c r="A6086" s="271">
        <v>6083</v>
      </c>
      <c r="C6086" s="272" t="s">
        <v>863</v>
      </c>
      <c r="D6086" s="272" t="s">
        <v>1084</v>
      </c>
      <c r="E6086" s="272"/>
      <c r="F6086" s="273" t="s">
        <v>1084</v>
      </c>
      <c r="G6086" s="274">
        <v>30423125101</v>
      </c>
      <c r="H6086" s="273" t="s">
        <v>9994</v>
      </c>
      <c r="I6086" s="273" t="s">
        <v>9995</v>
      </c>
      <c r="J6086" s="273" t="s">
        <v>373</v>
      </c>
      <c r="K6086" s="275">
        <v>25.72</v>
      </c>
      <c r="L6086" s="275">
        <v>25.72</v>
      </c>
      <c r="M6086" s="275">
        <v>25.164000000000001</v>
      </c>
      <c r="N6086" s="276">
        <v>2.1617418351477351</v>
      </c>
      <c r="O6086" s="273"/>
      <c r="P6086" s="273"/>
      <c r="R6086" s="280"/>
    </row>
    <row r="6087" spans="1:18" s="11" customFormat="1">
      <c r="A6087" s="271">
        <v>6084</v>
      </c>
      <c r="C6087" s="272" t="s">
        <v>863</v>
      </c>
      <c r="D6087" s="272" t="s">
        <v>1084</v>
      </c>
      <c r="E6087" s="272"/>
      <c r="F6087" s="273" t="s">
        <v>1084</v>
      </c>
      <c r="G6087" s="274">
        <v>30423125102</v>
      </c>
      <c r="H6087" s="273" t="s">
        <v>9996</v>
      </c>
      <c r="I6087" s="273" t="s">
        <v>9895</v>
      </c>
      <c r="J6087" s="273" t="s">
        <v>373</v>
      </c>
      <c r="K6087" s="275">
        <v>22.049999999999997</v>
      </c>
      <c r="L6087" s="275">
        <v>22.049999999999997</v>
      </c>
      <c r="M6087" s="275">
        <v>21.515000000000001</v>
      </c>
      <c r="N6087" s="276">
        <v>2.4263038548752682</v>
      </c>
      <c r="O6087" s="273"/>
      <c r="P6087" s="273"/>
      <c r="R6087" s="280"/>
    </row>
    <row r="6088" spans="1:18" s="11" customFormat="1">
      <c r="A6088" s="271">
        <v>6085</v>
      </c>
      <c r="C6088" s="272" t="s">
        <v>863</v>
      </c>
      <c r="D6088" s="272" t="s">
        <v>1084</v>
      </c>
      <c r="E6088" s="272"/>
      <c r="F6088" s="273" t="s">
        <v>4385</v>
      </c>
      <c r="G6088" s="274">
        <v>30423125105</v>
      </c>
      <c r="H6088" s="273" t="s">
        <v>9997</v>
      </c>
      <c r="I6088" s="273" t="s">
        <v>9895</v>
      </c>
      <c r="J6088" s="273" t="s">
        <v>373</v>
      </c>
      <c r="K6088" s="275">
        <v>5.33</v>
      </c>
      <c r="L6088" s="275">
        <v>5.33</v>
      </c>
      <c r="M6088" s="275">
        <v>5.218</v>
      </c>
      <c r="N6088" s="276">
        <v>2.1013133208255175</v>
      </c>
      <c r="O6088" s="273"/>
      <c r="P6088" s="273"/>
      <c r="R6088" s="280"/>
    </row>
    <row r="6089" spans="1:18" s="11" customFormat="1">
      <c r="A6089" s="271">
        <v>6086</v>
      </c>
      <c r="C6089" s="272" t="s">
        <v>863</v>
      </c>
      <c r="D6089" s="272" t="s">
        <v>1084</v>
      </c>
      <c r="E6089" s="272"/>
      <c r="F6089" s="273" t="s">
        <v>4385</v>
      </c>
      <c r="G6089" s="274">
        <v>30423125104</v>
      </c>
      <c r="H6089" s="273" t="s">
        <v>9998</v>
      </c>
      <c r="I6089" s="273" t="s">
        <v>9895</v>
      </c>
      <c r="J6089" s="273" t="s">
        <v>373</v>
      </c>
      <c r="K6089" s="275">
        <v>6.76</v>
      </c>
      <c r="L6089" s="275">
        <v>6.76</v>
      </c>
      <c r="M6089" s="275">
        <v>6.6499999999999995</v>
      </c>
      <c r="N6089" s="276">
        <v>1.6272189349112474</v>
      </c>
      <c r="O6089" s="273"/>
      <c r="P6089" s="273"/>
      <c r="R6089" s="280"/>
    </row>
    <row r="6090" spans="1:18" s="11" customFormat="1">
      <c r="A6090" s="271">
        <v>6087</v>
      </c>
      <c r="C6090" s="272" t="s">
        <v>863</v>
      </c>
      <c r="D6090" s="272" t="s">
        <v>1084</v>
      </c>
      <c r="E6090" s="272"/>
      <c r="F6090" s="273" t="s">
        <v>4385</v>
      </c>
      <c r="G6090" s="274">
        <v>30423125106</v>
      </c>
      <c r="H6090" s="273" t="s">
        <v>9999</v>
      </c>
      <c r="I6090" s="273" t="s">
        <v>9895</v>
      </c>
      <c r="J6090" s="273" t="s">
        <v>373</v>
      </c>
      <c r="K6090" s="275">
        <v>3.86</v>
      </c>
      <c r="L6090" s="275">
        <v>3.86</v>
      </c>
      <c r="M6090" s="275">
        <v>3.798</v>
      </c>
      <c r="N6090" s="276">
        <v>1.6062176165803066</v>
      </c>
      <c r="O6090" s="273"/>
      <c r="P6090" s="273"/>
      <c r="R6090" s="280"/>
    </row>
    <row r="6091" spans="1:18" s="11" customFormat="1">
      <c r="A6091" s="271">
        <v>6088</v>
      </c>
      <c r="C6091" s="272" t="s">
        <v>863</v>
      </c>
      <c r="D6091" s="272" t="s">
        <v>1084</v>
      </c>
      <c r="E6091" s="272"/>
      <c r="F6091" s="273" t="s">
        <v>4385</v>
      </c>
      <c r="G6091" s="274">
        <v>30424145104</v>
      </c>
      <c r="H6091" s="273" t="s">
        <v>10000</v>
      </c>
      <c r="I6091" s="273" t="s">
        <v>9895</v>
      </c>
      <c r="J6091" s="273" t="s">
        <v>373</v>
      </c>
      <c r="K6091" s="275">
        <v>2.89</v>
      </c>
      <c r="L6091" s="275">
        <v>2.89</v>
      </c>
      <c r="M6091" s="275">
        <v>2.8380000000000001</v>
      </c>
      <c r="N6091" s="276">
        <v>1.7993079584775102</v>
      </c>
      <c r="O6091" s="273"/>
      <c r="P6091" s="273"/>
      <c r="R6091" s="280"/>
    </row>
    <row r="6092" spans="1:18" s="11" customFormat="1">
      <c r="A6092" s="271">
        <v>6089</v>
      </c>
      <c r="C6092" s="272" t="s">
        <v>863</v>
      </c>
      <c r="D6092" s="272" t="s">
        <v>1084</v>
      </c>
      <c r="E6092" s="272"/>
      <c r="F6092" s="273" t="s">
        <v>4385</v>
      </c>
      <c r="G6092" s="274">
        <v>30424145102</v>
      </c>
      <c r="H6092" s="273" t="s">
        <v>10001</v>
      </c>
      <c r="I6092" s="273" t="s">
        <v>9895</v>
      </c>
      <c r="J6092" s="273" t="s">
        <v>373</v>
      </c>
      <c r="K6092" s="275">
        <v>5.61</v>
      </c>
      <c r="L6092" s="275">
        <v>5.61</v>
      </c>
      <c r="M6092" s="275">
        <v>5.5359999999999996</v>
      </c>
      <c r="N6092" s="276">
        <v>1.3190730837789792</v>
      </c>
      <c r="O6092" s="273"/>
      <c r="P6092" s="273"/>
      <c r="R6092" s="280"/>
    </row>
    <row r="6093" spans="1:18" s="11" customFormat="1">
      <c r="A6093" s="271">
        <v>6090</v>
      </c>
      <c r="C6093" s="272" t="s">
        <v>863</v>
      </c>
      <c r="D6093" s="272" t="s">
        <v>1084</v>
      </c>
      <c r="E6093" s="272"/>
      <c r="F6093" s="273" t="s">
        <v>4385</v>
      </c>
      <c r="G6093" s="274">
        <v>30424145101</v>
      </c>
      <c r="H6093" s="273" t="s">
        <v>10002</v>
      </c>
      <c r="I6093" s="273" t="s">
        <v>9895</v>
      </c>
      <c r="J6093" s="273" t="s">
        <v>373</v>
      </c>
      <c r="K6093" s="275">
        <v>7.95</v>
      </c>
      <c r="L6093" s="275">
        <v>7.95</v>
      </c>
      <c r="M6093" s="275">
        <v>7.7629999999999999</v>
      </c>
      <c r="N6093" s="276">
        <v>2.3522012578616387</v>
      </c>
      <c r="O6093" s="273"/>
      <c r="P6093" s="273"/>
      <c r="R6093" s="280"/>
    </row>
    <row r="6094" spans="1:18" s="11" customFormat="1">
      <c r="A6094" s="271">
        <v>6091</v>
      </c>
      <c r="C6094" s="272" t="s">
        <v>863</v>
      </c>
      <c r="D6094" s="272" t="s">
        <v>1084</v>
      </c>
      <c r="E6094" s="272"/>
      <c r="F6094" s="273" t="s">
        <v>4385</v>
      </c>
      <c r="G6094" s="274">
        <v>30424145105</v>
      </c>
      <c r="H6094" s="273" t="s">
        <v>10003</v>
      </c>
      <c r="I6094" s="273" t="s">
        <v>9895</v>
      </c>
      <c r="J6094" s="273" t="s">
        <v>373</v>
      </c>
      <c r="K6094" s="275">
        <v>4.38</v>
      </c>
      <c r="L6094" s="275">
        <v>4.38</v>
      </c>
      <c r="M6094" s="275">
        <v>4.2839999999999998</v>
      </c>
      <c r="N6094" s="276">
        <v>2.1917808219178103</v>
      </c>
      <c r="O6094" s="273"/>
      <c r="P6094" s="273"/>
      <c r="R6094" s="280"/>
    </row>
    <row r="6095" spans="1:18" s="11" customFormat="1">
      <c r="A6095" s="271">
        <v>6092</v>
      </c>
      <c r="C6095" s="272" t="s">
        <v>863</v>
      </c>
      <c r="D6095" s="272" t="s">
        <v>1084</v>
      </c>
      <c r="E6095" s="272"/>
      <c r="F6095" s="273" t="s">
        <v>4385</v>
      </c>
      <c r="G6095" s="274">
        <v>30424145103</v>
      </c>
      <c r="H6095" s="273" t="s">
        <v>10004</v>
      </c>
      <c r="I6095" s="273" t="s">
        <v>1298</v>
      </c>
      <c r="J6095" s="273" t="s">
        <v>373</v>
      </c>
      <c r="K6095" s="275">
        <v>3.41</v>
      </c>
      <c r="L6095" s="275">
        <v>3.41</v>
      </c>
      <c r="M6095" s="275">
        <v>3.3629999999999995</v>
      </c>
      <c r="N6095" s="276">
        <v>1.3782991202346215</v>
      </c>
      <c r="O6095" s="273"/>
      <c r="P6095" s="273"/>
      <c r="R6095" s="280"/>
    </row>
    <row r="6096" spans="1:18" s="11" customFormat="1">
      <c r="A6096" s="271">
        <v>6093</v>
      </c>
      <c r="C6096" s="272" t="s">
        <v>863</v>
      </c>
      <c r="D6096" s="272" t="s">
        <v>1084</v>
      </c>
      <c r="E6096" s="272"/>
      <c r="F6096" s="273" t="s">
        <v>10005</v>
      </c>
      <c r="G6096" s="274">
        <v>30425155103</v>
      </c>
      <c r="H6096" s="273" t="s">
        <v>10006</v>
      </c>
      <c r="I6096" s="273" t="s">
        <v>9895</v>
      </c>
      <c r="J6096" s="273" t="s">
        <v>373</v>
      </c>
      <c r="K6096" s="275">
        <v>10.89</v>
      </c>
      <c r="L6096" s="275">
        <v>10.89</v>
      </c>
      <c r="M6096" s="275">
        <v>10.678000000000001</v>
      </c>
      <c r="N6096" s="276">
        <v>1.9467401285583081</v>
      </c>
      <c r="O6096" s="273"/>
      <c r="P6096" s="273"/>
      <c r="R6096" s="280"/>
    </row>
    <row r="6097" spans="1:18" s="11" customFormat="1">
      <c r="A6097" s="271">
        <v>6094</v>
      </c>
      <c r="C6097" s="272" t="s">
        <v>863</v>
      </c>
      <c r="D6097" s="272" t="s">
        <v>1084</v>
      </c>
      <c r="E6097" s="272"/>
      <c r="F6097" s="273" t="s">
        <v>10005</v>
      </c>
      <c r="G6097" s="274">
        <v>30425155102</v>
      </c>
      <c r="H6097" s="273" t="s">
        <v>10007</v>
      </c>
      <c r="I6097" s="273" t="s">
        <v>9895</v>
      </c>
      <c r="J6097" s="273" t="s">
        <v>373</v>
      </c>
      <c r="K6097" s="275">
        <v>9.48</v>
      </c>
      <c r="L6097" s="275">
        <v>9.48</v>
      </c>
      <c r="M6097" s="275">
        <v>9.2359999999999989</v>
      </c>
      <c r="N6097" s="276">
        <v>2.5738396624472739</v>
      </c>
      <c r="O6097" s="273"/>
      <c r="P6097" s="273"/>
      <c r="R6097" s="280"/>
    </row>
    <row r="6098" spans="1:18" s="11" customFormat="1">
      <c r="A6098" s="271">
        <v>6095</v>
      </c>
      <c r="C6098" s="272" t="s">
        <v>863</v>
      </c>
      <c r="D6098" s="272" t="s">
        <v>1084</v>
      </c>
      <c r="E6098" s="272"/>
      <c r="F6098" s="273" t="s">
        <v>10005</v>
      </c>
      <c r="G6098" s="274">
        <v>30425155104</v>
      </c>
      <c r="H6098" s="273" t="s">
        <v>10008</v>
      </c>
      <c r="I6098" s="273" t="s">
        <v>9895</v>
      </c>
      <c r="J6098" s="273" t="s">
        <v>373</v>
      </c>
      <c r="K6098" s="275">
        <v>15.76</v>
      </c>
      <c r="L6098" s="275">
        <v>15.76</v>
      </c>
      <c r="M6098" s="275">
        <v>15.366</v>
      </c>
      <c r="N6098" s="276">
        <v>2.5000000000000009</v>
      </c>
      <c r="O6098" s="273"/>
      <c r="P6098" s="273"/>
      <c r="R6098" s="280"/>
    </row>
    <row r="6099" spans="1:18" s="11" customFormat="1" ht="13.5" customHeight="1">
      <c r="A6099" s="271">
        <v>6096</v>
      </c>
      <c r="C6099" s="272" t="s">
        <v>863</v>
      </c>
      <c r="D6099" s="272" t="s">
        <v>1084</v>
      </c>
      <c r="E6099" s="272"/>
      <c r="F6099" s="273" t="s">
        <v>10005</v>
      </c>
      <c r="G6099" s="274">
        <v>30425126101</v>
      </c>
      <c r="H6099" s="273" t="s">
        <v>10009</v>
      </c>
      <c r="I6099" s="273" t="s">
        <v>9895</v>
      </c>
      <c r="J6099" s="273" t="s">
        <v>373</v>
      </c>
      <c r="K6099" s="275">
        <v>12.75</v>
      </c>
      <c r="L6099" s="275">
        <v>12.75</v>
      </c>
      <c r="M6099" s="275">
        <v>12.475</v>
      </c>
      <c r="N6099" s="276">
        <v>2.1568627450980418</v>
      </c>
      <c r="O6099" s="273"/>
      <c r="P6099" s="273"/>
      <c r="R6099" s="280"/>
    </row>
    <row r="6100" spans="1:18" s="11" customFormat="1">
      <c r="A6100" s="271">
        <v>6097</v>
      </c>
      <c r="C6100" s="272" t="s">
        <v>863</v>
      </c>
      <c r="D6100" s="272" t="s">
        <v>1084</v>
      </c>
      <c r="E6100" s="272"/>
      <c r="F6100" s="273" t="s">
        <v>10005</v>
      </c>
      <c r="G6100" s="274">
        <v>30425126104</v>
      </c>
      <c r="H6100" s="273" t="s">
        <v>10010</v>
      </c>
      <c r="I6100" s="273" t="s">
        <v>1298</v>
      </c>
      <c r="J6100" s="273" t="s">
        <v>373</v>
      </c>
      <c r="K6100" s="275">
        <v>4.13</v>
      </c>
      <c r="L6100" s="275">
        <v>4.13</v>
      </c>
      <c r="M6100" s="275">
        <v>4.0659999999999998</v>
      </c>
      <c r="N6100" s="276">
        <v>1.5496368038740933</v>
      </c>
      <c r="O6100" s="273"/>
      <c r="P6100" s="273"/>
      <c r="R6100" s="280"/>
    </row>
    <row r="6101" spans="1:18" s="11" customFormat="1">
      <c r="A6101" s="271">
        <v>6098</v>
      </c>
      <c r="C6101" s="272" t="s">
        <v>863</v>
      </c>
      <c r="D6101" s="272" t="s">
        <v>1084</v>
      </c>
      <c r="E6101" s="272"/>
      <c r="F6101" s="273" t="s">
        <v>10005</v>
      </c>
      <c r="G6101" s="274">
        <v>30425126102</v>
      </c>
      <c r="H6101" s="273" t="s">
        <v>10011</v>
      </c>
      <c r="I6101" s="273" t="s">
        <v>9895</v>
      </c>
      <c r="J6101" s="273" t="s">
        <v>373</v>
      </c>
      <c r="K6101" s="275">
        <v>1.04</v>
      </c>
      <c r="L6101" s="275">
        <v>1.04</v>
      </c>
      <c r="M6101" s="275">
        <v>1.026</v>
      </c>
      <c r="N6101" s="276">
        <v>1.3461538461538474</v>
      </c>
      <c r="O6101" s="273"/>
      <c r="P6101" s="273"/>
      <c r="R6101" s="280"/>
    </row>
    <row r="6102" spans="1:18" s="11" customFormat="1">
      <c r="A6102" s="271">
        <v>6099</v>
      </c>
      <c r="C6102" s="272" t="s">
        <v>863</v>
      </c>
      <c r="D6102" s="272" t="s">
        <v>1084</v>
      </c>
      <c r="E6102" s="272"/>
      <c r="F6102" s="273" t="s">
        <v>4448</v>
      </c>
      <c r="G6102" s="274">
        <v>30421125102</v>
      </c>
      <c r="H6102" s="273" t="s">
        <v>10012</v>
      </c>
      <c r="I6102" s="273" t="s">
        <v>9895</v>
      </c>
      <c r="J6102" s="273" t="s">
        <v>373</v>
      </c>
      <c r="K6102" s="275">
        <v>14.129999999999999</v>
      </c>
      <c r="L6102" s="275">
        <v>14.129999999999999</v>
      </c>
      <c r="M6102" s="275">
        <v>13.927</v>
      </c>
      <c r="N6102" s="276">
        <v>1.4366595895258274</v>
      </c>
      <c r="O6102" s="273"/>
      <c r="P6102" s="273"/>
      <c r="R6102" s="280"/>
    </row>
    <row r="6103" spans="1:18" s="11" customFormat="1" ht="30" customHeight="1">
      <c r="A6103" s="271">
        <v>6100</v>
      </c>
      <c r="C6103" s="272" t="s">
        <v>863</v>
      </c>
      <c r="D6103" s="272" t="s">
        <v>1084</v>
      </c>
      <c r="E6103" s="272"/>
      <c r="F6103" s="273" t="s">
        <v>4448</v>
      </c>
      <c r="G6103" s="274">
        <v>30421125103</v>
      </c>
      <c r="H6103" s="273" t="s">
        <v>10013</v>
      </c>
      <c r="I6103" s="273" t="s">
        <v>9895</v>
      </c>
      <c r="J6103" s="273" t="s">
        <v>373</v>
      </c>
      <c r="K6103" s="275">
        <v>17.32</v>
      </c>
      <c r="L6103" s="275">
        <v>17.32</v>
      </c>
      <c r="M6103" s="275">
        <v>16.904</v>
      </c>
      <c r="N6103" s="276">
        <v>2.4018475750577388</v>
      </c>
      <c r="O6103" s="273"/>
      <c r="P6103" s="273"/>
      <c r="R6103" s="280"/>
    </row>
    <row r="6104" spans="1:18" s="11" customFormat="1">
      <c r="A6104" s="271">
        <v>6101</v>
      </c>
      <c r="C6104" s="272" t="s">
        <v>863</v>
      </c>
      <c r="D6104" s="272" t="s">
        <v>1084</v>
      </c>
      <c r="E6104" s="272"/>
      <c r="F6104" s="273" t="s">
        <v>10014</v>
      </c>
      <c r="G6104" s="274">
        <v>30425155105</v>
      </c>
      <c r="H6104" s="273" t="s">
        <v>10015</v>
      </c>
      <c r="I6104" s="273" t="s">
        <v>9895</v>
      </c>
      <c r="J6104" s="273" t="s">
        <v>373</v>
      </c>
      <c r="K6104" s="275">
        <v>17.399999999999999</v>
      </c>
      <c r="L6104" s="275">
        <v>17.399999999999999</v>
      </c>
      <c r="M6104" s="275">
        <v>17.120999999999999</v>
      </c>
      <c r="N6104" s="276">
        <v>1.6034482758620687</v>
      </c>
      <c r="O6104" s="273"/>
      <c r="P6104" s="273"/>
      <c r="R6104" s="280"/>
    </row>
    <row r="6105" spans="1:18" s="11" customFormat="1">
      <c r="A6105" s="271">
        <v>6102</v>
      </c>
      <c r="C6105" s="272" t="s">
        <v>863</v>
      </c>
      <c r="D6105" s="272" t="s">
        <v>1084</v>
      </c>
      <c r="E6105" s="272"/>
      <c r="F6105" s="273" t="s">
        <v>10014</v>
      </c>
      <c r="G6105" s="274">
        <v>30421125104</v>
      </c>
      <c r="H6105" s="273" t="s">
        <v>10016</v>
      </c>
      <c r="I6105" s="273" t="s">
        <v>9895</v>
      </c>
      <c r="J6105" s="273" t="s">
        <v>373</v>
      </c>
      <c r="K6105" s="275">
        <v>5.0199999999999996</v>
      </c>
      <c r="L6105" s="275">
        <v>5.0199999999999996</v>
      </c>
      <c r="M6105" s="275">
        <v>4.8900000000000006</v>
      </c>
      <c r="N6105" s="276">
        <v>2.5896414342629286</v>
      </c>
      <c r="O6105" s="273"/>
      <c r="P6105" s="273"/>
      <c r="R6105" s="280"/>
    </row>
    <row r="6106" spans="1:18" s="11" customFormat="1">
      <c r="A6106" s="271">
        <v>6103</v>
      </c>
      <c r="C6106" s="272" t="s">
        <v>863</v>
      </c>
      <c r="D6106" s="272" t="s">
        <v>1084</v>
      </c>
      <c r="E6106" s="272"/>
      <c r="F6106" s="273" t="s">
        <v>10014</v>
      </c>
      <c r="G6106" s="274">
        <v>30421125105</v>
      </c>
      <c r="H6106" s="273" t="s">
        <v>10017</v>
      </c>
      <c r="I6106" s="273" t="s">
        <v>9895</v>
      </c>
      <c r="J6106" s="273" t="s">
        <v>373</v>
      </c>
      <c r="K6106" s="275">
        <v>7.98</v>
      </c>
      <c r="L6106" s="275">
        <v>7.98</v>
      </c>
      <c r="M6106" s="275">
        <v>7.8390000000000004</v>
      </c>
      <c r="N6106" s="276">
        <v>1.7669172932330828</v>
      </c>
      <c r="O6106" s="273"/>
      <c r="P6106" s="273"/>
      <c r="R6106" s="280"/>
    </row>
    <row r="6107" spans="1:18" s="11" customFormat="1">
      <c r="A6107" s="271">
        <v>6104</v>
      </c>
      <c r="C6107" s="272" t="s">
        <v>863</v>
      </c>
      <c r="D6107" s="272" t="s">
        <v>1084</v>
      </c>
      <c r="E6107" s="272"/>
      <c r="F6107" s="273" t="s">
        <v>10014</v>
      </c>
      <c r="G6107" s="274" t="s">
        <v>10018</v>
      </c>
      <c r="H6107" s="273" t="s">
        <v>10019</v>
      </c>
      <c r="I6107" s="273" t="s">
        <v>9895</v>
      </c>
      <c r="J6107" s="273" t="s">
        <v>373</v>
      </c>
      <c r="K6107" s="275">
        <v>8.25</v>
      </c>
      <c r="L6107" s="275">
        <v>8.25</v>
      </c>
      <c r="M6107" s="275">
        <v>8.1509999999999998</v>
      </c>
      <c r="N6107" s="276">
        <v>1.2000000000000024</v>
      </c>
      <c r="O6107" s="273"/>
      <c r="P6107" s="273"/>
      <c r="R6107" s="280"/>
    </row>
    <row r="6108" spans="1:18" s="11" customFormat="1">
      <c r="A6108" s="271">
        <v>6105</v>
      </c>
      <c r="C6108" s="272" t="s">
        <v>863</v>
      </c>
      <c r="D6108" s="272" t="s">
        <v>1084</v>
      </c>
      <c r="E6108" s="272"/>
      <c r="F6108" s="273" t="s">
        <v>10014</v>
      </c>
      <c r="G6108" s="274">
        <v>30425126103</v>
      </c>
      <c r="H6108" s="273" t="s">
        <v>10015</v>
      </c>
      <c r="I6108" s="273" t="s">
        <v>9895</v>
      </c>
      <c r="J6108" s="273" t="s">
        <v>373</v>
      </c>
      <c r="K6108" s="275">
        <v>9.4499999999999993</v>
      </c>
      <c r="L6108" s="275">
        <v>9.4499999999999993</v>
      </c>
      <c r="M6108" s="275">
        <v>9.24</v>
      </c>
      <c r="N6108" s="276">
        <v>2.2222222222222126</v>
      </c>
      <c r="O6108" s="273"/>
      <c r="P6108" s="273"/>
      <c r="R6108" s="280"/>
    </row>
    <row r="6109" spans="1:18" s="11" customFormat="1">
      <c r="A6109" s="271">
        <v>6106</v>
      </c>
      <c r="C6109" s="272" t="s">
        <v>863</v>
      </c>
      <c r="D6109" s="272" t="s">
        <v>1084</v>
      </c>
      <c r="E6109" s="272"/>
      <c r="F6109" s="273" t="s">
        <v>10014</v>
      </c>
      <c r="G6109" s="274">
        <v>30422115103</v>
      </c>
      <c r="H6109" s="273" t="s">
        <v>10020</v>
      </c>
      <c r="I6109" s="273" t="s">
        <v>9895</v>
      </c>
      <c r="J6109" s="273" t="s">
        <v>373</v>
      </c>
      <c r="K6109" s="275">
        <v>3.0100000000000002</v>
      </c>
      <c r="L6109" s="275">
        <v>3.0100000000000002</v>
      </c>
      <c r="M6109" s="275">
        <v>2.9590000000000001</v>
      </c>
      <c r="N6109" s="276">
        <v>1.6943521594684436</v>
      </c>
      <c r="O6109" s="273"/>
      <c r="P6109" s="273"/>
      <c r="R6109" s="280"/>
    </row>
    <row r="6110" spans="1:18" s="11" customFormat="1">
      <c r="A6110" s="271">
        <v>6107</v>
      </c>
      <c r="C6110" s="272" t="s">
        <v>863</v>
      </c>
      <c r="D6110" s="272" t="s">
        <v>1084</v>
      </c>
      <c r="E6110" s="272"/>
      <c r="F6110" s="273" t="s">
        <v>10014</v>
      </c>
      <c r="G6110" s="274">
        <v>30422115102</v>
      </c>
      <c r="H6110" s="273" t="s">
        <v>10021</v>
      </c>
      <c r="I6110" s="273" t="s">
        <v>1298</v>
      </c>
      <c r="J6110" s="273" t="s">
        <v>373</v>
      </c>
      <c r="K6110" s="275">
        <v>4.3499999999999996</v>
      </c>
      <c r="L6110" s="275">
        <v>4.3499999999999996</v>
      </c>
      <c r="M6110" s="275">
        <v>4.2759999999999998</v>
      </c>
      <c r="N6110" s="276">
        <v>1.7011494252873529</v>
      </c>
      <c r="O6110" s="273"/>
      <c r="P6110" s="273"/>
      <c r="R6110" s="280"/>
    </row>
    <row r="6111" spans="1:18" s="11" customFormat="1">
      <c r="A6111" s="271">
        <v>6108</v>
      </c>
      <c r="C6111" s="272" t="s">
        <v>863</v>
      </c>
      <c r="D6111" s="272" t="s">
        <v>1084</v>
      </c>
      <c r="E6111" s="272"/>
      <c r="F6111" s="273" t="s">
        <v>10014</v>
      </c>
      <c r="G6111" s="274" t="s">
        <v>10022</v>
      </c>
      <c r="H6111" s="273" t="s">
        <v>10023</v>
      </c>
      <c r="I6111" s="273" t="s">
        <v>1298</v>
      </c>
      <c r="J6111" s="273" t="s">
        <v>373</v>
      </c>
      <c r="K6111" s="275">
        <v>10.039999999999999</v>
      </c>
      <c r="L6111" s="275">
        <v>10.039999999999999</v>
      </c>
      <c r="M6111" s="275">
        <v>9.9209999999999994</v>
      </c>
      <c r="N6111" s="276">
        <v>1.1852589641434241</v>
      </c>
      <c r="O6111" s="273"/>
      <c r="P6111" s="273"/>
      <c r="R6111" s="280"/>
    </row>
    <row r="6112" spans="1:18" s="11" customFormat="1">
      <c r="A6112" s="271">
        <v>6109</v>
      </c>
      <c r="C6112" s="272" t="s">
        <v>863</v>
      </c>
      <c r="D6112" s="272" t="s">
        <v>10024</v>
      </c>
      <c r="E6112" s="272"/>
      <c r="F6112" s="273" t="s">
        <v>10025</v>
      </c>
      <c r="G6112" s="274">
        <v>30442125103</v>
      </c>
      <c r="H6112" s="273" t="s">
        <v>10026</v>
      </c>
      <c r="I6112" s="273" t="s">
        <v>9864</v>
      </c>
      <c r="J6112" s="273" t="s">
        <v>373</v>
      </c>
      <c r="K6112" s="275">
        <v>8.488999999999999</v>
      </c>
      <c r="L6112" s="275">
        <v>8.488999999999999</v>
      </c>
      <c r="M6112" s="275">
        <v>8.3828875000000007</v>
      </c>
      <c r="N6112" s="276">
        <v>1.2499999999999798</v>
      </c>
      <c r="O6112" s="273"/>
      <c r="P6112" s="273"/>
      <c r="R6112" s="280"/>
    </row>
    <row r="6113" spans="1:18" s="11" customFormat="1">
      <c r="A6113" s="271">
        <v>6110</v>
      </c>
      <c r="C6113" s="272" t="s">
        <v>863</v>
      </c>
      <c r="D6113" s="272" t="s">
        <v>10024</v>
      </c>
      <c r="E6113" s="272"/>
      <c r="F6113" s="273" t="s">
        <v>10025</v>
      </c>
      <c r="G6113" s="274" t="s">
        <v>10027</v>
      </c>
      <c r="H6113" s="273" t="s">
        <v>10028</v>
      </c>
      <c r="I6113" s="273" t="s">
        <v>9895</v>
      </c>
      <c r="J6113" s="273" t="s">
        <v>373</v>
      </c>
      <c r="K6113" s="275">
        <v>4.2669999999999995</v>
      </c>
      <c r="L6113" s="275">
        <v>4.2669999999999995</v>
      </c>
      <c r="M6113" s="275">
        <v>4.2200629999999997</v>
      </c>
      <c r="N6113" s="276">
        <v>1.099999999999995</v>
      </c>
      <c r="O6113" s="273"/>
      <c r="P6113" s="273"/>
      <c r="R6113" s="280"/>
    </row>
    <row r="6114" spans="1:18" s="11" customFormat="1">
      <c r="A6114" s="271">
        <v>6111</v>
      </c>
      <c r="C6114" s="272" t="s">
        <v>863</v>
      </c>
      <c r="D6114" s="272" t="s">
        <v>10024</v>
      </c>
      <c r="E6114" s="272"/>
      <c r="F6114" s="273" t="s">
        <v>10025</v>
      </c>
      <c r="G6114" s="274">
        <v>30442125104</v>
      </c>
      <c r="H6114" s="273" t="s">
        <v>10029</v>
      </c>
      <c r="I6114" s="273" t="s">
        <v>9895</v>
      </c>
      <c r="J6114" s="273" t="s">
        <v>373</v>
      </c>
      <c r="K6114" s="275">
        <v>7.5389999999999997</v>
      </c>
      <c r="L6114" s="275">
        <v>7.5389999999999997</v>
      </c>
      <c r="M6114" s="275">
        <v>7.4372235</v>
      </c>
      <c r="N6114" s="276">
        <v>1.3499999999999963</v>
      </c>
      <c r="O6114" s="273"/>
      <c r="P6114" s="273"/>
      <c r="R6114" s="280"/>
    </row>
    <row r="6115" spans="1:18" s="11" customFormat="1">
      <c r="A6115" s="271">
        <v>6112</v>
      </c>
      <c r="C6115" s="272" t="s">
        <v>863</v>
      </c>
      <c r="D6115" s="272" t="s">
        <v>10024</v>
      </c>
      <c r="E6115" s="272"/>
      <c r="F6115" s="273" t="s">
        <v>10025</v>
      </c>
      <c r="G6115" s="274">
        <v>30442125101</v>
      </c>
      <c r="H6115" s="273" t="s">
        <v>10030</v>
      </c>
      <c r="I6115" s="273" t="s">
        <v>9895</v>
      </c>
      <c r="J6115" s="273" t="s">
        <v>373</v>
      </c>
      <c r="K6115" s="275">
        <v>5.9009999999999998</v>
      </c>
      <c r="L6115" s="275">
        <v>5.9009999999999998</v>
      </c>
      <c r="M6115" s="275">
        <v>5.8248771000000001</v>
      </c>
      <c r="N6115" s="276">
        <v>1.2899999999999943</v>
      </c>
      <c r="O6115" s="273"/>
      <c r="P6115" s="273"/>
      <c r="R6115" s="280"/>
    </row>
    <row r="6116" spans="1:18" s="11" customFormat="1">
      <c r="A6116" s="271">
        <v>6113</v>
      </c>
      <c r="C6116" s="272" t="s">
        <v>863</v>
      </c>
      <c r="D6116" s="272" t="s">
        <v>10024</v>
      </c>
      <c r="E6116" s="272"/>
      <c r="F6116" s="273" t="s">
        <v>10025</v>
      </c>
      <c r="G6116" s="274">
        <v>30442125102</v>
      </c>
      <c r="H6116" s="273" t="s">
        <v>10031</v>
      </c>
      <c r="I6116" s="273" t="s">
        <v>9895</v>
      </c>
      <c r="J6116" s="273" t="s">
        <v>373</v>
      </c>
      <c r="K6116" s="275">
        <v>2.7229999999999999</v>
      </c>
      <c r="L6116" s="275">
        <v>2.7229999999999999</v>
      </c>
      <c r="M6116" s="275">
        <v>2.6794319999999998</v>
      </c>
      <c r="N6116" s="276">
        <v>1.6000000000000021</v>
      </c>
      <c r="O6116" s="273"/>
      <c r="P6116" s="273"/>
      <c r="R6116" s="280"/>
    </row>
    <row r="6117" spans="1:18" s="11" customFormat="1">
      <c r="A6117" s="271">
        <v>6114</v>
      </c>
      <c r="C6117" s="272" t="s">
        <v>863</v>
      </c>
      <c r="D6117" s="272" t="s">
        <v>10024</v>
      </c>
      <c r="E6117" s="272"/>
      <c r="F6117" s="273" t="s">
        <v>10025</v>
      </c>
      <c r="G6117" s="274">
        <v>30442125106</v>
      </c>
      <c r="H6117" s="273" t="s">
        <v>10032</v>
      </c>
      <c r="I6117" s="273" t="s">
        <v>9895</v>
      </c>
      <c r="J6117" s="273" t="s">
        <v>373</v>
      </c>
      <c r="K6117" s="275">
        <v>2.6710000000000003</v>
      </c>
      <c r="L6117" s="275">
        <v>2.6710000000000003</v>
      </c>
      <c r="M6117" s="275">
        <v>2.6242574999999997</v>
      </c>
      <c r="N6117" s="276">
        <v>1.7500000000000213</v>
      </c>
      <c r="O6117" s="273"/>
      <c r="P6117" s="273"/>
      <c r="R6117" s="280"/>
    </row>
    <row r="6118" spans="1:18" s="11" customFormat="1">
      <c r="A6118" s="271">
        <v>6115</v>
      </c>
      <c r="C6118" s="272" t="s">
        <v>863</v>
      </c>
      <c r="D6118" s="272" t="s">
        <v>10024</v>
      </c>
      <c r="E6118" s="272"/>
      <c r="F6118" s="273" t="s">
        <v>10025</v>
      </c>
      <c r="G6118" s="274" t="s">
        <v>10033</v>
      </c>
      <c r="H6118" s="273" t="s">
        <v>10034</v>
      </c>
      <c r="I6118" s="273" t="s">
        <v>9864</v>
      </c>
      <c r="J6118" s="273" t="s">
        <v>373</v>
      </c>
      <c r="K6118" s="275">
        <v>0</v>
      </c>
      <c r="L6118" s="275">
        <v>0</v>
      </c>
      <c r="M6118" s="275">
        <v>0</v>
      </c>
      <c r="N6118" s="276" t="e">
        <v>#DIV/0!</v>
      </c>
      <c r="O6118" s="273"/>
      <c r="P6118" s="273"/>
      <c r="Q6118" s="11" t="s">
        <v>9931</v>
      </c>
      <c r="R6118" s="280"/>
    </row>
    <row r="6119" spans="1:18" s="11" customFormat="1">
      <c r="A6119" s="271">
        <v>6116</v>
      </c>
      <c r="C6119" s="272" t="s">
        <v>863</v>
      </c>
      <c r="D6119" s="272" t="s">
        <v>10024</v>
      </c>
      <c r="E6119" s="272"/>
      <c r="F6119" s="273" t="s">
        <v>10025</v>
      </c>
      <c r="G6119" s="274" t="s">
        <v>10035</v>
      </c>
      <c r="H6119" s="273" t="s">
        <v>10036</v>
      </c>
      <c r="I6119" s="273" t="s">
        <v>9895</v>
      </c>
      <c r="J6119" s="273" t="s">
        <v>373</v>
      </c>
      <c r="K6119" s="275">
        <v>0</v>
      </c>
      <c r="L6119" s="275">
        <v>0</v>
      </c>
      <c r="M6119" s="275">
        <v>0</v>
      </c>
      <c r="N6119" s="276" t="e">
        <v>#DIV/0!</v>
      </c>
      <c r="O6119" s="273"/>
      <c r="P6119" s="273"/>
      <c r="Q6119" s="11" t="s">
        <v>9931</v>
      </c>
      <c r="R6119" s="280"/>
    </row>
    <row r="6120" spans="1:18" s="11" customFormat="1">
      <c r="A6120" s="271">
        <v>6117</v>
      </c>
      <c r="C6120" s="272" t="s">
        <v>863</v>
      </c>
      <c r="D6120" s="272" t="s">
        <v>10024</v>
      </c>
      <c r="E6120" s="272"/>
      <c r="F6120" s="273" t="s">
        <v>10025</v>
      </c>
      <c r="G6120" s="274" t="s">
        <v>10037</v>
      </c>
      <c r="H6120" s="273" t="s">
        <v>10038</v>
      </c>
      <c r="I6120" s="273" t="s">
        <v>9895</v>
      </c>
      <c r="J6120" s="273" t="s">
        <v>373</v>
      </c>
      <c r="K6120" s="275">
        <v>4.4990000000000006</v>
      </c>
      <c r="L6120" s="275">
        <v>4.4990000000000006</v>
      </c>
      <c r="M6120" s="275">
        <v>4.4270160000000001</v>
      </c>
      <c r="N6120" s="276">
        <v>1.6000000000000107</v>
      </c>
      <c r="O6120" s="273"/>
      <c r="P6120" s="273"/>
      <c r="R6120" s="280"/>
    </row>
    <row r="6121" spans="1:18" s="11" customFormat="1">
      <c r="A6121" s="271">
        <v>6118</v>
      </c>
      <c r="C6121" s="272" t="s">
        <v>863</v>
      </c>
      <c r="D6121" s="272" t="s">
        <v>10024</v>
      </c>
      <c r="E6121" s="272"/>
      <c r="F6121" s="273" t="s">
        <v>10025</v>
      </c>
      <c r="G6121" s="274" t="s">
        <v>10039</v>
      </c>
      <c r="H6121" s="273" t="s">
        <v>10040</v>
      </c>
      <c r="I6121" s="273" t="s">
        <v>9895</v>
      </c>
      <c r="J6121" s="273" t="s">
        <v>373</v>
      </c>
      <c r="K6121" s="275">
        <v>3.7629999999999999</v>
      </c>
      <c r="L6121" s="275">
        <v>3.7629999999999999</v>
      </c>
      <c r="M6121" s="275">
        <v>3.6896215000000003</v>
      </c>
      <c r="N6121" s="276">
        <v>1.9499999999999886</v>
      </c>
      <c r="O6121" s="273"/>
      <c r="P6121" s="273"/>
      <c r="R6121" s="280"/>
    </row>
    <row r="6122" spans="1:18" s="11" customFormat="1">
      <c r="A6122" s="271">
        <v>6119</v>
      </c>
      <c r="C6122" s="272" t="s">
        <v>863</v>
      </c>
      <c r="D6122" s="272" t="s">
        <v>10024</v>
      </c>
      <c r="E6122" s="272"/>
      <c r="F6122" s="273" t="s">
        <v>10041</v>
      </c>
      <c r="G6122" s="274">
        <v>30441135104</v>
      </c>
      <c r="H6122" s="273" t="s">
        <v>10041</v>
      </c>
      <c r="I6122" s="273" t="s">
        <v>9895</v>
      </c>
      <c r="J6122" s="273" t="s">
        <v>373</v>
      </c>
      <c r="K6122" s="275">
        <v>4.0540000000000003</v>
      </c>
      <c r="L6122" s="275">
        <v>4.0540000000000003</v>
      </c>
      <c r="M6122" s="275">
        <v>3.9850820000000002</v>
      </c>
      <c r="N6122" s="276">
        <v>1.7000000000000008</v>
      </c>
      <c r="O6122" s="273"/>
      <c r="P6122" s="273"/>
      <c r="R6122" s="280"/>
    </row>
    <row r="6123" spans="1:18" s="11" customFormat="1">
      <c r="A6123" s="271">
        <v>6120</v>
      </c>
      <c r="C6123" s="272" t="s">
        <v>863</v>
      </c>
      <c r="D6123" s="272" t="s">
        <v>10024</v>
      </c>
      <c r="E6123" s="272"/>
      <c r="F6123" s="273" t="s">
        <v>10041</v>
      </c>
      <c r="G6123" s="274">
        <v>30441135106</v>
      </c>
      <c r="H6123" s="273" t="s">
        <v>10042</v>
      </c>
      <c r="I6123" s="273" t="s">
        <v>9895</v>
      </c>
      <c r="J6123" s="273" t="s">
        <v>373</v>
      </c>
      <c r="K6123" s="275">
        <v>3.8389999999999995</v>
      </c>
      <c r="L6123" s="275">
        <v>3.8389999999999995</v>
      </c>
      <c r="M6123" s="275">
        <v>3.7679784999999999</v>
      </c>
      <c r="N6123" s="276">
        <v>1.8499999999999905</v>
      </c>
      <c r="O6123" s="273"/>
      <c r="P6123" s="273"/>
      <c r="R6123" s="280"/>
    </row>
    <row r="6124" spans="1:18" s="11" customFormat="1">
      <c r="A6124" s="271">
        <v>6121</v>
      </c>
      <c r="C6124" s="272" t="s">
        <v>863</v>
      </c>
      <c r="D6124" s="272" t="s">
        <v>10024</v>
      </c>
      <c r="E6124" s="272"/>
      <c r="F6124" s="273" t="s">
        <v>10041</v>
      </c>
      <c r="G6124" s="274">
        <v>30441135102</v>
      </c>
      <c r="H6124" s="273" t="s">
        <v>10043</v>
      </c>
      <c r="I6124" s="273" t="s">
        <v>9895</v>
      </c>
      <c r="J6124" s="273" t="s">
        <v>373</v>
      </c>
      <c r="K6124" s="275">
        <v>3.3170000000000002</v>
      </c>
      <c r="L6124" s="275">
        <v>3.3170000000000002</v>
      </c>
      <c r="M6124" s="275">
        <v>3.3159999999999998</v>
      </c>
      <c r="N6124" s="276">
        <v>0.03</v>
      </c>
      <c r="O6124" s="273"/>
      <c r="P6124" s="273"/>
      <c r="R6124" s="280"/>
    </row>
    <row r="6125" spans="1:18" s="11" customFormat="1">
      <c r="A6125" s="271">
        <v>6122</v>
      </c>
      <c r="C6125" s="272" t="s">
        <v>863</v>
      </c>
      <c r="D6125" s="272" t="s">
        <v>10024</v>
      </c>
      <c r="E6125" s="272"/>
      <c r="F6125" s="273" t="s">
        <v>10041</v>
      </c>
      <c r="G6125" s="274">
        <v>30441135105</v>
      </c>
      <c r="H6125" s="273" t="s">
        <v>10044</v>
      </c>
      <c r="I6125" s="273" t="s">
        <v>9895</v>
      </c>
      <c r="J6125" s="273" t="s">
        <v>373</v>
      </c>
      <c r="K6125" s="275">
        <v>4.468</v>
      </c>
      <c r="L6125" s="275">
        <v>4.468</v>
      </c>
      <c r="M6125" s="275">
        <v>4.3764060000000002</v>
      </c>
      <c r="N6125" s="276">
        <v>2.049999999999994</v>
      </c>
      <c r="O6125" s="273"/>
      <c r="P6125" s="273"/>
      <c r="R6125" s="280"/>
    </row>
    <row r="6126" spans="1:18" s="11" customFormat="1">
      <c r="A6126" s="271">
        <v>6123</v>
      </c>
      <c r="C6126" s="272" t="s">
        <v>863</v>
      </c>
      <c r="D6126" s="272" t="s">
        <v>10024</v>
      </c>
      <c r="E6126" s="272"/>
      <c r="F6126" s="273" t="s">
        <v>10041</v>
      </c>
      <c r="G6126" s="274">
        <v>30441135103</v>
      </c>
      <c r="H6126" s="273" t="s">
        <v>10045</v>
      </c>
      <c r="I6126" s="273" t="s">
        <v>9895</v>
      </c>
      <c r="J6126" s="273" t="s">
        <v>373</v>
      </c>
      <c r="K6126" s="275">
        <v>0.90100000000000002</v>
      </c>
      <c r="L6126" s="275">
        <v>0.90100000000000002</v>
      </c>
      <c r="M6126" s="275">
        <v>0.88793549999999999</v>
      </c>
      <c r="N6126" s="276">
        <v>1.4500000000000037</v>
      </c>
      <c r="O6126" s="273"/>
      <c r="P6126" s="273"/>
      <c r="R6126" s="280"/>
    </row>
    <row r="6127" spans="1:18" s="11" customFormat="1">
      <c r="A6127" s="271">
        <v>6124</v>
      </c>
      <c r="C6127" s="272" t="s">
        <v>863</v>
      </c>
      <c r="D6127" s="272" t="s">
        <v>10024</v>
      </c>
      <c r="E6127" s="272"/>
      <c r="F6127" s="273" t="s">
        <v>10041</v>
      </c>
      <c r="G6127" s="274">
        <v>30441135101</v>
      </c>
      <c r="H6127" s="273" t="s">
        <v>10046</v>
      </c>
      <c r="I6127" s="273" t="s">
        <v>9895</v>
      </c>
      <c r="J6127" s="273" t="s">
        <v>373</v>
      </c>
      <c r="K6127" s="275">
        <v>1.127</v>
      </c>
      <c r="L6127" s="275">
        <v>1.127</v>
      </c>
      <c r="M6127" s="275">
        <v>1.108968</v>
      </c>
      <c r="N6127" s="276">
        <v>1.6000000000000041</v>
      </c>
      <c r="O6127" s="273"/>
      <c r="P6127" s="273"/>
      <c r="R6127" s="280"/>
    </row>
    <row r="6128" spans="1:18" s="11" customFormat="1">
      <c r="A6128" s="271">
        <v>6125</v>
      </c>
      <c r="C6128" s="272" t="s">
        <v>863</v>
      </c>
      <c r="D6128" s="272" t="s">
        <v>10024</v>
      </c>
      <c r="E6128" s="272"/>
      <c r="F6128" s="273" t="s">
        <v>10041</v>
      </c>
      <c r="G6128" s="274" t="s">
        <v>10047</v>
      </c>
      <c r="H6128" s="273" t="s">
        <v>10048</v>
      </c>
      <c r="I6128" s="273" t="s">
        <v>9895</v>
      </c>
      <c r="J6128" s="273" t="s">
        <v>373</v>
      </c>
      <c r="K6128" s="275">
        <v>0.68599999999999994</v>
      </c>
      <c r="L6128" s="275">
        <v>0.68599999999999994</v>
      </c>
      <c r="M6128" s="275">
        <v>0.6728288</v>
      </c>
      <c r="N6128" s="276">
        <v>1.919999999999991</v>
      </c>
      <c r="O6128" s="273"/>
      <c r="P6128" s="273"/>
      <c r="R6128" s="280"/>
    </row>
    <row r="6129" spans="1:18" s="11" customFormat="1">
      <c r="A6129" s="271">
        <v>6126</v>
      </c>
      <c r="C6129" s="272" t="s">
        <v>863</v>
      </c>
      <c r="D6129" s="272" t="s">
        <v>10049</v>
      </c>
      <c r="E6129" s="272"/>
      <c r="F6129" s="273" t="s">
        <v>10050</v>
      </c>
      <c r="G6129" s="274" t="s">
        <v>10051</v>
      </c>
      <c r="H6129" s="273" t="s">
        <v>10052</v>
      </c>
      <c r="I6129" s="273" t="s">
        <v>9895</v>
      </c>
      <c r="J6129" s="273" t="s">
        <v>373</v>
      </c>
      <c r="K6129" s="275">
        <v>7.4939999999999998</v>
      </c>
      <c r="L6129" s="275">
        <v>7.4939999999999998</v>
      </c>
      <c r="M6129" s="275">
        <v>7.43</v>
      </c>
      <c r="N6129" s="276">
        <v>0.85401654657059067</v>
      </c>
      <c r="O6129" s="273"/>
      <c r="P6129" s="273"/>
      <c r="R6129" s="280"/>
    </row>
    <row r="6130" spans="1:18" s="11" customFormat="1">
      <c r="A6130" s="271">
        <v>6127</v>
      </c>
      <c r="C6130" s="272" t="s">
        <v>863</v>
      </c>
      <c r="D6130" s="272" t="s">
        <v>10049</v>
      </c>
      <c r="E6130" s="272"/>
      <c r="F6130" s="273" t="s">
        <v>10052</v>
      </c>
      <c r="G6130" s="274" t="s">
        <v>10053</v>
      </c>
      <c r="H6130" s="273" t="s">
        <v>10054</v>
      </c>
      <c r="I6130" s="273" t="s">
        <v>9895</v>
      </c>
      <c r="J6130" s="273" t="s">
        <v>373</v>
      </c>
      <c r="K6130" s="275">
        <v>6.2250000000000005</v>
      </c>
      <c r="L6130" s="275">
        <v>6.2250000000000005</v>
      </c>
      <c r="M6130" s="275">
        <v>6.1580000000000004</v>
      </c>
      <c r="N6130" s="276">
        <v>1.0763052208835369</v>
      </c>
      <c r="O6130" s="273"/>
      <c r="P6130" s="273"/>
      <c r="R6130" s="280"/>
    </row>
    <row r="6131" spans="1:18" s="11" customFormat="1">
      <c r="A6131" s="271">
        <v>6128</v>
      </c>
      <c r="C6131" s="272" t="s">
        <v>863</v>
      </c>
      <c r="D6131" s="272" t="s">
        <v>10049</v>
      </c>
      <c r="E6131" s="272"/>
      <c r="F6131" s="273" t="s">
        <v>10055</v>
      </c>
      <c r="G6131" s="274" t="s">
        <v>10056</v>
      </c>
      <c r="H6131" s="273" t="s">
        <v>10057</v>
      </c>
      <c r="I6131" s="273" t="s">
        <v>1298</v>
      </c>
      <c r="J6131" s="273" t="s">
        <v>373</v>
      </c>
      <c r="K6131" s="275">
        <v>10.39</v>
      </c>
      <c r="L6131" s="275">
        <v>10.39</v>
      </c>
      <c r="M6131" s="275">
        <v>10.298999999999999</v>
      </c>
      <c r="N6131" s="276">
        <v>0.87584215591916348</v>
      </c>
      <c r="O6131" s="273"/>
      <c r="P6131" s="273"/>
      <c r="R6131" s="280"/>
    </row>
    <row r="6132" spans="1:18" s="11" customFormat="1">
      <c r="A6132" s="271">
        <v>6129</v>
      </c>
      <c r="C6132" s="272" t="s">
        <v>863</v>
      </c>
      <c r="D6132" s="272" t="s">
        <v>10049</v>
      </c>
      <c r="E6132" s="272"/>
      <c r="F6132" s="273" t="s">
        <v>10055</v>
      </c>
      <c r="G6132" s="274" t="s">
        <v>10058</v>
      </c>
      <c r="H6132" s="273" t="s">
        <v>10059</v>
      </c>
      <c r="I6132" s="273" t="s">
        <v>9895</v>
      </c>
      <c r="J6132" s="273" t="s">
        <v>373</v>
      </c>
      <c r="K6132" s="275">
        <v>1.3030000000000002</v>
      </c>
      <c r="L6132" s="275">
        <v>1.3030000000000002</v>
      </c>
      <c r="M6132" s="275">
        <v>1.2819999999999998</v>
      </c>
      <c r="N6132" s="276">
        <v>1.6116653875671794</v>
      </c>
      <c r="O6132" s="273"/>
      <c r="P6132" s="273"/>
      <c r="R6132" s="280"/>
    </row>
    <row r="6133" spans="1:18" s="11" customFormat="1">
      <c r="A6133" s="271">
        <v>6130</v>
      </c>
      <c r="C6133" s="272" t="s">
        <v>863</v>
      </c>
      <c r="D6133" s="272" t="s">
        <v>10049</v>
      </c>
      <c r="E6133" s="272"/>
      <c r="F6133" s="273" t="s">
        <v>10055</v>
      </c>
      <c r="G6133" s="274" t="s">
        <v>10060</v>
      </c>
      <c r="H6133" s="273" t="s">
        <v>10061</v>
      </c>
      <c r="I6133" s="273" t="s">
        <v>9895</v>
      </c>
      <c r="J6133" s="273" t="s">
        <v>373</v>
      </c>
      <c r="K6133" s="275">
        <v>4.71</v>
      </c>
      <c r="L6133" s="275">
        <v>4.71</v>
      </c>
      <c r="M6133" s="275">
        <v>4.6240000000000006</v>
      </c>
      <c r="N6133" s="276">
        <v>1.825902335456463</v>
      </c>
      <c r="O6133" s="273"/>
      <c r="P6133" s="273"/>
      <c r="R6133" s="280"/>
    </row>
    <row r="6134" spans="1:18" s="11" customFormat="1">
      <c r="A6134" s="271">
        <v>6131</v>
      </c>
      <c r="C6134" s="272" t="s">
        <v>863</v>
      </c>
      <c r="D6134" s="272" t="s">
        <v>10049</v>
      </c>
      <c r="E6134" s="272"/>
      <c r="F6134" s="273" t="s">
        <v>10055</v>
      </c>
      <c r="G6134" s="274" t="s">
        <v>10062</v>
      </c>
      <c r="H6134" s="273" t="s">
        <v>10063</v>
      </c>
      <c r="I6134" s="273" t="s">
        <v>1298</v>
      </c>
      <c r="J6134" s="273" t="s">
        <v>373</v>
      </c>
      <c r="K6134" s="275">
        <v>4.6709999999999994</v>
      </c>
      <c r="L6134" s="275">
        <v>4.6709999999999994</v>
      </c>
      <c r="M6134" s="275">
        <v>4.5979999999999999</v>
      </c>
      <c r="N6134" s="276">
        <v>1.562834510811379</v>
      </c>
      <c r="O6134" s="273"/>
      <c r="P6134" s="273"/>
      <c r="R6134" s="280"/>
    </row>
    <row r="6135" spans="1:18" s="11" customFormat="1">
      <c r="A6135" s="271">
        <v>6132</v>
      </c>
      <c r="C6135" s="272" t="s">
        <v>863</v>
      </c>
      <c r="D6135" s="272" t="s">
        <v>10049</v>
      </c>
      <c r="E6135" s="272"/>
      <c r="F6135" s="273" t="s">
        <v>10055</v>
      </c>
      <c r="G6135" s="274" t="s">
        <v>10064</v>
      </c>
      <c r="H6135" s="273" t="s">
        <v>10065</v>
      </c>
      <c r="I6135" s="273" t="s">
        <v>1298</v>
      </c>
      <c r="J6135" s="273" t="s">
        <v>373</v>
      </c>
      <c r="K6135" s="275">
        <v>5.84</v>
      </c>
      <c r="L6135" s="275">
        <v>5.84</v>
      </c>
      <c r="M6135" s="275">
        <v>5.7969999999999997</v>
      </c>
      <c r="N6135" s="276">
        <v>0.73630136986301631</v>
      </c>
      <c r="O6135" s="273"/>
      <c r="P6135" s="273"/>
      <c r="R6135" s="280"/>
    </row>
    <row r="6136" spans="1:18" s="11" customFormat="1">
      <c r="A6136" s="271">
        <v>6133</v>
      </c>
      <c r="C6136" s="272" t="s">
        <v>863</v>
      </c>
      <c r="D6136" s="272" t="s">
        <v>10049</v>
      </c>
      <c r="E6136" s="272"/>
      <c r="F6136" s="273" t="s">
        <v>10055</v>
      </c>
      <c r="G6136" s="274" t="s">
        <v>10066</v>
      </c>
      <c r="H6136" s="273" t="s">
        <v>10067</v>
      </c>
      <c r="I6136" s="273" t="s">
        <v>1298</v>
      </c>
      <c r="J6136" s="273" t="s">
        <v>373</v>
      </c>
      <c r="K6136" s="275">
        <v>7.5520000000000005</v>
      </c>
      <c r="L6136" s="275">
        <v>7.5520000000000005</v>
      </c>
      <c r="M6136" s="275">
        <v>7.51</v>
      </c>
      <c r="N6136" s="276">
        <v>0.5561440677966194</v>
      </c>
      <c r="O6136" s="273"/>
      <c r="P6136" s="273"/>
      <c r="R6136" s="280"/>
    </row>
    <row r="6137" spans="1:18" s="11" customFormat="1">
      <c r="A6137" s="271">
        <v>6134</v>
      </c>
      <c r="C6137" s="272" t="s">
        <v>863</v>
      </c>
      <c r="D6137" s="272" t="s">
        <v>10049</v>
      </c>
      <c r="E6137" s="272"/>
      <c r="F6137" s="273" t="s">
        <v>10055</v>
      </c>
      <c r="G6137" s="274" t="s">
        <v>10068</v>
      </c>
      <c r="H6137" s="273" t="s">
        <v>10069</v>
      </c>
      <c r="I6137" s="273" t="s">
        <v>1298</v>
      </c>
      <c r="J6137" s="273" t="s">
        <v>373</v>
      </c>
      <c r="K6137" s="275">
        <v>0.58000000000000007</v>
      </c>
      <c r="L6137" s="275">
        <v>0.58000000000000007</v>
      </c>
      <c r="M6137" s="275">
        <v>0.57600000000000007</v>
      </c>
      <c r="N6137" s="276">
        <v>0.68965517241379359</v>
      </c>
      <c r="O6137" s="273"/>
      <c r="P6137" s="273"/>
      <c r="R6137" s="280"/>
    </row>
    <row r="6138" spans="1:18" s="11" customFormat="1">
      <c r="A6138" s="271">
        <v>6135</v>
      </c>
      <c r="C6138" s="272" t="s">
        <v>863</v>
      </c>
      <c r="D6138" s="272" t="s">
        <v>10049</v>
      </c>
      <c r="E6138" s="272"/>
      <c r="F6138" s="273" t="s">
        <v>10070</v>
      </c>
      <c r="G6138" s="274" t="s">
        <v>10056</v>
      </c>
      <c r="H6138" s="273" t="s">
        <v>10057</v>
      </c>
      <c r="I6138" s="273" t="s">
        <v>1298</v>
      </c>
      <c r="J6138" s="273" t="s">
        <v>373</v>
      </c>
      <c r="K6138" s="275">
        <v>1.454</v>
      </c>
      <c r="L6138" s="275">
        <v>1.454</v>
      </c>
      <c r="M6138" s="275">
        <v>1.4279999999999999</v>
      </c>
      <c r="N6138" s="276">
        <v>1.7881705639614873</v>
      </c>
      <c r="O6138" s="273"/>
      <c r="P6138" s="273"/>
      <c r="Q6138" s="555"/>
      <c r="R6138" s="280"/>
    </row>
    <row r="6139" spans="1:18" s="11" customFormat="1">
      <c r="A6139" s="271">
        <v>6136</v>
      </c>
      <c r="C6139" s="272" t="s">
        <v>863</v>
      </c>
      <c r="D6139" s="272" t="s">
        <v>10049</v>
      </c>
      <c r="E6139" s="272"/>
      <c r="F6139" s="273" t="s">
        <v>10070</v>
      </c>
      <c r="G6139" s="274" t="s">
        <v>10071</v>
      </c>
      <c r="H6139" s="273" t="s">
        <v>10072</v>
      </c>
      <c r="I6139" s="273" t="s">
        <v>9895</v>
      </c>
      <c r="J6139" s="273" t="s">
        <v>373</v>
      </c>
      <c r="K6139" s="275">
        <v>4.5549999999999997</v>
      </c>
      <c r="L6139" s="275">
        <v>4.5549999999999997</v>
      </c>
      <c r="M6139" s="275">
        <v>4.4719999999999995</v>
      </c>
      <c r="N6139" s="276">
        <v>1.822173435784856</v>
      </c>
      <c r="O6139" s="273"/>
      <c r="P6139" s="273"/>
      <c r="Q6139" s="556"/>
      <c r="R6139" s="280"/>
    </row>
    <row r="6140" spans="1:18" s="11" customFormat="1">
      <c r="A6140" s="271">
        <v>6137</v>
      </c>
      <c r="C6140" s="272" t="s">
        <v>863</v>
      </c>
      <c r="D6140" s="272" t="s">
        <v>10049</v>
      </c>
      <c r="E6140" s="272"/>
      <c r="F6140" s="273" t="s">
        <v>10070</v>
      </c>
      <c r="G6140" s="274" t="s">
        <v>10073</v>
      </c>
      <c r="H6140" s="273" t="s">
        <v>10074</v>
      </c>
      <c r="I6140" s="273" t="s">
        <v>9895</v>
      </c>
      <c r="J6140" s="273" t="s">
        <v>373</v>
      </c>
      <c r="K6140" s="275">
        <v>7.2079999999999993</v>
      </c>
      <c r="L6140" s="275">
        <v>7.2079999999999993</v>
      </c>
      <c r="M6140" s="275">
        <v>7.117</v>
      </c>
      <c r="N6140" s="276">
        <v>1.2624861265260725</v>
      </c>
      <c r="O6140" s="273"/>
      <c r="P6140" s="273"/>
      <c r="R6140" s="280"/>
    </row>
    <row r="6141" spans="1:18" s="11" customFormat="1">
      <c r="A6141" s="271">
        <v>6138</v>
      </c>
      <c r="C6141" s="272" t="s">
        <v>863</v>
      </c>
      <c r="D6141" s="272" t="s">
        <v>10049</v>
      </c>
      <c r="E6141" s="272"/>
      <c r="F6141" s="273" t="s">
        <v>10070</v>
      </c>
      <c r="G6141" s="274" t="s">
        <v>10075</v>
      </c>
      <c r="H6141" s="273" t="s">
        <v>1080</v>
      </c>
      <c r="I6141" s="273" t="s">
        <v>1298</v>
      </c>
      <c r="J6141" s="273" t="s">
        <v>373</v>
      </c>
      <c r="K6141" s="275">
        <v>10.429</v>
      </c>
      <c r="L6141" s="275">
        <v>10.429</v>
      </c>
      <c r="M6141" s="275">
        <v>10.344999999999999</v>
      </c>
      <c r="N6141" s="276">
        <v>0.80544635151981403</v>
      </c>
      <c r="O6141" s="273"/>
      <c r="P6141" s="273"/>
      <c r="R6141" s="280"/>
    </row>
    <row r="6142" spans="1:18" s="11" customFormat="1">
      <c r="A6142" s="271">
        <v>6139</v>
      </c>
      <c r="C6142" s="272" t="s">
        <v>863</v>
      </c>
      <c r="D6142" s="272" t="s">
        <v>10049</v>
      </c>
      <c r="E6142" s="272"/>
      <c r="F6142" s="273" t="s">
        <v>10070</v>
      </c>
      <c r="G6142" s="274">
        <v>30461145106</v>
      </c>
      <c r="H6142" s="273" t="s">
        <v>10076</v>
      </c>
      <c r="I6142" s="273" t="s">
        <v>1298</v>
      </c>
      <c r="J6142" s="273" t="s">
        <v>373</v>
      </c>
      <c r="K6142" s="275">
        <v>3.06</v>
      </c>
      <c r="L6142" s="275">
        <v>3.06</v>
      </c>
      <c r="M6142" s="275">
        <v>3.0150000000000001</v>
      </c>
      <c r="N6142" s="276">
        <v>1.4705882352941153</v>
      </c>
      <c r="O6142" s="273"/>
      <c r="P6142" s="273"/>
      <c r="R6142" s="280"/>
    </row>
    <row r="6143" spans="1:18" s="11" customFormat="1">
      <c r="A6143" s="271">
        <v>6140</v>
      </c>
      <c r="C6143" s="272" t="s">
        <v>863</v>
      </c>
      <c r="D6143" s="272" t="s">
        <v>10049</v>
      </c>
      <c r="E6143" s="272"/>
      <c r="F6143" s="273" t="s">
        <v>10077</v>
      </c>
      <c r="G6143" s="274" t="s">
        <v>10078</v>
      </c>
      <c r="H6143" s="273" t="s">
        <v>10079</v>
      </c>
      <c r="I6143" s="273" t="s">
        <v>1298</v>
      </c>
      <c r="J6143" s="273" t="s">
        <v>373</v>
      </c>
      <c r="K6143" s="275">
        <v>3.16</v>
      </c>
      <c r="L6143" s="275">
        <v>3.16</v>
      </c>
      <c r="M6143" s="275">
        <v>3.1339999999999995</v>
      </c>
      <c r="N6143" s="276">
        <v>0.82278481012660398</v>
      </c>
      <c r="O6143" s="273"/>
      <c r="P6143" s="273"/>
      <c r="R6143" s="280"/>
    </row>
    <row r="6144" spans="1:18" s="11" customFormat="1">
      <c r="A6144" s="271">
        <v>6141</v>
      </c>
      <c r="C6144" s="272" t="s">
        <v>863</v>
      </c>
      <c r="D6144" s="272" t="s">
        <v>10049</v>
      </c>
      <c r="E6144" s="272"/>
      <c r="F6144" s="273" t="s">
        <v>10077</v>
      </c>
      <c r="G6144" s="274" t="s">
        <v>10080</v>
      </c>
      <c r="H6144" s="282" t="s">
        <v>10081</v>
      </c>
      <c r="I6144" s="273" t="s">
        <v>1298</v>
      </c>
      <c r="J6144" s="273" t="s">
        <v>373</v>
      </c>
      <c r="K6144" s="275">
        <v>5.5030000000000001</v>
      </c>
      <c r="L6144" s="275">
        <v>5.5030000000000001</v>
      </c>
      <c r="M6144" s="275">
        <v>5.4060000000000006</v>
      </c>
      <c r="N6144" s="276">
        <v>1.7626749045974837</v>
      </c>
      <c r="O6144" s="273"/>
      <c r="P6144" s="273"/>
      <c r="R6144" s="280"/>
    </row>
    <row r="6145" spans="1:18" s="11" customFormat="1">
      <c r="A6145" s="271">
        <v>6142</v>
      </c>
      <c r="C6145" s="272" t="s">
        <v>863</v>
      </c>
      <c r="D6145" s="272" t="s">
        <v>10049</v>
      </c>
      <c r="E6145" s="272"/>
      <c r="F6145" s="273" t="s">
        <v>10077</v>
      </c>
      <c r="G6145" s="274" t="s">
        <v>10082</v>
      </c>
      <c r="H6145" s="282" t="s">
        <v>10083</v>
      </c>
      <c r="I6145" s="273" t="s">
        <v>9895</v>
      </c>
      <c r="J6145" s="273" t="s">
        <v>373</v>
      </c>
      <c r="K6145" s="275">
        <v>3.1440000000000001</v>
      </c>
      <c r="L6145" s="275">
        <v>3.1440000000000001</v>
      </c>
      <c r="M6145" s="275">
        <v>3.0850000000000004</v>
      </c>
      <c r="N6145" s="276">
        <v>1.8765903307887952</v>
      </c>
      <c r="O6145" s="273"/>
      <c r="P6145" s="273"/>
      <c r="R6145" s="280"/>
    </row>
    <row r="6146" spans="1:18" s="11" customFormat="1">
      <c r="A6146" s="271">
        <v>6143</v>
      </c>
      <c r="C6146" s="272" t="s">
        <v>863</v>
      </c>
      <c r="D6146" s="272" t="s">
        <v>10049</v>
      </c>
      <c r="E6146" s="272"/>
      <c r="F6146" s="273" t="s">
        <v>10077</v>
      </c>
      <c r="G6146" s="274" t="s">
        <v>10084</v>
      </c>
      <c r="H6146" s="282" t="s">
        <v>10085</v>
      </c>
      <c r="I6146" s="273" t="s">
        <v>1298</v>
      </c>
      <c r="J6146" s="273" t="s">
        <v>373</v>
      </c>
      <c r="K6146" s="275">
        <v>3.855</v>
      </c>
      <c r="L6146" s="275">
        <v>3.855</v>
      </c>
      <c r="M6146" s="275">
        <v>3.8</v>
      </c>
      <c r="N6146" s="276">
        <v>1.4267185473411195</v>
      </c>
      <c r="O6146" s="273"/>
      <c r="P6146" s="273"/>
      <c r="R6146" s="280"/>
    </row>
    <row r="6147" spans="1:18" s="11" customFormat="1">
      <c r="A6147" s="271">
        <v>6144</v>
      </c>
      <c r="C6147" s="272" t="s">
        <v>863</v>
      </c>
      <c r="D6147" s="272" t="s">
        <v>10049</v>
      </c>
      <c r="E6147" s="272"/>
      <c r="F6147" s="273" t="s">
        <v>10077</v>
      </c>
      <c r="G6147" s="274" t="s">
        <v>10086</v>
      </c>
      <c r="H6147" s="282" t="s">
        <v>10087</v>
      </c>
      <c r="I6147" s="273" t="s">
        <v>1298</v>
      </c>
      <c r="J6147" s="273" t="s">
        <v>373</v>
      </c>
      <c r="K6147" s="275">
        <v>3.4600000000000004</v>
      </c>
      <c r="L6147" s="275">
        <v>3.4600000000000004</v>
      </c>
      <c r="M6147" s="275">
        <v>3.4280000000000004</v>
      </c>
      <c r="N6147" s="276">
        <v>0.92485549132948053</v>
      </c>
      <c r="O6147" s="273"/>
      <c r="P6147" s="273"/>
      <c r="R6147" s="280"/>
    </row>
    <row r="6148" spans="1:18" s="11" customFormat="1">
      <c r="A6148" s="271">
        <v>6145</v>
      </c>
      <c r="C6148" s="272" t="s">
        <v>863</v>
      </c>
      <c r="D6148" s="272" t="s">
        <v>10049</v>
      </c>
      <c r="E6148" s="272"/>
      <c r="F6148" s="273" t="s">
        <v>10077</v>
      </c>
      <c r="G6148" s="274" t="s">
        <v>10088</v>
      </c>
      <c r="H6148" s="282" t="s">
        <v>10089</v>
      </c>
      <c r="I6148" s="273" t="s">
        <v>9895</v>
      </c>
      <c r="J6148" s="273" t="s">
        <v>373</v>
      </c>
      <c r="K6148" s="275">
        <v>4.6259999999999994</v>
      </c>
      <c r="L6148" s="275">
        <v>4.6259999999999994</v>
      </c>
      <c r="M6148" s="275">
        <v>4.58</v>
      </c>
      <c r="N6148" s="276">
        <v>0.99437959360137007</v>
      </c>
      <c r="O6148" s="273"/>
      <c r="P6148" s="273"/>
      <c r="R6148" s="280"/>
    </row>
    <row r="6149" spans="1:18" s="11" customFormat="1">
      <c r="A6149" s="271">
        <v>6146</v>
      </c>
      <c r="C6149" s="272" t="s">
        <v>863</v>
      </c>
      <c r="D6149" s="272" t="s">
        <v>10049</v>
      </c>
      <c r="E6149" s="272"/>
      <c r="F6149" s="273" t="s">
        <v>10077</v>
      </c>
      <c r="G6149" s="274" t="s">
        <v>10090</v>
      </c>
      <c r="H6149" s="282" t="s">
        <v>10091</v>
      </c>
      <c r="I6149" s="273" t="s">
        <v>9895</v>
      </c>
      <c r="J6149" s="273" t="s">
        <v>373</v>
      </c>
      <c r="K6149" s="275">
        <v>12.862</v>
      </c>
      <c r="L6149" s="275">
        <v>12.862</v>
      </c>
      <c r="M6149" s="275">
        <v>12.693999999999999</v>
      </c>
      <c r="N6149" s="276">
        <v>1.3061732234489274</v>
      </c>
      <c r="O6149" s="273"/>
      <c r="P6149" s="273"/>
      <c r="R6149" s="280"/>
    </row>
    <row r="6150" spans="1:18" s="11" customFormat="1">
      <c r="A6150" s="271">
        <v>6147</v>
      </c>
      <c r="C6150" s="272" t="s">
        <v>863</v>
      </c>
      <c r="D6150" s="272" t="s">
        <v>10049</v>
      </c>
      <c r="E6150" s="272"/>
      <c r="F6150" s="273" t="s">
        <v>10077</v>
      </c>
      <c r="G6150" s="274" t="s">
        <v>10092</v>
      </c>
      <c r="H6150" s="282" t="s">
        <v>10093</v>
      </c>
      <c r="I6150" s="273" t="s">
        <v>1298</v>
      </c>
      <c r="J6150" s="273" t="s">
        <v>373</v>
      </c>
      <c r="K6150" s="275">
        <v>15.23</v>
      </c>
      <c r="L6150" s="275">
        <v>15.23</v>
      </c>
      <c r="M6150" s="275">
        <v>15.106</v>
      </c>
      <c r="N6150" s="276">
        <v>0.81418253447144151</v>
      </c>
      <c r="O6150" s="273"/>
      <c r="P6150" s="273"/>
      <c r="R6150" s="280"/>
    </row>
    <row r="6151" spans="1:18" s="11" customFormat="1">
      <c r="A6151" s="271">
        <v>6148</v>
      </c>
      <c r="C6151" s="272" t="s">
        <v>863</v>
      </c>
      <c r="D6151" s="272" t="s">
        <v>10049</v>
      </c>
      <c r="E6151" s="272"/>
      <c r="F6151" s="273" t="s">
        <v>10077</v>
      </c>
      <c r="G6151" s="274" t="s">
        <v>10094</v>
      </c>
      <c r="H6151" s="282" t="s">
        <v>10095</v>
      </c>
      <c r="I6151" s="273" t="s">
        <v>1298</v>
      </c>
      <c r="J6151" s="273" t="s">
        <v>373</v>
      </c>
      <c r="K6151" s="275">
        <v>5.585</v>
      </c>
      <c r="L6151" s="275">
        <v>5.585</v>
      </c>
      <c r="M6151" s="275">
        <v>5.5419999999999998</v>
      </c>
      <c r="N6151" s="276">
        <v>0.76991942703670813</v>
      </c>
      <c r="O6151" s="273"/>
      <c r="P6151" s="273"/>
      <c r="R6151" s="280"/>
    </row>
    <row r="6152" spans="1:18" s="11" customFormat="1">
      <c r="A6152" s="271">
        <v>6149</v>
      </c>
      <c r="C6152" s="272" t="s">
        <v>863</v>
      </c>
      <c r="D6152" s="272" t="s">
        <v>10049</v>
      </c>
      <c r="E6152" s="272"/>
      <c r="F6152" s="273" t="s">
        <v>10077</v>
      </c>
      <c r="G6152" s="274" t="s">
        <v>10096</v>
      </c>
      <c r="H6152" s="282" t="s">
        <v>10097</v>
      </c>
      <c r="I6152" s="273" t="s">
        <v>1298</v>
      </c>
      <c r="J6152" s="273" t="s">
        <v>373</v>
      </c>
      <c r="K6152" s="275">
        <v>2.0449999999999999</v>
      </c>
      <c r="L6152" s="275">
        <v>2.0449999999999999</v>
      </c>
      <c r="M6152" s="275">
        <v>2.0289000000000001</v>
      </c>
      <c r="N6152" s="276">
        <v>0.78728606356967146</v>
      </c>
      <c r="O6152" s="273"/>
      <c r="P6152" s="273"/>
      <c r="R6152" s="280"/>
    </row>
    <row r="6153" spans="1:18" s="11" customFormat="1">
      <c r="A6153" s="271">
        <v>6150</v>
      </c>
      <c r="C6153" s="272" t="s">
        <v>863</v>
      </c>
      <c r="D6153" s="272" t="s">
        <v>10049</v>
      </c>
      <c r="E6153" s="272"/>
      <c r="F6153" s="273" t="s">
        <v>10077</v>
      </c>
      <c r="G6153" s="274" t="s">
        <v>10098</v>
      </c>
      <c r="H6153" s="282" t="s">
        <v>10099</v>
      </c>
      <c r="I6153" s="273" t="s">
        <v>9864</v>
      </c>
      <c r="J6153" s="273" t="s">
        <v>373</v>
      </c>
      <c r="K6153" s="275">
        <v>6.1920000000000002</v>
      </c>
      <c r="L6153" s="275">
        <v>6.1920000000000002</v>
      </c>
      <c r="M6153" s="275">
        <v>6.13</v>
      </c>
      <c r="N6153" s="276">
        <v>1.0012919896640871</v>
      </c>
      <c r="O6153" s="273"/>
      <c r="P6153" s="273"/>
      <c r="R6153" s="280"/>
    </row>
    <row r="6154" spans="1:18" s="11" customFormat="1">
      <c r="A6154" s="271">
        <v>6151</v>
      </c>
      <c r="C6154" s="272" t="s">
        <v>863</v>
      </c>
      <c r="D6154" s="272" t="s">
        <v>10049</v>
      </c>
      <c r="E6154" s="272"/>
      <c r="F6154" s="273" t="s">
        <v>10100</v>
      </c>
      <c r="G6154" s="274" t="s">
        <v>10101</v>
      </c>
      <c r="H6154" s="282" t="s">
        <v>10102</v>
      </c>
      <c r="I6154" s="273" t="s">
        <v>9895</v>
      </c>
      <c r="J6154" s="273" t="s">
        <v>373</v>
      </c>
      <c r="K6154" s="275">
        <v>10.54</v>
      </c>
      <c r="L6154" s="275">
        <v>10.54</v>
      </c>
      <c r="M6154" s="275">
        <v>10.414</v>
      </c>
      <c r="N6154" s="276">
        <v>1.1954459203036001</v>
      </c>
      <c r="O6154" s="273"/>
      <c r="P6154" s="273"/>
      <c r="R6154" s="280"/>
    </row>
    <row r="6155" spans="1:18" s="11" customFormat="1">
      <c r="A6155" s="271">
        <v>6152</v>
      </c>
      <c r="C6155" s="272" t="s">
        <v>863</v>
      </c>
      <c r="D6155" s="272" t="s">
        <v>10049</v>
      </c>
      <c r="E6155" s="272"/>
      <c r="F6155" s="273" t="s">
        <v>10100</v>
      </c>
      <c r="G6155" s="274" t="s">
        <v>10103</v>
      </c>
      <c r="H6155" s="282" t="s">
        <v>10104</v>
      </c>
      <c r="I6155" s="273" t="s">
        <v>9895</v>
      </c>
      <c r="J6155" s="273" t="s">
        <v>373</v>
      </c>
      <c r="K6155" s="275">
        <v>7.5200000000000005</v>
      </c>
      <c r="L6155" s="275">
        <v>7.5200000000000005</v>
      </c>
      <c r="M6155" s="275">
        <v>7.3800000000000008</v>
      </c>
      <c r="N6155" s="276">
        <v>1.8617021276595702</v>
      </c>
      <c r="O6155" s="273"/>
      <c r="P6155" s="273"/>
      <c r="R6155" s="280"/>
    </row>
    <row r="6156" spans="1:18" s="11" customFormat="1">
      <c r="A6156" s="271">
        <v>6153</v>
      </c>
      <c r="C6156" s="272" t="s">
        <v>863</v>
      </c>
      <c r="D6156" s="272" t="s">
        <v>10049</v>
      </c>
      <c r="E6156" s="272"/>
      <c r="F6156" s="273" t="s">
        <v>10100</v>
      </c>
      <c r="G6156" s="274" t="s">
        <v>10105</v>
      </c>
      <c r="H6156" s="282" t="s">
        <v>10106</v>
      </c>
      <c r="I6156" s="273" t="s">
        <v>9895</v>
      </c>
      <c r="J6156" s="273" t="s">
        <v>373</v>
      </c>
      <c r="K6156" s="275">
        <v>7.86</v>
      </c>
      <c r="L6156" s="275">
        <v>7.86</v>
      </c>
      <c r="M6156" s="275">
        <v>7.7170000000000005</v>
      </c>
      <c r="N6156" s="276">
        <v>1.8193384223918547</v>
      </c>
      <c r="O6156" s="273"/>
      <c r="P6156" s="273"/>
      <c r="R6156" s="280"/>
    </row>
    <row r="6157" spans="1:18" s="11" customFormat="1">
      <c r="A6157" s="271">
        <v>6154</v>
      </c>
      <c r="C6157" s="272" t="s">
        <v>863</v>
      </c>
      <c r="D6157" s="272" t="s">
        <v>10049</v>
      </c>
      <c r="E6157" s="272"/>
      <c r="F6157" s="273" t="s">
        <v>10100</v>
      </c>
      <c r="G6157" s="274" t="s">
        <v>10107</v>
      </c>
      <c r="H6157" s="282" t="s">
        <v>10063</v>
      </c>
      <c r="I6157" s="273" t="s">
        <v>9895</v>
      </c>
      <c r="J6157" s="273" t="s">
        <v>373</v>
      </c>
      <c r="K6157" s="275">
        <v>7.58</v>
      </c>
      <c r="L6157" s="275">
        <v>7.58</v>
      </c>
      <c r="M6157" s="275">
        <v>7.4390000000000009</v>
      </c>
      <c r="N6157" s="276">
        <v>1.860158311345635</v>
      </c>
      <c r="O6157" s="273"/>
      <c r="P6157" s="273"/>
      <c r="R6157" s="280"/>
    </row>
    <row r="6158" spans="1:18" s="11" customFormat="1">
      <c r="A6158" s="271">
        <v>6155</v>
      </c>
      <c r="C6158" s="272" t="s">
        <v>745</v>
      </c>
      <c r="D6158" s="272" t="s">
        <v>10108</v>
      </c>
      <c r="E6158" s="272"/>
      <c r="F6158" s="273" t="s">
        <v>10109</v>
      </c>
      <c r="G6158" s="274">
        <v>30552125108</v>
      </c>
      <c r="H6158" s="282" t="s">
        <v>10110</v>
      </c>
      <c r="I6158" s="273" t="s">
        <v>9864</v>
      </c>
      <c r="J6158" s="273" t="s">
        <v>373</v>
      </c>
      <c r="K6158" s="275">
        <v>2.0448</v>
      </c>
      <c r="L6158" s="275">
        <v>2.0448</v>
      </c>
      <c r="M6158" s="275">
        <v>1.9888679999999999</v>
      </c>
      <c r="N6158" s="276">
        <v>2.7353286384976574</v>
      </c>
      <c r="O6158" s="273"/>
      <c r="P6158" s="273"/>
      <c r="R6158" s="280"/>
    </row>
    <row r="6159" spans="1:18" s="11" customFormat="1">
      <c r="A6159" s="271">
        <v>6156</v>
      </c>
      <c r="C6159" s="272" t="s">
        <v>745</v>
      </c>
      <c r="D6159" s="272" t="s">
        <v>10108</v>
      </c>
      <c r="E6159" s="272"/>
      <c r="F6159" s="273" t="s">
        <v>10109</v>
      </c>
      <c r="G6159" s="274">
        <v>30552125101</v>
      </c>
      <c r="H6159" s="282" t="s">
        <v>10111</v>
      </c>
      <c r="I6159" s="273" t="s">
        <v>9864</v>
      </c>
      <c r="J6159" s="273" t="s">
        <v>373</v>
      </c>
      <c r="K6159" s="275">
        <v>10.54008</v>
      </c>
      <c r="L6159" s="275">
        <v>10.54008</v>
      </c>
      <c r="M6159" s="275">
        <v>10.253535815999999</v>
      </c>
      <c r="N6159" s="276">
        <v>2.7186148871735343</v>
      </c>
      <c r="O6159" s="273"/>
      <c r="P6159" s="273"/>
      <c r="R6159" s="280"/>
    </row>
    <row r="6160" spans="1:18" s="11" customFormat="1">
      <c r="A6160" s="271">
        <v>6157</v>
      </c>
      <c r="C6160" s="272" t="s">
        <v>745</v>
      </c>
      <c r="D6160" s="272" t="s">
        <v>10108</v>
      </c>
      <c r="E6160" s="272"/>
      <c r="F6160" s="273" t="s">
        <v>10109</v>
      </c>
      <c r="G6160" s="274">
        <v>30552125107</v>
      </c>
      <c r="H6160" s="282" t="s">
        <v>10112</v>
      </c>
      <c r="I6160" s="273" t="s">
        <v>9864</v>
      </c>
      <c r="J6160" s="273" t="s">
        <v>373</v>
      </c>
      <c r="K6160" s="275">
        <v>14.136600000000007</v>
      </c>
      <c r="L6160" s="275">
        <v>14.136600000000007</v>
      </c>
      <c r="M6160" s="275">
        <v>13.77332572000001</v>
      </c>
      <c r="N6160" s="276">
        <v>2.5697429367740257</v>
      </c>
      <c r="O6160" s="273"/>
      <c r="P6160" s="273"/>
      <c r="R6160" s="280"/>
    </row>
    <row r="6161" spans="1:18" s="11" customFormat="1" ht="18" customHeight="1">
      <c r="A6161" s="271">
        <v>6158</v>
      </c>
      <c r="C6161" s="272" t="s">
        <v>745</v>
      </c>
      <c r="D6161" s="272" t="s">
        <v>10108</v>
      </c>
      <c r="E6161" s="272"/>
      <c r="F6161" s="273" t="s">
        <v>10109</v>
      </c>
      <c r="G6161" s="274">
        <v>30552125105</v>
      </c>
      <c r="H6161" s="282" t="s">
        <v>10113</v>
      </c>
      <c r="I6161" s="273" t="s">
        <v>9864</v>
      </c>
      <c r="J6161" s="273" t="s">
        <v>373</v>
      </c>
      <c r="K6161" s="275">
        <v>21.26858</v>
      </c>
      <c r="L6161" s="275">
        <v>21.26858</v>
      </c>
      <c r="M6161" s="275">
        <v>21.072909064000001</v>
      </c>
      <c r="N6161" s="276">
        <v>0.9199999999999956</v>
      </c>
      <c r="O6161" s="273"/>
      <c r="P6161" s="273"/>
      <c r="R6161" s="280"/>
    </row>
    <row r="6162" spans="1:18" s="11" customFormat="1">
      <c r="A6162" s="271">
        <v>6159</v>
      </c>
      <c r="C6162" s="272" t="s">
        <v>745</v>
      </c>
      <c r="D6162" s="272" t="s">
        <v>10108</v>
      </c>
      <c r="E6162" s="272"/>
      <c r="F6162" s="273" t="s">
        <v>10114</v>
      </c>
      <c r="G6162" s="274">
        <v>30552115101</v>
      </c>
      <c r="H6162" s="282" t="s">
        <v>10115</v>
      </c>
      <c r="I6162" s="273" t="s">
        <v>9864</v>
      </c>
      <c r="J6162" s="273" t="s">
        <v>373</v>
      </c>
      <c r="K6162" s="275">
        <v>9.5709999999999997</v>
      </c>
      <c r="L6162" s="275">
        <v>9.5709999999999997</v>
      </c>
      <c r="M6162" s="275">
        <v>9.4886893999999984</v>
      </c>
      <c r="N6162" s="276">
        <v>0.86000000000001409</v>
      </c>
      <c r="O6162" s="273"/>
      <c r="P6162" s="273"/>
      <c r="R6162" s="280"/>
    </row>
    <row r="6163" spans="1:18" s="11" customFormat="1" ht="22.5" customHeight="1">
      <c r="A6163" s="271">
        <v>6160</v>
      </c>
      <c r="C6163" s="272" t="s">
        <v>745</v>
      </c>
      <c r="D6163" s="272" t="s">
        <v>10108</v>
      </c>
      <c r="E6163" s="272"/>
      <c r="F6163" s="273" t="s">
        <v>10114</v>
      </c>
      <c r="G6163" s="274">
        <v>30552115102</v>
      </c>
      <c r="H6163" s="282" t="s">
        <v>10116</v>
      </c>
      <c r="I6163" s="273" t="s">
        <v>10117</v>
      </c>
      <c r="J6163" s="273" t="s">
        <v>373</v>
      </c>
      <c r="K6163" s="275">
        <v>0</v>
      </c>
      <c r="L6163" s="275">
        <v>0</v>
      </c>
      <c r="M6163" s="275">
        <v>0</v>
      </c>
      <c r="N6163" s="276" t="e">
        <v>#DIV/0!</v>
      </c>
      <c r="O6163" s="273"/>
      <c r="P6163" s="273"/>
      <c r="Q6163" s="11" t="s">
        <v>9931</v>
      </c>
      <c r="R6163" s="280"/>
    </row>
    <row r="6164" spans="1:18" s="11" customFormat="1">
      <c r="A6164" s="271">
        <v>6161</v>
      </c>
      <c r="C6164" s="272" t="s">
        <v>745</v>
      </c>
      <c r="D6164" s="272" t="s">
        <v>10108</v>
      </c>
      <c r="E6164" s="272"/>
      <c r="F6164" s="273" t="s">
        <v>10109</v>
      </c>
      <c r="G6164" s="274">
        <v>30552125106</v>
      </c>
      <c r="H6164" s="282" t="s">
        <v>10118</v>
      </c>
      <c r="I6164" s="273" t="s">
        <v>9864</v>
      </c>
      <c r="J6164" s="273" t="s">
        <v>373</v>
      </c>
      <c r="K6164" s="275">
        <v>5.069300000000017</v>
      </c>
      <c r="L6164" s="275">
        <v>5.069300000000017</v>
      </c>
      <c r="M6164" s="275">
        <v>5.0262209500000177</v>
      </c>
      <c r="N6164" s="276">
        <v>0.84980273410528473</v>
      </c>
      <c r="O6164" s="273"/>
      <c r="P6164" s="273"/>
      <c r="R6164" s="280"/>
    </row>
    <row r="6165" spans="1:18" s="11" customFormat="1">
      <c r="A6165" s="271">
        <v>6162</v>
      </c>
      <c r="C6165" s="272" t="s">
        <v>745</v>
      </c>
      <c r="D6165" s="272" t="s">
        <v>10108</v>
      </c>
      <c r="E6165" s="272"/>
      <c r="F6165" s="273" t="s">
        <v>10109</v>
      </c>
      <c r="G6165" s="274">
        <v>30552125104</v>
      </c>
      <c r="H6165" s="282" t="s">
        <v>10119</v>
      </c>
      <c r="I6165" s="273" t="s">
        <v>9895</v>
      </c>
      <c r="J6165" s="273" t="s">
        <v>373</v>
      </c>
      <c r="K6165" s="275">
        <v>8.8838280000000012</v>
      </c>
      <c r="L6165" s="275">
        <v>8.8838280000000012</v>
      </c>
      <c r="M6165" s="275">
        <v>8.7079282056</v>
      </c>
      <c r="N6165" s="276">
        <v>1.9800000000000126</v>
      </c>
      <c r="O6165" s="273"/>
      <c r="P6165" s="273"/>
      <c r="R6165" s="280"/>
    </row>
    <row r="6166" spans="1:18" s="11" customFormat="1">
      <c r="A6166" s="271">
        <v>6163</v>
      </c>
      <c r="C6166" s="272" t="s">
        <v>745</v>
      </c>
      <c r="D6166" s="272" t="s">
        <v>10108</v>
      </c>
      <c r="E6166" s="272"/>
      <c r="F6166" s="273" t="s">
        <v>10109</v>
      </c>
      <c r="G6166" s="274">
        <v>30552125102</v>
      </c>
      <c r="H6166" s="282" t="s">
        <v>10120</v>
      </c>
      <c r="I6166" s="273" t="s">
        <v>9864</v>
      </c>
      <c r="J6166" s="273" t="s">
        <v>373</v>
      </c>
      <c r="K6166" s="275">
        <v>22.298800000000004</v>
      </c>
      <c r="L6166" s="275">
        <v>22.298800000000004</v>
      </c>
      <c r="M6166" s="275">
        <v>21.68325312000001</v>
      </c>
      <c r="N6166" s="276">
        <v>2.7604484546253292</v>
      </c>
      <c r="O6166" s="273"/>
      <c r="P6166" s="273"/>
      <c r="R6166" s="280"/>
    </row>
    <row r="6167" spans="1:18" s="11" customFormat="1">
      <c r="A6167" s="271">
        <v>6164</v>
      </c>
      <c r="C6167" s="272" t="s">
        <v>745</v>
      </c>
      <c r="D6167" s="272" t="s">
        <v>10108</v>
      </c>
      <c r="E6167" s="272"/>
      <c r="F6167" s="273" t="s">
        <v>10109</v>
      </c>
      <c r="G6167" s="274">
        <v>30552125103</v>
      </c>
      <c r="H6167" s="282" t="s">
        <v>10121</v>
      </c>
      <c r="I6167" s="273" t="s">
        <v>9864</v>
      </c>
      <c r="J6167" s="273" t="s">
        <v>373</v>
      </c>
      <c r="K6167" s="275">
        <v>8.4823999999999931</v>
      </c>
      <c r="L6167" s="275">
        <v>8.4823999999999931</v>
      </c>
      <c r="M6167" s="275">
        <v>8.2505304799999983</v>
      </c>
      <c r="N6167" s="276">
        <v>2.7335367348862931</v>
      </c>
      <c r="O6167" s="273"/>
      <c r="P6167" s="273"/>
      <c r="R6167" s="280"/>
    </row>
    <row r="6168" spans="1:18" s="11" customFormat="1">
      <c r="A6168" s="271">
        <v>6165</v>
      </c>
      <c r="C6168" s="272" t="s">
        <v>745</v>
      </c>
      <c r="D6168" s="272" t="s">
        <v>10108</v>
      </c>
      <c r="E6168" s="272"/>
      <c r="F6168" s="273" t="s">
        <v>10109</v>
      </c>
      <c r="G6168" s="274">
        <v>30552245104</v>
      </c>
      <c r="H6168" s="282" t="s">
        <v>10122</v>
      </c>
      <c r="I6168" s="273" t="s">
        <v>9895</v>
      </c>
      <c r="J6168" s="273" t="s">
        <v>373</v>
      </c>
      <c r="K6168" s="275">
        <v>11.2986</v>
      </c>
      <c r="L6168" s="275">
        <v>11.2986</v>
      </c>
      <c r="M6168" s="275">
        <v>10.97197046</v>
      </c>
      <c r="N6168" s="276">
        <v>2.8908850654063403</v>
      </c>
      <c r="O6168" s="273"/>
      <c r="P6168" s="273"/>
      <c r="R6168" s="280"/>
    </row>
    <row r="6169" spans="1:18" s="11" customFormat="1">
      <c r="A6169" s="271">
        <v>6166</v>
      </c>
      <c r="C6169" s="272" t="s">
        <v>745</v>
      </c>
      <c r="D6169" s="272" t="s">
        <v>10108</v>
      </c>
      <c r="E6169" s="272"/>
      <c r="F6169" s="273" t="s">
        <v>10123</v>
      </c>
      <c r="G6169" s="274">
        <v>30551116105</v>
      </c>
      <c r="H6169" s="282" t="s">
        <v>10124</v>
      </c>
      <c r="I6169" s="273" t="s">
        <v>9895</v>
      </c>
      <c r="J6169" s="273" t="s">
        <v>373</v>
      </c>
      <c r="K6169" s="275">
        <v>10.359</v>
      </c>
      <c r="L6169" s="275">
        <v>10.359</v>
      </c>
      <c r="M6169" s="275">
        <v>10.0326197</v>
      </c>
      <c r="N6169" s="276">
        <v>3.1506931170962473</v>
      </c>
      <c r="O6169" s="273"/>
      <c r="P6169" s="273"/>
      <c r="R6169" s="280"/>
    </row>
    <row r="6170" spans="1:18" s="11" customFormat="1">
      <c r="A6170" s="271">
        <v>6167</v>
      </c>
      <c r="C6170" s="272" t="s">
        <v>745</v>
      </c>
      <c r="D6170" s="272" t="s">
        <v>10108</v>
      </c>
      <c r="E6170" s="272"/>
      <c r="F6170" s="273" t="s">
        <v>10123</v>
      </c>
      <c r="G6170" s="274">
        <v>30551116103</v>
      </c>
      <c r="H6170" s="282" t="s">
        <v>10125</v>
      </c>
      <c r="I6170" s="273" t="s">
        <v>9895</v>
      </c>
      <c r="J6170" s="273" t="s">
        <v>373</v>
      </c>
      <c r="K6170" s="275">
        <v>18.073999999999998</v>
      </c>
      <c r="L6170" s="275">
        <v>18.073999999999998</v>
      </c>
      <c r="M6170" s="275">
        <v>17.518320799999998</v>
      </c>
      <c r="N6170" s="276">
        <v>3.0744671904393064</v>
      </c>
      <c r="O6170" s="273"/>
      <c r="P6170" s="273"/>
      <c r="R6170" s="280"/>
    </row>
    <row r="6171" spans="1:18" s="11" customFormat="1">
      <c r="A6171" s="271">
        <v>6168</v>
      </c>
      <c r="C6171" s="272" t="s">
        <v>745</v>
      </c>
      <c r="D6171" s="272" t="s">
        <v>10108</v>
      </c>
      <c r="E6171" s="272"/>
      <c r="F6171" s="273" t="s">
        <v>10123</v>
      </c>
      <c r="G6171" s="274">
        <v>30551116104</v>
      </c>
      <c r="H6171" s="282" t="s">
        <v>10126</v>
      </c>
      <c r="I6171" s="273" t="s">
        <v>2499</v>
      </c>
      <c r="J6171" s="273" t="s">
        <v>373</v>
      </c>
      <c r="K6171" s="275">
        <v>9.0269999999999992</v>
      </c>
      <c r="L6171" s="275">
        <v>9.0269999999999992</v>
      </c>
      <c r="M6171" s="275">
        <v>8.7616061999999992</v>
      </c>
      <c r="N6171" s="276">
        <v>2.9400000000000004</v>
      </c>
      <c r="O6171" s="273"/>
      <c r="P6171" s="273"/>
      <c r="R6171" s="280"/>
    </row>
    <row r="6172" spans="1:18" s="11" customFormat="1">
      <c r="A6172" s="271">
        <v>6169</v>
      </c>
      <c r="C6172" s="272" t="s">
        <v>745</v>
      </c>
      <c r="D6172" s="272" t="s">
        <v>10108</v>
      </c>
      <c r="E6172" s="272"/>
      <c r="F6172" s="273" t="s">
        <v>10123</v>
      </c>
      <c r="G6172" s="274">
        <v>30551116101</v>
      </c>
      <c r="H6172" s="282" t="s">
        <v>10127</v>
      </c>
      <c r="I6172" s="273" t="s">
        <v>1298</v>
      </c>
      <c r="J6172" s="273" t="s">
        <v>373</v>
      </c>
      <c r="K6172" s="275">
        <v>7.9009999999999998</v>
      </c>
      <c r="L6172" s="275">
        <v>7.9009999999999998</v>
      </c>
      <c r="M6172" s="275">
        <v>7.6531184999999997</v>
      </c>
      <c r="N6172" s="276">
        <v>3.1373433742564245</v>
      </c>
      <c r="O6172" s="273"/>
      <c r="P6172" s="273"/>
      <c r="R6172" s="280"/>
    </row>
    <row r="6173" spans="1:18" s="11" customFormat="1">
      <c r="A6173" s="271">
        <v>6170</v>
      </c>
      <c r="C6173" s="272" t="s">
        <v>745</v>
      </c>
      <c r="D6173" s="272" t="s">
        <v>10108</v>
      </c>
      <c r="E6173" s="272"/>
      <c r="F6173" s="273" t="s">
        <v>10123</v>
      </c>
      <c r="G6173" s="274">
        <v>30551116102</v>
      </c>
      <c r="H6173" s="282" t="s">
        <v>10128</v>
      </c>
      <c r="I6173" s="273" t="s">
        <v>9895</v>
      </c>
      <c r="J6173" s="273" t="s">
        <v>373</v>
      </c>
      <c r="K6173" s="275">
        <v>19.538</v>
      </c>
      <c r="L6173" s="275">
        <v>19.538</v>
      </c>
      <c r="M6173" s="275">
        <v>18.942091000000001</v>
      </c>
      <c r="N6173" s="276">
        <v>3.0499999999999945</v>
      </c>
      <c r="O6173" s="273"/>
      <c r="P6173" s="273"/>
      <c r="R6173" s="280"/>
    </row>
    <row r="6174" spans="1:18" s="11" customFormat="1">
      <c r="A6174" s="271">
        <v>6171</v>
      </c>
      <c r="C6174" s="272" t="s">
        <v>745</v>
      </c>
      <c r="D6174" s="272" t="s">
        <v>10108</v>
      </c>
      <c r="E6174" s="272"/>
      <c r="F6174" s="273" t="s">
        <v>10123</v>
      </c>
      <c r="G6174" s="274">
        <v>30551116106</v>
      </c>
      <c r="H6174" s="282" t="s">
        <v>10129</v>
      </c>
      <c r="I6174" s="273" t="s">
        <v>10130</v>
      </c>
      <c r="J6174" s="273" t="s">
        <v>373</v>
      </c>
      <c r="K6174" s="275">
        <v>1.036</v>
      </c>
      <c r="L6174" s="275">
        <v>1.036</v>
      </c>
      <c r="M6174" s="275">
        <v>1.0066812000000001</v>
      </c>
      <c r="N6174" s="276">
        <v>2.8299999999999979</v>
      </c>
      <c r="O6174" s="273"/>
      <c r="P6174" s="273"/>
      <c r="R6174" s="280"/>
    </row>
    <row r="6175" spans="1:18" s="11" customFormat="1">
      <c r="A6175" s="271">
        <v>6172</v>
      </c>
      <c r="C6175" s="272" t="s">
        <v>745</v>
      </c>
      <c r="D6175" s="272" t="s">
        <v>10108</v>
      </c>
      <c r="E6175" s="272"/>
      <c r="F6175" s="273" t="s">
        <v>10123</v>
      </c>
      <c r="G6175" s="274">
        <v>30551116107</v>
      </c>
      <c r="H6175" s="282" t="s">
        <v>10131</v>
      </c>
      <c r="I6175" s="273" t="s">
        <v>10130</v>
      </c>
      <c r="J6175" s="273" t="s">
        <v>373</v>
      </c>
      <c r="K6175" s="275">
        <v>4.0380000000000003</v>
      </c>
      <c r="L6175" s="275">
        <v>4.0380000000000003</v>
      </c>
      <c r="M6175" s="275">
        <v>3.9221094000000001</v>
      </c>
      <c r="N6175" s="276">
        <v>2.8700000000000041</v>
      </c>
      <c r="O6175" s="273"/>
      <c r="P6175" s="273"/>
      <c r="R6175" s="280"/>
    </row>
    <row r="6176" spans="1:18" s="11" customFormat="1">
      <c r="A6176" s="271">
        <v>6173</v>
      </c>
      <c r="C6176" s="272" t="s">
        <v>745</v>
      </c>
      <c r="D6176" s="272" t="s">
        <v>10108</v>
      </c>
      <c r="E6176" s="272"/>
      <c r="F6176" s="273" t="s">
        <v>10123</v>
      </c>
      <c r="G6176" s="274">
        <v>30551116110</v>
      </c>
      <c r="H6176" s="282" t="s">
        <v>10132</v>
      </c>
      <c r="I6176" s="273" t="s">
        <v>10133</v>
      </c>
      <c r="J6176" s="273" t="s">
        <v>373</v>
      </c>
      <c r="K6176" s="275">
        <v>13.309000000000001</v>
      </c>
      <c r="L6176" s="275">
        <v>13.309000000000001</v>
      </c>
      <c r="M6176" s="275">
        <v>13.149291999999999</v>
      </c>
      <c r="N6176" s="276">
        <v>1.2000000000000146</v>
      </c>
      <c r="O6176" s="273"/>
      <c r="P6176" s="273"/>
      <c r="R6176" s="280"/>
    </row>
    <row r="6177" spans="1:18" s="11" customFormat="1">
      <c r="A6177" s="271">
        <v>6174</v>
      </c>
      <c r="C6177" s="272" t="s">
        <v>745</v>
      </c>
      <c r="D6177" s="272" t="s">
        <v>10108</v>
      </c>
      <c r="E6177" s="272"/>
      <c r="F6177" s="273" t="s">
        <v>10123</v>
      </c>
      <c r="G6177" s="274">
        <v>30551116104</v>
      </c>
      <c r="H6177" s="282" t="s">
        <v>10134</v>
      </c>
      <c r="I6177" s="273" t="s">
        <v>10133</v>
      </c>
      <c r="J6177" s="273" t="s">
        <v>373</v>
      </c>
      <c r="K6177" s="275">
        <v>13.206500000000002</v>
      </c>
      <c r="L6177" s="275">
        <v>13.206500000000002</v>
      </c>
      <c r="M6177" s="275">
        <v>12.94104935</v>
      </c>
      <c r="N6177" s="276">
        <v>2.0100000000000131</v>
      </c>
      <c r="O6177" s="273"/>
      <c r="P6177" s="273"/>
      <c r="R6177" s="280"/>
    </row>
    <row r="6178" spans="1:18" s="11" customFormat="1">
      <c r="A6178" s="271">
        <v>6175</v>
      </c>
      <c r="C6178" s="272" t="s">
        <v>745</v>
      </c>
      <c r="D6178" s="272" t="s">
        <v>10108</v>
      </c>
      <c r="E6178" s="272"/>
      <c r="F6178" s="273" t="s">
        <v>10123</v>
      </c>
      <c r="G6178" s="274">
        <v>30551116107</v>
      </c>
      <c r="H6178" s="282" t="s">
        <v>10135</v>
      </c>
      <c r="I6178" s="273" t="s">
        <v>10133</v>
      </c>
      <c r="J6178" s="273" t="s">
        <v>373</v>
      </c>
      <c r="K6178" s="275">
        <v>30.793119999999998</v>
      </c>
      <c r="L6178" s="275">
        <v>30.793119999999998</v>
      </c>
      <c r="M6178" s="275">
        <v>30.091036863999999</v>
      </c>
      <c r="N6178" s="276">
        <v>2.2799999999999963</v>
      </c>
      <c r="O6178" s="273"/>
      <c r="P6178" s="273"/>
      <c r="R6178" s="280"/>
    </row>
    <row r="6179" spans="1:18" s="11" customFormat="1">
      <c r="A6179" s="271">
        <v>6176</v>
      </c>
      <c r="C6179" s="272" t="s">
        <v>745</v>
      </c>
      <c r="D6179" s="272" t="s">
        <v>10108</v>
      </c>
      <c r="E6179" s="272"/>
      <c r="F6179" s="273" t="s">
        <v>10136</v>
      </c>
      <c r="G6179" s="274">
        <v>30552245101</v>
      </c>
      <c r="H6179" s="282" t="s">
        <v>10137</v>
      </c>
      <c r="I6179" s="273" t="s">
        <v>9864</v>
      </c>
      <c r="J6179" s="273" t="s">
        <v>373</v>
      </c>
      <c r="K6179" s="275">
        <v>20.952599999999979</v>
      </c>
      <c r="L6179" s="275">
        <v>20.952599999999979</v>
      </c>
      <c r="M6179" s="275">
        <v>20.722121399999978</v>
      </c>
      <c r="N6179" s="276">
        <v>1.1000000000000079</v>
      </c>
      <c r="O6179" s="273"/>
      <c r="P6179" s="273"/>
      <c r="R6179" s="280"/>
    </row>
    <row r="6180" spans="1:18" s="11" customFormat="1">
      <c r="A6180" s="271">
        <v>6177</v>
      </c>
      <c r="C6180" s="272" t="s">
        <v>745</v>
      </c>
      <c r="D6180" s="272" t="s">
        <v>10108</v>
      </c>
      <c r="E6180" s="272"/>
      <c r="F6180" s="273" t="s">
        <v>10136</v>
      </c>
      <c r="G6180" s="274">
        <v>30552245103</v>
      </c>
      <c r="H6180" s="273" t="s">
        <v>10138</v>
      </c>
      <c r="I6180" s="273" t="s">
        <v>9864</v>
      </c>
      <c r="J6180" s="273" t="s">
        <v>373</v>
      </c>
      <c r="K6180" s="275">
        <v>19.6966</v>
      </c>
      <c r="L6180" s="275">
        <v>19.6966</v>
      </c>
      <c r="M6180" s="275">
        <v>19.138516559999999</v>
      </c>
      <c r="N6180" s="276">
        <v>2.8333998761207559</v>
      </c>
      <c r="O6180" s="273"/>
      <c r="P6180" s="273"/>
      <c r="R6180" s="280"/>
    </row>
    <row r="6181" spans="1:18" s="11" customFormat="1">
      <c r="A6181" s="271">
        <v>6178</v>
      </c>
      <c r="C6181" s="272" t="s">
        <v>745</v>
      </c>
      <c r="D6181" s="272" t="s">
        <v>10108</v>
      </c>
      <c r="E6181" s="272"/>
      <c r="F6181" s="273" t="s">
        <v>10139</v>
      </c>
      <c r="G6181" s="274">
        <v>30552245102</v>
      </c>
      <c r="H6181" s="273" t="s">
        <v>10140</v>
      </c>
      <c r="I6181" s="273" t="s">
        <v>9864</v>
      </c>
      <c r="J6181" s="273" t="s">
        <v>373</v>
      </c>
      <c r="K6181" s="283">
        <v>23.350999999999999</v>
      </c>
      <c r="L6181" s="284">
        <v>23.350999999999999</v>
      </c>
      <c r="M6181" s="284">
        <v>22.700207100000004</v>
      </c>
      <c r="N6181" s="285">
        <v>2.7870022697100572</v>
      </c>
      <c r="O6181" s="273"/>
      <c r="P6181" s="273"/>
      <c r="Q6181" s="557"/>
      <c r="R6181" s="280"/>
    </row>
    <row r="6182" spans="1:18" s="11" customFormat="1">
      <c r="A6182" s="271">
        <v>6179</v>
      </c>
      <c r="C6182" s="272" t="s">
        <v>745</v>
      </c>
      <c r="D6182" s="272" t="s">
        <v>10108</v>
      </c>
      <c r="E6182" s="272"/>
      <c r="F6182" s="273" t="s">
        <v>10123</v>
      </c>
      <c r="G6182" s="274">
        <v>30552115102</v>
      </c>
      <c r="H6182" s="273" t="s">
        <v>10141</v>
      </c>
      <c r="I6182" s="273" t="s">
        <v>2499</v>
      </c>
      <c r="J6182" s="273" t="s">
        <v>373</v>
      </c>
      <c r="K6182" s="286">
        <v>1.26335</v>
      </c>
      <c r="L6182" s="287">
        <v>1.26335</v>
      </c>
      <c r="M6182" s="287">
        <v>1.2270918549999998</v>
      </c>
      <c r="N6182" s="288">
        <v>2.8700000000000103</v>
      </c>
      <c r="O6182" s="273"/>
      <c r="P6182" s="273"/>
      <c r="Q6182" s="558"/>
      <c r="R6182" s="280"/>
    </row>
    <row r="6183" spans="1:18" s="11" customFormat="1">
      <c r="A6183" s="271">
        <v>6180</v>
      </c>
      <c r="C6183" s="272" t="s">
        <v>745</v>
      </c>
      <c r="D6183" s="272" t="s">
        <v>10108</v>
      </c>
      <c r="E6183" s="272"/>
      <c r="F6183" s="273" t="s">
        <v>10123</v>
      </c>
      <c r="G6183" s="274">
        <v>30551116111</v>
      </c>
      <c r="H6183" s="273" t="s">
        <v>10142</v>
      </c>
      <c r="I6183" s="273" t="s">
        <v>10133</v>
      </c>
      <c r="J6183" s="273" t="s">
        <v>373</v>
      </c>
      <c r="K6183" s="275">
        <v>2.2679999999999999E-2</v>
      </c>
      <c r="L6183" s="275">
        <v>2.2679999999999999E-2</v>
      </c>
      <c r="M6183" s="275">
        <v>2.2258400000000001E-2</v>
      </c>
      <c r="N6183" s="276">
        <v>1.86</v>
      </c>
      <c r="O6183" s="273"/>
      <c r="P6183" s="273"/>
      <c r="R6183" s="280"/>
    </row>
    <row r="6184" spans="1:18" s="11" customFormat="1">
      <c r="A6184" s="271">
        <v>6181</v>
      </c>
      <c r="C6184" s="272" t="s">
        <v>745</v>
      </c>
      <c r="D6184" s="272" t="s">
        <v>10143</v>
      </c>
      <c r="E6184" s="272"/>
      <c r="F6184" s="273" t="s">
        <v>10144</v>
      </c>
      <c r="G6184" s="274">
        <v>30541125108</v>
      </c>
      <c r="H6184" s="273" t="s">
        <v>10145</v>
      </c>
      <c r="I6184" s="273" t="s">
        <v>9895</v>
      </c>
      <c r="J6184" s="273" t="s">
        <v>373</v>
      </c>
      <c r="K6184" s="275">
        <v>2.6446000000000058</v>
      </c>
      <c r="L6184" s="275">
        <v>2.6446000000000058</v>
      </c>
      <c r="M6184" s="275">
        <v>2.58961</v>
      </c>
      <c r="N6184" s="276">
        <v>2.0793314678970636</v>
      </c>
      <c r="O6184" s="273"/>
      <c r="P6184" s="273"/>
      <c r="R6184" s="280"/>
    </row>
    <row r="6185" spans="1:18" s="11" customFormat="1">
      <c r="A6185" s="271">
        <v>6182</v>
      </c>
      <c r="C6185" s="272" t="s">
        <v>745</v>
      </c>
      <c r="D6185" s="272" t="s">
        <v>10143</v>
      </c>
      <c r="E6185" s="272"/>
      <c r="F6185" s="273" t="s">
        <v>10144</v>
      </c>
      <c r="G6185" s="274">
        <v>30541125101</v>
      </c>
      <c r="H6185" s="273" t="s">
        <v>10146</v>
      </c>
      <c r="I6185" s="273" t="s">
        <v>9895</v>
      </c>
      <c r="J6185" s="273" t="s">
        <v>373</v>
      </c>
      <c r="K6185" s="275">
        <v>4.2302499999999998</v>
      </c>
      <c r="L6185" s="275">
        <v>4.2302499999999998</v>
      </c>
      <c r="M6185" s="275">
        <v>4.13295999999999</v>
      </c>
      <c r="N6185" s="276">
        <v>2.2998640742275249</v>
      </c>
      <c r="O6185" s="273"/>
      <c r="P6185" s="273"/>
      <c r="R6185" s="280"/>
    </row>
    <row r="6186" spans="1:18" s="11" customFormat="1">
      <c r="A6186" s="271">
        <v>6183</v>
      </c>
      <c r="C6186" s="272" t="s">
        <v>745</v>
      </c>
      <c r="D6186" s="272" t="s">
        <v>1260</v>
      </c>
      <c r="E6186" s="272"/>
      <c r="F6186" s="273" t="s">
        <v>10144</v>
      </c>
      <c r="G6186" s="274">
        <v>30541125104</v>
      </c>
      <c r="H6186" s="273" t="s">
        <v>10147</v>
      </c>
      <c r="I6186" s="273" t="s">
        <v>9895</v>
      </c>
      <c r="J6186" s="273" t="s">
        <v>373</v>
      </c>
      <c r="K6186" s="275">
        <v>6.4140440000000005</v>
      </c>
      <c r="L6186" s="275">
        <v>6.4140440000000005</v>
      </c>
      <c r="M6186" s="275">
        <v>6.2455155223999999</v>
      </c>
      <c r="N6186" s="276">
        <v>2.6274917602685708</v>
      </c>
      <c r="O6186" s="273"/>
      <c r="P6186" s="273"/>
      <c r="R6186" s="280"/>
    </row>
    <row r="6187" spans="1:18" s="11" customFormat="1">
      <c r="A6187" s="271">
        <v>6184</v>
      </c>
      <c r="C6187" s="272" t="s">
        <v>745</v>
      </c>
      <c r="D6187" s="272" t="s">
        <v>1260</v>
      </c>
      <c r="E6187" s="272"/>
      <c r="F6187" s="273" t="s">
        <v>10144</v>
      </c>
      <c r="G6187" s="274">
        <v>30541125105</v>
      </c>
      <c r="H6187" s="273" t="s">
        <v>10148</v>
      </c>
      <c r="I6187" s="273" t="s">
        <v>9895</v>
      </c>
      <c r="J6187" s="273" t="s">
        <v>373</v>
      </c>
      <c r="K6187" s="275">
        <v>5.8619000000000003</v>
      </c>
      <c r="L6187" s="275">
        <v>5.8619000000000003</v>
      </c>
      <c r="M6187" s="275">
        <v>5.6853589100000006</v>
      </c>
      <c r="N6187" s="276">
        <v>3.0116701069619016</v>
      </c>
      <c r="O6187" s="273"/>
      <c r="P6187" s="273"/>
      <c r="R6187" s="280"/>
    </row>
    <row r="6188" spans="1:18" s="11" customFormat="1">
      <c r="A6188" s="271">
        <v>6185</v>
      </c>
      <c r="C6188" s="272" t="s">
        <v>745</v>
      </c>
      <c r="D6188" s="272" t="s">
        <v>10143</v>
      </c>
      <c r="E6188" s="272"/>
      <c r="F6188" s="273" t="s">
        <v>10144</v>
      </c>
      <c r="G6188" s="274">
        <v>30541125103</v>
      </c>
      <c r="H6188" s="273" t="s">
        <v>10149</v>
      </c>
      <c r="I6188" s="273" t="s">
        <v>9895</v>
      </c>
      <c r="J6188" s="273" t="s">
        <v>373</v>
      </c>
      <c r="K6188" s="275">
        <v>1.8653400000000002</v>
      </c>
      <c r="L6188" s="275">
        <v>1.8653400000000002</v>
      </c>
      <c r="M6188" s="275">
        <v>1.8095189999999999</v>
      </c>
      <c r="N6188" s="276">
        <v>2.9925375534755236</v>
      </c>
      <c r="O6188" s="273"/>
      <c r="P6188" s="273"/>
      <c r="R6188" s="280"/>
    </row>
    <row r="6189" spans="1:18" s="11" customFormat="1">
      <c r="A6189" s="271">
        <v>6186</v>
      </c>
      <c r="C6189" s="272" t="s">
        <v>745</v>
      </c>
      <c r="D6189" s="272" t="s">
        <v>10143</v>
      </c>
      <c r="E6189" s="272"/>
      <c r="F6189" s="273" t="s">
        <v>10144</v>
      </c>
      <c r="G6189" s="274">
        <v>30541125102</v>
      </c>
      <c r="H6189" s="273" t="s">
        <v>10150</v>
      </c>
      <c r="I6189" s="273" t="s">
        <v>9895</v>
      </c>
      <c r="J6189" s="273" t="s">
        <v>373</v>
      </c>
      <c r="K6189" s="275">
        <v>2.3319999999999999</v>
      </c>
      <c r="L6189" s="275">
        <v>2.3319999999999999</v>
      </c>
      <c r="M6189" s="275">
        <v>2.2574299999999998</v>
      </c>
      <c r="N6189" s="276">
        <v>3.1976843910806183</v>
      </c>
      <c r="O6189" s="273"/>
      <c r="P6189" s="273"/>
      <c r="R6189" s="280"/>
    </row>
    <row r="6190" spans="1:18" s="11" customFormat="1">
      <c r="A6190" s="271">
        <v>6187</v>
      </c>
      <c r="C6190" s="272" t="s">
        <v>745</v>
      </c>
      <c r="D6190" s="272" t="s">
        <v>10143</v>
      </c>
      <c r="E6190" s="272"/>
      <c r="F6190" s="273" t="s">
        <v>10151</v>
      </c>
      <c r="G6190" s="274">
        <v>30543115103</v>
      </c>
      <c r="H6190" s="273" t="s">
        <v>10152</v>
      </c>
      <c r="I6190" s="273" t="s">
        <v>9895</v>
      </c>
      <c r="J6190" s="273" t="s">
        <v>373</v>
      </c>
      <c r="K6190" s="275">
        <v>6.587350000000006</v>
      </c>
      <c r="L6190" s="275">
        <v>6.587350000000006</v>
      </c>
      <c r="M6190" s="275">
        <v>6.4788800000000002</v>
      </c>
      <c r="N6190" s="276">
        <v>1.6466409102295421</v>
      </c>
      <c r="O6190" s="273"/>
      <c r="P6190" s="273"/>
      <c r="R6190" s="280"/>
    </row>
    <row r="6191" spans="1:18" s="11" customFormat="1">
      <c r="A6191" s="271">
        <v>6188</v>
      </c>
      <c r="C6191" s="272" t="s">
        <v>745</v>
      </c>
      <c r="D6191" s="272" t="s">
        <v>10143</v>
      </c>
      <c r="E6191" s="272"/>
      <c r="F6191" s="273" t="s">
        <v>10151</v>
      </c>
      <c r="G6191" s="274">
        <v>30543115106</v>
      </c>
      <c r="H6191" s="273" t="s">
        <v>10153</v>
      </c>
      <c r="I6191" s="273" t="s">
        <v>9895</v>
      </c>
      <c r="J6191" s="273" t="s">
        <v>373</v>
      </c>
      <c r="K6191" s="275">
        <v>2.6805000000000074</v>
      </c>
      <c r="L6191" s="275">
        <v>2.6805000000000074</v>
      </c>
      <c r="M6191" s="275">
        <v>2.6241199999999933</v>
      </c>
      <c r="N6191" s="276">
        <v>2.103338929304754</v>
      </c>
      <c r="O6191" s="273"/>
      <c r="P6191" s="273"/>
      <c r="R6191" s="280"/>
    </row>
    <row r="6192" spans="1:18" s="11" customFormat="1">
      <c r="A6192" s="271">
        <v>6189</v>
      </c>
      <c r="C6192" s="272" t="s">
        <v>745</v>
      </c>
      <c r="D6192" s="272" t="s">
        <v>10143</v>
      </c>
      <c r="E6192" s="272"/>
      <c r="F6192" s="273" t="s">
        <v>10151</v>
      </c>
      <c r="G6192" s="274">
        <v>30543115104</v>
      </c>
      <c r="H6192" s="273" t="s">
        <v>10154</v>
      </c>
      <c r="I6192" s="273" t="s">
        <v>9895</v>
      </c>
      <c r="J6192" s="273" t="s">
        <v>373</v>
      </c>
      <c r="K6192" s="275">
        <v>0</v>
      </c>
      <c r="L6192" s="275">
        <v>0</v>
      </c>
      <c r="M6192" s="275">
        <v>0</v>
      </c>
      <c r="N6192" s="276" t="e">
        <v>#DIV/0!</v>
      </c>
      <c r="O6192" s="273"/>
      <c r="P6192" s="273"/>
      <c r="Q6192" s="11" t="s">
        <v>9931</v>
      </c>
      <c r="R6192" s="280"/>
    </row>
    <row r="6193" spans="1:18" s="11" customFormat="1">
      <c r="A6193" s="271">
        <v>6190</v>
      </c>
      <c r="C6193" s="272" t="s">
        <v>745</v>
      </c>
      <c r="D6193" s="272" t="s">
        <v>10143</v>
      </c>
      <c r="E6193" s="272"/>
      <c r="F6193" s="273" t="s">
        <v>10151</v>
      </c>
      <c r="G6193" s="274">
        <v>30543115102</v>
      </c>
      <c r="H6193" s="273" t="s">
        <v>10155</v>
      </c>
      <c r="I6193" s="273" t="s">
        <v>1298</v>
      </c>
      <c r="J6193" s="273" t="s">
        <v>373</v>
      </c>
      <c r="K6193" s="275">
        <v>7.3482999999999885</v>
      </c>
      <c r="L6193" s="275">
        <v>7.3482999999999885</v>
      </c>
      <c r="M6193" s="275">
        <v>7.2127479400000096</v>
      </c>
      <c r="N6193" s="276">
        <v>1.8446723732016808</v>
      </c>
      <c r="O6193" s="273"/>
      <c r="P6193" s="273"/>
      <c r="R6193" s="280"/>
    </row>
    <row r="6194" spans="1:18" s="11" customFormat="1">
      <c r="A6194" s="271">
        <v>6191</v>
      </c>
      <c r="C6194" s="272" t="s">
        <v>745</v>
      </c>
      <c r="D6194" s="272" t="s">
        <v>10143</v>
      </c>
      <c r="E6194" s="272"/>
      <c r="F6194" s="273" t="s">
        <v>10151</v>
      </c>
      <c r="G6194" s="274">
        <v>30543115101</v>
      </c>
      <c r="H6194" s="273" t="s">
        <v>10156</v>
      </c>
      <c r="I6194" s="273" t="s">
        <v>1298</v>
      </c>
      <c r="J6194" s="273" t="s">
        <v>373</v>
      </c>
      <c r="K6194" s="275">
        <v>8.6373000000000477</v>
      </c>
      <c r="L6194" s="275">
        <v>8.6373000000000477</v>
      </c>
      <c r="M6194" s="275">
        <v>8.4851099999999811</v>
      </c>
      <c r="N6194" s="276">
        <v>1.7620089611344498</v>
      </c>
      <c r="O6194" s="273"/>
      <c r="P6194" s="273"/>
      <c r="R6194" s="280"/>
    </row>
    <row r="6195" spans="1:18" s="11" customFormat="1">
      <c r="A6195" s="271">
        <v>6192</v>
      </c>
      <c r="C6195" s="272" t="s">
        <v>745</v>
      </c>
      <c r="D6195" s="272" t="s">
        <v>10143</v>
      </c>
      <c r="E6195" s="272"/>
      <c r="F6195" s="273" t="s">
        <v>10136</v>
      </c>
      <c r="G6195" s="274">
        <v>30552245104</v>
      </c>
      <c r="H6195" s="273" t="s">
        <v>10157</v>
      </c>
      <c r="I6195" s="273" t="s">
        <v>9895</v>
      </c>
      <c r="J6195" s="273" t="s">
        <v>373</v>
      </c>
      <c r="K6195" s="284">
        <v>17.951399999999964</v>
      </c>
      <c r="L6195" s="284">
        <v>17.951399999999964</v>
      </c>
      <c r="M6195" s="284">
        <v>17.680999999999997</v>
      </c>
      <c r="N6195" s="284">
        <v>1.5062892030703299</v>
      </c>
      <c r="O6195" s="273"/>
      <c r="P6195" s="273"/>
      <c r="Q6195" s="559"/>
      <c r="R6195" s="280"/>
    </row>
    <row r="6196" spans="1:18" s="11" customFormat="1">
      <c r="A6196" s="271">
        <v>6193</v>
      </c>
      <c r="C6196" s="272" t="s">
        <v>745</v>
      </c>
      <c r="D6196" s="272" t="s">
        <v>10143</v>
      </c>
      <c r="E6196" s="272"/>
      <c r="F6196" s="273" t="s">
        <v>10158</v>
      </c>
      <c r="G6196" s="274">
        <v>30542115101</v>
      </c>
      <c r="H6196" s="273" t="s">
        <v>10159</v>
      </c>
      <c r="I6196" s="273" t="s">
        <v>9995</v>
      </c>
      <c r="J6196" s="273" t="s">
        <v>373</v>
      </c>
      <c r="K6196" s="287">
        <v>23.453600000000037</v>
      </c>
      <c r="L6196" s="287">
        <v>23.453600000000037</v>
      </c>
      <c r="M6196" s="287">
        <v>22.601469677419331</v>
      </c>
      <c r="N6196" s="287">
        <v>3.6332602354466039</v>
      </c>
      <c r="O6196" s="273"/>
      <c r="P6196" s="273"/>
      <c r="Q6196" s="559"/>
      <c r="R6196" s="280"/>
    </row>
    <row r="6197" spans="1:18" s="11" customFormat="1">
      <c r="A6197" s="271">
        <v>6194</v>
      </c>
      <c r="C6197" s="272" t="s">
        <v>745</v>
      </c>
      <c r="D6197" s="272" t="s">
        <v>10143</v>
      </c>
      <c r="E6197" s="272"/>
      <c r="F6197" s="273" t="s">
        <v>10158</v>
      </c>
      <c r="G6197" s="274">
        <v>30542115103</v>
      </c>
      <c r="H6197" s="273" t="s">
        <v>10160</v>
      </c>
      <c r="I6197" s="273" t="s">
        <v>9895</v>
      </c>
      <c r="J6197" s="273" t="s">
        <v>373</v>
      </c>
      <c r="K6197" s="275">
        <v>5.9409999999999989</v>
      </c>
      <c r="L6197" s="275">
        <v>5.9409999999999989</v>
      </c>
      <c r="M6197" s="275">
        <v>5.7143506989355002</v>
      </c>
      <c r="N6197" s="276">
        <v>3.8150025427453089</v>
      </c>
      <c r="O6197" s="273"/>
      <c r="P6197" s="273"/>
      <c r="R6197" s="280"/>
    </row>
    <row r="6198" spans="1:18" s="11" customFormat="1">
      <c r="A6198" s="271">
        <v>6195</v>
      </c>
      <c r="C6198" s="272" t="s">
        <v>745</v>
      </c>
      <c r="D6198" s="272" t="s">
        <v>10143</v>
      </c>
      <c r="E6198" s="272"/>
      <c r="F6198" s="273" t="s">
        <v>10158</v>
      </c>
      <c r="G6198" s="274">
        <v>30542115106</v>
      </c>
      <c r="H6198" s="273" t="s">
        <v>10161</v>
      </c>
      <c r="I6198" s="273" t="s">
        <v>9895</v>
      </c>
      <c r="J6198" s="273" t="s">
        <v>373</v>
      </c>
      <c r="K6198" s="275">
        <v>6.9830550000000002</v>
      </c>
      <c r="L6198" s="275">
        <v>6.9830550000000002</v>
      </c>
      <c r="M6198" s="275">
        <v>6.7736509999999992</v>
      </c>
      <c r="N6198" s="276">
        <v>2.998744818707586</v>
      </c>
      <c r="O6198" s="273"/>
      <c r="P6198" s="273"/>
      <c r="R6198" s="280"/>
    </row>
    <row r="6199" spans="1:18" s="11" customFormat="1">
      <c r="A6199" s="271">
        <v>6196</v>
      </c>
      <c r="C6199" s="272" t="s">
        <v>745</v>
      </c>
      <c r="D6199" s="272" t="s">
        <v>10143</v>
      </c>
      <c r="E6199" s="272"/>
      <c r="F6199" s="273" t="s">
        <v>10158</v>
      </c>
      <c r="G6199" s="274">
        <v>30542115107</v>
      </c>
      <c r="H6199" s="273" t="s">
        <v>10162</v>
      </c>
      <c r="I6199" s="273" t="s">
        <v>9895</v>
      </c>
      <c r="J6199" s="273" t="s">
        <v>373</v>
      </c>
      <c r="K6199" s="275">
        <v>0</v>
      </c>
      <c r="L6199" s="275">
        <v>0</v>
      </c>
      <c r="M6199" s="275">
        <v>0</v>
      </c>
      <c r="N6199" s="276" t="e">
        <v>#DIV/0!</v>
      </c>
      <c r="O6199" s="273"/>
      <c r="P6199" s="273"/>
      <c r="Q6199" s="11" t="s">
        <v>9931</v>
      </c>
      <c r="R6199" s="280"/>
    </row>
    <row r="6200" spans="1:18" s="11" customFormat="1">
      <c r="A6200" s="271">
        <v>6197</v>
      </c>
      <c r="C6200" s="272" t="s">
        <v>745</v>
      </c>
      <c r="D6200" s="272" t="s">
        <v>10143</v>
      </c>
      <c r="E6200" s="272"/>
      <c r="F6200" s="273" t="s">
        <v>10158</v>
      </c>
      <c r="G6200" s="274">
        <v>30542115102</v>
      </c>
      <c r="H6200" s="273" t="s">
        <v>10163</v>
      </c>
      <c r="I6200" s="273" t="s">
        <v>9895</v>
      </c>
      <c r="J6200" s="273" t="s">
        <v>373</v>
      </c>
      <c r="K6200" s="275">
        <v>7.2050000000000001</v>
      </c>
      <c r="L6200" s="275">
        <v>7.2050000000000001</v>
      </c>
      <c r="M6200" s="275">
        <v>6.9515135553871019</v>
      </c>
      <c r="N6200" s="276">
        <v>3.5182018683261367</v>
      </c>
      <c r="O6200" s="273"/>
      <c r="P6200" s="273"/>
      <c r="R6200" s="280"/>
    </row>
    <row r="6201" spans="1:18" s="11" customFormat="1">
      <c r="A6201" s="271">
        <v>6198</v>
      </c>
      <c r="C6201" s="272" t="s">
        <v>745</v>
      </c>
      <c r="D6201" s="272" t="s">
        <v>10143</v>
      </c>
      <c r="E6201" s="272"/>
      <c r="F6201" s="273" t="s">
        <v>10158</v>
      </c>
      <c r="G6201" s="274">
        <v>30542115108</v>
      </c>
      <c r="H6201" s="282" t="s">
        <v>10164</v>
      </c>
      <c r="I6201" s="273" t="s">
        <v>10133</v>
      </c>
      <c r="J6201" s="273" t="s">
        <v>373</v>
      </c>
      <c r="K6201" s="275">
        <v>19.65353</v>
      </c>
      <c r="L6201" s="275">
        <v>19.65353</v>
      </c>
      <c r="M6201" s="275">
        <v>19.37218</v>
      </c>
      <c r="N6201" s="276">
        <v>1.4315494468423726</v>
      </c>
      <c r="O6201" s="273"/>
      <c r="P6201" s="273"/>
      <c r="R6201" s="280"/>
    </row>
    <row r="6202" spans="1:18" s="11" customFormat="1">
      <c r="A6202" s="271">
        <v>6199</v>
      </c>
      <c r="C6202" s="272" t="s">
        <v>745</v>
      </c>
      <c r="D6202" s="272" t="s">
        <v>10143</v>
      </c>
      <c r="E6202" s="272"/>
      <c r="F6202" s="273" t="s">
        <v>10158</v>
      </c>
      <c r="G6202" s="274">
        <v>30542115104</v>
      </c>
      <c r="H6202" s="282" t="s">
        <v>10165</v>
      </c>
      <c r="I6202" s="273" t="s">
        <v>10133</v>
      </c>
      <c r="J6202" s="273" t="s">
        <v>373</v>
      </c>
      <c r="K6202" s="275">
        <v>0.64530500000000002</v>
      </c>
      <c r="L6202" s="275">
        <v>0.64530500000000002</v>
      </c>
      <c r="M6202" s="275">
        <v>0.62916899999999998</v>
      </c>
      <c r="N6202" s="276">
        <v>2.5005230084998624</v>
      </c>
      <c r="O6202" s="273"/>
      <c r="P6202" s="273"/>
      <c r="R6202" s="280"/>
    </row>
    <row r="6203" spans="1:18" s="11" customFormat="1">
      <c r="A6203" s="271">
        <v>6200</v>
      </c>
      <c r="C6203" s="272" t="s">
        <v>745</v>
      </c>
      <c r="D6203" s="272" t="s">
        <v>10143</v>
      </c>
      <c r="E6203" s="272"/>
      <c r="F6203" s="273" t="s">
        <v>10158</v>
      </c>
      <c r="G6203" s="274">
        <v>30542115109</v>
      </c>
      <c r="H6203" s="282" t="s">
        <v>10166</v>
      </c>
      <c r="I6203" s="273" t="s">
        <v>10133</v>
      </c>
      <c r="J6203" s="273" t="s">
        <v>373</v>
      </c>
      <c r="K6203" s="275">
        <v>2.1660500000000003</v>
      </c>
      <c r="L6203" s="275">
        <v>2.1660500000000003</v>
      </c>
      <c r="M6203" s="275">
        <v>2.1254329999999997</v>
      </c>
      <c r="N6203" s="276">
        <v>1.8751644698876093</v>
      </c>
      <c r="O6203" s="273"/>
      <c r="P6203" s="273"/>
      <c r="R6203" s="280"/>
    </row>
    <row r="6204" spans="1:18" s="11" customFormat="1">
      <c r="A6204" s="271">
        <v>6201</v>
      </c>
      <c r="C6204" s="272" t="s">
        <v>745</v>
      </c>
      <c r="D6204" s="272" t="s">
        <v>10143</v>
      </c>
      <c r="E6204" s="272"/>
      <c r="F6204" s="273" t="s">
        <v>10158</v>
      </c>
      <c r="G6204" s="274">
        <v>30551116108</v>
      </c>
      <c r="H6204" s="282" t="s">
        <v>10167</v>
      </c>
      <c r="I6204" s="273" t="s">
        <v>1298</v>
      </c>
      <c r="J6204" s="273" t="s">
        <v>373</v>
      </c>
      <c r="K6204" s="275">
        <v>13.784085000000001</v>
      </c>
      <c r="L6204" s="275">
        <v>13.784085000000001</v>
      </c>
      <c r="M6204" s="275">
        <v>13.605722</v>
      </c>
      <c r="N6204" s="276">
        <v>1.2939778012106058</v>
      </c>
      <c r="O6204" s="273"/>
      <c r="P6204" s="273"/>
      <c r="R6204" s="280"/>
    </row>
    <row r="6205" spans="1:18" s="11" customFormat="1">
      <c r="A6205" s="271">
        <v>6202</v>
      </c>
      <c r="C6205" s="272" t="s">
        <v>745</v>
      </c>
      <c r="D6205" s="272" t="s">
        <v>10143</v>
      </c>
      <c r="E6205" s="272"/>
      <c r="F6205" s="273" t="s">
        <v>10168</v>
      </c>
      <c r="G6205" s="274">
        <v>30531115101</v>
      </c>
      <c r="H6205" s="282" t="s">
        <v>10169</v>
      </c>
      <c r="I6205" s="273" t="s">
        <v>9895</v>
      </c>
      <c r="J6205" s="273" t="s">
        <v>373</v>
      </c>
      <c r="K6205" s="275">
        <v>5.7664800000000005</v>
      </c>
      <c r="L6205" s="275">
        <v>5.7664800000000005</v>
      </c>
      <c r="M6205" s="275">
        <v>5.5822079999999996</v>
      </c>
      <c r="N6205" s="276">
        <v>3.1955716485620491</v>
      </c>
      <c r="O6205" s="273"/>
      <c r="P6205" s="273"/>
      <c r="R6205" s="280"/>
    </row>
    <row r="6206" spans="1:18" s="11" customFormat="1">
      <c r="A6206" s="271">
        <v>6203</v>
      </c>
      <c r="C6206" s="272" t="s">
        <v>745</v>
      </c>
      <c r="D6206" s="272" t="s">
        <v>10143</v>
      </c>
      <c r="E6206" s="272"/>
      <c r="F6206" s="273" t="s">
        <v>10123</v>
      </c>
      <c r="G6206" s="274">
        <v>30551116108</v>
      </c>
      <c r="H6206" s="282" t="s">
        <v>10170</v>
      </c>
      <c r="I6206" s="273" t="s">
        <v>9895</v>
      </c>
      <c r="J6206" s="273" t="s">
        <v>373</v>
      </c>
      <c r="K6206" s="275">
        <v>6.6098549999999996</v>
      </c>
      <c r="L6206" s="275">
        <v>6.6098549999999996</v>
      </c>
      <c r="M6206" s="275">
        <v>6.5039800000000003</v>
      </c>
      <c r="N6206" s="276">
        <v>1.6017749254711229</v>
      </c>
      <c r="O6206" s="273"/>
      <c r="P6206" s="273"/>
      <c r="R6206" s="280"/>
    </row>
    <row r="6207" spans="1:18" s="11" customFormat="1">
      <c r="A6207" s="271">
        <v>6204</v>
      </c>
      <c r="C6207" s="272" t="s">
        <v>745</v>
      </c>
      <c r="D6207" s="272" t="s">
        <v>10143</v>
      </c>
      <c r="E6207" s="272"/>
      <c r="F6207" s="273" t="s">
        <v>10123</v>
      </c>
      <c r="G6207" s="274">
        <v>30551116109</v>
      </c>
      <c r="H6207" s="282" t="s">
        <v>10171</v>
      </c>
      <c r="I6207" s="273" t="s">
        <v>9895</v>
      </c>
      <c r="J6207" s="273" t="s">
        <v>373</v>
      </c>
      <c r="K6207" s="275">
        <v>6.3124500000000001</v>
      </c>
      <c r="L6207" s="275">
        <v>6.3124500000000001</v>
      </c>
      <c r="M6207" s="275">
        <v>6.1351499999999994</v>
      </c>
      <c r="N6207" s="276">
        <v>2.8087351186940204</v>
      </c>
      <c r="O6207" s="273"/>
      <c r="P6207" s="273"/>
      <c r="R6207" s="280"/>
    </row>
    <row r="6208" spans="1:18" s="11" customFormat="1">
      <c r="A6208" s="271">
        <v>6205</v>
      </c>
      <c r="C6208" s="272" t="s">
        <v>745</v>
      </c>
      <c r="D6208" s="272" t="s">
        <v>10143</v>
      </c>
      <c r="E6208" s="272"/>
      <c r="F6208" s="273" t="s">
        <v>10172</v>
      </c>
      <c r="G6208" s="274">
        <v>30463115106</v>
      </c>
      <c r="H6208" s="282" t="s">
        <v>10173</v>
      </c>
      <c r="I6208" s="273" t="s">
        <v>9895</v>
      </c>
      <c r="J6208" s="273" t="s">
        <v>373</v>
      </c>
      <c r="K6208" s="275">
        <v>5.38992</v>
      </c>
      <c r="L6208" s="275">
        <v>5.38992</v>
      </c>
      <c r="M6208" s="275">
        <v>5.241269</v>
      </c>
      <c r="N6208" s="276">
        <v>2.7579444592869669</v>
      </c>
      <c r="O6208" s="273"/>
      <c r="P6208" s="273"/>
      <c r="R6208" s="280"/>
    </row>
    <row r="6209" spans="1:18" s="11" customFormat="1">
      <c r="A6209" s="271">
        <v>6206</v>
      </c>
      <c r="C6209" s="272" t="s">
        <v>745</v>
      </c>
      <c r="D6209" s="272" t="s">
        <v>10143</v>
      </c>
      <c r="E6209" s="272"/>
      <c r="F6209" s="273" t="s">
        <v>10174</v>
      </c>
      <c r="G6209" s="274">
        <v>30542235101</v>
      </c>
      <c r="H6209" s="282" t="s">
        <v>10175</v>
      </c>
      <c r="I6209" s="273" t="s">
        <v>9895</v>
      </c>
      <c r="J6209" s="273" t="s">
        <v>373</v>
      </c>
      <c r="K6209" s="275">
        <v>9.4687800000000006</v>
      </c>
      <c r="L6209" s="275">
        <v>9.4687800000000006</v>
      </c>
      <c r="M6209" s="275">
        <v>9.1738370000000007</v>
      </c>
      <c r="N6209" s="276">
        <v>3.1148997019679401</v>
      </c>
      <c r="O6209" s="273"/>
      <c r="P6209" s="273"/>
      <c r="R6209" s="280"/>
    </row>
    <row r="6210" spans="1:18" s="11" customFormat="1">
      <c r="A6210" s="271">
        <v>6207</v>
      </c>
      <c r="C6210" s="272" t="s">
        <v>745</v>
      </c>
      <c r="D6210" s="272" t="s">
        <v>10143</v>
      </c>
      <c r="E6210" s="272"/>
      <c r="F6210" s="273" t="s">
        <v>10174</v>
      </c>
      <c r="G6210" s="274">
        <v>30542235102</v>
      </c>
      <c r="H6210" s="282" t="s">
        <v>10176</v>
      </c>
      <c r="I6210" s="273" t="s">
        <v>9895</v>
      </c>
      <c r="J6210" s="273" t="s">
        <v>373</v>
      </c>
      <c r="K6210" s="275">
        <v>5.4757560000000005</v>
      </c>
      <c r="L6210" s="275">
        <v>5.4757560000000005</v>
      </c>
      <c r="M6210" s="275">
        <v>5.3306399999999998</v>
      </c>
      <c r="N6210" s="276">
        <v>2.6501546087882781</v>
      </c>
      <c r="O6210" s="273"/>
      <c r="P6210" s="273"/>
      <c r="R6210" s="280"/>
    </row>
    <row r="6211" spans="1:18" s="11" customFormat="1">
      <c r="A6211" s="271">
        <v>6208</v>
      </c>
      <c r="C6211" s="272" t="s">
        <v>745</v>
      </c>
      <c r="D6211" s="272" t="s">
        <v>10143</v>
      </c>
      <c r="E6211" s="272"/>
      <c r="F6211" s="273" t="s">
        <v>10174</v>
      </c>
      <c r="G6211" s="274">
        <v>30542235103</v>
      </c>
      <c r="H6211" s="282" t="s">
        <v>10177</v>
      </c>
      <c r="I6211" s="273" t="s">
        <v>1298</v>
      </c>
      <c r="J6211" s="273" t="s">
        <v>373</v>
      </c>
      <c r="K6211" s="275">
        <v>8.5596599999999992</v>
      </c>
      <c r="L6211" s="275">
        <v>8.5596599999999992</v>
      </c>
      <c r="M6211" s="275">
        <v>8.4169549999999997</v>
      </c>
      <c r="N6211" s="276">
        <v>1.66718070577569</v>
      </c>
      <c r="O6211" s="273"/>
      <c r="P6211" s="273"/>
      <c r="R6211" s="280"/>
    </row>
    <row r="6212" spans="1:18" s="11" customFormat="1">
      <c r="A6212" s="271">
        <v>6209</v>
      </c>
      <c r="C6212" s="272" t="s">
        <v>745</v>
      </c>
      <c r="D6212" s="272" t="s">
        <v>10143</v>
      </c>
      <c r="E6212" s="272"/>
      <c r="F6212" s="273" t="s">
        <v>10178</v>
      </c>
      <c r="G6212" s="274" t="s">
        <v>10179</v>
      </c>
      <c r="H6212" s="282" t="s">
        <v>10180</v>
      </c>
      <c r="I6212" s="273" t="s">
        <v>2499</v>
      </c>
      <c r="J6212" s="273" t="s">
        <v>373</v>
      </c>
      <c r="K6212" s="275">
        <v>5.8528004500000002</v>
      </c>
      <c r="L6212" s="275">
        <v>5.8528004500000002</v>
      </c>
      <c r="M6212" s="275">
        <v>5.7217400000000005</v>
      </c>
      <c r="N6212" s="276">
        <v>2.2392776094049074</v>
      </c>
      <c r="O6212" s="273"/>
      <c r="P6212" s="273"/>
      <c r="R6212" s="280"/>
    </row>
    <row r="6213" spans="1:18" s="11" customFormat="1">
      <c r="A6213" s="271">
        <v>6210</v>
      </c>
      <c r="C6213" s="272" t="s">
        <v>745</v>
      </c>
      <c r="D6213" s="272" t="s">
        <v>10143</v>
      </c>
      <c r="E6213" s="272"/>
      <c r="F6213" s="273" t="s">
        <v>10178</v>
      </c>
      <c r="G6213" s="274" t="s">
        <v>10181</v>
      </c>
      <c r="H6213" s="282" t="s">
        <v>10182</v>
      </c>
      <c r="I6213" s="273" t="s">
        <v>2499</v>
      </c>
      <c r="J6213" s="273" t="s">
        <v>373</v>
      </c>
      <c r="K6213" s="275">
        <v>4.0094560000000001</v>
      </c>
      <c r="L6213" s="275">
        <v>4.0094560000000001</v>
      </c>
      <c r="M6213" s="275">
        <v>3.9042499999999998</v>
      </c>
      <c r="N6213" s="276">
        <v>2.6239469893172629</v>
      </c>
      <c r="O6213" s="273"/>
      <c r="P6213" s="273"/>
      <c r="R6213" s="280"/>
    </row>
    <row r="6214" spans="1:18" s="11" customFormat="1">
      <c r="A6214" s="271">
        <v>6211</v>
      </c>
      <c r="C6214" s="272" t="s">
        <v>745</v>
      </c>
      <c r="D6214" s="272" t="s">
        <v>10143</v>
      </c>
      <c r="E6214" s="272"/>
      <c r="F6214" s="273" t="s">
        <v>10178</v>
      </c>
      <c r="G6214" s="274" t="s">
        <v>10183</v>
      </c>
      <c r="H6214" s="273" t="s">
        <v>10184</v>
      </c>
      <c r="I6214" s="273" t="s">
        <v>1298</v>
      </c>
      <c r="J6214" s="273" t="s">
        <v>373</v>
      </c>
      <c r="K6214" s="275">
        <v>1.150488</v>
      </c>
      <c r="L6214" s="275">
        <v>1.150488</v>
      </c>
      <c r="M6214" s="275">
        <v>1.1279250000000001</v>
      </c>
      <c r="N6214" s="276">
        <v>1.9611677827148035</v>
      </c>
      <c r="O6214" s="273"/>
      <c r="P6214" s="273"/>
      <c r="R6214" s="280"/>
    </row>
    <row r="6215" spans="1:18" s="11" customFormat="1">
      <c r="A6215" s="271">
        <v>6212</v>
      </c>
      <c r="C6215" s="272" t="s">
        <v>745</v>
      </c>
      <c r="D6215" s="272" t="s">
        <v>10143</v>
      </c>
      <c r="E6215" s="272"/>
      <c r="F6215" s="273" t="s">
        <v>10178</v>
      </c>
      <c r="G6215" s="274" t="s">
        <v>10185</v>
      </c>
      <c r="H6215" s="273" t="s">
        <v>10186</v>
      </c>
      <c r="I6215" s="273" t="s">
        <v>1298</v>
      </c>
      <c r="J6215" s="273" t="s">
        <v>373</v>
      </c>
      <c r="K6215" s="275">
        <v>4.3700004999999997</v>
      </c>
      <c r="L6215" s="275">
        <v>4.3700004999999997</v>
      </c>
      <c r="M6215" s="275">
        <v>4.2630999999999997</v>
      </c>
      <c r="N6215" s="276">
        <v>2.4462354180508692</v>
      </c>
      <c r="O6215" s="273"/>
      <c r="P6215" s="273"/>
      <c r="R6215" s="280"/>
    </row>
    <row r="6216" spans="1:18" s="11" customFormat="1">
      <c r="A6216" s="271">
        <v>6213</v>
      </c>
      <c r="C6216" s="272" t="s">
        <v>745</v>
      </c>
      <c r="D6216" s="272" t="s">
        <v>10143</v>
      </c>
      <c r="E6216" s="272"/>
      <c r="F6216" s="273" t="s">
        <v>10158</v>
      </c>
      <c r="G6216" s="274">
        <v>30542115110</v>
      </c>
      <c r="H6216" s="273" t="s">
        <v>10187</v>
      </c>
      <c r="I6216" s="273" t="s">
        <v>10133</v>
      </c>
      <c r="J6216" s="273" t="s">
        <v>373</v>
      </c>
      <c r="K6216" s="275">
        <v>8.2808000000000028</v>
      </c>
      <c r="L6216" s="275">
        <v>8.2808000000000028</v>
      </c>
      <c r="M6216" s="275">
        <v>7.9819842000000003</v>
      </c>
      <c r="N6216" s="276">
        <v>3.6085378224326439</v>
      </c>
      <c r="O6216" s="273"/>
      <c r="P6216" s="273"/>
      <c r="R6216" s="280"/>
    </row>
    <row r="6217" spans="1:18" s="11" customFormat="1">
      <c r="A6217" s="271">
        <v>6214</v>
      </c>
      <c r="C6217" s="272" t="s">
        <v>745</v>
      </c>
      <c r="D6217" s="272" t="s">
        <v>10143</v>
      </c>
      <c r="E6217" s="272"/>
      <c r="F6217" s="273" t="s">
        <v>10188</v>
      </c>
      <c r="G6217" s="274">
        <v>30542235104</v>
      </c>
      <c r="H6217" s="273" t="s">
        <v>10189</v>
      </c>
      <c r="I6217" s="273" t="s">
        <v>1298</v>
      </c>
      <c r="J6217" s="273" t="s">
        <v>373</v>
      </c>
      <c r="K6217" s="275">
        <v>8.7196005999999997</v>
      </c>
      <c r="L6217" s="275">
        <v>8.7196005999999997</v>
      </c>
      <c r="M6217" s="275">
        <v>8.5557999999999996</v>
      </c>
      <c r="N6217" s="276">
        <v>1.8785332897013662</v>
      </c>
      <c r="O6217" s="273"/>
      <c r="P6217" s="273"/>
      <c r="R6217" s="280"/>
    </row>
    <row r="6218" spans="1:18" s="11" customFormat="1">
      <c r="A6218" s="271">
        <v>6215</v>
      </c>
      <c r="C6218" s="272" t="s">
        <v>745</v>
      </c>
      <c r="D6218" s="272" t="s">
        <v>1184</v>
      </c>
      <c r="E6218" s="272"/>
      <c r="F6218" s="273" t="s">
        <v>10190</v>
      </c>
      <c r="G6218" s="274">
        <v>30534155106</v>
      </c>
      <c r="H6218" s="282" t="s">
        <v>10191</v>
      </c>
      <c r="I6218" s="273" t="s">
        <v>9895</v>
      </c>
      <c r="J6218" s="273" t="s">
        <v>373</v>
      </c>
      <c r="K6218" s="275">
        <v>7.5</v>
      </c>
      <c r="L6218" s="275">
        <v>7.5</v>
      </c>
      <c r="M6218" s="275">
        <v>7.29962</v>
      </c>
      <c r="N6218" s="276">
        <v>2.6717333333333331</v>
      </c>
      <c r="O6218" s="273"/>
      <c r="P6218" s="273"/>
      <c r="R6218" s="280"/>
    </row>
    <row r="6219" spans="1:18" s="11" customFormat="1">
      <c r="A6219" s="271">
        <v>6216</v>
      </c>
      <c r="C6219" s="272" t="s">
        <v>745</v>
      </c>
      <c r="D6219" s="272" t="s">
        <v>1184</v>
      </c>
      <c r="E6219" s="272"/>
      <c r="F6219" s="273" t="s">
        <v>10190</v>
      </c>
      <c r="G6219" s="274">
        <v>30534155104</v>
      </c>
      <c r="H6219" s="282" t="s">
        <v>10192</v>
      </c>
      <c r="I6219" s="273" t="s">
        <v>9895</v>
      </c>
      <c r="J6219" s="273" t="s">
        <v>373</v>
      </c>
      <c r="K6219" s="275">
        <v>9.99</v>
      </c>
      <c r="L6219" s="275">
        <v>9.99</v>
      </c>
      <c r="M6219" s="275">
        <v>9.7456800000000001</v>
      </c>
      <c r="N6219" s="276">
        <v>2.4456456456456466</v>
      </c>
      <c r="O6219" s="273"/>
      <c r="P6219" s="273"/>
      <c r="R6219" s="280"/>
    </row>
    <row r="6220" spans="1:18" s="11" customFormat="1">
      <c r="A6220" s="271">
        <v>6217</v>
      </c>
      <c r="C6220" s="272" t="s">
        <v>745</v>
      </c>
      <c r="D6220" s="272" t="s">
        <v>1184</v>
      </c>
      <c r="E6220" s="272"/>
      <c r="F6220" s="273" t="s">
        <v>10190</v>
      </c>
      <c r="G6220" s="274">
        <v>30534155101</v>
      </c>
      <c r="H6220" s="282" t="s">
        <v>1184</v>
      </c>
      <c r="I6220" s="273" t="s">
        <v>9864</v>
      </c>
      <c r="J6220" s="273" t="s">
        <v>373</v>
      </c>
      <c r="K6220" s="275">
        <v>6.474800000000017</v>
      </c>
      <c r="L6220" s="275">
        <v>6.474800000000017</v>
      </c>
      <c r="M6220" s="275">
        <v>6.3945999999999996</v>
      </c>
      <c r="N6220" s="276">
        <v>1.2386482980171922</v>
      </c>
      <c r="O6220" s="273"/>
      <c r="P6220" s="273"/>
      <c r="R6220" s="280"/>
    </row>
    <row r="6221" spans="1:18" s="11" customFormat="1">
      <c r="A6221" s="271">
        <v>6218</v>
      </c>
      <c r="C6221" s="272" t="s">
        <v>745</v>
      </c>
      <c r="D6221" s="272" t="s">
        <v>1184</v>
      </c>
      <c r="E6221" s="272"/>
      <c r="F6221" s="273" t="s">
        <v>10190</v>
      </c>
      <c r="G6221" s="274">
        <v>30534155105</v>
      </c>
      <c r="H6221" s="282" t="s">
        <v>10193</v>
      </c>
      <c r="I6221" s="273" t="s">
        <v>9895</v>
      </c>
      <c r="J6221" s="273" t="s">
        <v>373</v>
      </c>
      <c r="K6221" s="275">
        <v>2.6367999999999996</v>
      </c>
      <c r="L6221" s="275">
        <v>2.6367999999999996</v>
      </c>
      <c r="M6221" s="275">
        <v>2.57158</v>
      </c>
      <c r="N6221" s="276">
        <v>2.4734526699028985</v>
      </c>
      <c r="O6221" s="273"/>
      <c r="P6221" s="273"/>
      <c r="R6221" s="280"/>
    </row>
    <row r="6222" spans="1:18" s="11" customFormat="1">
      <c r="A6222" s="271">
        <v>6219</v>
      </c>
      <c r="C6222" s="272" t="s">
        <v>745</v>
      </c>
      <c r="D6222" s="272" t="s">
        <v>1184</v>
      </c>
      <c r="E6222" s="272"/>
      <c r="F6222" s="273" t="s">
        <v>10190</v>
      </c>
      <c r="G6222" s="274">
        <v>30534155103</v>
      </c>
      <c r="H6222" s="282" t="s">
        <v>10194</v>
      </c>
      <c r="I6222" s="273" t="s">
        <v>9895</v>
      </c>
      <c r="J6222" s="273" t="s">
        <v>373</v>
      </c>
      <c r="K6222" s="275">
        <v>12.562000000000001</v>
      </c>
      <c r="L6222" s="275">
        <v>12.562000000000001</v>
      </c>
      <c r="M6222" s="275">
        <v>12.234400000000001</v>
      </c>
      <c r="N6222" s="276">
        <v>2.6078649896513317</v>
      </c>
      <c r="O6222" s="273"/>
      <c r="P6222" s="273"/>
      <c r="R6222" s="280"/>
    </row>
    <row r="6223" spans="1:18" s="11" customFormat="1">
      <c r="A6223" s="271">
        <v>6220</v>
      </c>
      <c r="C6223" s="272" t="s">
        <v>745</v>
      </c>
      <c r="D6223" s="272" t="s">
        <v>1184</v>
      </c>
      <c r="E6223" s="272"/>
      <c r="F6223" s="273" t="s">
        <v>10190</v>
      </c>
      <c r="G6223" s="274">
        <v>30534155102</v>
      </c>
      <c r="H6223" s="282" t="s">
        <v>10195</v>
      </c>
      <c r="I6223" s="273" t="s">
        <v>9895</v>
      </c>
      <c r="J6223" s="273" t="s">
        <v>373</v>
      </c>
      <c r="K6223" s="275">
        <v>9.1637999999999877</v>
      </c>
      <c r="L6223" s="275">
        <v>9.1637999999999877</v>
      </c>
      <c r="M6223" s="275">
        <v>8.9146000000000001</v>
      </c>
      <c r="N6223" s="276">
        <v>2.7193958838035313</v>
      </c>
      <c r="O6223" s="273"/>
      <c r="P6223" s="273"/>
      <c r="R6223" s="280"/>
    </row>
    <row r="6224" spans="1:18" s="11" customFormat="1">
      <c r="A6224" s="271">
        <v>6221</v>
      </c>
      <c r="C6224" s="272" t="s">
        <v>745</v>
      </c>
      <c r="D6224" s="272" t="s">
        <v>1184</v>
      </c>
      <c r="E6224" s="272"/>
      <c r="F6224" s="273" t="s">
        <v>10196</v>
      </c>
      <c r="G6224" s="274">
        <v>30532146101</v>
      </c>
      <c r="H6224" s="282" t="s">
        <v>10197</v>
      </c>
      <c r="I6224" s="273" t="s">
        <v>9895</v>
      </c>
      <c r="J6224" s="273" t="s">
        <v>373</v>
      </c>
      <c r="K6224" s="275">
        <v>15.616100000000035</v>
      </c>
      <c r="L6224" s="275">
        <v>15.616100000000035</v>
      </c>
      <c r="M6224" s="275">
        <v>15.23527</v>
      </c>
      <c r="N6224" s="276">
        <v>2.4387010841377439</v>
      </c>
      <c r="O6224" s="273"/>
      <c r="P6224" s="273"/>
      <c r="R6224" s="280"/>
    </row>
    <row r="6225" spans="1:18" s="11" customFormat="1">
      <c r="A6225" s="271">
        <v>6222</v>
      </c>
      <c r="C6225" s="272" t="s">
        <v>745</v>
      </c>
      <c r="D6225" s="272" t="s">
        <v>1184</v>
      </c>
      <c r="E6225" s="272"/>
      <c r="F6225" s="273" t="s">
        <v>10196</v>
      </c>
      <c r="G6225" s="274">
        <v>30532146102</v>
      </c>
      <c r="H6225" s="282" t="s">
        <v>1233</v>
      </c>
      <c r="I6225" s="273" t="s">
        <v>9895</v>
      </c>
      <c r="J6225" s="273" t="s">
        <v>373</v>
      </c>
      <c r="K6225" s="275">
        <v>15.378100000000007</v>
      </c>
      <c r="L6225" s="275">
        <v>15.378100000000007</v>
      </c>
      <c r="M6225" s="275">
        <v>14.981869999999999</v>
      </c>
      <c r="N6225" s="276">
        <v>2.5765861842490807</v>
      </c>
      <c r="O6225" s="273"/>
      <c r="P6225" s="273"/>
      <c r="R6225" s="280"/>
    </row>
    <row r="6226" spans="1:18" s="11" customFormat="1">
      <c r="A6226" s="271">
        <v>6223</v>
      </c>
      <c r="C6226" s="272" t="s">
        <v>745</v>
      </c>
      <c r="D6226" s="272" t="s">
        <v>1184</v>
      </c>
      <c r="E6226" s="272"/>
      <c r="F6226" s="273" t="s">
        <v>10196</v>
      </c>
      <c r="G6226" s="274">
        <v>30532146103</v>
      </c>
      <c r="H6226" s="282" t="s">
        <v>10198</v>
      </c>
      <c r="I6226" s="273" t="s">
        <v>9895</v>
      </c>
      <c r="J6226" s="273" t="s">
        <v>373</v>
      </c>
      <c r="K6226" s="275">
        <v>10.940099999999976</v>
      </c>
      <c r="L6226" s="275">
        <v>10.940099999999976</v>
      </c>
      <c r="M6226" s="275">
        <v>10.689839970000001</v>
      </c>
      <c r="N6226" s="276">
        <v>2.2875479200370692</v>
      </c>
      <c r="O6226" s="273"/>
      <c r="P6226" s="273"/>
      <c r="R6226" s="280"/>
    </row>
    <row r="6227" spans="1:18" s="11" customFormat="1">
      <c r="A6227" s="271">
        <v>6224</v>
      </c>
      <c r="C6227" s="272" t="s">
        <v>745</v>
      </c>
      <c r="D6227" s="272" t="s">
        <v>1184</v>
      </c>
      <c r="E6227" s="272"/>
      <c r="F6227" s="273" t="s">
        <v>10196</v>
      </c>
      <c r="G6227" s="274">
        <v>30532146104</v>
      </c>
      <c r="H6227" s="282" t="s">
        <v>10199</v>
      </c>
      <c r="I6227" s="273" t="s">
        <v>9895</v>
      </c>
      <c r="J6227" s="273" t="s">
        <v>373</v>
      </c>
      <c r="K6227" s="275">
        <v>9.0351999999999979</v>
      </c>
      <c r="L6227" s="275">
        <v>9.0351999999999979</v>
      </c>
      <c r="M6227" s="275">
        <v>8.8131400000000006</v>
      </c>
      <c r="N6227" s="276">
        <v>2.4577209137594886</v>
      </c>
      <c r="O6227" s="273"/>
      <c r="P6227" s="273"/>
      <c r="R6227" s="280"/>
    </row>
    <row r="6228" spans="1:18" s="11" customFormat="1">
      <c r="A6228" s="271">
        <v>6225</v>
      </c>
      <c r="C6228" s="272" t="s">
        <v>745</v>
      </c>
      <c r="D6228" s="272" t="s">
        <v>1184</v>
      </c>
      <c r="E6228" s="272"/>
      <c r="F6228" s="273" t="s">
        <v>10168</v>
      </c>
      <c r="G6228" s="274">
        <v>30531115102</v>
      </c>
      <c r="H6228" s="282" t="s">
        <v>1273</v>
      </c>
      <c r="I6228" s="273" t="s">
        <v>9895</v>
      </c>
      <c r="J6228" s="273" t="s">
        <v>373</v>
      </c>
      <c r="K6228" s="275">
        <v>4.4942399999999996</v>
      </c>
      <c r="L6228" s="275">
        <v>4.4942399999999996</v>
      </c>
      <c r="M6228" s="275">
        <v>4.3909599999999998</v>
      </c>
      <c r="N6228" s="276">
        <v>2.2980526184627394</v>
      </c>
      <c r="O6228" s="273"/>
      <c r="P6228" s="273"/>
      <c r="R6228" s="280"/>
    </row>
    <row r="6229" spans="1:18" s="11" customFormat="1">
      <c r="A6229" s="271">
        <v>6226</v>
      </c>
      <c r="C6229" s="272" t="s">
        <v>745</v>
      </c>
      <c r="D6229" s="272" t="s">
        <v>1184</v>
      </c>
      <c r="E6229" s="272"/>
      <c r="F6229" s="273" t="s">
        <v>10168</v>
      </c>
      <c r="G6229" s="274">
        <v>30531115104</v>
      </c>
      <c r="H6229" s="282" t="s">
        <v>10200</v>
      </c>
      <c r="I6229" s="273" t="s">
        <v>9895</v>
      </c>
      <c r="J6229" s="273" t="s">
        <v>373</v>
      </c>
      <c r="K6229" s="275">
        <v>4.6422000000000008</v>
      </c>
      <c r="L6229" s="275">
        <v>4.6422000000000008</v>
      </c>
      <c r="M6229" s="275">
        <v>4.5233600000000003</v>
      </c>
      <c r="N6229" s="276">
        <v>2.5599931067166533</v>
      </c>
      <c r="O6229" s="273"/>
      <c r="P6229" s="273"/>
      <c r="R6229" s="280"/>
    </row>
    <row r="6230" spans="1:18" s="11" customFormat="1">
      <c r="A6230" s="271">
        <v>6227</v>
      </c>
      <c r="C6230" s="272" t="s">
        <v>745</v>
      </c>
      <c r="D6230" s="272" t="s">
        <v>1184</v>
      </c>
      <c r="E6230" s="272"/>
      <c r="F6230" s="273" t="s">
        <v>10168</v>
      </c>
      <c r="G6230" s="274">
        <v>30531115105</v>
      </c>
      <c r="H6230" s="282" t="s">
        <v>10201</v>
      </c>
      <c r="I6230" s="273" t="s">
        <v>9895</v>
      </c>
      <c r="J6230" s="273" t="s">
        <v>373</v>
      </c>
      <c r="K6230" s="275">
        <v>4.0849399999999996</v>
      </c>
      <c r="L6230" s="275">
        <v>4.0849399999999996</v>
      </c>
      <c r="M6230" s="275">
        <v>3.9842</v>
      </c>
      <c r="N6230" s="276">
        <v>2.4661316934887565</v>
      </c>
      <c r="O6230" s="273"/>
      <c r="P6230" s="273"/>
      <c r="R6230" s="280"/>
    </row>
    <row r="6231" spans="1:18" s="11" customFormat="1">
      <c r="A6231" s="271">
        <v>6228</v>
      </c>
      <c r="C6231" s="272" t="s">
        <v>745</v>
      </c>
      <c r="D6231" s="272" t="s">
        <v>1184</v>
      </c>
      <c r="E6231" s="272"/>
      <c r="F6231" s="273" t="s">
        <v>10168</v>
      </c>
      <c r="G6231" s="274">
        <v>30531115103</v>
      </c>
      <c r="H6231" s="282" t="s">
        <v>10202</v>
      </c>
      <c r="I6231" s="273" t="s">
        <v>9895</v>
      </c>
      <c r="J6231" s="273" t="s">
        <v>373</v>
      </c>
      <c r="K6231" s="275">
        <v>5.4953999999999938</v>
      </c>
      <c r="L6231" s="275">
        <v>5.4953999999999938</v>
      </c>
      <c r="M6231" s="275">
        <v>5.3501599999999998</v>
      </c>
      <c r="N6231" s="276">
        <v>2.642937729737493</v>
      </c>
      <c r="O6231" s="273"/>
      <c r="P6231" s="273"/>
      <c r="R6231" s="280"/>
    </row>
    <row r="6232" spans="1:18" s="11" customFormat="1">
      <c r="A6232" s="271">
        <v>6229</v>
      </c>
      <c r="C6232" s="272" t="s">
        <v>745</v>
      </c>
      <c r="D6232" s="272" t="s">
        <v>1184</v>
      </c>
      <c r="E6232" s="272"/>
      <c r="F6232" s="273" t="s">
        <v>10203</v>
      </c>
      <c r="G6232" s="274">
        <v>30531155105</v>
      </c>
      <c r="H6232" s="282" t="s">
        <v>10204</v>
      </c>
      <c r="I6232" s="273" t="s">
        <v>1298</v>
      </c>
      <c r="J6232" s="273" t="s">
        <v>373</v>
      </c>
      <c r="K6232" s="275">
        <v>9.6965000000000003</v>
      </c>
      <c r="L6232" s="275">
        <v>9.6965000000000003</v>
      </c>
      <c r="M6232" s="275">
        <v>9.4842620000000011</v>
      </c>
      <c r="N6232" s="276">
        <v>2.1888103955035243</v>
      </c>
      <c r="O6232" s="273"/>
      <c r="P6232" s="273"/>
      <c r="R6232" s="280"/>
    </row>
    <row r="6233" spans="1:18" s="11" customFormat="1">
      <c r="A6233" s="271">
        <v>6230</v>
      </c>
      <c r="C6233" s="272" t="s">
        <v>745</v>
      </c>
      <c r="D6233" s="272" t="s">
        <v>1184</v>
      </c>
      <c r="E6233" s="272"/>
      <c r="F6233" s="273" t="s">
        <v>10203</v>
      </c>
      <c r="G6233" s="274">
        <v>30531155103</v>
      </c>
      <c r="H6233" s="282" t="s">
        <v>10205</v>
      </c>
      <c r="I6233" s="273" t="s">
        <v>1298</v>
      </c>
      <c r="J6233" s="273" t="s">
        <v>373</v>
      </c>
      <c r="K6233" s="275">
        <v>17.503</v>
      </c>
      <c r="L6233" s="275">
        <v>17.503</v>
      </c>
      <c r="M6233" s="275">
        <v>17.122190000000003</v>
      </c>
      <c r="N6233" s="276">
        <v>2.1756841684282509</v>
      </c>
      <c r="O6233" s="273"/>
      <c r="P6233" s="273"/>
      <c r="R6233" s="280"/>
    </row>
    <row r="6234" spans="1:18" s="11" customFormat="1">
      <c r="A6234" s="271">
        <v>6231</v>
      </c>
      <c r="C6234" s="272" t="s">
        <v>745</v>
      </c>
      <c r="D6234" s="272" t="s">
        <v>1184</v>
      </c>
      <c r="E6234" s="272"/>
      <c r="F6234" s="273" t="s">
        <v>10203</v>
      </c>
      <c r="G6234" s="274">
        <v>30531155104</v>
      </c>
      <c r="H6234" s="282" t="s">
        <v>10206</v>
      </c>
      <c r="I6234" s="273" t="s">
        <v>1298</v>
      </c>
      <c r="J6234" s="273" t="s">
        <v>373</v>
      </c>
      <c r="K6234" s="275">
        <v>8.9292000000000122</v>
      </c>
      <c r="L6234" s="275">
        <v>8.9292000000000122</v>
      </c>
      <c r="M6234" s="275">
        <v>8.8244000000000007</v>
      </c>
      <c r="N6234" s="276">
        <v>1.1736773731130605</v>
      </c>
      <c r="O6234" s="273"/>
      <c r="P6234" s="273"/>
      <c r="R6234" s="280"/>
    </row>
    <row r="6235" spans="1:18" s="11" customFormat="1">
      <c r="A6235" s="271">
        <v>6232</v>
      </c>
      <c r="C6235" s="272" t="s">
        <v>745</v>
      </c>
      <c r="D6235" s="272" t="s">
        <v>1184</v>
      </c>
      <c r="E6235" s="272"/>
      <c r="F6235" s="273" t="s">
        <v>10203</v>
      </c>
      <c r="G6235" s="274">
        <v>30531155106</v>
      </c>
      <c r="H6235" s="282" t="s">
        <v>10207</v>
      </c>
      <c r="I6235" s="273" t="s">
        <v>1298</v>
      </c>
      <c r="J6235" s="273" t="s">
        <v>373</v>
      </c>
      <c r="K6235" s="275">
        <v>10.968200000000012</v>
      </c>
      <c r="L6235" s="275">
        <v>10.968200000000012</v>
      </c>
      <c r="M6235" s="275">
        <v>10.89036475</v>
      </c>
      <c r="N6235" s="276">
        <v>0.7096447001332219</v>
      </c>
      <c r="O6235" s="273"/>
      <c r="P6235" s="273"/>
      <c r="R6235" s="280"/>
    </row>
    <row r="6236" spans="1:18" s="11" customFormat="1">
      <c r="A6236" s="271">
        <v>6233</v>
      </c>
      <c r="C6236" s="272" t="s">
        <v>745</v>
      </c>
      <c r="D6236" s="272" t="s">
        <v>1184</v>
      </c>
      <c r="E6236" s="272"/>
      <c r="F6236" s="273" t="s">
        <v>10203</v>
      </c>
      <c r="G6236" s="274">
        <v>30531155109</v>
      </c>
      <c r="H6236" s="282" t="s">
        <v>10208</v>
      </c>
      <c r="I6236" s="273" t="s">
        <v>1298</v>
      </c>
      <c r="J6236" s="273" t="s">
        <v>373</v>
      </c>
      <c r="K6236" s="275">
        <v>11.380399999999995</v>
      </c>
      <c r="L6236" s="275">
        <v>11.380399999999995</v>
      </c>
      <c r="M6236" s="275">
        <v>11.321845249999999</v>
      </c>
      <c r="N6236" s="276">
        <v>0.51452277600080365</v>
      </c>
      <c r="O6236" s="273"/>
      <c r="P6236" s="273"/>
      <c r="R6236" s="280"/>
    </row>
    <row r="6237" spans="1:18" s="11" customFormat="1">
      <c r="A6237" s="271">
        <v>6234</v>
      </c>
      <c r="C6237" s="272" t="s">
        <v>745</v>
      </c>
      <c r="D6237" s="272" t="s">
        <v>1184</v>
      </c>
      <c r="E6237" s="272"/>
      <c r="F6237" s="273" t="s">
        <v>10203</v>
      </c>
      <c r="G6237" s="274">
        <v>30531155110</v>
      </c>
      <c r="H6237" s="282" t="s">
        <v>10209</v>
      </c>
      <c r="I6237" s="273" t="s">
        <v>1298</v>
      </c>
      <c r="J6237" s="273" t="s">
        <v>373</v>
      </c>
      <c r="K6237" s="275">
        <v>5.847399999999995</v>
      </c>
      <c r="L6237" s="275">
        <v>5.847399999999995</v>
      </c>
      <c r="M6237" s="275">
        <v>5.8309100000000003</v>
      </c>
      <c r="N6237" s="276">
        <v>0.28200567773702501</v>
      </c>
      <c r="O6237" s="273"/>
      <c r="P6237" s="273"/>
      <c r="R6237" s="280"/>
    </row>
    <row r="6238" spans="1:18" s="11" customFormat="1">
      <c r="A6238" s="271">
        <v>6235</v>
      </c>
      <c r="C6238" s="272" t="s">
        <v>745</v>
      </c>
      <c r="D6238" s="272" t="s">
        <v>1184</v>
      </c>
      <c r="E6238" s="272"/>
      <c r="F6238" s="273" t="s">
        <v>10203</v>
      </c>
      <c r="G6238" s="274">
        <v>30531155108</v>
      </c>
      <c r="H6238" s="282" t="s">
        <v>10210</v>
      </c>
      <c r="I6238" s="273" t="s">
        <v>1298</v>
      </c>
      <c r="J6238" s="273" t="s">
        <v>373</v>
      </c>
      <c r="K6238" s="275">
        <v>13.15290000000001</v>
      </c>
      <c r="L6238" s="275">
        <v>13.15290000000001</v>
      </c>
      <c r="M6238" s="275">
        <v>13.072354499999999</v>
      </c>
      <c r="N6238" s="276">
        <v>0.61237825878711227</v>
      </c>
      <c r="O6238" s="273"/>
      <c r="P6238" s="273"/>
      <c r="R6238" s="280"/>
    </row>
    <row r="6239" spans="1:18" s="11" customFormat="1">
      <c r="A6239" s="271">
        <v>6236</v>
      </c>
      <c r="C6239" s="272" t="s">
        <v>745</v>
      </c>
      <c r="D6239" s="272" t="s">
        <v>1184</v>
      </c>
      <c r="E6239" s="272"/>
      <c r="F6239" s="273" t="s">
        <v>10203</v>
      </c>
      <c r="G6239" s="274">
        <v>30531155107</v>
      </c>
      <c r="H6239" s="282" t="s">
        <v>10211</v>
      </c>
      <c r="I6239" s="273" t="s">
        <v>1298</v>
      </c>
      <c r="J6239" s="273" t="s">
        <v>373</v>
      </c>
      <c r="K6239" s="275">
        <v>3.1155999999999766</v>
      </c>
      <c r="L6239" s="275">
        <v>3.1155999999999766</v>
      </c>
      <c r="M6239" s="275">
        <v>3.0996159999999997</v>
      </c>
      <c r="N6239" s="276">
        <v>0.51303119784237472</v>
      </c>
      <c r="O6239" s="273"/>
      <c r="P6239" s="273"/>
      <c r="R6239" s="280"/>
    </row>
    <row r="6240" spans="1:18" s="11" customFormat="1">
      <c r="A6240" s="271">
        <v>6237</v>
      </c>
      <c r="C6240" s="272" t="s">
        <v>745</v>
      </c>
      <c r="D6240" s="272" t="s">
        <v>1184</v>
      </c>
      <c r="E6240" s="272"/>
      <c r="F6240" s="273" t="s">
        <v>10203</v>
      </c>
      <c r="G6240" s="274">
        <v>30531155111</v>
      </c>
      <c r="H6240" s="282" t="s">
        <v>10212</v>
      </c>
      <c r="I6240" s="273" t="s">
        <v>1298</v>
      </c>
      <c r="J6240" s="273" t="s">
        <v>373</v>
      </c>
      <c r="K6240" s="275">
        <v>1.6559999999999961</v>
      </c>
      <c r="L6240" s="275">
        <v>1.6559999999999961</v>
      </c>
      <c r="M6240" s="275">
        <v>1.6488400000000001</v>
      </c>
      <c r="N6240" s="276">
        <v>0.43236714975821711</v>
      </c>
      <c r="O6240" s="273"/>
      <c r="P6240" s="273"/>
      <c r="R6240" s="280"/>
    </row>
    <row r="6241" spans="1:18" s="11" customFormat="1">
      <c r="A6241" s="271">
        <v>6238</v>
      </c>
      <c r="C6241" s="272" t="s">
        <v>745</v>
      </c>
      <c r="D6241" s="272" t="s">
        <v>1184</v>
      </c>
      <c r="E6241" s="272"/>
      <c r="F6241" s="273" t="s">
        <v>10203</v>
      </c>
      <c r="G6241" s="274" t="s">
        <v>10213</v>
      </c>
      <c r="H6241" s="282" t="s">
        <v>10214</v>
      </c>
      <c r="I6241" s="273" t="s">
        <v>1298</v>
      </c>
      <c r="J6241" s="273" t="s">
        <v>373</v>
      </c>
      <c r="K6241" s="275">
        <v>6.7140000000000146</v>
      </c>
      <c r="L6241" s="275">
        <v>6.7140000000000146</v>
      </c>
      <c r="M6241" s="275">
        <v>6.6660000000000004</v>
      </c>
      <c r="N6241" s="276">
        <v>0.71492403932103288</v>
      </c>
      <c r="O6241" s="273"/>
      <c r="P6241" s="273"/>
      <c r="R6241" s="280"/>
    </row>
    <row r="6242" spans="1:18" s="11" customFormat="1">
      <c r="A6242" s="271">
        <v>6239</v>
      </c>
      <c r="C6242" s="272" t="s">
        <v>745</v>
      </c>
      <c r="D6242" s="272" t="s">
        <v>1184</v>
      </c>
      <c r="E6242" s="272"/>
      <c r="F6242" s="273" t="s">
        <v>10203</v>
      </c>
      <c r="G6242" s="274">
        <v>30531155105</v>
      </c>
      <c r="H6242" s="273" t="s">
        <v>10215</v>
      </c>
      <c r="I6242" s="273" t="s">
        <v>1298</v>
      </c>
      <c r="J6242" s="273" t="s">
        <v>373</v>
      </c>
      <c r="K6242" s="275">
        <v>3.8498999999999945</v>
      </c>
      <c r="L6242" s="275">
        <v>3.8498999999999945</v>
      </c>
      <c r="M6242" s="275">
        <v>3.8221370000000001</v>
      </c>
      <c r="N6242" s="276">
        <v>0.72113561391190606</v>
      </c>
      <c r="O6242" s="273"/>
      <c r="P6242" s="273"/>
      <c r="R6242" s="280"/>
    </row>
    <row r="6243" spans="1:18" s="11" customFormat="1">
      <c r="A6243" s="271">
        <v>6240</v>
      </c>
      <c r="C6243" s="272" t="s">
        <v>745</v>
      </c>
      <c r="D6243" s="272" t="s">
        <v>1184</v>
      </c>
      <c r="E6243" s="272"/>
      <c r="F6243" s="273" t="s">
        <v>10203</v>
      </c>
      <c r="G6243" s="274" t="s">
        <v>10216</v>
      </c>
      <c r="H6243" s="273" t="s">
        <v>10217</v>
      </c>
      <c r="I6243" s="273" t="s">
        <v>1298</v>
      </c>
      <c r="J6243" s="273" t="s">
        <v>373</v>
      </c>
      <c r="K6243" s="275">
        <v>1.1025999999999994</v>
      </c>
      <c r="L6243" s="275">
        <v>1.1025999999999994</v>
      </c>
      <c r="M6243" s="275">
        <v>1.0967499999999999</v>
      </c>
      <c r="N6243" s="276">
        <v>0.53056412116810003</v>
      </c>
      <c r="O6243" s="273"/>
      <c r="P6243" s="273"/>
      <c r="R6243" s="280"/>
    </row>
    <row r="6244" spans="1:18" s="11" customFormat="1">
      <c r="A6244" s="271">
        <v>6241</v>
      </c>
      <c r="C6244" s="272" t="s">
        <v>745</v>
      </c>
      <c r="D6244" s="272" t="s">
        <v>1184</v>
      </c>
      <c r="E6244" s="272"/>
      <c r="F6244" s="273" t="s">
        <v>10203</v>
      </c>
      <c r="G6244" s="274">
        <v>30531155101</v>
      </c>
      <c r="H6244" s="273" t="s">
        <v>10218</v>
      </c>
      <c r="I6244" s="273" t="s">
        <v>9895</v>
      </c>
      <c r="J6244" s="273" t="s">
        <v>373</v>
      </c>
      <c r="K6244" s="275">
        <v>6.0994000000000232</v>
      </c>
      <c r="L6244" s="275">
        <v>6.0994000000000232</v>
      </c>
      <c r="M6244" s="275">
        <v>5.9414850000000001</v>
      </c>
      <c r="N6244" s="276">
        <v>2.5890251500151247</v>
      </c>
      <c r="O6244" s="273"/>
      <c r="P6244" s="273"/>
      <c r="R6244" s="280"/>
    </row>
    <row r="6245" spans="1:18" s="11" customFormat="1">
      <c r="A6245" s="271">
        <v>6242</v>
      </c>
      <c r="C6245" s="272" t="s">
        <v>745</v>
      </c>
      <c r="D6245" s="272" t="s">
        <v>1184</v>
      </c>
      <c r="E6245" s="272"/>
      <c r="F6245" s="273" t="s">
        <v>10203</v>
      </c>
      <c r="G6245" s="274">
        <v>30531155102</v>
      </c>
      <c r="H6245" s="273" t="s">
        <v>10219</v>
      </c>
      <c r="I6245" s="273" t="s">
        <v>9895</v>
      </c>
      <c r="J6245" s="273" t="s">
        <v>373</v>
      </c>
      <c r="K6245" s="275">
        <v>8.0283000000000193</v>
      </c>
      <c r="L6245" s="275">
        <v>8.0283000000000193</v>
      </c>
      <c r="M6245" s="275">
        <v>7.8140799999999997</v>
      </c>
      <c r="N6245" s="276">
        <v>2.6683108503670656</v>
      </c>
      <c r="O6245" s="273"/>
      <c r="P6245" s="273"/>
      <c r="R6245" s="280"/>
    </row>
    <row r="6246" spans="1:18" s="11" customFormat="1">
      <c r="A6246" s="271">
        <v>6243</v>
      </c>
      <c r="C6246" s="272" t="s">
        <v>745</v>
      </c>
      <c r="D6246" s="272" t="s">
        <v>1184</v>
      </c>
      <c r="E6246" s="272"/>
      <c r="F6246" s="273" t="s">
        <v>10203</v>
      </c>
      <c r="G6246" s="274">
        <v>30531155106</v>
      </c>
      <c r="H6246" s="273" t="s">
        <v>10220</v>
      </c>
      <c r="I6246" s="273" t="s">
        <v>9895</v>
      </c>
      <c r="J6246" s="273" t="s">
        <v>373</v>
      </c>
      <c r="K6246" s="275">
        <v>6.2285999999999913</v>
      </c>
      <c r="L6246" s="275">
        <v>6.2285999999999913</v>
      </c>
      <c r="M6246" s="275">
        <v>6.0742000000000003</v>
      </c>
      <c r="N6246" s="276">
        <v>2.4788877115241177</v>
      </c>
      <c r="O6246" s="273"/>
      <c r="P6246" s="273"/>
      <c r="R6246" s="280"/>
    </row>
    <row r="6247" spans="1:18" s="11" customFormat="1">
      <c r="A6247" s="271">
        <v>6244</v>
      </c>
      <c r="C6247" s="272" t="s">
        <v>745</v>
      </c>
      <c r="D6247" s="272" t="s">
        <v>1184</v>
      </c>
      <c r="E6247" s="272"/>
      <c r="F6247" s="273" t="s">
        <v>10221</v>
      </c>
      <c r="G6247" s="274">
        <v>30533115101</v>
      </c>
      <c r="H6247" s="273" t="s">
        <v>10222</v>
      </c>
      <c r="I6247" s="273" t="s">
        <v>9895</v>
      </c>
      <c r="J6247" s="273" t="s">
        <v>373</v>
      </c>
      <c r="K6247" s="275">
        <v>8.270999999999999</v>
      </c>
      <c r="L6247" s="275">
        <v>8.270999999999999</v>
      </c>
      <c r="M6247" s="275">
        <v>8.0553500000000007</v>
      </c>
      <c r="N6247" s="276">
        <v>2.607302623624693</v>
      </c>
      <c r="O6247" s="273"/>
      <c r="P6247" s="273"/>
      <c r="R6247" s="280"/>
    </row>
    <row r="6248" spans="1:18" s="11" customFormat="1">
      <c r="A6248" s="271">
        <v>6245</v>
      </c>
      <c r="C6248" s="272" t="s">
        <v>745</v>
      </c>
      <c r="D6248" s="272" t="s">
        <v>1184</v>
      </c>
      <c r="E6248" s="272"/>
      <c r="F6248" s="273" t="s">
        <v>10221</v>
      </c>
      <c r="G6248" s="274">
        <v>30533115103</v>
      </c>
      <c r="H6248" s="273" t="s">
        <v>10223</v>
      </c>
      <c r="I6248" s="273" t="s">
        <v>10224</v>
      </c>
      <c r="J6248" s="273" t="s">
        <v>373</v>
      </c>
      <c r="K6248" s="275">
        <v>5.2284000000000006</v>
      </c>
      <c r="L6248" s="275">
        <v>5.2284000000000006</v>
      </c>
      <c r="M6248" s="275">
        <v>5.0924199999999997</v>
      </c>
      <c r="N6248" s="276">
        <v>2.6007956545023498</v>
      </c>
      <c r="O6248" s="273"/>
      <c r="P6248" s="273"/>
      <c r="R6248" s="280"/>
    </row>
    <row r="6249" spans="1:18" s="11" customFormat="1">
      <c r="A6249" s="271">
        <v>6246</v>
      </c>
      <c r="C6249" s="272" t="s">
        <v>745</v>
      </c>
      <c r="D6249" s="272" t="s">
        <v>1184</v>
      </c>
      <c r="E6249" s="272"/>
      <c r="F6249" s="273" t="s">
        <v>10221</v>
      </c>
      <c r="G6249" s="274">
        <v>30533115104</v>
      </c>
      <c r="H6249" s="273" t="s">
        <v>10225</v>
      </c>
      <c r="I6249" s="273" t="s">
        <v>10224</v>
      </c>
      <c r="J6249" s="273" t="s">
        <v>373</v>
      </c>
      <c r="K6249" s="275">
        <v>7.2017199999999999</v>
      </c>
      <c r="L6249" s="275">
        <v>7.2017199999999999</v>
      </c>
      <c r="M6249" s="275">
        <v>7.0034620000000007</v>
      </c>
      <c r="N6249" s="276">
        <v>2.7529256899740497</v>
      </c>
      <c r="O6249" s="273"/>
      <c r="P6249" s="273"/>
      <c r="R6249" s="280"/>
    </row>
    <row r="6250" spans="1:18" s="43" customFormat="1">
      <c r="A6250" s="271">
        <v>6247</v>
      </c>
      <c r="C6250" s="272" t="s">
        <v>745</v>
      </c>
      <c r="D6250" s="272" t="s">
        <v>1184</v>
      </c>
      <c r="E6250" s="272"/>
      <c r="F6250" s="273" t="s">
        <v>10221</v>
      </c>
      <c r="G6250" s="274">
        <v>30533115102</v>
      </c>
      <c r="H6250" s="273" t="s">
        <v>10226</v>
      </c>
      <c r="I6250" s="273" t="s">
        <v>10224</v>
      </c>
      <c r="J6250" s="273" t="s">
        <v>373</v>
      </c>
      <c r="K6250" s="275">
        <v>8.4026000000000067</v>
      </c>
      <c r="L6250" s="275">
        <v>8.4026000000000067</v>
      </c>
      <c r="M6250" s="275">
        <v>8.2023799999999998</v>
      </c>
      <c r="N6250" s="276">
        <v>2.3828338847500392</v>
      </c>
      <c r="O6250" s="273"/>
      <c r="P6250" s="273"/>
      <c r="R6250" s="289"/>
    </row>
    <row r="6251" spans="1:18" s="43" customFormat="1">
      <c r="A6251" s="271">
        <v>6248</v>
      </c>
      <c r="C6251" s="272" t="s">
        <v>745</v>
      </c>
      <c r="D6251" s="272" t="s">
        <v>1184</v>
      </c>
      <c r="E6251" s="272"/>
      <c r="F6251" s="273" t="s">
        <v>10227</v>
      </c>
      <c r="G6251" s="274">
        <v>30533125101</v>
      </c>
      <c r="H6251" s="273" t="s">
        <v>10228</v>
      </c>
      <c r="I6251" s="273" t="s">
        <v>10224</v>
      </c>
      <c r="J6251" s="273" t="s">
        <v>373</v>
      </c>
      <c r="K6251" s="275">
        <v>6.4785999999999992</v>
      </c>
      <c r="L6251" s="275">
        <v>6.4785999999999992</v>
      </c>
      <c r="M6251" s="275">
        <v>6.2864799999999992</v>
      </c>
      <c r="N6251" s="276">
        <v>2.9654554996449862</v>
      </c>
      <c r="O6251" s="273"/>
      <c r="P6251" s="273"/>
      <c r="R6251" s="289"/>
    </row>
    <row r="6252" spans="1:18" s="43" customFormat="1">
      <c r="A6252" s="271">
        <v>6249</v>
      </c>
      <c r="C6252" s="272" t="s">
        <v>745</v>
      </c>
      <c r="D6252" s="272" t="s">
        <v>1184</v>
      </c>
      <c r="E6252" s="272"/>
      <c r="F6252" s="273" t="s">
        <v>10227</v>
      </c>
      <c r="G6252" s="274">
        <v>30533125102</v>
      </c>
      <c r="H6252" s="273" t="s">
        <v>10229</v>
      </c>
      <c r="I6252" s="273" t="s">
        <v>10224</v>
      </c>
      <c r="J6252" s="273" t="s">
        <v>373</v>
      </c>
      <c r="K6252" s="275">
        <v>10.603799999999989</v>
      </c>
      <c r="L6252" s="275">
        <v>10.603799999999989</v>
      </c>
      <c r="M6252" s="275">
        <v>10.34904</v>
      </c>
      <c r="N6252" s="276">
        <v>2.4025349403043137</v>
      </c>
      <c r="O6252" s="273"/>
      <c r="P6252" s="273"/>
      <c r="R6252" s="289"/>
    </row>
    <row r="6253" spans="1:18" s="43" customFormat="1">
      <c r="A6253" s="271">
        <v>6250</v>
      </c>
      <c r="C6253" s="272" t="s">
        <v>745</v>
      </c>
      <c r="D6253" s="272" t="s">
        <v>1184</v>
      </c>
      <c r="E6253" s="272"/>
      <c r="F6253" s="273" t="s">
        <v>10227</v>
      </c>
      <c r="G6253" s="274">
        <v>30533125103</v>
      </c>
      <c r="H6253" s="273" t="s">
        <v>10230</v>
      </c>
      <c r="I6253" s="273" t="s">
        <v>9995</v>
      </c>
      <c r="J6253" s="273" t="s">
        <v>373</v>
      </c>
      <c r="K6253" s="275">
        <v>9.4018000000000033</v>
      </c>
      <c r="L6253" s="275">
        <v>9.4018000000000033</v>
      </c>
      <c r="M6253" s="275">
        <v>9.17211</v>
      </c>
      <c r="N6253" s="276">
        <v>2.4430428215873894</v>
      </c>
      <c r="O6253" s="273"/>
      <c r="P6253" s="273"/>
      <c r="R6253" s="289"/>
    </row>
    <row r="6254" spans="1:18" s="43" customFormat="1">
      <c r="A6254" s="271">
        <v>6251</v>
      </c>
      <c r="C6254" s="272" t="s">
        <v>745</v>
      </c>
      <c r="D6254" s="272" t="s">
        <v>10231</v>
      </c>
      <c r="E6254" s="272"/>
      <c r="F6254" s="273" t="s">
        <v>10232</v>
      </c>
      <c r="G6254" s="274">
        <v>30511136104</v>
      </c>
      <c r="H6254" s="273" t="s">
        <v>10233</v>
      </c>
      <c r="I6254" s="273" t="s">
        <v>9995</v>
      </c>
      <c r="J6254" s="273" t="s">
        <v>373</v>
      </c>
      <c r="K6254" s="275">
        <v>11.17728</v>
      </c>
      <c r="L6254" s="275">
        <v>11.17728</v>
      </c>
      <c r="M6254" s="275">
        <v>11.0318</v>
      </c>
      <c r="N6254" s="276">
        <v>1.3015688969051431</v>
      </c>
      <c r="O6254" s="273"/>
      <c r="P6254" s="273"/>
      <c r="R6254" s="289"/>
    </row>
    <row r="6255" spans="1:18" s="43" customFormat="1" ht="15" customHeight="1">
      <c r="A6255" s="271">
        <v>6252</v>
      </c>
      <c r="C6255" s="272" t="s">
        <v>745</v>
      </c>
      <c r="D6255" s="272" t="s">
        <v>10231</v>
      </c>
      <c r="E6255" s="272"/>
      <c r="F6255" s="273" t="s">
        <v>10232</v>
      </c>
      <c r="G6255" s="274">
        <v>30511136106</v>
      </c>
      <c r="H6255" s="273" t="s">
        <v>10234</v>
      </c>
      <c r="I6255" s="273" t="s">
        <v>9995</v>
      </c>
      <c r="J6255" s="273" t="s">
        <v>373</v>
      </c>
      <c r="K6255" s="275">
        <v>0</v>
      </c>
      <c r="L6255" s="275">
        <v>0</v>
      </c>
      <c r="M6255" s="275">
        <v>8.0639900000000004</v>
      </c>
      <c r="N6255" s="549">
        <v>2.67</v>
      </c>
      <c r="O6255" s="273"/>
      <c r="P6255" s="273"/>
      <c r="R6255" s="289"/>
    </row>
    <row r="6256" spans="1:18" s="43" customFormat="1">
      <c r="A6256" s="271">
        <v>6253</v>
      </c>
      <c r="C6256" s="272" t="s">
        <v>745</v>
      </c>
      <c r="D6256" s="272" t="s">
        <v>10231</v>
      </c>
      <c r="E6256" s="272"/>
      <c r="F6256" s="273" t="s">
        <v>10232</v>
      </c>
      <c r="G6256" s="274">
        <v>30511136103</v>
      </c>
      <c r="H6256" s="273" t="s">
        <v>10235</v>
      </c>
      <c r="I6256" s="273" t="s">
        <v>9995</v>
      </c>
      <c r="J6256" s="273" t="s">
        <v>373</v>
      </c>
      <c r="K6256" s="275">
        <v>16.363440000000001</v>
      </c>
      <c r="L6256" s="275">
        <v>16.363440000000001</v>
      </c>
      <c r="M6256" s="275">
        <v>7.8624799999999997</v>
      </c>
      <c r="N6256" s="550"/>
      <c r="O6256" s="273"/>
      <c r="P6256" s="273"/>
      <c r="R6256" s="289"/>
    </row>
    <row r="6257" spans="1:18" s="43" customFormat="1">
      <c r="A6257" s="271">
        <v>6254</v>
      </c>
      <c r="C6257" s="272" t="s">
        <v>745</v>
      </c>
      <c r="D6257" s="272" t="s">
        <v>10231</v>
      </c>
      <c r="E6257" s="272"/>
      <c r="F6257" s="273" t="s">
        <v>10232</v>
      </c>
      <c r="G6257" s="274">
        <v>30511136102</v>
      </c>
      <c r="H6257" s="273" t="s">
        <v>10236</v>
      </c>
      <c r="I6257" s="273" t="s">
        <v>9995</v>
      </c>
      <c r="J6257" s="273" t="s">
        <v>373</v>
      </c>
      <c r="K6257" s="275">
        <v>6.9275000000000002</v>
      </c>
      <c r="L6257" s="275">
        <v>6.9275000000000002</v>
      </c>
      <c r="M6257" s="275">
        <v>6.8061480000000003</v>
      </c>
      <c r="N6257" s="276">
        <v>1.7517430530494391</v>
      </c>
      <c r="O6257" s="273"/>
      <c r="P6257" s="273"/>
      <c r="R6257" s="289"/>
    </row>
    <row r="6258" spans="1:18" s="43" customFormat="1">
      <c r="A6258" s="271">
        <v>6255</v>
      </c>
      <c r="C6258" s="272" t="s">
        <v>745</v>
      </c>
      <c r="D6258" s="272" t="s">
        <v>10231</v>
      </c>
      <c r="E6258" s="272"/>
      <c r="F6258" s="273" t="s">
        <v>10232</v>
      </c>
      <c r="G6258" s="274">
        <v>30511136105</v>
      </c>
      <c r="H6258" s="273" t="s">
        <v>10237</v>
      </c>
      <c r="I6258" s="273" t="s">
        <v>9895</v>
      </c>
      <c r="J6258" s="273" t="s">
        <v>373</v>
      </c>
      <c r="K6258" s="275">
        <v>9.0595199999999991</v>
      </c>
      <c r="L6258" s="275">
        <v>9.0595199999999991</v>
      </c>
      <c r="M6258" s="275">
        <v>8.8222999999999985</v>
      </c>
      <c r="N6258" s="276">
        <v>2.6184610222175202</v>
      </c>
      <c r="O6258" s="273"/>
      <c r="P6258" s="273"/>
      <c r="R6258" s="289"/>
    </row>
    <row r="6259" spans="1:18" s="43" customFormat="1">
      <c r="A6259" s="271">
        <v>6256</v>
      </c>
      <c r="C6259" s="272" t="s">
        <v>745</v>
      </c>
      <c r="D6259" s="272" t="s">
        <v>10231</v>
      </c>
      <c r="E6259" s="272"/>
      <c r="F6259" s="273" t="s">
        <v>10232</v>
      </c>
      <c r="G6259" s="274">
        <v>30511136107</v>
      </c>
      <c r="H6259" s="273" t="s">
        <v>10238</v>
      </c>
      <c r="I6259" s="273" t="s">
        <v>9895</v>
      </c>
      <c r="J6259" s="273" t="s">
        <v>373</v>
      </c>
      <c r="K6259" s="275">
        <v>4.968</v>
      </c>
      <c r="L6259" s="275">
        <v>4.968</v>
      </c>
      <c r="M6259" s="275">
        <v>4.8311999999999999</v>
      </c>
      <c r="N6259" s="276">
        <v>2.7536231884057978</v>
      </c>
      <c r="O6259" s="273"/>
      <c r="P6259" s="273"/>
      <c r="R6259" s="289"/>
    </row>
    <row r="6260" spans="1:18" s="43" customFormat="1">
      <c r="A6260" s="271">
        <v>6257</v>
      </c>
      <c r="C6260" s="272" t="s">
        <v>745</v>
      </c>
      <c r="D6260" s="272" t="s">
        <v>10231</v>
      </c>
      <c r="E6260" s="272"/>
      <c r="F6260" s="273" t="s">
        <v>10232</v>
      </c>
      <c r="G6260" s="274">
        <v>30511136101</v>
      </c>
      <c r="H6260" s="273" t="s">
        <v>10239</v>
      </c>
      <c r="I6260" s="273" t="s">
        <v>9995</v>
      </c>
      <c r="J6260" s="273" t="s">
        <v>373</v>
      </c>
      <c r="K6260" s="275">
        <v>19.071999999999999</v>
      </c>
      <c r="L6260" s="275">
        <v>19.071999999999999</v>
      </c>
      <c r="M6260" s="275">
        <v>18.593900000000001</v>
      </c>
      <c r="N6260" s="276">
        <v>2.5068162751677736</v>
      </c>
      <c r="O6260" s="273"/>
      <c r="P6260" s="273"/>
      <c r="R6260" s="289"/>
    </row>
    <row r="6261" spans="1:18" s="43" customFormat="1">
      <c r="A6261" s="271">
        <v>6258</v>
      </c>
      <c r="C6261" s="272" t="s">
        <v>745</v>
      </c>
      <c r="D6261" s="272" t="s">
        <v>10231</v>
      </c>
      <c r="E6261" s="272"/>
      <c r="F6261" s="273" t="s">
        <v>10232</v>
      </c>
      <c r="G6261" s="274">
        <v>30511136108</v>
      </c>
      <c r="H6261" s="273" t="s">
        <v>10240</v>
      </c>
      <c r="I6261" s="273" t="s">
        <v>9895</v>
      </c>
      <c r="J6261" s="273" t="s">
        <v>373</v>
      </c>
      <c r="K6261" s="275">
        <v>5.309600000000005</v>
      </c>
      <c r="L6261" s="275">
        <v>5.309600000000005</v>
      </c>
      <c r="M6261" s="275">
        <v>5.1646000000000001</v>
      </c>
      <c r="N6261" s="276">
        <v>2.7309025161971667</v>
      </c>
      <c r="O6261" s="273"/>
      <c r="P6261" s="273"/>
      <c r="R6261" s="289"/>
    </row>
    <row r="6262" spans="1:18" s="43" customFormat="1">
      <c r="A6262" s="271">
        <v>6259</v>
      </c>
      <c r="C6262" s="272" t="s">
        <v>745</v>
      </c>
      <c r="D6262" s="272" t="s">
        <v>10231</v>
      </c>
      <c r="E6262" s="272"/>
      <c r="F6262" s="273" t="s">
        <v>10144</v>
      </c>
      <c r="G6262" s="274">
        <v>30541125106</v>
      </c>
      <c r="H6262" s="273" t="s">
        <v>10241</v>
      </c>
      <c r="I6262" s="273" t="s">
        <v>9895</v>
      </c>
      <c r="J6262" s="273" t="s">
        <v>373</v>
      </c>
      <c r="K6262" s="275">
        <v>5.1564999999999994</v>
      </c>
      <c r="L6262" s="275">
        <v>5.1564999999999994</v>
      </c>
      <c r="M6262" s="275">
        <v>5.0815000000000001</v>
      </c>
      <c r="N6262" s="276">
        <v>1.4544749345486143</v>
      </c>
      <c r="O6262" s="273"/>
      <c r="P6262" s="273"/>
      <c r="R6262" s="289"/>
    </row>
    <row r="6263" spans="1:18" s="43" customFormat="1">
      <c r="A6263" s="271">
        <v>6260</v>
      </c>
      <c r="C6263" s="272" t="s">
        <v>745</v>
      </c>
      <c r="D6263" s="272" t="s">
        <v>10231</v>
      </c>
      <c r="E6263" s="272"/>
      <c r="F6263" s="273" t="s">
        <v>10144</v>
      </c>
      <c r="G6263" s="274">
        <v>30541125107</v>
      </c>
      <c r="H6263" s="273" t="s">
        <v>10242</v>
      </c>
      <c r="I6263" s="273" t="s">
        <v>9895</v>
      </c>
      <c r="J6263" s="273" t="s">
        <v>373</v>
      </c>
      <c r="K6263" s="275">
        <v>7.5422400000000005</v>
      </c>
      <c r="L6263" s="275">
        <v>7.5422400000000005</v>
      </c>
      <c r="M6263" s="275">
        <v>7.3732399999999991</v>
      </c>
      <c r="N6263" s="276">
        <v>2.240713634145842</v>
      </c>
      <c r="O6263" s="273"/>
      <c r="P6263" s="273"/>
      <c r="R6263" s="289"/>
    </row>
    <row r="6264" spans="1:18" s="43" customFormat="1">
      <c r="A6264" s="271">
        <v>6261</v>
      </c>
      <c r="C6264" s="272" t="s">
        <v>745</v>
      </c>
      <c r="D6264" s="272" t="s">
        <v>10231</v>
      </c>
      <c r="E6264" s="272"/>
      <c r="F6264" s="273" t="s">
        <v>10243</v>
      </c>
      <c r="G6264" s="274">
        <v>30512155101</v>
      </c>
      <c r="H6264" s="273" t="s">
        <v>10244</v>
      </c>
      <c r="I6264" s="273" t="s">
        <v>9895</v>
      </c>
      <c r="J6264" s="273" t="s">
        <v>373</v>
      </c>
      <c r="K6264" s="275">
        <v>7.34</v>
      </c>
      <c r="L6264" s="275">
        <v>7.34</v>
      </c>
      <c r="M6264" s="275">
        <v>7.1349999999999998</v>
      </c>
      <c r="N6264" s="276">
        <v>2.7929155313351508</v>
      </c>
      <c r="O6264" s="273"/>
      <c r="P6264" s="273"/>
      <c r="R6264" s="289"/>
    </row>
    <row r="6265" spans="1:18" s="43" customFormat="1">
      <c r="A6265" s="271">
        <v>6262</v>
      </c>
      <c r="C6265" s="272" t="s">
        <v>745</v>
      </c>
      <c r="D6265" s="272" t="s">
        <v>10231</v>
      </c>
      <c r="E6265" s="272"/>
      <c r="F6265" s="273" t="s">
        <v>10243</v>
      </c>
      <c r="G6265" s="274">
        <v>30533115105</v>
      </c>
      <c r="H6265" s="273" t="s">
        <v>10245</v>
      </c>
      <c r="I6265" s="273" t="s">
        <v>9895</v>
      </c>
      <c r="J6265" s="273" t="s">
        <v>373</v>
      </c>
      <c r="K6265" s="275">
        <v>11.58708</v>
      </c>
      <c r="L6265" s="275">
        <v>11.58708</v>
      </c>
      <c r="M6265" s="275">
        <v>11.23246</v>
      </c>
      <c r="N6265" s="276">
        <v>3.0604777044777509</v>
      </c>
      <c r="O6265" s="273"/>
      <c r="P6265" s="273"/>
      <c r="R6265" s="289"/>
    </row>
    <row r="6266" spans="1:18" s="43" customFormat="1">
      <c r="A6266" s="271">
        <v>6263</v>
      </c>
      <c r="C6266" s="272" t="s">
        <v>745</v>
      </c>
      <c r="D6266" s="272" t="s">
        <v>10231</v>
      </c>
      <c r="E6266" s="272"/>
      <c r="F6266" s="273" t="s">
        <v>10243</v>
      </c>
      <c r="G6266" s="274">
        <v>30533115108</v>
      </c>
      <c r="H6266" s="273" t="s">
        <v>10246</v>
      </c>
      <c r="I6266" s="273" t="s">
        <v>9895</v>
      </c>
      <c r="J6266" s="273" t="s">
        <v>373</v>
      </c>
      <c r="K6266" s="275">
        <v>5.6835000000000004</v>
      </c>
      <c r="L6266" s="275">
        <v>5.6835000000000004</v>
      </c>
      <c r="M6266" s="275">
        <v>5.5094000000000003</v>
      </c>
      <c r="N6266" s="276">
        <v>3.0632532770300016</v>
      </c>
      <c r="O6266" s="273"/>
      <c r="P6266" s="273"/>
      <c r="R6266" s="289"/>
    </row>
    <row r="6267" spans="1:18" s="43" customFormat="1">
      <c r="A6267" s="271">
        <v>6264</v>
      </c>
      <c r="C6267" s="272" t="s">
        <v>745</v>
      </c>
      <c r="D6267" s="272" t="s">
        <v>10231</v>
      </c>
      <c r="E6267" s="272"/>
      <c r="F6267" s="273" t="s">
        <v>10243</v>
      </c>
      <c r="G6267" s="274">
        <v>30533115107</v>
      </c>
      <c r="H6267" s="273" t="s">
        <v>10247</v>
      </c>
      <c r="I6267" s="273" t="s">
        <v>9895</v>
      </c>
      <c r="J6267" s="273" t="s">
        <v>373</v>
      </c>
      <c r="K6267" s="275">
        <v>6.1029000000000231</v>
      </c>
      <c r="L6267" s="275">
        <v>6.1029000000000231</v>
      </c>
      <c r="M6267" s="275">
        <v>5.8263999999999996</v>
      </c>
      <c r="N6267" s="276">
        <v>4.5306329777650376</v>
      </c>
      <c r="O6267" s="273"/>
      <c r="P6267" s="273"/>
      <c r="R6267" s="289"/>
    </row>
    <row r="6268" spans="1:18" s="43" customFormat="1">
      <c r="A6268" s="271">
        <v>6265</v>
      </c>
      <c r="C6268" s="272" t="s">
        <v>745</v>
      </c>
      <c r="D6268" s="272" t="s">
        <v>10231</v>
      </c>
      <c r="E6268" s="272"/>
      <c r="F6268" s="273" t="s">
        <v>10248</v>
      </c>
      <c r="G6268" s="274">
        <v>30511215101</v>
      </c>
      <c r="H6268" s="282" t="s">
        <v>10249</v>
      </c>
      <c r="I6268" s="273" t="s">
        <v>9895</v>
      </c>
      <c r="J6268" s="273" t="s">
        <v>373</v>
      </c>
      <c r="K6268" s="275">
        <v>2.2311316000000003</v>
      </c>
      <c r="L6268" s="275">
        <v>2.2311316000000003</v>
      </c>
      <c r="M6268" s="275">
        <v>2.1736</v>
      </c>
      <c r="N6268" s="276">
        <v>2.5785838898969624</v>
      </c>
      <c r="O6268" s="273"/>
      <c r="P6268" s="273"/>
      <c r="R6268" s="289"/>
    </row>
    <row r="6269" spans="1:18" s="43" customFormat="1">
      <c r="A6269" s="271">
        <v>6266</v>
      </c>
      <c r="C6269" s="272" t="s">
        <v>745</v>
      </c>
      <c r="D6269" s="272" t="s">
        <v>10231</v>
      </c>
      <c r="E6269" s="272"/>
      <c r="F6269" s="273" t="s">
        <v>10248</v>
      </c>
      <c r="G6269" s="274">
        <v>30511215102</v>
      </c>
      <c r="H6269" s="282" t="s">
        <v>10250</v>
      </c>
      <c r="I6269" s="273" t="s">
        <v>9895</v>
      </c>
      <c r="J6269" s="273" t="s">
        <v>373</v>
      </c>
      <c r="K6269" s="275">
        <v>10.281358999999998</v>
      </c>
      <c r="L6269" s="275">
        <v>10.281358999999998</v>
      </c>
      <c r="M6269" s="275">
        <v>9.9373199999999997</v>
      </c>
      <c r="N6269" s="276">
        <v>3.3462405115899436</v>
      </c>
      <c r="O6269" s="273"/>
      <c r="P6269" s="273"/>
      <c r="R6269" s="289"/>
    </row>
    <row r="6270" spans="1:18" s="43" customFormat="1">
      <c r="A6270" s="271">
        <v>6267</v>
      </c>
      <c r="C6270" s="272" t="s">
        <v>745</v>
      </c>
      <c r="D6270" s="272" t="s">
        <v>10231</v>
      </c>
      <c r="E6270" s="272"/>
      <c r="F6270" s="273" t="s">
        <v>10248</v>
      </c>
      <c r="G6270" s="274">
        <v>30511215103</v>
      </c>
      <c r="H6270" s="282" t="s">
        <v>10251</v>
      </c>
      <c r="I6270" s="273" t="s">
        <v>9895</v>
      </c>
      <c r="J6270" s="273" t="s">
        <v>373</v>
      </c>
      <c r="K6270" s="275">
        <v>2.0792457999999967</v>
      </c>
      <c r="L6270" s="275">
        <v>2.0792457999999967</v>
      </c>
      <c r="M6270" s="275">
        <v>2.0306000000000002</v>
      </c>
      <c r="N6270" s="276">
        <v>2.3395887104832243</v>
      </c>
      <c r="O6270" s="273"/>
      <c r="P6270" s="273"/>
      <c r="R6270" s="289"/>
    </row>
    <row r="6271" spans="1:18" s="43" customFormat="1">
      <c r="A6271" s="271">
        <v>6268</v>
      </c>
      <c r="C6271" s="272" t="s">
        <v>745</v>
      </c>
      <c r="D6271" s="272" t="s">
        <v>10231</v>
      </c>
      <c r="E6271" s="272"/>
      <c r="F6271" s="273" t="s">
        <v>10252</v>
      </c>
      <c r="G6271" s="274">
        <v>30512155101</v>
      </c>
      <c r="H6271" s="282" t="s">
        <v>10253</v>
      </c>
      <c r="I6271" s="273" t="s">
        <v>9895</v>
      </c>
      <c r="J6271" s="273" t="s">
        <v>373</v>
      </c>
      <c r="K6271" s="275">
        <v>4.7025242</v>
      </c>
      <c r="L6271" s="275">
        <v>4.7025242</v>
      </c>
      <c r="M6271" s="275">
        <v>4.5750000000000002</v>
      </c>
      <c r="N6271" s="276">
        <v>2.7118244282506798</v>
      </c>
      <c r="O6271" s="273"/>
      <c r="P6271" s="273"/>
      <c r="R6271" s="289"/>
    </row>
    <row r="6272" spans="1:18" s="43" customFormat="1">
      <c r="A6272" s="271">
        <v>6269</v>
      </c>
      <c r="C6272" s="272" t="s">
        <v>745</v>
      </c>
      <c r="D6272" s="272" t="s">
        <v>10231</v>
      </c>
      <c r="E6272" s="272"/>
      <c r="F6272" s="273" t="s">
        <v>10252</v>
      </c>
      <c r="G6272" s="274">
        <v>30512155103</v>
      </c>
      <c r="H6272" s="282" t="s">
        <v>10254</v>
      </c>
      <c r="I6272" s="273" t="s">
        <v>9895</v>
      </c>
      <c r="J6272" s="273" t="s">
        <v>373</v>
      </c>
      <c r="K6272" s="275">
        <v>8.4626331999999973</v>
      </c>
      <c r="L6272" s="275">
        <v>8.4626331999999973</v>
      </c>
      <c r="M6272" s="275">
        <v>8.2202000000000002</v>
      </c>
      <c r="N6272" s="276">
        <v>2.8647490003465728</v>
      </c>
      <c r="O6272" s="273"/>
      <c r="P6272" s="273"/>
      <c r="R6272" s="289"/>
    </row>
    <row r="6273" spans="1:18" s="43" customFormat="1">
      <c r="A6273" s="271">
        <v>6270</v>
      </c>
      <c r="C6273" s="272" t="s">
        <v>745</v>
      </c>
      <c r="D6273" s="272" t="s">
        <v>10231</v>
      </c>
      <c r="E6273" s="272"/>
      <c r="F6273" s="273" t="s">
        <v>10252</v>
      </c>
      <c r="G6273" s="274">
        <v>30512155102</v>
      </c>
      <c r="H6273" s="282" t="s">
        <v>10255</v>
      </c>
      <c r="I6273" s="273" t="s">
        <v>9895</v>
      </c>
      <c r="J6273" s="273" t="s">
        <v>373</v>
      </c>
      <c r="K6273" s="275">
        <v>5.2821411999999981</v>
      </c>
      <c r="L6273" s="275">
        <v>5.2821411999999981</v>
      </c>
      <c r="M6273" s="275">
        <v>5.1584400000000006</v>
      </c>
      <c r="N6273" s="276">
        <v>2.3418760558691152</v>
      </c>
      <c r="O6273" s="273"/>
      <c r="P6273" s="273"/>
      <c r="R6273" s="289"/>
    </row>
    <row r="6274" spans="1:18" s="43" customFormat="1">
      <c r="A6274" s="271">
        <v>6271</v>
      </c>
      <c r="C6274" s="272" t="s">
        <v>745</v>
      </c>
      <c r="D6274" s="272" t="s">
        <v>10231</v>
      </c>
      <c r="E6274" s="272"/>
      <c r="F6274" s="273" t="s">
        <v>10252</v>
      </c>
      <c r="G6274" s="274" t="s">
        <v>10256</v>
      </c>
      <c r="H6274" s="282" t="s">
        <v>10257</v>
      </c>
      <c r="I6274" s="273" t="s">
        <v>9895</v>
      </c>
      <c r="J6274" s="273" t="s">
        <v>373</v>
      </c>
      <c r="K6274" s="275">
        <v>5.8856000000000055</v>
      </c>
      <c r="L6274" s="275">
        <v>5.8856000000000055</v>
      </c>
      <c r="M6274" s="275">
        <v>5.5792000000000002</v>
      </c>
      <c r="N6274" s="276">
        <v>5.2059263286666617</v>
      </c>
      <c r="O6274" s="273"/>
      <c r="P6274" s="273"/>
      <c r="R6274" s="289"/>
    </row>
    <row r="6275" spans="1:18" s="43" customFormat="1">
      <c r="A6275" s="271">
        <v>6272</v>
      </c>
      <c r="C6275" s="272" t="s">
        <v>745</v>
      </c>
      <c r="D6275" s="272" t="s">
        <v>10258</v>
      </c>
      <c r="E6275" s="272"/>
      <c r="F6275" s="273" t="s">
        <v>10259</v>
      </c>
      <c r="G6275" s="274" t="s">
        <v>10260</v>
      </c>
      <c r="H6275" s="282" t="s">
        <v>10261</v>
      </c>
      <c r="I6275" s="273" t="s">
        <v>9895</v>
      </c>
      <c r="J6275" s="273" t="s">
        <v>373</v>
      </c>
      <c r="K6275" s="275">
        <v>8.3595600000000001</v>
      </c>
      <c r="L6275" s="275">
        <v>8.3595600000000001</v>
      </c>
      <c r="M6275" s="275">
        <v>8.157</v>
      </c>
      <c r="N6275" s="276">
        <v>2.4230940384422155</v>
      </c>
      <c r="O6275" s="273"/>
      <c r="P6275" s="273"/>
      <c r="R6275" s="289"/>
    </row>
    <row r="6276" spans="1:18" s="43" customFormat="1">
      <c r="A6276" s="271">
        <v>6273</v>
      </c>
      <c r="C6276" s="272" t="s">
        <v>745</v>
      </c>
      <c r="D6276" s="272" t="s">
        <v>10258</v>
      </c>
      <c r="E6276" s="272"/>
      <c r="F6276" s="273" t="s">
        <v>10259</v>
      </c>
      <c r="G6276" s="274">
        <v>30511136109</v>
      </c>
      <c r="H6276" s="282" t="s">
        <v>10262</v>
      </c>
      <c r="I6276" s="273" t="s">
        <v>9895</v>
      </c>
      <c r="J6276" s="273" t="s">
        <v>373</v>
      </c>
      <c r="K6276" s="275">
        <v>0</v>
      </c>
      <c r="L6276" s="275">
        <v>0</v>
      </c>
      <c r="M6276" s="275">
        <v>0</v>
      </c>
      <c r="N6276" s="276" t="e">
        <v>#DIV/0!</v>
      </c>
      <c r="O6276" s="273"/>
      <c r="P6276" s="273"/>
      <c r="Q6276" s="11" t="s">
        <v>9931</v>
      </c>
      <c r="R6276" s="289"/>
    </row>
    <row r="6277" spans="1:18" s="43" customFormat="1">
      <c r="A6277" s="271">
        <v>6274</v>
      </c>
      <c r="C6277" s="272" t="s">
        <v>745</v>
      </c>
      <c r="D6277" s="272" t="s">
        <v>10258</v>
      </c>
      <c r="E6277" s="272"/>
      <c r="F6277" s="273" t="s">
        <v>10259</v>
      </c>
      <c r="G6277" s="274">
        <v>30511136111</v>
      </c>
      <c r="H6277" s="282" t="s">
        <v>10263</v>
      </c>
      <c r="I6277" s="273" t="s">
        <v>10133</v>
      </c>
      <c r="J6277" s="273" t="s">
        <v>373</v>
      </c>
      <c r="K6277" s="275">
        <v>2.2340579999999988</v>
      </c>
      <c r="L6277" s="275">
        <v>2.2340579999999988</v>
      </c>
      <c r="M6277" s="275">
        <v>2.200199</v>
      </c>
      <c r="N6277" s="276">
        <v>1.5155828541604011</v>
      </c>
      <c r="O6277" s="273"/>
      <c r="P6277" s="273"/>
      <c r="R6277" s="289"/>
    </row>
    <row r="6278" spans="1:18" s="43" customFormat="1">
      <c r="A6278" s="271">
        <v>6275</v>
      </c>
      <c r="C6278" s="272" t="s">
        <v>745</v>
      </c>
      <c r="D6278" s="272" t="s">
        <v>10258</v>
      </c>
      <c r="E6278" s="272"/>
      <c r="F6278" s="273" t="s">
        <v>10259</v>
      </c>
      <c r="G6278" s="274">
        <v>30511136110</v>
      </c>
      <c r="H6278" s="282" t="s">
        <v>10264</v>
      </c>
      <c r="I6278" s="273" t="s">
        <v>9895</v>
      </c>
      <c r="J6278" s="273" t="s">
        <v>373</v>
      </c>
      <c r="K6278" s="275">
        <v>5.2442239999999991</v>
      </c>
      <c r="L6278" s="275">
        <v>5.2442239999999991</v>
      </c>
      <c r="M6278" s="275">
        <v>5.1281400000000001</v>
      </c>
      <c r="N6278" s="276">
        <v>2.2135591462149402</v>
      </c>
      <c r="O6278" s="273"/>
      <c r="P6278" s="273"/>
      <c r="R6278" s="289"/>
    </row>
    <row r="6279" spans="1:18" s="43" customFormat="1">
      <c r="A6279" s="271">
        <v>6276</v>
      </c>
      <c r="C6279" s="272" t="s">
        <v>745</v>
      </c>
      <c r="D6279" s="272" t="s">
        <v>10258</v>
      </c>
      <c r="E6279" s="272"/>
      <c r="F6279" s="273" t="s">
        <v>10265</v>
      </c>
      <c r="G6279" s="274">
        <v>30561125101</v>
      </c>
      <c r="H6279" s="282" t="s">
        <v>10266</v>
      </c>
      <c r="I6279" s="273" t="s">
        <v>9895</v>
      </c>
      <c r="J6279" s="273" t="s">
        <v>373</v>
      </c>
      <c r="K6279" s="275">
        <v>7.3423671000000033</v>
      </c>
      <c r="L6279" s="275">
        <v>7.3423671000000033</v>
      </c>
      <c r="M6279" s="275">
        <v>7.1677939999999998</v>
      </c>
      <c r="N6279" s="276">
        <v>2.377613344884423</v>
      </c>
      <c r="O6279" s="273"/>
      <c r="P6279" s="273"/>
      <c r="R6279" s="289"/>
    </row>
    <row r="6280" spans="1:18" s="43" customFormat="1">
      <c r="A6280" s="271">
        <v>6277</v>
      </c>
      <c r="C6280" s="272" t="s">
        <v>745</v>
      </c>
      <c r="D6280" s="272" t="s">
        <v>10258</v>
      </c>
      <c r="E6280" s="272"/>
      <c r="F6280" s="273" t="s">
        <v>10265</v>
      </c>
      <c r="G6280" s="274">
        <v>30561125102</v>
      </c>
      <c r="H6280" s="282" t="s">
        <v>10267</v>
      </c>
      <c r="I6280" s="273" t="s">
        <v>9895</v>
      </c>
      <c r="J6280" s="273" t="s">
        <v>373</v>
      </c>
      <c r="K6280" s="275">
        <v>11.939034799999993</v>
      </c>
      <c r="L6280" s="275">
        <v>11.939034799999993</v>
      </c>
      <c r="M6280" s="275">
        <v>11.641235</v>
      </c>
      <c r="N6280" s="276">
        <v>2.4943373144367835</v>
      </c>
      <c r="O6280" s="273"/>
      <c r="P6280" s="273"/>
      <c r="R6280" s="289"/>
    </row>
    <row r="6281" spans="1:18" s="43" customFormat="1">
      <c r="A6281" s="271">
        <v>6278</v>
      </c>
      <c r="C6281" s="272" t="s">
        <v>745</v>
      </c>
      <c r="D6281" s="272" t="s">
        <v>10258</v>
      </c>
      <c r="E6281" s="272"/>
      <c r="F6281" s="273" t="s">
        <v>10265</v>
      </c>
      <c r="G6281" s="274">
        <v>30561125103</v>
      </c>
      <c r="H6281" s="282" t="s">
        <v>10268</v>
      </c>
      <c r="I6281" s="273" t="s">
        <v>9895</v>
      </c>
      <c r="J6281" s="273" t="s">
        <v>373</v>
      </c>
      <c r="K6281" s="275">
        <v>2.9592572499999972</v>
      </c>
      <c r="L6281" s="275">
        <v>2.9592572499999972</v>
      </c>
      <c r="M6281" s="275">
        <v>2.9221200000000001</v>
      </c>
      <c r="N6281" s="276">
        <v>1.2549517281742628</v>
      </c>
      <c r="O6281" s="273"/>
      <c r="P6281" s="273"/>
      <c r="R6281" s="289"/>
    </row>
    <row r="6282" spans="1:18" s="43" customFormat="1">
      <c r="A6282" s="271">
        <v>6279</v>
      </c>
      <c r="C6282" s="272" t="s">
        <v>745</v>
      </c>
      <c r="D6282" s="272" t="s">
        <v>10258</v>
      </c>
      <c r="E6282" s="272"/>
      <c r="F6282" s="273" t="s">
        <v>10265</v>
      </c>
      <c r="G6282" s="274">
        <v>30561125104</v>
      </c>
      <c r="H6282" s="282" t="s">
        <v>10269</v>
      </c>
      <c r="I6282" s="273" t="s">
        <v>9895</v>
      </c>
      <c r="J6282" s="273" t="s">
        <v>373</v>
      </c>
      <c r="K6282" s="275">
        <v>6.1187335999999997</v>
      </c>
      <c r="L6282" s="275">
        <v>6.1187335999999997</v>
      </c>
      <c r="M6282" s="275">
        <v>5.9935799999999997</v>
      </c>
      <c r="N6282" s="276">
        <v>2.0454167182568628</v>
      </c>
      <c r="O6282" s="273"/>
      <c r="P6282" s="273"/>
      <c r="R6282" s="289"/>
    </row>
    <row r="6283" spans="1:18" s="43" customFormat="1">
      <c r="A6283" s="271">
        <v>6280</v>
      </c>
      <c r="C6283" s="272" t="s">
        <v>745</v>
      </c>
      <c r="D6283" s="272" t="s">
        <v>10258</v>
      </c>
      <c r="E6283" s="272"/>
      <c r="F6283" s="273" t="s">
        <v>10270</v>
      </c>
      <c r="G6283" s="274">
        <v>30562125101</v>
      </c>
      <c r="H6283" s="282" t="s">
        <v>10271</v>
      </c>
      <c r="I6283" s="273" t="s">
        <v>9895</v>
      </c>
      <c r="J6283" s="273" t="s">
        <v>373</v>
      </c>
      <c r="K6283" s="275">
        <v>6.9046799999999999</v>
      </c>
      <c r="L6283" s="275">
        <v>6.9046799999999999</v>
      </c>
      <c r="M6283" s="275">
        <v>6.770999999999999</v>
      </c>
      <c r="N6283" s="276">
        <v>1.9360781383062056</v>
      </c>
      <c r="O6283" s="273"/>
      <c r="P6283" s="273"/>
      <c r="R6283" s="289"/>
    </row>
    <row r="6284" spans="1:18" s="43" customFormat="1">
      <c r="A6284" s="271">
        <v>6281</v>
      </c>
      <c r="C6284" s="272" t="s">
        <v>745</v>
      </c>
      <c r="D6284" s="272" t="s">
        <v>10258</v>
      </c>
      <c r="E6284" s="272"/>
      <c r="F6284" s="273" t="s">
        <v>10270</v>
      </c>
      <c r="G6284" s="274">
        <v>30562125102</v>
      </c>
      <c r="H6284" s="282" t="s">
        <v>10272</v>
      </c>
      <c r="I6284" s="273" t="s">
        <v>9895</v>
      </c>
      <c r="J6284" s="273" t="s">
        <v>373</v>
      </c>
      <c r="K6284" s="275">
        <v>7.18</v>
      </c>
      <c r="L6284" s="275">
        <v>7.18</v>
      </c>
      <c r="M6284" s="275">
        <v>7.0350000000000001</v>
      </c>
      <c r="N6284" s="276">
        <v>2.0194986072423338</v>
      </c>
      <c r="O6284" s="273"/>
      <c r="P6284" s="273"/>
      <c r="R6284" s="289"/>
    </row>
    <row r="6285" spans="1:18" s="43" customFormat="1">
      <c r="A6285" s="271">
        <v>6282</v>
      </c>
      <c r="C6285" s="272" t="s">
        <v>745</v>
      </c>
      <c r="D6285" s="272" t="s">
        <v>10258</v>
      </c>
      <c r="E6285" s="272"/>
      <c r="F6285" s="273" t="s">
        <v>10270</v>
      </c>
      <c r="G6285" s="274">
        <v>30562125103</v>
      </c>
      <c r="H6285" s="282" t="s">
        <v>1277</v>
      </c>
      <c r="I6285" s="273" t="s">
        <v>9895</v>
      </c>
      <c r="J6285" s="273" t="s">
        <v>373</v>
      </c>
      <c r="K6285" s="275">
        <v>3.5345</v>
      </c>
      <c r="L6285" s="275">
        <v>3.5345</v>
      </c>
      <c r="M6285" s="275">
        <v>3.4870000000000001</v>
      </c>
      <c r="N6285" s="276">
        <v>1.3438958834347114</v>
      </c>
      <c r="O6285" s="273"/>
      <c r="P6285" s="273"/>
      <c r="R6285" s="289"/>
    </row>
    <row r="6286" spans="1:18" s="43" customFormat="1">
      <c r="A6286" s="271">
        <v>6283</v>
      </c>
      <c r="C6286" s="272" t="s">
        <v>745</v>
      </c>
      <c r="D6286" s="272" t="s">
        <v>10258</v>
      </c>
      <c r="E6286" s="272"/>
      <c r="F6286" s="273" t="s">
        <v>10270</v>
      </c>
      <c r="G6286" s="274">
        <v>30562125104</v>
      </c>
      <c r="H6286" s="282" t="s">
        <v>10273</v>
      </c>
      <c r="I6286" s="273" t="s">
        <v>9895</v>
      </c>
      <c r="J6286" s="273" t="s">
        <v>373</v>
      </c>
      <c r="K6286" s="275">
        <v>3.7810000000000001</v>
      </c>
      <c r="L6286" s="275">
        <v>3.7810000000000001</v>
      </c>
      <c r="M6286" s="275">
        <v>3.7270000000000003</v>
      </c>
      <c r="N6286" s="276">
        <v>1.4281935995768269</v>
      </c>
      <c r="O6286" s="273"/>
      <c r="P6286" s="273"/>
      <c r="R6286" s="289"/>
    </row>
    <row r="6287" spans="1:18" s="43" customFormat="1">
      <c r="A6287" s="271">
        <v>6284</v>
      </c>
      <c r="C6287" s="272" t="s">
        <v>745</v>
      </c>
      <c r="D6287" s="272" t="s">
        <v>10258</v>
      </c>
      <c r="E6287" s="272"/>
      <c r="F6287" s="273" t="s">
        <v>10274</v>
      </c>
      <c r="G6287" s="274">
        <v>30561116101</v>
      </c>
      <c r="H6287" s="282" t="s">
        <v>10275</v>
      </c>
      <c r="I6287" s="273" t="s">
        <v>9895</v>
      </c>
      <c r="J6287" s="273" t="s">
        <v>373</v>
      </c>
      <c r="K6287" s="275">
        <v>10.886320000000001</v>
      </c>
      <c r="L6287" s="275">
        <v>10.886320000000001</v>
      </c>
      <c r="M6287" s="275">
        <v>10.70087</v>
      </c>
      <c r="N6287" s="276">
        <v>1.7035141351714924</v>
      </c>
      <c r="O6287" s="273"/>
      <c r="P6287" s="273"/>
      <c r="R6287" s="289"/>
    </row>
    <row r="6288" spans="1:18" s="43" customFormat="1">
      <c r="A6288" s="271">
        <v>6285</v>
      </c>
      <c r="C6288" s="272" t="s">
        <v>745</v>
      </c>
      <c r="D6288" s="272" t="s">
        <v>1260</v>
      </c>
      <c r="E6288" s="272"/>
      <c r="F6288" s="273" t="s">
        <v>10276</v>
      </c>
      <c r="G6288" s="274" t="s">
        <v>10277</v>
      </c>
      <c r="H6288" s="282" t="s">
        <v>10278</v>
      </c>
      <c r="I6288" s="273" t="s">
        <v>9895</v>
      </c>
      <c r="J6288" s="273" t="s">
        <v>373</v>
      </c>
      <c r="K6288" s="275">
        <v>9.8905990000000017</v>
      </c>
      <c r="L6288" s="275">
        <v>9.8905990000000017</v>
      </c>
      <c r="M6288" s="275">
        <v>9.7018024997000012</v>
      </c>
      <c r="N6288" s="276">
        <v>1.9088479909053078</v>
      </c>
      <c r="O6288" s="273"/>
      <c r="P6288" s="273"/>
      <c r="R6288" s="289"/>
    </row>
    <row r="6289" spans="1:18" s="43" customFormat="1">
      <c r="A6289" s="271">
        <v>6286</v>
      </c>
      <c r="C6289" s="272" t="s">
        <v>745</v>
      </c>
      <c r="D6289" s="272" t="s">
        <v>1260</v>
      </c>
      <c r="E6289" s="272"/>
      <c r="F6289" s="273" t="s">
        <v>10279</v>
      </c>
      <c r="G6289" s="274" t="s">
        <v>10280</v>
      </c>
      <c r="H6289" s="282" t="s">
        <v>10281</v>
      </c>
      <c r="I6289" s="273" t="s">
        <v>9895</v>
      </c>
      <c r="J6289" s="273" t="s">
        <v>373</v>
      </c>
      <c r="K6289" s="275">
        <v>11.759799999999998</v>
      </c>
      <c r="L6289" s="275">
        <v>11.759799999999998</v>
      </c>
      <c r="M6289" s="275">
        <v>11.42862006</v>
      </c>
      <c r="N6289" s="276">
        <v>2.8162038470041875</v>
      </c>
      <c r="O6289" s="273"/>
      <c r="P6289" s="273"/>
      <c r="R6289" s="289"/>
    </row>
    <row r="6290" spans="1:18" s="43" customFormat="1">
      <c r="A6290" s="271">
        <v>6287</v>
      </c>
      <c r="C6290" s="272" t="s">
        <v>745</v>
      </c>
      <c r="D6290" s="272" t="s">
        <v>1260</v>
      </c>
      <c r="E6290" s="272"/>
      <c r="F6290" s="273" t="s">
        <v>10279</v>
      </c>
      <c r="G6290" s="274" t="s">
        <v>10282</v>
      </c>
      <c r="H6290" s="282" t="s">
        <v>10283</v>
      </c>
      <c r="I6290" s="273" t="s">
        <v>9895</v>
      </c>
      <c r="J6290" s="273" t="s">
        <v>373</v>
      </c>
      <c r="K6290" s="275">
        <v>16.278400000000005</v>
      </c>
      <c r="L6290" s="275">
        <v>16.278400000000005</v>
      </c>
      <c r="M6290" s="275">
        <v>16.032887420000005</v>
      </c>
      <c r="N6290" s="276">
        <v>1.5082107578140338</v>
      </c>
      <c r="O6290" s="273"/>
      <c r="P6290" s="273"/>
      <c r="R6290" s="289"/>
    </row>
    <row r="6291" spans="1:18" s="43" customFormat="1">
      <c r="A6291" s="271">
        <v>6288</v>
      </c>
      <c r="C6291" s="272" t="s">
        <v>745</v>
      </c>
      <c r="D6291" s="272" t="s">
        <v>1260</v>
      </c>
      <c r="E6291" s="272"/>
      <c r="F6291" s="273" t="s">
        <v>10284</v>
      </c>
      <c r="G6291" s="274" t="s">
        <v>10285</v>
      </c>
      <c r="H6291" s="282" t="s">
        <v>10286</v>
      </c>
      <c r="I6291" s="273" t="s">
        <v>9895</v>
      </c>
      <c r="J6291" s="273" t="s">
        <v>373</v>
      </c>
      <c r="K6291" s="275">
        <v>1.78E-2</v>
      </c>
      <c r="L6291" s="275">
        <v>1.78E-2</v>
      </c>
      <c r="M6291" s="275">
        <v>1.7494679999999999E-2</v>
      </c>
      <c r="N6291" s="276">
        <v>1.7152808988764119</v>
      </c>
      <c r="O6291" s="273"/>
      <c r="P6291" s="273"/>
      <c r="R6291" s="289"/>
    </row>
    <row r="6292" spans="1:18" s="43" customFormat="1">
      <c r="A6292" s="271">
        <v>6289</v>
      </c>
      <c r="C6292" s="272" t="s">
        <v>745</v>
      </c>
      <c r="D6292" s="272" t="s">
        <v>1260</v>
      </c>
      <c r="E6292" s="272"/>
      <c r="F6292" s="273" t="s">
        <v>10274</v>
      </c>
      <c r="G6292" s="274">
        <v>30561116102</v>
      </c>
      <c r="H6292" s="282" t="s">
        <v>10287</v>
      </c>
      <c r="I6292" s="273" t="s">
        <v>9995</v>
      </c>
      <c r="J6292" s="273" t="s">
        <v>373</v>
      </c>
      <c r="K6292" s="275">
        <v>11.64040000000001</v>
      </c>
      <c r="L6292" s="275">
        <v>11.64040000000001</v>
      </c>
      <c r="M6292" s="275">
        <v>11.330274000000008</v>
      </c>
      <c r="N6292" s="276">
        <v>2.6642211607848685</v>
      </c>
      <c r="O6292" s="273"/>
      <c r="P6292" s="273"/>
      <c r="R6292" s="289"/>
    </row>
    <row r="6293" spans="1:18" s="43" customFormat="1">
      <c r="A6293" s="271">
        <v>6290</v>
      </c>
      <c r="C6293" s="272" t="s">
        <v>745</v>
      </c>
      <c r="D6293" s="272" t="s">
        <v>1260</v>
      </c>
      <c r="E6293" s="272"/>
      <c r="F6293" s="273" t="s">
        <v>10274</v>
      </c>
      <c r="G6293" s="274">
        <v>30561116103</v>
      </c>
      <c r="H6293" s="282" t="s">
        <v>10288</v>
      </c>
      <c r="I6293" s="273" t="s">
        <v>9895</v>
      </c>
      <c r="J6293" s="273" t="s">
        <v>373</v>
      </c>
      <c r="K6293" s="275">
        <v>21.822700000000001</v>
      </c>
      <c r="L6293" s="275">
        <v>21.822700000000001</v>
      </c>
      <c r="M6293" s="275">
        <v>21.29584191</v>
      </c>
      <c r="N6293" s="276">
        <v>2.4142662915221353</v>
      </c>
      <c r="O6293" s="273"/>
      <c r="P6293" s="273"/>
      <c r="R6293" s="289"/>
    </row>
    <row r="6294" spans="1:18" s="43" customFormat="1">
      <c r="A6294" s="271">
        <v>6291</v>
      </c>
      <c r="C6294" s="272" t="s">
        <v>745</v>
      </c>
      <c r="D6294" s="272" t="s">
        <v>1260</v>
      </c>
      <c r="E6294" s="272"/>
      <c r="F6294" s="273" t="s">
        <v>10274</v>
      </c>
      <c r="G6294" s="274">
        <v>30561116105</v>
      </c>
      <c r="H6294" s="282" t="s">
        <v>1298</v>
      </c>
      <c r="I6294" s="273" t="s">
        <v>1298</v>
      </c>
      <c r="J6294" s="273" t="s">
        <v>373</v>
      </c>
      <c r="K6294" s="275">
        <v>17.177099999999978</v>
      </c>
      <c r="L6294" s="275">
        <v>17.177099999999978</v>
      </c>
      <c r="M6294" s="275">
        <v>16.858196769999978</v>
      </c>
      <c r="N6294" s="276">
        <v>1.8565603623428895</v>
      </c>
      <c r="O6294" s="273"/>
      <c r="P6294" s="273"/>
      <c r="R6294" s="289"/>
    </row>
    <row r="6295" spans="1:18" s="43" customFormat="1">
      <c r="A6295" s="271">
        <v>6292</v>
      </c>
      <c r="C6295" s="272" t="s">
        <v>745</v>
      </c>
      <c r="D6295" s="272" t="s">
        <v>1260</v>
      </c>
      <c r="E6295" s="272"/>
      <c r="F6295" s="273" t="s">
        <v>10274</v>
      </c>
      <c r="G6295" s="274">
        <v>30561116104</v>
      </c>
      <c r="H6295" s="282" t="s">
        <v>10289</v>
      </c>
      <c r="I6295" s="273" t="s">
        <v>9895</v>
      </c>
      <c r="J6295" s="273" t="s">
        <v>373</v>
      </c>
      <c r="K6295" s="275">
        <v>21.034799999999986</v>
      </c>
      <c r="L6295" s="275">
        <v>21.034799999999986</v>
      </c>
      <c r="M6295" s="275">
        <v>20.50108045999999</v>
      </c>
      <c r="N6295" s="276">
        <v>2.537316922433285</v>
      </c>
      <c r="O6295" s="273"/>
      <c r="P6295" s="273"/>
      <c r="R6295" s="289"/>
    </row>
    <row r="6296" spans="1:18" s="43" customFormat="1">
      <c r="A6296" s="271">
        <v>6293</v>
      </c>
      <c r="C6296" s="272" t="s">
        <v>745</v>
      </c>
      <c r="D6296" s="272" t="s">
        <v>1260</v>
      </c>
      <c r="E6296" s="272"/>
      <c r="F6296" s="273" t="s">
        <v>10274</v>
      </c>
      <c r="G6296" s="274">
        <v>30561116106</v>
      </c>
      <c r="H6296" s="282" t="s">
        <v>10290</v>
      </c>
      <c r="I6296" s="273" t="s">
        <v>9895</v>
      </c>
      <c r="J6296" s="273" t="s">
        <v>373</v>
      </c>
      <c r="K6296" s="275">
        <v>9.0716000000000054</v>
      </c>
      <c r="L6296" s="275">
        <v>9.0716000000000054</v>
      </c>
      <c r="M6296" s="275">
        <v>8.8648302000000072</v>
      </c>
      <c r="N6296" s="276">
        <v>2.2793090524273349</v>
      </c>
      <c r="O6296" s="273"/>
      <c r="P6296" s="273"/>
      <c r="R6296" s="289"/>
    </row>
    <row r="6297" spans="1:18" s="43" customFormat="1" ht="69.75" customHeight="1">
      <c r="A6297" s="271">
        <v>6294</v>
      </c>
      <c r="C6297" s="272" t="s">
        <v>745</v>
      </c>
      <c r="D6297" s="272" t="s">
        <v>1260</v>
      </c>
      <c r="E6297" s="272"/>
      <c r="F6297" s="273" t="s">
        <v>10291</v>
      </c>
      <c r="G6297" s="274" t="s">
        <v>10292</v>
      </c>
      <c r="H6297" s="282" t="s">
        <v>10293</v>
      </c>
      <c r="I6297" s="273" t="s">
        <v>9895</v>
      </c>
      <c r="J6297" s="273" t="s">
        <v>373</v>
      </c>
      <c r="K6297" s="275">
        <v>7.4745999999999881</v>
      </c>
      <c r="L6297" s="275">
        <v>7.4745999999999881</v>
      </c>
      <c r="M6297" s="275">
        <v>7.3163937799999887</v>
      </c>
      <c r="N6297" s="276">
        <v>2.116584432611774</v>
      </c>
      <c r="O6297" s="273"/>
      <c r="P6297" s="273"/>
      <c r="Q6297" s="290"/>
      <c r="R6297" s="289"/>
    </row>
    <row r="6298" spans="1:18" s="43" customFormat="1">
      <c r="A6298" s="271">
        <v>6295</v>
      </c>
      <c r="C6298" s="272" t="s">
        <v>745</v>
      </c>
      <c r="D6298" s="272" t="s">
        <v>1260</v>
      </c>
      <c r="E6298" s="272"/>
      <c r="F6298" s="273" t="s">
        <v>10291</v>
      </c>
      <c r="G6298" s="274" t="s">
        <v>10294</v>
      </c>
      <c r="H6298" s="282" t="s">
        <v>10295</v>
      </c>
      <c r="I6298" s="273" t="s">
        <v>9895</v>
      </c>
      <c r="J6298" s="273" t="s">
        <v>373</v>
      </c>
      <c r="K6298" s="275">
        <v>8.5029999999999983</v>
      </c>
      <c r="L6298" s="275">
        <v>8.5029999999999983</v>
      </c>
      <c r="M6298" s="275">
        <v>8.2850068599999993</v>
      </c>
      <c r="N6298" s="276">
        <v>2.5637203339997536</v>
      </c>
      <c r="O6298" s="273"/>
      <c r="P6298" s="273"/>
      <c r="R6298" s="289"/>
    </row>
    <row r="6299" spans="1:18" s="43" customFormat="1">
      <c r="A6299" s="271">
        <v>6296</v>
      </c>
      <c r="C6299" s="272" t="s">
        <v>745</v>
      </c>
      <c r="D6299" s="272" t="s">
        <v>1260</v>
      </c>
      <c r="E6299" s="272"/>
      <c r="F6299" s="273" t="s">
        <v>10291</v>
      </c>
      <c r="G6299" s="274" t="s">
        <v>10296</v>
      </c>
      <c r="H6299" s="282" t="s">
        <v>10297</v>
      </c>
      <c r="I6299" s="273" t="s">
        <v>9895</v>
      </c>
      <c r="J6299" s="273" t="s">
        <v>373</v>
      </c>
      <c r="K6299" s="275">
        <v>11.682599999999997</v>
      </c>
      <c r="L6299" s="275">
        <v>11.682599999999997</v>
      </c>
      <c r="M6299" s="275">
        <v>11.414919179999998</v>
      </c>
      <c r="N6299" s="276">
        <v>2.2912777977504923</v>
      </c>
      <c r="O6299" s="273"/>
      <c r="P6299" s="273"/>
      <c r="R6299" s="289"/>
    </row>
    <row r="6300" spans="1:18" s="43" customFormat="1">
      <c r="A6300" s="271">
        <v>6297</v>
      </c>
      <c r="C6300" s="272" t="s">
        <v>745</v>
      </c>
      <c r="D6300" s="272" t="s">
        <v>1260</v>
      </c>
      <c r="E6300" s="272"/>
      <c r="F6300" s="273" t="s">
        <v>10291</v>
      </c>
      <c r="G6300" s="274" t="s">
        <v>10298</v>
      </c>
      <c r="H6300" s="282" t="s">
        <v>1339</v>
      </c>
      <c r="I6300" s="273" t="s">
        <v>9895</v>
      </c>
      <c r="J6300" s="273" t="s">
        <v>373</v>
      </c>
      <c r="K6300" s="275">
        <v>7.9504000000000019</v>
      </c>
      <c r="L6300" s="275">
        <v>7.9504000000000019</v>
      </c>
      <c r="M6300" s="275">
        <v>7.7482608400000004</v>
      </c>
      <c r="N6300" s="276">
        <v>2.5425030187160584</v>
      </c>
      <c r="O6300" s="273"/>
      <c r="P6300" s="273"/>
      <c r="R6300" s="289"/>
    </row>
    <row r="6301" spans="1:18" s="43" customFormat="1">
      <c r="A6301" s="271">
        <v>6298</v>
      </c>
      <c r="C6301" s="272" t="s">
        <v>745</v>
      </c>
      <c r="D6301" s="272" t="s">
        <v>1260</v>
      </c>
      <c r="E6301" s="272"/>
      <c r="F6301" s="273" t="s">
        <v>10291</v>
      </c>
      <c r="G6301" s="274" t="s">
        <v>10299</v>
      </c>
      <c r="H6301" s="282" t="s">
        <v>10300</v>
      </c>
      <c r="I6301" s="273" t="s">
        <v>9895</v>
      </c>
      <c r="J6301" s="273" t="s">
        <v>373</v>
      </c>
      <c r="K6301" s="275">
        <v>16.291199999999989</v>
      </c>
      <c r="L6301" s="275">
        <v>16.291199999999989</v>
      </c>
      <c r="M6301" s="275">
        <v>15.834009399999989</v>
      </c>
      <c r="N6301" s="276">
        <v>2.8063653997250104</v>
      </c>
      <c r="O6301" s="273"/>
      <c r="P6301" s="273"/>
      <c r="R6301" s="289"/>
    </row>
    <row r="6302" spans="1:18" s="43" customFormat="1">
      <c r="A6302" s="271">
        <v>6299</v>
      </c>
      <c r="C6302" s="272" t="s">
        <v>745</v>
      </c>
      <c r="D6302" s="272" t="s">
        <v>1260</v>
      </c>
      <c r="E6302" s="272"/>
      <c r="F6302" s="273" t="s">
        <v>10301</v>
      </c>
      <c r="G6302" s="274" t="s">
        <v>10302</v>
      </c>
      <c r="H6302" s="282" t="s">
        <v>1261</v>
      </c>
      <c r="I6302" s="273" t="s">
        <v>9895</v>
      </c>
      <c r="J6302" s="273" t="s">
        <v>373</v>
      </c>
      <c r="K6302" s="275">
        <v>14.104400000000002</v>
      </c>
      <c r="L6302" s="275">
        <v>14.104400000000002</v>
      </c>
      <c r="M6302" s="275">
        <v>13.722706249999998</v>
      </c>
      <c r="N6302" s="276">
        <v>2.706203383341395</v>
      </c>
      <c r="O6302" s="273"/>
      <c r="P6302" s="273"/>
      <c r="R6302" s="289"/>
    </row>
    <row r="6303" spans="1:18" s="43" customFormat="1">
      <c r="A6303" s="271">
        <v>6300</v>
      </c>
      <c r="C6303" s="272" t="s">
        <v>745</v>
      </c>
      <c r="D6303" s="272" t="s">
        <v>1260</v>
      </c>
      <c r="E6303" s="272"/>
      <c r="F6303" s="273" t="s">
        <v>10301</v>
      </c>
      <c r="G6303" s="274" t="s">
        <v>10303</v>
      </c>
      <c r="H6303" s="282" t="s">
        <v>10304</v>
      </c>
      <c r="I6303" s="273" t="s">
        <v>9895</v>
      </c>
      <c r="J6303" s="273" t="s">
        <v>373</v>
      </c>
      <c r="K6303" s="275">
        <v>10.6746</v>
      </c>
      <c r="L6303" s="275">
        <v>10.6746</v>
      </c>
      <c r="M6303" s="275">
        <v>10.44585127</v>
      </c>
      <c r="N6303" s="276">
        <v>2.1429255428774803</v>
      </c>
      <c r="O6303" s="273"/>
      <c r="P6303" s="273"/>
      <c r="R6303" s="289"/>
    </row>
    <row r="6304" spans="1:18" s="43" customFormat="1">
      <c r="A6304" s="271">
        <v>6301</v>
      </c>
      <c r="C6304" s="272" t="s">
        <v>745</v>
      </c>
      <c r="D6304" s="272" t="s">
        <v>1260</v>
      </c>
      <c r="E6304" s="272"/>
      <c r="F6304" s="273" t="s">
        <v>10301</v>
      </c>
      <c r="G6304" s="274" t="s">
        <v>10305</v>
      </c>
      <c r="H6304" s="282" t="s">
        <v>10306</v>
      </c>
      <c r="I6304" s="273" t="s">
        <v>9895</v>
      </c>
      <c r="J6304" s="273" t="s">
        <v>373</v>
      </c>
      <c r="K6304" s="275">
        <v>9.0401999999999987</v>
      </c>
      <c r="L6304" s="275">
        <v>9.0401999999999987</v>
      </c>
      <c r="M6304" s="275">
        <v>8.847760730000001</v>
      </c>
      <c r="N6304" s="276">
        <v>2.1287058914625532</v>
      </c>
      <c r="O6304" s="273"/>
      <c r="P6304" s="273"/>
      <c r="R6304" s="289"/>
    </row>
    <row r="6305" spans="1:18" s="43" customFormat="1">
      <c r="A6305" s="271">
        <v>6302</v>
      </c>
      <c r="C6305" s="272" t="s">
        <v>745</v>
      </c>
      <c r="D6305" s="272" t="s">
        <v>1260</v>
      </c>
      <c r="E6305" s="272"/>
      <c r="F6305" s="273" t="s">
        <v>10301</v>
      </c>
      <c r="G6305" s="274" t="s">
        <v>10307</v>
      </c>
      <c r="H6305" s="282" t="s">
        <v>10308</v>
      </c>
      <c r="I6305" s="273" t="s">
        <v>9895</v>
      </c>
      <c r="J6305" s="273" t="s">
        <v>373</v>
      </c>
      <c r="K6305" s="275">
        <v>6.7812989999999997</v>
      </c>
      <c r="L6305" s="275">
        <v>6.7812989999999997</v>
      </c>
      <c r="M6305" s="275">
        <v>6.6020952983999992</v>
      </c>
      <c r="N6305" s="276">
        <v>2.6426161359350258</v>
      </c>
      <c r="O6305" s="273"/>
      <c r="P6305" s="273"/>
      <c r="R6305" s="289"/>
    </row>
    <row r="6306" spans="1:18" s="43" customFormat="1">
      <c r="A6306" s="271">
        <v>6303</v>
      </c>
      <c r="C6306" s="272" t="s">
        <v>745</v>
      </c>
      <c r="D6306" s="272" t="s">
        <v>1260</v>
      </c>
      <c r="E6306" s="272"/>
      <c r="F6306" s="273" t="s">
        <v>10291</v>
      </c>
      <c r="G6306" s="274" t="s">
        <v>10309</v>
      </c>
      <c r="H6306" s="282" t="s">
        <v>10310</v>
      </c>
      <c r="I6306" s="273" t="s">
        <v>9895</v>
      </c>
      <c r="J6306" s="273" t="s">
        <v>373</v>
      </c>
      <c r="K6306" s="275">
        <v>11.605599999999999</v>
      </c>
      <c r="L6306" s="275">
        <v>11.605599999999999</v>
      </c>
      <c r="M6306" s="275">
        <v>11.346822960000001</v>
      </c>
      <c r="N6306" s="276">
        <v>2.2297601158061475</v>
      </c>
      <c r="O6306" s="273"/>
      <c r="P6306" s="273"/>
      <c r="R6306" s="289"/>
    </row>
    <row r="6307" spans="1:18" s="43" customFormat="1">
      <c r="A6307" s="271">
        <v>6304</v>
      </c>
      <c r="C6307" s="272" t="s">
        <v>745</v>
      </c>
      <c r="D6307" s="272" t="s">
        <v>1260</v>
      </c>
      <c r="E6307" s="272"/>
      <c r="F6307" s="273" t="s">
        <v>10301</v>
      </c>
      <c r="G6307" s="274" t="s">
        <v>10311</v>
      </c>
      <c r="H6307" s="282" t="s">
        <v>10312</v>
      </c>
      <c r="I6307" s="273" t="s">
        <v>10133</v>
      </c>
      <c r="J6307" s="273" t="s">
        <v>373</v>
      </c>
      <c r="K6307" s="275">
        <v>25.697800000000001</v>
      </c>
      <c r="L6307" s="275">
        <v>25.697800000000001</v>
      </c>
      <c r="M6307" s="275">
        <v>25.248593579999998</v>
      </c>
      <c r="N6307" s="276">
        <v>1.7480345399217172</v>
      </c>
      <c r="O6307" s="273"/>
      <c r="P6307" s="273"/>
      <c r="R6307" s="289"/>
    </row>
    <row r="6308" spans="1:18" s="43" customFormat="1">
      <c r="A6308" s="271">
        <v>6305</v>
      </c>
      <c r="C6308" s="272" t="s">
        <v>745</v>
      </c>
      <c r="D6308" s="272" t="s">
        <v>1260</v>
      </c>
      <c r="E6308" s="272"/>
      <c r="F6308" s="273" t="s">
        <v>10301</v>
      </c>
      <c r="G6308" s="274" t="s">
        <v>10313</v>
      </c>
      <c r="H6308" s="282" t="s">
        <v>10314</v>
      </c>
      <c r="I6308" s="273" t="s">
        <v>10133</v>
      </c>
      <c r="J6308" s="273" t="s">
        <v>373</v>
      </c>
      <c r="K6308" s="275">
        <v>2.5880000000000001</v>
      </c>
      <c r="L6308" s="275">
        <v>2.5880000000000001</v>
      </c>
      <c r="M6308" s="275">
        <v>2.54316794</v>
      </c>
      <c r="N6308" s="276">
        <v>1.7323052550231861</v>
      </c>
      <c r="O6308" s="273"/>
      <c r="P6308" s="273"/>
      <c r="R6308" s="289"/>
    </row>
    <row r="6309" spans="1:18" s="43" customFormat="1">
      <c r="A6309" s="271">
        <v>6306</v>
      </c>
      <c r="C6309" s="272" t="s">
        <v>745</v>
      </c>
      <c r="D6309" s="272" t="s">
        <v>1260</v>
      </c>
      <c r="E6309" s="272"/>
      <c r="F6309" s="273" t="s">
        <v>10301</v>
      </c>
      <c r="G6309" s="274" t="s">
        <v>10315</v>
      </c>
      <c r="H6309" s="282" t="s">
        <v>10316</v>
      </c>
      <c r="I6309" s="273" t="s">
        <v>10133</v>
      </c>
      <c r="J6309" s="273" t="s">
        <v>373</v>
      </c>
      <c r="K6309" s="275">
        <v>3.0520500000000004</v>
      </c>
      <c r="L6309" s="275">
        <v>3.0520500000000004</v>
      </c>
      <c r="M6309" s="275">
        <v>2.9993333550000001</v>
      </c>
      <c r="N6309" s="276">
        <v>1.7272536491866213</v>
      </c>
      <c r="O6309" s="273"/>
      <c r="P6309" s="273"/>
      <c r="R6309" s="289"/>
    </row>
    <row r="6310" spans="1:18" s="43" customFormat="1">
      <c r="A6310" s="271">
        <v>6307</v>
      </c>
      <c r="C6310" s="272" t="s">
        <v>745</v>
      </c>
      <c r="D6310" s="272" t="s">
        <v>1260</v>
      </c>
      <c r="E6310" s="272"/>
      <c r="F6310" s="273" t="s">
        <v>10291</v>
      </c>
      <c r="G6310" s="274" t="s">
        <v>10317</v>
      </c>
      <c r="H6310" s="282" t="s">
        <v>10318</v>
      </c>
      <c r="I6310" s="273" t="s">
        <v>2543</v>
      </c>
      <c r="J6310" s="273" t="s">
        <v>373</v>
      </c>
      <c r="K6310" s="275">
        <v>6.7772000000000929</v>
      </c>
      <c r="L6310" s="275">
        <v>6.7772000000000929</v>
      </c>
      <c r="M6310" s="275">
        <v>6.6092929600000918</v>
      </c>
      <c r="N6310" s="276">
        <v>2.4775281827303135</v>
      </c>
      <c r="O6310" s="273"/>
      <c r="P6310" s="273"/>
      <c r="R6310" s="289"/>
    </row>
    <row r="6311" spans="1:18" s="43" customFormat="1">
      <c r="A6311" s="271">
        <v>6308</v>
      </c>
      <c r="C6311" s="272" t="s">
        <v>745</v>
      </c>
      <c r="D6311" s="272" t="s">
        <v>1260</v>
      </c>
      <c r="E6311" s="272"/>
      <c r="F6311" s="273" t="s">
        <v>10291</v>
      </c>
      <c r="G6311" s="274" t="s">
        <v>10319</v>
      </c>
      <c r="H6311" s="282" t="s">
        <v>10320</v>
      </c>
      <c r="I6311" s="273" t="s">
        <v>2543</v>
      </c>
      <c r="J6311" s="273" t="s">
        <v>373</v>
      </c>
      <c r="K6311" s="275">
        <v>10.054799999999997</v>
      </c>
      <c r="L6311" s="275">
        <v>10.054799999999997</v>
      </c>
      <c r="M6311" s="275">
        <v>9.8143597799999966</v>
      </c>
      <c r="N6311" s="276">
        <v>2.3912978875760835</v>
      </c>
      <c r="O6311" s="273"/>
      <c r="P6311" s="273"/>
      <c r="R6311" s="289"/>
    </row>
    <row r="6312" spans="1:18" s="43" customFormat="1">
      <c r="A6312" s="271">
        <v>6309</v>
      </c>
      <c r="C6312" s="272" t="s">
        <v>745</v>
      </c>
      <c r="D6312" s="272" t="s">
        <v>1260</v>
      </c>
      <c r="E6312" s="272"/>
      <c r="F6312" s="273" t="s">
        <v>10291</v>
      </c>
      <c r="G6312" s="274" t="s">
        <v>10321</v>
      </c>
      <c r="H6312" s="282" t="s">
        <v>10322</v>
      </c>
      <c r="I6312" s="273" t="s">
        <v>2543</v>
      </c>
      <c r="J6312" s="273" t="s">
        <v>373</v>
      </c>
      <c r="K6312" s="275">
        <v>7.4562000000000017</v>
      </c>
      <c r="L6312" s="275">
        <v>7.4562000000000017</v>
      </c>
      <c r="M6312" s="275">
        <v>7.2901555000000009</v>
      </c>
      <c r="N6312" s="276">
        <v>2.2269319492502988</v>
      </c>
      <c r="O6312" s="273"/>
      <c r="P6312" s="273"/>
      <c r="R6312" s="289"/>
    </row>
    <row r="6313" spans="1:18" s="43" customFormat="1">
      <c r="A6313" s="271">
        <v>6310</v>
      </c>
      <c r="C6313" s="272" t="s">
        <v>745</v>
      </c>
      <c r="D6313" s="272" t="s">
        <v>1260</v>
      </c>
      <c r="E6313" s="272"/>
      <c r="F6313" s="273" t="s">
        <v>10323</v>
      </c>
      <c r="G6313" s="274">
        <v>30572136101</v>
      </c>
      <c r="H6313" s="282" t="s">
        <v>10324</v>
      </c>
      <c r="I6313" s="273" t="s">
        <v>9895</v>
      </c>
      <c r="J6313" s="273" t="s">
        <v>373</v>
      </c>
      <c r="K6313" s="275">
        <v>6.4206000000000261</v>
      </c>
      <c r="L6313" s="275">
        <v>6.4206000000000261</v>
      </c>
      <c r="M6313" s="275">
        <v>6.2620498200000245</v>
      </c>
      <c r="N6313" s="276">
        <v>2.469398187085333</v>
      </c>
      <c r="O6313" s="273"/>
      <c r="P6313" s="273"/>
      <c r="R6313" s="289"/>
    </row>
    <row r="6314" spans="1:18" s="43" customFormat="1">
      <c r="A6314" s="271">
        <v>6311</v>
      </c>
      <c r="C6314" s="272" t="s">
        <v>745</v>
      </c>
      <c r="D6314" s="272" t="s">
        <v>1260</v>
      </c>
      <c r="E6314" s="272"/>
      <c r="F6314" s="273" t="s">
        <v>10323</v>
      </c>
      <c r="G6314" s="274">
        <v>30572136102</v>
      </c>
      <c r="H6314" s="282" t="s">
        <v>10325</v>
      </c>
      <c r="I6314" s="273" t="s">
        <v>9895</v>
      </c>
      <c r="J6314" s="273" t="s">
        <v>373</v>
      </c>
      <c r="K6314" s="275">
        <v>9.3264000000000067</v>
      </c>
      <c r="L6314" s="275">
        <v>9.3264000000000067</v>
      </c>
      <c r="M6314" s="275">
        <v>9.105174120000008</v>
      </c>
      <c r="N6314" s="276">
        <v>2.3720393721049762</v>
      </c>
      <c r="O6314" s="273"/>
      <c r="P6314" s="273"/>
      <c r="R6314" s="289"/>
    </row>
    <row r="6315" spans="1:18" s="43" customFormat="1">
      <c r="A6315" s="271">
        <v>6312</v>
      </c>
      <c r="C6315" s="272" t="s">
        <v>745</v>
      </c>
      <c r="D6315" s="272" t="s">
        <v>1260</v>
      </c>
      <c r="E6315" s="272"/>
      <c r="F6315" s="273" t="s">
        <v>10326</v>
      </c>
      <c r="G6315" s="274" t="s">
        <v>10327</v>
      </c>
      <c r="H6315" s="282" t="s">
        <v>10328</v>
      </c>
      <c r="I6315" s="273" t="s">
        <v>10133</v>
      </c>
      <c r="J6315" s="273" t="s">
        <v>373</v>
      </c>
      <c r="K6315" s="275">
        <v>0.76724999999999999</v>
      </c>
      <c r="L6315" s="275">
        <v>0.76724999999999999</v>
      </c>
      <c r="M6315" s="275">
        <v>0.75341618500000007</v>
      </c>
      <c r="N6315" s="276">
        <v>1.8030387748452157</v>
      </c>
      <c r="O6315" s="273"/>
      <c r="P6315" s="273"/>
      <c r="R6315" s="289"/>
    </row>
    <row r="6316" spans="1:18" s="43" customFormat="1">
      <c r="A6316" s="271">
        <v>6313</v>
      </c>
      <c r="C6316" s="272" t="s">
        <v>745</v>
      </c>
      <c r="D6316" s="272" t="s">
        <v>10329</v>
      </c>
      <c r="E6316" s="272"/>
      <c r="F6316" s="273" t="s">
        <v>10330</v>
      </c>
      <c r="G6316" s="274">
        <v>30521115101</v>
      </c>
      <c r="H6316" s="282" t="s">
        <v>10331</v>
      </c>
      <c r="I6316" s="273" t="s">
        <v>9995</v>
      </c>
      <c r="J6316" s="273" t="s">
        <v>373</v>
      </c>
      <c r="K6316" s="275">
        <v>11.31456</v>
      </c>
      <c r="L6316" s="275">
        <v>11.31456</v>
      </c>
      <c r="M6316" s="275">
        <v>11.111699999999999</v>
      </c>
      <c r="N6316" s="276">
        <v>1.7929110809435025</v>
      </c>
      <c r="O6316" s="273"/>
      <c r="P6316" s="273"/>
      <c r="R6316" s="289"/>
    </row>
    <row r="6317" spans="1:18" s="43" customFormat="1">
      <c r="A6317" s="271">
        <v>6314</v>
      </c>
      <c r="C6317" s="272" t="s">
        <v>745</v>
      </c>
      <c r="D6317" s="272" t="s">
        <v>10329</v>
      </c>
      <c r="E6317" s="272"/>
      <c r="F6317" s="273" t="s">
        <v>10330</v>
      </c>
      <c r="G6317" s="274">
        <v>30521115102</v>
      </c>
      <c r="H6317" s="282" t="s">
        <v>10332</v>
      </c>
      <c r="I6317" s="273" t="s">
        <v>9995</v>
      </c>
      <c r="J6317" s="273" t="s">
        <v>373</v>
      </c>
      <c r="K6317" s="275">
        <v>17.955199999999998</v>
      </c>
      <c r="L6317" s="275">
        <v>17.955199999999998</v>
      </c>
      <c r="M6317" s="275">
        <v>17.5885</v>
      </c>
      <c r="N6317" s="276">
        <v>2.0423052931741115</v>
      </c>
      <c r="O6317" s="273"/>
      <c r="P6317" s="273"/>
      <c r="R6317" s="289"/>
    </row>
    <row r="6318" spans="1:18" s="43" customFormat="1">
      <c r="A6318" s="271">
        <v>6315</v>
      </c>
      <c r="C6318" s="272" t="s">
        <v>745</v>
      </c>
      <c r="D6318" s="272" t="s">
        <v>10329</v>
      </c>
      <c r="E6318" s="272"/>
      <c r="F6318" s="273" t="s">
        <v>10330</v>
      </c>
      <c r="G6318" s="274">
        <v>30521115103</v>
      </c>
      <c r="H6318" s="282" t="s">
        <v>10333</v>
      </c>
      <c r="I6318" s="273" t="s">
        <v>9895</v>
      </c>
      <c r="J6318" s="273" t="s">
        <v>373</v>
      </c>
      <c r="K6318" s="275">
        <v>16.142499999999998</v>
      </c>
      <c r="L6318" s="275">
        <v>16.142499999999998</v>
      </c>
      <c r="M6318" s="275">
        <v>15.7864</v>
      </c>
      <c r="N6318" s="276">
        <v>2.2059780083630036</v>
      </c>
      <c r="O6318" s="273"/>
      <c r="P6318" s="273"/>
      <c r="R6318" s="289"/>
    </row>
    <row r="6319" spans="1:18" s="43" customFormat="1">
      <c r="A6319" s="271">
        <v>6316</v>
      </c>
      <c r="C6319" s="272" t="s">
        <v>745</v>
      </c>
      <c r="D6319" s="272" t="s">
        <v>10329</v>
      </c>
      <c r="E6319" s="272"/>
      <c r="F6319" s="273" t="s">
        <v>10330</v>
      </c>
      <c r="G6319" s="274">
        <v>30521115104</v>
      </c>
      <c r="H6319" s="282" t="s">
        <v>10334</v>
      </c>
      <c r="I6319" s="273" t="s">
        <v>9895</v>
      </c>
      <c r="J6319" s="273" t="s">
        <v>373</v>
      </c>
      <c r="K6319" s="275">
        <v>12.2593</v>
      </c>
      <c r="L6319" s="275">
        <v>12.2593</v>
      </c>
      <c r="M6319" s="275">
        <v>11.946</v>
      </c>
      <c r="N6319" s="276">
        <v>2.5556108423808857</v>
      </c>
      <c r="O6319" s="273"/>
      <c r="P6319" s="273"/>
      <c r="R6319" s="289"/>
    </row>
    <row r="6320" spans="1:18" s="43" customFormat="1">
      <c r="A6320" s="271">
        <v>6317</v>
      </c>
      <c r="C6320" s="272" t="s">
        <v>745</v>
      </c>
      <c r="D6320" s="272" t="s">
        <v>10329</v>
      </c>
      <c r="E6320" s="272"/>
      <c r="F6320" s="273" t="s">
        <v>10330</v>
      </c>
      <c r="G6320" s="274">
        <v>30521115106</v>
      </c>
      <c r="H6320" s="282" t="s">
        <v>10335</v>
      </c>
      <c r="I6320" s="273" t="s">
        <v>9895</v>
      </c>
      <c r="J6320" s="273" t="s">
        <v>373</v>
      </c>
      <c r="K6320" s="275">
        <v>9.8309669999999993</v>
      </c>
      <c r="L6320" s="275">
        <v>9.8309669999999993</v>
      </c>
      <c r="M6320" s="275">
        <v>9.5753000000000004</v>
      </c>
      <c r="N6320" s="276">
        <v>2.6006292158238251</v>
      </c>
      <c r="O6320" s="273"/>
      <c r="P6320" s="273"/>
      <c r="R6320" s="289"/>
    </row>
    <row r="6321" spans="1:18" s="43" customFormat="1">
      <c r="A6321" s="271">
        <v>6318</v>
      </c>
      <c r="C6321" s="272" t="s">
        <v>745</v>
      </c>
      <c r="D6321" s="272" t="s">
        <v>10329</v>
      </c>
      <c r="E6321" s="272"/>
      <c r="F6321" s="273" t="s">
        <v>10330</v>
      </c>
      <c r="G6321" s="274">
        <v>30521115105</v>
      </c>
      <c r="H6321" s="282" t="s">
        <v>10336</v>
      </c>
      <c r="I6321" s="273" t="s">
        <v>9895</v>
      </c>
      <c r="J6321" s="273" t="s">
        <v>373</v>
      </c>
      <c r="K6321" s="275">
        <v>12.294</v>
      </c>
      <c r="L6321" s="275">
        <v>12.294</v>
      </c>
      <c r="M6321" s="275">
        <v>11.982199999999999</v>
      </c>
      <c r="N6321" s="276">
        <v>2.5361965186269857</v>
      </c>
      <c r="O6321" s="273"/>
      <c r="P6321" s="273"/>
      <c r="R6321" s="289"/>
    </row>
    <row r="6322" spans="1:18" s="43" customFormat="1">
      <c r="A6322" s="271">
        <v>6319</v>
      </c>
      <c r="C6322" s="272" t="s">
        <v>745</v>
      </c>
      <c r="D6322" s="272" t="s">
        <v>10329</v>
      </c>
      <c r="E6322" s="272"/>
      <c r="F6322" s="273" t="s">
        <v>10330</v>
      </c>
      <c r="G6322" s="274">
        <v>30521115108</v>
      </c>
      <c r="H6322" s="282" t="s">
        <v>10337</v>
      </c>
      <c r="I6322" s="273" t="s">
        <v>9895</v>
      </c>
      <c r="J6322" s="273" t="s">
        <v>373</v>
      </c>
      <c r="K6322" s="275">
        <v>4.0022000000000002</v>
      </c>
      <c r="L6322" s="275">
        <v>4.0022000000000002</v>
      </c>
      <c r="M6322" s="275">
        <v>3.9005299999999998</v>
      </c>
      <c r="N6322" s="276">
        <v>2.5403528059567329</v>
      </c>
      <c r="O6322" s="273"/>
      <c r="P6322" s="273"/>
      <c r="R6322" s="289"/>
    </row>
    <row r="6323" spans="1:18" s="43" customFormat="1">
      <c r="A6323" s="271">
        <v>6320</v>
      </c>
      <c r="C6323" s="272" t="s">
        <v>745</v>
      </c>
      <c r="D6323" s="272" t="s">
        <v>10329</v>
      </c>
      <c r="E6323" s="272"/>
      <c r="F6323" s="273" t="s">
        <v>10330</v>
      </c>
      <c r="G6323" s="274">
        <v>30521115107</v>
      </c>
      <c r="H6323" s="282" t="s">
        <v>10338</v>
      </c>
      <c r="I6323" s="273" t="s">
        <v>9895</v>
      </c>
      <c r="J6323" s="273" t="s">
        <v>373</v>
      </c>
      <c r="K6323" s="275">
        <v>7.7053999999999991</v>
      </c>
      <c r="L6323" s="275">
        <v>7.7053999999999991</v>
      </c>
      <c r="M6323" s="275">
        <v>7.5186000000000002</v>
      </c>
      <c r="N6323" s="276">
        <v>2.4242738858462767</v>
      </c>
      <c r="O6323" s="273"/>
      <c r="P6323" s="273"/>
      <c r="R6323" s="289"/>
    </row>
    <row r="6324" spans="1:18" s="43" customFormat="1">
      <c r="A6324" s="271">
        <v>6321</v>
      </c>
      <c r="C6324" s="272" t="s">
        <v>745</v>
      </c>
      <c r="D6324" s="272" t="s">
        <v>10329</v>
      </c>
      <c r="E6324" s="272"/>
      <c r="F6324" s="273" t="s">
        <v>10339</v>
      </c>
      <c r="G6324" s="274">
        <v>30521225105</v>
      </c>
      <c r="H6324" s="282" t="s">
        <v>10340</v>
      </c>
      <c r="I6324" s="273" t="s">
        <v>9895</v>
      </c>
      <c r="J6324" s="273" t="s">
        <v>373</v>
      </c>
      <c r="K6324" s="275">
        <v>5.0183499999999999</v>
      </c>
      <c r="L6324" s="275">
        <v>5.0183499999999999</v>
      </c>
      <c r="M6324" s="275">
        <v>4.9080999999999992</v>
      </c>
      <c r="N6324" s="276">
        <v>2.1969372403280087</v>
      </c>
      <c r="O6324" s="273"/>
      <c r="P6324" s="273"/>
      <c r="R6324" s="289"/>
    </row>
    <row r="6325" spans="1:18" s="43" customFormat="1">
      <c r="A6325" s="271">
        <v>6322</v>
      </c>
      <c r="C6325" s="272" t="s">
        <v>745</v>
      </c>
      <c r="D6325" s="272" t="s">
        <v>10329</v>
      </c>
      <c r="E6325" s="272"/>
      <c r="F6325" s="273" t="s">
        <v>10339</v>
      </c>
      <c r="G6325" s="274">
        <v>30521225104</v>
      </c>
      <c r="H6325" s="282" t="s">
        <v>10341</v>
      </c>
      <c r="I6325" s="273" t="s">
        <v>9895</v>
      </c>
      <c r="J6325" s="273" t="s">
        <v>373</v>
      </c>
      <c r="K6325" s="275">
        <v>9.8507999999999996</v>
      </c>
      <c r="L6325" s="275">
        <v>9.8507999999999996</v>
      </c>
      <c r="M6325" s="275">
        <v>9.5818000000000012</v>
      </c>
      <c r="N6325" s="276">
        <v>2.7307426807974822</v>
      </c>
      <c r="O6325" s="273"/>
      <c r="P6325" s="273"/>
      <c r="R6325" s="289"/>
    </row>
    <row r="6326" spans="1:18" s="43" customFormat="1">
      <c r="A6326" s="271">
        <v>6323</v>
      </c>
      <c r="C6326" s="272" t="s">
        <v>745</v>
      </c>
      <c r="D6326" s="272" t="s">
        <v>10329</v>
      </c>
      <c r="E6326" s="272"/>
      <c r="F6326" s="273" t="s">
        <v>10339</v>
      </c>
      <c r="G6326" s="274">
        <v>30521225102</v>
      </c>
      <c r="H6326" s="282" t="s">
        <v>10342</v>
      </c>
      <c r="I6326" s="273" t="s">
        <v>9895</v>
      </c>
      <c r="J6326" s="273" t="s">
        <v>373</v>
      </c>
      <c r="K6326" s="275">
        <v>10.281500000000001</v>
      </c>
      <c r="L6326" s="275">
        <v>10.281500000000001</v>
      </c>
      <c r="M6326" s="275">
        <v>10.049799999999999</v>
      </c>
      <c r="N6326" s="276">
        <v>2.2535622234109978</v>
      </c>
      <c r="O6326" s="273"/>
      <c r="P6326" s="273"/>
      <c r="R6326" s="289"/>
    </row>
    <row r="6327" spans="1:18" s="43" customFormat="1">
      <c r="A6327" s="271">
        <v>6324</v>
      </c>
      <c r="C6327" s="272" t="s">
        <v>745</v>
      </c>
      <c r="D6327" s="272" t="s">
        <v>10329</v>
      </c>
      <c r="E6327" s="272"/>
      <c r="F6327" s="273" t="s">
        <v>10339</v>
      </c>
      <c r="G6327" s="274">
        <v>30521225101</v>
      </c>
      <c r="H6327" s="282" t="s">
        <v>10343</v>
      </c>
      <c r="I6327" s="273" t="s">
        <v>9895</v>
      </c>
      <c r="J6327" s="273" t="s">
        <v>373</v>
      </c>
      <c r="K6327" s="275">
        <v>12.757999999999999</v>
      </c>
      <c r="L6327" s="275">
        <v>12.757999999999999</v>
      </c>
      <c r="M6327" s="275">
        <v>12.440799999999999</v>
      </c>
      <c r="N6327" s="276">
        <v>2.4862831164759345</v>
      </c>
      <c r="O6327" s="273"/>
      <c r="P6327" s="273"/>
      <c r="R6327" s="289"/>
    </row>
    <row r="6328" spans="1:18" s="43" customFormat="1">
      <c r="A6328" s="271">
        <v>6325</v>
      </c>
      <c r="C6328" s="272" t="s">
        <v>745</v>
      </c>
      <c r="D6328" s="272" t="s">
        <v>10329</v>
      </c>
      <c r="E6328" s="272"/>
      <c r="F6328" s="273" t="s">
        <v>10339</v>
      </c>
      <c r="G6328" s="274">
        <v>30521225103</v>
      </c>
      <c r="H6328" s="282" t="s">
        <v>10344</v>
      </c>
      <c r="I6328" s="273" t="s">
        <v>9895</v>
      </c>
      <c r="J6328" s="273" t="s">
        <v>373</v>
      </c>
      <c r="K6328" s="275">
        <v>8.9245999999999999</v>
      </c>
      <c r="L6328" s="275">
        <v>8.9245999999999999</v>
      </c>
      <c r="M6328" s="275">
        <v>8.7228999999999992</v>
      </c>
      <c r="N6328" s="276">
        <v>2.2600452681352738</v>
      </c>
      <c r="O6328" s="273"/>
      <c r="P6328" s="273"/>
      <c r="R6328" s="289"/>
    </row>
    <row r="6329" spans="1:18" s="43" customFormat="1">
      <c r="A6329" s="271">
        <v>6326</v>
      </c>
      <c r="C6329" s="272" t="s">
        <v>745</v>
      </c>
      <c r="D6329" s="272" t="s">
        <v>10329</v>
      </c>
      <c r="E6329" s="272"/>
      <c r="F6329" s="273" t="s">
        <v>10345</v>
      </c>
      <c r="G6329" s="274">
        <v>30572115102</v>
      </c>
      <c r="H6329" s="282" t="s">
        <v>10346</v>
      </c>
      <c r="I6329" s="273" t="s">
        <v>9895</v>
      </c>
      <c r="J6329" s="273" t="s">
        <v>373</v>
      </c>
      <c r="K6329" s="275">
        <v>8.0396000000000001</v>
      </c>
      <c r="L6329" s="275">
        <v>8.0396000000000001</v>
      </c>
      <c r="M6329" s="275">
        <v>7.8262</v>
      </c>
      <c r="N6329" s="276">
        <v>2.6543609134782828</v>
      </c>
      <c r="O6329" s="273"/>
      <c r="P6329" s="273"/>
      <c r="R6329" s="289"/>
    </row>
    <row r="6330" spans="1:18" s="43" customFormat="1">
      <c r="A6330" s="271">
        <v>6327</v>
      </c>
      <c r="C6330" s="272" t="s">
        <v>745</v>
      </c>
      <c r="D6330" s="272" t="s">
        <v>10329</v>
      </c>
      <c r="E6330" s="272"/>
      <c r="F6330" s="273" t="s">
        <v>10345</v>
      </c>
      <c r="G6330" s="274">
        <v>30572115103</v>
      </c>
      <c r="H6330" s="282" t="s">
        <v>10347</v>
      </c>
      <c r="I6330" s="273" t="s">
        <v>9895</v>
      </c>
      <c r="J6330" s="273" t="s">
        <v>373</v>
      </c>
      <c r="K6330" s="275">
        <v>12.053999999999998</v>
      </c>
      <c r="L6330" s="275">
        <v>12.053999999999998</v>
      </c>
      <c r="M6330" s="275">
        <v>11.7691</v>
      </c>
      <c r="N6330" s="276">
        <v>2.3635307781649133</v>
      </c>
      <c r="O6330" s="273"/>
      <c r="P6330" s="273"/>
      <c r="R6330" s="289"/>
    </row>
    <row r="6331" spans="1:18" s="43" customFormat="1">
      <c r="A6331" s="271">
        <v>6328</v>
      </c>
      <c r="C6331" s="272" t="s">
        <v>745</v>
      </c>
      <c r="D6331" s="272" t="s">
        <v>10329</v>
      </c>
      <c r="E6331" s="272"/>
      <c r="F6331" s="273" t="s">
        <v>10345</v>
      </c>
      <c r="G6331" s="274">
        <v>30572115101</v>
      </c>
      <c r="H6331" s="282" t="s">
        <v>10348</v>
      </c>
      <c r="I6331" s="273" t="s">
        <v>9895</v>
      </c>
      <c r="J6331" s="273" t="s">
        <v>373</v>
      </c>
      <c r="K6331" s="275">
        <v>9.2763999999999989</v>
      </c>
      <c r="L6331" s="275">
        <v>9.2763999999999989</v>
      </c>
      <c r="M6331" s="275">
        <v>9.0717999999999996</v>
      </c>
      <c r="N6331" s="276">
        <v>2.2055969988357469</v>
      </c>
      <c r="O6331" s="273"/>
      <c r="P6331" s="273"/>
      <c r="R6331" s="289"/>
    </row>
    <row r="6332" spans="1:18" s="43" customFormat="1">
      <c r="A6332" s="271">
        <v>6329</v>
      </c>
      <c r="C6332" s="272" t="s">
        <v>745</v>
      </c>
      <c r="D6332" s="272" t="s">
        <v>1260</v>
      </c>
      <c r="E6332" s="272"/>
      <c r="F6332" s="273" t="s">
        <v>10284</v>
      </c>
      <c r="G6332" s="274" t="s">
        <v>10349</v>
      </c>
      <c r="H6332" s="282" t="s">
        <v>10350</v>
      </c>
      <c r="I6332" s="273" t="s">
        <v>9995</v>
      </c>
      <c r="J6332" s="273" t="s">
        <v>373</v>
      </c>
      <c r="K6332" s="275">
        <v>17.27760000000001</v>
      </c>
      <c r="L6332" s="275">
        <v>17.27760000000001</v>
      </c>
      <c r="M6332" s="275">
        <v>16.893897560000006</v>
      </c>
      <c r="N6332" s="276">
        <v>2.2208086771311049</v>
      </c>
      <c r="O6332" s="273"/>
      <c r="P6332" s="273"/>
      <c r="R6332" s="289"/>
    </row>
    <row r="6333" spans="1:18" s="43" customFormat="1">
      <c r="A6333" s="271">
        <v>6330</v>
      </c>
      <c r="C6333" s="272" t="s">
        <v>745</v>
      </c>
      <c r="D6333" s="272" t="s">
        <v>1260</v>
      </c>
      <c r="E6333" s="272"/>
      <c r="F6333" s="273" t="s">
        <v>10284</v>
      </c>
      <c r="G6333" s="274" t="s">
        <v>10351</v>
      </c>
      <c r="H6333" s="282" t="s">
        <v>10352</v>
      </c>
      <c r="I6333" s="273" t="s">
        <v>9895</v>
      </c>
      <c r="J6333" s="273" t="s">
        <v>373</v>
      </c>
      <c r="K6333" s="275">
        <v>11.989998999999994</v>
      </c>
      <c r="L6333" s="275">
        <v>11.989998999999994</v>
      </c>
      <c r="M6333" s="275">
        <v>11.734078501599996</v>
      </c>
      <c r="N6333" s="276">
        <v>2.1344497059590952</v>
      </c>
      <c r="O6333" s="273"/>
      <c r="P6333" s="273"/>
      <c r="R6333" s="289"/>
    </row>
    <row r="6334" spans="1:18" s="43" customFormat="1">
      <c r="A6334" s="271">
        <v>6331</v>
      </c>
      <c r="C6334" s="272" t="s">
        <v>745</v>
      </c>
      <c r="D6334" s="272" t="s">
        <v>1260</v>
      </c>
      <c r="E6334" s="272"/>
      <c r="F6334" s="273" t="s">
        <v>10284</v>
      </c>
      <c r="G6334" s="274" t="s">
        <v>10353</v>
      </c>
      <c r="H6334" s="282" t="s">
        <v>10354</v>
      </c>
      <c r="I6334" s="273" t="s">
        <v>9895</v>
      </c>
      <c r="J6334" s="273" t="s">
        <v>373</v>
      </c>
      <c r="K6334" s="275">
        <v>12.396399999999987</v>
      </c>
      <c r="L6334" s="275">
        <v>12.396399999999987</v>
      </c>
      <c r="M6334" s="275">
        <v>12.074012199999988</v>
      </c>
      <c r="N6334" s="276">
        <v>2.6006566422509749</v>
      </c>
      <c r="O6334" s="273"/>
      <c r="P6334" s="273"/>
      <c r="R6334" s="289"/>
    </row>
    <row r="6335" spans="1:18" s="43" customFormat="1">
      <c r="A6335" s="271">
        <v>6332</v>
      </c>
      <c r="C6335" s="272" t="s">
        <v>745</v>
      </c>
      <c r="D6335" s="272" t="s">
        <v>1260</v>
      </c>
      <c r="E6335" s="272"/>
      <c r="F6335" s="273" t="s">
        <v>10284</v>
      </c>
      <c r="G6335" s="274" t="s">
        <v>10355</v>
      </c>
      <c r="H6335" s="282" t="s">
        <v>10356</v>
      </c>
      <c r="I6335" s="273" t="s">
        <v>9895</v>
      </c>
      <c r="J6335" s="273" t="s">
        <v>373</v>
      </c>
      <c r="K6335" s="275">
        <v>18.055199999999999</v>
      </c>
      <c r="L6335" s="275">
        <v>18.055199999999999</v>
      </c>
      <c r="M6335" s="275">
        <v>17.612793359999998</v>
      </c>
      <c r="N6335" s="276">
        <v>2.4503004120696614</v>
      </c>
      <c r="O6335" s="273"/>
      <c r="P6335" s="273"/>
      <c r="R6335" s="289"/>
    </row>
    <row r="6336" spans="1:18" s="43" customFormat="1">
      <c r="A6336" s="271">
        <v>6333</v>
      </c>
      <c r="C6336" s="272" t="s">
        <v>745</v>
      </c>
      <c r="D6336" s="272" t="s">
        <v>1260</v>
      </c>
      <c r="E6336" s="272"/>
      <c r="F6336" s="273" t="s">
        <v>10284</v>
      </c>
      <c r="G6336" s="274" t="s">
        <v>10357</v>
      </c>
      <c r="H6336" s="282" t="s">
        <v>10358</v>
      </c>
      <c r="I6336" s="273" t="s">
        <v>9895</v>
      </c>
      <c r="J6336" s="273" t="s">
        <v>373</v>
      </c>
      <c r="K6336" s="275">
        <v>14.795198999999975</v>
      </c>
      <c r="L6336" s="275">
        <v>14.795198999999975</v>
      </c>
      <c r="M6336" s="275">
        <v>14.39685678849998</v>
      </c>
      <c r="N6336" s="276">
        <v>2.6923748136134997</v>
      </c>
      <c r="O6336" s="273"/>
      <c r="P6336" s="273"/>
      <c r="R6336" s="289"/>
    </row>
    <row r="6337" spans="1:18" s="43" customFormat="1">
      <c r="A6337" s="271">
        <v>6334</v>
      </c>
      <c r="C6337" s="272" t="s">
        <v>745</v>
      </c>
      <c r="D6337" s="272" t="s">
        <v>1260</v>
      </c>
      <c r="E6337" s="272"/>
      <c r="F6337" s="273" t="s">
        <v>10284</v>
      </c>
      <c r="G6337" s="274" t="s">
        <v>10359</v>
      </c>
      <c r="H6337" s="282" t="s">
        <v>10360</v>
      </c>
      <c r="I6337" s="273" t="s">
        <v>9895</v>
      </c>
      <c r="J6337" s="273" t="s">
        <v>373</v>
      </c>
      <c r="K6337" s="275">
        <v>5.8980999999999906</v>
      </c>
      <c r="L6337" s="275">
        <v>5.8980999999999906</v>
      </c>
      <c r="M6337" s="275">
        <v>5.7369765599999907</v>
      </c>
      <c r="N6337" s="276">
        <v>2.7317854902426228</v>
      </c>
      <c r="O6337" s="273"/>
      <c r="P6337" s="273"/>
      <c r="R6337" s="289"/>
    </row>
    <row r="6338" spans="1:18" s="43" customFormat="1">
      <c r="A6338" s="271">
        <v>6335</v>
      </c>
      <c r="C6338" s="272" t="s">
        <v>745</v>
      </c>
      <c r="D6338" s="272" t="s">
        <v>10329</v>
      </c>
      <c r="E6338" s="272"/>
      <c r="F6338" s="273" t="s">
        <v>10361</v>
      </c>
      <c r="G6338" s="274">
        <v>30521155102</v>
      </c>
      <c r="H6338" s="282" t="s">
        <v>10362</v>
      </c>
      <c r="I6338" s="273" t="s">
        <v>9895</v>
      </c>
      <c r="J6338" s="273" t="s">
        <v>373</v>
      </c>
      <c r="K6338" s="275">
        <v>6.4841999999999995</v>
      </c>
      <c r="L6338" s="275">
        <v>6.4841999999999995</v>
      </c>
      <c r="M6338" s="275">
        <v>6.3378499999999995</v>
      </c>
      <c r="N6338" s="276">
        <v>2.2570247678973505</v>
      </c>
      <c r="O6338" s="273"/>
      <c r="P6338" s="273"/>
      <c r="R6338" s="289"/>
    </row>
    <row r="6339" spans="1:18" s="43" customFormat="1">
      <c r="A6339" s="271">
        <v>6336</v>
      </c>
      <c r="C6339" s="272" t="s">
        <v>745</v>
      </c>
      <c r="D6339" s="272" t="s">
        <v>10329</v>
      </c>
      <c r="E6339" s="272"/>
      <c r="F6339" s="273" t="s">
        <v>10361</v>
      </c>
      <c r="G6339" s="274">
        <v>30521155101</v>
      </c>
      <c r="H6339" s="282" t="s">
        <v>10363</v>
      </c>
      <c r="I6339" s="273" t="s">
        <v>9895</v>
      </c>
      <c r="J6339" s="273" t="s">
        <v>373</v>
      </c>
      <c r="K6339" s="275">
        <v>9.0530000000000008</v>
      </c>
      <c r="L6339" s="275">
        <v>9.0530000000000008</v>
      </c>
      <c r="M6339" s="275">
        <v>8.8539999999999992</v>
      </c>
      <c r="N6339" s="276">
        <v>2.1981663536949254</v>
      </c>
      <c r="O6339" s="273"/>
      <c r="P6339" s="273"/>
      <c r="R6339" s="289"/>
    </row>
    <row r="6340" spans="1:18" s="43" customFormat="1">
      <c r="A6340" s="271">
        <v>6337</v>
      </c>
      <c r="C6340" s="272" t="s">
        <v>745</v>
      </c>
      <c r="D6340" s="272" t="s">
        <v>10329</v>
      </c>
      <c r="E6340" s="272"/>
      <c r="F6340" s="273" t="s">
        <v>10361</v>
      </c>
      <c r="G6340" s="274">
        <v>30521155103</v>
      </c>
      <c r="H6340" s="282" t="s">
        <v>10364</v>
      </c>
      <c r="I6340" s="273" t="s">
        <v>9895</v>
      </c>
      <c r="J6340" s="273" t="s">
        <v>373</v>
      </c>
      <c r="K6340" s="275">
        <v>3.3169000000000004</v>
      </c>
      <c r="L6340" s="275">
        <v>3.3169000000000004</v>
      </c>
      <c r="M6340" s="275">
        <v>3.2519999999999998</v>
      </c>
      <c r="N6340" s="276">
        <v>1.9566462660918513</v>
      </c>
      <c r="O6340" s="273"/>
      <c r="P6340" s="273"/>
      <c r="R6340" s="289"/>
    </row>
    <row r="6341" spans="1:18" s="43" customFormat="1">
      <c r="A6341" s="271">
        <v>6338</v>
      </c>
      <c r="C6341" s="272" t="s">
        <v>745</v>
      </c>
      <c r="D6341" s="272" t="s">
        <v>10329</v>
      </c>
      <c r="E6341" s="272"/>
      <c r="F6341" s="273" t="s">
        <v>10361</v>
      </c>
      <c r="G6341" s="274">
        <v>30521155104</v>
      </c>
      <c r="H6341" s="282" t="s">
        <v>10365</v>
      </c>
      <c r="I6341" s="273" t="s">
        <v>9895</v>
      </c>
      <c r="J6341" s="273" t="s">
        <v>373</v>
      </c>
      <c r="K6341" s="275">
        <v>2.4916999999999998</v>
      </c>
      <c r="L6341" s="275">
        <v>2.4916999999999998</v>
      </c>
      <c r="M6341" s="275">
        <v>2.4499</v>
      </c>
      <c r="N6341" s="276">
        <v>1.6775695308423906</v>
      </c>
      <c r="O6341" s="273"/>
      <c r="P6341" s="273"/>
      <c r="R6341" s="289"/>
    </row>
    <row r="6342" spans="1:18" s="43" customFormat="1">
      <c r="A6342" s="271">
        <v>6339</v>
      </c>
      <c r="C6342" s="272" t="s">
        <v>745</v>
      </c>
      <c r="D6342" s="272" t="s">
        <v>1159</v>
      </c>
      <c r="E6342" s="272"/>
      <c r="F6342" s="273" t="s">
        <v>10366</v>
      </c>
      <c r="G6342" s="274" t="s">
        <v>10367</v>
      </c>
      <c r="H6342" s="282" t="s">
        <v>10368</v>
      </c>
      <c r="I6342" s="273" t="s">
        <v>9895</v>
      </c>
      <c r="J6342" s="273" t="s">
        <v>373</v>
      </c>
      <c r="K6342" s="275">
        <v>6.552799999999996</v>
      </c>
      <c r="L6342" s="275">
        <v>6.552799999999996</v>
      </c>
      <c r="M6342" s="275">
        <v>6.3111327359999958</v>
      </c>
      <c r="N6342" s="276">
        <v>3.6880000000000046</v>
      </c>
      <c r="O6342" s="273"/>
      <c r="P6342" s="273"/>
      <c r="R6342" s="289"/>
    </row>
    <row r="6343" spans="1:18" s="43" customFormat="1">
      <c r="A6343" s="271">
        <v>6340</v>
      </c>
      <c r="C6343" s="272" t="s">
        <v>745</v>
      </c>
      <c r="D6343" s="272" t="s">
        <v>1159</v>
      </c>
      <c r="E6343" s="272"/>
      <c r="F6343" s="273" t="s">
        <v>10366</v>
      </c>
      <c r="G6343" s="274" t="s">
        <v>10369</v>
      </c>
      <c r="H6343" s="282" t="s">
        <v>10370</v>
      </c>
      <c r="I6343" s="273" t="s">
        <v>9895</v>
      </c>
      <c r="J6343" s="273" t="s">
        <v>373</v>
      </c>
      <c r="K6343" s="275">
        <v>9.3084000000000096</v>
      </c>
      <c r="L6343" s="275">
        <v>9.3084000000000096</v>
      </c>
      <c r="M6343" s="275">
        <v>9.1101310800000093</v>
      </c>
      <c r="N6343" s="276">
        <v>2.1300000000000008</v>
      </c>
      <c r="O6343" s="273"/>
      <c r="P6343" s="273"/>
      <c r="R6343" s="289"/>
    </row>
    <row r="6344" spans="1:18" s="43" customFormat="1">
      <c r="A6344" s="271">
        <v>6341</v>
      </c>
      <c r="C6344" s="272" t="s">
        <v>745</v>
      </c>
      <c r="D6344" s="272" t="s">
        <v>1159</v>
      </c>
      <c r="E6344" s="272"/>
      <c r="F6344" s="273" t="s">
        <v>10366</v>
      </c>
      <c r="G6344" s="274" t="s">
        <v>10371</v>
      </c>
      <c r="H6344" s="282" t="s">
        <v>10372</v>
      </c>
      <c r="I6344" s="273" t="s">
        <v>9895</v>
      </c>
      <c r="J6344" s="273" t="s">
        <v>373</v>
      </c>
      <c r="K6344" s="275">
        <v>5.4276000000000062</v>
      </c>
      <c r="L6344" s="275">
        <v>5.4276000000000062</v>
      </c>
      <c r="M6344" s="275">
        <v>5.2300353600000058</v>
      </c>
      <c r="N6344" s="276">
        <v>3.6400000000000028</v>
      </c>
      <c r="O6344" s="273"/>
      <c r="P6344" s="273"/>
      <c r="R6344" s="289"/>
    </row>
    <row r="6345" spans="1:18" s="43" customFormat="1">
      <c r="A6345" s="271">
        <v>6342</v>
      </c>
      <c r="C6345" s="272" t="s">
        <v>745</v>
      </c>
      <c r="D6345" s="272" t="s">
        <v>1159</v>
      </c>
      <c r="E6345" s="272"/>
      <c r="F6345" s="273" t="s">
        <v>10366</v>
      </c>
      <c r="G6345" s="274" t="s">
        <v>10373</v>
      </c>
      <c r="H6345" s="282" t="s">
        <v>1159</v>
      </c>
      <c r="I6345" s="273" t="s">
        <v>9895</v>
      </c>
      <c r="J6345" s="273" t="s">
        <v>373</v>
      </c>
      <c r="K6345" s="275">
        <v>11.47209999999999</v>
      </c>
      <c r="L6345" s="275">
        <v>11.47209999999999</v>
      </c>
      <c r="M6345" s="275">
        <v>11.052221139999991</v>
      </c>
      <c r="N6345" s="276">
        <v>3.6599999999999939</v>
      </c>
      <c r="O6345" s="273"/>
      <c r="P6345" s="273"/>
      <c r="R6345" s="289"/>
    </row>
    <row r="6346" spans="1:18" s="43" customFormat="1">
      <c r="A6346" s="271">
        <v>6343</v>
      </c>
      <c r="C6346" s="272" t="s">
        <v>745</v>
      </c>
      <c r="D6346" s="272" t="s">
        <v>1159</v>
      </c>
      <c r="E6346" s="272"/>
      <c r="F6346" s="273" t="s">
        <v>10366</v>
      </c>
      <c r="G6346" s="274" t="s">
        <v>10374</v>
      </c>
      <c r="H6346" s="282" t="s">
        <v>10375</v>
      </c>
      <c r="I6346" s="273" t="s">
        <v>9895</v>
      </c>
      <c r="J6346" s="273" t="s">
        <v>373</v>
      </c>
      <c r="K6346" s="275">
        <v>6.9930000000000003</v>
      </c>
      <c r="L6346" s="275">
        <v>6.9930000000000003</v>
      </c>
      <c r="M6346" s="275">
        <v>6.7727204999999993</v>
      </c>
      <c r="N6346" s="276">
        <v>3.1500000000000155</v>
      </c>
      <c r="O6346" s="273"/>
      <c r="P6346" s="273"/>
      <c r="R6346" s="289"/>
    </row>
    <row r="6347" spans="1:18" s="43" customFormat="1">
      <c r="A6347" s="271">
        <v>6344</v>
      </c>
      <c r="C6347" s="272" t="s">
        <v>745</v>
      </c>
      <c r="D6347" s="272" t="s">
        <v>1260</v>
      </c>
      <c r="E6347" s="272"/>
      <c r="F6347" s="273" t="s">
        <v>10376</v>
      </c>
      <c r="G6347" s="274" t="s">
        <v>10377</v>
      </c>
      <c r="H6347" s="282" t="s">
        <v>10378</v>
      </c>
      <c r="I6347" s="273" t="s">
        <v>9895</v>
      </c>
      <c r="J6347" s="273" t="s">
        <v>373</v>
      </c>
      <c r="K6347" s="275">
        <v>6.6996000000000002</v>
      </c>
      <c r="L6347" s="275">
        <v>6.6996000000000002</v>
      </c>
      <c r="M6347" s="275">
        <v>6.5049504799999998</v>
      </c>
      <c r="N6347" s="276">
        <v>2.9053901725476217</v>
      </c>
      <c r="O6347" s="273"/>
      <c r="P6347" s="273"/>
      <c r="R6347" s="289"/>
    </row>
    <row r="6348" spans="1:18" s="43" customFormat="1">
      <c r="A6348" s="271">
        <v>6345</v>
      </c>
      <c r="C6348" s="272" t="s">
        <v>745</v>
      </c>
      <c r="D6348" s="272" t="s">
        <v>1260</v>
      </c>
      <c r="E6348" s="272"/>
      <c r="F6348" s="273" t="s">
        <v>10376</v>
      </c>
      <c r="G6348" s="274" t="s">
        <v>10379</v>
      </c>
      <c r="H6348" s="282" t="s">
        <v>10380</v>
      </c>
      <c r="I6348" s="273" t="s">
        <v>9895</v>
      </c>
      <c r="J6348" s="273" t="s">
        <v>373</v>
      </c>
      <c r="K6348" s="275">
        <v>4.9789999999999992</v>
      </c>
      <c r="L6348" s="275">
        <v>4.9789999999999992</v>
      </c>
      <c r="M6348" s="275">
        <v>4.8654746499999995</v>
      </c>
      <c r="N6348" s="276">
        <v>2.2800833500702904</v>
      </c>
      <c r="O6348" s="273"/>
      <c r="P6348" s="273"/>
      <c r="R6348" s="289"/>
    </row>
    <row r="6349" spans="1:18" s="43" customFormat="1">
      <c r="A6349" s="271">
        <v>6346</v>
      </c>
      <c r="C6349" s="272" t="s">
        <v>745</v>
      </c>
      <c r="D6349" s="272" t="s">
        <v>1260</v>
      </c>
      <c r="E6349" s="272"/>
      <c r="F6349" s="273" t="s">
        <v>10376</v>
      </c>
      <c r="G6349" s="274" t="s">
        <v>10381</v>
      </c>
      <c r="H6349" s="282" t="s">
        <v>1280</v>
      </c>
      <c r="I6349" s="273" t="s">
        <v>9895</v>
      </c>
      <c r="J6349" s="273" t="s">
        <v>373</v>
      </c>
      <c r="K6349" s="275">
        <v>5.5276000000000014</v>
      </c>
      <c r="L6349" s="275">
        <v>5.5276000000000014</v>
      </c>
      <c r="M6349" s="275">
        <v>5.3963021200000014</v>
      </c>
      <c r="N6349" s="276">
        <v>2.3753144221723703</v>
      </c>
      <c r="O6349" s="273"/>
      <c r="P6349" s="273"/>
      <c r="R6349" s="289"/>
    </row>
    <row r="6350" spans="1:18" s="43" customFormat="1">
      <c r="A6350" s="271">
        <v>6347</v>
      </c>
      <c r="C6350" s="272" t="s">
        <v>745</v>
      </c>
      <c r="D6350" s="272" t="s">
        <v>1260</v>
      </c>
      <c r="E6350" s="272"/>
      <c r="F6350" s="273" t="s">
        <v>10326</v>
      </c>
      <c r="G6350" s="274" t="s">
        <v>10302</v>
      </c>
      <c r="H6350" s="282" t="s">
        <v>10382</v>
      </c>
      <c r="I6350" s="273" t="s">
        <v>10130</v>
      </c>
      <c r="J6350" s="273" t="s">
        <v>373</v>
      </c>
      <c r="K6350" s="275">
        <v>2.1047999999999885</v>
      </c>
      <c r="L6350" s="275">
        <v>2.1047999999999885</v>
      </c>
      <c r="M6350" s="275">
        <v>2.0703999999999998</v>
      </c>
      <c r="N6350" s="276">
        <v>1.6343595591024729</v>
      </c>
      <c r="O6350" s="273"/>
      <c r="P6350" s="273"/>
      <c r="R6350" s="289"/>
    </row>
    <row r="6351" spans="1:18" s="43" customFormat="1">
      <c r="A6351" s="271">
        <v>6348</v>
      </c>
      <c r="C6351" s="272" t="s">
        <v>745</v>
      </c>
      <c r="D6351" s="272" t="s">
        <v>1159</v>
      </c>
      <c r="E6351" s="272"/>
      <c r="F6351" s="273" t="s">
        <v>10383</v>
      </c>
      <c r="G6351" s="274" t="s">
        <v>10384</v>
      </c>
      <c r="H6351" s="282" t="s">
        <v>10385</v>
      </c>
      <c r="I6351" s="273" t="s">
        <v>9895</v>
      </c>
      <c r="J6351" s="273" t="s">
        <v>373</v>
      </c>
      <c r="K6351" s="275">
        <v>6.109</v>
      </c>
      <c r="L6351" s="275">
        <v>6.109</v>
      </c>
      <c r="M6351" s="275">
        <v>5.9428352000000011</v>
      </c>
      <c r="N6351" s="276">
        <v>2.719999999999982</v>
      </c>
      <c r="O6351" s="273"/>
      <c r="P6351" s="273"/>
      <c r="R6351" s="289"/>
    </row>
    <row r="6352" spans="1:18" s="43" customFormat="1">
      <c r="A6352" s="271">
        <v>6349</v>
      </c>
      <c r="C6352" s="272" t="s">
        <v>745</v>
      </c>
      <c r="D6352" s="272" t="s">
        <v>1159</v>
      </c>
      <c r="E6352" s="272"/>
      <c r="F6352" s="273" t="s">
        <v>10383</v>
      </c>
      <c r="G6352" s="274">
        <v>30572115105</v>
      </c>
      <c r="H6352" s="282" t="s">
        <v>1270</v>
      </c>
      <c r="I6352" s="273" t="s">
        <v>9895</v>
      </c>
      <c r="J6352" s="273" t="s">
        <v>373</v>
      </c>
      <c r="K6352" s="275">
        <v>9.7508000000000461</v>
      </c>
      <c r="L6352" s="275">
        <v>9.7508000000000461</v>
      </c>
      <c r="M6352" s="275">
        <v>9.3890453200000454</v>
      </c>
      <c r="N6352" s="276">
        <v>3.7099999999999889</v>
      </c>
      <c r="O6352" s="273"/>
      <c r="P6352" s="273"/>
      <c r="R6352" s="289"/>
    </row>
    <row r="6353" spans="1:18" s="43" customFormat="1">
      <c r="A6353" s="271">
        <v>6350</v>
      </c>
      <c r="C6353" s="272" t="s">
        <v>745</v>
      </c>
      <c r="D6353" s="272" t="s">
        <v>1159</v>
      </c>
      <c r="E6353" s="272"/>
      <c r="F6353" s="273" t="s">
        <v>10383</v>
      </c>
      <c r="G6353" s="274">
        <v>30572115106</v>
      </c>
      <c r="H6353" s="282" t="s">
        <v>10386</v>
      </c>
      <c r="I6353" s="273" t="s">
        <v>9895</v>
      </c>
      <c r="J6353" s="273" t="s">
        <v>373</v>
      </c>
      <c r="K6353" s="275">
        <v>14.553999999999998</v>
      </c>
      <c r="L6353" s="275">
        <v>14.553999999999998</v>
      </c>
      <c r="M6353" s="275">
        <v>14.011135800000002</v>
      </c>
      <c r="N6353" s="276">
        <v>3.7299999999999787</v>
      </c>
      <c r="O6353" s="273"/>
      <c r="P6353" s="273"/>
      <c r="R6353" s="289"/>
    </row>
    <row r="6354" spans="1:18" s="43" customFormat="1">
      <c r="A6354" s="271">
        <v>6351</v>
      </c>
      <c r="C6354" s="272" t="s">
        <v>745</v>
      </c>
      <c r="D6354" s="272" t="s">
        <v>1159</v>
      </c>
      <c r="E6354" s="272"/>
      <c r="F6354" s="273" t="s">
        <v>10387</v>
      </c>
      <c r="G6354" s="274">
        <v>30572115107</v>
      </c>
      <c r="H6354" s="282" t="s">
        <v>10388</v>
      </c>
      <c r="I6354" s="273" t="s">
        <v>9895</v>
      </c>
      <c r="J6354" s="273" t="s">
        <v>373</v>
      </c>
      <c r="K6354" s="275">
        <v>0.6382000000000001</v>
      </c>
      <c r="L6354" s="275">
        <v>0.6382000000000001</v>
      </c>
      <c r="M6354" s="275">
        <v>0.61420368000000003</v>
      </c>
      <c r="N6354" s="276">
        <v>3.7600000000000104</v>
      </c>
      <c r="O6354" s="273"/>
      <c r="P6354" s="273"/>
      <c r="R6354" s="289"/>
    </row>
    <row r="6355" spans="1:18" s="43" customFormat="1">
      <c r="A6355" s="271">
        <v>6352</v>
      </c>
      <c r="C6355" s="272" t="s">
        <v>745</v>
      </c>
      <c r="D6355" s="272" t="s">
        <v>1159</v>
      </c>
      <c r="E6355" s="272"/>
      <c r="F6355" s="273" t="s">
        <v>10383</v>
      </c>
      <c r="G6355" s="274">
        <v>30572115108</v>
      </c>
      <c r="H6355" s="282" t="s">
        <v>10389</v>
      </c>
      <c r="I6355" s="273" t="s">
        <v>9895</v>
      </c>
      <c r="J6355" s="273" t="s">
        <v>373</v>
      </c>
      <c r="K6355" s="275">
        <v>3.2999999999999974E-3</v>
      </c>
      <c r="L6355" s="275">
        <v>3.2999999999999974E-3</v>
      </c>
      <c r="M6355" s="275">
        <v>3.2433381601057396E-3</v>
      </c>
      <c r="N6355" s="276">
        <v>1.7170254513411476</v>
      </c>
      <c r="O6355" s="273"/>
      <c r="P6355" s="273"/>
      <c r="R6355" s="289"/>
    </row>
    <row r="6356" spans="1:18" s="43" customFormat="1">
      <c r="A6356" s="271">
        <v>6353</v>
      </c>
      <c r="C6356" s="272" t="s">
        <v>745</v>
      </c>
      <c r="D6356" s="272" t="s">
        <v>1159</v>
      </c>
      <c r="E6356" s="272"/>
      <c r="F6356" s="273" t="s">
        <v>10390</v>
      </c>
      <c r="G6356" s="274">
        <v>30572136104</v>
      </c>
      <c r="H6356" s="282" t="s">
        <v>10391</v>
      </c>
      <c r="I6356" s="273" t="s">
        <v>9895</v>
      </c>
      <c r="J6356" s="273" t="s">
        <v>373</v>
      </c>
      <c r="K6356" s="275">
        <v>8.8859999999999992</v>
      </c>
      <c r="L6356" s="275">
        <v>8.8859999999999992</v>
      </c>
      <c r="M6356" s="275">
        <v>8.6540754</v>
      </c>
      <c r="N6356" s="276">
        <v>2.6099999999999919</v>
      </c>
      <c r="O6356" s="273"/>
      <c r="P6356" s="273"/>
      <c r="R6356" s="289"/>
    </row>
    <row r="6357" spans="1:18" s="43" customFormat="1">
      <c r="A6357" s="271">
        <v>6354</v>
      </c>
      <c r="C6357" s="272" t="s">
        <v>745</v>
      </c>
      <c r="D6357" s="272" t="s">
        <v>1159</v>
      </c>
      <c r="E6357" s="272"/>
      <c r="F6357" s="273" t="s">
        <v>10390</v>
      </c>
      <c r="G6357" s="274">
        <v>30572136102</v>
      </c>
      <c r="H6357" s="282" t="s">
        <v>10392</v>
      </c>
      <c r="I6357" s="273" t="s">
        <v>9895</v>
      </c>
      <c r="J6357" s="273" t="s">
        <v>373</v>
      </c>
      <c r="K6357" s="275">
        <v>10.274999999999988</v>
      </c>
      <c r="L6357" s="275">
        <v>10.274999999999988</v>
      </c>
      <c r="M6357" s="275">
        <v>9.8753024999999894</v>
      </c>
      <c r="N6357" s="276">
        <v>3.8899999999999899</v>
      </c>
      <c r="O6357" s="273"/>
      <c r="P6357" s="273"/>
      <c r="R6357" s="289"/>
    </row>
    <row r="6358" spans="1:18" s="43" customFormat="1">
      <c r="A6358" s="271">
        <v>6355</v>
      </c>
      <c r="C6358" s="272" t="s">
        <v>745</v>
      </c>
      <c r="D6358" s="272" t="s">
        <v>1159</v>
      </c>
      <c r="E6358" s="272"/>
      <c r="F6358" s="273" t="s">
        <v>10390</v>
      </c>
      <c r="G6358" s="274">
        <v>30572136103</v>
      </c>
      <c r="H6358" s="282" t="s">
        <v>10393</v>
      </c>
      <c r="I6358" s="273" t="s">
        <v>9895</v>
      </c>
      <c r="J6358" s="273" t="s">
        <v>373</v>
      </c>
      <c r="K6358" s="275">
        <v>12.054450000000003</v>
      </c>
      <c r="L6358" s="275">
        <v>12.054450000000003</v>
      </c>
      <c r="M6358" s="275">
        <v>11.678351160000004</v>
      </c>
      <c r="N6358" s="276">
        <v>3.1199999999999921</v>
      </c>
      <c r="O6358" s="273"/>
      <c r="P6358" s="273"/>
      <c r="R6358" s="289"/>
    </row>
    <row r="6359" spans="1:18" s="43" customFormat="1">
      <c r="A6359" s="271">
        <v>6356</v>
      </c>
      <c r="C6359" s="272" t="s">
        <v>745</v>
      </c>
      <c r="D6359" s="272" t="s">
        <v>1159</v>
      </c>
      <c r="E6359" s="272"/>
      <c r="F6359" s="273" t="s">
        <v>10390</v>
      </c>
      <c r="G6359" s="274">
        <v>30571235103</v>
      </c>
      <c r="H6359" s="282" t="s">
        <v>1280</v>
      </c>
      <c r="I6359" s="273" t="s">
        <v>9895</v>
      </c>
      <c r="J6359" s="273" t="s">
        <v>373</v>
      </c>
      <c r="K6359" s="275">
        <v>6.4206000000000127</v>
      </c>
      <c r="L6359" s="275">
        <v>6.4206000000000127</v>
      </c>
      <c r="M6359" s="275">
        <v>6.2953983000000129</v>
      </c>
      <c r="N6359" s="276">
        <v>1.9499999999999942</v>
      </c>
      <c r="O6359" s="273"/>
      <c r="P6359" s="273"/>
      <c r="R6359" s="289"/>
    </row>
    <row r="6360" spans="1:18" s="43" customFormat="1">
      <c r="A6360" s="271">
        <v>6357</v>
      </c>
      <c r="C6360" s="272" t="s">
        <v>745</v>
      </c>
      <c r="D6360" s="272" t="s">
        <v>1159</v>
      </c>
      <c r="E6360" s="272"/>
      <c r="F6360" s="273" t="s">
        <v>10390</v>
      </c>
      <c r="G6360" s="274">
        <v>30572136105</v>
      </c>
      <c r="H6360" s="282" t="s">
        <v>10394</v>
      </c>
      <c r="I6360" s="273" t="s">
        <v>9895</v>
      </c>
      <c r="J6360" s="273" t="s">
        <v>373</v>
      </c>
      <c r="K6360" s="275">
        <v>14.2302</v>
      </c>
      <c r="L6360" s="275">
        <v>14.2302</v>
      </c>
      <c r="M6360" s="275">
        <v>13.813255139999999</v>
      </c>
      <c r="N6360" s="276">
        <v>2.9300000000000068</v>
      </c>
      <c r="O6360" s="273"/>
      <c r="P6360" s="273"/>
      <c r="R6360" s="289"/>
    </row>
    <row r="6361" spans="1:18" s="43" customFormat="1">
      <c r="A6361" s="271">
        <v>6358</v>
      </c>
      <c r="C6361" s="272" t="s">
        <v>745</v>
      </c>
      <c r="D6361" s="272" t="s">
        <v>1159</v>
      </c>
      <c r="E6361" s="272"/>
      <c r="F6361" s="273" t="s">
        <v>10390</v>
      </c>
      <c r="G6361" s="274">
        <v>30572136106</v>
      </c>
      <c r="H6361" s="282" t="s">
        <v>10395</v>
      </c>
      <c r="I6361" s="273" t="s">
        <v>9895</v>
      </c>
      <c r="J6361" s="273" t="s">
        <v>373</v>
      </c>
      <c r="K6361" s="275">
        <v>9.7641979999999897</v>
      </c>
      <c r="L6361" s="275">
        <v>9.7641979999999897</v>
      </c>
      <c r="M6361" s="275">
        <v>9.3999934145999902</v>
      </c>
      <c r="N6361" s="276">
        <v>3.7299999999999991</v>
      </c>
      <c r="O6361" s="273"/>
      <c r="P6361" s="273"/>
      <c r="R6361" s="289"/>
    </row>
    <row r="6362" spans="1:18" s="43" customFormat="1">
      <c r="A6362" s="271">
        <v>6359</v>
      </c>
      <c r="C6362" s="272" t="s">
        <v>745</v>
      </c>
      <c r="D6362" s="272" t="s">
        <v>1159</v>
      </c>
      <c r="E6362" s="272"/>
      <c r="F6362" s="273" t="s">
        <v>10390</v>
      </c>
      <c r="G6362" s="274">
        <v>30572136107</v>
      </c>
      <c r="H6362" s="282" t="s">
        <v>10396</v>
      </c>
      <c r="I6362" s="273" t="s">
        <v>9895</v>
      </c>
      <c r="J6362" s="273" t="s">
        <v>373</v>
      </c>
      <c r="K6362" s="275">
        <v>9.4600000000000009</v>
      </c>
      <c r="L6362" s="275">
        <v>9.4600000000000009</v>
      </c>
      <c r="M6362" s="275">
        <v>9.1629559999999994</v>
      </c>
      <c r="N6362" s="276">
        <v>3.1400000000000148</v>
      </c>
      <c r="O6362" s="273"/>
      <c r="P6362" s="273"/>
      <c r="R6362" s="289"/>
    </row>
    <row r="6363" spans="1:18" s="43" customFormat="1">
      <c r="A6363" s="271">
        <v>6360</v>
      </c>
      <c r="C6363" s="272" t="s">
        <v>745</v>
      </c>
      <c r="D6363" s="272" t="s">
        <v>1159</v>
      </c>
      <c r="E6363" s="272"/>
      <c r="F6363" s="273" t="s">
        <v>10390</v>
      </c>
      <c r="G6363" s="274">
        <v>30572136108</v>
      </c>
      <c r="H6363" s="282" t="s">
        <v>10397</v>
      </c>
      <c r="I6363" s="273" t="s">
        <v>9895</v>
      </c>
      <c r="J6363" s="273" t="s">
        <v>373</v>
      </c>
      <c r="K6363" s="275">
        <v>1.2412200999999994</v>
      </c>
      <c r="L6363" s="275">
        <v>1.2412200999999994</v>
      </c>
      <c r="M6363" s="275">
        <v>1.2150303558899993</v>
      </c>
      <c r="N6363" s="276">
        <v>2.1100000000000074</v>
      </c>
      <c r="O6363" s="273"/>
      <c r="P6363" s="273"/>
      <c r="R6363" s="289"/>
    </row>
    <row r="6364" spans="1:18" s="43" customFormat="1">
      <c r="A6364" s="271">
        <v>6361</v>
      </c>
      <c r="C6364" s="272" t="s">
        <v>745</v>
      </c>
      <c r="D6364" s="272" t="s">
        <v>1159</v>
      </c>
      <c r="E6364" s="272"/>
      <c r="F6364" s="273" t="s">
        <v>10390</v>
      </c>
      <c r="G6364" s="274">
        <v>30572136109</v>
      </c>
      <c r="H6364" s="282" t="s">
        <v>1160</v>
      </c>
      <c r="I6364" s="273" t="s">
        <v>9895</v>
      </c>
      <c r="J6364" s="273" t="s">
        <v>373</v>
      </c>
      <c r="K6364" s="275">
        <v>4.7258399999999998</v>
      </c>
      <c r="L6364" s="275">
        <v>4.7258399999999998</v>
      </c>
      <c r="M6364" s="275">
        <v>4.6237618560000007</v>
      </c>
      <c r="N6364" s="276">
        <v>2.1599999999999819</v>
      </c>
      <c r="O6364" s="273"/>
      <c r="P6364" s="273"/>
      <c r="R6364" s="289"/>
    </row>
    <row r="6365" spans="1:18" s="43" customFormat="1">
      <c r="A6365" s="271">
        <v>6362</v>
      </c>
      <c r="C6365" s="272" t="s">
        <v>745</v>
      </c>
      <c r="D6365" s="272" t="s">
        <v>1159</v>
      </c>
      <c r="E6365" s="272"/>
      <c r="F6365" s="273" t="s">
        <v>10390</v>
      </c>
      <c r="G6365" s="274">
        <v>30572136110</v>
      </c>
      <c r="H6365" s="282" t="s">
        <v>10398</v>
      </c>
      <c r="I6365" s="273" t="s">
        <v>9895</v>
      </c>
      <c r="J6365" s="273" t="s">
        <v>373</v>
      </c>
      <c r="K6365" s="275">
        <v>2.6482000000000029E-3</v>
      </c>
      <c r="L6365" s="275">
        <v>2.6482000000000029E-3</v>
      </c>
      <c r="M6365" s="275">
        <v>2.5997379400000027E-3</v>
      </c>
      <c r="N6365" s="276">
        <v>1.830000000000005</v>
      </c>
      <c r="O6365" s="273"/>
      <c r="P6365" s="273"/>
      <c r="R6365" s="289"/>
    </row>
    <row r="6366" spans="1:18" s="43" customFormat="1">
      <c r="A6366" s="271">
        <v>6363</v>
      </c>
      <c r="C6366" s="272" t="s">
        <v>745</v>
      </c>
      <c r="D6366" s="272" t="s">
        <v>1159</v>
      </c>
      <c r="E6366" s="272"/>
      <c r="F6366" s="273" t="s">
        <v>10390</v>
      </c>
      <c r="G6366" s="274" t="s">
        <v>10594</v>
      </c>
      <c r="H6366" s="282" t="s">
        <v>10399</v>
      </c>
      <c r="I6366" s="273" t="s">
        <v>9895</v>
      </c>
      <c r="J6366" s="273" t="s">
        <v>373</v>
      </c>
      <c r="K6366" s="275">
        <v>0</v>
      </c>
      <c r="L6366" s="275">
        <v>0</v>
      </c>
      <c r="M6366" s="275">
        <v>0</v>
      </c>
      <c r="N6366" s="276" t="e">
        <v>#DIV/0!</v>
      </c>
      <c r="O6366" s="273"/>
      <c r="P6366" s="273"/>
      <c r="Q6366" s="11" t="s">
        <v>9931</v>
      </c>
      <c r="R6366" s="289"/>
    </row>
    <row r="6367" spans="1:18" s="43" customFormat="1">
      <c r="A6367" s="271">
        <v>6364</v>
      </c>
      <c r="C6367" s="272" t="s">
        <v>1571</v>
      </c>
      <c r="D6367" s="272" t="s">
        <v>1571</v>
      </c>
      <c r="E6367" s="272"/>
      <c r="F6367" s="273" t="s">
        <v>10400</v>
      </c>
      <c r="G6367" s="274">
        <v>30611366104</v>
      </c>
      <c r="H6367" s="282" t="s">
        <v>10401</v>
      </c>
      <c r="I6367" s="273" t="s">
        <v>9864</v>
      </c>
      <c r="J6367" s="273" t="s">
        <v>373</v>
      </c>
      <c r="K6367" s="275">
        <v>19.722389999999983</v>
      </c>
      <c r="L6367" s="275">
        <v>19.722389999999983</v>
      </c>
      <c r="M6367" s="275">
        <v>19.295999999999999</v>
      </c>
      <c r="N6367" s="276">
        <v>2.1619590729114675</v>
      </c>
      <c r="O6367" s="273"/>
      <c r="P6367" s="273"/>
      <c r="R6367" s="289"/>
    </row>
    <row r="6368" spans="1:18" s="43" customFormat="1">
      <c r="A6368" s="271">
        <v>6365</v>
      </c>
      <c r="C6368" s="272" t="s">
        <v>1571</v>
      </c>
      <c r="D6368" s="272" t="s">
        <v>1571</v>
      </c>
      <c r="E6368" s="272"/>
      <c r="F6368" s="273" t="s">
        <v>10400</v>
      </c>
      <c r="G6368" s="274">
        <v>30611366101</v>
      </c>
      <c r="H6368" s="282" t="s">
        <v>10402</v>
      </c>
      <c r="I6368" s="273" t="s">
        <v>10403</v>
      </c>
      <c r="J6368" s="273" t="s">
        <v>373</v>
      </c>
      <c r="K6368" s="275">
        <v>8.8101999999999965</v>
      </c>
      <c r="L6368" s="275">
        <v>8.8101999999999965</v>
      </c>
      <c r="M6368" s="275">
        <v>8.6269720000000003</v>
      </c>
      <c r="N6368" s="276">
        <v>2.0797257724001299</v>
      </c>
      <c r="O6368" s="273"/>
      <c r="P6368" s="273"/>
      <c r="R6368" s="289"/>
    </row>
    <row r="6369" spans="1:18" s="43" customFormat="1">
      <c r="A6369" s="271">
        <v>6366</v>
      </c>
      <c r="C6369" s="272" t="s">
        <v>1571</v>
      </c>
      <c r="D6369" s="272" t="s">
        <v>1571</v>
      </c>
      <c r="E6369" s="272"/>
      <c r="F6369" s="273" t="s">
        <v>10400</v>
      </c>
      <c r="G6369" s="274">
        <v>30611366105</v>
      </c>
      <c r="H6369" s="282" t="s">
        <v>10404</v>
      </c>
      <c r="I6369" s="273" t="s">
        <v>10403</v>
      </c>
      <c r="J6369" s="273" t="s">
        <v>373</v>
      </c>
      <c r="K6369" s="275">
        <v>17.796890000000015</v>
      </c>
      <c r="L6369" s="275">
        <v>17.796890000000015</v>
      </c>
      <c r="M6369" s="275">
        <v>17.416083</v>
      </c>
      <c r="N6369" s="276">
        <v>2.1397390218179395</v>
      </c>
      <c r="O6369" s="273"/>
      <c r="P6369" s="273"/>
      <c r="R6369" s="289"/>
    </row>
    <row r="6370" spans="1:18" s="43" customFormat="1">
      <c r="A6370" s="271">
        <v>6367</v>
      </c>
      <c r="C6370" s="272" t="s">
        <v>1571</v>
      </c>
      <c r="D6370" s="272" t="s">
        <v>1571</v>
      </c>
      <c r="E6370" s="272"/>
      <c r="F6370" s="273" t="s">
        <v>10400</v>
      </c>
      <c r="G6370" s="274">
        <v>30611366102</v>
      </c>
      <c r="H6370" s="282" t="s">
        <v>10405</v>
      </c>
      <c r="I6370" s="273" t="s">
        <v>9864</v>
      </c>
      <c r="J6370" s="273" t="s">
        <v>373</v>
      </c>
      <c r="K6370" s="275">
        <v>13.303600000000007</v>
      </c>
      <c r="L6370" s="275">
        <v>13.303600000000007</v>
      </c>
      <c r="M6370" s="275">
        <v>13.025971999999999</v>
      </c>
      <c r="N6370" s="276">
        <v>2.0868637060645763</v>
      </c>
      <c r="O6370" s="273"/>
      <c r="P6370" s="273"/>
      <c r="R6370" s="289"/>
    </row>
    <row r="6371" spans="1:18" s="43" customFormat="1">
      <c r="A6371" s="271">
        <v>6368</v>
      </c>
      <c r="C6371" s="272" t="s">
        <v>1571</v>
      </c>
      <c r="D6371" s="272" t="s">
        <v>1571</v>
      </c>
      <c r="E6371" s="272"/>
      <c r="F6371" s="273" t="s">
        <v>10400</v>
      </c>
      <c r="G6371" s="274">
        <v>30611366103</v>
      </c>
      <c r="H6371" s="282" t="s">
        <v>10406</v>
      </c>
      <c r="I6371" s="273" t="s">
        <v>9864</v>
      </c>
      <c r="J6371" s="273" t="s">
        <v>373</v>
      </c>
      <c r="K6371" s="275">
        <v>12.667089999999996</v>
      </c>
      <c r="L6371" s="275">
        <v>12.667089999999996</v>
      </c>
      <c r="M6371" s="275">
        <v>12.381139999999998</v>
      </c>
      <c r="N6371" s="276">
        <v>2.2574245544951368</v>
      </c>
      <c r="O6371" s="273"/>
      <c r="P6371" s="273"/>
      <c r="R6371" s="289"/>
    </row>
    <row r="6372" spans="1:18" s="43" customFormat="1">
      <c r="A6372" s="271">
        <v>6369</v>
      </c>
      <c r="C6372" s="272" t="s">
        <v>1571</v>
      </c>
      <c r="D6372" s="272" t="s">
        <v>1571</v>
      </c>
      <c r="E6372" s="272"/>
      <c r="F6372" s="273" t="s">
        <v>10400</v>
      </c>
      <c r="G6372" s="274">
        <v>30611366106</v>
      </c>
      <c r="H6372" s="282" t="s">
        <v>10407</v>
      </c>
      <c r="I6372" s="273" t="s">
        <v>9864</v>
      </c>
      <c r="J6372" s="273" t="s">
        <v>373</v>
      </c>
      <c r="K6372" s="275">
        <v>21.38349000000002</v>
      </c>
      <c r="L6372" s="275">
        <v>21.38349000000002</v>
      </c>
      <c r="M6372" s="275">
        <v>20.91807</v>
      </c>
      <c r="N6372" s="276">
        <v>2.1765390027540832</v>
      </c>
      <c r="O6372" s="273"/>
      <c r="P6372" s="273"/>
      <c r="R6372" s="289"/>
    </row>
    <row r="6373" spans="1:18" s="43" customFormat="1">
      <c r="A6373" s="271">
        <v>6370</v>
      </c>
      <c r="C6373" s="272" t="s">
        <v>1571</v>
      </c>
      <c r="D6373" s="272" t="s">
        <v>1571</v>
      </c>
      <c r="E6373" s="272"/>
      <c r="F6373" s="273" t="s">
        <v>10400</v>
      </c>
      <c r="G6373" s="274">
        <v>30611366107</v>
      </c>
      <c r="H6373" s="282" t="s">
        <v>10408</v>
      </c>
      <c r="I6373" s="273" t="s">
        <v>9864</v>
      </c>
      <c r="J6373" s="273" t="s">
        <v>373</v>
      </c>
      <c r="K6373" s="275">
        <v>16.291690000000003</v>
      </c>
      <c r="L6373" s="275">
        <v>16.291690000000003</v>
      </c>
      <c r="M6373" s="275">
        <v>15.936044000000001</v>
      </c>
      <c r="N6373" s="276">
        <v>2.18299022385033</v>
      </c>
      <c r="O6373" s="273"/>
      <c r="P6373" s="273"/>
      <c r="R6373" s="289"/>
    </row>
    <row r="6374" spans="1:18" s="43" customFormat="1">
      <c r="A6374" s="271">
        <v>6371</v>
      </c>
      <c r="C6374" s="272" t="s">
        <v>1571</v>
      </c>
      <c r="D6374" s="272" t="s">
        <v>1571</v>
      </c>
      <c r="E6374" s="272"/>
      <c r="F6374" s="273" t="s">
        <v>10409</v>
      </c>
      <c r="G6374" s="274" t="s">
        <v>10410</v>
      </c>
      <c r="H6374" s="282" t="s">
        <v>10411</v>
      </c>
      <c r="I6374" s="273" t="s">
        <v>10403</v>
      </c>
      <c r="J6374" s="273" t="s">
        <v>373</v>
      </c>
      <c r="K6374" s="275">
        <v>13.907</v>
      </c>
      <c r="L6374" s="275">
        <v>13.907</v>
      </c>
      <c r="M6374" s="275">
        <v>13.607074000000001</v>
      </c>
      <c r="N6374" s="276">
        <v>2.1566549219817306</v>
      </c>
      <c r="O6374" s="273"/>
      <c r="P6374" s="273"/>
      <c r="R6374" s="289"/>
    </row>
    <row r="6375" spans="1:18" s="43" customFormat="1">
      <c r="A6375" s="271">
        <v>6372</v>
      </c>
      <c r="C6375" s="272" t="s">
        <v>1571</v>
      </c>
      <c r="D6375" s="272" t="s">
        <v>1571</v>
      </c>
      <c r="E6375" s="272"/>
      <c r="F6375" s="273" t="s">
        <v>10412</v>
      </c>
      <c r="G6375" s="274">
        <v>30611125101</v>
      </c>
      <c r="H6375" s="282" t="s">
        <v>10413</v>
      </c>
      <c r="I6375" s="273" t="s">
        <v>10403</v>
      </c>
      <c r="J6375" s="273" t="s">
        <v>373</v>
      </c>
      <c r="K6375" s="275">
        <v>3.6230000000000002</v>
      </c>
      <c r="L6375" s="275">
        <v>3.6230000000000002</v>
      </c>
      <c r="M6375" s="275">
        <v>3.5401020000000001</v>
      </c>
      <c r="N6375" s="276">
        <v>2.2881037813966363</v>
      </c>
      <c r="O6375" s="273"/>
      <c r="P6375" s="273"/>
      <c r="R6375" s="289"/>
    </row>
    <row r="6376" spans="1:18" s="43" customFormat="1">
      <c r="A6376" s="271">
        <v>6373</v>
      </c>
      <c r="C6376" s="272" t="s">
        <v>1571</v>
      </c>
      <c r="D6376" s="272" t="s">
        <v>1571</v>
      </c>
      <c r="E6376" s="272"/>
      <c r="F6376" s="273" t="s">
        <v>10412</v>
      </c>
      <c r="G6376" s="274">
        <v>30611125103</v>
      </c>
      <c r="H6376" s="282" t="s">
        <v>10414</v>
      </c>
      <c r="I6376" s="273" t="s">
        <v>10403</v>
      </c>
      <c r="J6376" s="273" t="s">
        <v>373</v>
      </c>
      <c r="K6376" s="275">
        <v>7.008375</v>
      </c>
      <c r="L6376" s="275">
        <v>7.008375</v>
      </c>
      <c r="M6376" s="275">
        <v>6.8471340000000005</v>
      </c>
      <c r="N6376" s="276">
        <v>2.3006902455990086</v>
      </c>
      <c r="O6376" s="273"/>
      <c r="P6376" s="273"/>
      <c r="R6376" s="289"/>
    </row>
    <row r="6377" spans="1:18" s="43" customFormat="1">
      <c r="A6377" s="271">
        <v>6374</v>
      </c>
      <c r="C6377" s="272" t="s">
        <v>1571</v>
      </c>
      <c r="D6377" s="272" t="s">
        <v>1571</v>
      </c>
      <c r="E6377" s="272"/>
      <c r="F6377" s="273" t="s">
        <v>10412</v>
      </c>
      <c r="G6377" s="274">
        <v>30611125102</v>
      </c>
      <c r="H6377" s="282" t="s">
        <v>1675</v>
      </c>
      <c r="I6377" s="273" t="s">
        <v>10415</v>
      </c>
      <c r="J6377" s="273" t="s">
        <v>373</v>
      </c>
      <c r="K6377" s="275">
        <v>5.8789999999999996</v>
      </c>
      <c r="L6377" s="275">
        <v>5.8789999999999996</v>
      </c>
      <c r="M6377" s="275">
        <v>5.7521209999999998</v>
      </c>
      <c r="N6377" s="276">
        <v>2.1581731587004551</v>
      </c>
      <c r="O6377" s="273"/>
      <c r="P6377" s="273"/>
      <c r="R6377" s="289"/>
    </row>
    <row r="6378" spans="1:18" s="43" customFormat="1">
      <c r="A6378" s="271">
        <v>6375</v>
      </c>
      <c r="C6378" s="272" t="s">
        <v>1571</v>
      </c>
      <c r="D6378" s="272" t="s">
        <v>1571</v>
      </c>
      <c r="E6378" s="272"/>
      <c r="F6378" s="273" t="s">
        <v>10412</v>
      </c>
      <c r="G6378" s="274">
        <v>30611125105</v>
      </c>
      <c r="H6378" s="282" t="s">
        <v>10416</v>
      </c>
      <c r="I6378" s="273" t="s">
        <v>10415</v>
      </c>
      <c r="J6378" s="273" t="s">
        <v>373</v>
      </c>
      <c r="K6378" s="275">
        <v>5.4292072000000049</v>
      </c>
      <c r="L6378" s="275">
        <v>5.4292072000000049</v>
      </c>
      <c r="M6378" s="275">
        <v>5.3169269999999997</v>
      </c>
      <c r="N6378" s="276">
        <v>2.0680772691822309</v>
      </c>
      <c r="O6378" s="273"/>
      <c r="P6378" s="273"/>
      <c r="R6378" s="289"/>
    </row>
    <row r="6379" spans="1:18" s="43" customFormat="1">
      <c r="A6379" s="271">
        <v>6376</v>
      </c>
      <c r="C6379" s="272" t="s">
        <v>1571</v>
      </c>
      <c r="D6379" s="272" t="s">
        <v>1571</v>
      </c>
      <c r="E6379" s="272"/>
      <c r="F6379" s="273" t="s">
        <v>10412</v>
      </c>
      <c r="G6379" s="274">
        <v>30611125104</v>
      </c>
      <c r="H6379" s="282" t="s">
        <v>10417</v>
      </c>
      <c r="I6379" s="273" t="s">
        <v>9864</v>
      </c>
      <c r="J6379" s="273" t="s">
        <v>373</v>
      </c>
      <c r="K6379" s="275">
        <v>6.902000000000001</v>
      </c>
      <c r="L6379" s="275">
        <v>6.902000000000001</v>
      </c>
      <c r="M6379" s="275">
        <v>6.7550980000000003</v>
      </c>
      <c r="N6379" s="276">
        <v>2.1283975659229313</v>
      </c>
      <c r="O6379" s="273"/>
      <c r="P6379" s="273"/>
      <c r="R6379" s="289"/>
    </row>
    <row r="6380" spans="1:18" s="43" customFormat="1">
      <c r="A6380" s="271">
        <v>6377</v>
      </c>
      <c r="C6380" s="272" t="s">
        <v>1571</v>
      </c>
      <c r="D6380" s="272" t="s">
        <v>1571</v>
      </c>
      <c r="E6380" s="272"/>
      <c r="F6380" s="273" t="s">
        <v>10418</v>
      </c>
      <c r="G6380" s="274">
        <v>30611125106</v>
      </c>
      <c r="H6380" s="282" t="s">
        <v>10419</v>
      </c>
      <c r="I6380" s="273" t="s">
        <v>9864</v>
      </c>
      <c r="J6380" s="273" t="s">
        <v>373</v>
      </c>
      <c r="K6380" s="275">
        <v>8.2000000000000458E-3</v>
      </c>
      <c r="L6380" s="275">
        <v>8.2000000000000458E-3</v>
      </c>
      <c r="M6380" s="275">
        <v>8.0250000000000009E-3</v>
      </c>
      <c r="N6380" s="276">
        <v>2.1341463414639503</v>
      </c>
      <c r="O6380" s="273"/>
      <c r="P6380" s="273"/>
      <c r="R6380" s="289"/>
    </row>
    <row r="6381" spans="1:18" s="43" customFormat="1">
      <c r="A6381" s="271">
        <v>6378</v>
      </c>
      <c r="C6381" s="272" t="s">
        <v>1571</v>
      </c>
      <c r="D6381" s="272" t="s">
        <v>1571</v>
      </c>
      <c r="E6381" s="272"/>
      <c r="F6381" s="273" t="s">
        <v>10420</v>
      </c>
      <c r="G6381" s="274" t="s">
        <v>10421</v>
      </c>
      <c r="H6381" s="282" t="s">
        <v>10422</v>
      </c>
      <c r="I6381" s="273" t="s">
        <v>9864</v>
      </c>
      <c r="J6381" s="273" t="s">
        <v>373</v>
      </c>
      <c r="K6381" s="275">
        <v>7.6063000000000027</v>
      </c>
      <c r="L6381" s="275">
        <v>7.6063000000000027</v>
      </c>
      <c r="M6381" s="275">
        <v>7.4442310000000003</v>
      </c>
      <c r="N6381" s="276">
        <v>2.1307205868819583</v>
      </c>
      <c r="O6381" s="273"/>
      <c r="P6381" s="273"/>
      <c r="R6381" s="289"/>
    </row>
    <row r="6382" spans="1:18" s="43" customFormat="1">
      <c r="A6382" s="271">
        <v>6379</v>
      </c>
      <c r="C6382" s="272" t="s">
        <v>1571</v>
      </c>
      <c r="D6382" s="272" t="s">
        <v>1571</v>
      </c>
      <c r="E6382" s="272"/>
      <c r="F6382" s="273" t="s">
        <v>10423</v>
      </c>
      <c r="G6382" s="274" t="s">
        <v>10424</v>
      </c>
      <c r="H6382" s="282" t="s">
        <v>10425</v>
      </c>
      <c r="I6382" s="273" t="s">
        <v>9864</v>
      </c>
      <c r="J6382" s="273" t="s">
        <v>373</v>
      </c>
      <c r="K6382" s="275">
        <v>2.2058999999999997</v>
      </c>
      <c r="L6382" s="275">
        <v>2.2058999999999997</v>
      </c>
      <c r="M6382" s="275">
        <v>2.1600809999999999</v>
      </c>
      <c r="N6382" s="276">
        <v>2.0771113831089276</v>
      </c>
      <c r="O6382" s="273"/>
      <c r="P6382" s="273"/>
      <c r="R6382" s="289"/>
    </row>
    <row r="6383" spans="1:18" s="43" customFormat="1">
      <c r="A6383" s="271">
        <v>6380</v>
      </c>
      <c r="C6383" s="272" t="s">
        <v>1571</v>
      </c>
      <c r="D6383" s="272" t="s">
        <v>1613</v>
      </c>
      <c r="E6383" s="272"/>
      <c r="F6383" s="273" t="s">
        <v>10426</v>
      </c>
      <c r="G6383" s="274">
        <v>30651116101</v>
      </c>
      <c r="H6383" s="282" t="s">
        <v>10427</v>
      </c>
      <c r="I6383" s="273" t="s">
        <v>9895</v>
      </c>
      <c r="J6383" s="273" t="s">
        <v>373</v>
      </c>
      <c r="K6383" s="275">
        <v>11.299000000000001</v>
      </c>
      <c r="L6383" s="275">
        <v>11.299000000000001</v>
      </c>
      <c r="M6383" s="275">
        <v>11.16</v>
      </c>
      <c r="N6383" s="276">
        <v>1.2301973625984699</v>
      </c>
      <c r="O6383" s="273"/>
      <c r="P6383" s="273"/>
      <c r="R6383" s="289"/>
    </row>
    <row r="6384" spans="1:18" customFormat="1">
      <c r="A6384" s="271">
        <v>6381</v>
      </c>
      <c r="C6384" s="272" t="s">
        <v>1571</v>
      </c>
      <c r="D6384" s="272" t="s">
        <v>1613</v>
      </c>
      <c r="E6384" s="272"/>
      <c r="F6384" s="273" t="s">
        <v>10426</v>
      </c>
      <c r="G6384" s="274">
        <v>30651116104</v>
      </c>
      <c r="H6384" s="282" t="s">
        <v>10428</v>
      </c>
      <c r="I6384" s="273" t="s">
        <v>9895</v>
      </c>
      <c r="J6384" s="273" t="s">
        <v>373</v>
      </c>
      <c r="K6384" s="275">
        <v>5.8369999999999997</v>
      </c>
      <c r="L6384" s="275">
        <v>5.8369999999999997</v>
      </c>
      <c r="M6384" s="275">
        <v>5.7718999999999996</v>
      </c>
      <c r="N6384" s="276">
        <v>1.1152989549426102</v>
      </c>
      <c r="O6384" s="273"/>
      <c r="P6384" s="273"/>
    </row>
    <row r="6385" spans="1:18" customFormat="1">
      <c r="A6385" s="271">
        <v>6382</v>
      </c>
      <c r="C6385" s="272" t="s">
        <v>1571</v>
      </c>
      <c r="D6385" s="272" t="s">
        <v>1613</v>
      </c>
      <c r="E6385" s="272"/>
      <c r="F6385" s="273" t="s">
        <v>10426</v>
      </c>
      <c r="G6385" s="274">
        <v>30651116103</v>
      </c>
      <c r="H6385" s="282" t="s">
        <v>10429</v>
      </c>
      <c r="I6385" s="273" t="s">
        <v>9895</v>
      </c>
      <c r="J6385" s="273" t="s">
        <v>373</v>
      </c>
      <c r="K6385" s="275">
        <v>0.86499999999999999</v>
      </c>
      <c r="L6385" s="275">
        <v>0.86499999999999999</v>
      </c>
      <c r="M6385" s="275">
        <v>0.84699999999999998</v>
      </c>
      <c r="N6385" s="276">
        <v>2.0809248554913311</v>
      </c>
      <c r="O6385" s="273"/>
      <c r="P6385" s="273"/>
    </row>
    <row r="6386" spans="1:18" customFormat="1">
      <c r="A6386" s="271">
        <v>6383</v>
      </c>
      <c r="C6386" s="272" t="s">
        <v>1571</v>
      </c>
      <c r="D6386" s="272" t="s">
        <v>1613</v>
      </c>
      <c r="E6386" s="272"/>
      <c r="F6386" s="273" t="s">
        <v>10430</v>
      </c>
      <c r="G6386" s="274">
        <v>30651115101</v>
      </c>
      <c r="H6386" s="282" t="s">
        <v>1613</v>
      </c>
      <c r="I6386" s="273" t="s">
        <v>9895</v>
      </c>
      <c r="J6386" s="273" t="s">
        <v>373</v>
      </c>
      <c r="K6386" s="275">
        <v>7.6158000000000001</v>
      </c>
      <c r="L6386" s="275">
        <v>7.6158000000000001</v>
      </c>
      <c r="M6386" s="275">
        <v>7.5</v>
      </c>
      <c r="N6386" s="276">
        <v>1.5205231229811722</v>
      </c>
      <c r="O6386" s="273"/>
      <c r="P6386" s="273"/>
    </row>
    <row r="6387" spans="1:18" customFormat="1">
      <c r="A6387" s="271">
        <v>6384</v>
      </c>
      <c r="C6387" s="272" t="s">
        <v>1571</v>
      </c>
      <c r="D6387" s="272" t="s">
        <v>1613</v>
      </c>
      <c r="E6387" s="272"/>
      <c r="F6387" s="273" t="s">
        <v>10430</v>
      </c>
      <c r="G6387" s="274">
        <v>30651115102</v>
      </c>
      <c r="H6387" s="282" t="s">
        <v>10431</v>
      </c>
      <c r="I6387" s="273" t="s">
        <v>9895</v>
      </c>
      <c r="J6387" s="273" t="s">
        <v>373</v>
      </c>
      <c r="K6387" s="275">
        <v>11.183100000000001</v>
      </c>
      <c r="L6387" s="275">
        <v>11.183100000000001</v>
      </c>
      <c r="M6387" s="275">
        <v>11.04</v>
      </c>
      <c r="N6387" s="276">
        <v>1.2796094106285576</v>
      </c>
      <c r="O6387" s="273"/>
      <c r="P6387" s="273"/>
    </row>
    <row r="6388" spans="1:18" customFormat="1">
      <c r="A6388" s="271">
        <v>6385</v>
      </c>
      <c r="C6388" s="272" t="s">
        <v>1571</v>
      </c>
      <c r="D6388" s="272" t="s">
        <v>1613</v>
      </c>
      <c r="E6388" s="272"/>
      <c r="F6388" s="273" t="s">
        <v>10430</v>
      </c>
      <c r="G6388" s="274">
        <v>30651115104</v>
      </c>
      <c r="H6388" s="282" t="s">
        <v>10432</v>
      </c>
      <c r="I6388" s="273" t="s">
        <v>9895</v>
      </c>
      <c r="J6388" s="273" t="s">
        <v>373</v>
      </c>
      <c r="K6388" s="275">
        <v>14.208600000000001</v>
      </c>
      <c r="L6388" s="275">
        <v>14.208600000000001</v>
      </c>
      <c r="M6388" s="275">
        <v>13.9238</v>
      </c>
      <c r="N6388" s="276">
        <v>2.0044198583956239</v>
      </c>
      <c r="O6388" s="273"/>
      <c r="P6388" s="273"/>
    </row>
    <row r="6389" spans="1:18" customFormat="1">
      <c r="A6389" s="271">
        <v>6386</v>
      </c>
      <c r="C6389" s="272" t="s">
        <v>1571</v>
      </c>
      <c r="D6389" s="272" t="s">
        <v>1613</v>
      </c>
      <c r="E6389" s="272"/>
      <c r="F6389" s="273" t="s">
        <v>10430</v>
      </c>
      <c r="G6389" s="274">
        <v>30651115106</v>
      </c>
      <c r="H6389" s="282" t="s">
        <v>10427</v>
      </c>
      <c r="I6389" s="273" t="s">
        <v>9895</v>
      </c>
      <c r="J6389" s="273" t="s">
        <v>373</v>
      </c>
      <c r="K6389" s="275">
        <v>5.5090000000000003</v>
      </c>
      <c r="L6389" s="275">
        <v>5.5090000000000003</v>
      </c>
      <c r="M6389" s="275">
        <v>5.43</v>
      </c>
      <c r="N6389" s="276">
        <v>1.4340170629878495</v>
      </c>
      <c r="O6389" s="273"/>
      <c r="P6389" s="273"/>
    </row>
    <row r="6390" spans="1:18" customFormat="1">
      <c r="A6390" s="271">
        <v>6387</v>
      </c>
      <c r="C6390" s="272" t="s">
        <v>1571</v>
      </c>
      <c r="D6390" s="272" t="s">
        <v>1613</v>
      </c>
      <c r="E6390" s="272"/>
      <c r="F6390" s="273" t="s">
        <v>10430</v>
      </c>
      <c r="G6390" s="274">
        <v>30651115103</v>
      </c>
      <c r="H6390" s="282" t="s">
        <v>10433</v>
      </c>
      <c r="I6390" s="273" t="s">
        <v>9895</v>
      </c>
      <c r="J6390" s="273" t="s">
        <v>373</v>
      </c>
      <c r="K6390" s="275">
        <v>12.008399999999998</v>
      </c>
      <c r="L6390" s="275">
        <v>12.008399999999998</v>
      </c>
      <c r="M6390" s="275">
        <v>11.8322</v>
      </c>
      <c r="N6390" s="276">
        <v>1.4673062189800301</v>
      </c>
      <c r="O6390" s="273"/>
      <c r="P6390" s="273"/>
    </row>
    <row r="6391" spans="1:18" customFormat="1">
      <c r="A6391" s="271">
        <v>6388</v>
      </c>
      <c r="C6391" s="272" t="s">
        <v>1571</v>
      </c>
      <c r="D6391" s="272" t="s">
        <v>1613</v>
      </c>
      <c r="E6391" s="272"/>
      <c r="F6391" s="273" t="s">
        <v>10430</v>
      </c>
      <c r="G6391" s="274">
        <v>30651115105</v>
      </c>
      <c r="H6391" s="282" t="s">
        <v>10434</v>
      </c>
      <c r="I6391" s="273" t="s">
        <v>9895</v>
      </c>
      <c r="J6391" s="273" t="s">
        <v>373</v>
      </c>
      <c r="K6391" s="275">
        <v>2.8115999999999999</v>
      </c>
      <c r="L6391" s="275">
        <v>2.8115999999999999</v>
      </c>
      <c r="M6391" s="275">
        <v>2.766</v>
      </c>
      <c r="N6391" s="276">
        <v>1.6218523260776732</v>
      </c>
      <c r="O6391" s="273"/>
      <c r="P6391" s="273"/>
    </row>
    <row r="6392" spans="1:18" customFormat="1">
      <c r="A6392" s="271">
        <v>6389</v>
      </c>
      <c r="C6392" s="272" t="s">
        <v>1571</v>
      </c>
      <c r="D6392" s="272" t="s">
        <v>1613</v>
      </c>
      <c r="E6392" s="272"/>
      <c r="F6392" s="273" t="s">
        <v>10435</v>
      </c>
      <c r="G6392" s="274">
        <v>30651115107</v>
      </c>
      <c r="H6392" s="282" t="s">
        <v>10436</v>
      </c>
      <c r="I6392" s="273" t="s">
        <v>1298</v>
      </c>
      <c r="J6392" s="273" t="s">
        <v>373</v>
      </c>
      <c r="K6392" s="275">
        <v>22.722749999999998</v>
      </c>
      <c r="L6392" s="275">
        <v>22.722749999999998</v>
      </c>
      <c r="M6392" s="275">
        <v>22.433499999999999</v>
      </c>
      <c r="N6392" s="276">
        <v>1.2729533177102206</v>
      </c>
      <c r="O6392" s="273"/>
      <c r="P6392" s="273"/>
    </row>
    <row r="6393" spans="1:18" customFormat="1">
      <c r="A6393" s="271">
        <v>6390</v>
      </c>
      <c r="C6393" s="272" t="s">
        <v>1571</v>
      </c>
      <c r="D6393" s="272" t="s">
        <v>1613</v>
      </c>
      <c r="E6393" s="272"/>
      <c r="F6393" s="273" t="s">
        <v>10437</v>
      </c>
      <c r="G6393" s="274">
        <v>30651215104</v>
      </c>
      <c r="H6393" s="282" t="s">
        <v>1649</v>
      </c>
      <c r="I6393" s="273" t="s">
        <v>9895</v>
      </c>
      <c r="J6393" s="273" t="s">
        <v>373</v>
      </c>
      <c r="K6393" s="275">
        <v>3.7679999999999998</v>
      </c>
      <c r="L6393" s="275">
        <v>3.7679999999999998</v>
      </c>
      <c r="M6393" s="275">
        <v>3.7459999999999996</v>
      </c>
      <c r="N6393" s="276">
        <v>0.58386411889597245</v>
      </c>
      <c r="O6393" s="273"/>
      <c r="P6393" s="273"/>
    </row>
    <row r="6394" spans="1:18" s="43" customFormat="1">
      <c r="A6394" s="271">
        <v>6391</v>
      </c>
      <c r="C6394" s="272" t="s">
        <v>1571</v>
      </c>
      <c r="D6394" s="272" t="s">
        <v>1613</v>
      </c>
      <c r="E6394" s="272"/>
      <c r="F6394" s="273" t="s">
        <v>10437</v>
      </c>
      <c r="G6394" s="274">
        <v>30651215105</v>
      </c>
      <c r="H6394" s="282" t="s">
        <v>10438</v>
      </c>
      <c r="I6394" s="273" t="s">
        <v>9895</v>
      </c>
      <c r="J6394" s="273" t="s">
        <v>373</v>
      </c>
      <c r="K6394" s="275">
        <v>5.2042999999999884</v>
      </c>
      <c r="L6394" s="275">
        <v>5.2042999999999884</v>
      </c>
      <c r="M6394" s="275">
        <v>5.1300000000000008</v>
      </c>
      <c r="N6394" s="276">
        <v>1.4276655842281913</v>
      </c>
      <c r="O6394" s="273"/>
      <c r="P6394" s="273"/>
      <c r="R6394" s="289"/>
    </row>
    <row r="6395" spans="1:18" s="43" customFormat="1">
      <c r="A6395" s="271">
        <v>6392</v>
      </c>
      <c r="C6395" s="272" t="s">
        <v>1571</v>
      </c>
      <c r="D6395" s="272" t="s">
        <v>1613</v>
      </c>
      <c r="E6395" s="272"/>
      <c r="F6395" s="273" t="s">
        <v>10437</v>
      </c>
      <c r="G6395" s="274">
        <v>30651215101</v>
      </c>
      <c r="H6395" s="282" t="s">
        <v>10439</v>
      </c>
      <c r="I6395" s="273" t="s">
        <v>9895</v>
      </c>
      <c r="J6395" s="273" t="s">
        <v>373</v>
      </c>
      <c r="K6395" s="275">
        <v>1.17638</v>
      </c>
      <c r="L6395" s="275">
        <v>1.17638</v>
      </c>
      <c r="M6395" s="275">
        <v>1.167</v>
      </c>
      <c r="N6395" s="276">
        <v>0.79736139682755092</v>
      </c>
      <c r="O6395" s="273"/>
      <c r="P6395" s="273"/>
      <c r="R6395" s="289"/>
    </row>
    <row r="6396" spans="1:18" s="43" customFormat="1">
      <c r="A6396" s="271">
        <v>6393</v>
      </c>
      <c r="C6396" s="272" t="s">
        <v>1571</v>
      </c>
      <c r="D6396" s="272" t="s">
        <v>1613</v>
      </c>
      <c r="E6396" s="272"/>
      <c r="F6396" s="273" t="s">
        <v>10437</v>
      </c>
      <c r="G6396" s="274">
        <v>30651215102</v>
      </c>
      <c r="H6396" s="282" t="s">
        <v>10440</v>
      </c>
      <c r="I6396" s="273" t="s">
        <v>9895</v>
      </c>
      <c r="J6396" s="273" t="s">
        <v>373</v>
      </c>
      <c r="K6396" s="275">
        <v>2.8241999999999825</v>
      </c>
      <c r="L6396" s="275">
        <v>2.8241999999999825</v>
      </c>
      <c r="M6396" s="275">
        <v>2.7869999999999999</v>
      </c>
      <c r="N6396" s="276">
        <v>1.31718716804698</v>
      </c>
      <c r="O6396" s="273"/>
      <c r="P6396" s="273"/>
      <c r="R6396" s="289"/>
    </row>
    <row r="6397" spans="1:18" s="43" customFormat="1">
      <c r="A6397" s="271">
        <v>6394</v>
      </c>
      <c r="C6397" s="272" t="s">
        <v>1571</v>
      </c>
      <c r="D6397" s="272" t="s">
        <v>1613</v>
      </c>
      <c r="E6397" s="272"/>
      <c r="F6397" s="273" t="s">
        <v>10437</v>
      </c>
      <c r="G6397" s="274">
        <v>30651215103</v>
      </c>
      <c r="H6397" s="282" t="s">
        <v>10441</v>
      </c>
      <c r="I6397" s="273" t="s">
        <v>9895</v>
      </c>
      <c r="J6397" s="273" t="s">
        <v>373</v>
      </c>
      <c r="K6397" s="275">
        <v>2.9415000000000004</v>
      </c>
      <c r="L6397" s="275">
        <v>2.9415000000000004</v>
      </c>
      <c r="M6397" s="275">
        <v>2.9033500000000001</v>
      </c>
      <c r="N6397" s="276">
        <v>1.2969573346931955</v>
      </c>
      <c r="O6397" s="273"/>
      <c r="P6397" s="273"/>
      <c r="R6397" s="289"/>
    </row>
    <row r="6398" spans="1:18" s="43" customFormat="1">
      <c r="A6398" s="271">
        <v>6395</v>
      </c>
      <c r="C6398" s="272" t="s">
        <v>1571</v>
      </c>
      <c r="D6398" s="272" t="s">
        <v>1613</v>
      </c>
      <c r="E6398" s="272"/>
      <c r="F6398" s="273" t="s">
        <v>10437</v>
      </c>
      <c r="G6398" s="274">
        <v>30651215106</v>
      </c>
      <c r="H6398" s="282" t="s">
        <v>10442</v>
      </c>
      <c r="I6398" s="273" t="s">
        <v>9895</v>
      </c>
      <c r="J6398" s="273" t="s">
        <v>373</v>
      </c>
      <c r="K6398" s="275">
        <v>0.77580000000000116</v>
      </c>
      <c r="L6398" s="275">
        <v>0.77580000000000116</v>
      </c>
      <c r="M6398" s="275">
        <v>0.76600000000000001</v>
      </c>
      <c r="N6398" s="276">
        <v>1.263212168084703</v>
      </c>
      <c r="O6398" s="273"/>
      <c r="P6398" s="273"/>
      <c r="R6398" s="289"/>
    </row>
    <row r="6399" spans="1:18" s="43" customFormat="1">
      <c r="A6399" s="271">
        <v>6396</v>
      </c>
      <c r="C6399" s="272" t="s">
        <v>1571</v>
      </c>
      <c r="D6399" s="272" t="s">
        <v>1613</v>
      </c>
      <c r="E6399" s="272"/>
      <c r="F6399" s="273" t="s">
        <v>10443</v>
      </c>
      <c r="G6399" s="274">
        <v>30651135102</v>
      </c>
      <c r="H6399" s="282" t="s">
        <v>1706</v>
      </c>
      <c r="I6399" s="273" t="s">
        <v>9895</v>
      </c>
      <c r="J6399" s="273" t="s">
        <v>373</v>
      </c>
      <c r="K6399" s="275">
        <v>11.347</v>
      </c>
      <c r="L6399" s="275">
        <v>11.347</v>
      </c>
      <c r="M6399" s="275">
        <v>11.186799999999998</v>
      </c>
      <c r="N6399" s="276">
        <v>1.4118269146029916</v>
      </c>
      <c r="O6399" s="273"/>
      <c r="P6399" s="273"/>
      <c r="R6399" s="289"/>
    </row>
    <row r="6400" spans="1:18" s="43" customFormat="1">
      <c r="A6400" s="271">
        <v>6397</v>
      </c>
      <c r="C6400" s="272" t="s">
        <v>1571</v>
      </c>
      <c r="D6400" s="272" t="s">
        <v>1613</v>
      </c>
      <c r="E6400" s="272"/>
      <c r="F6400" s="273" t="s">
        <v>10443</v>
      </c>
      <c r="G6400" s="274">
        <v>30651135104</v>
      </c>
      <c r="H6400" s="282" t="s">
        <v>10442</v>
      </c>
      <c r="I6400" s="273" t="s">
        <v>9895</v>
      </c>
      <c r="J6400" s="273" t="s">
        <v>373</v>
      </c>
      <c r="K6400" s="275">
        <v>1.1160000000000001</v>
      </c>
      <c r="L6400" s="275">
        <v>1.1160000000000001</v>
      </c>
      <c r="M6400" s="275">
        <v>1.105426</v>
      </c>
      <c r="N6400" s="276">
        <v>0.94749103942653079</v>
      </c>
      <c r="O6400" s="273"/>
      <c r="P6400" s="273"/>
      <c r="R6400" s="289"/>
    </row>
    <row r="6401" spans="1:18" s="43" customFormat="1">
      <c r="A6401" s="271">
        <v>6398</v>
      </c>
      <c r="C6401" s="272" t="s">
        <v>1571</v>
      </c>
      <c r="D6401" s="272" t="s">
        <v>1613</v>
      </c>
      <c r="E6401" s="272"/>
      <c r="F6401" s="273" t="s">
        <v>10443</v>
      </c>
      <c r="G6401" s="274">
        <v>30651135103</v>
      </c>
      <c r="H6401" s="282" t="s">
        <v>10444</v>
      </c>
      <c r="I6401" s="273" t="s">
        <v>9895</v>
      </c>
      <c r="J6401" s="273" t="s">
        <v>373</v>
      </c>
      <c r="K6401" s="275">
        <v>9.5032000000000121</v>
      </c>
      <c r="L6401" s="275">
        <v>9.5032000000000121</v>
      </c>
      <c r="M6401" s="275">
        <v>9.3498000000000001</v>
      </c>
      <c r="N6401" s="276">
        <v>1.6141931138986001</v>
      </c>
      <c r="O6401" s="273"/>
      <c r="P6401" s="273"/>
      <c r="R6401" s="289"/>
    </row>
    <row r="6402" spans="1:18" s="43" customFormat="1">
      <c r="A6402" s="271">
        <v>6399</v>
      </c>
      <c r="C6402" s="272" t="s">
        <v>1571</v>
      </c>
      <c r="D6402" s="272" t="s">
        <v>1613</v>
      </c>
      <c r="E6402" s="272"/>
      <c r="F6402" s="273" t="s">
        <v>10443</v>
      </c>
      <c r="G6402" s="274">
        <v>30651135101</v>
      </c>
      <c r="H6402" s="282" t="s">
        <v>10445</v>
      </c>
      <c r="I6402" s="273" t="s">
        <v>9895</v>
      </c>
      <c r="J6402" s="273" t="s">
        <v>373</v>
      </c>
      <c r="K6402" s="275">
        <v>10.475000000000001</v>
      </c>
      <c r="L6402" s="275">
        <v>10.475000000000001</v>
      </c>
      <c r="M6402" s="275">
        <v>10.238900000000001</v>
      </c>
      <c r="N6402" s="276">
        <v>2.2539379474940371</v>
      </c>
      <c r="O6402" s="273"/>
      <c r="P6402" s="273"/>
      <c r="R6402" s="289"/>
    </row>
    <row r="6403" spans="1:18" s="43" customFormat="1">
      <c r="A6403" s="271">
        <v>6400</v>
      </c>
      <c r="C6403" s="272" t="s">
        <v>1571</v>
      </c>
      <c r="D6403" s="272" t="s">
        <v>1613</v>
      </c>
      <c r="E6403" s="272"/>
      <c r="F6403" s="273" t="s">
        <v>10446</v>
      </c>
      <c r="G6403" s="274">
        <v>30652115101</v>
      </c>
      <c r="H6403" s="282" t="s">
        <v>1658</v>
      </c>
      <c r="I6403" s="273" t="s">
        <v>9895</v>
      </c>
      <c r="J6403" s="273" t="s">
        <v>373</v>
      </c>
      <c r="K6403" s="275">
        <v>5.1316000000000059</v>
      </c>
      <c r="L6403" s="275">
        <v>5.1316000000000059</v>
      </c>
      <c r="M6403" s="275">
        <v>5.0642000000000005</v>
      </c>
      <c r="N6403" s="276">
        <v>1.3134305090031448</v>
      </c>
      <c r="O6403" s="273"/>
      <c r="P6403" s="273"/>
      <c r="R6403" s="289"/>
    </row>
    <row r="6404" spans="1:18" s="43" customFormat="1">
      <c r="A6404" s="271">
        <v>6401</v>
      </c>
      <c r="C6404" s="272" t="s">
        <v>1571</v>
      </c>
      <c r="D6404" s="272" t="s">
        <v>1613</v>
      </c>
      <c r="E6404" s="272"/>
      <c r="F6404" s="273" t="s">
        <v>10446</v>
      </c>
      <c r="G6404" s="274">
        <v>30652115102</v>
      </c>
      <c r="H6404" s="282" t="s">
        <v>10447</v>
      </c>
      <c r="I6404" s="273" t="s">
        <v>9895</v>
      </c>
      <c r="J6404" s="273" t="s">
        <v>373</v>
      </c>
      <c r="K6404" s="275">
        <v>8.3176515200000001</v>
      </c>
      <c r="L6404" s="275">
        <v>8.3176515200000001</v>
      </c>
      <c r="M6404" s="275">
        <v>8.2106999999999992</v>
      </c>
      <c r="N6404" s="276">
        <v>1.2858379524897534</v>
      </c>
      <c r="O6404" s="273"/>
      <c r="P6404" s="273"/>
      <c r="R6404" s="289"/>
    </row>
    <row r="6405" spans="1:18" s="43" customFormat="1">
      <c r="A6405" s="271">
        <v>6402</v>
      </c>
      <c r="C6405" s="272" t="s">
        <v>1571</v>
      </c>
      <c r="D6405" s="272" t="s">
        <v>1613</v>
      </c>
      <c r="E6405" s="272"/>
      <c r="F6405" s="273" t="s">
        <v>10446</v>
      </c>
      <c r="G6405" s="274">
        <v>30652115104</v>
      </c>
      <c r="H6405" s="282" t="s">
        <v>10448</v>
      </c>
      <c r="I6405" s="273" t="s">
        <v>9895</v>
      </c>
      <c r="J6405" s="273" t="s">
        <v>373</v>
      </c>
      <c r="K6405" s="275">
        <v>5.4183599999999998</v>
      </c>
      <c r="L6405" s="275">
        <v>5.4183599999999998</v>
      </c>
      <c r="M6405" s="275">
        <v>5.31264</v>
      </c>
      <c r="N6405" s="276">
        <v>1.9511438885566816</v>
      </c>
      <c r="O6405" s="273"/>
      <c r="P6405" s="273"/>
      <c r="R6405" s="289"/>
    </row>
    <row r="6406" spans="1:18" s="43" customFormat="1">
      <c r="A6406" s="271">
        <v>6403</v>
      </c>
      <c r="C6406" s="272" t="s">
        <v>1571</v>
      </c>
      <c r="D6406" s="272" t="s">
        <v>1613</v>
      </c>
      <c r="E6406" s="272"/>
      <c r="F6406" s="273" t="s">
        <v>10446</v>
      </c>
      <c r="G6406" s="274">
        <v>30652115106</v>
      </c>
      <c r="H6406" s="282" t="s">
        <v>10449</v>
      </c>
      <c r="I6406" s="273" t="s">
        <v>9895</v>
      </c>
      <c r="J6406" s="273" t="s">
        <v>373</v>
      </c>
      <c r="K6406" s="275">
        <v>4.5201999999999973</v>
      </c>
      <c r="L6406" s="275">
        <v>4.5201999999999973</v>
      </c>
      <c r="M6406" s="275">
        <v>4.4986999999999995</v>
      </c>
      <c r="N6406" s="276">
        <v>0.4756426706782414</v>
      </c>
      <c r="O6406" s="273"/>
      <c r="P6406" s="273"/>
      <c r="R6406" s="289"/>
    </row>
    <row r="6407" spans="1:18" s="43" customFormat="1">
      <c r="A6407" s="271">
        <v>6404</v>
      </c>
      <c r="C6407" s="272" t="s">
        <v>1571</v>
      </c>
      <c r="D6407" s="272" t="s">
        <v>1613</v>
      </c>
      <c r="E6407" s="272"/>
      <c r="F6407" s="273" t="s">
        <v>10446</v>
      </c>
      <c r="G6407" s="274">
        <v>30652115105</v>
      </c>
      <c r="H6407" s="282" t="s">
        <v>10450</v>
      </c>
      <c r="I6407" s="273" t="s">
        <v>10133</v>
      </c>
      <c r="J6407" s="273" t="s">
        <v>373</v>
      </c>
      <c r="K6407" s="275">
        <v>1.006699999999997</v>
      </c>
      <c r="L6407" s="275">
        <v>1.006699999999997</v>
      </c>
      <c r="M6407" s="275">
        <v>0.99299999999999999</v>
      </c>
      <c r="N6407" s="276">
        <v>1.3608820899967309</v>
      </c>
      <c r="O6407" s="273"/>
      <c r="P6407" s="273"/>
      <c r="R6407" s="289"/>
    </row>
    <row r="6408" spans="1:18" s="43" customFormat="1">
      <c r="A6408" s="271">
        <v>6405</v>
      </c>
      <c r="C6408" s="272" t="s">
        <v>1571</v>
      </c>
      <c r="D6408" s="272" t="s">
        <v>1613</v>
      </c>
      <c r="E6408" s="272"/>
      <c r="F6408" s="273" t="s">
        <v>10446</v>
      </c>
      <c r="G6408" s="274">
        <v>30652115107</v>
      </c>
      <c r="H6408" s="282" t="s">
        <v>10451</v>
      </c>
      <c r="I6408" s="273" t="s">
        <v>10133</v>
      </c>
      <c r="J6408" s="273" t="s">
        <v>373</v>
      </c>
      <c r="K6408" s="275">
        <v>0</v>
      </c>
      <c r="L6408" s="275">
        <v>0</v>
      </c>
      <c r="M6408" s="275">
        <v>0</v>
      </c>
      <c r="N6408" s="276" t="e">
        <v>#DIV/0!</v>
      </c>
      <c r="O6408" s="273"/>
      <c r="P6408" s="273"/>
      <c r="Q6408" s="11" t="s">
        <v>9931</v>
      </c>
      <c r="R6408" s="289"/>
    </row>
    <row r="6409" spans="1:18" s="43" customFormat="1">
      <c r="A6409" s="271">
        <v>6406</v>
      </c>
      <c r="C6409" s="272" t="s">
        <v>1571</v>
      </c>
      <c r="D6409" s="272" t="s">
        <v>1613</v>
      </c>
      <c r="E6409" s="272"/>
      <c r="F6409" s="273" t="s">
        <v>10446</v>
      </c>
      <c r="G6409" s="274">
        <v>30652115108</v>
      </c>
      <c r="H6409" s="282" t="s">
        <v>10452</v>
      </c>
      <c r="I6409" s="273" t="s">
        <v>9895</v>
      </c>
      <c r="J6409" s="273" t="s">
        <v>373</v>
      </c>
      <c r="K6409" s="275">
        <v>0</v>
      </c>
      <c r="L6409" s="275">
        <v>0</v>
      </c>
      <c r="M6409" s="275">
        <v>0</v>
      </c>
      <c r="N6409" s="276" t="e">
        <v>#DIV/0!</v>
      </c>
      <c r="O6409" s="273"/>
      <c r="P6409" s="273"/>
      <c r="Q6409" s="11" t="s">
        <v>9931</v>
      </c>
      <c r="R6409" s="289"/>
    </row>
    <row r="6410" spans="1:18" s="43" customFormat="1">
      <c r="A6410" s="271">
        <v>6407</v>
      </c>
      <c r="C6410" s="272" t="s">
        <v>1571</v>
      </c>
      <c r="D6410" s="272" t="s">
        <v>1613</v>
      </c>
      <c r="E6410" s="272"/>
      <c r="F6410" s="273" t="s">
        <v>10453</v>
      </c>
      <c r="G6410" s="274">
        <v>30652136101</v>
      </c>
      <c r="H6410" s="282" t="s">
        <v>10454</v>
      </c>
      <c r="I6410" s="273" t="s">
        <v>9895</v>
      </c>
      <c r="J6410" s="273" t="s">
        <v>373</v>
      </c>
      <c r="K6410" s="275">
        <v>3.2238000000000024</v>
      </c>
      <c r="L6410" s="275">
        <v>3.2238000000000024</v>
      </c>
      <c r="M6410" s="275">
        <v>3.1880299999999999</v>
      </c>
      <c r="N6410" s="276">
        <v>1.1095601464111451</v>
      </c>
      <c r="O6410" s="273"/>
      <c r="P6410" s="273"/>
      <c r="R6410" s="289"/>
    </row>
    <row r="6411" spans="1:18" s="43" customFormat="1">
      <c r="A6411" s="271">
        <v>6408</v>
      </c>
      <c r="C6411" s="272" t="s">
        <v>1571</v>
      </c>
      <c r="D6411" s="272" t="s">
        <v>1613</v>
      </c>
      <c r="E6411" s="272"/>
      <c r="F6411" s="273" t="s">
        <v>10453</v>
      </c>
      <c r="G6411" s="274">
        <v>30652136103</v>
      </c>
      <c r="H6411" s="282" t="s">
        <v>10455</v>
      </c>
      <c r="I6411" s="273" t="s">
        <v>9895</v>
      </c>
      <c r="J6411" s="273" t="s">
        <v>373</v>
      </c>
      <c r="K6411" s="275">
        <v>1.5582999999999991</v>
      </c>
      <c r="L6411" s="275">
        <v>1.5582999999999991</v>
      </c>
      <c r="M6411" s="275">
        <v>1.5327899999999999</v>
      </c>
      <c r="N6411" s="276">
        <v>1.6370403644997287</v>
      </c>
      <c r="O6411" s="273"/>
      <c r="P6411" s="273"/>
      <c r="R6411" s="289"/>
    </row>
    <row r="6412" spans="1:18" s="43" customFormat="1">
      <c r="A6412" s="271">
        <v>6409</v>
      </c>
      <c r="C6412" s="272" t="s">
        <v>1571</v>
      </c>
      <c r="D6412" s="272" t="s">
        <v>1613</v>
      </c>
      <c r="E6412" s="272"/>
      <c r="F6412" s="273" t="s">
        <v>10453</v>
      </c>
      <c r="G6412" s="274">
        <v>30652136102</v>
      </c>
      <c r="H6412" s="282" t="s">
        <v>10456</v>
      </c>
      <c r="I6412" s="273" t="s">
        <v>9895</v>
      </c>
      <c r="J6412" s="273" t="s">
        <v>373</v>
      </c>
      <c r="K6412" s="275">
        <v>5.1855000000000002</v>
      </c>
      <c r="L6412" s="275">
        <v>5.1855000000000002</v>
      </c>
      <c r="M6412" s="275">
        <v>5.1130000000000004</v>
      </c>
      <c r="N6412" s="276">
        <v>1.3981293992864676</v>
      </c>
      <c r="O6412" s="273"/>
      <c r="P6412" s="273"/>
      <c r="R6412" s="289"/>
    </row>
    <row r="6413" spans="1:18" s="43" customFormat="1">
      <c r="A6413" s="271">
        <v>6410</v>
      </c>
      <c r="C6413" s="272" t="s">
        <v>1571</v>
      </c>
      <c r="D6413" s="272" t="s">
        <v>1613</v>
      </c>
      <c r="E6413" s="272"/>
      <c r="F6413" s="273" t="s">
        <v>10453</v>
      </c>
      <c r="G6413" s="274">
        <v>30652136104</v>
      </c>
      <c r="H6413" s="282" t="s">
        <v>10457</v>
      </c>
      <c r="I6413" s="273" t="s">
        <v>9895</v>
      </c>
      <c r="J6413" s="273" t="s">
        <v>373</v>
      </c>
      <c r="K6413" s="275">
        <v>2.145799999999999</v>
      </c>
      <c r="L6413" s="275">
        <v>2.145799999999999</v>
      </c>
      <c r="M6413" s="275">
        <v>2.1151990000000001</v>
      </c>
      <c r="N6413" s="276">
        <v>1.4260881722434058</v>
      </c>
      <c r="O6413" s="273"/>
      <c r="P6413" s="273"/>
      <c r="R6413" s="289"/>
    </row>
    <row r="6414" spans="1:18" s="43" customFormat="1">
      <c r="A6414" s="271">
        <v>6411</v>
      </c>
      <c r="C6414" s="272" t="s">
        <v>1571</v>
      </c>
      <c r="D6414" s="272" t="s">
        <v>1613</v>
      </c>
      <c r="E6414" s="272"/>
      <c r="F6414" s="273" t="s">
        <v>10458</v>
      </c>
      <c r="G6414" s="274" t="s">
        <v>10459</v>
      </c>
      <c r="H6414" s="282" t="s">
        <v>10460</v>
      </c>
      <c r="I6414" s="273" t="s">
        <v>9895</v>
      </c>
      <c r="J6414" s="273" t="s">
        <v>373</v>
      </c>
      <c r="K6414" s="275">
        <v>1.0836999999999999</v>
      </c>
      <c r="L6414" s="275">
        <v>1.0836999999999999</v>
      </c>
      <c r="M6414" s="275">
        <v>1.0699000000000001</v>
      </c>
      <c r="N6414" s="276">
        <v>1.2734151517947601</v>
      </c>
      <c r="O6414" s="273"/>
      <c r="P6414" s="273"/>
      <c r="R6414" s="289"/>
    </row>
    <row r="6415" spans="1:18" s="43" customFormat="1">
      <c r="A6415" s="271">
        <v>6412</v>
      </c>
      <c r="C6415" s="272" t="s">
        <v>1571</v>
      </c>
      <c r="D6415" s="272" t="s">
        <v>1613</v>
      </c>
      <c r="E6415" s="272"/>
      <c r="F6415" s="273" t="s">
        <v>10458</v>
      </c>
      <c r="G6415" s="274" t="s">
        <v>10461</v>
      </c>
      <c r="H6415" s="282" t="s">
        <v>10462</v>
      </c>
      <c r="I6415" s="273" t="s">
        <v>9895</v>
      </c>
      <c r="J6415" s="273" t="s">
        <v>373</v>
      </c>
      <c r="K6415" s="275">
        <v>3.5797999999999996</v>
      </c>
      <c r="L6415" s="275">
        <v>3.5797999999999996</v>
      </c>
      <c r="M6415" s="275">
        <v>3.5323000000000002</v>
      </c>
      <c r="N6415" s="276">
        <v>1.3268897703782176</v>
      </c>
      <c r="O6415" s="273"/>
      <c r="P6415" s="273"/>
      <c r="R6415" s="289"/>
    </row>
    <row r="6416" spans="1:18" s="43" customFormat="1">
      <c r="A6416" s="271">
        <v>6413</v>
      </c>
      <c r="C6416" s="272" t="s">
        <v>1571</v>
      </c>
      <c r="D6416" s="272" t="s">
        <v>1572</v>
      </c>
      <c r="E6416" s="272"/>
      <c r="F6416" s="273" t="s">
        <v>10463</v>
      </c>
      <c r="G6416" s="274">
        <v>30621235104</v>
      </c>
      <c r="H6416" s="282" t="s">
        <v>10464</v>
      </c>
      <c r="I6416" s="273" t="s">
        <v>9864</v>
      </c>
      <c r="J6416" s="273" t="s">
        <v>373</v>
      </c>
      <c r="K6416" s="275">
        <v>17.0991</v>
      </c>
      <c r="L6416" s="275">
        <v>17.0991</v>
      </c>
      <c r="M6416" s="275">
        <v>16.94895</v>
      </c>
      <c r="N6416" s="276">
        <v>0.87811639209081183</v>
      </c>
      <c r="O6416" s="273"/>
      <c r="P6416" s="273"/>
      <c r="R6416" s="289"/>
    </row>
    <row r="6417" spans="1:18" s="43" customFormat="1">
      <c r="A6417" s="271">
        <v>6414</v>
      </c>
      <c r="C6417" s="272" t="s">
        <v>1571</v>
      </c>
      <c r="D6417" s="272" t="s">
        <v>1572</v>
      </c>
      <c r="E6417" s="272"/>
      <c r="F6417" s="273" t="s">
        <v>10463</v>
      </c>
      <c r="G6417" s="274">
        <v>30621235101</v>
      </c>
      <c r="H6417" s="282" t="s">
        <v>10465</v>
      </c>
      <c r="I6417" s="273" t="s">
        <v>10466</v>
      </c>
      <c r="J6417" s="273" t="s">
        <v>373</v>
      </c>
      <c r="K6417" s="275">
        <v>10.947599999999976</v>
      </c>
      <c r="L6417" s="275">
        <v>10.947599999999976</v>
      </c>
      <c r="M6417" s="275">
        <v>10.872408999999999</v>
      </c>
      <c r="N6417" s="276">
        <v>0.68682633636575408</v>
      </c>
      <c r="O6417" s="273"/>
      <c r="P6417" s="273"/>
      <c r="R6417" s="289"/>
    </row>
    <row r="6418" spans="1:18" s="43" customFormat="1">
      <c r="A6418" s="271">
        <v>6415</v>
      </c>
      <c r="C6418" s="272" t="s">
        <v>1571</v>
      </c>
      <c r="D6418" s="272" t="s">
        <v>1572</v>
      </c>
      <c r="E6418" s="272"/>
      <c r="F6418" s="273" t="s">
        <v>10463</v>
      </c>
      <c r="G6418" s="274">
        <v>30621235106</v>
      </c>
      <c r="H6418" s="282" t="s">
        <v>10467</v>
      </c>
      <c r="I6418" s="273" t="s">
        <v>10466</v>
      </c>
      <c r="J6418" s="273" t="s">
        <v>373</v>
      </c>
      <c r="K6418" s="275">
        <v>16.969799999999989</v>
      </c>
      <c r="L6418" s="275">
        <v>16.969799999999989</v>
      </c>
      <c r="M6418" s="275">
        <v>16.830992000000002</v>
      </c>
      <c r="N6418" s="276">
        <v>0.8179707480346663</v>
      </c>
      <c r="O6418" s="273"/>
      <c r="P6418" s="273"/>
      <c r="R6418" s="289"/>
    </row>
    <row r="6419" spans="1:18" s="43" customFormat="1">
      <c r="A6419" s="271">
        <v>6416</v>
      </c>
      <c r="C6419" s="272" t="s">
        <v>1571</v>
      </c>
      <c r="D6419" s="272" t="s">
        <v>1572</v>
      </c>
      <c r="E6419" s="272"/>
      <c r="F6419" s="273" t="s">
        <v>10463</v>
      </c>
      <c r="G6419" s="274">
        <v>30621235102</v>
      </c>
      <c r="H6419" s="282" t="s">
        <v>10468</v>
      </c>
      <c r="I6419" s="273" t="s">
        <v>9895</v>
      </c>
      <c r="J6419" s="273" t="s">
        <v>373</v>
      </c>
      <c r="K6419" s="275">
        <v>0</v>
      </c>
      <c r="L6419" s="275">
        <v>0</v>
      </c>
      <c r="M6419" s="275">
        <v>0</v>
      </c>
      <c r="N6419" s="276" t="e">
        <v>#DIV/0!</v>
      </c>
      <c r="O6419" s="273"/>
      <c r="P6419" s="273"/>
      <c r="Q6419" s="11" t="s">
        <v>9931</v>
      </c>
      <c r="R6419" s="289"/>
    </row>
    <row r="6420" spans="1:18" s="43" customFormat="1">
      <c r="A6420" s="271">
        <v>6417</v>
      </c>
      <c r="C6420" s="272" t="s">
        <v>1571</v>
      </c>
      <c r="D6420" s="272" t="s">
        <v>1572</v>
      </c>
      <c r="E6420" s="272"/>
      <c r="F6420" s="273" t="s">
        <v>10463</v>
      </c>
      <c r="G6420" s="274">
        <v>30621235103</v>
      </c>
      <c r="H6420" s="282" t="s">
        <v>10469</v>
      </c>
      <c r="I6420" s="273" t="s">
        <v>9895</v>
      </c>
      <c r="J6420" s="273" t="s">
        <v>373</v>
      </c>
      <c r="K6420" s="275">
        <v>2.5806999999999976</v>
      </c>
      <c r="L6420" s="275">
        <v>2.5806999999999976</v>
      </c>
      <c r="M6420" s="275">
        <v>2.5581740000000002</v>
      </c>
      <c r="N6420" s="276">
        <v>0.87286395164092689</v>
      </c>
      <c r="O6420" s="273"/>
      <c r="P6420" s="273"/>
      <c r="R6420" s="289"/>
    </row>
    <row r="6421" spans="1:18" s="43" customFormat="1">
      <c r="A6421" s="271">
        <v>6418</v>
      </c>
      <c r="C6421" s="272" t="s">
        <v>1571</v>
      </c>
      <c r="D6421" s="272" t="s">
        <v>1572</v>
      </c>
      <c r="E6421" s="272"/>
      <c r="F6421" s="273" t="s">
        <v>10463</v>
      </c>
      <c r="G6421" s="274">
        <v>30621235105</v>
      </c>
      <c r="H6421" s="282" t="s">
        <v>10470</v>
      </c>
      <c r="I6421" s="273" t="s">
        <v>9864</v>
      </c>
      <c r="J6421" s="273" t="s">
        <v>373</v>
      </c>
      <c r="K6421" s="275">
        <v>9.7759999999999998</v>
      </c>
      <c r="L6421" s="275">
        <v>9.7759999999999998</v>
      </c>
      <c r="M6421" s="275">
        <v>9.6855019999999996</v>
      </c>
      <c r="N6421" s="276">
        <v>0.92571603927987112</v>
      </c>
      <c r="O6421" s="273"/>
      <c r="P6421" s="273"/>
      <c r="R6421" s="289"/>
    </row>
    <row r="6422" spans="1:18" s="43" customFormat="1">
      <c r="A6422" s="271">
        <v>6419</v>
      </c>
      <c r="C6422" s="272" t="s">
        <v>1571</v>
      </c>
      <c r="D6422" s="272" t="s">
        <v>1572</v>
      </c>
      <c r="E6422" s="272"/>
      <c r="F6422" s="273" t="s">
        <v>10471</v>
      </c>
      <c r="G6422" s="274">
        <v>30622115101</v>
      </c>
      <c r="H6422" s="282" t="s">
        <v>1667</v>
      </c>
      <c r="I6422" s="273" t="s">
        <v>9864</v>
      </c>
      <c r="J6422" s="273" t="s">
        <v>373</v>
      </c>
      <c r="K6422" s="275">
        <v>10.061400000000024</v>
      </c>
      <c r="L6422" s="275">
        <v>10.061400000000024</v>
      </c>
      <c r="M6422" s="275">
        <v>9.9795569999999998</v>
      </c>
      <c r="N6422" s="276">
        <v>0.81343550599343917</v>
      </c>
      <c r="O6422" s="273"/>
      <c r="P6422" s="273"/>
      <c r="R6422" s="289"/>
    </row>
    <row r="6423" spans="1:18" s="43" customFormat="1">
      <c r="A6423" s="271">
        <v>6420</v>
      </c>
      <c r="C6423" s="272" t="s">
        <v>1571</v>
      </c>
      <c r="D6423" s="272" t="s">
        <v>1572</v>
      </c>
      <c r="E6423" s="272"/>
      <c r="F6423" s="273" t="s">
        <v>10471</v>
      </c>
      <c r="G6423" s="274">
        <v>30622115104</v>
      </c>
      <c r="H6423" s="282" t="s">
        <v>10472</v>
      </c>
      <c r="I6423" s="273" t="s">
        <v>9895</v>
      </c>
      <c r="J6423" s="273" t="s">
        <v>373</v>
      </c>
      <c r="K6423" s="275">
        <v>8.3124000000000233</v>
      </c>
      <c r="L6423" s="275">
        <v>8.3124000000000233</v>
      </c>
      <c r="M6423" s="275">
        <v>8.2335010000000004</v>
      </c>
      <c r="N6423" s="276">
        <v>0.94917232087029857</v>
      </c>
      <c r="O6423" s="273"/>
      <c r="P6423" s="273"/>
      <c r="R6423" s="289"/>
    </row>
    <row r="6424" spans="1:18" s="43" customFormat="1">
      <c r="A6424" s="271">
        <v>6421</v>
      </c>
      <c r="C6424" s="272" t="s">
        <v>1571</v>
      </c>
      <c r="D6424" s="272" t="s">
        <v>1572</v>
      </c>
      <c r="E6424" s="272"/>
      <c r="F6424" s="273" t="s">
        <v>10471</v>
      </c>
      <c r="G6424" s="274">
        <v>30622115103</v>
      </c>
      <c r="H6424" s="282" t="s">
        <v>10473</v>
      </c>
      <c r="I6424" s="273" t="s">
        <v>9895</v>
      </c>
      <c r="J6424" s="273" t="s">
        <v>373</v>
      </c>
      <c r="K6424" s="275">
        <v>6.45</v>
      </c>
      <c r="L6424" s="275">
        <v>6.45</v>
      </c>
      <c r="M6424" s="275">
        <v>6.3943339999999997</v>
      </c>
      <c r="N6424" s="276">
        <v>0.86303875968992916</v>
      </c>
      <c r="O6424" s="273"/>
      <c r="P6424" s="273"/>
      <c r="R6424" s="289"/>
    </row>
    <row r="6425" spans="1:18" s="43" customFormat="1">
      <c r="A6425" s="271">
        <v>6422</v>
      </c>
      <c r="C6425" s="272" t="s">
        <v>1571</v>
      </c>
      <c r="D6425" s="272" t="s">
        <v>1572</v>
      </c>
      <c r="E6425" s="272"/>
      <c r="F6425" s="273" t="s">
        <v>10471</v>
      </c>
      <c r="G6425" s="274">
        <v>30622115105</v>
      </c>
      <c r="H6425" s="273" t="s">
        <v>10474</v>
      </c>
      <c r="I6425" s="273" t="s">
        <v>9895</v>
      </c>
      <c r="J6425" s="273" t="s">
        <v>373</v>
      </c>
      <c r="K6425" s="275">
        <v>3.8867999999999885</v>
      </c>
      <c r="L6425" s="275">
        <v>3.8867999999999885</v>
      </c>
      <c r="M6425" s="275">
        <v>3.8559570000000001</v>
      </c>
      <c r="N6425" s="276">
        <v>0.79353195430658885</v>
      </c>
      <c r="O6425" s="273"/>
      <c r="P6425" s="273"/>
      <c r="R6425" s="289"/>
    </row>
    <row r="6426" spans="1:18" s="43" customFormat="1">
      <c r="A6426" s="271">
        <v>6423</v>
      </c>
      <c r="C6426" s="272" t="s">
        <v>1571</v>
      </c>
      <c r="D6426" s="272" t="s">
        <v>1572</v>
      </c>
      <c r="E6426" s="272"/>
      <c r="F6426" s="273" t="s">
        <v>10471</v>
      </c>
      <c r="G6426" s="274">
        <v>30622115102</v>
      </c>
      <c r="H6426" s="273" t="s">
        <v>10475</v>
      </c>
      <c r="I6426" s="273" t="s">
        <v>9895</v>
      </c>
      <c r="J6426" s="273" t="s">
        <v>373</v>
      </c>
      <c r="K6426" s="275">
        <v>5.8244000000000238</v>
      </c>
      <c r="L6426" s="275">
        <v>5.8244000000000238</v>
      </c>
      <c r="M6426" s="275">
        <v>5.7751090000000005</v>
      </c>
      <c r="N6426" s="276">
        <v>0.84628459583859439</v>
      </c>
      <c r="O6426" s="273"/>
      <c r="P6426" s="273"/>
      <c r="R6426" s="289"/>
    </row>
    <row r="6427" spans="1:18" s="43" customFormat="1">
      <c r="A6427" s="271">
        <v>6424</v>
      </c>
      <c r="C6427" s="272" t="s">
        <v>1571</v>
      </c>
      <c r="D6427" s="272" t="s">
        <v>1572</v>
      </c>
      <c r="E6427" s="272"/>
      <c r="F6427" s="273" t="s">
        <v>10476</v>
      </c>
      <c r="G6427" s="274">
        <v>30623116101</v>
      </c>
      <c r="H6427" s="273" t="s">
        <v>10477</v>
      </c>
      <c r="I6427" s="273" t="s">
        <v>9864</v>
      </c>
      <c r="J6427" s="273" t="s">
        <v>373</v>
      </c>
      <c r="K6427" s="275">
        <v>7.4459999999999997</v>
      </c>
      <c r="L6427" s="275">
        <v>7.4459999999999997</v>
      </c>
      <c r="M6427" s="275">
        <v>7.3971650000000002</v>
      </c>
      <c r="N6427" s="276">
        <v>0.6558554928820779</v>
      </c>
      <c r="O6427" s="273"/>
      <c r="P6427" s="273"/>
      <c r="R6427" s="289"/>
    </row>
    <row r="6428" spans="1:18" s="43" customFormat="1">
      <c r="A6428" s="271">
        <v>6425</v>
      </c>
      <c r="C6428" s="272" t="s">
        <v>1571</v>
      </c>
      <c r="D6428" s="272" t="s">
        <v>1572</v>
      </c>
      <c r="E6428" s="272"/>
      <c r="F6428" s="273" t="s">
        <v>10476</v>
      </c>
      <c r="G6428" s="274">
        <v>30623116102</v>
      </c>
      <c r="H6428" s="273" t="s">
        <v>10478</v>
      </c>
      <c r="I6428" s="273" t="s">
        <v>9895</v>
      </c>
      <c r="J6428" s="273" t="s">
        <v>373</v>
      </c>
      <c r="K6428" s="275">
        <v>12.725999999999999</v>
      </c>
      <c r="L6428" s="275">
        <v>12.725999999999999</v>
      </c>
      <c r="M6428" s="275">
        <v>12.636037999999999</v>
      </c>
      <c r="N6428" s="276">
        <v>0.70691497721200602</v>
      </c>
      <c r="O6428" s="273"/>
      <c r="P6428" s="273"/>
      <c r="R6428" s="289"/>
    </row>
    <row r="6429" spans="1:18" s="43" customFormat="1">
      <c r="A6429" s="271">
        <v>6426</v>
      </c>
      <c r="C6429" s="272" t="s">
        <v>1571</v>
      </c>
      <c r="D6429" s="272" t="s">
        <v>1572</v>
      </c>
      <c r="E6429" s="272"/>
      <c r="F6429" s="273" t="s">
        <v>10476</v>
      </c>
      <c r="G6429" s="274">
        <v>30623116106</v>
      </c>
      <c r="H6429" s="273" t="s">
        <v>10479</v>
      </c>
      <c r="I6429" s="273" t="s">
        <v>9895</v>
      </c>
      <c r="J6429" s="273" t="s">
        <v>373</v>
      </c>
      <c r="K6429" s="275">
        <v>3.9993599999999998</v>
      </c>
      <c r="L6429" s="275">
        <v>3.9993599999999998</v>
      </c>
      <c r="M6429" s="275">
        <v>3.9696790000000002</v>
      </c>
      <c r="N6429" s="276">
        <v>0.74214374299887043</v>
      </c>
      <c r="O6429" s="273"/>
      <c r="P6429" s="273"/>
      <c r="R6429" s="289"/>
    </row>
    <row r="6430" spans="1:18" s="43" customFormat="1">
      <c r="A6430" s="271">
        <v>6427</v>
      </c>
      <c r="C6430" s="272" t="s">
        <v>1571</v>
      </c>
      <c r="D6430" s="272" t="s">
        <v>1572</v>
      </c>
      <c r="E6430" s="272"/>
      <c r="F6430" s="273" t="s">
        <v>10476</v>
      </c>
      <c r="G6430" s="274">
        <v>30623116103</v>
      </c>
      <c r="H6430" s="273" t="s">
        <v>10480</v>
      </c>
      <c r="I6430" s="273" t="s">
        <v>9895</v>
      </c>
      <c r="J6430" s="273" t="s">
        <v>373</v>
      </c>
      <c r="K6430" s="275">
        <v>4.3983523000000133</v>
      </c>
      <c r="L6430" s="275">
        <v>4.3983523000000133</v>
      </c>
      <c r="M6430" s="275">
        <v>4.359788</v>
      </c>
      <c r="N6430" s="276">
        <v>0.87678970145281909</v>
      </c>
      <c r="O6430" s="273"/>
      <c r="P6430" s="273"/>
      <c r="R6430" s="289"/>
    </row>
    <row r="6431" spans="1:18" s="43" customFormat="1">
      <c r="A6431" s="271">
        <v>6428</v>
      </c>
      <c r="C6431" s="272" t="s">
        <v>1571</v>
      </c>
      <c r="D6431" s="272" t="s">
        <v>1572</v>
      </c>
      <c r="E6431" s="272"/>
      <c r="F6431" s="273" t="s">
        <v>10476</v>
      </c>
      <c r="G6431" s="274">
        <v>30623116104</v>
      </c>
      <c r="H6431" s="273" t="s">
        <v>10481</v>
      </c>
      <c r="I6431" s="273" t="s">
        <v>9895</v>
      </c>
      <c r="J6431" s="273" t="s">
        <v>373</v>
      </c>
      <c r="K6431" s="275">
        <v>7.7477999999999998</v>
      </c>
      <c r="L6431" s="275">
        <v>7.7477999999999998</v>
      </c>
      <c r="M6431" s="275">
        <v>7.6467189999999992</v>
      </c>
      <c r="N6431" s="276">
        <v>1.3046413175353087</v>
      </c>
      <c r="O6431" s="273"/>
      <c r="P6431" s="273"/>
      <c r="R6431" s="289"/>
    </row>
    <row r="6432" spans="1:18" s="43" customFormat="1">
      <c r="A6432" s="271">
        <v>6429</v>
      </c>
      <c r="C6432" s="272" t="s">
        <v>1571</v>
      </c>
      <c r="D6432" s="272" t="s">
        <v>1572</v>
      </c>
      <c r="E6432" s="272"/>
      <c r="F6432" s="273" t="s">
        <v>10476</v>
      </c>
      <c r="G6432" s="274">
        <v>30623116105</v>
      </c>
      <c r="H6432" s="273" t="s">
        <v>10482</v>
      </c>
      <c r="I6432" s="273" t="s">
        <v>9895</v>
      </c>
      <c r="J6432" s="273" t="s">
        <v>373</v>
      </c>
      <c r="K6432" s="275">
        <v>11.898999999999999</v>
      </c>
      <c r="L6432" s="275">
        <v>11.898999999999999</v>
      </c>
      <c r="M6432" s="275">
        <v>11.793057999999998</v>
      </c>
      <c r="N6432" s="276">
        <v>0.89034372636356551</v>
      </c>
      <c r="O6432" s="273"/>
      <c r="P6432" s="273"/>
      <c r="R6432" s="289"/>
    </row>
    <row r="6433" spans="1:18" s="43" customFormat="1">
      <c r="A6433" s="271">
        <v>6430</v>
      </c>
      <c r="C6433" s="272" t="s">
        <v>1571</v>
      </c>
      <c r="D6433" s="272" t="s">
        <v>1572</v>
      </c>
      <c r="E6433" s="272"/>
      <c r="F6433" s="273" t="s">
        <v>10476</v>
      </c>
      <c r="G6433" s="274">
        <v>30623116107</v>
      </c>
      <c r="H6433" s="273" t="s">
        <v>10483</v>
      </c>
      <c r="I6433" s="273" t="s">
        <v>9895</v>
      </c>
      <c r="J6433" s="273" t="s">
        <v>373</v>
      </c>
      <c r="K6433" s="275">
        <v>0</v>
      </c>
      <c r="L6433" s="275">
        <v>0</v>
      </c>
      <c r="M6433" s="275">
        <v>0</v>
      </c>
      <c r="N6433" s="276" t="e">
        <v>#DIV/0!</v>
      </c>
      <c r="O6433" s="273"/>
      <c r="P6433" s="273"/>
      <c r="Q6433" s="11" t="s">
        <v>9931</v>
      </c>
      <c r="R6433" s="289"/>
    </row>
    <row r="6434" spans="1:18" s="43" customFormat="1">
      <c r="A6434" s="271">
        <v>6431</v>
      </c>
      <c r="C6434" s="272" t="s">
        <v>1571</v>
      </c>
      <c r="D6434" s="272" t="s">
        <v>1572</v>
      </c>
      <c r="E6434" s="272"/>
      <c r="F6434" s="273" t="s">
        <v>10484</v>
      </c>
      <c r="G6434" s="274">
        <v>30622146101</v>
      </c>
      <c r="H6434" s="273" t="s">
        <v>1672</v>
      </c>
      <c r="I6434" s="273" t="s">
        <v>9895</v>
      </c>
      <c r="J6434" s="273" t="s">
        <v>373</v>
      </c>
      <c r="K6434" s="275">
        <v>3.1146355199999998</v>
      </c>
      <c r="L6434" s="275">
        <v>3.1146355199999998</v>
      </c>
      <c r="M6434" s="275">
        <v>3.0897970000000003</v>
      </c>
      <c r="N6434" s="276">
        <v>0.7974775809401744</v>
      </c>
      <c r="O6434" s="273"/>
      <c r="P6434" s="273"/>
      <c r="R6434" s="289"/>
    </row>
    <row r="6435" spans="1:18" s="43" customFormat="1">
      <c r="A6435" s="271">
        <v>6432</v>
      </c>
      <c r="C6435" s="272" t="s">
        <v>1571</v>
      </c>
      <c r="D6435" s="272" t="s">
        <v>1572</v>
      </c>
      <c r="E6435" s="272"/>
      <c r="F6435" s="273" t="s">
        <v>10484</v>
      </c>
      <c r="G6435" s="274">
        <v>30622146102</v>
      </c>
      <c r="H6435" s="273" t="s">
        <v>10485</v>
      </c>
      <c r="I6435" s="273" t="s">
        <v>9895</v>
      </c>
      <c r="J6435" s="273" t="s">
        <v>373</v>
      </c>
      <c r="K6435" s="275">
        <v>3.4718</v>
      </c>
      <c r="L6435" s="275">
        <v>3.4718</v>
      </c>
      <c r="M6435" s="275">
        <v>3.4463299999999997</v>
      </c>
      <c r="N6435" s="276">
        <v>0.7336252088254025</v>
      </c>
      <c r="O6435" s="273"/>
      <c r="P6435" s="273"/>
      <c r="R6435" s="289"/>
    </row>
    <row r="6436" spans="1:18" s="43" customFormat="1">
      <c r="A6436" s="271">
        <v>6433</v>
      </c>
      <c r="C6436" s="272" t="s">
        <v>1571</v>
      </c>
      <c r="D6436" s="272" t="s">
        <v>1572</v>
      </c>
      <c r="E6436" s="272"/>
      <c r="F6436" s="273" t="s">
        <v>10484</v>
      </c>
      <c r="G6436" s="274">
        <v>30622146103</v>
      </c>
      <c r="H6436" s="273" t="s">
        <v>10486</v>
      </c>
      <c r="I6436" s="273" t="s">
        <v>9895</v>
      </c>
      <c r="J6436" s="273" t="s">
        <v>373</v>
      </c>
      <c r="K6436" s="275">
        <v>0</v>
      </c>
      <c r="L6436" s="275">
        <v>0</v>
      </c>
      <c r="M6436" s="275">
        <v>0</v>
      </c>
      <c r="N6436" s="276" t="e">
        <v>#DIV/0!</v>
      </c>
      <c r="O6436" s="273"/>
      <c r="P6436" s="273"/>
      <c r="Q6436" s="11" t="s">
        <v>9931</v>
      </c>
      <c r="R6436" s="289"/>
    </row>
    <row r="6437" spans="1:18" s="43" customFormat="1">
      <c r="A6437" s="271">
        <v>6434</v>
      </c>
      <c r="C6437" s="272" t="s">
        <v>1571</v>
      </c>
      <c r="D6437" s="272" t="s">
        <v>1638</v>
      </c>
      <c r="E6437" s="272"/>
      <c r="F6437" s="273" t="s">
        <v>10487</v>
      </c>
      <c r="G6437" s="274">
        <v>30661116101</v>
      </c>
      <c r="H6437" s="273" t="s">
        <v>10488</v>
      </c>
      <c r="I6437" s="273" t="s">
        <v>9895</v>
      </c>
      <c r="J6437" s="273" t="s">
        <v>373</v>
      </c>
      <c r="K6437" s="275">
        <v>10.782</v>
      </c>
      <c r="L6437" s="275">
        <v>10.782</v>
      </c>
      <c r="M6437" s="275">
        <v>10.64</v>
      </c>
      <c r="N6437" s="276">
        <v>1.3170098312001433</v>
      </c>
      <c r="O6437" s="273"/>
      <c r="P6437" s="273"/>
      <c r="R6437" s="289"/>
    </row>
    <row r="6438" spans="1:18" s="43" customFormat="1">
      <c r="A6438" s="271">
        <v>6435</v>
      </c>
      <c r="C6438" s="272" t="s">
        <v>1571</v>
      </c>
      <c r="D6438" s="272" t="s">
        <v>1638</v>
      </c>
      <c r="E6438" s="272"/>
      <c r="F6438" s="273" t="s">
        <v>10487</v>
      </c>
      <c r="G6438" s="274">
        <v>30661116106</v>
      </c>
      <c r="H6438" s="273" t="s">
        <v>1638</v>
      </c>
      <c r="I6438" s="273" t="s">
        <v>9895</v>
      </c>
      <c r="J6438" s="273" t="s">
        <v>373</v>
      </c>
      <c r="K6438" s="275">
        <v>9.6709999999999994</v>
      </c>
      <c r="L6438" s="275">
        <v>9.6709999999999994</v>
      </c>
      <c r="M6438" s="275">
        <v>9.5440000000000005</v>
      </c>
      <c r="N6438" s="276">
        <v>1.313204425602305</v>
      </c>
      <c r="O6438" s="273"/>
      <c r="P6438" s="273"/>
      <c r="R6438" s="289"/>
    </row>
    <row r="6439" spans="1:18" s="43" customFormat="1">
      <c r="A6439" s="271">
        <v>6436</v>
      </c>
      <c r="C6439" s="272" t="s">
        <v>1571</v>
      </c>
      <c r="D6439" s="272" t="s">
        <v>1638</v>
      </c>
      <c r="E6439" s="272"/>
      <c r="F6439" s="273" t="s">
        <v>10487</v>
      </c>
      <c r="G6439" s="274">
        <v>30661116102</v>
      </c>
      <c r="H6439" s="273" t="s">
        <v>10489</v>
      </c>
      <c r="I6439" s="273" t="s">
        <v>9895</v>
      </c>
      <c r="J6439" s="273" t="s">
        <v>373</v>
      </c>
      <c r="K6439" s="275">
        <v>3.8520000000000003</v>
      </c>
      <c r="L6439" s="275">
        <v>3.8520000000000003</v>
      </c>
      <c r="M6439" s="275">
        <v>3.8010000000000002</v>
      </c>
      <c r="N6439" s="276">
        <v>1.323987538940814</v>
      </c>
      <c r="O6439" s="273"/>
      <c r="P6439" s="273"/>
      <c r="R6439" s="289"/>
    </row>
    <row r="6440" spans="1:18" s="43" customFormat="1">
      <c r="A6440" s="271">
        <v>6437</v>
      </c>
      <c r="C6440" s="272" t="s">
        <v>1571</v>
      </c>
      <c r="D6440" s="272" t="s">
        <v>1638</v>
      </c>
      <c r="E6440" s="272"/>
      <c r="F6440" s="273" t="s">
        <v>10487</v>
      </c>
      <c r="G6440" s="274">
        <v>30661116103</v>
      </c>
      <c r="H6440" s="273" t="s">
        <v>10490</v>
      </c>
      <c r="I6440" s="273" t="s">
        <v>9895</v>
      </c>
      <c r="J6440" s="273" t="s">
        <v>373</v>
      </c>
      <c r="K6440" s="275">
        <v>8.7409999999999997</v>
      </c>
      <c r="L6440" s="275">
        <v>8.7409999999999997</v>
      </c>
      <c r="M6440" s="275">
        <v>8.625</v>
      </c>
      <c r="N6440" s="276">
        <v>1.32707928154673</v>
      </c>
      <c r="O6440" s="273"/>
      <c r="P6440" s="273"/>
      <c r="R6440" s="289"/>
    </row>
    <row r="6441" spans="1:18" s="43" customFormat="1">
      <c r="A6441" s="271">
        <v>6438</v>
      </c>
      <c r="C6441" s="272" t="s">
        <v>1571</v>
      </c>
      <c r="D6441" s="272" t="s">
        <v>1638</v>
      </c>
      <c r="E6441" s="272"/>
      <c r="F6441" s="273" t="s">
        <v>10487</v>
      </c>
      <c r="G6441" s="274">
        <v>30661116104</v>
      </c>
      <c r="H6441" s="273" t="s">
        <v>10491</v>
      </c>
      <c r="I6441" s="273" t="s">
        <v>9895</v>
      </c>
      <c r="J6441" s="273" t="s">
        <v>373</v>
      </c>
      <c r="K6441" s="275">
        <v>6.66</v>
      </c>
      <c r="L6441" s="275">
        <v>6.66</v>
      </c>
      <c r="M6441" s="275">
        <v>6.5730000000000004</v>
      </c>
      <c r="N6441" s="276">
        <v>1.3063063063063025</v>
      </c>
      <c r="O6441" s="273"/>
      <c r="P6441" s="273"/>
      <c r="R6441" s="289"/>
    </row>
    <row r="6442" spans="1:18" s="43" customFormat="1">
      <c r="A6442" s="271">
        <v>6439</v>
      </c>
      <c r="C6442" s="272" t="s">
        <v>1571</v>
      </c>
      <c r="D6442" s="272" t="s">
        <v>1638</v>
      </c>
      <c r="E6442" s="272"/>
      <c r="F6442" s="273" t="s">
        <v>10487</v>
      </c>
      <c r="G6442" s="274">
        <v>30661116105</v>
      </c>
      <c r="H6442" s="273" t="s">
        <v>10492</v>
      </c>
      <c r="I6442" s="273" t="s">
        <v>9895</v>
      </c>
      <c r="J6442" s="273" t="s">
        <v>373</v>
      </c>
      <c r="K6442" s="275">
        <v>11.850000000000001</v>
      </c>
      <c r="L6442" s="275">
        <v>11.850000000000001</v>
      </c>
      <c r="M6442" s="275">
        <v>11.695</v>
      </c>
      <c r="N6442" s="276">
        <v>1.3080168776371404</v>
      </c>
      <c r="O6442" s="273"/>
      <c r="P6442" s="273"/>
      <c r="R6442" s="289"/>
    </row>
    <row r="6443" spans="1:18" s="43" customFormat="1">
      <c r="A6443" s="271">
        <v>6440</v>
      </c>
      <c r="C6443" s="272" t="s">
        <v>1571</v>
      </c>
      <c r="D6443" s="272" t="s">
        <v>1638</v>
      </c>
      <c r="E6443" s="272"/>
      <c r="F6443" s="273" t="s">
        <v>10487</v>
      </c>
      <c r="G6443" s="274" t="s">
        <v>10493</v>
      </c>
      <c r="H6443" s="273" t="s">
        <v>10494</v>
      </c>
      <c r="I6443" s="273" t="s">
        <v>9895</v>
      </c>
      <c r="J6443" s="273" t="s">
        <v>373</v>
      </c>
      <c r="K6443" s="275">
        <v>0.45519999999999711</v>
      </c>
      <c r="L6443" s="275">
        <v>0.45519999999999711</v>
      </c>
      <c r="M6443" s="275">
        <v>0.44900000000000001</v>
      </c>
      <c r="N6443" s="276">
        <v>1.3620386643227451</v>
      </c>
      <c r="O6443" s="273"/>
      <c r="P6443" s="273"/>
      <c r="R6443" s="289"/>
    </row>
    <row r="6444" spans="1:18" s="43" customFormat="1">
      <c r="A6444" s="271">
        <v>6441</v>
      </c>
      <c r="C6444" s="272" t="s">
        <v>1571</v>
      </c>
      <c r="D6444" s="272" t="s">
        <v>1638</v>
      </c>
      <c r="E6444" s="272"/>
      <c r="F6444" s="273" t="s">
        <v>10495</v>
      </c>
      <c r="G6444" s="274">
        <v>30662115102</v>
      </c>
      <c r="H6444" s="273" t="s">
        <v>1622</v>
      </c>
      <c r="I6444" s="273" t="s">
        <v>9895</v>
      </c>
      <c r="J6444" s="273" t="s">
        <v>373</v>
      </c>
      <c r="K6444" s="275">
        <v>14.694600000000001</v>
      </c>
      <c r="L6444" s="275">
        <v>14.694600000000001</v>
      </c>
      <c r="M6444" s="275">
        <v>14.502000000000001</v>
      </c>
      <c r="N6444" s="276">
        <v>1.3106855579600707</v>
      </c>
      <c r="O6444" s="273"/>
      <c r="P6444" s="273"/>
      <c r="R6444" s="289"/>
    </row>
    <row r="6445" spans="1:18" s="43" customFormat="1">
      <c r="A6445" s="271">
        <v>6442</v>
      </c>
      <c r="C6445" s="272" t="s">
        <v>1571</v>
      </c>
      <c r="D6445" s="272" t="s">
        <v>1638</v>
      </c>
      <c r="E6445" s="272"/>
      <c r="F6445" s="273" t="s">
        <v>10495</v>
      </c>
      <c r="G6445" s="274">
        <v>30662115103</v>
      </c>
      <c r="H6445" s="273" t="s">
        <v>10496</v>
      </c>
      <c r="I6445" s="273" t="s">
        <v>9895</v>
      </c>
      <c r="J6445" s="273" t="s">
        <v>373</v>
      </c>
      <c r="K6445" s="275">
        <v>6.5033999999999992</v>
      </c>
      <c r="L6445" s="275">
        <v>6.5033999999999992</v>
      </c>
      <c r="M6445" s="275">
        <v>6.4169999999999998</v>
      </c>
      <c r="N6445" s="276">
        <v>1.3285358427899157</v>
      </c>
      <c r="O6445" s="273"/>
      <c r="P6445" s="273"/>
      <c r="R6445" s="289"/>
    </row>
    <row r="6446" spans="1:18" s="43" customFormat="1">
      <c r="A6446" s="271">
        <v>6443</v>
      </c>
      <c r="C6446" s="272" t="s">
        <v>1571</v>
      </c>
      <c r="D6446" s="272" t="s">
        <v>1638</v>
      </c>
      <c r="E6446" s="272"/>
      <c r="F6446" s="273" t="s">
        <v>10495</v>
      </c>
      <c r="G6446" s="274">
        <v>30662115104</v>
      </c>
      <c r="H6446" s="273" t="s">
        <v>10497</v>
      </c>
      <c r="I6446" s="273" t="s">
        <v>9895</v>
      </c>
      <c r="J6446" s="273" t="s">
        <v>373</v>
      </c>
      <c r="K6446" s="275">
        <v>1.688800000000003</v>
      </c>
      <c r="L6446" s="275">
        <v>1.688800000000003</v>
      </c>
      <c r="M6446" s="275">
        <v>1.665</v>
      </c>
      <c r="N6446" s="276">
        <v>1.4092846991948655</v>
      </c>
      <c r="O6446" s="273"/>
      <c r="P6446" s="273"/>
      <c r="R6446" s="289"/>
    </row>
    <row r="6447" spans="1:18" s="43" customFormat="1">
      <c r="A6447" s="271">
        <v>6444</v>
      </c>
      <c r="C6447" s="272" t="s">
        <v>1571</v>
      </c>
      <c r="D6447" s="272" t="s">
        <v>1638</v>
      </c>
      <c r="E6447" s="272"/>
      <c r="F6447" s="273" t="s">
        <v>10495</v>
      </c>
      <c r="G6447" s="274">
        <v>30662115101</v>
      </c>
      <c r="H6447" s="273" t="s">
        <v>10498</v>
      </c>
      <c r="I6447" s="273" t="s">
        <v>9895</v>
      </c>
      <c r="J6447" s="273" t="s">
        <v>373</v>
      </c>
      <c r="K6447" s="275">
        <v>3.8117999999999999</v>
      </c>
      <c r="L6447" s="275">
        <v>3.8117999999999999</v>
      </c>
      <c r="M6447" s="275">
        <v>3.7600000000000002</v>
      </c>
      <c r="N6447" s="276">
        <v>1.3589380345243618</v>
      </c>
      <c r="O6447" s="273"/>
      <c r="P6447" s="273"/>
      <c r="R6447" s="289"/>
    </row>
    <row r="6448" spans="1:18" s="43" customFormat="1">
      <c r="A6448" s="271">
        <v>6445</v>
      </c>
      <c r="C6448" s="272" t="s">
        <v>1571</v>
      </c>
      <c r="D6448" s="272" t="s">
        <v>1638</v>
      </c>
      <c r="E6448" s="272"/>
      <c r="F6448" s="273" t="s">
        <v>10499</v>
      </c>
      <c r="G6448" s="274">
        <v>30663115101</v>
      </c>
      <c r="H6448" s="273" t="s">
        <v>10500</v>
      </c>
      <c r="I6448" s="273" t="s">
        <v>9895</v>
      </c>
      <c r="J6448" s="273" t="s">
        <v>373</v>
      </c>
      <c r="K6448" s="275">
        <v>8.428400000000023</v>
      </c>
      <c r="L6448" s="275">
        <v>8.428400000000023</v>
      </c>
      <c r="M6448" s="275">
        <v>8.3179999999999996</v>
      </c>
      <c r="N6448" s="276">
        <v>1.3098571496372156</v>
      </c>
      <c r="O6448" s="273"/>
      <c r="P6448" s="273"/>
      <c r="R6448" s="289"/>
    </row>
    <row r="6449" spans="1:18" s="43" customFormat="1">
      <c r="A6449" s="271">
        <v>6446</v>
      </c>
      <c r="C6449" s="272" t="s">
        <v>1571</v>
      </c>
      <c r="D6449" s="272" t="s">
        <v>1638</v>
      </c>
      <c r="E6449" s="272"/>
      <c r="F6449" s="273" t="s">
        <v>10499</v>
      </c>
      <c r="G6449" s="274">
        <v>30663115104</v>
      </c>
      <c r="H6449" s="273" t="s">
        <v>10501</v>
      </c>
      <c r="I6449" s="273" t="s">
        <v>9895</v>
      </c>
      <c r="J6449" s="273" t="s">
        <v>373</v>
      </c>
      <c r="K6449" s="275">
        <v>0</v>
      </c>
      <c r="L6449" s="275">
        <v>0</v>
      </c>
      <c r="M6449" s="275">
        <v>0</v>
      </c>
      <c r="N6449" s="276" t="e">
        <v>#DIV/0!</v>
      </c>
      <c r="O6449" s="273"/>
      <c r="P6449" s="273"/>
      <c r="Q6449" s="11" t="s">
        <v>9931</v>
      </c>
      <c r="R6449" s="289"/>
    </row>
    <row r="6450" spans="1:18" s="43" customFormat="1">
      <c r="A6450" s="271">
        <v>6447</v>
      </c>
      <c r="C6450" s="272" t="s">
        <v>1571</v>
      </c>
      <c r="D6450" s="272" t="s">
        <v>1638</v>
      </c>
      <c r="E6450" s="272"/>
      <c r="F6450" s="273" t="s">
        <v>10499</v>
      </c>
      <c r="G6450" s="274">
        <v>30663115102</v>
      </c>
      <c r="H6450" s="273" t="s">
        <v>10502</v>
      </c>
      <c r="I6450" s="273" t="s">
        <v>9895</v>
      </c>
      <c r="J6450" s="273" t="s">
        <v>373</v>
      </c>
      <c r="K6450" s="275">
        <v>1.6869999999999998</v>
      </c>
      <c r="L6450" s="275">
        <v>1.6869999999999998</v>
      </c>
      <c r="M6450" s="275">
        <v>1.6639999999999999</v>
      </c>
      <c r="N6450" s="276">
        <v>1.3633669235328933</v>
      </c>
      <c r="O6450" s="273"/>
      <c r="P6450" s="273"/>
      <c r="R6450" s="289"/>
    </row>
    <row r="6451" spans="1:18" s="43" customFormat="1">
      <c r="A6451" s="271">
        <v>6448</v>
      </c>
      <c r="C6451" s="272" t="s">
        <v>1571</v>
      </c>
      <c r="D6451" s="272" t="s">
        <v>1638</v>
      </c>
      <c r="E6451" s="272"/>
      <c r="F6451" s="273" t="s">
        <v>10499</v>
      </c>
      <c r="G6451" s="274">
        <v>30663115103</v>
      </c>
      <c r="H6451" s="273" t="s">
        <v>10503</v>
      </c>
      <c r="I6451" s="273" t="s">
        <v>9895</v>
      </c>
      <c r="J6451" s="273" t="s">
        <v>373</v>
      </c>
      <c r="K6451" s="275">
        <v>4.7549999999999999</v>
      </c>
      <c r="L6451" s="275">
        <v>4.7549999999999999</v>
      </c>
      <c r="M6451" s="275">
        <v>4.6909999999999998</v>
      </c>
      <c r="N6451" s="276">
        <v>1.3459516298633032</v>
      </c>
      <c r="O6451" s="273"/>
      <c r="P6451" s="273"/>
      <c r="R6451" s="289"/>
    </row>
    <row r="6452" spans="1:18" s="43" customFormat="1">
      <c r="A6452" s="271">
        <v>6449</v>
      </c>
      <c r="C6452" s="272" t="s">
        <v>1571</v>
      </c>
      <c r="D6452" s="272" t="s">
        <v>1638</v>
      </c>
      <c r="E6452" s="272"/>
      <c r="F6452" s="273" t="s">
        <v>10499</v>
      </c>
      <c r="G6452" s="274">
        <v>30663115105</v>
      </c>
      <c r="H6452" s="273" t="s">
        <v>10504</v>
      </c>
      <c r="I6452" s="273" t="s">
        <v>9895</v>
      </c>
      <c r="J6452" s="273" t="s">
        <v>373</v>
      </c>
      <c r="K6452" s="275">
        <v>7.1986000000000008</v>
      </c>
      <c r="L6452" s="275">
        <v>7.1986000000000008</v>
      </c>
      <c r="M6452" s="275">
        <v>7.104000000000001</v>
      </c>
      <c r="N6452" s="276">
        <v>1.3141444169699634</v>
      </c>
      <c r="O6452" s="273"/>
      <c r="P6452" s="273"/>
      <c r="R6452" s="289"/>
    </row>
    <row r="6453" spans="1:18" s="43" customFormat="1">
      <c r="A6453" s="271">
        <v>6450</v>
      </c>
      <c r="C6453" s="272" t="s">
        <v>1571</v>
      </c>
      <c r="D6453" s="272" t="s">
        <v>1638</v>
      </c>
      <c r="E6453" s="272"/>
      <c r="F6453" s="273" t="s">
        <v>10505</v>
      </c>
      <c r="G6453" s="274">
        <v>30661135103</v>
      </c>
      <c r="H6453" s="273" t="s">
        <v>1627</v>
      </c>
      <c r="I6453" s="273" t="s">
        <v>9895</v>
      </c>
      <c r="J6453" s="273" t="s">
        <v>373</v>
      </c>
      <c r="K6453" s="275">
        <v>5.6307999999999883</v>
      </c>
      <c r="L6453" s="275">
        <v>5.6307999999999883</v>
      </c>
      <c r="M6453" s="275">
        <v>5.556</v>
      </c>
      <c r="N6453" s="276">
        <v>1.3284080414859056</v>
      </c>
      <c r="O6453" s="273"/>
      <c r="P6453" s="273"/>
      <c r="R6453" s="289"/>
    </row>
    <row r="6454" spans="1:18" s="43" customFormat="1">
      <c r="A6454" s="271">
        <v>6451</v>
      </c>
      <c r="C6454" s="272" t="s">
        <v>1571</v>
      </c>
      <c r="D6454" s="272" t="s">
        <v>1638</v>
      </c>
      <c r="E6454" s="272"/>
      <c r="F6454" s="273" t="s">
        <v>10505</v>
      </c>
      <c r="G6454" s="274">
        <v>30661135101</v>
      </c>
      <c r="H6454" s="273" t="s">
        <v>10506</v>
      </c>
      <c r="I6454" s="273" t="s">
        <v>9895</v>
      </c>
      <c r="J6454" s="273" t="s">
        <v>373</v>
      </c>
      <c r="K6454" s="275">
        <v>6.1786000000000048</v>
      </c>
      <c r="L6454" s="275">
        <v>6.1786000000000048</v>
      </c>
      <c r="M6454" s="275">
        <v>6.0970000000000004</v>
      </c>
      <c r="N6454" s="276">
        <v>1.3206875343929736</v>
      </c>
      <c r="O6454" s="273"/>
      <c r="P6454" s="273"/>
      <c r="R6454" s="289"/>
    </row>
    <row r="6455" spans="1:18" s="43" customFormat="1">
      <c r="A6455" s="271">
        <v>6452</v>
      </c>
      <c r="C6455" s="272" t="s">
        <v>1571</v>
      </c>
      <c r="D6455" s="272" t="s">
        <v>1638</v>
      </c>
      <c r="E6455" s="272"/>
      <c r="F6455" s="273" t="s">
        <v>10505</v>
      </c>
      <c r="G6455" s="274">
        <v>30661135102</v>
      </c>
      <c r="H6455" s="273" t="s">
        <v>10507</v>
      </c>
      <c r="I6455" s="273" t="s">
        <v>9895</v>
      </c>
      <c r="J6455" s="273" t="s">
        <v>373</v>
      </c>
      <c r="K6455" s="275">
        <v>10.159600000000005</v>
      </c>
      <c r="L6455" s="275">
        <v>10.159600000000005</v>
      </c>
      <c r="M6455" s="275">
        <v>10.026</v>
      </c>
      <c r="N6455" s="276">
        <v>1.3150124020631202</v>
      </c>
      <c r="O6455" s="273"/>
      <c r="P6455" s="273"/>
      <c r="R6455" s="289"/>
    </row>
    <row r="6456" spans="1:18" s="43" customFormat="1">
      <c r="A6456" s="271">
        <v>6453</v>
      </c>
      <c r="C6456" s="272" t="s">
        <v>1571</v>
      </c>
      <c r="D6456" s="272" t="s">
        <v>1638</v>
      </c>
      <c r="E6456" s="272"/>
      <c r="F6456" s="273" t="s">
        <v>10505</v>
      </c>
      <c r="G6456" s="274" t="s">
        <v>10508</v>
      </c>
      <c r="H6456" s="273" t="s">
        <v>10509</v>
      </c>
      <c r="I6456" s="273" t="s">
        <v>9895</v>
      </c>
      <c r="J6456" s="273" t="s">
        <v>373</v>
      </c>
      <c r="K6456" s="275">
        <v>2.4364000000000088</v>
      </c>
      <c r="L6456" s="275">
        <v>2.4364000000000088</v>
      </c>
      <c r="M6456" s="275">
        <v>2.4196780000000002</v>
      </c>
      <c r="N6456" s="276">
        <v>0.68634050238091049</v>
      </c>
      <c r="O6456" s="273"/>
      <c r="P6456" s="273"/>
      <c r="R6456" s="289"/>
    </row>
    <row r="6457" spans="1:18" s="43" customFormat="1">
      <c r="A6457" s="271">
        <v>6454</v>
      </c>
      <c r="C6457" s="272" t="s">
        <v>1571</v>
      </c>
      <c r="D6457" s="272" t="s">
        <v>1638</v>
      </c>
      <c r="E6457" s="272"/>
      <c r="F6457" s="273" t="s">
        <v>10510</v>
      </c>
      <c r="G6457" s="274">
        <v>30663125101</v>
      </c>
      <c r="H6457" s="273" t="s">
        <v>1723</v>
      </c>
      <c r="I6457" s="273" t="s">
        <v>9895</v>
      </c>
      <c r="J6457" s="273" t="s">
        <v>373</v>
      </c>
      <c r="K6457" s="275">
        <v>3.8729999999999993</v>
      </c>
      <c r="L6457" s="275">
        <v>3.8729999999999993</v>
      </c>
      <c r="M6457" s="275">
        <v>3.8209999999999997</v>
      </c>
      <c r="N6457" s="276">
        <v>1.3426284533952908</v>
      </c>
      <c r="O6457" s="273"/>
      <c r="P6457" s="273"/>
      <c r="R6457" s="289"/>
    </row>
    <row r="6458" spans="1:18" s="43" customFormat="1">
      <c r="A6458" s="271">
        <v>6455</v>
      </c>
      <c r="C6458" s="272" t="s">
        <v>1571</v>
      </c>
      <c r="D6458" s="272" t="s">
        <v>1638</v>
      </c>
      <c r="E6458" s="272"/>
      <c r="F6458" s="273" t="s">
        <v>10511</v>
      </c>
      <c r="G6458" s="274" t="s">
        <v>10512</v>
      </c>
      <c r="H6458" s="273" t="s">
        <v>10513</v>
      </c>
      <c r="I6458" s="273" t="s">
        <v>9895</v>
      </c>
      <c r="J6458" s="273" t="s">
        <v>373</v>
      </c>
      <c r="K6458" s="275">
        <v>6.8159999999999998</v>
      </c>
      <c r="L6458" s="275">
        <v>6.8159999999999998</v>
      </c>
      <c r="M6458" s="275">
        <v>6.726</v>
      </c>
      <c r="N6458" s="276">
        <v>1.3204225352112655</v>
      </c>
      <c r="O6458" s="273"/>
      <c r="P6458" s="273"/>
      <c r="R6458" s="289"/>
    </row>
    <row r="6459" spans="1:18" s="43" customFormat="1">
      <c r="A6459" s="271">
        <v>6456</v>
      </c>
      <c r="C6459" s="272" t="s">
        <v>1571</v>
      </c>
      <c r="D6459" s="272" t="s">
        <v>1638</v>
      </c>
      <c r="E6459" s="272"/>
      <c r="F6459" s="273" t="s">
        <v>10514</v>
      </c>
      <c r="G6459" s="274" t="s">
        <v>10515</v>
      </c>
      <c r="H6459" s="273" t="s">
        <v>10516</v>
      </c>
      <c r="I6459" s="273" t="s">
        <v>9895</v>
      </c>
      <c r="J6459" s="273" t="s">
        <v>373</v>
      </c>
      <c r="K6459" s="275">
        <v>3.3874000000000013</v>
      </c>
      <c r="L6459" s="275">
        <v>3.3874000000000013</v>
      </c>
      <c r="M6459" s="275">
        <v>3.3420000000000001</v>
      </c>
      <c r="N6459" s="276">
        <v>1.3402609671134558</v>
      </c>
      <c r="O6459" s="273"/>
      <c r="P6459" s="273"/>
      <c r="R6459" s="289"/>
    </row>
    <row r="6460" spans="1:18" s="43" customFormat="1">
      <c r="A6460" s="271">
        <v>6457</v>
      </c>
      <c r="C6460" s="272" t="s">
        <v>1571</v>
      </c>
      <c r="D6460" s="272" t="s">
        <v>1638</v>
      </c>
      <c r="E6460" s="272"/>
      <c r="F6460" s="273" t="s">
        <v>10517</v>
      </c>
      <c r="G6460" s="274" t="s">
        <v>10518</v>
      </c>
      <c r="H6460" s="273" t="s">
        <v>10519</v>
      </c>
      <c r="I6460" s="273" t="s">
        <v>9895</v>
      </c>
      <c r="J6460" s="273" t="s">
        <v>373</v>
      </c>
      <c r="K6460" s="275">
        <v>3.8898500000000005</v>
      </c>
      <c r="L6460" s="275">
        <v>3.8898500000000005</v>
      </c>
      <c r="M6460" s="275">
        <v>3.8370000000000002</v>
      </c>
      <c r="N6460" s="276">
        <v>1.3586642158438058</v>
      </c>
      <c r="O6460" s="273"/>
      <c r="P6460" s="273"/>
      <c r="R6460" s="289"/>
    </row>
    <row r="6461" spans="1:18" s="43" customFormat="1">
      <c r="A6461" s="271">
        <v>6458</v>
      </c>
      <c r="C6461" s="272" t="s">
        <v>1571</v>
      </c>
      <c r="D6461" s="272" t="s">
        <v>1638</v>
      </c>
      <c r="E6461" s="272"/>
      <c r="F6461" s="273" t="s">
        <v>10520</v>
      </c>
      <c r="G6461" s="274" t="s">
        <v>10521</v>
      </c>
      <c r="H6461" s="273" t="s">
        <v>10522</v>
      </c>
      <c r="I6461" s="273" t="s">
        <v>9895</v>
      </c>
      <c r="J6461" s="273" t="s">
        <v>373</v>
      </c>
      <c r="K6461" s="275">
        <v>8.4655300000000011</v>
      </c>
      <c r="L6461" s="275">
        <v>8.4655300000000011</v>
      </c>
      <c r="M6461" s="275">
        <v>8.3539999999999992</v>
      </c>
      <c r="N6461" s="276">
        <v>1.3174603362105135</v>
      </c>
      <c r="O6461" s="273"/>
      <c r="P6461" s="273"/>
      <c r="R6461" s="289"/>
    </row>
    <row r="6462" spans="1:18" s="43" customFormat="1">
      <c r="A6462" s="271">
        <v>6459</v>
      </c>
      <c r="C6462" s="272" t="s">
        <v>1571</v>
      </c>
      <c r="D6462" s="272" t="s">
        <v>1638</v>
      </c>
      <c r="E6462" s="272"/>
      <c r="F6462" s="273" t="s">
        <v>10523</v>
      </c>
      <c r="G6462" s="274" t="s">
        <v>10524</v>
      </c>
      <c r="H6462" s="273" t="s">
        <v>10525</v>
      </c>
      <c r="I6462" s="273" t="s">
        <v>9895</v>
      </c>
      <c r="J6462" s="273" t="s">
        <v>373</v>
      </c>
      <c r="K6462" s="275">
        <v>5.9996499999999999</v>
      </c>
      <c r="L6462" s="275">
        <v>5.9996499999999999</v>
      </c>
      <c r="M6462" s="275">
        <v>5.9260000000000002</v>
      </c>
      <c r="N6462" s="276">
        <v>1.2275716083438164</v>
      </c>
      <c r="O6462" s="273"/>
      <c r="P6462" s="273"/>
      <c r="R6462" s="289"/>
    </row>
    <row r="6463" spans="1:18" s="43" customFormat="1">
      <c r="A6463" s="271">
        <v>6460</v>
      </c>
      <c r="C6463" s="272" t="s">
        <v>1571</v>
      </c>
      <c r="D6463" s="272" t="s">
        <v>1585</v>
      </c>
      <c r="E6463" s="272"/>
      <c r="F6463" s="273" t="s">
        <v>10526</v>
      </c>
      <c r="G6463" s="274">
        <v>30631126105</v>
      </c>
      <c r="H6463" s="273" t="s">
        <v>10527</v>
      </c>
      <c r="I6463" s="273" t="s">
        <v>9895</v>
      </c>
      <c r="J6463" s="273" t="s">
        <v>373</v>
      </c>
      <c r="K6463" s="275">
        <v>10.464299999999987</v>
      </c>
      <c r="L6463" s="275">
        <v>10.464299999999987</v>
      </c>
      <c r="M6463" s="275">
        <v>9.98</v>
      </c>
      <c r="N6463" s="276">
        <v>4.6281165486462301</v>
      </c>
      <c r="O6463" s="273"/>
      <c r="P6463" s="273"/>
      <c r="R6463" s="289"/>
    </row>
    <row r="6464" spans="1:18" s="43" customFormat="1">
      <c r="A6464" s="271">
        <v>6461</v>
      </c>
      <c r="C6464" s="272" t="s">
        <v>1571</v>
      </c>
      <c r="D6464" s="272" t="s">
        <v>1585</v>
      </c>
      <c r="E6464" s="272"/>
      <c r="F6464" s="273" t="s">
        <v>10526</v>
      </c>
      <c r="G6464" s="274">
        <v>30631126102</v>
      </c>
      <c r="H6464" s="273" t="s">
        <v>10528</v>
      </c>
      <c r="I6464" s="273" t="s">
        <v>9895</v>
      </c>
      <c r="J6464" s="273" t="s">
        <v>373</v>
      </c>
      <c r="K6464" s="275">
        <v>8.9558999999999997</v>
      </c>
      <c r="L6464" s="275">
        <v>8.9558999999999997</v>
      </c>
      <c r="M6464" s="275">
        <v>8.5500000000000007</v>
      </c>
      <c r="N6464" s="276">
        <v>4.5322078183097068</v>
      </c>
      <c r="O6464" s="273"/>
      <c r="P6464" s="273"/>
      <c r="R6464" s="289"/>
    </row>
    <row r="6465" spans="1:18" s="43" customFormat="1">
      <c r="A6465" s="271">
        <v>6462</v>
      </c>
      <c r="C6465" s="272" t="s">
        <v>1571</v>
      </c>
      <c r="D6465" s="272" t="s">
        <v>1585</v>
      </c>
      <c r="E6465" s="272"/>
      <c r="F6465" s="273" t="s">
        <v>10526</v>
      </c>
      <c r="G6465" s="274">
        <v>30631126103</v>
      </c>
      <c r="H6465" s="273" t="s">
        <v>10529</v>
      </c>
      <c r="I6465" s="273" t="s">
        <v>9895</v>
      </c>
      <c r="J6465" s="273" t="s">
        <v>373</v>
      </c>
      <c r="K6465" s="275">
        <v>3.883</v>
      </c>
      <c r="L6465" s="275">
        <v>3.883</v>
      </c>
      <c r="M6465" s="275">
        <v>3.71</v>
      </c>
      <c r="N6465" s="276">
        <v>4.4553180530517649</v>
      </c>
      <c r="O6465" s="273"/>
      <c r="P6465" s="273"/>
      <c r="R6465" s="289"/>
    </row>
    <row r="6466" spans="1:18" s="43" customFormat="1">
      <c r="A6466" s="271">
        <v>6463</v>
      </c>
      <c r="C6466" s="272" t="s">
        <v>1571</v>
      </c>
      <c r="D6466" s="272" t="s">
        <v>1585</v>
      </c>
      <c r="E6466" s="272"/>
      <c r="F6466" s="273" t="s">
        <v>10526</v>
      </c>
      <c r="G6466" s="274">
        <v>30631126106</v>
      </c>
      <c r="H6466" s="273" t="s">
        <v>1585</v>
      </c>
      <c r="I6466" s="273" t="s">
        <v>9895</v>
      </c>
      <c r="J6466" s="273" t="s">
        <v>373</v>
      </c>
      <c r="K6466" s="275">
        <v>16.315999999999999</v>
      </c>
      <c r="L6466" s="275">
        <v>16.315999999999999</v>
      </c>
      <c r="M6466" s="275">
        <v>15.63</v>
      </c>
      <c r="N6466" s="276">
        <v>4.2044618779112417</v>
      </c>
      <c r="O6466" s="273"/>
      <c r="P6466" s="273"/>
      <c r="R6466" s="289"/>
    </row>
    <row r="6467" spans="1:18" s="43" customFormat="1">
      <c r="A6467" s="271">
        <v>6464</v>
      </c>
      <c r="C6467" s="272" t="s">
        <v>1571</v>
      </c>
      <c r="D6467" s="272" t="s">
        <v>1585</v>
      </c>
      <c r="E6467" s="272"/>
      <c r="F6467" s="273" t="s">
        <v>10526</v>
      </c>
      <c r="G6467" s="274">
        <v>30631126101</v>
      </c>
      <c r="H6467" s="273" t="s">
        <v>10530</v>
      </c>
      <c r="I6467" s="273" t="s">
        <v>9895</v>
      </c>
      <c r="J6467" s="273" t="s">
        <v>373</v>
      </c>
      <c r="K6467" s="275">
        <v>11.576100000000006</v>
      </c>
      <c r="L6467" s="275">
        <v>11.576100000000006</v>
      </c>
      <c r="M6467" s="275">
        <v>11.08</v>
      </c>
      <c r="N6467" s="276">
        <v>4.2855538566529772</v>
      </c>
      <c r="O6467" s="273"/>
      <c r="P6467" s="273"/>
      <c r="R6467" s="289"/>
    </row>
    <row r="6468" spans="1:18" s="43" customFormat="1">
      <c r="A6468" s="271">
        <v>6465</v>
      </c>
      <c r="C6468" s="272" t="s">
        <v>1571</v>
      </c>
      <c r="D6468" s="272" t="s">
        <v>1585</v>
      </c>
      <c r="E6468" s="272"/>
      <c r="F6468" s="273" t="s">
        <v>10526</v>
      </c>
      <c r="G6468" s="274">
        <v>30631126104</v>
      </c>
      <c r="H6468" s="273" t="s">
        <v>10531</v>
      </c>
      <c r="I6468" s="273" t="s">
        <v>9895</v>
      </c>
      <c r="J6468" s="273" t="s">
        <v>373</v>
      </c>
      <c r="K6468" s="275">
        <v>13.439800000000018</v>
      </c>
      <c r="L6468" s="275">
        <v>13.439800000000018</v>
      </c>
      <c r="M6468" s="275">
        <v>12.83</v>
      </c>
      <c r="N6468" s="276">
        <v>4.5372698998498251</v>
      </c>
      <c r="O6468" s="273"/>
      <c r="P6468" s="273"/>
      <c r="R6468" s="289"/>
    </row>
    <row r="6469" spans="1:18" s="43" customFormat="1">
      <c r="A6469" s="271">
        <v>6466</v>
      </c>
      <c r="C6469" s="272" t="s">
        <v>1571</v>
      </c>
      <c r="D6469" s="272" t="s">
        <v>1585</v>
      </c>
      <c r="E6469" s="272"/>
      <c r="F6469" s="273" t="s">
        <v>10532</v>
      </c>
      <c r="G6469" s="274">
        <v>30632126104</v>
      </c>
      <c r="H6469" s="273" t="s">
        <v>10533</v>
      </c>
      <c r="I6469" s="273" t="s">
        <v>9895</v>
      </c>
      <c r="J6469" s="273" t="s">
        <v>373</v>
      </c>
      <c r="K6469" s="275">
        <v>1.6500999999999986</v>
      </c>
      <c r="L6469" s="275">
        <v>1.6500999999999986</v>
      </c>
      <c r="M6469" s="275">
        <v>1.6279999999999999</v>
      </c>
      <c r="N6469" s="276">
        <v>1.3393127689230166</v>
      </c>
      <c r="O6469" s="273"/>
      <c r="P6469" s="273"/>
      <c r="R6469" s="289"/>
    </row>
    <row r="6470" spans="1:18" s="43" customFormat="1">
      <c r="A6470" s="271">
        <v>6467</v>
      </c>
      <c r="C6470" s="272" t="s">
        <v>1571</v>
      </c>
      <c r="D6470" s="272" t="s">
        <v>1585</v>
      </c>
      <c r="E6470" s="272"/>
      <c r="F6470" s="273" t="s">
        <v>10532</v>
      </c>
      <c r="G6470" s="274">
        <v>30632126102</v>
      </c>
      <c r="H6470" s="273" t="s">
        <v>10534</v>
      </c>
      <c r="I6470" s="273" t="s">
        <v>9895</v>
      </c>
      <c r="J6470" s="273" t="s">
        <v>373</v>
      </c>
      <c r="K6470" s="275">
        <v>0.70220000000000071</v>
      </c>
      <c r="L6470" s="275">
        <v>0.70220000000000071</v>
      </c>
      <c r="M6470" s="275">
        <v>0.69299999999999995</v>
      </c>
      <c r="N6470" s="276">
        <v>1.3101680432926166</v>
      </c>
      <c r="O6470" s="273"/>
      <c r="P6470" s="273"/>
      <c r="R6470" s="289"/>
    </row>
    <row r="6471" spans="1:18" s="43" customFormat="1">
      <c r="A6471" s="271">
        <v>6468</v>
      </c>
      <c r="C6471" s="272" t="s">
        <v>1571</v>
      </c>
      <c r="D6471" s="272" t="s">
        <v>1585</v>
      </c>
      <c r="E6471" s="272"/>
      <c r="F6471" s="273" t="s">
        <v>10532</v>
      </c>
      <c r="G6471" s="274">
        <v>30632126101</v>
      </c>
      <c r="H6471" s="273" t="s">
        <v>10535</v>
      </c>
      <c r="I6471" s="273" t="s">
        <v>9895</v>
      </c>
      <c r="J6471" s="273" t="s">
        <v>373</v>
      </c>
      <c r="K6471" s="275">
        <v>12.033999999999999</v>
      </c>
      <c r="L6471" s="275">
        <v>12.033999999999999</v>
      </c>
      <c r="M6471" s="275">
        <v>11.48</v>
      </c>
      <c r="N6471" s="276">
        <v>4.6036230679740617</v>
      </c>
      <c r="O6471" s="273"/>
      <c r="P6471" s="273"/>
      <c r="R6471" s="289"/>
    </row>
    <row r="6472" spans="1:18" s="43" customFormat="1">
      <c r="A6472" s="271">
        <v>6469</v>
      </c>
      <c r="C6472" s="272" t="s">
        <v>1571</v>
      </c>
      <c r="D6472" s="272" t="s">
        <v>1585</v>
      </c>
      <c r="E6472" s="272"/>
      <c r="F6472" s="273" t="s">
        <v>10532</v>
      </c>
      <c r="G6472" s="274">
        <v>30632126103</v>
      </c>
      <c r="H6472" s="273" t="s">
        <v>10536</v>
      </c>
      <c r="I6472" s="273" t="s">
        <v>9895</v>
      </c>
      <c r="J6472" s="273" t="s">
        <v>373</v>
      </c>
      <c r="K6472" s="275">
        <v>7.1630000000000003</v>
      </c>
      <c r="L6472" s="275">
        <v>7.1630000000000003</v>
      </c>
      <c r="M6472" s="275">
        <v>6.84</v>
      </c>
      <c r="N6472" s="276">
        <v>4.5092838196286529</v>
      </c>
      <c r="O6472" s="273"/>
      <c r="P6472" s="273"/>
      <c r="R6472" s="289"/>
    </row>
    <row r="6473" spans="1:18" s="43" customFormat="1">
      <c r="A6473" s="271">
        <v>6470</v>
      </c>
      <c r="C6473" s="272" t="s">
        <v>1571</v>
      </c>
      <c r="D6473" s="272" t="s">
        <v>1585</v>
      </c>
      <c r="E6473" s="272"/>
      <c r="F6473" s="273" t="s">
        <v>10532</v>
      </c>
      <c r="G6473" s="274">
        <v>30632126107</v>
      </c>
      <c r="H6473" s="273" t="s">
        <v>10537</v>
      </c>
      <c r="I6473" s="273" t="s">
        <v>9895</v>
      </c>
      <c r="J6473" s="273" t="s">
        <v>373</v>
      </c>
      <c r="K6473" s="275">
        <v>12.392599999999977</v>
      </c>
      <c r="L6473" s="275">
        <v>12.392599999999977</v>
      </c>
      <c r="M6473" s="275">
        <v>11.850000000000001</v>
      </c>
      <c r="N6473" s="276">
        <v>4.3784193793068154</v>
      </c>
      <c r="O6473" s="273"/>
      <c r="P6473" s="273"/>
      <c r="R6473" s="289"/>
    </row>
    <row r="6474" spans="1:18" s="43" customFormat="1">
      <c r="A6474" s="271">
        <v>6471</v>
      </c>
      <c r="C6474" s="272" t="s">
        <v>1571</v>
      </c>
      <c r="D6474" s="272" t="s">
        <v>1585</v>
      </c>
      <c r="E6474" s="272"/>
      <c r="F6474" s="273" t="s">
        <v>10532</v>
      </c>
      <c r="G6474" s="274">
        <v>30632126108</v>
      </c>
      <c r="H6474" s="273" t="s">
        <v>10538</v>
      </c>
      <c r="I6474" s="273" t="s">
        <v>9895</v>
      </c>
      <c r="J6474" s="273" t="s">
        <v>373</v>
      </c>
      <c r="K6474" s="275">
        <v>5.3618000000000023</v>
      </c>
      <c r="L6474" s="275">
        <v>5.3618000000000023</v>
      </c>
      <c r="M6474" s="275">
        <v>5.13</v>
      </c>
      <c r="N6474" s="276">
        <v>4.3231750531538351</v>
      </c>
      <c r="O6474" s="273"/>
      <c r="P6474" s="273"/>
      <c r="R6474" s="289"/>
    </row>
    <row r="6475" spans="1:18" s="43" customFormat="1">
      <c r="A6475" s="271">
        <v>6472</v>
      </c>
      <c r="C6475" s="272" t="s">
        <v>1571</v>
      </c>
      <c r="D6475" s="272" t="s">
        <v>1585</v>
      </c>
      <c r="E6475" s="272"/>
      <c r="F6475" s="273" t="s">
        <v>10539</v>
      </c>
      <c r="G6475" s="274">
        <v>30632126105</v>
      </c>
      <c r="H6475" s="273" t="s">
        <v>10540</v>
      </c>
      <c r="I6475" s="273" t="s">
        <v>10133</v>
      </c>
      <c r="J6475" s="273" t="s">
        <v>373</v>
      </c>
      <c r="K6475" s="275">
        <v>10.483200000000011</v>
      </c>
      <c r="L6475" s="275">
        <v>10.483200000000011</v>
      </c>
      <c r="M6475" s="275">
        <v>10.029999999999999</v>
      </c>
      <c r="N6475" s="276">
        <v>4.3231074481075522</v>
      </c>
      <c r="O6475" s="273"/>
      <c r="P6475" s="273"/>
      <c r="R6475" s="289"/>
    </row>
    <row r="6476" spans="1:18" s="43" customFormat="1">
      <c r="A6476" s="271">
        <v>6473</v>
      </c>
      <c r="C6476" s="272" t="s">
        <v>1571</v>
      </c>
      <c r="D6476" s="272" t="s">
        <v>1585</v>
      </c>
      <c r="E6476" s="272"/>
      <c r="F6476" s="273" t="s">
        <v>10541</v>
      </c>
      <c r="G6476" s="274">
        <v>30632126106</v>
      </c>
      <c r="H6476" s="273" t="s">
        <v>10542</v>
      </c>
      <c r="I6476" s="273" t="s">
        <v>10133</v>
      </c>
      <c r="J6476" s="273" t="s">
        <v>373</v>
      </c>
      <c r="K6476" s="275">
        <v>0</v>
      </c>
      <c r="L6476" s="275">
        <v>0</v>
      </c>
      <c r="M6476" s="275">
        <v>0</v>
      </c>
      <c r="N6476" s="276" t="e">
        <v>#DIV/0!</v>
      </c>
      <c r="O6476" s="273"/>
      <c r="P6476" s="273"/>
      <c r="Q6476" s="11" t="s">
        <v>9931</v>
      </c>
      <c r="R6476" s="289"/>
    </row>
    <row r="6477" spans="1:18" s="43" customFormat="1">
      <c r="A6477" s="271">
        <v>6474</v>
      </c>
      <c r="C6477" s="272" t="s">
        <v>1571</v>
      </c>
      <c r="D6477" s="272" t="s">
        <v>1585</v>
      </c>
      <c r="E6477" s="272"/>
      <c r="F6477" s="273" t="s">
        <v>10543</v>
      </c>
      <c r="G6477" s="274">
        <v>30633125101</v>
      </c>
      <c r="H6477" s="273" t="s">
        <v>1646</v>
      </c>
      <c r="I6477" s="273" t="s">
        <v>9895</v>
      </c>
      <c r="J6477" s="273" t="s">
        <v>373</v>
      </c>
      <c r="K6477" s="275">
        <v>1.2330000000000001</v>
      </c>
      <c r="L6477" s="275">
        <v>1.2330000000000001</v>
      </c>
      <c r="M6477" s="275">
        <v>1.1800000000000002</v>
      </c>
      <c r="N6477" s="276">
        <v>4.298459042984585</v>
      </c>
      <c r="O6477" s="273"/>
      <c r="P6477" s="273"/>
      <c r="R6477" s="289"/>
    </row>
    <row r="6478" spans="1:18" s="43" customFormat="1">
      <c r="A6478" s="271">
        <v>6475</v>
      </c>
      <c r="C6478" s="272" t="s">
        <v>1571</v>
      </c>
      <c r="D6478" s="272" t="s">
        <v>1585</v>
      </c>
      <c r="E6478" s="272"/>
      <c r="F6478" s="273" t="s">
        <v>10543</v>
      </c>
      <c r="G6478" s="274">
        <v>30633125103</v>
      </c>
      <c r="H6478" s="273" t="s">
        <v>10544</v>
      </c>
      <c r="I6478" s="273" t="s">
        <v>9895</v>
      </c>
      <c r="J6478" s="273" t="s">
        <v>373</v>
      </c>
      <c r="K6478" s="275">
        <v>13.667999999999999</v>
      </c>
      <c r="L6478" s="275">
        <v>13.667999999999999</v>
      </c>
      <c r="M6478" s="275">
        <v>13.07</v>
      </c>
      <c r="N6478" s="276">
        <v>4.375182908984482</v>
      </c>
      <c r="O6478" s="273"/>
      <c r="P6478" s="273"/>
      <c r="R6478" s="289"/>
    </row>
    <row r="6479" spans="1:18" s="43" customFormat="1">
      <c r="A6479" s="271">
        <v>6476</v>
      </c>
      <c r="C6479" s="272" t="s">
        <v>1571</v>
      </c>
      <c r="D6479" s="272" t="s">
        <v>1585</v>
      </c>
      <c r="E6479" s="272"/>
      <c r="F6479" s="273" t="s">
        <v>10543</v>
      </c>
      <c r="G6479" s="274">
        <v>30633125102</v>
      </c>
      <c r="H6479" s="273" t="s">
        <v>10545</v>
      </c>
      <c r="I6479" s="273" t="s">
        <v>9895</v>
      </c>
      <c r="J6479" s="273" t="s">
        <v>373</v>
      </c>
      <c r="K6479" s="275">
        <v>7.8878999999999992</v>
      </c>
      <c r="L6479" s="275">
        <v>7.8878999999999992</v>
      </c>
      <c r="M6479" s="275">
        <v>7.5299999999999994</v>
      </c>
      <c r="N6479" s="276">
        <v>4.5373293271973525</v>
      </c>
      <c r="O6479" s="273"/>
      <c r="P6479" s="273"/>
      <c r="R6479" s="289"/>
    </row>
    <row r="6480" spans="1:18" s="43" customFormat="1">
      <c r="A6480" s="271">
        <v>6477</v>
      </c>
      <c r="C6480" s="272" t="s">
        <v>1571</v>
      </c>
      <c r="D6480" s="272" t="s">
        <v>1585</v>
      </c>
      <c r="E6480" s="272"/>
      <c r="F6480" s="273" t="s">
        <v>10546</v>
      </c>
      <c r="G6480" s="274" t="s">
        <v>10547</v>
      </c>
      <c r="H6480" s="273" t="s">
        <v>10548</v>
      </c>
      <c r="I6480" s="273" t="s">
        <v>9895</v>
      </c>
      <c r="J6480" s="273" t="s">
        <v>373</v>
      </c>
      <c r="K6480" s="275">
        <v>3.7463999999999995</v>
      </c>
      <c r="L6480" s="275">
        <v>3.7463999999999995</v>
      </c>
      <c r="M6480" s="275">
        <v>3.58</v>
      </c>
      <c r="N6480" s="276">
        <v>4.4415972667093602</v>
      </c>
      <c r="O6480" s="273"/>
      <c r="P6480" s="273"/>
      <c r="R6480" s="289"/>
    </row>
    <row r="6481" spans="1:18" s="43" customFormat="1">
      <c r="A6481" s="271">
        <v>6478</v>
      </c>
      <c r="C6481" s="272" t="s">
        <v>1571</v>
      </c>
      <c r="D6481" s="272" t="s">
        <v>1585</v>
      </c>
      <c r="E6481" s="272"/>
      <c r="F6481" s="273" t="s">
        <v>10549</v>
      </c>
      <c r="G6481" s="274">
        <v>30631135103</v>
      </c>
      <c r="H6481" s="273" t="s">
        <v>10550</v>
      </c>
      <c r="I6481" s="273" t="s">
        <v>9895</v>
      </c>
      <c r="J6481" s="273" t="s">
        <v>373</v>
      </c>
      <c r="K6481" s="275">
        <v>10.584900000000001</v>
      </c>
      <c r="L6481" s="275">
        <v>10.584900000000001</v>
      </c>
      <c r="M6481" s="275">
        <v>10.120000000000001</v>
      </c>
      <c r="N6481" s="276">
        <v>4.3921057355289141</v>
      </c>
      <c r="O6481" s="273"/>
      <c r="P6481" s="273"/>
      <c r="R6481" s="289"/>
    </row>
    <row r="6482" spans="1:18" s="43" customFormat="1">
      <c r="A6482" s="271">
        <v>6479</v>
      </c>
      <c r="C6482" s="272" t="s">
        <v>1571</v>
      </c>
      <c r="D6482" s="272" t="s">
        <v>1585</v>
      </c>
      <c r="E6482" s="272"/>
      <c r="F6482" s="273" t="s">
        <v>10549</v>
      </c>
      <c r="G6482" s="274">
        <v>30631135102</v>
      </c>
      <c r="H6482" s="273" t="s">
        <v>10551</v>
      </c>
      <c r="I6482" s="273" t="s">
        <v>9895</v>
      </c>
      <c r="J6482" s="273" t="s">
        <v>373</v>
      </c>
      <c r="K6482" s="275">
        <v>5.65</v>
      </c>
      <c r="L6482" s="275">
        <v>5.65</v>
      </c>
      <c r="M6482" s="275">
        <v>5.4</v>
      </c>
      <c r="N6482" s="276">
        <v>4.4247787610619467</v>
      </c>
      <c r="O6482" s="273"/>
      <c r="P6482" s="273"/>
      <c r="R6482" s="289"/>
    </row>
    <row r="6483" spans="1:18" s="43" customFormat="1">
      <c r="A6483" s="271">
        <v>6480</v>
      </c>
      <c r="C6483" s="272" t="s">
        <v>1571</v>
      </c>
      <c r="D6483" s="272" t="s">
        <v>1585</v>
      </c>
      <c r="E6483" s="272"/>
      <c r="F6483" s="273" t="s">
        <v>10549</v>
      </c>
      <c r="G6483" s="274">
        <v>30631135101</v>
      </c>
      <c r="H6483" s="273" t="s">
        <v>10552</v>
      </c>
      <c r="I6483" s="273" t="s">
        <v>9895</v>
      </c>
      <c r="J6483" s="273" t="s">
        <v>373</v>
      </c>
      <c r="K6483" s="275">
        <v>6.98</v>
      </c>
      <c r="L6483" s="275">
        <v>6.98</v>
      </c>
      <c r="M6483" s="275">
        <v>6.65</v>
      </c>
      <c r="N6483" s="276">
        <v>4.7277936962750724</v>
      </c>
      <c r="O6483" s="273"/>
      <c r="P6483" s="273"/>
      <c r="R6483" s="289"/>
    </row>
    <row r="6484" spans="1:18" s="43" customFormat="1">
      <c r="A6484" s="271">
        <v>6481</v>
      </c>
      <c r="C6484" s="272" t="s">
        <v>1571</v>
      </c>
      <c r="D6484" s="272" t="s">
        <v>1754</v>
      </c>
      <c r="E6484" s="272"/>
      <c r="F6484" s="273" t="s">
        <v>10553</v>
      </c>
      <c r="G6484" s="274">
        <v>30642125101</v>
      </c>
      <c r="H6484" s="273" t="s">
        <v>10554</v>
      </c>
      <c r="I6484" s="273" t="s">
        <v>9864</v>
      </c>
      <c r="J6484" s="273" t="s">
        <v>373</v>
      </c>
      <c r="K6484" s="275">
        <v>29.672700000000003</v>
      </c>
      <c r="L6484" s="275">
        <v>29.672700000000003</v>
      </c>
      <c r="M6484" s="275">
        <v>29.327850000000002</v>
      </c>
      <c r="N6484" s="276">
        <v>1.162179377003107</v>
      </c>
      <c r="O6484" s="273"/>
      <c r="P6484" s="273"/>
      <c r="R6484" s="289"/>
    </row>
    <row r="6485" spans="1:18" s="43" customFormat="1">
      <c r="A6485" s="271">
        <v>6482</v>
      </c>
      <c r="C6485" s="272" t="s">
        <v>1571</v>
      </c>
      <c r="D6485" s="272" t="s">
        <v>1754</v>
      </c>
      <c r="E6485" s="272"/>
      <c r="F6485" s="273" t="s">
        <v>10553</v>
      </c>
      <c r="G6485" s="274">
        <v>30642125102</v>
      </c>
      <c r="H6485" s="273" t="s">
        <v>10555</v>
      </c>
      <c r="I6485" s="273" t="s">
        <v>9895</v>
      </c>
      <c r="J6485" s="273" t="s">
        <v>373</v>
      </c>
      <c r="K6485" s="275">
        <v>29.894099999999998</v>
      </c>
      <c r="L6485" s="275">
        <v>29.894099999999998</v>
      </c>
      <c r="M6485" s="275">
        <v>29.125238</v>
      </c>
      <c r="N6485" s="276">
        <v>2.5719523250407228</v>
      </c>
      <c r="O6485" s="273"/>
      <c r="P6485" s="273"/>
      <c r="R6485" s="289"/>
    </row>
    <row r="6486" spans="1:18" s="43" customFormat="1">
      <c r="A6486" s="271">
        <v>6483</v>
      </c>
      <c r="C6486" s="272" t="s">
        <v>1571</v>
      </c>
      <c r="D6486" s="272" t="s">
        <v>1754</v>
      </c>
      <c r="E6486" s="272"/>
      <c r="F6486" s="273" t="s">
        <v>10553</v>
      </c>
      <c r="G6486" s="274">
        <v>30642125103</v>
      </c>
      <c r="H6486" s="273" t="s">
        <v>10556</v>
      </c>
      <c r="I6486" s="273" t="s">
        <v>9895</v>
      </c>
      <c r="J6486" s="273" t="s">
        <v>373</v>
      </c>
      <c r="K6486" s="275">
        <v>18.145799999999998</v>
      </c>
      <c r="L6486" s="275">
        <v>18.145799999999998</v>
      </c>
      <c r="M6486" s="275">
        <v>17.470129</v>
      </c>
      <c r="N6486" s="276">
        <v>3.7235668860011559</v>
      </c>
      <c r="O6486" s="273"/>
      <c r="P6486" s="273"/>
      <c r="R6486" s="289"/>
    </row>
    <row r="6487" spans="1:18" s="43" customFormat="1">
      <c r="A6487" s="271">
        <v>6484</v>
      </c>
      <c r="C6487" s="272" t="s">
        <v>1571</v>
      </c>
      <c r="D6487" s="272" t="s">
        <v>1754</v>
      </c>
      <c r="E6487" s="272"/>
      <c r="F6487" s="273" t="s">
        <v>10553</v>
      </c>
      <c r="G6487" s="274">
        <v>30642125104</v>
      </c>
      <c r="H6487" s="273" t="s">
        <v>10557</v>
      </c>
      <c r="I6487" s="273" t="s">
        <v>9895</v>
      </c>
      <c r="J6487" s="273" t="s">
        <v>373</v>
      </c>
      <c r="K6487" s="275">
        <v>38.532000000000153</v>
      </c>
      <c r="L6487" s="275">
        <v>38.532000000000153</v>
      </c>
      <c r="M6487" s="275">
        <v>37.118119</v>
      </c>
      <c r="N6487" s="276">
        <v>3.6693683172431926</v>
      </c>
      <c r="O6487" s="273"/>
      <c r="P6487" s="273"/>
      <c r="R6487" s="289"/>
    </row>
    <row r="6488" spans="1:18" s="43" customFormat="1">
      <c r="A6488" s="271">
        <v>6485</v>
      </c>
      <c r="C6488" s="272" t="s">
        <v>1571</v>
      </c>
      <c r="D6488" s="272" t="s">
        <v>1754</v>
      </c>
      <c r="E6488" s="272"/>
      <c r="F6488" s="273" t="s">
        <v>10553</v>
      </c>
      <c r="G6488" s="274">
        <v>30642125105</v>
      </c>
      <c r="H6488" s="273" t="s">
        <v>10516</v>
      </c>
      <c r="I6488" s="273" t="s">
        <v>9895</v>
      </c>
      <c r="J6488" s="273" t="s">
        <v>373</v>
      </c>
      <c r="K6488" s="275">
        <v>30.191850000000002</v>
      </c>
      <c r="L6488" s="275">
        <v>30.191850000000002</v>
      </c>
      <c r="M6488" s="275">
        <v>29.236801</v>
      </c>
      <c r="N6488" s="276">
        <v>3.1632675705529882</v>
      </c>
      <c r="O6488" s="273"/>
      <c r="P6488" s="273"/>
      <c r="R6488" s="289"/>
    </row>
    <row r="6489" spans="1:18" s="43" customFormat="1">
      <c r="A6489" s="271">
        <v>6486</v>
      </c>
      <c r="C6489" s="272" t="s">
        <v>1571</v>
      </c>
      <c r="D6489" s="272" t="s">
        <v>1754</v>
      </c>
      <c r="E6489" s="272"/>
      <c r="F6489" s="273" t="s">
        <v>10553</v>
      </c>
      <c r="G6489" s="274">
        <v>30642125106</v>
      </c>
      <c r="H6489" s="273" t="s">
        <v>2404</v>
      </c>
      <c r="I6489" s="273" t="s">
        <v>9895</v>
      </c>
      <c r="J6489" s="273" t="s">
        <v>373</v>
      </c>
      <c r="K6489" s="275">
        <v>13.142799999999976</v>
      </c>
      <c r="L6489" s="275">
        <v>13.142799999999976</v>
      </c>
      <c r="M6489" s="275">
        <v>12.752447</v>
      </c>
      <c r="N6489" s="276">
        <v>2.97009008734803</v>
      </c>
      <c r="O6489" s="273"/>
      <c r="P6489" s="273"/>
      <c r="R6489" s="289"/>
    </row>
    <row r="6490" spans="1:18" s="43" customFormat="1">
      <c r="A6490" s="271">
        <v>6487</v>
      </c>
      <c r="C6490" s="272" t="s">
        <v>1571</v>
      </c>
      <c r="D6490" s="272" t="s">
        <v>1754</v>
      </c>
      <c r="E6490" s="272"/>
      <c r="F6490" s="273" t="s">
        <v>10553</v>
      </c>
      <c r="G6490" s="274">
        <v>30642125107</v>
      </c>
      <c r="H6490" s="273" t="s">
        <v>1696</v>
      </c>
      <c r="I6490" s="273" t="s">
        <v>9895</v>
      </c>
      <c r="J6490" s="273" t="s">
        <v>373</v>
      </c>
      <c r="K6490" s="275">
        <v>31.982199999999896</v>
      </c>
      <c r="L6490" s="275">
        <v>31.982199999999896</v>
      </c>
      <c r="M6490" s="275">
        <v>30.858245999999998</v>
      </c>
      <c r="N6490" s="276">
        <v>3.5143110855410256</v>
      </c>
      <c r="O6490" s="273"/>
      <c r="P6490" s="273"/>
      <c r="R6490" s="289"/>
    </row>
    <row r="6491" spans="1:18" s="43" customFormat="1">
      <c r="A6491" s="271">
        <v>6488</v>
      </c>
      <c r="C6491" s="272" t="s">
        <v>1571</v>
      </c>
      <c r="D6491" s="272" t="s">
        <v>1754</v>
      </c>
      <c r="E6491" s="272"/>
      <c r="F6491" s="273" t="s">
        <v>10558</v>
      </c>
      <c r="G6491" s="274">
        <v>30641235103</v>
      </c>
      <c r="H6491" s="273" t="s">
        <v>1754</v>
      </c>
      <c r="I6491" s="273" t="s">
        <v>9864</v>
      </c>
      <c r="J6491" s="273" t="s">
        <v>373</v>
      </c>
      <c r="K6491" s="275">
        <v>55.238640000000025</v>
      </c>
      <c r="L6491" s="275">
        <v>55.238640000000025</v>
      </c>
      <c r="M6491" s="275">
        <v>54.167144</v>
      </c>
      <c r="N6491" s="276">
        <v>1.9397581113510838</v>
      </c>
      <c r="O6491" s="273"/>
      <c r="P6491" s="273"/>
      <c r="R6491" s="289"/>
    </row>
    <row r="6492" spans="1:18" s="43" customFormat="1">
      <c r="A6492" s="271">
        <v>6489</v>
      </c>
      <c r="C6492" s="272" t="s">
        <v>1571</v>
      </c>
      <c r="D6492" s="272" t="s">
        <v>1754</v>
      </c>
      <c r="E6492" s="272"/>
      <c r="F6492" s="273" t="s">
        <v>10558</v>
      </c>
      <c r="G6492" s="274">
        <v>30641235102</v>
      </c>
      <c r="H6492" s="273" t="s">
        <v>10559</v>
      </c>
      <c r="I6492" s="273" t="s">
        <v>9895</v>
      </c>
      <c r="J6492" s="273" t="s">
        <v>373</v>
      </c>
      <c r="K6492" s="275">
        <v>35.486199999999926</v>
      </c>
      <c r="L6492" s="275">
        <v>35.486199999999926</v>
      </c>
      <c r="M6492" s="275">
        <v>34.596021</v>
      </c>
      <c r="N6492" s="276">
        <v>2.5085216224896638</v>
      </c>
      <c r="O6492" s="273"/>
      <c r="P6492" s="273"/>
      <c r="R6492" s="289"/>
    </row>
    <row r="6493" spans="1:18" s="43" customFormat="1">
      <c r="A6493" s="271">
        <v>6490</v>
      </c>
      <c r="C6493" s="272" t="s">
        <v>1571</v>
      </c>
      <c r="D6493" s="272" t="s">
        <v>1754</v>
      </c>
      <c r="E6493" s="272"/>
      <c r="F6493" s="273" t="s">
        <v>10558</v>
      </c>
      <c r="G6493" s="274">
        <v>30641235101</v>
      </c>
      <c r="H6493" s="273" t="s">
        <v>10560</v>
      </c>
      <c r="I6493" s="273" t="s">
        <v>9895</v>
      </c>
      <c r="J6493" s="273" t="s">
        <v>373</v>
      </c>
      <c r="K6493" s="275">
        <v>35.40729999999995</v>
      </c>
      <c r="L6493" s="275">
        <v>35.40729999999995</v>
      </c>
      <c r="M6493" s="275">
        <v>34.360578000000004</v>
      </c>
      <c r="N6493" s="276">
        <v>2.9562321894071202</v>
      </c>
      <c r="O6493" s="273"/>
      <c r="P6493" s="273"/>
      <c r="R6493" s="289"/>
    </row>
    <row r="6494" spans="1:18" s="43" customFormat="1">
      <c r="A6494" s="271">
        <v>6491</v>
      </c>
      <c r="C6494" s="272" t="s">
        <v>1571</v>
      </c>
      <c r="D6494" s="272" t="s">
        <v>1754</v>
      </c>
      <c r="E6494" s="272"/>
      <c r="F6494" s="273" t="s">
        <v>10558</v>
      </c>
      <c r="G6494" s="274">
        <v>30641235104</v>
      </c>
      <c r="H6494" s="273" t="s">
        <v>10561</v>
      </c>
      <c r="I6494" s="273" t="s">
        <v>9895</v>
      </c>
      <c r="J6494" s="273" t="s">
        <v>373</v>
      </c>
      <c r="K6494" s="275">
        <v>32.606399999999752</v>
      </c>
      <c r="L6494" s="275">
        <v>32.606399999999752</v>
      </c>
      <c r="M6494" s="275">
        <v>31.617363000000001</v>
      </c>
      <c r="N6494" s="276">
        <v>3.0332603415273032</v>
      </c>
      <c r="O6494" s="273"/>
      <c r="P6494" s="273"/>
      <c r="R6494" s="289"/>
    </row>
    <row r="6495" spans="1:18" s="43" customFormat="1">
      <c r="A6495" s="271">
        <v>6492</v>
      </c>
      <c r="C6495" s="272" t="s">
        <v>1571</v>
      </c>
      <c r="D6495" s="272" t="s">
        <v>1754</v>
      </c>
      <c r="E6495" s="272"/>
      <c r="F6495" s="273" t="s">
        <v>10562</v>
      </c>
      <c r="G6495" s="274" t="s">
        <v>10563</v>
      </c>
      <c r="H6495" s="273" t="s">
        <v>10564</v>
      </c>
      <c r="I6495" s="273" t="s">
        <v>9895</v>
      </c>
      <c r="J6495" s="273" t="s">
        <v>373</v>
      </c>
      <c r="K6495" s="275">
        <v>15.439568299999998</v>
      </c>
      <c r="L6495" s="275">
        <v>15.439568299999998</v>
      </c>
      <c r="M6495" s="275">
        <v>14.959496000000001</v>
      </c>
      <c r="N6495" s="276">
        <v>3.1093634917240287</v>
      </c>
      <c r="O6495" s="273"/>
      <c r="P6495" s="273"/>
      <c r="R6495" s="289"/>
    </row>
    <row r="6496" spans="1:18" s="43" customFormat="1">
      <c r="A6496" s="271">
        <v>6493</v>
      </c>
      <c r="C6496" s="272" t="s">
        <v>1571</v>
      </c>
      <c r="D6496" s="272" t="s">
        <v>1754</v>
      </c>
      <c r="E6496" s="272"/>
      <c r="F6496" s="273" t="s">
        <v>10565</v>
      </c>
      <c r="G6496" s="274" t="s">
        <v>10566</v>
      </c>
      <c r="H6496" s="273" t="s">
        <v>10556</v>
      </c>
      <c r="I6496" s="273" t="s">
        <v>9895</v>
      </c>
      <c r="J6496" s="273" t="s">
        <v>373</v>
      </c>
      <c r="K6496" s="275">
        <v>17.321600000000004</v>
      </c>
      <c r="L6496" s="275">
        <v>17.321600000000004</v>
      </c>
      <c r="M6496" s="275">
        <v>16.871008</v>
      </c>
      <c r="N6496" s="276">
        <v>2.6013301311657342</v>
      </c>
      <c r="O6496" s="273"/>
      <c r="P6496" s="273"/>
      <c r="R6496" s="289"/>
    </row>
    <row r="6497" spans="1:18" s="43" customFormat="1">
      <c r="A6497" s="271">
        <v>6494</v>
      </c>
      <c r="C6497" s="272" t="s">
        <v>1571</v>
      </c>
      <c r="D6497" s="272" t="s">
        <v>1754</v>
      </c>
      <c r="E6497" s="272"/>
      <c r="F6497" s="273" t="s">
        <v>10567</v>
      </c>
      <c r="G6497" s="274" t="s">
        <v>10568</v>
      </c>
      <c r="H6497" s="273" t="s">
        <v>10569</v>
      </c>
      <c r="I6497" s="273" t="s">
        <v>9895</v>
      </c>
      <c r="J6497" s="273" t="s">
        <v>373</v>
      </c>
      <c r="K6497" s="275">
        <v>13.409100000000013</v>
      </c>
      <c r="L6497" s="275">
        <v>13.409100000000013</v>
      </c>
      <c r="M6497" s="275">
        <v>13.058316999999999</v>
      </c>
      <c r="N6497" s="276">
        <v>2.6160070399953295</v>
      </c>
      <c r="O6497" s="273"/>
      <c r="P6497" s="273"/>
      <c r="R6497" s="289"/>
    </row>
    <row r="6498" spans="1:18" s="43" customFormat="1">
      <c r="A6498" s="271">
        <v>6495</v>
      </c>
      <c r="C6498" s="272" t="s">
        <v>1571</v>
      </c>
      <c r="D6498" s="272" t="s">
        <v>1754</v>
      </c>
      <c r="E6498" s="272"/>
      <c r="F6498" s="273" t="s">
        <v>10570</v>
      </c>
      <c r="G6498" s="274" t="s">
        <v>10571</v>
      </c>
      <c r="H6498" s="273" t="s">
        <v>10572</v>
      </c>
      <c r="I6498" s="273" t="s">
        <v>9895</v>
      </c>
      <c r="J6498" s="273" t="s">
        <v>373</v>
      </c>
      <c r="K6498" s="275">
        <v>12.4223</v>
      </c>
      <c r="L6498" s="275">
        <v>12.4223</v>
      </c>
      <c r="M6498" s="275">
        <v>11.994342</v>
      </c>
      <c r="N6498" s="276">
        <v>3.4450786086312544</v>
      </c>
      <c r="O6498" s="273"/>
      <c r="P6498" s="273"/>
      <c r="R6498" s="289"/>
    </row>
    <row r="6499" spans="1:18" s="43" customFormat="1">
      <c r="A6499" s="271">
        <v>6496</v>
      </c>
      <c r="C6499" s="272" t="s">
        <v>1571</v>
      </c>
      <c r="D6499" s="272" t="s">
        <v>1754</v>
      </c>
      <c r="E6499" s="272"/>
      <c r="F6499" s="273" t="s">
        <v>10573</v>
      </c>
      <c r="G6499" s="274" t="s">
        <v>10574</v>
      </c>
      <c r="H6499" s="273" t="s">
        <v>10575</v>
      </c>
      <c r="I6499" s="273" t="s">
        <v>9895</v>
      </c>
      <c r="J6499" s="273" t="s">
        <v>373</v>
      </c>
      <c r="K6499" s="275">
        <v>15.285300000000001</v>
      </c>
      <c r="L6499" s="275">
        <v>15.285300000000001</v>
      </c>
      <c r="M6499" s="275">
        <v>14.816796999999999</v>
      </c>
      <c r="N6499" s="276">
        <v>3.0650559688066434</v>
      </c>
      <c r="O6499" s="273"/>
      <c r="P6499" s="273"/>
      <c r="R6499" s="289"/>
    </row>
    <row r="6500" spans="1:18" s="43" customFormat="1">
      <c r="A6500" s="271">
        <v>6497</v>
      </c>
      <c r="C6500" s="272" t="s">
        <v>2194</v>
      </c>
      <c r="D6500" s="272" t="s">
        <v>2194</v>
      </c>
      <c r="E6500" s="272"/>
      <c r="F6500" s="273" t="s">
        <v>10576</v>
      </c>
      <c r="G6500" s="274">
        <v>30713326112</v>
      </c>
      <c r="H6500" s="273" t="s">
        <v>10577</v>
      </c>
      <c r="I6500" s="273" t="s">
        <v>9864</v>
      </c>
      <c r="J6500" s="273" t="s">
        <v>373</v>
      </c>
      <c r="K6500" s="275">
        <v>18.501000000000001</v>
      </c>
      <c r="L6500" s="275">
        <v>18.501000000000001</v>
      </c>
      <c r="M6500" s="275">
        <v>17.992999999999999</v>
      </c>
      <c r="N6500" s="276">
        <v>2.7457975244581516</v>
      </c>
      <c r="O6500" s="273"/>
      <c r="P6500" s="273"/>
      <c r="R6500" s="289"/>
    </row>
    <row r="6501" spans="1:18" s="43" customFormat="1">
      <c r="A6501" s="271">
        <v>6498</v>
      </c>
      <c r="C6501" s="272" t="s">
        <v>2194</v>
      </c>
      <c r="D6501" s="272" t="s">
        <v>2194</v>
      </c>
      <c r="E6501" s="272"/>
      <c r="F6501" s="273" t="s">
        <v>10576</v>
      </c>
      <c r="G6501" s="274">
        <v>30713326108</v>
      </c>
      <c r="H6501" s="273" t="s">
        <v>10578</v>
      </c>
      <c r="I6501" s="273" t="s">
        <v>10403</v>
      </c>
      <c r="J6501" s="273" t="s">
        <v>373</v>
      </c>
      <c r="K6501" s="275">
        <v>15.604540000000007</v>
      </c>
      <c r="L6501" s="275">
        <v>15.604540000000007</v>
      </c>
      <c r="M6501" s="275">
        <v>15.177619999999999</v>
      </c>
      <c r="N6501" s="276">
        <v>2.7358704582128519</v>
      </c>
      <c r="O6501" s="273"/>
      <c r="P6501" s="273"/>
      <c r="R6501" s="289"/>
    </row>
    <row r="6502" spans="1:18" s="43" customFormat="1">
      <c r="A6502" s="271">
        <v>6499</v>
      </c>
      <c r="C6502" s="272" t="s">
        <v>2194</v>
      </c>
      <c r="D6502" s="272" t="s">
        <v>2194</v>
      </c>
      <c r="E6502" s="272"/>
      <c r="F6502" s="273" t="s">
        <v>10576</v>
      </c>
      <c r="G6502" s="274">
        <v>30713326101</v>
      </c>
      <c r="H6502" s="273" t="s">
        <v>10579</v>
      </c>
      <c r="I6502" s="273" t="s">
        <v>9864</v>
      </c>
      <c r="J6502" s="273" t="s">
        <v>373</v>
      </c>
      <c r="K6502" s="275">
        <v>0</v>
      </c>
      <c r="L6502" s="275">
        <v>0</v>
      </c>
      <c r="M6502" s="275">
        <v>0</v>
      </c>
      <c r="N6502" s="276" t="e">
        <v>#DIV/0!</v>
      </c>
      <c r="O6502" s="273"/>
      <c r="P6502" s="273"/>
      <c r="Q6502" s="11" t="s">
        <v>9931</v>
      </c>
      <c r="R6502" s="289"/>
    </row>
    <row r="6503" spans="1:18" s="43" customFormat="1">
      <c r="A6503" s="271">
        <v>6500</v>
      </c>
      <c r="C6503" s="272" t="s">
        <v>2194</v>
      </c>
      <c r="D6503" s="272" t="s">
        <v>2194</v>
      </c>
      <c r="E6503" s="272"/>
      <c r="F6503" s="273" t="s">
        <v>10576</v>
      </c>
      <c r="G6503" s="274">
        <v>30713326109</v>
      </c>
      <c r="H6503" s="273" t="s">
        <v>10580</v>
      </c>
      <c r="I6503" s="273" t="s">
        <v>10403</v>
      </c>
      <c r="J6503" s="273" t="s">
        <v>373</v>
      </c>
      <c r="K6503" s="275">
        <v>7.3612999999999849</v>
      </c>
      <c r="L6503" s="275">
        <v>7.3612999999999849</v>
      </c>
      <c r="M6503" s="275">
        <v>7.1553000000000004</v>
      </c>
      <c r="N6503" s="276">
        <v>2.7984187575562038</v>
      </c>
      <c r="O6503" s="273"/>
      <c r="P6503" s="273"/>
      <c r="R6503" s="289"/>
    </row>
    <row r="6504" spans="1:18" s="43" customFormat="1">
      <c r="A6504" s="271">
        <v>6501</v>
      </c>
      <c r="C6504" s="272" t="s">
        <v>2194</v>
      </c>
      <c r="D6504" s="272" t="s">
        <v>2194</v>
      </c>
      <c r="E6504" s="272"/>
      <c r="F6504" s="273" t="s">
        <v>10576</v>
      </c>
      <c r="G6504" s="274">
        <v>30713326107</v>
      </c>
      <c r="H6504" s="273" t="s">
        <v>10581</v>
      </c>
      <c r="I6504" s="273" t="s">
        <v>10403</v>
      </c>
      <c r="J6504" s="273" t="s">
        <v>373</v>
      </c>
      <c r="K6504" s="275">
        <v>11.985299999999988</v>
      </c>
      <c r="L6504" s="275">
        <v>11.985299999999988</v>
      </c>
      <c r="M6504" s="275">
        <v>11.652000000000001</v>
      </c>
      <c r="N6504" s="276">
        <v>2.780906610597877</v>
      </c>
      <c r="O6504" s="273"/>
      <c r="P6504" s="273"/>
      <c r="R6504" s="289"/>
    </row>
    <row r="6505" spans="1:18" s="43" customFormat="1">
      <c r="A6505" s="271">
        <v>6502</v>
      </c>
      <c r="C6505" s="272" t="s">
        <v>2194</v>
      </c>
      <c r="D6505" s="272" t="s">
        <v>2194</v>
      </c>
      <c r="E6505" s="272"/>
      <c r="F6505" s="273" t="s">
        <v>10576</v>
      </c>
      <c r="G6505" s="274">
        <v>30713326113</v>
      </c>
      <c r="H6505" s="273" t="s">
        <v>10582</v>
      </c>
      <c r="I6505" s="273" t="s">
        <v>10403</v>
      </c>
      <c r="J6505" s="273" t="s">
        <v>373</v>
      </c>
      <c r="K6505" s="275">
        <v>7.4459999999999997</v>
      </c>
      <c r="L6505" s="275">
        <v>7.4459999999999997</v>
      </c>
      <c r="M6505" s="275">
        <v>7.2370000000000001</v>
      </c>
      <c r="N6505" s="276">
        <v>2.8068761751275804</v>
      </c>
      <c r="O6505" s="273"/>
      <c r="P6505" s="273"/>
      <c r="R6505" s="289"/>
    </row>
    <row r="6506" spans="1:18" s="43" customFormat="1">
      <c r="A6506" s="271">
        <v>6503</v>
      </c>
      <c r="C6506" s="272" t="s">
        <v>2194</v>
      </c>
      <c r="D6506" s="272" t="s">
        <v>2194</v>
      </c>
      <c r="E6506" s="272"/>
      <c r="F6506" s="273" t="s">
        <v>10576</v>
      </c>
      <c r="G6506" s="274">
        <v>30713326110</v>
      </c>
      <c r="H6506" s="273" t="s">
        <v>10583</v>
      </c>
      <c r="I6506" s="273" t="s">
        <v>10403</v>
      </c>
      <c r="J6506" s="273" t="s">
        <v>373</v>
      </c>
      <c r="K6506" s="275">
        <v>17.432699999999997</v>
      </c>
      <c r="L6506" s="275">
        <v>17.432699999999997</v>
      </c>
      <c r="M6506" s="275">
        <v>16.948500000000003</v>
      </c>
      <c r="N6506" s="276">
        <v>2.7775387633584829</v>
      </c>
      <c r="O6506" s="273"/>
      <c r="P6506" s="273"/>
      <c r="R6506" s="289"/>
    </row>
    <row r="6507" spans="1:18" s="43" customFormat="1">
      <c r="A6507" s="271">
        <v>6504</v>
      </c>
      <c r="C6507" s="272" t="s">
        <v>2194</v>
      </c>
      <c r="D6507" s="272" t="s">
        <v>2194</v>
      </c>
      <c r="E6507" s="272"/>
      <c r="F6507" s="273" t="s">
        <v>10576</v>
      </c>
      <c r="G6507" s="274">
        <v>30713326103</v>
      </c>
      <c r="H6507" s="273" t="s">
        <v>10584</v>
      </c>
      <c r="I6507" s="273" t="s">
        <v>10403</v>
      </c>
      <c r="J6507" s="273" t="s">
        <v>373</v>
      </c>
      <c r="K6507" s="275">
        <v>16.041599999999978</v>
      </c>
      <c r="L6507" s="275">
        <v>16.041599999999978</v>
      </c>
      <c r="M6507" s="275">
        <v>15.594999999999999</v>
      </c>
      <c r="N6507" s="276">
        <v>2.7840115699180843</v>
      </c>
      <c r="O6507" s="273"/>
      <c r="P6507" s="273"/>
      <c r="R6507" s="289"/>
    </row>
    <row r="6508" spans="1:18" s="43" customFormat="1">
      <c r="A6508" s="271">
        <v>6505</v>
      </c>
      <c r="C6508" s="272" t="s">
        <v>2194</v>
      </c>
      <c r="D6508" s="272" t="s">
        <v>2194</v>
      </c>
      <c r="E6508" s="272"/>
      <c r="F6508" s="273" t="s">
        <v>10576</v>
      </c>
      <c r="G6508" s="274">
        <v>30713326104</v>
      </c>
      <c r="H6508" s="273" t="s">
        <v>10585</v>
      </c>
      <c r="I6508" s="273" t="s">
        <v>9864</v>
      </c>
      <c r="J6508" s="273" t="s">
        <v>373</v>
      </c>
      <c r="K6508" s="275">
        <v>23.980400000000024</v>
      </c>
      <c r="L6508" s="275">
        <v>23.980400000000024</v>
      </c>
      <c r="M6508" s="275">
        <v>23.306000000000001</v>
      </c>
      <c r="N6508" s="276">
        <v>2.8122967089790945</v>
      </c>
      <c r="O6508" s="273"/>
      <c r="P6508" s="273"/>
      <c r="R6508" s="289"/>
    </row>
    <row r="6509" spans="1:18" s="43" customFormat="1">
      <c r="A6509" s="271">
        <v>6506</v>
      </c>
      <c r="C6509" s="272" t="s">
        <v>2194</v>
      </c>
      <c r="D6509" s="272" t="s">
        <v>2194</v>
      </c>
      <c r="E6509" s="272"/>
      <c r="F6509" s="273" t="s">
        <v>10576</v>
      </c>
      <c r="G6509" s="274">
        <v>30713326102</v>
      </c>
      <c r="H6509" s="273" t="s">
        <v>10586</v>
      </c>
      <c r="I6509" s="273" t="s">
        <v>10403</v>
      </c>
      <c r="J6509" s="273" t="s">
        <v>373</v>
      </c>
      <c r="K6509" s="275">
        <v>18.631799999999991</v>
      </c>
      <c r="L6509" s="275">
        <v>18.631799999999991</v>
      </c>
      <c r="M6509" s="275">
        <v>18.104999999999997</v>
      </c>
      <c r="N6509" s="276">
        <v>2.8274240814091747</v>
      </c>
      <c r="O6509" s="273"/>
      <c r="P6509" s="273"/>
      <c r="R6509" s="289"/>
    </row>
    <row r="6510" spans="1:18" s="43" customFormat="1">
      <c r="A6510" s="271">
        <v>6507</v>
      </c>
      <c r="C6510" s="272" t="s">
        <v>2194</v>
      </c>
      <c r="D6510" s="272" t="s">
        <v>2194</v>
      </c>
      <c r="E6510" s="272"/>
      <c r="F6510" s="273" t="s">
        <v>10576</v>
      </c>
      <c r="G6510" s="274">
        <v>30713326111</v>
      </c>
      <c r="H6510" s="273" t="s">
        <v>10587</v>
      </c>
      <c r="I6510" s="273" t="s">
        <v>9864</v>
      </c>
      <c r="J6510" s="273" t="s">
        <v>373</v>
      </c>
      <c r="K6510" s="275">
        <v>21.074000000000026</v>
      </c>
      <c r="L6510" s="275">
        <v>21.074000000000026</v>
      </c>
      <c r="M6510" s="275">
        <v>20.491</v>
      </c>
      <c r="N6510" s="276">
        <v>2.7664420613078966</v>
      </c>
      <c r="O6510" s="273"/>
      <c r="P6510" s="273"/>
      <c r="R6510" s="289"/>
    </row>
    <row r="6511" spans="1:18" s="43" customFormat="1">
      <c r="A6511" s="271">
        <v>6508</v>
      </c>
      <c r="C6511" s="272" t="s">
        <v>2194</v>
      </c>
      <c r="D6511" s="272" t="s">
        <v>2194</v>
      </c>
      <c r="E6511" s="272"/>
      <c r="F6511" s="273" t="s">
        <v>10576</v>
      </c>
      <c r="G6511" s="274">
        <v>30713326106</v>
      </c>
      <c r="H6511" s="273" t="s">
        <v>10588</v>
      </c>
      <c r="I6511" s="273" t="s">
        <v>9864</v>
      </c>
      <c r="J6511" s="273" t="s">
        <v>373</v>
      </c>
      <c r="K6511" s="275">
        <v>3.3200000000000003</v>
      </c>
      <c r="L6511" s="275">
        <v>3.3200000000000003</v>
      </c>
      <c r="M6511" s="275">
        <v>3.2280000000000002</v>
      </c>
      <c r="N6511" s="276">
        <v>2.7710843373494001</v>
      </c>
      <c r="O6511" s="273"/>
      <c r="P6511" s="273"/>
      <c r="R6511" s="289"/>
    </row>
    <row r="6512" spans="1:18" s="43" customFormat="1">
      <c r="A6512" s="271">
        <v>6509</v>
      </c>
      <c r="C6512" s="272" t="s">
        <v>2194</v>
      </c>
      <c r="D6512" s="272" t="s">
        <v>2194</v>
      </c>
      <c r="E6512" s="272"/>
      <c r="F6512" s="273" t="s">
        <v>10589</v>
      </c>
      <c r="G6512" s="274">
        <v>30713315102</v>
      </c>
      <c r="H6512" s="273" t="s">
        <v>10590</v>
      </c>
      <c r="I6512" s="273" t="s">
        <v>10403</v>
      </c>
      <c r="J6512" s="273" t="s">
        <v>373</v>
      </c>
      <c r="K6512" s="275">
        <v>4.3302999999999985</v>
      </c>
      <c r="L6512" s="275">
        <v>4.3302999999999985</v>
      </c>
      <c r="M6512" s="275">
        <v>4.2080000000000002</v>
      </c>
      <c r="N6512" s="276">
        <v>2.8242846915917683</v>
      </c>
      <c r="O6512" s="273"/>
      <c r="P6512" s="273"/>
      <c r="R6512" s="289"/>
    </row>
    <row r="6513" spans="1:18" s="43" customFormat="1">
      <c r="A6513" s="271">
        <v>6510</v>
      </c>
      <c r="C6513" s="272" t="s">
        <v>2194</v>
      </c>
      <c r="D6513" s="272" t="s">
        <v>2194</v>
      </c>
      <c r="E6513" s="272"/>
      <c r="F6513" s="273" t="s">
        <v>10589</v>
      </c>
      <c r="G6513" s="274">
        <v>30713315104</v>
      </c>
      <c r="H6513" s="273" t="s">
        <v>10591</v>
      </c>
      <c r="I6513" s="273" t="s">
        <v>10403</v>
      </c>
      <c r="J6513" s="273" t="s">
        <v>373</v>
      </c>
      <c r="K6513" s="275">
        <v>13.792700000000011</v>
      </c>
      <c r="L6513" s="275">
        <v>13.792700000000011</v>
      </c>
      <c r="M6513" s="275">
        <v>13.411000000000001</v>
      </c>
      <c r="N6513" s="276">
        <v>2.7674059466240037</v>
      </c>
      <c r="O6513" s="273"/>
      <c r="P6513" s="273"/>
      <c r="R6513" s="289"/>
    </row>
    <row r="6514" spans="1:18" s="43" customFormat="1">
      <c r="A6514" s="271">
        <v>6511</v>
      </c>
      <c r="C6514" s="272" t="s">
        <v>2194</v>
      </c>
      <c r="D6514" s="272" t="s">
        <v>2194</v>
      </c>
      <c r="E6514" s="272"/>
      <c r="F6514" s="273" t="s">
        <v>10589</v>
      </c>
      <c r="G6514" s="274">
        <v>30713315103</v>
      </c>
      <c r="H6514" s="273" t="s">
        <v>10592</v>
      </c>
      <c r="I6514" s="273" t="s">
        <v>10403</v>
      </c>
      <c r="J6514" s="273" t="s">
        <v>373</v>
      </c>
      <c r="K6514" s="275">
        <v>14.288399999999999</v>
      </c>
      <c r="L6514" s="275">
        <v>14.288399999999999</v>
      </c>
      <c r="M6514" s="275">
        <v>13.892000000000001</v>
      </c>
      <c r="N6514" s="276">
        <v>2.7742784356540837</v>
      </c>
      <c r="O6514" s="273"/>
      <c r="P6514" s="273"/>
      <c r="R6514" s="289"/>
    </row>
    <row r="6515" spans="1:18" s="43" customFormat="1">
      <c r="A6515" s="271">
        <v>6512</v>
      </c>
      <c r="C6515" s="272" t="s">
        <v>2194</v>
      </c>
      <c r="D6515" s="272" t="s">
        <v>2194</v>
      </c>
      <c r="E6515" s="272"/>
      <c r="F6515" s="273" t="s">
        <v>10589</v>
      </c>
      <c r="G6515" s="274">
        <v>30713315101</v>
      </c>
      <c r="H6515" s="273" t="s">
        <v>10593</v>
      </c>
      <c r="I6515" s="273" t="s">
        <v>9864</v>
      </c>
      <c r="J6515" s="273" t="s">
        <v>373</v>
      </c>
      <c r="K6515" s="275">
        <v>7.6423000000000032</v>
      </c>
      <c r="L6515" s="275">
        <v>7.6423000000000032</v>
      </c>
      <c r="M6515" s="275">
        <v>7.4309999999999992</v>
      </c>
      <c r="N6515" s="276">
        <v>2.7648744487916459</v>
      </c>
      <c r="O6515" s="273"/>
      <c r="P6515" s="273"/>
      <c r="R6515" s="289"/>
    </row>
    <row r="6516" spans="1:18" s="43" customFormat="1">
      <c r="A6516" s="271">
        <v>6513</v>
      </c>
      <c r="C6516" s="272" t="s">
        <v>2194</v>
      </c>
      <c r="D6516" s="272" t="s">
        <v>2194</v>
      </c>
      <c r="E6516" s="272"/>
      <c r="F6516" s="273" t="s">
        <v>10589</v>
      </c>
      <c r="G6516" s="274" t="s">
        <v>10594</v>
      </c>
      <c r="H6516" s="273" t="s">
        <v>10595</v>
      </c>
      <c r="I6516" s="273" t="s">
        <v>10403</v>
      </c>
      <c r="J6516" s="273" t="s">
        <v>373</v>
      </c>
      <c r="K6516" s="275">
        <v>25.825300000000013</v>
      </c>
      <c r="L6516" s="275">
        <v>25.825300000000013</v>
      </c>
      <c r="M6516" s="275">
        <v>25.099399999999999</v>
      </c>
      <c r="N6516" s="276">
        <v>2.810809554971339</v>
      </c>
      <c r="O6516" s="273"/>
      <c r="P6516" s="273"/>
      <c r="R6516" s="289"/>
    </row>
    <row r="6517" spans="1:18" s="43" customFormat="1">
      <c r="A6517" s="271">
        <v>6514</v>
      </c>
      <c r="C6517" s="272" t="s">
        <v>2194</v>
      </c>
      <c r="D6517" s="272" t="s">
        <v>2194</v>
      </c>
      <c r="E6517" s="272"/>
      <c r="F6517" s="273" t="s">
        <v>10596</v>
      </c>
      <c r="G6517" s="274">
        <v>30713355102</v>
      </c>
      <c r="H6517" s="273" t="s">
        <v>10597</v>
      </c>
      <c r="I6517" s="273" t="s">
        <v>10403</v>
      </c>
      <c r="J6517" s="273" t="s">
        <v>373</v>
      </c>
      <c r="K6517" s="275">
        <v>8.5205999999999982</v>
      </c>
      <c r="L6517" s="275">
        <v>8.5205999999999982</v>
      </c>
      <c r="M6517" s="275">
        <v>8.2970000000000006</v>
      </c>
      <c r="N6517" s="276">
        <v>2.6242283407271509</v>
      </c>
      <c r="O6517" s="273"/>
      <c r="P6517" s="273"/>
      <c r="R6517" s="289"/>
    </row>
    <row r="6518" spans="1:18" s="43" customFormat="1">
      <c r="A6518" s="271">
        <v>6515</v>
      </c>
      <c r="C6518" s="272" t="s">
        <v>2194</v>
      </c>
      <c r="D6518" s="272" t="s">
        <v>2194</v>
      </c>
      <c r="E6518" s="272"/>
      <c r="F6518" s="273" t="s">
        <v>10596</v>
      </c>
      <c r="G6518" s="274">
        <v>30713355103</v>
      </c>
      <c r="H6518" s="273" t="s">
        <v>10598</v>
      </c>
      <c r="I6518" s="273" t="s">
        <v>10403</v>
      </c>
      <c r="J6518" s="273" t="s">
        <v>373</v>
      </c>
      <c r="K6518" s="275">
        <v>3.6189</v>
      </c>
      <c r="L6518" s="275">
        <v>3.6189</v>
      </c>
      <c r="M6518" s="275">
        <v>3.5179999999999998</v>
      </c>
      <c r="N6518" s="276">
        <v>2.7881400425543732</v>
      </c>
      <c r="O6518" s="273"/>
      <c r="P6518" s="273"/>
      <c r="R6518" s="289"/>
    </row>
    <row r="6519" spans="1:18" s="43" customFormat="1">
      <c r="A6519" s="271">
        <v>6516</v>
      </c>
      <c r="C6519" s="272" t="s">
        <v>2194</v>
      </c>
      <c r="D6519" s="272" t="s">
        <v>2194</v>
      </c>
      <c r="E6519" s="272"/>
      <c r="F6519" s="273" t="s">
        <v>10596</v>
      </c>
      <c r="G6519" s="274">
        <v>30713355101</v>
      </c>
      <c r="H6519" s="273" t="s">
        <v>10599</v>
      </c>
      <c r="I6519" s="273" t="s">
        <v>10403</v>
      </c>
      <c r="J6519" s="273" t="s">
        <v>373</v>
      </c>
      <c r="K6519" s="275">
        <v>6.2995000000000001</v>
      </c>
      <c r="L6519" s="275">
        <v>6.2995000000000001</v>
      </c>
      <c r="M6519" s="275">
        <v>6.1219999999999999</v>
      </c>
      <c r="N6519" s="276">
        <v>2.8176839431700964</v>
      </c>
      <c r="O6519" s="273"/>
      <c r="P6519" s="273"/>
      <c r="R6519" s="289"/>
    </row>
    <row r="6520" spans="1:18" s="43" customFormat="1">
      <c r="A6520" s="271">
        <v>6517</v>
      </c>
      <c r="C6520" s="272" t="s">
        <v>2194</v>
      </c>
      <c r="D6520" s="272" t="s">
        <v>2194</v>
      </c>
      <c r="E6520" s="272"/>
      <c r="F6520" s="273" t="s">
        <v>10596</v>
      </c>
      <c r="G6520" s="274">
        <v>30713355104</v>
      </c>
      <c r="H6520" s="273" t="s">
        <v>10600</v>
      </c>
      <c r="I6520" s="273" t="s">
        <v>10403</v>
      </c>
      <c r="J6520" s="273" t="s">
        <v>373</v>
      </c>
      <c r="K6520" s="275">
        <v>7.0686</v>
      </c>
      <c r="L6520" s="275">
        <v>7.0686</v>
      </c>
      <c r="M6520" s="275">
        <v>6.8689999999999998</v>
      </c>
      <c r="N6520" s="276">
        <v>2.8237557649322387</v>
      </c>
      <c r="O6520" s="273"/>
      <c r="P6520" s="273"/>
      <c r="R6520" s="289"/>
    </row>
    <row r="6521" spans="1:18" s="43" customFormat="1">
      <c r="A6521" s="271">
        <v>6518</v>
      </c>
      <c r="C6521" s="272" t="s">
        <v>2194</v>
      </c>
      <c r="D6521" s="272" t="s">
        <v>10601</v>
      </c>
      <c r="E6521" s="272"/>
      <c r="F6521" s="273" t="s">
        <v>10576</v>
      </c>
      <c r="G6521" s="274">
        <v>30713326105</v>
      </c>
      <c r="H6521" s="273" t="s">
        <v>10602</v>
      </c>
      <c r="I6521" s="273" t="s">
        <v>10403</v>
      </c>
      <c r="J6521" s="273" t="s">
        <v>373</v>
      </c>
      <c r="K6521" s="275">
        <v>3.1327999999999885</v>
      </c>
      <c r="L6521" s="275">
        <v>3.1327999999999885</v>
      </c>
      <c r="M6521" s="275">
        <v>3.110525</v>
      </c>
      <c r="N6521" s="276">
        <v>0.7110252808985118</v>
      </c>
      <c r="O6521" s="273"/>
      <c r="P6521" s="273"/>
      <c r="R6521" s="289"/>
    </row>
    <row r="6522" spans="1:18" s="43" customFormat="1">
      <c r="A6522" s="271">
        <v>6519</v>
      </c>
      <c r="C6522" s="272" t="s">
        <v>2194</v>
      </c>
      <c r="D6522" s="272" t="s">
        <v>10601</v>
      </c>
      <c r="E6522" s="272"/>
      <c r="F6522" s="273" t="s">
        <v>10603</v>
      </c>
      <c r="G6522" s="274">
        <v>30752125105</v>
      </c>
      <c r="H6522" s="273" t="s">
        <v>10604</v>
      </c>
      <c r="I6522" s="273" t="s">
        <v>10403</v>
      </c>
      <c r="J6522" s="273" t="s">
        <v>373</v>
      </c>
      <c r="K6522" s="275">
        <v>22.050999999999995</v>
      </c>
      <c r="L6522" s="275">
        <v>22.050999999999995</v>
      </c>
      <c r="M6522" s="275">
        <v>21.440999999999999</v>
      </c>
      <c r="N6522" s="276">
        <v>2.7663144528592629</v>
      </c>
      <c r="O6522" s="273"/>
      <c r="P6522" s="273"/>
      <c r="R6522" s="289"/>
    </row>
    <row r="6523" spans="1:18" s="43" customFormat="1">
      <c r="A6523" s="271">
        <v>6520</v>
      </c>
      <c r="C6523" s="272" t="s">
        <v>2194</v>
      </c>
      <c r="D6523" s="272" t="s">
        <v>10601</v>
      </c>
      <c r="E6523" s="272"/>
      <c r="F6523" s="273" t="s">
        <v>10603</v>
      </c>
      <c r="G6523" s="274">
        <v>30752125104</v>
      </c>
      <c r="H6523" s="273" t="s">
        <v>10605</v>
      </c>
      <c r="I6523" s="273" t="s">
        <v>10403</v>
      </c>
      <c r="J6523" s="273" t="s">
        <v>373</v>
      </c>
      <c r="K6523" s="275">
        <v>8.2095000000000002</v>
      </c>
      <c r="L6523" s="275">
        <v>8.2095000000000002</v>
      </c>
      <c r="M6523" s="275">
        <v>7.9789999999999992</v>
      </c>
      <c r="N6523" s="276">
        <v>2.8077227602168344</v>
      </c>
      <c r="O6523" s="273"/>
      <c r="P6523" s="273"/>
      <c r="R6523" s="289"/>
    </row>
    <row r="6524" spans="1:18" s="43" customFormat="1">
      <c r="A6524" s="271">
        <v>6521</v>
      </c>
      <c r="C6524" s="272" t="s">
        <v>2194</v>
      </c>
      <c r="D6524" s="272" t="s">
        <v>10601</v>
      </c>
      <c r="E6524" s="272"/>
      <c r="F6524" s="273" t="s">
        <v>10603</v>
      </c>
      <c r="G6524" s="274">
        <v>30752125102</v>
      </c>
      <c r="H6524" s="273" t="s">
        <v>10606</v>
      </c>
      <c r="I6524" s="273" t="s">
        <v>10403</v>
      </c>
      <c r="J6524" s="273" t="s">
        <v>373</v>
      </c>
      <c r="K6524" s="275">
        <v>14.571800000000003</v>
      </c>
      <c r="L6524" s="275">
        <v>14.571800000000003</v>
      </c>
      <c r="M6524" s="275">
        <v>14.163</v>
      </c>
      <c r="N6524" s="276">
        <v>2.8054186854060781</v>
      </c>
      <c r="O6524" s="273"/>
      <c r="P6524" s="273"/>
      <c r="R6524" s="289"/>
    </row>
    <row r="6525" spans="1:18" s="43" customFormat="1">
      <c r="A6525" s="271">
        <v>6522</v>
      </c>
      <c r="C6525" s="272" t="s">
        <v>2194</v>
      </c>
      <c r="D6525" s="272" t="s">
        <v>10601</v>
      </c>
      <c r="E6525" s="272"/>
      <c r="F6525" s="273" t="s">
        <v>10603</v>
      </c>
      <c r="G6525" s="274">
        <v>30752125101</v>
      </c>
      <c r="H6525" s="273" t="s">
        <v>10607</v>
      </c>
      <c r="I6525" s="273" t="s">
        <v>10403</v>
      </c>
      <c r="J6525" s="273" t="s">
        <v>373</v>
      </c>
      <c r="K6525" s="275">
        <v>10.494</v>
      </c>
      <c r="L6525" s="275">
        <v>10.494</v>
      </c>
      <c r="M6525" s="275">
        <v>10.199000000000002</v>
      </c>
      <c r="N6525" s="276">
        <v>2.8111301696207178</v>
      </c>
      <c r="O6525" s="273"/>
      <c r="P6525" s="273"/>
      <c r="R6525" s="289"/>
    </row>
    <row r="6526" spans="1:18" s="43" customFormat="1">
      <c r="A6526" s="271">
        <v>6523</v>
      </c>
      <c r="C6526" s="272" t="s">
        <v>2194</v>
      </c>
      <c r="D6526" s="272" t="s">
        <v>10601</v>
      </c>
      <c r="E6526" s="272"/>
      <c r="F6526" s="273" t="s">
        <v>10603</v>
      </c>
      <c r="G6526" s="274">
        <v>30752125107</v>
      </c>
      <c r="H6526" s="273" t="s">
        <v>10608</v>
      </c>
      <c r="I6526" s="273" t="s">
        <v>10403</v>
      </c>
      <c r="J6526" s="273" t="s">
        <v>373</v>
      </c>
      <c r="K6526" s="275">
        <v>15.951000000000001</v>
      </c>
      <c r="L6526" s="275">
        <v>15.951000000000001</v>
      </c>
      <c r="M6526" s="275">
        <v>15.507000000000001</v>
      </c>
      <c r="N6526" s="276">
        <v>2.7835245439157363</v>
      </c>
      <c r="O6526" s="273"/>
      <c r="P6526" s="273"/>
      <c r="R6526" s="289"/>
    </row>
    <row r="6527" spans="1:18" s="43" customFormat="1">
      <c r="A6527" s="271">
        <v>6524</v>
      </c>
      <c r="C6527" s="272" t="s">
        <v>2194</v>
      </c>
      <c r="D6527" s="272" t="s">
        <v>10601</v>
      </c>
      <c r="E6527" s="272"/>
      <c r="F6527" s="273" t="s">
        <v>10603</v>
      </c>
      <c r="G6527" s="274">
        <v>30752125103</v>
      </c>
      <c r="H6527" s="273" t="s">
        <v>10609</v>
      </c>
      <c r="I6527" s="273" t="s">
        <v>10403</v>
      </c>
      <c r="J6527" s="273" t="s">
        <v>373</v>
      </c>
      <c r="K6527" s="275">
        <v>18.579100000000004</v>
      </c>
      <c r="L6527" s="275">
        <v>18.579100000000004</v>
      </c>
      <c r="M6527" s="275">
        <v>18.060700000000001</v>
      </c>
      <c r="N6527" s="276">
        <v>2.7902320349209768</v>
      </c>
      <c r="O6527" s="273"/>
      <c r="P6527" s="273"/>
      <c r="R6527" s="289"/>
    </row>
    <row r="6528" spans="1:18" s="43" customFormat="1">
      <c r="A6528" s="271">
        <v>6525</v>
      </c>
      <c r="C6528" s="272" t="s">
        <v>2194</v>
      </c>
      <c r="D6528" s="272" t="s">
        <v>10601</v>
      </c>
      <c r="E6528" s="272"/>
      <c r="F6528" s="273" t="s">
        <v>10603</v>
      </c>
      <c r="G6528" s="274">
        <v>30752125108</v>
      </c>
      <c r="H6528" s="273" t="s">
        <v>10610</v>
      </c>
      <c r="I6528" s="273" t="s">
        <v>10611</v>
      </c>
      <c r="J6528" s="273" t="s">
        <v>373</v>
      </c>
      <c r="K6528" s="275">
        <v>0</v>
      </c>
      <c r="L6528" s="275">
        <v>0</v>
      </c>
      <c r="M6528" s="275">
        <v>0</v>
      </c>
      <c r="N6528" s="276" t="e">
        <v>#DIV/0!</v>
      </c>
      <c r="O6528" s="273"/>
      <c r="P6528" s="273"/>
      <c r="Q6528" s="11" t="s">
        <v>9931</v>
      </c>
      <c r="R6528" s="289"/>
    </row>
    <row r="6529" spans="1:18" s="43" customFormat="1">
      <c r="A6529" s="271">
        <v>6526</v>
      </c>
      <c r="C6529" s="272" t="s">
        <v>2194</v>
      </c>
      <c r="D6529" s="272" t="s">
        <v>10601</v>
      </c>
      <c r="E6529" s="272"/>
      <c r="F6529" s="273" t="s">
        <v>10603</v>
      </c>
      <c r="G6529" s="274">
        <v>30752125112</v>
      </c>
      <c r="H6529" s="273" t="s">
        <v>10612</v>
      </c>
      <c r="I6529" s="273" t="s">
        <v>10403</v>
      </c>
      <c r="J6529" s="273" t="s">
        <v>373</v>
      </c>
      <c r="K6529" s="275">
        <v>0</v>
      </c>
      <c r="L6529" s="275">
        <v>0</v>
      </c>
      <c r="M6529" s="275">
        <v>0</v>
      </c>
      <c r="N6529" s="276" t="e">
        <v>#DIV/0!</v>
      </c>
      <c r="O6529" s="273"/>
      <c r="P6529" s="273"/>
      <c r="Q6529" s="11" t="s">
        <v>9931</v>
      </c>
      <c r="R6529" s="289"/>
    </row>
    <row r="6530" spans="1:18" s="43" customFormat="1">
      <c r="A6530" s="271">
        <v>6527</v>
      </c>
      <c r="C6530" s="272" t="s">
        <v>2194</v>
      </c>
      <c r="D6530" s="272" t="s">
        <v>10601</v>
      </c>
      <c r="E6530" s="272"/>
      <c r="F6530" s="273" t="s">
        <v>10603</v>
      </c>
      <c r="G6530" s="274">
        <v>30752125106</v>
      </c>
      <c r="H6530" s="273" t="s">
        <v>10613</v>
      </c>
      <c r="I6530" s="273" t="s">
        <v>9864</v>
      </c>
      <c r="J6530" s="273" t="s">
        <v>373</v>
      </c>
      <c r="K6530" s="275">
        <v>9.1984000000000101</v>
      </c>
      <c r="L6530" s="275">
        <v>9.1984000000000101</v>
      </c>
      <c r="M6530" s="275">
        <v>9.107800000000001</v>
      </c>
      <c r="N6530" s="276">
        <v>0.98495390502705926</v>
      </c>
      <c r="O6530" s="273"/>
      <c r="P6530" s="273"/>
      <c r="R6530" s="289"/>
    </row>
    <row r="6531" spans="1:18">
      <c r="A6531" s="271">
        <v>6528</v>
      </c>
      <c r="B6531" s="43"/>
      <c r="C6531" s="272" t="s">
        <v>2194</v>
      </c>
      <c r="D6531" s="272" t="s">
        <v>10601</v>
      </c>
      <c r="E6531" s="272"/>
      <c r="F6531" s="273" t="s">
        <v>10614</v>
      </c>
      <c r="G6531" s="274">
        <v>30752216102</v>
      </c>
      <c r="H6531" s="273" t="s">
        <v>10615</v>
      </c>
      <c r="I6531" s="273" t="s">
        <v>10403</v>
      </c>
      <c r="J6531" s="273" t="s">
        <v>373</v>
      </c>
      <c r="K6531" s="275">
        <v>22.137</v>
      </c>
      <c r="L6531" s="275">
        <v>22.137</v>
      </c>
      <c r="M6531" s="275">
        <v>21.521999999999998</v>
      </c>
      <c r="N6531" s="276">
        <v>2.7781542214392285</v>
      </c>
      <c r="O6531" s="273"/>
      <c r="P6531" s="273"/>
      <c r="Q6531" s="43"/>
    </row>
    <row r="6532" spans="1:18">
      <c r="A6532" s="271">
        <v>6529</v>
      </c>
      <c r="B6532" s="43"/>
      <c r="C6532" s="272" t="s">
        <v>2194</v>
      </c>
      <c r="D6532" s="272" t="s">
        <v>10601</v>
      </c>
      <c r="E6532" s="272"/>
      <c r="F6532" s="273" t="s">
        <v>10614</v>
      </c>
      <c r="G6532" s="274">
        <v>30752216101</v>
      </c>
      <c r="H6532" s="273" t="s">
        <v>10616</v>
      </c>
      <c r="I6532" s="273" t="s">
        <v>10403</v>
      </c>
      <c r="J6532" s="273" t="s">
        <v>373</v>
      </c>
      <c r="K6532" s="275">
        <v>16.742000000000001</v>
      </c>
      <c r="L6532" s="275">
        <v>16.742000000000001</v>
      </c>
      <c r="M6532" s="275">
        <v>16.271999999999998</v>
      </c>
      <c r="N6532" s="276">
        <v>2.8073109544857386</v>
      </c>
      <c r="O6532" s="273"/>
      <c r="P6532" s="273"/>
      <c r="Q6532" s="43"/>
    </row>
    <row r="6533" spans="1:18">
      <c r="A6533" s="271">
        <v>6530</v>
      </c>
      <c r="B6533" s="43"/>
      <c r="C6533" s="272" t="s">
        <v>2194</v>
      </c>
      <c r="D6533" s="272" t="s">
        <v>1073</v>
      </c>
      <c r="E6533" s="272"/>
      <c r="F6533" s="273" t="s">
        <v>10617</v>
      </c>
      <c r="G6533" s="274">
        <v>30721136107</v>
      </c>
      <c r="H6533" s="273" t="s">
        <v>10618</v>
      </c>
      <c r="I6533" s="273" t="s">
        <v>10403</v>
      </c>
      <c r="J6533" s="273" t="s">
        <v>373</v>
      </c>
      <c r="K6533" s="275">
        <v>14.997800000000009</v>
      </c>
      <c r="L6533" s="275">
        <v>14.997800000000009</v>
      </c>
      <c r="M6533" s="275">
        <v>14.584499999999998</v>
      </c>
      <c r="N6533" s="276">
        <v>2.7557375081679312</v>
      </c>
      <c r="O6533" s="273"/>
      <c r="P6533" s="273"/>
      <c r="Q6533" s="43"/>
    </row>
    <row r="6534" spans="1:18">
      <c r="A6534" s="271">
        <v>6531</v>
      </c>
      <c r="B6534" s="43"/>
      <c r="C6534" s="272" t="s">
        <v>2194</v>
      </c>
      <c r="D6534" s="272" t="s">
        <v>1073</v>
      </c>
      <c r="E6534" s="272"/>
      <c r="F6534" s="273" t="s">
        <v>10617</v>
      </c>
      <c r="G6534" s="274">
        <v>30721136105</v>
      </c>
      <c r="H6534" s="273" t="s">
        <v>10619</v>
      </c>
      <c r="I6534" s="273" t="s">
        <v>10403</v>
      </c>
      <c r="J6534" s="273" t="s">
        <v>373</v>
      </c>
      <c r="K6534" s="275">
        <v>14.057200000000005</v>
      </c>
      <c r="L6534" s="275">
        <v>14.057200000000005</v>
      </c>
      <c r="M6534" s="275">
        <v>13.668000000000001</v>
      </c>
      <c r="N6534" s="276">
        <v>2.7686879321629063</v>
      </c>
      <c r="O6534" s="273"/>
      <c r="P6534" s="273"/>
      <c r="Q6534" s="43"/>
    </row>
    <row r="6535" spans="1:18">
      <c r="A6535" s="271">
        <v>6532</v>
      </c>
      <c r="B6535" s="43"/>
      <c r="C6535" s="272" t="s">
        <v>2194</v>
      </c>
      <c r="D6535" s="272" t="s">
        <v>1073</v>
      </c>
      <c r="E6535" s="272"/>
      <c r="F6535" s="273" t="s">
        <v>10617</v>
      </c>
      <c r="G6535" s="274">
        <v>30721136104</v>
      </c>
      <c r="H6535" s="273" t="s">
        <v>10620</v>
      </c>
      <c r="I6535" s="273" t="s">
        <v>10403</v>
      </c>
      <c r="J6535" s="273" t="s">
        <v>373</v>
      </c>
      <c r="K6535" s="275">
        <v>12.150700000000004</v>
      </c>
      <c r="L6535" s="275">
        <v>12.150700000000004</v>
      </c>
      <c r="M6535" s="275">
        <v>11.811</v>
      </c>
      <c r="N6535" s="276">
        <v>2.7957237031611677</v>
      </c>
      <c r="O6535" s="273"/>
      <c r="P6535" s="273"/>
      <c r="Q6535" s="43"/>
    </row>
    <row r="6536" spans="1:18">
      <c r="A6536" s="271">
        <v>6533</v>
      </c>
      <c r="B6536" s="43"/>
      <c r="C6536" s="272" t="s">
        <v>2194</v>
      </c>
      <c r="D6536" s="272" t="s">
        <v>1073</v>
      </c>
      <c r="E6536" s="272"/>
      <c r="F6536" s="273" t="s">
        <v>10617</v>
      </c>
      <c r="G6536" s="274">
        <v>30721136106</v>
      </c>
      <c r="H6536" s="273" t="s">
        <v>10621</v>
      </c>
      <c r="I6536" s="273" t="s">
        <v>10403</v>
      </c>
      <c r="J6536" s="273" t="s">
        <v>373</v>
      </c>
      <c r="K6536" s="275">
        <v>18.57459999999999</v>
      </c>
      <c r="L6536" s="275">
        <v>18.57459999999999</v>
      </c>
      <c r="M6536" s="275">
        <v>18.056999999999999</v>
      </c>
      <c r="N6536" s="276">
        <v>2.7866010573578501</v>
      </c>
      <c r="O6536" s="273"/>
      <c r="P6536" s="273"/>
      <c r="Q6536" s="43"/>
    </row>
    <row r="6537" spans="1:18">
      <c r="A6537" s="271">
        <v>6534</v>
      </c>
      <c r="B6537" s="43"/>
      <c r="C6537" s="272" t="s">
        <v>2194</v>
      </c>
      <c r="D6537" s="272" t="s">
        <v>1073</v>
      </c>
      <c r="E6537" s="272"/>
      <c r="F6537" s="273" t="s">
        <v>10617</v>
      </c>
      <c r="G6537" s="274">
        <v>30721136101</v>
      </c>
      <c r="H6537" s="273" t="s">
        <v>10622</v>
      </c>
      <c r="I6537" s="273" t="s">
        <v>10403</v>
      </c>
      <c r="J6537" s="273" t="s">
        <v>373</v>
      </c>
      <c r="K6537" s="275">
        <v>12.032559999999997</v>
      </c>
      <c r="L6537" s="275">
        <v>12.032559999999997</v>
      </c>
      <c r="M6537" s="275">
        <v>11.69256</v>
      </c>
      <c r="N6537" s="276">
        <v>2.8256663586135984</v>
      </c>
      <c r="O6537" s="273"/>
      <c r="P6537" s="273"/>
      <c r="Q6537" s="43"/>
    </row>
    <row r="6538" spans="1:18">
      <c r="A6538" s="271">
        <v>6535</v>
      </c>
      <c r="B6538" s="43"/>
      <c r="C6538" s="272" t="s">
        <v>2194</v>
      </c>
      <c r="D6538" s="272" t="s">
        <v>1073</v>
      </c>
      <c r="E6538" s="272"/>
      <c r="F6538" s="273" t="s">
        <v>10617</v>
      </c>
      <c r="G6538" s="274">
        <v>30721136102</v>
      </c>
      <c r="H6538" s="273" t="s">
        <v>10623</v>
      </c>
      <c r="I6538" s="273" t="s">
        <v>10403</v>
      </c>
      <c r="J6538" s="273" t="s">
        <v>373</v>
      </c>
      <c r="K6538" s="275">
        <v>9.586800000000018</v>
      </c>
      <c r="L6538" s="275">
        <v>9.586800000000018</v>
      </c>
      <c r="M6538" s="275">
        <v>9.3179999999999996</v>
      </c>
      <c r="N6538" s="276">
        <v>2.8038553010391145</v>
      </c>
      <c r="O6538" s="273"/>
      <c r="P6538" s="273"/>
      <c r="Q6538" s="43"/>
    </row>
    <row r="6539" spans="1:18">
      <c r="A6539" s="271">
        <v>6536</v>
      </c>
      <c r="B6539" s="43"/>
      <c r="C6539" s="272" t="s">
        <v>2194</v>
      </c>
      <c r="D6539" s="272" t="s">
        <v>1073</v>
      </c>
      <c r="E6539" s="272"/>
      <c r="F6539" s="273" t="s">
        <v>10617</v>
      </c>
      <c r="G6539" s="274">
        <v>30721136108</v>
      </c>
      <c r="H6539" s="273" t="s">
        <v>10624</v>
      </c>
      <c r="I6539" s="273" t="s">
        <v>10403</v>
      </c>
      <c r="J6539" s="273" t="s">
        <v>373</v>
      </c>
      <c r="K6539" s="275">
        <v>15.985200000000003</v>
      </c>
      <c r="L6539" s="275">
        <v>15.985200000000003</v>
      </c>
      <c r="M6539" s="275">
        <v>15.539000000000001</v>
      </c>
      <c r="N6539" s="276">
        <v>2.7913319820834332</v>
      </c>
      <c r="O6539" s="273"/>
      <c r="P6539" s="273"/>
      <c r="Q6539" s="43"/>
    </row>
    <row r="6540" spans="1:18">
      <c r="A6540" s="271">
        <v>6537</v>
      </c>
      <c r="B6540" s="43"/>
      <c r="C6540" s="272" t="s">
        <v>2194</v>
      </c>
      <c r="D6540" s="272" t="s">
        <v>1073</v>
      </c>
      <c r="E6540" s="272"/>
      <c r="F6540" s="273" t="s">
        <v>10617</v>
      </c>
      <c r="G6540" s="274">
        <v>30721136103</v>
      </c>
      <c r="H6540" s="273" t="s">
        <v>10625</v>
      </c>
      <c r="I6540" s="273" t="s">
        <v>10403</v>
      </c>
      <c r="J6540" s="273" t="s">
        <v>373</v>
      </c>
      <c r="K6540" s="275">
        <v>7.9715999999999987</v>
      </c>
      <c r="L6540" s="275">
        <v>7.9715999999999987</v>
      </c>
      <c r="M6540" s="275">
        <v>7.7460000000000004</v>
      </c>
      <c r="N6540" s="276">
        <v>2.8300466656630827</v>
      </c>
      <c r="O6540" s="273"/>
      <c r="P6540" s="273"/>
      <c r="Q6540" s="43"/>
    </row>
    <row r="6541" spans="1:18">
      <c r="A6541" s="271">
        <v>6538</v>
      </c>
      <c r="B6541" s="43"/>
      <c r="C6541" s="272" t="s">
        <v>2194</v>
      </c>
      <c r="D6541" s="272" t="s">
        <v>1073</v>
      </c>
      <c r="E6541" s="272"/>
      <c r="F6541" s="273" t="s">
        <v>10626</v>
      </c>
      <c r="G6541" s="274">
        <v>30722225107</v>
      </c>
      <c r="H6541" s="273" t="s">
        <v>10627</v>
      </c>
      <c r="I6541" s="273" t="s">
        <v>1298</v>
      </c>
      <c r="J6541" s="273" t="s">
        <v>373</v>
      </c>
      <c r="K6541" s="275">
        <v>0</v>
      </c>
      <c r="L6541" s="275">
        <v>0</v>
      </c>
      <c r="M6541" s="275">
        <v>0</v>
      </c>
      <c r="N6541" s="276" t="e">
        <v>#DIV/0!</v>
      </c>
      <c r="O6541" s="273"/>
      <c r="P6541" s="273"/>
      <c r="Q6541" s="11" t="s">
        <v>9931</v>
      </c>
    </row>
    <row r="6542" spans="1:18">
      <c r="A6542" s="271">
        <v>6539</v>
      </c>
      <c r="B6542" s="43"/>
      <c r="C6542" s="272" t="s">
        <v>2194</v>
      </c>
      <c r="D6542" s="272" t="s">
        <v>1073</v>
      </c>
      <c r="E6542" s="272"/>
      <c r="F6542" s="273" t="s">
        <v>10626</v>
      </c>
      <c r="G6542" s="274">
        <v>30722225111</v>
      </c>
      <c r="H6542" s="273" t="s">
        <v>10628</v>
      </c>
      <c r="I6542" s="273" t="s">
        <v>10403</v>
      </c>
      <c r="J6542" s="273" t="s">
        <v>373</v>
      </c>
      <c r="K6542" s="275">
        <v>2.8420000000000001</v>
      </c>
      <c r="L6542" s="275">
        <v>2.8420000000000001</v>
      </c>
      <c r="M6542" s="275">
        <v>2.762</v>
      </c>
      <c r="N6542" s="276">
        <v>2.8149190710767087</v>
      </c>
      <c r="O6542" s="273"/>
      <c r="P6542" s="273"/>
      <c r="Q6542" s="43"/>
    </row>
    <row r="6543" spans="1:18">
      <c r="A6543" s="271">
        <v>6540</v>
      </c>
      <c r="B6543" s="43"/>
      <c r="C6543" s="272" t="s">
        <v>2194</v>
      </c>
      <c r="D6543" s="272" t="s">
        <v>1073</v>
      </c>
      <c r="E6543" s="272"/>
      <c r="F6543" s="273" t="s">
        <v>10626</v>
      </c>
      <c r="G6543" s="274">
        <v>30722225102</v>
      </c>
      <c r="H6543" s="273" t="s">
        <v>10629</v>
      </c>
      <c r="I6543" s="273" t="s">
        <v>10403</v>
      </c>
      <c r="J6543" s="273" t="s">
        <v>373</v>
      </c>
      <c r="K6543" s="275">
        <v>6.1890000000000001</v>
      </c>
      <c r="L6543" s="275">
        <v>6.1890000000000001</v>
      </c>
      <c r="M6543" s="275">
        <v>6.0150000000000006</v>
      </c>
      <c r="N6543" s="276">
        <v>2.8114396509936901</v>
      </c>
      <c r="O6543" s="273"/>
      <c r="P6543" s="273"/>
      <c r="Q6543" s="43"/>
    </row>
    <row r="6544" spans="1:18">
      <c r="A6544" s="271">
        <v>6541</v>
      </c>
      <c r="B6544" s="43"/>
      <c r="C6544" s="272" t="s">
        <v>2194</v>
      </c>
      <c r="D6544" s="272" t="s">
        <v>1073</v>
      </c>
      <c r="E6544" s="272"/>
      <c r="F6544" s="273" t="s">
        <v>10626</v>
      </c>
      <c r="G6544" s="274">
        <v>30722225101</v>
      </c>
      <c r="H6544" s="273" t="s">
        <v>10630</v>
      </c>
      <c r="I6544" s="273" t="s">
        <v>10403</v>
      </c>
      <c r="J6544" s="273" t="s">
        <v>373</v>
      </c>
      <c r="K6544" s="275">
        <v>8.6293500000000005</v>
      </c>
      <c r="L6544" s="275">
        <v>8.6293500000000005</v>
      </c>
      <c r="M6544" s="275">
        <v>8.3870000000000005</v>
      </c>
      <c r="N6544" s="276">
        <v>2.8084386425397052</v>
      </c>
      <c r="O6544" s="273"/>
      <c r="P6544" s="273"/>
      <c r="Q6544" s="43"/>
    </row>
    <row r="6545" spans="1:17">
      <c r="A6545" s="271">
        <v>6542</v>
      </c>
      <c r="B6545" s="43"/>
      <c r="C6545" s="272" t="s">
        <v>2194</v>
      </c>
      <c r="D6545" s="272" t="s">
        <v>1073</v>
      </c>
      <c r="E6545" s="272"/>
      <c r="F6545" s="273" t="s">
        <v>10626</v>
      </c>
      <c r="G6545" s="274" t="s">
        <v>10594</v>
      </c>
      <c r="H6545" s="273" t="s">
        <v>10631</v>
      </c>
      <c r="I6545" s="273" t="s">
        <v>10403</v>
      </c>
      <c r="J6545" s="273" t="s">
        <v>373</v>
      </c>
      <c r="K6545" s="275">
        <v>0</v>
      </c>
      <c r="L6545" s="275">
        <v>0</v>
      </c>
      <c r="M6545" s="275">
        <v>0</v>
      </c>
      <c r="N6545" s="276" t="e">
        <v>#DIV/0!</v>
      </c>
      <c r="O6545" s="273"/>
      <c r="P6545" s="273"/>
      <c r="Q6545" s="11" t="s">
        <v>9931</v>
      </c>
    </row>
    <row r="6546" spans="1:17">
      <c r="A6546" s="271">
        <v>6543</v>
      </c>
      <c r="B6546" s="43"/>
      <c r="C6546" s="272" t="s">
        <v>2194</v>
      </c>
      <c r="D6546" s="272" t="s">
        <v>1073</v>
      </c>
      <c r="E6546" s="272"/>
      <c r="F6546" s="273" t="s">
        <v>10632</v>
      </c>
      <c r="G6546" s="274">
        <v>30723316102</v>
      </c>
      <c r="H6546" s="273" t="s">
        <v>10633</v>
      </c>
      <c r="I6546" s="273" t="s">
        <v>10403</v>
      </c>
      <c r="J6546" s="273" t="s">
        <v>373</v>
      </c>
      <c r="K6546" s="275">
        <v>7.5510000000000002</v>
      </c>
      <c r="L6546" s="275">
        <v>7.5510000000000002</v>
      </c>
      <c r="M6546" s="275">
        <v>7.34</v>
      </c>
      <c r="N6546" s="276">
        <v>2.794331876572643</v>
      </c>
      <c r="O6546" s="273"/>
      <c r="P6546" s="273"/>
      <c r="Q6546" s="43"/>
    </row>
    <row r="6547" spans="1:17">
      <c r="A6547" s="271">
        <v>6544</v>
      </c>
      <c r="B6547" s="43"/>
      <c r="C6547" s="272" t="s">
        <v>2194</v>
      </c>
      <c r="D6547" s="272" t="s">
        <v>1073</v>
      </c>
      <c r="E6547" s="272"/>
      <c r="F6547" s="273" t="s">
        <v>10632</v>
      </c>
      <c r="G6547" s="274">
        <v>30723316101</v>
      </c>
      <c r="H6547" s="273" t="s">
        <v>10634</v>
      </c>
      <c r="I6547" s="273" t="s">
        <v>10403</v>
      </c>
      <c r="J6547" s="273" t="s">
        <v>373</v>
      </c>
      <c r="K6547" s="275">
        <v>12.477</v>
      </c>
      <c r="L6547" s="275">
        <v>12.477</v>
      </c>
      <c r="M6547" s="275">
        <v>12.131</v>
      </c>
      <c r="N6547" s="276">
        <v>2.7731025086158536</v>
      </c>
      <c r="O6547" s="273"/>
      <c r="P6547" s="273"/>
      <c r="Q6547" s="43"/>
    </row>
    <row r="6548" spans="1:17">
      <c r="A6548" s="271">
        <v>6545</v>
      </c>
      <c r="B6548" s="43"/>
      <c r="C6548" s="272" t="s">
        <v>2194</v>
      </c>
      <c r="D6548" s="272" t="s">
        <v>1073</v>
      </c>
      <c r="E6548" s="272"/>
      <c r="F6548" s="273" t="s">
        <v>10632</v>
      </c>
      <c r="G6548" s="274">
        <v>30723316103</v>
      </c>
      <c r="H6548" s="273" t="s">
        <v>10635</v>
      </c>
      <c r="I6548" s="273" t="s">
        <v>10403</v>
      </c>
      <c r="J6548" s="273" t="s">
        <v>373</v>
      </c>
      <c r="K6548" s="275">
        <v>10.963724999999998</v>
      </c>
      <c r="L6548" s="275">
        <v>10.963724999999998</v>
      </c>
      <c r="M6548" s="275">
        <v>10.653700000000001</v>
      </c>
      <c r="N6548" s="276">
        <v>2.827734187057755</v>
      </c>
      <c r="O6548" s="273"/>
      <c r="P6548" s="273"/>
      <c r="Q6548" s="43"/>
    </row>
    <row r="6549" spans="1:17">
      <c r="A6549" s="271">
        <v>6546</v>
      </c>
      <c r="B6549" s="43"/>
      <c r="C6549" s="272" t="s">
        <v>2194</v>
      </c>
      <c r="D6549" s="272" t="s">
        <v>1073</v>
      </c>
      <c r="E6549" s="272"/>
      <c r="F6549" s="273" t="s">
        <v>10632</v>
      </c>
      <c r="G6549" s="274">
        <v>30723316104</v>
      </c>
      <c r="H6549" s="273" t="s">
        <v>2227</v>
      </c>
      <c r="I6549" s="273" t="s">
        <v>10403</v>
      </c>
      <c r="J6549" s="273" t="s">
        <v>373</v>
      </c>
      <c r="K6549" s="275">
        <v>9.1300000000000008</v>
      </c>
      <c r="L6549" s="275">
        <v>9.1300000000000008</v>
      </c>
      <c r="M6549" s="275">
        <v>8.875</v>
      </c>
      <c r="N6549" s="276">
        <v>2.7929901423877412</v>
      </c>
      <c r="O6549" s="273"/>
      <c r="P6549" s="273"/>
      <c r="Q6549" s="43"/>
    </row>
    <row r="6550" spans="1:17">
      <c r="A6550" s="271">
        <v>6547</v>
      </c>
      <c r="B6550" s="43"/>
      <c r="C6550" s="272" t="s">
        <v>2194</v>
      </c>
      <c r="D6550" s="272" t="s">
        <v>1073</v>
      </c>
      <c r="E6550" s="272"/>
      <c r="F6550" s="273" t="s">
        <v>10632</v>
      </c>
      <c r="G6550" s="274">
        <v>30723316105</v>
      </c>
      <c r="H6550" s="273" t="s">
        <v>10636</v>
      </c>
      <c r="I6550" s="273" t="s">
        <v>10403</v>
      </c>
      <c r="J6550" s="273" t="s">
        <v>373</v>
      </c>
      <c r="K6550" s="275">
        <v>7.6219999999999999</v>
      </c>
      <c r="L6550" s="275">
        <v>7.6219999999999999</v>
      </c>
      <c r="M6550" s="275">
        <v>7.4109999999999996</v>
      </c>
      <c r="N6550" s="276">
        <v>2.7683022828653936</v>
      </c>
      <c r="O6550" s="273"/>
      <c r="P6550" s="273"/>
      <c r="Q6550" s="43"/>
    </row>
    <row r="6551" spans="1:17">
      <c r="A6551" s="271">
        <v>6548</v>
      </c>
      <c r="B6551" s="43"/>
      <c r="C6551" s="272" t="s">
        <v>2194</v>
      </c>
      <c r="D6551" s="272" t="s">
        <v>1073</v>
      </c>
      <c r="E6551" s="272"/>
      <c r="F6551" s="273" t="s">
        <v>10637</v>
      </c>
      <c r="G6551" s="274">
        <v>30724425101</v>
      </c>
      <c r="H6551" s="273" t="s">
        <v>10638</v>
      </c>
      <c r="I6551" s="273" t="s">
        <v>10403</v>
      </c>
      <c r="J6551" s="273" t="s">
        <v>373</v>
      </c>
      <c r="K6551" s="275">
        <v>23.653599999999997</v>
      </c>
      <c r="L6551" s="275">
        <v>23.653599999999997</v>
      </c>
      <c r="M6551" s="275">
        <v>23</v>
      </c>
      <c r="N6551" s="276">
        <v>2.7632157472858143</v>
      </c>
      <c r="O6551" s="273"/>
      <c r="P6551" s="273"/>
      <c r="Q6551" s="43"/>
    </row>
    <row r="6552" spans="1:17">
      <c r="A6552" s="271">
        <v>6549</v>
      </c>
      <c r="B6552" s="43"/>
      <c r="C6552" s="272" t="s">
        <v>2194</v>
      </c>
      <c r="D6552" s="272" t="s">
        <v>1073</v>
      </c>
      <c r="E6552" s="272"/>
      <c r="F6552" s="273" t="s">
        <v>10637</v>
      </c>
      <c r="G6552" s="274">
        <v>30724425102</v>
      </c>
      <c r="H6552" s="273" t="s">
        <v>10639</v>
      </c>
      <c r="I6552" s="273" t="s">
        <v>10403</v>
      </c>
      <c r="J6552" s="273" t="s">
        <v>373</v>
      </c>
      <c r="K6552" s="275">
        <v>4.6896999999999993</v>
      </c>
      <c r="L6552" s="275">
        <v>4.6896999999999993</v>
      </c>
      <c r="M6552" s="275">
        <v>4.5540000000000003</v>
      </c>
      <c r="N6552" s="276">
        <v>2.8935752820009606</v>
      </c>
      <c r="O6552" s="273"/>
      <c r="P6552" s="273"/>
      <c r="Q6552" s="43"/>
    </row>
    <row r="6553" spans="1:17">
      <c r="A6553" s="271">
        <v>6550</v>
      </c>
      <c r="B6553" s="43"/>
      <c r="C6553" s="272" t="s">
        <v>2194</v>
      </c>
      <c r="D6553" s="272" t="s">
        <v>1073</v>
      </c>
      <c r="E6553" s="272"/>
      <c r="F6553" s="273" t="s">
        <v>10637</v>
      </c>
      <c r="G6553" s="274">
        <v>30724425105</v>
      </c>
      <c r="H6553" s="273" t="s">
        <v>10640</v>
      </c>
      <c r="I6553" s="273" t="s">
        <v>10403</v>
      </c>
      <c r="J6553" s="273" t="s">
        <v>373</v>
      </c>
      <c r="K6553" s="275">
        <v>4.7510000000000003</v>
      </c>
      <c r="L6553" s="275">
        <v>4.7510000000000003</v>
      </c>
      <c r="M6553" s="275">
        <v>4.6177000000000001</v>
      </c>
      <c r="N6553" s="276">
        <v>2.8057251105030558</v>
      </c>
      <c r="O6553" s="273"/>
      <c r="P6553" s="273"/>
      <c r="Q6553" s="43"/>
    </row>
    <row r="6554" spans="1:17">
      <c r="A6554" s="271">
        <v>6551</v>
      </c>
      <c r="B6554" s="43"/>
      <c r="C6554" s="272" t="s">
        <v>2194</v>
      </c>
      <c r="D6554" s="272" t="s">
        <v>1073</v>
      </c>
      <c r="E6554" s="272"/>
      <c r="F6554" s="273" t="s">
        <v>10637</v>
      </c>
      <c r="G6554" s="274">
        <v>30724425104</v>
      </c>
      <c r="H6554" s="273" t="s">
        <v>10641</v>
      </c>
      <c r="I6554" s="273" t="s">
        <v>10403</v>
      </c>
      <c r="J6554" s="273" t="s">
        <v>373</v>
      </c>
      <c r="K6554" s="275">
        <v>10.522400000000001</v>
      </c>
      <c r="L6554" s="275">
        <v>10.522400000000001</v>
      </c>
      <c r="M6554" s="275">
        <v>10.228999999999999</v>
      </c>
      <c r="N6554" s="276">
        <v>2.7883372614612814</v>
      </c>
      <c r="O6554" s="273"/>
      <c r="P6554" s="273"/>
      <c r="Q6554" s="43"/>
    </row>
    <row r="6555" spans="1:17">
      <c r="A6555" s="271">
        <v>6552</v>
      </c>
      <c r="B6555" s="43"/>
      <c r="C6555" s="272" t="s">
        <v>2194</v>
      </c>
      <c r="D6555" s="272" t="s">
        <v>1073</v>
      </c>
      <c r="E6555" s="272"/>
      <c r="F6555" s="273" t="s">
        <v>10637</v>
      </c>
      <c r="G6555" s="274">
        <v>30724425103</v>
      </c>
      <c r="H6555" s="273" t="s">
        <v>2230</v>
      </c>
      <c r="I6555" s="273" t="s">
        <v>10403</v>
      </c>
      <c r="J6555" s="273" t="s">
        <v>373</v>
      </c>
      <c r="K6555" s="275">
        <v>3.6037999999999997</v>
      </c>
      <c r="L6555" s="275">
        <v>3.6037999999999997</v>
      </c>
      <c r="M6555" s="275">
        <v>3.5010000000000003</v>
      </c>
      <c r="N6555" s="276">
        <v>2.852544536322752</v>
      </c>
      <c r="O6555" s="273"/>
      <c r="P6555" s="273"/>
      <c r="Q6555" s="43"/>
    </row>
    <row r="6556" spans="1:17">
      <c r="A6556" s="271">
        <v>6553</v>
      </c>
      <c r="B6556" s="43"/>
      <c r="C6556" s="272" t="s">
        <v>2194</v>
      </c>
      <c r="D6556" s="272" t="s">
        <v>1073</v>
      </c>
      <c r="E6556" s="272"/>
      <c r="F6556" s="273" t="s">
        <v>10642</v>
      </c>
      <c r="G6556" s="274">
        <v>30723325101</v>
      </c>
      <c r="H6556" s="273" t="s">
        <v>10643</v>
      </c>
      <c r="I6556" s="273" t="s">
        <v>10403</v>
      </c>
      <c r="J6556" s="273" t="s">
        <v>373</v>
      </c>
      <c r="K6556" s="275">
        <v>13.459499999999986</v>
      </c>
      <c r="L6556" s="275">
        <v>13.459499999999986</v>
      </c>
      <c r="M6556" s="275">
        <v>13.087</v>
      </c>
      <c r="N6556" s="276">
        <v>2.7675619450944442</v>
      </c>
      <c r="O6556" s="273"/>
      <c r="P6556" s="273"/>
      <c r="Q6556" s="43"/>
    </row>
    <row r="6557" spans="1:17">
      <c r="A6557" s="271">
        <v>6554</v>
      </c>
      <c r="B6557" s="43"/>
      <c r="C6557" s="272" t="s">
        <v>2194</v>
      </c>
      <c r="D6557" s="272" t="s">
        <v>1809</v>
      </c>
      <c r="E6557" s="272"/>
      <c r="F6557" s="273" t="s">
        <v>10644</v>
      </c>
      <c r="G6557" s="274">
        <v>30731216101</v>
      </c>
      <c r="H6557" s="273" t="s">
        <v>10645</v>
      </c>
      <c r="I6557" s="273" t="s">
        <v>1298</v>
      </c>
      <c r="J6557" s="273" t="s">
        <v>373</v>
      </c>
      <c r="K6557" s="275">
        <v>15.788699999999952</v>
      </c>
      <c r="L6557" s="275">
        <v>15.788699999999952</v>
      </c>
      <c r="M6557" s="275">
        <v>15.503089999999967</v>
      </c>
      <c r="N6557" s="276">
        <v>1.8089519719798768</v>
      </c>
      <c r="O6557" s="273"/>
      <c r="P6557" s="273"/>
      <c r="Q6557" s="43"/>
    </row>
    <row r="6558" spans="1:17">
      <c r="A6558" s="271">
        <v>6555</v>
      </c>
      <c r="B6558" s="43"/>
      <c r="C6558" s="272" t="s">
        <v>2194</v>
      </c>
      <c r="D6558" s="272" t="s">
        <v>1809</v>
      </c>
      <c r="E6558" s="272"/>
      <c r="F6558" s="273" t="s">
        <v>10644</v>
      </c>
      <c r="G6558" s="274">
        <v>30731216102</v>
      </c>
      <c r="H6558" s="273" t="s">
        <v>10646</v>
      </c>
      <c r="I6558" s="273" t="s">
        <v>1298</v>
      </c>
      <c r="J6558" s="273" t="s">
        <v>373</v>
      </c>
      <c r="K6558" s="275">
        <v>0</v>
      </c>
      <c r="L6558" s="275">
        <v>0</v>
      </c>
      <c r="M6558" s="275">
        <v>0</v>
      </c>
      <c r="N6558" s="276" t="e">
        <v>#DIV/0!</v>
      </c>
      <c r="O6558" s="273"/>
      <c r="P6558" s="273"/>
      <c r="Q6558" s="11" t="s">
        <v>9931</v>
      </c>
    </row>
    <row r="6559" spans="1:17">
      <c r="A6559" s="271">
        <v>6556</v>
      </c>
      <c r="B6559" s="43"/>
      <c r="C6559" s="272" t="s">
        <v>2194</v>
      </c>
      <c r="D6559" s="272" t="s">
        <v>1809</v>
      </c>
      <c r="E6559" s="272"/>
      <c r="F6559" s="273" t="s">
        <v>10644</v>
      </c>
      <c r="G6559" s="274">
        <v>30731216103</v>
      </c>
      <c r="H6559" s="273" t="s">
        <v>10647</v>
      </c>
      <c r="I6559" s="273" t="s">
        <v>10403</v>
      </c>
      <c r="J6559" s="273" t="s">
        <v>373</v>
      </c>
      <c r="K6559" s="275">
        <v>15.990080000000003</v>
      </c>
      <c r="L6559" s="275">
        <v>15.990080000000003</v>
      </c>
      <c r="M6559" s="275">
        <v>15.537279999999999</v>
      </c>
      <c r="N6559" s="276">
        <v>2.8317556885269077</v>
      </c>
      <c r="O6559" s="273"/>
      <c r="P6559" s="273"/>
      <c r="Q6559" s="43"/>
    </row>
    <row r="6560" spans="1:17">
      <c r="A6560" s="271">
        <v>6557</v>
      </c>
      <c r="B6560" s="43"/>
      <c r="C6560" s="272" t="s">
        <v>2194</v>
      </c>
      <c r="D6560" s="272" t="s">
        <v>1809</v>
      </c>
      <c r="E6560" s="272"/>
      <c r="F6560" s="273" t="s">
        <v>10644</v>
      </c>
      <c r="G6560" s="274">
        <v>30731216104</v>
      </c>
      <c r="H6560" s="273" t="s">
        <v>10648</v>
      </c>
      <c r="I6560" s="273" t="s">
        <v>10403</v>
      </c>
      <c r="J6560" s="273" t="s">
        <v>373</v>
      </c>
      <c r="K6560" s="275">
        <v>8.0310000000000006</v>
      </c>
      <c r="L6560" s="275">
        <v>8.0310000000000006</v>
      </c>
      <c r="M6560" s="275">
        <v>7.8049999999999997</v>
      </c>
      <c r="N6560" s="276">
        <v>2.814095380400957</v>
      </c>
      <c r="O6560" s="273"/>
      <c r="P6560" s="273"/>
      <c r="Q6560" s="43"/>
    </row>
    <row r="6561" spans="1:17">
      <c r="A6561" s="271">
        <v>6558</v>
      </c>
      <c r="B6561" s="43"/>
      <c r="C6561" s="272" t="s">
        <v>2194</v>
      </c>
      <c r="D6561" s="272" t="s">
        <v>1809</v>
      </c>
      <c r="E6561" s="272"/>
      <c r="F6561" s="273" t="s">
        <v>10644</v>
      </c>
      <c r="G6561" s="274">
        <v>30731216106</v>
      </c>
      <c r="H6561" s="273" t="s">
        <v>10649</v>
      </c>
      <c r="I6561" s="273" t="s">
        <v>10403</v>
      </c>
      <c r="J6561" s="273" t="s">
        <v>373</v>
      </c>
      <c r="K6561" s="275">
        <v>5.74</v>
      </c>
      <c r="L6561" s="275">
        <v>5.74</v>
      </c>
      <c r="M6561" s="275">
        <v>5.5760000000000005</v>
      </c>
      <c r="N6561" s="276">
        <v>2.8571428571428519</v>
      </c>
      <c r="O6561" s="273"/>
      <c r="P6561" s="273"/>
      <c r="Q6561" s="43"/>
    </row>
    <row r="6562" spans="1:17">
      <c r="A6562" s="271">
        <v>6559</v>
      </c>
      <c r="B6562" s="43"/>
      <c r="C6562" s="272" t="s">
        <v>2194</v>
      </c>
      <c r="D6562" s="272" t="s">
        <v>1809</v>
      </c>
      <c r="E6562" s="272"/>
      <c r="F6562" s="273" t="s">
        <v>10644</v>
      </c>
      <c r="G6562" s="274">
        <v>30731216107</v>
      </c>
      <c r="H6562" s="273" t="s">
        <v>10650</v>
      </c>
      <c r="I6562" s="273" t="s">
        <v>10403</v>
      </c>
      <c r="J6562" s="273" t="s">
        <v>373</v>
      </c>
      <c r="K6562" s="275">
        <v>5.4271200000000004</v>
      </c>
      <c r="L6562" s="275">
        <v>5.4271200000000004</v>
      </c>
      <c r="M6562" s="275">
        <v>5.2739999999999991</v>
      </c>
      <c r="N6562" s="276">
        <v>2.8213859284482603</v>
      </c>
      <c r="O6562" s="273"/>
      <c r="P6562" s="273"/>
      <c r="Q6562" s="43"/>
    </row>
    <row r="6563" spans="1:17">
      <c r="A6563" s="271">
        <v>6560</v>
      </c>
      <c r="B6563" s="43"/>
      <c r="C6563" s="272" t="s">
        <v>2194</v>
      </c>
      <c r="D6563" s="272" t="s">
        <v>1809</v>
      </c>
      <c r="E6563" s="272"/>
      <c r="F6563" s="273" t="s">
        <v>10644</v>
      </c>
      <c r="G6563" s="274">
        <v>30731216108</v>
      </c>
      <c r="H6563" s="273" t="s">
        <v>10651</v>
      </c>
      <c r="I6563" s="273" t="s">
        <v>1298</v>
      </c>
      <c r="J6563" s="273" t="s">
        <v>373</v>
      </c>
      <c r="K6563" s="275">
        <v>12.767999999999999</v>
      </c>
      <c r="L6563" s="275">
        <v>12.767999999999999</v>
      </c>
      <c r="M6563" s="275">
        <v>12.616820000000018</v>
      </c>
      <c r="N6563" s="276">
        <v>1.1840538847116273</v>
      </c>
      <c r="O6563" s="273"/>
      <c r="P6563" s="273"/>
      <c r="Q6563" s="43"/>
    </row>
    <row r="6564" spans="1:17">
      <c r="A6564" s="271">
        <v>6561</v>
      </c>
      <c r="B6564" s="43"/>
      <c r="C6564" s="272" t="s">
        <v>2194</v>
      </c>
      <c r="D6564" s="272" t="s">
        <v>1809</v>
      </c>
      <c r="E6564" s="272"/>
      <c r="F6564" s="273" t="s">
        <v>10644</v>
      </c>
      <c r="G6564" s="274">
        <v>30731216105</v>
      </c>
      <c r="H6564" s="273" t="s">
        <v>10652</v>
      </c>
      <c r="I6564" s="273" t="s">
        <v>1298</v>
      </c>
      <c r="J6564" s="273" t="s">
        <v>373</v>
      </c>
      <c r="K6564" s="275">
        <v>5.4581600000000332</v>
      </c>
      <c r="L6564" s="275">
        <v>5.4581600000000332</v>
      </c>
      <c r="M6564" s="275">
        <v>5.4257</v>
      </c>
      <c r="N6564" s="276">
        <v>0.59470590821875946</v>
      </c>
      <c r="O6564" s="273"/>
      <c r="P6564" s="273"/>
      <c r="Q6564" s="43"/>
    </row>
    <row r="6565" spans="1:17">
      <c r="A6565" s="271">
        <v>6562</v>
      </c>
      <c r="B6565" s="43"/>
      <c r="C6565" s="272" t="s">
        <v>2194</v>
      </c>
      <c r="D6565" s="272" t="s">
        <v>1809</v>
      </c>
      <c r="E6565" s="272"/>
      <c r="F6565" s="273" t="s">
        <v>10644</v>
      </c>
      <c r="G6565" s="274">
        <v>30731216110</v>
      </c>
      <c r="H6565" s="273" t="s">
        <v>10653</v>
      </c>
      <c r="I6565" s="273" t="s">
        <v>9864</v>
      </c>
      <c r="J6565" s="273" t="s">
        <v>373</v>
      </c>
      <c r="K6565" s="275">
        <v>14.964</v>
      </c>
      <c r="L6565" s="275">
        <v>14.964</v>
      </c>
      <c r="M6565" s="275">
        <v>14.551</v>
      </c>
      <c r="N6565" s="276">
        <v>2.7599572306869837</v>
      </c>
      <c r="O6565" s="273"/>
      <c r="P6565" s="273"/>
      <c r="Q6565" s="43"/>
    </row>
    <row r="6566" spans="1:17">
      <c r="A6566" s="271">
        <v>6563</v>
      </c>
      <c r="B6566" s="43"/>
      <c r="C6566" s="272" t="s">
        <v>2194</v>
      </c>
      <c r="D6566" s="272" t="s">
        <v>1809</v>
      </c>
      <c r="E6566" s="272"/>
      <c r="F6566" s="273" t="s">
        <v>10644</v>
      </c>
      <c r="G6566" s="274">
        <v>30731216111</v>
      </c>
      <c r="H6566" s="273" t="s">
        <v>10654</v>
      </c>
      <c r="I6566" s="273" t="s">
        <v>1298</v>
      </c>
      <c r="J6566" s="273" t="s">
        <v>373</v>
      </c>
      <c r="K6566" s="275">
        <v>17.194800000000047</v>
      </c>
      <c r="L6566" s="275">
        <v>17.194800000000047</v>
      </c>
      <c r="M6566" s="275">
        <v>16.944400000000002</v>
      </c>
      <c r="N6566" s="276">
        <v>1.4562542163912613</v>
      </c>
      <c r="O6566" s="273"/>
      <c r="P6566" s="273"/>
      <c r="Q6566" s="43"/>
    </row>
    <row r="6567" spans="1:17">
      <c r="A6567" s="271">
        <v>6564</v>
      </c>
      <c r="B6567" s="43"/>
      <c r="C6567" s="272" t="s">
        <v>2194</v>
      </c>
      <c r="D6567" s="272" t="s">
        <v>1809</v>
      </c>
      <c r="E6567" s="272"/>
      <c r="F6567" s="273" t="s">
        <v>10655</v>
      </c>
      <c r="G6567" s="274">
        <v>30732235102</v>
      </c>
      <c r="H6567" s="273" t="s">
        <v>10656</v>
      </c>
      <c r="I6567" s="273" t="s">
        <v>10403</v>
      </c>
      <c r="J6567" s="273" t="s">
        <v>373</v>
      </c>
      <c r="K6567" s="275">
        <v>2.6009690000000001</v>
      </c>
      <c r="L6567" s="275">
        <v>2.6009690000000001</v>
      </c>
      <c r="M6567" s="275">
        <v>2.5289999999999999</v>
      </c>
      <c r="N6567" s="276">
        <v>2.7670072192325308</v>
      </c>
      <c r="O6567" s="273"/>
      <c r="P6567" s="273"/>
      <c r="Q6567" s="43"/>
    </row>
    <row r="6568" spans="1:17">
      <c r="A6568" s="271">
        <v>6565</v>
      </c>
      <c r="B6568" s="43"/>
      <c r="C6568" s="272" t="s">
        <v>2194</v>
      </c>
      <c r="D6568" s="272" t="s">
        <v>1809</v>
      </c>
      <c r="E6568" s="272"/>
      <c r="F6568" s="273" t="s">
        <v>10655</v>
      </c>
      <c r="G6568" s="274">
        <v>30732235103</v>
      </c>
      <c r="H6568" s="273" t="s">
        <v>10657</v>
      </c>
      <c r="I6568" s="273" t="s">
        <v>10403</v>
      </c>
      <c r="J6568" s="273" t="s">
        <v>373</v>
      </c>
      <c r="K6568" s="275">
        <v>1.8073299999999999</v>
      </c>
      <c r="L6568" s="275">
        <v>1.8073299999999999</v>
      </c>
      <c r="M6568" s="275">
        <v>1.758</v>
      </c>
      <c r="N6568" s="276">
        <v>2.7294406666187072</v>
      </c>
      <c r="O6568" s="273"/>
      <c r="P6568" s="273"/>
      <c r="Q6568" s="43"/>
    </row>
    <row r="6569" spans="1:17">
      <c r="A6569" s="271">
        <v>6566</v>
      </c>
      <c r="B6569" s="43"/>
      <c r="C6569" s="272" t="s">
        <v>2194</v>
      </c>
      <c r="D6569" s="272" t="s">
        <v>1809</v>
      </c>
      <c r="E6569" s="272"/>
      <c r="F6569" s="273" t="s">
        <v>10655</v>
      </c>
      <c r="G6569" s="274">
        <v>30732235104</v>
      </c>
      <c r="H6569" s="273" t="s">
        <v>10658</v>
      </c>
      <c r="I6569" s="273" t="s">
        <v>10403</v>
      </c>
      <c r="J6569" s="273" t="s">
        <v>373</v>
      </c>
      <c r="K6569" s="275">
        <v>3.1485850000000002</v>
      </c>
      <c r="L6569" s="275">
        <v>3.1485850000000002</v>
      </c>
      <c r="M6569" s="275">
        <v>3.0589999999999997</v>
      </c>
      <c r="N6569" s="276">
        <v>2.8452463566967534</v>
      </c>
      <c r="O6569" s="273"/>
      <c r="P6569" s="273"/>
      <c r="Q6569" s="43"/>
    </row>
    <row r="6570" spans="1:17">
      <c r="A6570" s="271">
        <v>6567</v>
      </c>
      <c r="B6570" s="43"/>
      <c r="C6570" s="272" t="s">
        <v>2194</v>
      </c>
      <c r="D6570" s="272" t="s">
        <v>1809</v>
      </c>
      <c r="E6570" s="272"/>
      <c r="F6570" s="273" t="s">
        <v>10655</v>
      </c>
      <c r="G6570" s="274">
        <v>30732235105</v>
      </c>
      <c r="H6570" s="273" t="s">
        <v>10659</v>
      </c>
      <c r="I6570" s="273" t="s">
        <v>10403</v>
      </c>
      <c r="J6570" s="273" t="s">
        <v>373</v>
      </c>
      <c r="K6570" s="275">
        <v>4.5800179999999999</v>
      </c>
      <c r="L6570" s="275">
        <v>4.5800179999999999</v>
      </c>
      <c r="M6570" s="275">
        <v>4.452</v>
      </c>
      <c r="N6570" s="276">
        <v>2.7951418531542882</v>
      </c>
      <c r="O6570" s="273"/>
      <c r="P6570" s="273"/>
      <c r="Q6570" s="43"/>
    </row>
    <row r="6571" spans="1:17">
      <c r="A6571" s="271">
        <v>6568</v>
      </c>
      <c r="B6571" s="43"/>
      <c r="C6571" s="272" t="s">
        <v>2194</v>
      </c>
      <c r="D6571" s="272" t="s">
        <v>1809</v>
      </c>
      <c r="E6571" s="272"/>
      <c r="F6571" s="273" t="s">
        <v>10655</v>
      </c>
      <c r="G6571" s="274">
        <v>30732235101</v>
      </c>
      <c r="H6571" s="273" t="s">
        <v>10660</v>
      </c>
      <c r="I6571" s="273" t="s">
        <v>10403</v>
      </c>
      <c r="J6571" s="273" t="s">
        <v>373</v>
      </c>
      <c r="K6571" s="275">
        <v>0</v>
      </c>
      <c r="L6571" s="275">
        <v>0</v>
      </c>
      <c r="M6571" s="275">
        <v>0</v>
      </c>
      <c r="N6571" s="276" t="e">
        <v>#DIV/0!</v>
      </c>
      <c r="O6571" s="273"/>
      <c r="P6571" s="273"/>
      <c r="Q6571" s="11" t="s">
        <v>9931</v>
      </c>
    </row>
    <row r="6572" spans="1:17">
      <c r="A6572" s="271">
        <v>6569</v>
      </c>
      <c r="B6572" s="43"/>
      <c r="C6572" s="272" t="s">
        <v>2194</v>
      </c>
      <c r="D6572" s="272" t="s">
        <v>1809</v>
      </c>
      <c r="E6572" s="272"/>
      <c r="F6572" s="273" t="s">
        <v>10661</v>
      </c>
      <c r="G6572" s="274">
        <v>30732225102</v>
      </c>
      <c r="H6572" s="273" t="s">
        <v>10662</v>
      </c>
      <c r="I6572" s="273" t="s">
        <v>10403</v>
      </c>
      <c r="J6572" s="273" t="s">
        <v>373</v>
      </c>
      <c r="K6572" s="275">
        <v>1.0838212999999999</v>
      </c>
      <c r="L6572" s="275">
        <v>1.0838212999999999</v>
      </c>
      <c r="M6572" s="275">
        <v>1.0527</v>
      </c>
      <c r="N6572" s="276">
        <v>2.8714419987870614</v>
      </c>
      <c r="O6572" s="273"/>
      <c r="P6572" s="273"/>
      <c r="Q6572" s="43"/>
    </row>
    <row r="6573" spans="1:17">
      <c r="A6573" s="271">
        <v>6570</v>
      </c>
      <c r="B6573" s="43"/>
      <c r="C6573" s="272" t="s">
        <v>2194</v>
      </c>
      <c r="D6573" s="272" t="s">
        <v>1809</v>
      </c>
      <c r="E6573" s="272"/>
      <c r="F6573" s="273" t="s">
        <v>10661</v>
      </c>
      <c r="G6573" s="274">
        <v>30732225103</v>
      </c>
      <c r="H6573" s="273" t="s">
        <v>10663</v>
      </c>
      <c r="I6573" s="273" t="s">
        <v>10403</v>
      </c>
      <c r="J6573" s="273" t="s">
        <v>373</v>
      </c>
      <c r="K6573" s="275">
        <v>1.6325894999999999</v>
      </c>
      <c r="L6573" s="275">
        <v>1.6325894999999999</v>
      </c>
      <c r="M6573" s="275">
        <v>1.5846</v>
      </c>
      <c r="N6573" s="276">
        <v>2.9394713122925209</v>
      </c>
      <c r="O6573" s="273"/>
      <c r="P6573" s="273"/>
      <c r="Q6573" s="43"/>
    </row>
    <row r="6574" spans="1:17">
      <c r="A6574" s="271">
        <v>6571</v>
      </c>
      <c r="B6574" s="43"/>
      <c r="C6574" s="272" t="s">
        <v>2194</v>
      </c>
      <c r="D6574" s="272" t="s">
        <v>1809</v>
      </c>
      <c r="E6574" s="272"/>
      <c r="F6574" s="273" t="s">
        <v>10661</v>
      </c>
      <c r="G6574" s="274">
        <v>30732225104</v>
      </c>
      <c r="H6574" s="273" t="s">
        <v>10664</v>
      </c>
      <c r="I6574" s="273" t="s">
        <v>10403</v>
      </c>
      <c r="J6574" s="273" t="s">
        <v>373</v>
      </c>
      <c r="K6574" s="275">
        <v>1.5023332000000003</v>
      </c>
      <c r="L6574" s="275">
        <v>1.5023332000000003</v>
      </c>
      <c r="M6574" s="275">
        <v>1.4598</v>
      </c>
      <c r="N6574" s="276">
        <v>2.8311429182288101</v>
      </c>
      <c r="O6574" s="273"/>
      <c r="P6574" s="273"/>
      <c r="Q6574" s="43"/>
    </row>
    <row r="6575" spans="1:17">
      <c r="A6575" s="271">
        <v>6572</v>
      </c>
      <c r="B6575" s="43"/>
      <c r="C6575" s="272" t="s">
        <v>2194</v>
      </c>
      <c r="D6575" s="272" t="s">
        <v>1809</v>
      </c>
      <c r="E6575" s="272"/>
      <c r="F6575" s="273" t="s">
        <v>10661</v>
      </c>
      <c r="G6575" s="274">
        <v>30732225101</v>
      </c>
      <c r="H6575" s="273" t="s">
        <v>10665</v>
      </c>
      <c r="I6575" s="273" t="s">
        <v>10611</v>
      </c>
      <c r="J6575" s="273" t="s">
        <v>373</v>
      </c>
      <c r="K6575" s="275">
        <v>0</v>
      </c>
      <c r="L6575" s="275">
        <v>0</v>
      </c>
      <c r="M6575" s="275">
        <v>0</v>
      </c>
      <c r="N6575" s="276" t="e">
        <v>#DIV/0!</v>
      </c>
      <c r="O6575" s="273"/>
      <c r="P6575" s="273"/>
      <c r="Q6575" s="11" t="s">
        <v>9931</v>
      </c>
    </row>
    <row r="6576" spans="1:17">
      <c r="A6576" s="271">
        <v>6573</v>
      </c>
      <c r="B6576" s="43"/>
      <c r="C6576" s="272" t="s">
        <v>2194</v>
      </c>
      <c r="D6576" s="272" t="s">
        <v>1809</v>
      </c>
      <c r="E6576" s="272"/>
      <c r="F6576" s="273" t="s">
        <v>10666</v>
      </c>
      <c r="G6576" s="274">
        <v>30732215103</v>
      </c>
      <c r="H6576" s="273" t="s">
        <v>10667</v>
      </c>
      <c r="I6576" s="273" t="s">
        <v>10403</v>
      </c>
      <c r="J6576" s="273" t="s">
        <v>373</v>
      </c>
      <c r="K6576" s="275">
        <v>5.2441659000000005</v>
      </c>
      <c r="L6576" s="275">
        <v>5.2441659000000005</v>
      </c>
      <c r="M6576" s="275">
        <v>5.101</v>
      </c>
      <c r="N6576" s="276">
        <v>2.7300032594316002</v>
      </c>
      <c r="O6576" s="273"/>
      <c r="P6576" s="273"/>
      <c r="Q6576" s="43"/>
    </row>
    <row r="6577" spans="1:17">
      <c r="A6577" s="271">
        <v>6574</v>
      </c>
      <c r="B6577" s="43"/>
      <c r="C6577" s="272" t="s">
        <v>2194</v>
      </c>
      <c r="D6577" s="272" t="s">
        <v>1809</v>
      </c>
      <c r="E6577" s="272"/>
      <c r="F6577" s="273" t="s">
        <v>10666</v>
      </c>
      <c r="G6577" s="274">
        <v>30732215104</v>
      </c>
      <c r="H6577" s="273" t="s">
        <v>10668</v>
      </c>
      <c r="I6577" s="273" t="s">
        <v>10403</v>
      </c>
      <c r="J6577" s="273" t="s">
        <v>373</v>
      </c>
      <c r="K6577" s="275">
        <v>0.84179359999999992</v>
      </c>
      <c r="L6577" s="275">
        <v>0.84179359999999992</v>
      </c>
      <c r="M6577" s="275">
        <v>0.81810000000000005</v>
      </c>
      <c r="N6577" s="276">
        <v>2.8146567044463002</v>
      </c>
      <c r="O6577" s="273"/>
      <c r="P6577" s="273"/>
      <c r="Q6577" s="43"/>
    </row>
    <row r="6578" spans="1:17">
      <c r="A6578" s="271">
        <v>6575</v>
      </c>
      <c r="B6578" s="43"/>
      <c r="C6578" s="272" t="s">
        <v>2194</v>
      </c>
      <c r="D6578" s="272" t="s">
        <v>1809</v>
      </c>
      <c r="E6578" s="272"/>
      <c r="F6578" s="273" t="s">
        <v>10669</v>
      </c>
      <c r="G6578" s="274">
        <v>30731145101</v>
      </c>
      <c r="H6578" s="273" t="s">
        <v>10670</v>
      </c>
      <c r="I6578" s="273" t="s">
        <v>1298</v>
      </c>
      <c r="J6578" s="273" t="s">
        <v>373</v>
      </c>
      <c r="K6578" s="275">
        <v>23.489000000000004</v>
      </c>
      <c r="L6578" s="275">
        <v>23.489000000000004</v>
      </c>
      <c r="M6578" s="275">
        <v>23.104690000000023</v>
      </c>
      <c r="N6578" s="276">
        <v>1.636127549065441</v>
      </c>
      <c r="O6578" s="273"/>
      <c r="P6578" s="273"/>
      <c r="Q6578" s="43"/>
    </row>
    <row r="6579" spans="1:17">
      <c r="A6579" s="271">
        <v>6576</v>
      </c>
      <c r="B6579" s="43"/>
      <c r="C6579" s="272" t="s">
        <v>2194</v>
      </c>
      <c r="D6579" s="272" t="s">
        <v>1809</v>
      </c>
      <c r="E6579" s="272"/>
      <c r="F6579" s="273" t="s">
        <v>10669</v>
      </c>
      <c r="G6579" s="274">
        <v>30731145111</v>
      </c>
      <c r="H6579" s="273" t="s">
        <v>10671</v>
      </c>
      <c r="I6579" s="273" t="s">
        <v>1298</v>
      </c>
      <c r="J6579" s="273" t="s">
        <v>373</v>
      </c>
      <c r="K6579" s="275">
        <v>0</v>
      </c>
      <c r="L6579" s="275">
        <v>0</v>
      </c>
      <c r="M6579" s="275">
        <v>0</v>
      </c>
      <c r="N6579" s="276" t="e">
        <v>#DIV/0!</v>
      </c>
      <c r="O6579" s="273"/>
      <c r="P6579" s="273"/>
      <c r="Q6579" s="11" t="s">
        <v>9931</v>
      </c>
    </row>
    <row r="6580" spans="1:17">
      <c r="A6580" s="271">
        <v>6577</v>
      </c>
      <c r="B6580" s="43"/>
      <c r="C6580" s="272" t="s">
        <v>2194</v>
      </c>
      <c r="D6580" s="272" t="s">
        <v>1809</v>
      </c>
      <c r="E6580" s="272"/>
      <c r="F6580" s="273" t="s">
        <v>10669</v>
      </c>
      <c r="G6580" s="274">
        <v>30731145103</v>
      </c>
      <c r="H6580" s="273" t="s">
        <v>10672</v>
      </c>
      <c r="I6580" s="273" t="s">
        <v>10403</v>
      </c>
      <c r="J6580" s="273" t="s">
        <v>373</v>
      </c>
      <c r="K6580" s="275">
        <v>20.94</v>
      </c>
      <c r="L6580" s="275">
        <v>20.94</v>
      </c>
      <c r="M6580" s="275">
        <v>20.361000000000001</v>
      </c>
      <c r="N6580" s="276">
        <v>2.7650429799426961</v>
      </c>
      <c r="O6580" s="273"/>
      <c r="P6580" s="273"/>
      <c r="Q6580" s="43"/>
    </row>
    <row r="6581" spans="1:17">
      <c r="A6581" s="271">
        <v>6578</v>
      </c>
      <c r="B6581" s="43"/>
      <c r="C6581" s="272" t="s">
        <v>2194</v>
      </c>
      <c r="D6581" s="272" t="s">
        <v>1809</v>
      </c>
      <c r="E6581" s="272"/>
      <c r="F6581" s="273" t="s">
        <v>10669</v>
      </c>
      <c r="G6581" s="274">
        <v>30731145104</v>
      </c>
      <c r="H6581" s="273" t="s">
        <v>10673</v>
      </c>
      <c r="I6581" s="273" t="s">
        <v>1298</v>
      </c>
      <c r="J6581" s="273" t="s">
        <v>373</v>
      </c>
      <c r="K6581" s="275">
        <v>0</v>
      </c>
      <c r="L6581" s="275">
        <v>0</v>
      </c>
      <c r="M6581" s="275">
        <v>0</v>
      </c>
      <c r="N6581" s="276" t="e">
        <v>#DIV/0!</v>
      </c>
      <c r="O6581" s="273"/>
      <c r="P6581" s="273"/>
      <c r="Q6581" s="11" t="s">
        <v>9931</v>
      </c>
    </row>
    <row r="6582" spans="1:17">
      <c r="A6582" s="271">
        <v>6579</v>
      </c>
      <c r="B6582" s="43"/>
      <c r="C6582" s="272" t="s">
        <v>2194</v>
      </c>
      <c r="D6582" s="272" t="s">
        <v>1809</v>
      </c>
      <c r="E6582" s="272"/>
      <c r="F6582" s="273" t="s">
        <v>10669</v>
      </c>
      <c r="G6582" s="274">
        <v>30731145105</v>
      </c>
      <c r="H6582" s="273" t="s">
        <v>10674</v>
      </c>
      <c r="I6582" s="273" t="s">
        <v>1298</v>
      </c>
      <c r="J6582" s="273" t="s">
        <v>373</v>
      </c>
      <c r="K6582" s="275">
        <v>13.145999999999999</v>
      </c>
      <c r="L6582" s="275">
        <v>13.145999999999999</v>
      </c>
      <c r="M6582" s="275">
        <v>13.011174999999998</v>
      </c>
      <c r="N6582" s="276">
        <v>1.0255971398144004</v>
      </c>
      <c r="O6582" s="273"/>
      <c r="P6582" s="273"/>
      <c r="Q6582" s="43"/>
    </row>
    <row r="6583" spans="1:17">
      <c r="A6583" s="271">
        <v>6580</v>
      </c>
      <c r="B6583" s="43"/>
      <c r="C6583" s="272" t="s">
        <v>2194</v>
      </c>
      <c r="D6583" s="272" t="s">
        <v>1809</v>
      </c>
      <c r="E6583" s="272"/>
      <c r="F6583" s="273" t="s">
        <v>10669</v>
      </c>
      <c r="G6583" s="274">
        <v>30731145106</v>
      </c>
      <c r="H6583" s="273" t="s">
        <v>10675</v>
      </c>
      <c r="I6583" s="273" t="s">
        <v>1298</v>
      </c>
      <c r="J6583" s="273" t="s">
        <v>373</v>
      </c>
      <c r="K6583" s="275">
        <v>0</v>
      </c>
      <c r="L6583" s="275">
        <v>0</v>
      </c>
      <c r="M6583" s="275">
        <v>0</v>
      </c>
      <c r="N6583" s="276" t="e">
        <v>#DIV/0!</v>
      </c>
      <c r="O6583" s="273"/>
      <c r="P6583" s="273"/>
      <c r="Q6583" s="11" t="s">
        <v>9931</v>
      </c>
    </row>
    <row r="6584" spans="1:17">
      <c r="A6584" s="271">
        <v>6581</v>
      </c>
      <c r="B6584" s="43"/>
      <c r="C6584" s="272" t="s">
        <v>2194</v>
      </c>
      <c r="D6584" s="272" t="s">
        <v>1809</v>
      </c>
      <c r="E6584" s="272"/>
      <c r="F6584" s="273" t="s">
        <v>10669</v>
      </c>
      <c r="G6584" s="274">
        <v>30731145107</v>
      </c>
      <c r="H6584" s="273" t="s">
        <v>10676</v>
      </c>
      <c r="I6584" s="273" t="s">
        <v>10403</v>
      </c>
      <c r="J6584" s="273" t="s">
        <v>373</v>
      </c>
      <c r="K6584" s="275">
        <v>6.5172099999999897</v>
      </c>
      <c r="L6584" s="275">
        <v>6.5172099999999897</v>
      </c>
      <c r="M6584" s="275">
        <v>6.3375000000000004</v>
      </c>
      <c r="N6584" s="276">
        <v>2.7574683031541052</v>
      </c>
      <c r="O6584" s="273"/>
      <c r="P6584" s="273"/>
      <c r="Q6584" s="43"/>
    </row>
    <row r="6585" spans="1:17">
      <c r="A6585" s="271">
        <v>6582</v>
      </c>
      <c r="B6585" s="43"/>
      <c r="C6585" s="272" t="s">
        <v>2194</v>
      </c>
      <c r="D6585" s="272" t="s">
        <v>1809</v>
      </c>
      <c r="E6585" s="272"/>
      <c r="F6585" s="273" t="s">
        <v>10669</v>
      </c>
      <c r="G6585" s="274">
        <v>30731145108</v>
      </c>
      <c r="H6585" s="273" t="s">
        <v>10677</v>
      </c>
      <c r="I6585" s="273" t="s">
        <v>1298</v>
      </c>
      <c r="J6585" s="273" t="s">
        <v>373</v>
      </c>
      <c r="K6585" s="275">
        <v>8.2763999999999349</v>
      </c>
      <c r="L6585" s="275">
        <v>8.2763999999999349</v>
      </c>
      <c r="M6585" s="275">
        <v>8.2624400000000282</v>
      </c>
      <c r="N6585" s="276">
        <v>0.16867236962818163</v>
      </c>
      <c r="O6585" s="273"/>
      <c r="P6585" s="273"/>
      <c r="Q6585" s="43"/>
    </row>
    <row r="6586" spans="1:17">
      <c r="A6586" s="271">
        <v>6583</v>
      </c>
      <c r="B6586" s="43"/>
      <c r="C6586" s="272" t="s">
        <v>2194</v>
      </c>
      <c r="D6586" s="272" t="s">
        <v>1809</v>
      </c>
      <c r="E6586" s="272"/>
      <c r="F6586" s="273" t="s">
        <v>10669</v>
      </c>
      <c r="G6586" s="274">
        <v>30731145109</v>
      </c>
      <c r="H6586" s="273" t="s">
        <v>10678</v>
      </c>
      <c r="I6586" s="273" t="s">
        <v>1298</v>
      </c>
      <c r="J6586" s="273" t="s">
        <v>373</v>
      </c>
      <c r="K6586" s="275">
        <v>11.812244999999994</v>
      </c>
      <c r="L6586" s="275">
        <v>11.812244999999994</v>
      </c>
      <c r="M6586" s="275">
        <v>11.787690000000003</v>
      </c>
      <c r="N6586" s="276">
        <v>0.20787750338729488</v>
      </c>
      <c r="O6586" s="273"/>
      <c r="P6586" s="273"/>
      <c r="Q6586" s="43"/>
    </row>
    <row r="6587" spans="1:17">
      <c r="A6587" s="271">
        <v>6584</v>
      </c>
      <c r="B6587" s="43"/>
      <c r="C6587" s="272" t="s">
        <v>2194</v>
      </c>
      <c r="D6587" s="272" t="s">
        <v>1809</v>
      </c>
      <c r="E6587" s="272"/>
      <c r="F6587" s="273" t="s">
        <v>10669</v>
      </c>
      <c r="G6587" s="274">
        <v>30731145110</v>
      </c>
      <c r="H6587" s="273" t="s">
        <v>10679</v>
      </c>
      <c r="I6587" s="273" t="s">
        <v>1298</v>
      </c>
      <c r="J6587" s="273" t="s">
        <v>373</v>
      </c>
      <c r="K6587" s="275">
        <v>31.40102000000002</v>
      </c>
      <c r="L6587" s="275">
        <v>31.40102000000002</v>
      </c>
      <c r="M6587" s="275">
        <v>30.929580000000072</v>
      </c>
      <c r="N6587" s="276">
        <v>1.5013525038356959</v>
      </c>
      <c r="O6587" s="273"/>
      <c r="P6587" s="273"/>
      <c r="Q6587" s="43"/>
    </row>
    <row r="6588" spans="1:17">
      <c r="A6588" s="271">
        <v>6585</v>
      </c>
      <c r="B6588" s="43"/>
      <c r="C6588" s="272" t="s">
        <v>2194</v>
      </c>
      <c r="D6588" s="272" t="s">
        <v>1809</v>
      </c>
      <c r="E6588" s="272"/>
      <c r="F6588" s="273" t="s">
        <v>10669</v>
      </c>
      <c r="G6588" s="274">
        <v>30731145102</v>
      </c>
      <c r="H6588" s="273" t="s">
        <v>10680</v>
      </c>
      <c r="I6588" s="273" t="s">
        <v>1298</v>
      </c>
      <c r="J6588" s="273" t="s">
        <v>373</v>
      </c>
      <c r="K6588" s="275">
        <v>0</v>
      </c>
      <c r="L6588" s="275">
        <v>0</v>
      </c>
      <c r="M6588" s="275">
        <v>0</v>
      </c>
      <c r="N6588" s="276" t="e">
        <v>#DIV/0!</v>
      </c>
      <c r="O6588" s="273"/>
      <c r="P6588" s="273"/>
      <c r="Q6588" s="11" t="s">
        <v>9931</v>
      </c>
    </row>
    <row r="6589" spans="1:17">
      <c r="A6589" s="271">
        <v>6586</v>
      </c>
      <c r="B6589" s="43"/>
      <c r="C6589" s="272" t="s">
        <v>2194</v>
      </c>
      <c r="D6589" s="272" t="s">
        <v>1809</v>
      </c>
      <c r="E6589" s="272"/>
      <c r="F6589" s="273" t="s">
        <v>10669</v>
      </c>
      <c r="G6589" s="274">
        <v>30731145112</v>
      </c>
      <c r="H6589" s="273" t="s">
        <v>10681</v>
      </c>
      <c r="I6589" s="273" t="s">
        <v>1298</v>
      </c>
      <c r="J6589" s="273" t="s">
        <v>373</v>
      </c>
      <c r="K6589" s="275">
        <v>0.64379999999999926</v>
      </c>
      <c r="L6589" s="275">
        <v>0.64379999999999926</v>
      </c>
      <c r="M6589" s="275">
        <v>0.63918000000000041</v>
      </c>
      <c r="N6589" s="276">
        <v>0.71761416588984972</v>
      </c>
      <c r="O6589" s="273"/>
      <c r="P6589" s="273"/>
      <c r="Q6589" s="43"/>
    </row>
    <row r="6590" spans="1:17">
      <c r="A6590" s="271">
        <v>6587</v>
      </c>
      <c r="B6590" s="43"/>
      <c r="C6590" s="272" t="s">
        <v>2194</v>
      </c>
      <c r="D6590" s="272" t="s">
        <v>1809</v>
      </c>
      <c r="E6590" s="272"/>
      <c r="F6590" s="273" t="s">
        <v>10669</v>
      </c>
      <c r="G6590" s="274">
        <v>30731145113</v>
      </c>
      <c r="H6590" s="273" t="s">
        <v>10682</v>
      </c>
      <c r="I6590" s="273" t="s">
        <v>1298</v>
      </c>
      <c r="J6590" s="273" t="s">
        <v>373</v>
      </c>
      <c r="K6590" s="275">
        <v>31.265599999999974</v>
      </c>
      <c r="L6590" s="275">
        <v>31.265599999999974</v>
      </c>
      <c r="M6590" s="275">
        <v>30.945799999999927</v>
      </c>
      <c r="N6590" s="276">
        <v>1.0228493935828744</v>
      </c>
      <c r="O6590" s="273"/>
      <c r="P6590" s="273"/>
      <c r="Q6590" s="43"/>
    </row>
    <row r="6591" spans="1:17">
      <c r="A6591" s="271">
        <v>6588</v>
      </c>
      <c r="B6591" s="43"/>
      <c r="C6591" s="272" t="s">
        <v>2194</v>
      </c>
      <c r="D6591" s="272" t="s">
        <v>1809</v>
      </c>
      <c r="E6591" s="272"/>
      <c r="F6591" s="273" t="s">
        <v>10669</v>
      </c>
      <c r="G6591" s="274">
        <v>30731145114</v>
      </c>
      <c r="H6591" s="273" t="s">
        <v>10683</v>
      </c>
      <c r="I6591" s="273" t="s">
        <v>1298</v>
      </c>
      <c r="J6591" s="273" t="s">
        <v>373</v>
      </c>
      <c r="K6591" s="275">
        <v>15.972599999999971</v>
      </c>
      <c r="L6591" s="275">
        <v>15.972599999999971</v>
      </c>
      <c r="M6591" s="275">
        <v>15.9467</v>
      </c>
      <c r="N6591" s="276">
        <v>0.16215268647541201</v>
      </c>
      <c r="O6591" s="273"/>
      <c r="P6591" s="273"/>
      <c r="Q6591" s="43"/>
    </row>
    <row r="6592" spans="1:17">
      <c r="A6592" s="271">
        <v>6589</v>
      </c>
      <c r="B6592" s="43"/>
      <c r="C6592" s="272" t="s">
        <v>2194</v>
      </c>
      <c r="D6592" s="272" t="s">
        <v>1809</v>
      </c>
      <c r="E6592" s="272"/>
      <c r="F6592" s="273" t="s">
        <v>10684</v>
      </c>
      <c r="G6592" s="274">
        <v>30731146102</v>
      </c>
      <c r="H6592" s="273" t="s">
        <v>10685</v>
      </c>
      <c r="I6592" s="273" t="s">
        <v>1298</v>
      </c>
      <c r="J6592" s="273" t="s">
        <v>373</v>
      </c>
      <c r="K6592" s="275">
        <v>1.1576</v>
      </c>
      <c r="L6592" s="275">
        <v>1.1576</v>
      </c>
      <c r="M6592" s="275">
        <v>1.1498000000000004</v>
      </c>
      <c r="N6592" s="276">
        <v>0.67380787836900358</v>
      </c>
      <c r="O6592" s="273"/>
      <c r="P6592" s="273"/>
      <c r="Q6592" s="43"/>
    </row>
    <row r="6593" spans="1:17">
      <c r="A6593" s="271">
        <v>6590</v>
      </c>
      <c r="B6593" s="43"/>
      <c r="C6593" s="272" t="s">
        <v>2194</v>
      </c>
      <c r="D6593" s="272" t="s">
        <v>1809</v>
      </c>
      <c r="E6593" s="272"/>
      <c r="F6593" s="273" t="s">
        <v>10684</v>
      </c>
      <c r="G6593" s="274">
        <v>30731146103</v>
      </c>
      <c r="H6593" s="273" t="s">
        <v>10686</v>
      </c>
      <c r="I6593" s="273" t="s">
        <v>1298</v>
      </c>
      <c r="J6593" s="273" t="s">
        <v>373</v>
      </c>
      <c r="K6593" s="275">
        <v>25.866590000000024</v>
      </c>
      <c r="L6593" s="275">
        <v>25.866590000000024</v>
      </c>
      <c r="M6593" s="275">
        <v>25.658899999999988</v>
      </c>
      <c r="N6593" s="276">
        <v>0.80292763754339025</v>
      </c>
      <c r="O6593" s="273"/>
      <c r="P6593" s="273"/>
      <c r="Q6593" s="43"/>
    </row>
    <row r="6594" spans="1:17">
      <c r="A6594" s="271">
        <v>6591</v>
      </c>
      <c r="B6594" s="43"/>
      <c r="C6594" s="272" t="s">
        <v>2194</v>
      </c>
      <c r="D6594" s="272" t="s">
        <v>1809</v>
      </c>
      <c r="E6594" s="272"/>
      <c r="F6594" s="273" t="s">
        <v>10684</v>
      </c>
      <c r="G6594" s="274">
        <v>30731146104</v>
      </c>
      <c r="H6594" s="273" t="s">
        <v>10687</v>
      </c>
      <c r="I6594" s="273" t="s">
        <v>1298</v>
      </c>
      <c r="J6594" s="273" t="s">
        <v>373</v>
      </c>
      <c r="K6594" s="275">
        <v>0</v>
      </c>
      <c r="L6594" s="275">
        <v>0</v>
      </c>
      <c r="M6594" s="275">
        <v>0</v>
      </c>
      <c r="N6594" s="276" t="e">
        <v>#DIV/0!</v>
      </c>
      <c r="O6594" s="273"/>
      <c r="P6594" s="273"/>
      <c r="Q6594" s="11" t="s">
        <v>9931</v>
      </c>
    </row>
    <row r="6595" spans="1:17">
      <c r="A6595" s="271">
        <v>6592</v>
      </c>
      <c r="B6595" s="43"/>
      <c r="C6595" s="272" t="s">
        <v>2194</v>
      </c>
      <c r="D6595" s="272" t="s">
        <v>1809</v>
      </c>
      <c r="E6595" s="272"/>
      <c r="F6595" s="273" t="s">
        <v>10684</v>
      </c>
      <c r="G6595" s="274">
        <v>30731146105</v>
      </c>
      <c r="H6595" s="273" t="s">
        <v>10688</v>
      </c>
      <c r="I6595" s="273" t="s">
        <v>1298</v>
      </c>
      <c r="J6595" s="273" t="s">
        <v>373</v>
      </c>
      <c r="K6595" s="275">
        <v>19.931699999999985</v>
      </c>
      <c r="L6595" s="275">
        <v>19.931699999999985</v>
      </c>
      <c r="M6595" s="275">
        <v>19.876000000000001</v>
      </c>
      <c r="N6595" s="276">
        <v>0.27945433655926943</v>
      </c>
      <c r="O6595" s="273"/>
      <c r="P6595" s="273"/>
      <c r="Q6595" s="43"/>
    </row>
    <row r="6596" spans="1:17">
      <c r="A6596" s="271">
        <v>6593</v>
      </c>
      <c r="B6596" s="43"/>
      <c r="C6596" s="272" t="s">
        <v>2194</v>
      </c>
      <c r="D6596" s="272" t="s">
        <v>1809</v>
      </c>
      <c r="E6596" s="272"/>
      <c r="F6596" s="273" t="s">
        <v>10684</v>
      </c>
      <c r="G6596" s="274">
        <v>30731146106</v>
      </c>
      <c r="H6596" s="273" t="s">
        <v>10689</v>
      </c>
      <c r="I6596" s="273" t="s">
        <v>1298</v>
      </c>
      <c r="J6596" s="273" t="s">
        <v>373</v>
      </c>
      <c r="K6596" s="275">
        <v>1.1513999999999998</v>
      </c>
      <c r="L6596" s="275">
        <v>1.1513999999999998</v>
      </c>
      <c r="M6596" s="275">
        <v>1.1449500000000008</v>
      </c>
      <c r="N6596" s="276">
        <v>0.56018759770704862</v>
      </c>
      <c r="O6596" s="273"/>
      <c r="P6596" s="273"/>
      <c r="Q6596" s="43"/>
    </row>
    <row r="6597" spans="1:17">
      <c r="A6597" s="271">
        <v>6594</v>
      </c>
      <c r="B6597" s="43"/>
      <c r="C6597" s="272" t="s">
        <v>2194</v>
      </c>
      <c r="D6597" s="272" t="s">
        <v>1809</v>
      </c>
      <c r="E6597" s="272"/>
      <c r="F6597" s="273" t="s">
        <v>10684</v>
      </c>
      <c r="G6597" s="274">
        <v>30731146107</v>
      </c>
      <c r="H6597" s="273" t="s">
        <v>10690</v>
      </c>
      <c r="I6597" s="273" t="s">
        <v>10403</v>
      </c>
      <c r="J6597" s="273" t="s">
        <v>373</v>
      </c>
      <c r="K6597" s="275">
        <v>2.6851999999999974</v>
      </c>
      <c r="L6597" s="275">
        <v>2.6851999999999974</v>
      </c>
      <c r="M6597" s="275">
        <v>2.61</v>
      </c>
      <c r="N6597" s="276">
        <v>2.8005362729032313</v>
      </c>
      <c r="O6597" s="273"/>
      <c r="P6597" s="273"/>
      <c r="Q6597" s="43"/>
    </row>
    <row r="6598" spans="1:17">
      <c r="A6598" s="271">
        <v>6595</v>
      </c>
      <c r="B6598" s="43"/>
      <c r="C6598" s="272" t="s">
        <v>2194</v>
      </c>
      <c r="D6598" s="272" t="s">
        <v>1809</v>
      </c>
      <c r="E6598" s="272"/>
      <c r="F6598" s="273" t="s">
        <v>10684</v>
      </c>
      <c r="G6598" s="274">
        <v>30731146101</v>
      </c>
      <c r="H6598" s="273" t="s">
        <v>10691</v>
      </c>
      <c r="I6598" s="273" t="s">
        <v>1298</v>
      </c>
      <c r="J6598" s="273" t="s">
        <v>373</v>
      </c>
      <c r="K6598" s="275">
        <v>9.2150000000000034</v>
      </c>
      <c r="L6598" s="275">
        <v>9.2150000000000034</v>
      </c>
      <c r="M6598" s="275">
        <v>9.1776999999999997</v>
      </c>
      <c r="N6598" s="276">
        <v>0.40477482365712047</v>
      </c>
      <c r="O6598" s="273"/>
      <c r="P6598" s="273"/>
      <c r="Q6598" s="43"/>
    </row>
    <row r="6599" spans="1:17">
      <c r="A6599" s="271">
        <v>6596</v>
      </c>
      <c r="B6599" s="43"/>
      <c r="C6599" s="272" t="s">
        <v>2194</v>
      </c>
      <c r="D6599" s="272" t="s">
        <v>1809</v>
      </c>
      <c r="E6599" s="272"/>
      <c r="F6599" s="273" t="s">
        <v>10692</v>
      </c>
      <c r="G6599" s="274">
        <v>30733316101</v>
      </c>
      <c r="H6599" s="273" t="s">
        <v>10693</v>
      </c>
      <c r="I6599" s="273" t="s">
        <v>10403</v>
      </c>
      <c r="J6599" s="273" t="s">
        <v>373</v>
      </c>
      <c r="K6599" s="275">
        <v>13.0396</v>
      </c>
      <c r="L6599" s="275">
        <v>13.0396</v>
      </c>
      <c r="M6599" s="275">
        <v>12.677</v>
      </c>
      <c r="N6599" s="276">
        <v>2.7807601460167528</v>
      </c>
      <c r="O6599" s="273"/>
      <c r="P6599" s="273"/>
      <c r="Q6599" s="43"/>
    </row>
    <row r="6600" spans="1:17">
      <c r="A6600" s="271">
        <v>6597</v>
      </c>
      <c r="B6600" s="43"/>
      <c r="C6600" s="272" t="s">
        <v>2194</v>
      </c>
      <c r="D6600" s="272" t="s">
        <v>1809</v>
      </c>
      <c r="E6600" s="272"/>
      <c r="F6600" s="273" t="s">
        <v>10692</v>
      </c>
      <c r="G6600" s="274">
        <v>30733316102</v>
      </c>
      <c r="H6600" s="273" t="s">
        <v>10694</v>
      </c>
      <c r="I6600" s="273" t="s">
        <v>1298</v>
      </c>
      <c r="J6600" s="273" t="s">
        <v>373</v>
      </c>
      <c r="K6600" s="275">
        <v>3.3358000000000034</v>
      </c>
      <c r="L6600" s="275">
        <v>3.3358000000000034</v>
      </c>
      <c r="M6600" s="275">
        <v>3.3196253406199991</v>
      </c>
      <c r="N6600" s="276">
        <v>0.48488096948271092</v>
      </c>
      <c r="O6600" s="273"/>
      <c r="P6600" s="273"/>
      <c r="Q6600" s="43"/>
    </row>
    <row r="6601" spans="1:17">
      <c r="A6601" s="271">
        <v>6598</v>
      </c>
      <c r="B6601" s="43"/>
      <c r="C6601" s="272" t="s">
        <v>2194</v>
      </c>
      <c r="D6601" s="272" t="s">
        <v>1809</v>
      </c>
      <c r="E6601" s="272"/>
      <c r="F6601" s="273" t="s">
        <v>10692</v>
      </c>
      <c r="G6601" s="274">
        <v>30733316103</v>
      </c>
      <c r="H6601" s="273" t="s">
        <v>10695</v>
      </c>
      <c r="I6601" s="273" t="s">
        <v>1298</v>
      </c>
      <c r="J6601" s="273" t="s">
        <v>373</v>
      </c>
      <c r="K6601" s="275">
        <v>4.3895999999999988</v>
      </c>
      <c r="L6601" s="275">
        <v>4.3895999999999988</v>
      </c>
      <c r="M6601" s="275">
        <v>4.3728400000000018</v>
      </c>
      <c r="N6601" s="276">
        <v>0.38181155458349286</v>
      </c>
      <c r="O6601" s="273"/>
      <c r="P6601" s="273"/>
      <c r="Q6601" s="43"/>
    </row>
    <row r="6602" spans="1:17">
      <c r="A6602" s="271">
        <v>6599</v>
      </c>
      <c r="B6602" s="43"/>
      <c r="C6602" s="272" t="s">
        <v>2194</v>
      </c>
      <c r="D6602" s="272" t="s">
        <v>1809</v>
      </c>
      <c r="E6602" s="272"/>
      <c r="F6602" s="273" t="s">
        <v>10692</v>
      </c>
      <c r="G6602" s="274">
        <v>30733316104</v>
      </c>
      <c r="H6602" s="273" t="s">
        <v>10696</v>
      </c>
      <c r="I6602" s="273" t="s">
        <v>1298</v>
      </c>
      <c r="J6602" s="273" t="s">
        <v>373</v>
      </c>
      <c r="K6602" s="275">
        <v>5.2473999999999918</v>
      </c>
      <c r="L6602" s="275">
        <v>5.2473999999999918</v>
      </c>
      <c r="M6602" s="275">
        <v>5.2222699999999982</v>
      </c>
      <c r="N6602" s="276">
        <v>0.47890383809112502</v>
      </c>
      <c r="O6602" s="273"/>
      <c r="P6602" s="273"/>
      <c r="Q6602" s="43"/>
    </row>
    <row r="6603" spans="1:17">
      <c r="A6603" s="271">
        <v>6600</v>
      </c>
      <c r="B6603" s="43"/>
      <c r="C6603" s="272" t="s">
        <v>2194</v>
      </c>
      <c r="D6603" s="272" t="s">
        <v>1809</v>
      </c>
      <c r="E6603" s="272"/>
      <c r="F6603" s="273" t="s">
        <v>10692</v>
      </c>
      <c r="G6603" s="274">
        <v>30733316105</v>
      </c>
      <c r="H6603" s="273" t="s">
        <v>10697</v>
      </c>
      <c r="I6603" s="273" t="s">
        <v>1298</v>
      </c>
      <c r="J6603" s="273" t="s">
        <v>373</v>
      </c>
      <c r="K6603" s="275">
        <v>4.1704000000000017</v>
      </c>
      <c r="L6603" s="275">
        <v>4.1704000000000017</v>
      </c>
      <c r="M6603" s="275">
        <v>4.1475600000000004</v>
      </c>
      <c r="N6603" s="276">
        <v>0.54766928831769834</v>
      </c>
      <c r="O6603" s="273"/>
      <c r="P6603" s="273"/>
      <c r="Q6603" s="291"/>
    </row>
    <row r="6604" spans="1:17">
      <c r="A6604" s="271">
        <v>6601</v>
      </c>
      <c r="B6604" s="43"/>
      <c r="C6604" s="272" t="s">
        <v>2194</v>
      </c>
      <c r="D6604" s="272" t="s">
        <v>1809</v>
      </c>
      <c r="E6604" s="272"/>
      <c r="F6604" s="273" t="s">
        <v>10692</v>
      </c>
      <c r="G6604" s="274">
        <v>30733316106</v>
      </c>
      <c r="H6604" s="273" t="s">
        <v>10698</v>
      </c>
      <c r="I6604" s="273" t="s">
        <v>10403</v>
      </c>
      <c r="J6604" s="273" t="s">
        <v>373</v>
      </c>
      <c r="K6604" s="275">
        <v>3.927</v>
      </c>
      <c r="L6604" s="275">
        <v>3.927</v>
      </c>
      <c r="M6604" s="275">
        <v>3.819</v>
      </c>
      <c r="N6604" s="276">
        <v>2.7501909854851054</v>
      </c>
      <c r="O6604" s="273"/>
      <c r="P6604" s="273"/>
      <c r="Q6604" s="291"/>
    </row>
    <row r="6605" spans="1:17">
      <c r="A6605" s="271">
        <v>6602</v>
      </c>
      <c r="B6605" s="43"/>
      <c r="C6605" s="272" t="s">
        <v>2194</v>
      </c>
      <c r="D6605" s="272" t="s">
        <v>1809</v>
      </c>
      <c r="E6605" s="272"/>
      <c r="F6605" s="273" t="s">
        <v>10699</v>
      </c>
      <c r="G6605" s="274">
        <v>30731225103</v>
      </c>
      <c r="H6605" s="273" t="s">
        <v>10700</v>
      </c>
      <c r="I6605" s="273" t="s">
        <v>10403</v>
      </c>
      <c r="J6605" s="273" t="s">
        <v>373</v>
      </c>
      <c r="K6605" s="275">
        <v>8.6562000000000001</v>
      </c>
      <c r="L6605" s="275">
        <v>8.6562000000000001</v>
      </c>
      <c r="M6605" s="275">
        <v>8.4247999999999994</v>
      </c>
      <c r="N6605" s="276">
        <v>2.673228437420585</v>
      </c>
      <c r="O6605" s="273"/>
      <c r="P6605" s="273"/>
      <c r="Q6605" s="43"/>
    </row>
    <row r="6606" spans="1:17">
      <c r="A6606" s="271">
        <v>6603</v>
      </c>
      <c r="B6606" s="43"/>
      <c r="C6606" s="272" t="s">
        <v>2194</v>
      </c>
      <c r="D6606" s="272" t="s">
        <v>1809</v>
      </c>
      <c r="E6606" s="272"/>
      <c r="F6606" s="273" t="s">
        <v>10701</v>
      </c>
      <c r="G6606" s="274">
        <v>30733336105</v>
      </c>
      <c r="H6606" s="273" t="s">
        <v>10702</v>
      </c>
      <c r="I6606" s="273" t="s">
        <v>10403</v>
      </c>
      <c r="J6606" s="273" t="s">
        <v>373</v>
      </c>
      <c r="K6606" s="275">
        <v>8.8914000000000009</v>
      </c>
      <c r="L6606" s="275">
        <v>8.8914000000000009</v>
      </c>
      <c r="M6606" s="275">
        <v>8.6449999999999996</v>
      </c>
      <c r="N6606" s="276">
        <v>2.7712171311604616</v>
      </c>
      <c r="O6606" s="273"/>
      <c r="P6606" s="273"/>
      <c r="Q6606" s="43"/>
    </row>
    <row r="6607" spans="1:17">
      <c r="A6607" s="271">
        <v>6604</v>
      </c>
      <c r="B6607" s="43"/>
      <c r="C6607" s="272" t="s">
        <v>2194</v>
      </c>
      <c r="D6607" s="272" t="s">
        <v>1809</v>
      </c>
      <c r="E6607" s="272"/>
      <c r="F6607" s="273" t="s">
        <v>10701</v>
      </c>
      <c r="G6607" s="274">
        <v>30733336104</v>
      </c>
      <c r="H6607" s="273" t="s">
        <v>10703</v>
      </c>
      <c r="I6607" s="273" t="s">
        <v>10403</v>
      </c>
      <c r="J6607" s="273" t="s">
        <v>373</v>
      </c>
      <c r="K6607" s="275">
        <v>7.682500000000001</v>
      </c>
      <c r="L6607" s="275">
        <v>7.682500000000001</v>
      </c>
      <c r="M6607" s="275">
        <v>7.4689999999999994</v>
      </c>
      <c r="N6607" s="276">
        <v>2.7790432801822527</v>
      </c>
      <c r="O6607" s="273"/>
      <c r="P6607" s="273"/>
      <c r="Q6607" s="43"/>
    </row>
    <row r="6608" spans="1:17">
      <c r="A6608" s="271">
        <v>6605</v>
      </c>
      <c r="B6608" s="43"/>
      <c r="C6608" s="272" t="s">
        <v>2194</v>
      </c>
      <c r="D6608" s="272" t="s">
        <v>1809</v>
      </c>
      <c r="E6608" s="272"/>
      <c r="F6608" s="273" t="s">
        <v>10704</v>
      </c>
      <c r="G6608" s="274">
        <v>30733325101</v>
      </c>
      <c r="H6608" s="273" t="s">
        <v>10705</v>
      </c>
      <c r="I6608" s="273" t="s">
        <v>1298</v>
      </c>
      <c r="J6608" s="273" t="s">
        <v>373</v>
      </c>
      <c r="K6608" s="275">
        <v>0.67929999999999968</v>
      </c>
      <c r="L6608" s="275">
        <v>0.67929999999999968</v>
      </c>
      <c r="M6608" s="275">
        <v>0.67562500000000003</v>
      </c>
      <c r="N6608" s="276">
        <v>0.54099808626522183</v>
      </c>
      <c r="O6608" s="273"/>
      <c r="P6608" s="273"/>
      <c r="Q6608" s="43"/>
    </row>
    <row r="6609" spans="1:17">
      <c r="A6609" s="271">
        <v>6606</v>
      </c>
      <c r="B6609" s="43"/>
      <c r="C6609" s="272" t="s">
        <v>2194</v>
      </c>
      <c r="D6609" s="272" t="s">
        <v>1809</v>
      </c>
      <c r="E6609" s="272"/>
      <c r="F6609" s="273" t="s">
        <v>10704</v>
      </c>
      <c r="G6609" s="274">
        <v>30733325102</v>
      </c>
      <c r="H6609" s="273" t="s">
        <v>10706</v>
      </c>
      <c r="I6609" s="273" t="s">
        <v>1298</v>
      </c>
      <c r="J6609" s="273" t="s">
        <v>373</v>
      </c>
      <c r="K6609" s="275">
        <v>6.4946000000000019</v>
      </c>
      <c r="L6609" s="275">
        <v>6.4946000000000019</v>
      </c>
      <c r="M6609" s="275">
        <v>6.4767849999999996</v>
      </c>
      <c r="N6609" s="276">
        <v>0.27430480707052557</v>
      </c>
      <c r="O6609" s="273"/>
      <c r="P6609" s="273"/>
      <c r="Q6609" s="43"/>
    </row>
    <row r="6610" spans="1:17">
      <c r="A6610" s="271">
        <v>6607</v>
      </c>
      <c r="B6610" s="43"/>
      <c r="C6610" s="272" t="s">
        <v>2194</v>
      </c>
      <c r="D6610" s="272" t="s">
        <v>1809</v>
      </c>
      <c r="E6610" s="272"/>
      <c r="F6610" s="273" t="s">
        <v>10704</v>
      </c>
      <c r="G6610" s="274">
        <v>30733325103</v>
      </c>
      <c r="H6610" s="273" t="s">
        <v>10707</v>
      </c>
      <c r="I6610" s="273" t="s">
        <v>1298</v>
      </c>
      <c r="J6610" s="273" t="s">
        <v>373</v>
      </c>
      <c r="K6610" s="275">
        <v>4.5958499999999987</v>
      </c>
      <c r="L6610" s="275">
        <v>4.5958499999999987</v>
      </c>
      <c r="M6610" s="275">
        <v>4.5589749999999984</v>
      </c>
      <c r="N6610" s="276">
        <v>0.80235429789919654</v>
      </c>
      <c r="O6610" s="273"/>
      <c r="P6610" s="273"/>
      <c r="Q6610" s="43"/>
    </row>
    <row r="6611" spans="1:17">
      <c r="A6611" s="271">
        <v>6608</v>
      </c>
      <c r="B6611" s="43"/>
      <c r="C6611" s="272" t="s">
        <v>2194</v>
      </c>
      <c r="D6611" s="272" t="s">
        <v>1809</v>
      </c>
      <c r="E6611" s="272"/>
      <c r="F6611" s="273" t="s">
        <v>10704</v>
      </c>
      <c r="G6611" s="274">
        <v>30733325104</v>
      </c>
      <c r="H6611" s="273" t="s">
        <v>10708</v>
      </c>
      <c r="I6611" s="273" t="s">
        <v>1298</v>
      </c>
      <c r="J6611" s="273" t="s">
        <v>373</v>
      </c>
      <c r="K6611" s="275">
        <v>2.4295</v>
      </c>
      <c r="L6611" s="275">
        <v>2.4295</v>
      </c>
      <c r="M6611" s="275">
        <v>2.4154400000000003</v>
      </c>
      <c r="N6611" s="276">
        <v>0.57871990121423089</v>
      </c>
      <c r="O6611" s="273"/>
      <c r="P6611" s="273"/>
      <c r="Q6611" s="43"/>
    </row>
    <row r="6612" spans="1:17">
      <c r="A6612" s="271">
        <v>6609</v>
      </c>
      <c r="B6612" s="43"/>
      <c r="C6612" s="272" t="s">
        <v>2194</v>
      </c>
      <c r="D6612" s="272" t="s">
        <v>1809</v>
      </c>
      <c r="E6612" s="272"/>
      <c r="F6612" s="273" t="s">
        <v>10704</v>
      </c>
      <c r="G6612" s="274">
        <v>30733325105</v>
      </c>
      <c r="H6612" s="273" t="s">
        <v>10709</v>
      </c>
      <c r="I6612" s="273" t="s">
        <v>10403</v>
      </c>
      <c r="J6612" s="273" t="s">
        <v>373</v>
      </c>
      <c r="K6612" s="275">
        <v>11.6607</v>
      </c>
      <c r="L6612" s="275">
        <v>11.6607</v>
      </c>
      <c r="M6612" s="275">
        <v>11.334</v>
      </c>
      <c r="N6612" s="276">
        <v>2.8017185932233972</v>
      </c>
      <c r="O6612" s="273"/>
      <c r="P6612" s="273"/>
      <c r="Q6612" s="43"/>
    </row>
    <row r="6613" spans="1:17">
      <c r="A6613" s="271">
        <v>6610</v>
      </c>
      <c r="B6613" s="43"/>
      <c r="C6613" s="272" t="s">
        <v>2194</v>
      </c>
      <c r="D6613" s="272" t="s">
        <v>1809</v>
      </c>
      <c r="E6613" s="272"/>
      <c r="F6613" s="273" t="s">
        <v>10704</v>
      </c>
      <c r="G6613" s="274">
        <v>30733325106</v>
      </c>
      <c r="H6613" s="273" t="s">
        <v>10710</v>
      </c>
      <c r="I6613" s="273" t="s">
        <v>10403</v>
      </c>
      <c r="J6613" s="273" t="s">
        <v>373</v>
      </c>
      <c r="K6613" s="275">
        <v>8.0312999999999999</v>
      </c>
      <c r="L6613" s="275">
        <v>8.0312999999999999</v>
      </c>
      <c r="M6613" s="275">
        <v>7.8079999999999998</v>
      </c>
      <c r="N6613" s="276">
        <v>2.7803717953506912</v>
      </c>
      <c r="O6613" s="273"/>
      <c r="P6613" s="273"/>
      <c r="Q6613" s="43"/>
    </row>
    <row r="6614" spans="1:17">
      <c r="A6614" s="271">
        <v>6611</v>
      </c>
      <c r="B6614" s="43"/>
      <c r="C6614" s="272" t="s">
        <v>2194</v>
      </c>
      <c r="D6614" s="272" t="s">
        <v>10711</v>
      </c>
      <c r="E6614" s="272"/>
      <c r="F6614" s="273" t="s">
        <v>10712</v>
      </c>
      <c r="G6614" s="274">
        <v>30741125103</v>
      </c>
      <c r="H6614" s="273" t="s">
        <v>10713</v>
      </c>
      <c r="I6614" s="273" t="s">
        <v>10403</v>
      </c>
      <c r="J6614" s="273" t="s">
        <v>373</v>
      </c>
      <c r="K6614" s="275">
        <v>12.4998</v>
      </c>
      <c r="L6614" s="275">
        <v>12.4998</v>
      </c>
      <c r="M6614" s="275">
        <v>12.153</v>
      </c>
      <c r="N6614" s="276">
        <v>2.7744443911102574</v>
      </c>
      <c r="O6614" s="273"/>
      <c r="P6614" s="273"/>
      <c r="Q6614" s="43"/>
    </row>
    <row r="6615" spans="1:17">
      <c r="A6615" s="271">
        <v>6612</v>
      </c>
      <c r="B6615" s="43"/>
      <c r="C6615" s="272" t="s">
        <v>2194</v>
      </c>
      <c r="D6615" s="272" t="s">
        <v>10711</v>
      </c>
      <c r="E6615" s="272"/>
      <c r="F6615" s="273" t="s">
        <v>10712</v>
      </c>
      <c r="G6615" s="274">
        <v>30741125101</v>
      </c>
      <c r="H6615" s="273" t="s">
        <v>10714</v>
      </c>
      <c r="I6615" s="273" t="s">
        <v>10403</v>
      </c>
      <c r="J6615" s="273" t="s">
        <v>373</v>
      </c>
      <c r="K6615" s="275">
        <v>16.445399999999999</v>
      </c>
      <c r="L6615" s="275">
        <v>16.445399999999999</v>
      </c>
      <c r="M6615" s="275">
        <v>15.984</v>
      </c>
      <c r="N6615" s="276">
        <v>2.8056477799262978</v>
      </c>
      <c r="O6615" s="273"/>
      <c r="P6615" s="273"/>
      <c r="Q6615" s="43"/>
    </row>
    <row r="6616" spans="1:17">
      <c r="A6616" s="271">
        <v>6613</v>
      </c>
      <c r="B6616" s="43"/>
      <c r="C6616" s="272" t="s">
        <v>2194</v>
      </c>
      <c r="D6616" s="272" t="s">
        <v>10711</v>
      </c>
      <c r="E6616" s="272"/>
      <c r="F6616" s="273" t="s">
        <v>10712</v>
      </c>
      <c r="G6616" s="274">
        <v>30741125108</v>
      </c>
      <c r="H6616" s="273" t="s">
        <v>10715</v>
      </c>
      <c r="I6616" s="273" t="s">
        <v>10403</v>
      </c>
      <c r="J6616" s="273" t="s">
        <v>373</v>
      </c>
      <c r="K6616" s="275">
        <v>12.623999999999956</v>
      </c>
      <c r="L6616" s="275">
        <v>12.623999999999956</v>
      </c>
      <c r="M6616" s="275">
        <v>12.268999999999998</v>
      </c>
      <c r="N6616" s="276">
        <v>2.8121039290237566</v>
      </c>
      <c r="O6616" s="273"/>
      <c r="P6616" s="273"/>
      <c r="Q6616" s="43"/>
    </row>
    <row r="6617" spans="1:17">
      <c r="A6617" s="271">
        <v>6614</v>
      </c>
      <c r="B6617" s="43"/>
      <c r="C6617" s="272" t="s">
        <v>2194</v>
      </c>
      <c r="D6617" s="272" t="s">
        <v>10711</v>
      </c>
      <c r="E6617" s="272"/>
      <c r="F6617" s="273" t="s">
        <v>10712</v>
      </c>
      <c r="G6617" s="274">
        <v>30741125107</v>
      </c>
      <c r="H6617" s="273" t="s">
        <v>10716</v>
      </c>
      <c r="I6617" s="273" t="s">
        <v>10403</v>
      </c>
      <c r="J6617" s="273" t="s">
        <v>373</v>
      </c>
      <c r="K6617" s="275">
        <v>16.888200000000001</v>
      </c>
      <c r="L6617" s="275">
        <v>16.888200000000001</v>
      </c>
      <c r="M6617" s="275">
        <v>16.420000000000002</v>
      </c>
      <c r="N6617" s="276">
        <v>2.7723499247995611</v>
      </c>
      <c r="O6617" s="273"/>
      <c r="P6617" s="273"/>
      <c r="Q6617" s="43"/>
    </row>
    <row r="6618" spans="1:17">
      <c r="A6618" s="271">
        <v>6615</v>
      </c>
      <c r="B6618" s="43"/>
      <c r="C6618" s="272" t="s">
        <v>2194</v>
      </c>
      <c r="D6618" s="272" t="s">
        <v>10711</v>
      </c>
      <c r="E6618" s="272"/>
      <c r="F6618" s="273" t="s">
        <v>10712</v>
      </c>
      <c r="G6618" s="274">
        <v>30741125104</v>
      </c>
      <c r="H6618" s="273" t="s">
        <v>10717</v>
      </c>
      <c r="I6618" s="273" t="s">
        <v>10403</v>
      </c>
      <c r="J6618" s="273" t="s">
        <v>373</v>
      </c>
      <c r="K6618" s="275">
        <v>15.898</v>
      </c>
      <c r="L6618" s="275">
        <v>15.898</v>
      </c>
      <c r="M6618" s="275">
        <v>15.456</v>
      </c>
      <c r="N6618" s="276">
        <v>2.780223927538056</v>
      </c>
      <c r="O6618" s="273"/>
      <c r="P6618" s="273"/>
      <c r="Q6618" s="43"/>
    </row>
    <row r="6619" spans="1:17">
      <c r="A6619" s="271">
        <v>6616</v>
      </c>
      <c r="B6619" s="43"/>
      <c r="C6619" s="272" t="s">
        <v>2194</v>
      </c>
      <c r="D6619" s="272" t="s">
        <v>10711</v>
      </c>
      <c r="E6619" s="272"/>
      <c r="F6619" s="273" t="s">
        <v>10712</v>
      </c>
      <c r="G6619" s="274">
        <v>30741125106</v>
      </c>
      <c r="H6619" s="273" t="s">
        <v>10718</v>
      </c>
      <c r="I6619" s="273" t="s">
        <v>10403</v>
      </c>
      <c r="J6619" s="273" t="s">
        <v>373</v>
      </c>
      <c r="K6619" s="275">
        <v>23.442</v>
      </c>
      <c r="L6619" s="275">
        <v>23.442</v>
      </c>
      <c r="M6619" s="275">
        <v>22.794</v>
      </c>
      <c r="N6619" s="276">
        <v>2.7642692603020205</v>
      </c>
      <c r="O6619" s="273"/>
      <c r="P6619" s="273"/>
      <c r="Q6619" s="43"/>
    </row>
    <row r="6620" spans="1:17">
      <c r="A6620" s="271">
        <v>6617</v>
      </c>
      <c r="B6620" s="43"/>
      <c r="C6620" s="272" t="s">
        <v>2194</v>
      </c>
      <c r="D6620" s="272" t="s">
        <v>10711</v>
      </c>
      <c r="E6620" s="272"/>
      <c r="F6620" s="273" t="s">
        <v>10712</v>
      </c>
      <c r="G6620" s="274">
        <v>30741125105</v>
      </c>
      <c r="H6620" s="273" t="s">
        <v>10719</v>
      </c>
      <c r="I6620" s="273" t="s">
        <v>10403</v>
      </c>
      <c r="J6620" s="273" t="s">
        <v>373</v>
      </c>
      <c r="K6620" s="275">
        <v>14.816519999999999</v>
      </c>
      <c r="L6620" s="275">
        <v>14.816519999999999</v>
      </c>
      <c r="M6620" s="275">
        <v>14.407999999999999</v>
      </c>
      <c r="N6620" s="276">
        <v>2.7571926471263115</v>
      </c>
      <c r="O6620" s="273"/>
      <c r="P6620" s="273"/>
      <c r="Q6620" s="43"/>
    </row>
    <row r="6621" spans="1:17">
      <c r="A6621" s="271">
        <v>6618</v>
      </c>
      <c r="B6621" s="43"/>
      <c r="C6621" s="272" t="s">
        <v>2194</v>
      </c>
      <c r="D6621" s="272" t="s">
        <v>10711</v>
      </c>
      <c r="E6621" s="272"/>
      <c r="F6621" s="273" t="s">
        <v>10712</v>
      </c>
      <c r="G6621" s="274">
        <v>30741125102</v>
      </c>
      <c r="H6621" s="273" t="s">
        <v>10720</v>
      </c>
      <c r="I6621" s="273" t="s">
        <v>10403</v>
      </c>
      <c r="J6621" s="273" t="s">
        <v>373</v>
      </c>
      <c r="K6621" s="275">
        <v>4.4802</v>
      </c>
      <c r="L6621" s="275">
        <v>4.4802</v>
      </c>
      <c r="M6621" s="275">
        <v>4.3529999999999998</v>
      </c>
      <c r="N6621" s="276">
        <v>2.8391589661175889</v>
      </c>
      <c r="O6621" s="273"/>
      <c r="P6621" s="273"/>
      <c r="Q6621" s="43"/>
    </row>
    <row r="6622" spans="1:17">
      <c r="A6622" s="271">
        <v>6619</v>
      </c>
      <c r="B6622" s="43"/>
      <c r="C6622" s="272" t="s">
        <v>2194</v>
      </c>
      <c r="D6622" s="272" t="s">
        <v>10711</v>
      </c>
      <c r="E6622" s="272"/>
      <c r="F6622" s="273" t="s">
        <v>10721</v>
      </c>
      <c r="G6622" s="274">
        <v>30744425101</v>
      </c>
      <c r="H6622" s="273" t="s">
        <v>10722</v>
      </c>
      <c r="I6622" s="273" t="s">
        <v>9864</v>
      </c>
      <c r="J6622" s="273" t="s">
        <v>373</v>
      </c>
      <c r="K6622" s="275">
        <v>5.816499999999988</v>
      </c>
      <c r="L6622" s="275">
        <v>5.816499999999988</v>
      </c>
      <c r="M6622" s="275">
        <v>5.6539999999999999</v>
      </c>
      <c r="N6622" s="276">
        <v>2.7937763259690267</v>
      </c>
      <c r="O6622" s="273"/>
      <c r="P6622" s="273"/>
      <c r="Q6622" s="43"/>
    </row>
    <row r="6623" spans="1:17">
      <c r="A6623" s="271">
        <v>6620</v>
      </c>
      <c r="B6623" s="43"/>
      <c r="C6623" s="272" t="s">
        <v>2194</v>
      </c>
      <c r="D6623" s="272" t="s">
        <v>10711</v>
      </c>
      <c r="E6623" s="272"/>
      <c r="F6623" s="273" t="s">
        <v>10721</v>
      </c>
      <c r="G6623" s="274">
        <v>30744425102</v>
      </c>
      <c r="H6623" s="273" t="s">
        <v>10723</v>
      </c>
      <c r="I6623" s="273" t="s">
        <v>9864</v>
      </c>
      <c r="J6623" s="273" t="s">
        <v>373</v>
      </c>
      <c r="K6623" s="275">
        <v>5.2186999999999948</v>
      </c>
      <c r="L6623" s="275">
        <v>5.2186999999999948</v>
      </c>
      <c r="M6623" s="275">
        <v>5.0710000000000006</v>
      </c>
      <c r="N6623" s="276">
        <v>2.8302067564718096</v>
      </c>
      <c r="O6623" s="273"/>
      <c r="P6623" s="273"/>
      <c r="Q6623" s="43"/>
    </row>
    <row r="6624" spans="1:17">
      <c r="A6624" s="271">
        <v>6621</v>
      </c>
      <c r="B6624" s="43"/>
      <c r="C6624" s="272" t="s">
        <v>2194</v>
      </c>
      <c r="D6624" s="272" t="s">
        <v>10711</v>
      </c>
      <c r="E6624" s="272"/>
      <c r="F6624" s="273" t="s">
        <v>10721</v>
      </c>
      <c r="G6624" s="274">
        <v>30744425104</v>
      </c>
      <c r="H6624" s="273" t="s">
        <v>10724</v>
      </c>
      <c r="I6624" s="273" t="s">
        <v>10403</v>
      </c>
      <c r="J6624" s="273" t="s">
        <v>373</v>
      </c>
      <c r="K6624" s="275">
        <v>16.669300000000021</v>
      </c>
      <c r="L6624" s="275">
        <v>16.669300000000021</v>
      </c>
      <c r="M6624" s="275">
        <v>16.207999999999998</v>
      </c>
      <c r="N6624" s="276">
        <v>2.7673627566845762</v>
      </c>
      <c r="O6624" s="273"/>
      <c r="P6624" s="273"/>
      <c r="Q6624" s="43"/>
    </row>
    <row r="6625" spans="1:17">
      <c r="A6625" s="271">
        <v>6622</v>
      </c>
      <c r="B6625" s="43"/>
      <c r="C6625" s="272" t="s">
        <v>2194</v>
      </c>
      <c r="D6625" s="272" t="s">
        <v>10711</v>
      </c>
      <c r="E6625" s="272"/>
      <c r="F6625" s="273" t="s">
        <v>10721</v>
      </c>
      <c r="G6625" s="274">
        <v>30744425103</v>
      </c>
      <c r="H6625" s="273" t="s">
        <v>10725</v>
      </c>
      <c r="I6625" s="273" t="s">
        <v>10403</v>
      </c>
      <c r="J6625" s="273" t="s">
        <v>373</v>
      </c>
      <c r="K6625" s="275">
        <v>24.699480000000001</v>
      </c>
      <c r="L6625" s="275">
        <v>24.699480000000001</v>
      </c>
      <c r="M6625" s="275">
        <v>24.016000000000002</v>
      </c>
      <c r="N6625" s="276">
        <v>2.7671837625731368</v>
      </c>
      <c r="O6625" s="273"/>
      <c r="P6625" s="273"/>
      <c r="Q6625" s="43"/>
    </row>
    <row r="6626" spans="1:17">
      <c r="A6626" s="271">
        <v>6623</v>
      </c>
      <c r="B6626" s="43"/>
      <c r="C6626" s="272" t="s">
        <v>2194</v>
      </c>
      <c r="D6626" s="272" t="s">
        <v>10711</v>
      </c>
      <c r="E6626" s="272"/>
      <c r="F6626" s="273" t="s">
        <v>10721</v>
      </c>
      <c r="G6626" s="274">
        <v>30744425105</v>
      </c>
      <c r="H6626" s="273" t="s">
        <v>10726</v>
      </c>
      <c r="I6626" s="273" t="s">
        <v>10403</v>
      </c>
      <c r="J6626" s="273" t="s">
        <v>373</v>
      </c>
      <c r="K6626" s="275">
        <v>14.679599999999995</v>
      </c>
      <c r="L6626" s="275">
        <v>14.679599999999995</v>
      </c>
      <c r="M6626" s="275">
        <v>14.27</v>
      </c>
      <c r="N6626" s="276">
        <v>2.7902667647619546</v>
      </c>
      <c r="O6626" s="273"/>
      <c r="P6626" s="273"/>
      <c r="Q6626" s="43"/>
    </row>
    <row r="6627" spans="1:17">
      <c r="A6627" s="271">
        <v>6624</v>
      </c>
      <c r="B6627" s="43"/>
      <c r="C6627" s="272" t="s">
        <v>2194</v>
      </c>
      <c r="D6627" s="272" t="s">
        <v>10711</v>
      </c>
      <c r="E6627" s="272"/>
      <c r="F6627" s="273" t="s">
        <v>10721</v>
      </c>
      <c r="G6627" s="274">
        <v>30744425106</v>
      </c>
      <c r="H6627" s="273" t="s">
        <v>10727</v>
      </c>
      <c r="I6627" s="273" t="s">
        <v>10611</v>
      </c>
      <c r="J6627" s="273" t="s">
        <v>373</v>
      </c>
      <c r="K6627" s="275">
        <v>0.24490000000000037</v>
      </c>
      <c r="L6627" s="275">
        <v>0.24490000000000037</v>
      </c>
      <c r="M6627" s="275">
        <v>0.23849999999999999</v>
      </c>
      <c r="N6627" s="276">
        <v>2.613311555737186</v>
      </c>
      <c r="O6627" s="273"/>
      <c r="P6627" s="273"/>
      <c r="Q6627" s="43"/>
    </row>
    <row r="6628" spans="1:17">
      <c r="A6628" s="271">
        <v>6625</v>
      </c>
      <c r="B6628" s="43"/>
      <c r="C6628" s="272" t="s">
        <v>2194</v>
      </c>
      <c r="D6628" s="272" t="s">
        <v>10711</v>
      </c>
      <c r="E6628" s="272"/>
      <c r="F6628" s="273" t="s">
        <v>10728</v>
      </c>
      <c r="G6628" s="274">
        <v>30743345101</v>
      </c>
      <c r="H6628" s="273" t="s">
        <v>10729</v>
      </c>
      <c r="I6628" s="273" t="s">
        <v>10403</v>
      </c>
      <c r="J6628" s="273" t="s">
        <v>373</v>
      </c>
      <c r="K6628" s="275">
        <v>10.266497021999996</v>
      </c>
      <c r="L6628" s="275">
        <v>10.266497021999996</v>
      </c>
      <c r="M6628" s="275">
        <v>9.9920399999999994</v>
      </c>
      <c r="N6628" s="276">
        <v>2.6733268554197664</v>
      </c>
      <c r="O6628" s="273"/>
      <c r="P6628" s="273"/>
      <c r="Q6628" s="43"/>
    </row>
    <row r="6629" spans="1:17">
      <c r="A6629" s="271">
        <v>6626</v>
      </c>
      <c r="B6629" s="43"/>
      <c r="C6629" s="272" t="s">
        <v>2194</v>
      </c>
      <c r="D6629" s="272" t="s">
        <v>10711</v>
      </c>
      <c r="E6629" s="272"/>
      <c r="F6629" s="273" t="s">
        <v>10728</v>
      </c>
      <c r="G6629" s="274">
        <v>30743345102</v>
      </c>
      <c r="H6629" s="273" t="s">
        <v>10730</v>
      </c>
      <c r="I6629" s="273" t="s">
        <v>10403</v>
      </c>
      <c r="J6629" s="273" t="s">
        <v>373</v>
      </c>
      <c r="K6629" s="275">
        <v>9.4312000000000005</v>
      </c>
      <c r="L6629" s="275">
        <v>9.4312000000000005</v>
      </c>
      <c r="M6629" s="275">
        <v>9.1679999999999993</v>
      </c>
      <c r="N6629" s="276">
        <v>2.7907371278310418</v>
      </c>
      <c r="O6629" s="273"/>
      <c r="P6629" s="273"/>
      <c r="Q6629" s="43"/>
    </row>
    <row r="6630" spans="1:17">
      <c r="A6630" s="271">
        <v>6627</v>
      </c>
      <c r="B6630" s="43"/>
      <c r="C6630" s="272" t="s">
        <v>2194</v>
      </c>
      <c r="D6630" s="272" t="s">
        <v>10711</v>
      </c>
      <c r="E6630" s="272"/>
      <c r="F6630" s="273" t="s">
        <v>10728</v>
      </c>
      <c r="G6630" s="274">
        <v>30743345103</v>
      </c>
      <c r="H6630" s="273" t="s">
        <v>10731</v>
      </c>
      <c r="I6630" s="273" t="s">
        <v>10403</v>
      </c>
      <c r="J6630" s="273" t="s">
        <v>373</v>
      </c>
      <c r="K6630" s="275">
        <v>9.2436000000000007</v>
      </c>
      <c r="L6630" s="275">
        <v>9.2436000000000007</v>
      </c>
      <c r="M6630" s="275">
        <v>8.9860000000000007</v>
      </c>
      <c r="N6630" s="276">
        <v>2.7867930243628027</v>
      </c>
      <c r="O6630" s="273"/>
      <c r="P6630" s="273"/>
      <c r="Q6630" s="43"/>
    </row>
    <row r="6631" spans="1:17">
      <c r="A6631" s="271">
        <v>6628</v>
      </c>
      <c r="B6631" s="43"/>
      <c r="C6631" s="272" t="s">
        <v>2194</v>
      </c>
      <c r="D6631" s="272" t="s">
        <v>10711</v>
      </c>
      <c r="E6631" s="272"/>
      <c r="F6631" s="273" t="s">
        <v>10728</v>
      </c>
      <c r="G6631" s="274">
        <v>30743345104</v>
      </c>
      <c r="H6631" s="273" t="s">
        <v>10732</v>
      </c>
      <c r="I6631" s="273" t="s">
        <v>10403</v>
      </c>
      <c r="J6631" s="273" t="s">
        <v>373</v>
      </c>
      <c r="K6631" s="275">
        <v>7.9166000000000007</v>
      </c>
      <c r="L6631" s="275">
        <v>7.9166000000000007</v>
      </c>
      <c r="M6631" s="275">
        <v>7.6949999999999994</v>
      </c>
      <c r="N6631" s="276">
        <v>2.7991814667913162</v>
      </c>
      <c r="O6631" s="273"/>
      <c r="P6631" s="273"/>
      <c r="Q6631" s="43"/>
    </row>
    <row r="6632" spans="1:17">
      <c r="A6632" s="271">
        <v>6629</v>
      </c>
      <c r="B6632" s="43"/>
      <c r="C6632" s="272" t="s">
        <v>2194</v>
      </c>
      <c r="D6632" s="272" t="s">
        <v>1890</v>
      </c>
      <c r="E6632" s="272"/>
      <c r="F6632" s="273" t="s">
        <v>10733</v>
      </c>
      <c r="G6632" s="274">
        <v>30761116101</v>
      </c>
      <c r="H6632" s="273" t="s">
        <v>10734</v>
      </c>
      <c r="I6632" s="273" t="s">
        <v>9864</v>
      </c>
      <c r="J6632" s="273" t="s">
        <v>373</v>
      </c>
      <c r="K6632" s="275">
        <v>16.035</v>
      </c>
      <c r="L6632" s="275">
        <v>16.035</v>
      </c>
      <c r="M6632" s="275">
        <v>15.612</v>
      </c>
      <c r="N6632" s="276">
        <v>2.6379794200187092</v>
      </c>
      <c r="O6632" s="273"/>
      <c r="P6632" s="273"/>
      <c r="Q6632" s="43"/>
    </row>
    <row r="6633" spans="1:17">
      <c r="A6633" s="271">
        <v>6630</v>
      </c>
      <c r="B6633" s="43"/>
      <c r="C6633" s="272" t="s">
        <v>2194</v>
      </c>
      <c r="D6633" s="272" t="s">
        <v>1890</v>
      </c>
      <c r="E6633" s="272"/>
      <c r="F6633" s="273" t="s">
        <v>10733</v>
      </c>
      <c r="G6633" s="274">
        <v>30761116108</v>
      </c>
      <c r="H6633" s="273" t="s">
        <v>10735</v>
      </c>
      <c r="I6633" s="273" t="s">
        <v>10403</v>
      </c>
      <c r="J6633" s="273" t="s">
        <v>373</v>
      </c>
      <c r="K6633" s="275">
        <v>14.73</v>
      </c>
      <c r="L6633" s="275">
        <v>14.73</v>
      </c>
      <c r="M6633" s="275">
        <v>14.342999999999998</v>
      </c>
      <c r="N6633" s="276">
        <v>2.6272912423625403</v>
      </c>
      <c r="O6633" s="273"/>
      <c r="P6633" s="273"/>
      <c r="Q6633" s="43"/>
    </row>
    <row r="6634" spans="1:17">
      <c r="A6634" s="271">
        <v>6631</v>
      </c>
      <c r="B6634" s="43"/>
      <c r="C6634" s="272" t="s">
        <v>2194</v>
      </c>
      <c r="D6634" s="272" t="s">
        <v>1890</v>
      </c>
      <c r="E6634" s="272"/>
      <c r="F6634" s="273" t="s">
        <v>10733</v>
      </c>
      <c r="G6634" s="274">
        <v>30761116105</v>
      </c>
      <c r="H6634" s="273" t="s">
        <v>10736</v>
      </c>
      <c r="I6634" s="273" t="s">
        <v>10403</v>
      </c>
      <c r="J6634" s="273" t="s">
        <v>373</v>
      </c>
      <c r="K6634" s="275">
        <v>11.626799999999999</v>
      </c>
      <c r="L6634" s="275">
        <v>11.626799999999999</v>
      </c>
      <c r="M6634" s="275">
        <v>11.318999999999999</v>
      </c>
      <c r="N6634" s="276">
        <v>2.6473320260088791</v>
      </c>
      <c r="O6634" s="273"/>
      <c r="P6634" s="273"/>
      <c r="Q6634" s="43"/>
    </row>
    <row r="6635" spans="1:17">
      <c r="A6635" s="271">
        <v>6632</v>
      </c>
      <c r="B6635" s="43"/>
      <c r="C6635" s="272" t="s">
        <v>2194</v>
      </c>
      <c r="D6635" s="272" t="s">
        <v>1890</v>
      </c>
      <c r="E6635" s="272"/>
      <c r="F6635" s="273" t="s">
        <v>10733</v>
      </c>
      <c r="G6635" s="274">
        <v>30761116104</v>
      </c>
      <c r="H6635" s="273" t="s">
        <v>10737</v>
      </c>
      <c r="I6635" s="273" t="s">
        <v>10403</v>
      </c>
      <c r="J6635" s="273" t="s">
        <v>373</v>
      </c>
      <c r="K6635" s="275">
        <v>21.125399999999999</v>
      </c>
      <c r="L6635" s="275">
        <v>21.125399999999999</v>
      </c>
      <c r="M6635" s="275">
        <v>20.550699999999999</v>
      </c>
      <c r="N6635" s="276">
        <v>2.720421861834569</v>
      </c>
      <c r="O6635" s="273"/>
      <c r="P6635" s="273"/>
      <c r="Q6635" s="43"/>
    </row>
    <row r="6636" spans="1:17">
      <c r="A6636" s="271">
        <v>6633</v>
      </c>
      <c r="B6636" s="43"/>
      <c r="C6636" s="272" t="s">
        <v>2194</v>
      </c>
      <c r="D6636" s="272" t="s">
        <v>1890</v>
      </c>
      <c r="E6636" s="272"/>
      <c r="F6636" s="273" t="s">
        <v>10733</v>
      </c>
      <c r="G6636" s="274">
        <v>30761116102</v>
      </c>
      <c r="H6636" s="273" t="s">
        <v>10738</v>
      </c>
      <c r="I6636" s="273" t="s">
        <v>10403</v>
      </c>
      <c r="J6636" s="273" t="s">
        <v>373</v>
      </c>
      <c r="K6636" s="275">
        <v>16.21</v>
      </c>
      <c r="L6636" s="275">
        <v>16.21</v>
      </c>
      <c r="M6636" s="275">
        <v>15.763999999999999</v>
      </c>
      <c r="N6636" s="276">
        <v>2.7513880320789728</v>
      </c>
      <c r="O6636" s="273"/>
      <c r="P6636" s="273"/>
      <c r="Q6636" s="43"/>
    </row>
    <row r="6637" spans="1:17">
      <c r="A6637" s="271">
        <v>6634</v>
      </c>
      <c r="B6637" s="43"/>
      <c r="C6637" s="272" t="s">
        <v>2194</v>
      </c>
      <c r="D6637" s="272" t="s">
        <v>1890</v>
      </c>
      <c r="E6637" s="272"/>
      <c r="F6637" s="273" t="s">
        <v>10733</v>
      </c>
      <c r="G6637" s="274">
        <v>30761116106</v>
      </c>
      <c r="H6637" s="273" t="s">
        <v>10739</v>
      </c>
      <c r="I6637" s="273" t="s">
        <v>10403</v>
      </c>
      <c r="J6637" s="273" t="s">
        <v>373</v>
      </c>
      <c r="K6637" s="275">
        <v>8.8355999999999995</v>
      </c>
      <c r="L6637" s="275">
        <v>8.8355999999999995</v>
      </c>
      <c r="M6637" s="275">
        <v>8.5980000000000008</v>
      </c>
      <c r="N6637" s="276">
        <v>2.6891212820860915</v>
      </c>
      <c r="O6637" s="273"/>
      <c r="P6637" s="273"/>
      <c r="Q6637" s="43"/>
    </row>
    <row r="6638" spans="1:17">
      <c r="A6638" s="271">
        <v>6635</v>
      </c>
      <c r="B6638" s="43"/>
      <c r="C6638" s="272" t="s">
        <v>2194</v>
      </c>
      <c r="D6638" s="272" t="s">
        <v>1890</v>
      </c>
      <c r="E6638" s="272"/>
      <c r="F6638" s="273" t="s">
        <v>10733</v>
      </c>
      <c r="G6638" s="274">
        <v>30761116103</v>
      </c>
      <c r="H6638" s="273" t="s">
        <v>10740</v>
      </c>
      <c r="I6638" s="273" t="s">
        <v>10403</v>
      </c>
      <c r="J6638" s="273" t="s">
        <v>373</v>
      </c>
      <c r="K6638" s="275">
        <v>18.499200000000002</v>
      </c>
      <c r="L6638" s="275">
        <v>18.499200000000002</v>
      </c>
      <c r="M6638" s="275">
        <v>18.003999999999998</v>
      </c>
      <c r="N6638" s="276">
        <v>2.676872513406007</v>
      </c>
      <c r="O6638" s="273"/>
      <c r="P6638" s="273"/>
      <c r="Q6638" s="43"/>
    </row>
    <row r="6639" spans="1:17">
      <c r="A6639" s="271">
        <v>6636</v>
      </c>
      <c r="B6639" s="43"/>
      <c r="C6639" s="272" t="s">
        <v>2194</v>
      </c>
      <c r="D6639" s="272" t="s">
        <v>1890</v>
      </c>
      <c r="E6639" s="272"/>
      <c r="F6639" s="273" t="s">
        <v>10733</v>
      </c>
      <c r="G6639" s="274">
        <v>30761116107</v>
      </c>
      <c r="H6639" s="273" t="s">
        <v>10741</v>
      </c>
      <c r="I6639" s="273" t="s">
        <v>10403</v>
      </c>
      <c r="J6639" s="273" t="s">
        <v>373</v>
      </c>
      <c r="K6639" s="275">
        <v>21.294999999999998</v>
      </c>
      <c r="L6639" s="275">
        <v>21.294999999999998</v>
      </c>
      <c r="M6639" s="275">
        <v>20.73</v>
      </c>
      <c r="N6639" s="276">
        <v>2.6532049776942839</v>
      </c>
      <c r="O6639" s="273"/>
      <c r="P6639" s="273"/>
      <c r="Q6639" s="43"/>
    </row>
    <row r="6640" spans="1:17">
      <c r="A6640" s="271">
        <v>6637</v>
      </c>
      <c r="B6640" s="43"/>
      <c r="C6640" s="272" t="s">
        <v>2194</v>
      </c>
      <c r="D6640" s="272" t="s">
        <v>1890</v>
      </c>
      <c r="E6640" s="272"/>
      <c r="F6640" s="273" t="s">
        <v>10742</v>
      </c>
      <c r="G6640" s="274">
        <v>30762115103</v>
      </c>
      <c r="H6640" s="273" t="s">
        <v>10743</v>
      </c>
      <c r="I6640" s="273" t="s">
        <v>10403</v>
      </c>
      <c r="J6640" s="273" t="s">
        <v>373</v>
      </c>
      <c r="K6640" s="275">
        <v>19.80982000000002</v>
      </c>
      <c r="L6640" s="275">
        <v>19.80982000000002</v>
      </c>
      <c r="M6640" s="275">
        <v>19.277999999999999</v>
      </c>
      <c r="N6640" s="276">
        <v>2.6846281288775997</v>
      </c>
      <c r="O6640" s="273"/>
      <c r="P6640" s="273"/>
      <c r="Q6640" s="43"/>
    </row>
    <row r="6641" spans="1:17">
      <c r="A6641" s="271">
        <v>6638</v>
      </c>
      <c r="B6641" s="43"/>
      <c r="C6641" s="272" t="s">
        <v>2194</v>
      </c>
      <c r="D6641" s="272" t="s">
        <v>1890</v>
      </c>
      <c r="E6641" s="272"/>
      <c r="F6641" s="273" t="s">
        <v>10742</v>
      </c>
      <c r="G6641" s="274">
        <v>30762115102</v>
      </c>
      <c r="H6641" s="273" t="s">
        <v>10744</v>
      </c>
      <c r="I6641" s="273" t="s">
        <v>9864</v>
      </c>
      <c r="J6641" s="273" t="s">
        <v>373</v>
      </c>
      <c r="K6641" s="275">
        <v>16.633272479999995</v>
      </c>
      <c r="L6641" s="275">
        <v>16.633272479999995</v>
      </c>
      <c r="M6641" s="275">
        <v>16.183</v>
      </c>
      <c r="N6641" s="276">
        <v>2.7070588817769159</v>
      </c>
      <c r="O6641" s="273"/>
      <c r="P6641" s="273"/>
      <c r="Q6641" s="43"/>
    </row>
    <row r="6642" spans="1:17">
      <c r="A6642" s="271">
        <v>6639</v>
      </c>
      <c r="B6642" s="43"/>
      <c r="C6642" s="272" t="s">
        <v>2194</v>
      </c>
      <c r="D6642" s="272" t="s">
        <v>1890</v>
      </c>
      <c r="E6642" s="272"/>
      <c r="F6642" s="273" t="s">
        <v>10742</v>
      </c>
      <c r="G6642" s="274">
        <v>30762115105</v>
      </c>
      <c r="H6642" s="273" t="s">
        <v>10745</v>
      </c>
      <c r="I6642" s="273" t="s">
        <v>10403</v>
      </c>
      <c r="J6642" s="273" t="s">
        <v>373</v>
      </c>
      <c r="K6642" s="275">
        <v>2.883</v>
      </c>
      <c r="L6642" s="275">
        <v>2.883</v>
      </c>
      <c r="M6642" s="275">
        <v>2.8</v>
      </c>
      <c r="N6642" s="276">
        <v>2.8789455428373287</v>
      </c>
      <c r="O6642" s="273"/>
      <c r="P6642" s="273"/>
      <c r="Q6642" s="43"/>
    </row>
    <row r="6643" spans="1:17">
      <c r="A6643" s="271">
        <v>6640</v>
      </c>
      <c r="B6643" s="43"/>
      <c r="C6643" s="272" t="s">
        <v>2194</v>
      </c>
      <c r="D6643" s="272" t="s">
        <v>1890</v>
      </c>
      <c r="E6643" s="272"/>
      <c r="F6643" s="273" t="s">
        <v>10742</v>
      </c>
      <c r="G6643" s="274">
        <v>30762115101</v>
      </c>
      <c r="H6643" s="273" t="s">
        <v>10746</v>
      </c>
      <c r="I6643" s="273" t="s">
        <v>10403</v>
      </c>
      <c r="J6643" s="273" t="s">
        <v>373</v>
      </c>
      <c r="K6643" s="275">
        <v>17.250552000000003</v>
      </c>
      <c r="L6643" s="275">
        <v>17.250552000000003</v>
      </c>
      <c r="M6643" s="275">
        <v>16.789000000000001</v>
      </c>
      <c r="N6643" s="276">
        <v>2.6755781496151601</v>
      </c>
      <c r="O6643" s="273"/>
      <c r="P6643" s="273"/>
      <c r="Q6643" s="43"/>
    </row>
    <row r="6644" spans="1:17">
      <c r="A6644" s="271">
        <v>6641</v>
      </c>
      <c r="B6644" s="43"/>
      <c r="C6644" s="272" t="s">
        <v>2194</v>
      </c>
      <c r="D6644" s="272" t="s">
        <v>1890</v>
      </c>
      <c r="E6644" s="272"/>
      <c r="F6644" s="273" t="s">
        <v>10742</v>
      </c>
      <c r="G6644" s="274">
        <v>30762115104</v>
      </c>
      <c r="H6644" s="273" t="s">
        <v>10747</v>
      </c>
      <c r="I6644" s="273" t="s">
        <v>10403</v>
      </c>
      <c r="J6644" s="273" t="s">
        <v>373</v>
      </c>
      <c r="K6644" s="275">
        <v>3.1784999999999997</v>
      </c>
      <c r="L6644" s="275">
        <v>3.1784999999999997</v>
      </c>
      <c r="M6644" s="275">
        <v>3.0880000000000001</v>
      </c>
      <c r="N6644" s="276">
        <v>2.8472549944942456</v>
      </c>
      <c r="O6644" s="273"/>
      <c r="P6644" s="273"/>
      <c r="Q6644" s="43"/>
    </row>
    <row r="6645" spans="1:17">
      <c r="A6645" s="271">
        <v>6642</v>
      </c>
      <c r="B6645" s="43"/>
      <c r="C6645" s="272" t="s">
        <v>2194</v>
      </c>
      <c r="D6645" s="272" t="s">
        <v>1890</v>
      </c>
      <c r="E6645" s="272"/>
      <c r="F6645" s="273" t="s">
        <v>10742</v>
      </c>
      <c r="G6645" s="274">
        <v>30762115106</v>
      </c>
      <c r="H6645" s="273" t="s">
        <v>10748</v>
      </c>
      <c r="I6645" s="273" t="s">
        <v>10403</v>
      </c>
      <c r="J6645" s="273" t="s">
        <v>373</v>
      </c>
      <c r="K6645" s="275">
        <v>5.1934000000000013</v>
      </c>
      <c r="L6645" s="275">
        <v>5.1934000000000013</v>
      </c>
      <c r="M6645" s="275">
        <v>5.0519999999999996</v>
      </c>
      <c r="N6645" s="276">
        <v>2.7226864866946836</v>
      </c>
      <c r="O6645" s="273"/>
      <c r="P6645" s="273"/>
      <c r="Q6645" s="43"/>
    </row>
    <row r="6646" spans="1:17">
      <c r="A6646" s="271">
        <v>6643</v>
      </c>
      <c r="B6646" s="43"/>
      <c r="C6646" s="272" t="s">
        <v>2194</v>
      </c>
      <c r="D6646" s="272" t="s">
        <v>1890</v>
      </c>
      <c r="E6646" s="272"/>
      <c r="F6646" s="273" t="s">
        <v>10749</v>
      </c>
      <c r="G6646" s="274">
        <v>30762145102</v>
      </c>
      <c r="H6646" s="273" t="s">
        <v>10750</v>
      </c>
      <c r="I6646" s="273" t="s">
        <v>10403</v>
      </c>
      <c r="J6646" s="273" t="s">
        <v>373</v>
      </c>
      <c r="K6646" s="275">
        <v>6.7468000000000341</v>
      </c>
      <c r="L6646" s="275">
        <v>6.7468000000000341</v>
      </c>
      <c r="M6646" s="275">
        <v>6.5553999999999997</v>
      </c>
      <c r="N6646" s="276">
        <v>2.836900456513213</v>
      </c>
      <c r="O6646" s="273"/>
      <c r="P6646" s="273"/>
      <c r="Q6646" s="43"/>
    </row>
    <row r="6647" spans="1:17">
      <c r="A6647" s="271">
        <v>6644</v>
      </c>
      <c r="B6647" s="43"/>
      <c r="C6647" s="272" t="s">
        <v>2194</v>
      </c>
      <c r="D6647" s="272" t="s">
        <v>1890</v>
      </c>
      <c r="E6647" s="272"/>
      <c r="F6647" s="273" t="s">
        <v>10749</v>
      </c>
      <c r="G6647" s="274">
        <v>30762145101</v>
      </c>
      <c r="H6647" s="273" t="s">
        <v>10751</v>
      </c>
      <c r="I6647" s="273" t="s">
        <v>10403</v>
      </c>
      <c r="J6647" s="273" t="s">
        <v>373</v>
      </c>
      <c r="K6647" s="275">
        <v>9.816399999999998</v>
      </c>
      <c r="L6647" s="275">
        <v>9.816399999999998</v>
      </c>
      <c r="M6647" s="275">
        <v>9.5433000000000003</v>
      </c>
      <c r="N6647" s="276">
        <v>2.7820789698871047</v>
      </c>
      <c r="O6647" s="273"/>
      <c r="P6647" s="273"/>
      <c r="Q6647" s="43"/>
    </row>
    <row r="6648" spans="1:17">
      <c r="A6648" s="271">
        <v>6645</v>
      </c>
      <c r="B6648" s="43"/>
      <c r="C6648" s="272" t="s">
        <v>2194</v>
      </c>
      <c r="D6648" s="272" t="s">
        <v>1890</v>
      </c>
      <c r="E6648" s="272"/>
      <c r="F6648" s="273" t="s">
        <v>10749</v>
      </c>
      <c r="G6648" s="274">
        <v>30762145104</v>
      </c>
      <c r="H6648" s="273" t="s">
        <v>10752</v>
      </c>
      <c r="I6648" s="273" t="s">
        <v>1298</v>
      </c>
      <c r="J6648" s="273" t="s">
        <v>373</v>
      </c>
      <c r="K6648" s="275">
        <v>2.8200999999999987</v>
      </c>
      <c r="L6648" s="275">
        <v>2.8200999999999987</v>
      </c>
      <c r="M6648" s="275">
        <v>2.789699999999999</v>
      </c>
      <c r="N6648" s="276">
        <v>1.0779759582993431</v>
      </c>
      <c r="O6648" s="273"/>
      <c r="P6648" s="273"/>
      <c r="Q6648" s="43"/>
    </row>
    <row r="6649" spans="1:17">
      <c r="A6649" s="271">
        <v>6646</v>
      </c>
      <c r="B6649" s="43"/>
      <c r="C6649" s="272" t="s">
        <v>2194</v>
      </c>
      <c r="D6649" s="272" t="s">
        <v>1890</v>
      </c>
      <c r="E6649" s="272"/>
      <c r="F6649" s="273" t="s">
        <v>10749</v>
      </c>
      <c r="G6649" s="274">
        <v>30762145103</v>
      </c>
      <c r="H6649" s="273" t="s">
        <v>10753</v>
      </c>
      <c r="I6649" s="273" t="s">
        <v>10403</v>
      </c>
      <c r="J6649" s="273" t="s">
        <v>373</v>
      </c>
      <c r="K6649" s="275">
        <v>5.3626999999999994</v>
      </c>
      <c r="L6649" s="275">
        <v>5.3626999999999994</v>
      </c>
      <c r="M6649" s="275">
        <v>5.218</v>
      </c>
      <c r="N6649" s="276">
        <v>2.6982676636768681</v>
      </c>
      <c r="O6649" s="273"/>
      <c r="P6649" s="273"/>
      <c r="Q6649" s="43"/>
    </row>
    <row r="6650" spans="1:17">
      <c r="A6650" s="271">
        <v>6647</v>
      </c>
      <c r="B6650" s="43"/>
      <c r="C6650" s="272" t="s">
        <v>2194</v>
      </c>
      <c r="D6650" s="272" t="s">
        <v>1890</v>
      </c>
      <c r="E6650" s="272"/>
      <c r="F6650" s="273" t="s">
        <v>10749</v>
      </c>
      <c r="G6650" s="274">
        <v>30762145105</v>
      </c>
      <c r="H6650" s="273" t="s">
        <v>10754</v>
      </c>
      <c r="I6650" s="273" t="s">
        <v>10403</v>
      </c>
      <c r="J6650" s="273" t="s">
        <v>373</v>
      </c>
      <c r="K6650" s="275">
        <v>13.872100000000012</v>
      </c>
      <c r="L6650" s="275">
        <v>13.872100000000012</v>
      </c>
      <c r="M6650" s="275">
        <v>13.495000000000001</v>
      </c>
      <c r="N6650" s="276">
        <v>2.7184060091839792</v>
      </c>
      <c r="O6650" s="273"/>
      <c r="P6650" s="273"/>
      <c r="Q6650" s="43"/>
    </row>
    <row r="6651" spans="1:17">
      <c r="A6651" s="271">
        <v>6648</v>
      </c>
      <c r="B6651" s="43"/>
      <c r="C6651" s="272" t="s">
        <v>2194</v>
      </c>
      <c r="D6651" s="272" t="s">
        <v>1890</v>
      </c>
      <c r="E6651" s="272"/>
      <c r="F6651" s="273" t="s">
        <v>10755</v>
      </c>
      <c r="G6651" s="274">
        <v>30761215101</v>
      </c>
      <c r="H6651" s="273" t="s">
        <v>10756</v>
      </c>
      <c r="I6651" s="273" t="s">
        <v>10403</v>
      </c>
      <c r="J6651" s="273" t="s">
        <v>373</v>
      </c>
      <c r="K6651" s="275">
        <v>13.614000000000001</v>
      </c>
      <c r="L6651" s="275">
        <v>13.614000000000001</v>
      </c>
      <c r="M6651" s="275">
        <v>13.238</v>
      </c>
      <c r="N6651" s="276">
        <v>2.7618627883061642</v>
      </c>
      <c r="O6651" s="273"/>
      <c r="P6651" s="273"/>
      <c r="Q6651" s="43"/>
    </row>
    <row r="6652" spans="1:17">
      <c r="A6652" s="271">
        <v>6649</v>
      </c>
      <c r="B6652" s="43"/>
      <c r="C6652" s="272" t="s">
        <v>2194</v>
      </c>
      <c r="D6652" s="272" t="s">
        <v>1890</v>
      </c>
      <c r="E6652" s="272"/>
      <c r="F6652" s="273" t="s">
        <v>10755</v>
      </c>
      <c r="G6652" s="274">
        <v>30761215103</v>
      </c>
      <c r="H6652" s="273" t="s">
        <v>10757</v>
      </c>
      <c r="I6652" s="273" t="s">
        <v>10403</v>
      </c>
      <c r="J6652" s="273" t="s">
        <v>373</v>
      </c>
      <c r="K6652" s="275">
        <v>10.913</v>
      </c>
      <c r="L6652" s="275">
        <v>10.913</v>
      </c>
      <c r="M6652" s="275">
        <v>10.614000000000001</v>
      </c>
      <c r="N6652" s="276">
        <v>2.739851553193434</v>
      </c>
      <c r="O6652" s="273"/>
      <c r="P6652" s="273"/>
      <c r="Q6652" s="43"/>
    </row>
    <row r="6653" spans="1:17">
      <c r="A6653" s="271">
        <v>6650</v>
      </c>
      <c r="B6653" s="43"/>
      <c r="C6653" s="272" t="s">
        <v>2194</v>
      </c>
      <c r="D6653" s="272" t="s">
        <v>1890</v>
      </c>
      <c r="E6653" s="272"/>
      <c r="F6653" s="273" t="s">
        <v>10755</v>
      </c>
      <c r="G6653" s="274">
        <v>30761215102</v>
      </c>
      <c r="H6653" s="273" t="s">
        <v>10758</v>
      </c>
      <c r="I6653" s="273" t="s">
        <v>10403</v>
      </c>
      <c r="J6653" s="273" t="s">
        <v>373</v>
      </c>
      <c r="K6653" s="275">
        <v>19.809000000000001</v>
      </c>
      <c r="L6653" s="275">
        <v>19.809000000000001</v>
      </c>
      <c r="M6653" s="275">
        <v>19.268999999999998</v>
      </c>
      <c r="N6653" s="276">
        <v>2.7260336210813403</v>
      </c>
      <c r="O6653" s="273"/>
      <c r="P6653" s="273"/>
      <c r="Q6653" s="43"/>
    </row>
    <row r="6654" spans="1:17">
      <c r="A6654" s="271">
        <v>6651</v>
      </c>
      <c r="B6654" s="43"/>
      <c r="C6654" s="272" t="s">
        <v>2194</v>
      </c>
      <c r="D6654" s="272" t="s">
        <v>1890</v>
      </c>
      <c r="E6654" s="272"/>
      <c r="F6654" s="273" t="s">
        <v>10755</v>
      </c>
      <c r="G6654" s="274">
        <v>30761215105</v>
      </c>
      <c r="H6654" s="273" t="s">
        <v>10759</v>
      </c>
      <c r="I6654" s="273" t="s">
        <v>10403</v>
      </c>
      <c r="J6654" s="273" t="s">
        <v>373</v>
      </c>
      <c r="K6654" s="275">
        <v>3.9091999999999971</v>
      </c>
      <c r="L6654" s="275">
        <v>3.9091999999999971</v>
      </c>
      <c r="M6654" s="275">
        <v>3.7989999999999999</v>
      </c>
      <c r="N6654" s="276">
        <v>2.8189910979227788</v>
      </c>
      <c r="O6654" s="273"/>
      <c r="P6654" s="273"/>
      <c r="Q6654" s="43"/>
    </row>
    <row r="6655" spans="1:17">
      <c r="A6655" s="271">
        <v>6652</v>
      </c>
      <c r="B6655" s="43"/>
      <c r="C6655" s="272" t="s">
        <v>2469</v>
      </c>
      <c r="D6655" s="272" t="s">
        <v>2469</v>
      </c>
      <c r="E6655" s="272"/>
      <c r="F6655" s="273" t="s">
        <v>10760</v>
      </c>
      <c r="G6655" s="274">
        <v>30812256101</v>
      </c>
      <c r="H6655" s="273" t="s">
        <v>10761</v>
      </c>
      <c r="I6655" s="273" t="s">
        <v>9864</v>
      </c>
      <c r="J6655" s="273" t="s">
        <v>373</v>
      </c>
      <c r="K6655" s="275">
        <v>5.298</v>
      </c>
      <c r="L6655" s="275">
        <v>5.298</v>
      </c>
      <c r="M6655" s="275">
        <v>5.1321999999999992</v>
      </c>
      <c r="N6655" s="276">
        <v>3.1294828237070749</v>
      </c>
      <c r="O6655" s="273"/>
      <c r="P6655" s="273"/>
      <c r="Q6655" s="43"/>
    </row>
    <row r="6656" spans="1:17">
      <c r="A6656" s="271">
        <v>6653</v>
      </c>
      <c r="B6656" s="43"/>
      <c r="C6656" s="272" t="s">
        <v>2469</v>
      </c>
      <c r="D6656" s="272" t="s">
        <v>2469</v>
      </c>
      <c r="E6656" s="272"/>
      <c r="F6656" s="273" t="s">
        <v>10760</v>
      </c>
      <c r="G6656" s="274">
        <v>30812256103</v>
      </c>
      <c r="H6656" s="273" t="s">
        <v>10762</v>
      </c>
      <c r="I6656" s="273" t="s">
        <v>9895</v>
      </c>
      <c r="J6656" s="273" t="s">
        <v>373</v>
      </c>
      <c r="K6656" s="275">
        <v>9.370000000000001</v>
      </c>
      <c r="L6656" s="275">
        <v>9.370000000000001</v>
      </c>
      <c r="M6656" s="275">
        <v>9.0949999999999989</v>
      </c>
      <c r="N6656" s="276">
        <v>2.9348986125934053</v>
      </c>
      <c r="O6656" s="273"/>
      <c r="P6656" s="273"/>
      <c r="Q6656" s="43"/>
    </row>
    <row r="6657" spans="1:17">
      <c r="A6657" s="271">
        <v>6654</v>
      </c>
      <c r="B6657" s="43"/>
      <c r="C6657" s="272" t="s">
        <v>2469</v>
      </c>
      <c r="D6657" s="272" t="s">
        <v>2469</v>
      </c>
      <c r="E6657" s="272"/>
      <c r="F6657" s="273" t="s">
        <v>10760</v>
      </c>
      <c r="G6657" s="274">
        <v>30812256102</v>
      </c>
      <c r="H6657" s="273" t="s">
        <v>10763</v>
      </c>
      <c r="I6657" s="273" t="s">
        <v>9895</v>
      </c>
      <c r="J6657" s="273" t="s">
        <v>373</v>
      </c>
      <c r="K6657" s="275">
        <v>19.537000000000003</v>
      </c>
      <c r="L6657" s="275">
        <v>19.537000000000003</v>
      </c>
      <c r="M6657" s="275">
        <v>18.965800000000002</v>
      </c>
      <c r="N6657" s="276">
        <v>2.9236832676460098</v>
      </c>
      <c r="O6657" s="273"/>
      <c r="P6657" s="273"/>
      <c r="Q6657" s="43"/>
    </row>
    <row r="6658" spans="1:17">
      <c r="A6658" s="271">
        <v>6655</v>
      </c>
      <c r="B6658" s="43"/>
      <c r="C6658" s="272" t="s">
        <v>2469</v>
      </c>
      <c r="D6658" s="272" t="s">
        <v>2469</v>
      </c>
      <c r="E6658" s="272"/>
      <c r="F6658" s="273" t="s">
        <v>10760</v>
      </c>
      <c r="G6658" s="274">
        <v>30812256105</v>
      </c>
      <c r="H6658" s="273" t="s">
        <v>10764</v>
      </c>
      <c r="I6658" s="273" t="s">
        <v>9895</v>
      </c>
      <c r="J6658" s="273" t="s">
        <v>373</v>
      </c>
      <c r="K6658" s="275">
        <v>14.479000000000001</v>
      </c>
      <c r="L6658" s="275">
        <v>14.479000000000001</v>
      </c>
      <c r="M6658" s="275">
        <v>14.058899999999998</v>
      </c>
      <c r="N6658" s="276">
        <v>2.9014434698529126</v>
      </c>
      <c r="O6658" s="273"/>
      <c r="P6658" s="273"/>
      <c r="Q6658" s="43"/>
    </row>
    <row r="6659" spans="1:17">
      <c r="A6659" s="271">
        <v>6656</v>
      </c>
      <c r="B6659" s="43"/>
      <c r="C6659" s="272" t="s">
        <v>2469</v>
      </c>
      <c r="D6659" s="272" t="s">
        <v>2469</v>
      </c>
      <c r="E6659" s="272"/>
      <c r="F6659" s="273" t="s">
        <v>10760</v>
      </c>
      <c r="G6659" s="274">
        <v>30812256104</v>
      </c>
      <c r="H6659" s="273" t="s">
        <v>10765</v>
      </c>
      <c r="I6659" s="273" t="s">
        <v>9864</v>
      </c>
      <c r="J6659" s="273" t="s">
        <v>373</v>
      </c>
      <c r="K6659" s="275">
        <v>14.965</v>
      </c>
      <c r="L6659" s="275">
        <v>14.965</v>
      </c>
      <c r="M6659" s="275">
        <v>14.5623</v>
      </c>
      <c r="N6659" s="276">
        <v>2.690945539592378</v>
      </c>
      <c r="O6659" s="273"/>
      <c r="P6659" s="273"/>
      <c r="Q6659" s="43"/>
    </row>
    <row r="6660" spans="1:17">
      <c r="A6660" s="271">
        <v>6657</v>
      </c>
      <c r="B6660" s="43"/>
      <c r="C6660" s="272" t="s">
        <v>2469</v>
      </c>
      <c r="D6660" s="272" t="s">
        <v>2469</v>
      </c>
      <c r="E6660" s="272"/>
      <c r="F6660" s="273" t="s">
        <v>10766</v>
      </c>
      <c r="G6660" s="274">
        <v>30811155102</v>
      </c>
      <c r="H6660" s="273" t="s">
        <v>10761</v>
      </c>
      <c r="I6660" s="273" t="s">
        <v>9864</v>
      </c>
      <c r="J6660" s="273" t="s">
        <v>373</v>
      </c>
      <c r="K6660" s="275">
        <v>8.84544</v>
      </c>
      <c r="L6660" s="275">
        <v>8.84544</v>
      </c>
      <c r="M6660" s="275">
        <v>8.5949999999999989</v>
      </c>
      <c r="N6660" s="276">
        <v>2.8312893423052001</v>
      </c>
      <c r="O6660" s="273"/>
      <c r="P6660" s="273"/>
      <c r="Q6660" s="43"/>
    </row>
    <row r="6661" spans="1:17">
      <c r="A6661" s="271">
        <v>6658</v>
      </c>
      <c r="B6661" s="43"/>
      <c r="C6661" s="272" t="s">
        <v>2469</v>
      </c>
      <c r="D6661" s="272" t="s">
        <v>2469</v>
      </c>
      <c r="E6661" s="272"/>
      <c r="F6661" s="273" t="s">
        <v>10766</v>
      </c>
      <c r="G6661" s="274">
        <v>30811155107</v>
      </c>
      <c r="H6661" s="273" t="s">
        <v>10767</v>
      </c>
      <c r="I6661" s="273" t="s">
        <v>9864</v>
      </c>
      <c r="J6661" s="273" t="s">
        <v>373</v>
      </c>
      <c r="K6661" s="275">
        <v>16.970399999999998</v>
      </c>
      <c r="L6661" s="275">
        <v>16.970399999999998</v>
      </c>
      <c r="M6661" s="275">
        <v>16.481000000000002</v>
      </c>
      <c r="N6661" s="276">
        <v>2.8838448121434754</v>
      </c>
      <c r="O6661" s="273"/>
      <c r="P6661" s="273"/>
      <c r="Q6661" s="43"/>
    </row>
    <row r="6662" spans="1:17">
      <c r="A6662" s="271">
        <v>6659</v>
      </c>
      <c r="B6662" s="43"/>
      <c r="C6662" s="272" t="s">
        <v>2469</v>
      </c>
      <c r="D6662" s="272" t="s">
        <v>2469</v>
      </c>
      <c r="E6662" s="272"/>
      <c r="F6662" s="273" t="s">
        <v>10766</v>
      </c>
      <c r="G6662" s="274">
        <v>30811155106</v>
      </c>
      <c r="H6662" s="273" t="s">
        <v>10768</v>
      </c>
      <c r="I6662" s="273" t="s">
        <v>9864</v>
      </c>
      <c r="J6662" s="273" t="s">
        <v>373</v>
      </c>
      <c r="K6662" s="275">
        <v>22.9968</v>
      </c>
      <c r="L6662" s="275">
        <v>22.9968</v>
      </c>
      <c r="M6662" s="275">
        <v>22.375799999999998</v>
      </c>
      <c r="N6662" s="276">
        <v>2.7003757044458454</v>
      </c>
      <c r="O6662" s="273"/>
      <c r="P6662" s="273"/>
      <c r="Q6662" s="43"/>
    </row>
    <row r="6663" spans="1:17">
      <c r="A6663" s="271">
        <v>6660</v>
      </c>
      <c r="B6663" s="43"/>
      <c r="C6663" s="272" t="s">
        <v>2469</v>
      </c>
      <c r="D6663" s="272" t="s">
        <v>2469</v>
      </c>
      <c r="E6663" s="272"/>
      <c r="F6663" s="273" t="s">
        <v>10766</v>
      </c>
      <c r="G6663" s="274">
        <v>30811155103</v>
      </c>
      <c r="H6663" s="273" t="s">
        <v>10769</v>
      </c>
      <c r="I6663" s="273" t="s">
        <v>9864</v>
      </c>
      <c r="J6663" s="273" t="s">
        <v>373</v>
      </c>
      <c r="K6663" s="275">
        <v>10.677200000000012</v>
      </c>
      <c r="L6663" s="275">
        <v>10.677200000000012</v>
      </c>
      <c r="M6663" s="275">
        <v>10.3752</v>
      </c>
      <c r="N6663" s="276">
        <v>2.8284568988125325</v>
      </c>
      <c r="O6663" s="273"/>
      <c r="P6663" s="273"/>
      <c r="Q6663" s="43"/>
    </row>
    <row r="6664" spans="1:17">
      <c r="A6664" s="271">
        <v>6661</v>
      </c>
      <c r="B6664" s="43"/>
      <c r="C6664" s="272" t="s">
        <v>2469</v>
      </c>
      <c r="D6664" s="272" t="s">
        <v>2469</v>
      </c>
      <c r="E6664" s="272"/>
      <c r="F6664" s="273" t="s">
        <v>10766</v>
      </c>
      <c r="G6664" s="274">
        <v>30811155101</v>
      </c>
      <c r="H6664" s="273" t="s">
        <v>10770</v>
      </c>
      <c r="I6664" s="273" t="s">
        <v>9895</v>
      </c>
      <c r="J6664" s="273" t="s">
        <v>373</v>
      </c>
      <c r="K6664" s="275">
        <v>4.5470000000000006</v>
      </c>
      <c r="L6664" s="275">
        <v>4.5470000000000006</v>
      </c>
      <c r="M6664" s="275">
        <v>4.4439000000000002</v>
      </c>
      <c r="N6664" s="276">
        <v>2.2674290741148098</v>
      </c>
      <c r="O6664" s="273"/>
      <c r="P6664" s="273"/>
      <c r="Q6664" s="43"/>
    </row>
    <row r="6665" spans="1:17">
      <c r="A6665" s="271">
        <v>6662</v>
      </c>
      <c r="B6665" s="43"/>
      <c r="C6665" s="272" t="s">
        <v>2469</v>
      </c>
      <c r="D6665" s="272" t="s">
        <v>2469</v>
      </c>
      <c r="E6665" s="272"/>
      <c r="F6665" s="273" t="s">
        <v>10766</v>
      </c>
      <c r="G6665" s="274">
        <v>30811155105</v>
      </c>
      <c r="H6665" s="273" t="s">
        <v>10771</v>
      </c>
      <c r="I6665" s="273" t="s">
        <v>9895</v>
      </c>
      <c r="J6665" s="273" t="s">
        <v>373</v>
      </c>
      <c r="K6665" s="275">
        <v>6.0640800000000006</v>
      </c>
      <c r="L6665" s="275">
        <v>6.0640800000000006</v>
      </c>
      <c r="M6665" s="275">
        <v>5.9188000000000001</v>
      </c>
      <c r="N6665" s="276">
        <v>2.3957467579583467</v>
      </c>
      <c r="O6665" s="273"/>
      <c r="P6665" s="273"/>
      <c r="Q6665" s="43"/>
    </row>
    <row r="6666" spans="1:17">
      <c r="A6666" s="271">
        <v>6663</v>
      </c>
      <c r="B6666" s="43"/>
      <c r="C6666" s="272" t="s">
        <v>2469</v>
      </c>
      <c r="D6666" s="272" t="s">
        <v>2469</v>
      </c>
      <c r="E6666" s="272"/>
      <c r="F6666" s="273" t="s">
        <v>10766</v>
      </c>
      <c r="G6666" s="274">
        <v>30811155104</v>
      </c>
      <c r="H6666" s="273" t="s">
        <v>10772</v>
      </c>
      <c r="I6666" s="273" t="s">
        <v>9895</v>
      </c>
      <c r="J6666" s="273" t="s">
        <v>373</v>
      </c>
      <c r="K6666" s="275">
        <v>7.8703939999999672</v>
      </c>
      <c r="L6666" s="275">
        <v>7.8703939999999672</v>
      </c>
      <c r="M6666" s="275">
        <v>7.609</v>
      </c>
      <c r="N6666" s="276">
        <v>3.3212314402553207</v>
      </c>
      <c r="O6666" s="273"/>
      <c r="P6666" s="273"/>
      <c r="Q6666" s="43"/>
    </row>
    <row r="6667" spans="1:17">
      <c r="A6667" s="271">
        <v>6664</v>
      </c>
      <c r="B6667" s="43"/>
      <c r="C6667" s="272" t="s">
        <v>2469</v>
      </c>
      <c r="D6667" s="272" t="s">
        <v>2469</v>
      </c>
      <c r="E6667" s="272"/>
      <c r="F6667" s="273" t="s">
        <v>10766</v>
      </c>
      <c r="G6667" s="274">
        <v>30811155108</v>
      </c>
      <c r="H6667" s="273" t="s">
        <v>10773</v>
      </c>
      <c r="I6667" s="273" t="s">
        <v>9864</v>
      </c>
      <c r="J6667" s="273" t="s">
        <v>373</v>
      </c>
      <c r="K6667" s="275">
        <v>8.1820800000000009</v>
      </c>
      <c r="L6667" s="275">
        <v>8.1820800000000009</v>
      </c>
      <c r="M6667" s="275">
        <v>7.9599999999999991</v>
      </c>
      <c r="N6667" s="276">
        <v>2.7142242559349432</v>
      </c>
      <c r="O6667" s="273"/>
      <c r="P6667" s="273"/>
      <c r="Q6667" s="43"/>
    </row>
    <row r="6668" spans="1:17">
      <c r="A6668" s="271">
        <v>6665</v>
      </c>
      <c r="B6668" s="43"/>
      <c r="C6668" s="272" t="s">
        <v>2469</v>
      </c>
      <c r="D6668" s="272" t="s">
        <v>10774</v>
      </c>
      <c r="E6668" s="272"/>
      <c r="F6668" s="273" t="s">
        <v>10775</v>
      </c>
      <c r="G6668" s="274">
        <v>30814715104</v>
      </c>
      <c r="H6668" s="273" t="s">
        <v>10776</v>
      </c>
      <c r="I6668" s="273" t="s">
        <v>9895</v>
      </c>
      <c r="J6668" s="273" t="s">
        <v>373</v>
      </c>
      <c r="K6668" s="275">
        <v>2.59</v>
      </c>
      <c r="L6668" s="275">
        <v>2.59</v>
      </c>
      <c r="M6668" s="275">
        <v>2.5249999999999999</v>
      </c>
      <c r="N6668" s="276">
        <v>2.5096525096525077</v>
      </c>
      <c r="O6668" s="273"/>
      <c r="P6668" s="273"/>
      <c r="Q6668" s="43"/>
    </row>
    <row r="6669" spans="1:17">
      <c r="A6669" s="271">
        <v>6666</v>
      </c>
      <c r="B6669" s="43"/>
      <c r="C6669" s="272" t="s">
        <v>2469</v>
      </c>
      <c r="D6669" s="272" t="s">
        <v>2469</v>
      </c>
      <c r="E6669" s="272"/>
      <c r="F6669" s="273" t="s">
        <v>10775</v>
      </c>
      <c r="G6669" s="274">
        <v>30814715102</v>
      </c>
      <c r="H6669" s="273" t="s">
        <v>10777</v>
      </c>
      <c r="I6669" s="273" t="s">
        <v>9864</v>
      </c>
      <c r="J6669" s="273" t="s">
        <v>373</v>
      </c>
      <c r="K6669" s="275">
        <v>8.0392000000000703</v>
      </c>
      <c r="L6669" s="275">
        <v>8.0392000000000703</v>
      </c>
      <c r="M6669" s="275">
        <v>7.83</v>
      </c>
      <c r="N6669" s="276">
        <v>2.6022489799988606</v>
      </c>
      <c r="O6669" s="273"/>
      <c r="P6669" s="273"/>
      <c r="Q6669" s="43"/>
    </row>
    <row r="6670" spans="1:17">
      <c r="A6670" s="271">
        <v>6667</v>
      </c>
      <c r="B6670" s="43"/>
      <c r="C6670" s="272" t="s">
        <v>2469</v>
      </c>
      <c r="D6670" s="272" t="s">
        <v>2469</v>
      </c>
      <c r="E6670" s="272"/>
      <c r="F6670" s="273" t="s">
        <v>10775</v>
      </c>
      <c r="G6670" s="274">
        <v>30814715101</v>
      </c>
      <c r="H6670" s="273" t="s">
        <v>10778</v>
      </c>
      <c r="I6670" s="273" t="s">
        <v>9895</v>
      </c>
      <c r="J6670" s="273" t="s">
        <v>373</v>
      </c>
      <c r="K6670" s="275">
        <v>6.6708999999999943</v>
      </c>
      <c r="L6670" s="275">
        <v>6.6708999999999943</v>
      </c>
      <c r="M6670" s="275">
        <v>6.5497999999999994</v>
      </c>
      <c r="N6670" s="276">
        <v>1.8153472544933213</v>
      </c>
      <c r="O6670" s="273"/>
      <c r="P6670" s="273"/>
      <c r="Q6670" s="43"/>
    </row>
    <row r="6671" spans="1:17">
      <c r="A6671" s="271">
        <v>6668</v>
      </c>
      <c r="B6671" s="43"/>
      <c r="C6671" s="272" t="s">
        <v>2469</v>
      </c>
      <c r="D6671" s="272" t="s">
        <v>2469</v>
      </c>
      <c r="E6671" s="272"/>
      <c r="F6671" s="273" t="s">
        <v>10775</v>
      </c>
      <c r="G6671" s="274">
        <v>30814715103</v>
      </c>
      <c r="H6671" s="273" t="s">
        <v>10779</v>
      </c>
      <c r="I6671" s="273" t="s">
        <v>9895</v>
      </c>
      <c r="J6671" s="273" t="s">
        <v>373</v>
      </c>
      <c r="K6671" s="275">
        <v>2.4004266000000003</v>
      </c>
      <c r="L6671" s="275">
        <v>2.4004266000000003</v>
      </c>
      <c r="M6671" s="275">
        <v>2.33</v>
      </c>
      <c r="N6671" s="276">
        <v>2.9339201623578166</v>
      </c>
      <c r="O6671" s="273"/>
      <c r="P6671" s="273"/>
      <c r="Q6671" s="43"/>
    </row>
    <row r="6672" spans="1:17">
      <c r="A6672" s="271">
        <v>6669</v>
      </c>
      <c r="B6672" s="43"/>
      <c r="C6672" s="272" t="s">
        <v>2469</v>
      </c>
      <c r="D6672" s="272" t="s">
        <v>10774</v>
      </c>
      <c r="E6672" s="272"/>
      <c r="F6672" s="273" t="s">
        <v>10775</v>
      </c>
      <c r="G6672" s="274">
        <v>30814715105</v>
      </c>
      <c r="H6672" s="273" t="s">
        <v>10780</v>
      </c>
      <c r="I6672" s="273" t="s">
        <v>9895</v>
      </c>
      <c r="J6672" s="273" t="s">
        <v>373</v>
      </c>
      <c r="K6672" s="275">
        <v>2.5781999999999972</v>
      </c>
      <c r="L6672" s="275">
        <v>2.5781999999999972</v>
      </c>
      <c r="M6672" s="275">
        <v>2.5219999999999998</v>
      </c>
      <c r="N6672" s="276">
        <v>2.1798153750677769</v>
      </c>
      <c r="O6672" s="273"/>
      <c r="P6672" s="273"/>
      <c r="Q6672" s="43"/>
    </row>
    <row r="6673" spans="1:17">
      <c r="A6673" s="271">
        <v>6670</v>
      </c>
      <c r="B6673" s="43"/>
      <c r="C6673" s="272" t="s">
        <v>2469</v>
      </c>
      <c r="D6673" s="272" t="s">
        <v>10774</v>
      </c>
      <c r="E6673" s="272"/>
      <c r="F6673" s="273" t="s">
        <v>10781</v>
      </c>
      <c r="G6673" s="274">
        <v>30813425103</v>
      </c>
      <c r="H6673" s="273" t="s">
        <v>10763</v>
      </c>
      <c r="I6673" s="273" t="s">
        <v>9864</v>
      </c>
      <c r="J6673" s="273" t="s">
        <v>373</v>
      </c>
      <c r="K6673" s="275">
        <v>15.400799999999908</v>
      </c>
      <c r="L6673" s="275">
        <v>15.400799999999908</v>
      </c>
      <c r="M6673" s="275">
        <v>14.860699999999998</v>
      </c>
      <c r="N6673" s="276">
        <v>3.5069606773668465</v>
      </c>
      <c r="O6673" s="273"/>
      <c r="P6673" s="273"/>
      <c r="Q6673" s="43"/>
    </row>
    <row r="6674" spans="1:17">
      <c r="A6674" s="271">
        <v>6671</v>
      </c>
      <c r="B6674" s="43"/>
      <c r="C6674" s="272" t="s">
        <v>2469</v>
      </c>
      <c r="D6674" s="272" t="s">
        <v>10774</v>
      </c>
      <c r="E6674" s="272"/>
      <c r="F6674" s="273" t="s">
        <v>10781</v>
      </c>
      <c r="G6674" s="274">
        <v>30813425104</v>
      </c>
      <c r="H6674" s="273" t="s">
        <v>10782</v>
      </c>
      <c r="I6674" s="273" t="s">
        <v>9895</v>
      </c>
      <c r="J6674" s="273" t="s">
        <v>373</v>
      </c>
      <c r="K6674" s="275">
        <v>7.0973999999999968</v>
      </c>
      <c r="L6674" s="275">
        <v>7.0973999999999968</v>
      </c>
      <c r="M6674" s="275">
        <v>6.8896999999999995</v>
      </c>
      <c r="N6674" s="276">
        <v>2.9264237608137829</v>
      </c>
      <c r="O6674" s="273"/>
      <c r="P6674" s="273"/>
      <c r="Q6674" s="43"/>
    </row>
    <row r="6675" spans="1:17">
      <c r="A6675" s="271">
        <v>6672</v>
      </c>
      <c r="B6675" s="43"/>
      <c r="C6675" s="272" t="s">
        <v>2469</v>
      </c>
      <c r="D6675" s="272" t="s">
        <v>10774</v>
      </c>
      <c r="E6675" s="272"/>
      <c r="F6675" s="273" t="s">
        <v>10781</v>
      </c>
      <c r="G6675" s="274">
        <v>30813425102</v>
      </c>
      <c r="H6675" s="273" t="s">
        <v>10783</v>
      </c>
      <c r="I6675" s="273" t="s">
        <v>9895</v>
      </c>
      <c r="J6675" s="273" t="s">
        <v>373</v>
      </c>
      <c r="K6675" s="275">
        <v>7.3311999999999822</v>
      </c>
      <c r="L6675" s="275">
        <v>7.3311999999999822</v>
      </c>
      <c r="M6675" s="275">
        <v>7.1448</v>
      </c>
      <c r="N6675" s="276">
        <v>2.5425578350063098</v>
      </c>
      <c r="O6675" s="273"/>
      <c r="P6675" s="273"/>
      <c r="Q6675" s="43"/>
    </row>
    <row r="6676" spans="1:17">
      <c r="A6676" s="271">
        <v>6673</v>
      </c>
      <c r="B6676" s="43"/>
      <c r="C6676" s="272" t="s">
        <v>2469</v>
      </c>
      <c r="D6676" s="272" t="s">
        <v>10774</v>
      </c>
      <c r="E6676" s="272"/>
      <c r="F6676" s="273" t="s">
        <v>10781</v>
      </c>
      <c r="G6676" s="274">
        <v>30813425105</v>
      </c>
      <c r="H6676" s="273" t="s">
        <v>10784</v>
      </c>
      <c r="I6676" s="273" t="s">
        <v>9895</v>
      </c>
      <c r="J6676" s="273" t="s">
        <v>373</v>
      </c>
      <c r="K6676" s="275">
        <v>3.2472000000000047</v>
      </c>
      <c r="L6676" s="275">
        <v>3.2472000000000047</v>
      </c>
      <c r="M6676" s="275">
        <v>3.1539000000000001</v>
      </c>
      <c r="N6676" s="276">
        <v>2.873244641537462</v>
      </c>
      <c r="O6676" s="273"/>
      <c r="P6676" s="273"/>
      <c r="Q6676" s="43"/>
    </row>
    <row r="6677" spans="1:17">
      <c r="A6677" s="271">
        <v>6674</v>
      </c>
      <c r="B6677" s="43"/>
      <c r="C6677" s="272" t="s">
        <v>2469</v>
      </c>
      <c r="D6677" s="272" t="s">
        <v>10774</v>
      </c>
      <c r="E6677" s="272"/>
      <c r="F6677" s="273" t="s">
        <v>10781</v>
      </c>
      <c r="G6677" s="274">
        <v>30813425101</v>
      </c>
      <c r="H6677" s="273" t="s">
        <v>10785</v>
      </c>
      <c r="I6677" s="273" t="s">
        <v>9895</v>
      </c>
      <c r="J6677" s="273" t="s">
        <v>373</v>
      </c>
      <c r="K6677" s="275">
        <v>6.6752000000000002</v>
      </c>
      <c r="L6677" s="275">
        <v>6.6752000000000002</v>
      </c>
      <c r="M6677" s="275">
        <v>6.53</v>
      </c>
      <c r="N6677" s="276">
        <v>2.1752157238734418</v>
      </c>
      <c r="O6677" s="273"/>
      <c r="P6677" s="273"/>
      <c r="Q6677" s="43"/>
    </row>
    <row r="6678" spans="1:17">
      <c r="A6678" s="271">
        <v>6675</v>
      </c>
      <c r="B6678" s="43"/>
      <c r="C6678" s="272" t="s">
        <v>2469</v>
      </c>
      <c r="D6678" s="272" t="s">
        <v>2482</v>
      </c>
      <c r="E6678" s="272"/>
      <c r="F6678" s="273" t="s">
        <v>10786</v>
      </c>
      <c r="G6678" s="274">
        <v>30815315104</v>
      </c>
      <c r="H6678" s="273" t="s">
        <v>10787</v>
      </c>
      <c r="I6678" s="273" t="s">
        <v>9895</v>
      </c>
      <c r="J6678" s="273" t="s">
        <v>373</v>
      </c>
      <c r="K6678" s="275">
        <v>6.5922000000000001</v>
      </c>
      <c r="L6678" s="275">
        <v>6.5922000000000001</v>
      </c>
      <c r="M6678" s="275">
        <v>6.4080999999999992</v>
      </c>
      <c r="N6678" s="276">
        <v>2.7926943964078887</v>
      </c>
      <c r="O6678" s="273"/>
      <c r="P6678" s="273"/>
      <c r="Q6678" s="43"/>
    </row>
    <row r="6679" spans="1:17">
      <c r="A6679" s="271">
        <v>6676</v>
      </c>
      <c r="B6679" s="43"/>
      <c r="C6679" s="272" t="s">
        <v>2469</v>
      </c>
      <c r="D6679" s="272" t="s">
        <v>10774</v>
      </c>
      <c r="E6679" s="272"/>
      <c r="F6679" s="273" t="s">
        <v>10786</v>
      </c>
      <c r="G6679" s="274">
        <v>30815315101</v>
      </c>
      <c r="H6679" s="273" t="s">
        <v>10788</v>
      </c>
      <c r="I6679" s="273" t="s">
        <v>9864</v>
      </c>
      <c r="J6679" s="273" t="s">
        <v>373</v>
      </c>
      <c r="K6679" s="275">
        <v>8.6294399999999989</v>
      </c>
      <c r="L6679" s="275">
        <v>8.6294399999999989</v>
      </c>
      <c r="M6679" s="275">
        <v>8.4069000000000003</v>
      </c>
      <c r="N6679" s="276">
        <v>2.5788463677828299</v>
      </c>
      <c r="O6679" s="273"/>
      <c r="P6679" s="273"/>
      <c r="Q6679" s="43"/>
    </row>
    <row r="6680" spans="1:17">
      <c r="A6680" s="271">
        <v>6677</v>
      </c>
      <c r="B6680" s="43"/>
      <c r="C6680" s="272" t="s">
        <v>2469</v>
      </c>
      <c r="D6680" s="272" t="s">
        <v>10774</v>
      </c>
      <c r="E6680" s="272"/>
      <c r="F6680" s="273" t="s">
        <v>10786</v>
      </c>
      <c r="G6680" s="274">
        <v>30815315102</v>
      </c>
      <c r="H6680" s="273" t="s">
        <v>10789</v>
      </c>
      <c r="I6680" s="273" t="s">
        <v>9895</v>
      </c>
      <c r="J6680" s="273" t="s">
        <v>373</v>
      </c>
      <c r="K6680" s="275">
        <v>3.6318000000000028</v>
      </c>
      <c r="L6680" s="275">
        <v>3.6318000000000028</v>
      </c>
      <c r="M6680" s="275">
        <v>3.5482</v>
      </c>
      <c r="N6680" s="276">
        <v>2.3018888705325931</v>
      </c>
      <c r="O6680" s="273"/>
      <c r="P6680" s="273"/>
      <c r="Q6680" s="43"/>
    </row>
    <row r="6681" spans="1:17">
      <c r="A6681" s="271">
        <v>6678</v>
      </c>
      <c r="B6681" s="43"/>
      <c r="C6681" s="272" t="s">
        <v>2469</v>
      </c>
      <c r="D6681" s="272" t="s">
        <v>10774</v>
      </c>
      <c r="E6681" s="272"/>
      <c r="F6681" s="273" t="s">
        <v>10786</v>
      </c>
      <c r="G6681" s="274">
        <v>30815315103</v>
      </c>
      <c r="H6681" s="273" t="s">
        <v>10790</v>
      </c>
      <c r="I6681" s="273" t="s">
        <v>9895</v>
      </c>
      <c r="J6681" s="273" t="s">
        <v>373</v>
      </c>
      <c r="K6681" s="275">
        <v>7.3611400000000007</v>
      </c>
      <c r="L6681" s="275">
        <v>7.3611400000000007</v>
      </c>
      <c r="M6681" s="275">
        <v>7.1872999999999996</v>
      </c>
      <c r="N6681" s="276">
        <v>2.3615907318703497</v>
      </c>
      <c r="O6681" s="273"/>
      <c r="P6681" s="273"/>
      <c r="Q6681" s="43"/>
    </row>
    <row r="6682" spans="1:17">
      <c r="A6682" s="271">
        <v>6679</v>
      </c>
      <c r="B6682" s="43"/>
      <c r="C6682" s="272" t="s">
        <v>2469</v>
      </c>
      <c r="D6682" s="272" t="s">
        <v>10774</v>
      </c>
      <c r="E6682" s="272"/>
      <c r="F6682" s="273" t="s">
        <v>10791</v>
      </c>
      <c r="G6682" s="274">
        <v>30815345101</v>
      </c>
      <c r="H6682" s="273" t="s">
        <v>10792</v>
      </c>
      <c r="I6682" s="273" t="s">
        <v>9895</v>
      </c>
      <c r="J6682" s="273" t="s">
        <v>373</v>
      </c>
      <c r="K6682" s="275">
        <v>5.2311600000000036</v>
      </c>
      <c r="L6682" s="275">
        <v>5.2311600000000036</v>
      </c>
      <c r="M6682" s="275">
        <v>5.1356000000000002</v>
      </c>
      <c r="N6682" s="276">
        <v>1.826745884278121</v>
      </c>
      <c r="O6682" s="273"/>
      <c r="P6682" s="273"/>
      <c r="Q6682" s="43"/>
    </row>
    <row r="6683" spans="1:17">
      <c r="A6683" s="271">
        <v>6680</v>
      </c>
      <c r="B6683" s="43"/>
      <c r="C6683" s="272" t="s">
        <v>2469</v>
      </c>
      <c r="D6683" s="272" t="s">
        <v>10774</v>
      </c>
      <c r="E6683" s="272"/>
      <c r="F6683" s="273" t="s">
        <v>10791</v>
      </c>
      <c r="G6683" s="274">
        <v>30815345102</v>
      </c>
      <c r="H6683" s="273" t="s">
        <v>10793</v>
      </c>
      <c r="I6683" s="273" t="s">
        <v>9895</v>
      </c>
      <c r="J6683" s="273" t="s">
        <v>373</v>
      </c>
      <c r="K6683" s="275">
        <v>2.9494000000000016</v>
      </c>
      <c r="L6683" s="275">
        <v>2.9494000000000016</v>
      </c>
      <c r="M6683" s="275">
        <v>2.8788999999999998</v>
      </c>
      <c r="N6683" s="276">
        <v>2.3903166745779392</v>
      </c>
      <c r="O6683" s="273"/>
      <c r="P6683" s="273"/>
      <c r="Q6683" s="43"/>
    </row>
    <row r="6684" spans="1:17">
      <c r="A6684" s="271">
        <v>6681</v>
      </c>
      <c r="B6684" s="43"/>
      <c r="C6684" s="272" t="s">
        <v>2469</v>
      </c>
      <c r="D6684" s="272" t="s">
        <v>2482</v>
      </c>
      <c r="E6684" s="272"/>
      <c r="F6684" s="273" t="s">
        <v>10794</v>
      </c>
      <c r="G6684" s="274">
        <v>30821136011</v>
      </c>
      <c r="H6684" s="273" t="s">
        <v>10795</v>
      </c>
      <c r="I6684" s="273" t="s">
        <v>9895</v>
      </c>
      <c r="J6684" s="273" t="s">
        <v>373</v>
      </c>
      <c r="K6684" s="275">
        <v>11.398999999999999</v>
      </c>
      <c r="L6684" s="275">
        <v>11.398999999999999</v>
      </c>
      <c r="M6684" s="275">
        <v>11.1198</v>
      </c>
      <c r="N6684" s="276">
        <v>2.4493376611983462</v>
      </c>
      <c r="O6684" s="273"/>
      <c r="P6684" s="273"/>
      <c r="Q6684" s="43"/>
    </row>
    <row r="6685" spans="1:17">
      <c r="A6685" s="271">
        <v>6682</v>
      </c>
      <c r="B6685" s="43"/>
      <c r="C6685" s="272" t="s">
        <v>2469</v>
      </c>
      <c r="D6685" s="272" t="s">
        <v>2482</v>
      </c>
      <c r="E6685" s="272"/>
      <c r="F6685" s="273" t="s">
        <v>10794</v>
      </c>
      <c r="G6685" s="274">
        <v>30821136103</v>
      </c>
      <c r="H6685" s="273" t="s">
        <v>10796</v>
      </c>
      <c r="I6685" s="273" t="s">
        <v>9895</v>
      </c>
      <c r="J6685" s="273" t="s">
        <v>373</v>
      </c>
      <c r="K6685" s="275">
        <v>7.2008000000000001</v>
      </c>
      <c r="L6685" s="275">
        <v>7.2008000000000001</v>
      </c>
      <c r="M6685" s="275">
        <v>7.051965</v>
      </c>
      <c r="N6685" s="276">
        <v>2.0669231196533726</v>
      </c>
      <c r="O6685" s="273"/>
      <c r="P6685" s="273"/>
      <c r="Q6685" s="43"/>
    </row>
    <row r="6686" spans="1:17">
      <c r="A6686" s="271">
        <v>6683</v>
      </c>
      <c r="B6686" s="43"/>
      <c r="C6686" s="272" t="s">
        <v>2469</v>
      </c>
      <c r="D6686" s="272" t="s">
        <v>2482</v>
      </c>
      <c r="E6686" s="272"/>
      <c r="F6686" s="273" t="s">
        <v>10794</v>
      </c>
      <c r="G6686" s="274">
        <v>30821136108</v>
      </c>
      <c r="H6686" s="273" t="s">
        <v>10797</v>
      </c>
      <c r="I6686" s="273" t="s">
        <v>9895</v>
      </c>
      <c r="J6686" s="273" t="s">
        <v>373</v>
      </c>
      <c r="K6686" s="275">
        <v>5.8922000000000203</v>
      </c>
      <c r="L6686" s="275">
        <v>5.8922000000000203</v>
      </c>
      <c r="M6686" s="275">
        <v>5.7518000000000002</v>
      </c>
      <c r="N6686" s="276">
        <v>2.3828111740948983</v>
      </c>
      <c r="O6686" s="273"/>
      <c r="P6686" s="273"/>
      <c r="Q6686" s="43"/>
    </row>
    <row r="6687" spans="1:17">
      <c r="A6687" s="271">
        <v>6684</v>
      </c>
      <c r="B6687" s="43"/>
      <c r="C6687" s="272" t="s">
        <v>2469</v>
      </c>
      <c r="D6687" s="272" t="s">
        <v>2482</v>
      </c>
      <c r="E6687" s="272"/>
      <c r="F6687" s="273" t="s">
        <v>10794</v>
      </c>
      <c r="G6687" s="274">
        <v>30821136109</v>
      </c>
      <c r="H6687" s="273" t="s">
        <v>10798</v>
      </c>
      <c r="I6687" s="273" t="s">
        <v>9864</v>
      </c>
      <c r="J6687" s="273" t="s">
        <v>373</v>
      </c>
      <c r="K6687" s="275">
        <v>23.29439999999996</v>
      </c>
      <c r="L6687" s="275">
        <v>23.29439999999996</v>
      </c>
      <c r="M6687" s="275">
        <v>23.0197</v>
      </c>
      <c r="N6687" s="276">
        <v>1.1792533827871103</v>
      </c>
      <c r="O6687" s="273"/>
      <c r="P6687" s="273"/>
      <c r="Q6687" s="43"/>
    </row>
    <row r="6688" spans="1:17">
      <c r="A6688" s="271">
        <v>6685</v>
      </c>
      <c r="B6688" s="43"/>
      <c r="C6688" s="272" t="s">
        <v>2469</v>
      </c>
      <c r="D6688" s="272" t="s">
        <v>2482</v>
      </c>
      <c r="E6688" s="272"/>
      <c r="F6688" s="273" t="s">
        <v>10794</v>
      </c>
      <c r="G6688" s="274">
        <v>30821136110</v>
      </c>
      <c r="H6688" s="273" t="s">
        <v>10799</v>
      </c>
      <c r="I6688" s="273" t="s">
        <v>9864</v>
      </c>
      <c r="J6688" s="273" t="s">
        <v>373</v>
      </c>
      <c r="K6688" s="275">
        <v>21.818000000000065</v>
      </c>
      <c r="L6688" s="275">
        <v>21.818000000000065</v>
      </c>
      <c r="M6688" s="275">
        <v>21.41</v>
      </c>
      <c r="N6688" s="276">
        <v>1.8700155834634888</v>
      </c>
      <c r="O6688" s="273"/>
      <c r="P6688" s="273"/>
      <c r="Q6688" s="43"/>
    </row>
    <row r="6689" spans="1:17">
      <c r="A6689" s="271">
        <v>6686</v>
      </c>
      <c r="B6689" s="43"/>
      <c r="C6689" s="272" t="s">
        <v>2469</v>
      </c>
      <c r="D6689" s="272" t="s">
        <v>2482</v>
      </c>
      <c r="E6689" s="272"/>
      <c r="F6689" s="273" t="s">
        <v>10794</v>
      </c>
      <c r="G6689" s="274">
        <v>30821136105</v>
      </c>
      <c r="H6689" s="273" t="s">
        <v>10800</v>
      </c>
      <c r="I6689" s="273" t="s">
        <v>9895</v>
      </c>
      <c r="J6689" s="273" t="s">
        <v>373</v>
      </c>
      <c r="K6689" s="275">
        <v>10.61000000000022</v>
      </c>
      <c r="L6689" s="275">
        <v>10.61000000000022</v>
      </c>
      <c r="M6689" s="275">
        <v>10.408999999999999</v>
      </c>
      <c r="N6689" s="276">
        <v>1.8944392082961039</v>
      </c>
      <c r="O6689" s="273"/>
      <c r="P6689" s="273"/>
      <c r="Q6689" s="43"/>
    </row>
    <row r="6690" spans="1:17">
      <c r="A6690" s="271">
        <v>6687</v>
      </c>
      <c r="B6690" s="43"/>
      <c r="C6690" s="272" t="s">
        <v>2469</v>
      </c>
      <c r="D6690" s="272" t="s">
        <v>2482</v>
      </c>
      <c r="E6690" s="272"/>
      <c r="F6690" s="273" t="s">
        <v>10794</v>
      </c>
      <c r="G6690" s="274">
        <v>30821136104</v>
      </c>
      <c r="H6690" s="273" t="s">
        <v>10801</v>
      </c>
      <c r="I6690" s="273" t="s">
        <v>9895</v>
      </c>
      <c r="J6690" s="273" t="s">
        <v>373</v>
      </c>
      <c r="K6690" s="275">
        <v>9.0043999999999649</v>
      </c>
      <c r="L6690" s="275">
        <v>9.0043999999999649</v>
      </c>
      <c r="M6690" s="275">
        <v>8.7820999999999998</v>
      </c>
      <c r="N6690" s="276">
        <v>2.4687930345160805</v>
      </c>
      <c r="O6690" s="273"/>
      <c r="P6690" s="273"/>
      <c r="Q6690" s="43"/>
    </row>
    <row r="6691" spans="1:17">
      <c r="A6691" s="271">
        <v>6688</v>
      </c>
      <c r="B6691" s="43"/>
      <c r="C6691" s="272" t="s">
        <v>2469</v>
      </c>
      <c r="D6691" s="272" t="s">
        <v>2482</v>
      </c>
      <c r="E6691" s="272"/>
      <c r="F6691" s="273" t="s">
        <v>10794</v>
      </c>
      <c r="G6691" s="274">
        <v>30821136107</v>
      </c>
      <c r="H6691" s="273" t="s">
        <v>10802</v>
      </c>
      <c r="I6691" s="273" t="s">
        <v>9895</v>
      </c>
      <c r="J6691" s="273" t="s">
        <v>373</v>
      </c>
      <c r="K6691" s="275">
        <v>4.7841999999998732</v>
      </c>
      <c r="L6691" s="275">
        <v>4.7841999999998732</v>
      </c>
      <c r="M6691" s="275">
        <v>4.6812000000000005</v>
      </c>
      <c r="N6691" s="276">
        <v>2.1529200284243024</v>
      </c>
      <c r="O6691" s="273"/>
      <c r="P6691" s="273"/>
      <c r="Q6691" s="43"/>
    </row>
    <row r="6692" spans="1:17">
      <c r="A6692" s="271">
        <v>6689</v>
      </c>
      <c r="B6692" s="43"/>
      <c r="C6692" s="272" t="s">
        <v>2469</v>
      </c>
      <c r="D6692" s="272" t="s">
        <v>2482</v>
      </c>
      <c r="E6692" s="272"/>
      <c r="F6692" s="273" t="s">
        <v>10794</v>
      </c>
      <c r="G6692" s="274">
        <v>30821136106</v>
      </c>
      <c r="H6692" s="273" t="s">
        <v>10803</v>
      </c>
      <c r="I6692" s="273" t="s">
        <v>9895</v>
      </c>
      <c r="J6692" s="273" t="s">
        <v>373</v>
      </c>
      <c r="K6692" s="275">
        <v>14.69</v>
      </c>
      <c r="L6692" s="275">
        <v>14.69</v>
      </c>
      <c r="M6692" s="275">
        <v>14.329599999999999</v>
      </c>
      <c r="N6692" s="276">
        <v>2.4533696392103495</v>
      </c>
      <c r="O6692" s="273"/>
      <c r="P6692" s="273"/>
      <c r="Q6692" s="43"/>
    </row>
    <row r="6693" spans="1:17">
      <c r="A6693" s="271">
        <v>6690</v>
      </c>
      <c r="B6693" s="43"/>
      <c r="C6693" s="272" t="s">
        <v>2469</v>
      </c>
      <c r="D6693" s="272" t="s">
        <v>2482</v>
      </c>
      <c r="E6693" s="272"/>
      <c r="F6693" s="273" t="s">
        <v>10794</v>
      </c>
      <c r="G6693" s="274">
        <v>30821136102</v>
      </c>
      <c r="H6693" s="273" t="s">
        <v>10804</v>
      </c>
      <c r="I6693" s="273" t="s">
        <v>9895</v>
      </c>
      <c r="J6693" s="273" t="s">
        <v>373</v>
      </c>
      <c r="K6693" s="275">
        <v>6.6132000000000701</v>
      </c>
      <c r="L6693" s="275">
        <v>6.6132000000000701</v>
      </c>
      <c r="M6693" s="275">
        <v>6.4789000000000003</v>
      </c>
      <c r="N6693" s="276">
        <v>2.0307869110274659</v>
      </c>
      <c r="O6693" s="273"/>
      <c r="P6693" s="273"/>
      <c r="Q6693" s="43"/>
    </row>
    <row r="6694" spans="1:17">
      <c r="A6694" s="271">
        <v>6691</v>
      </c>
      <c r="B6694" s="43"/>
      <c r="C6694" s="272" t="s">
        <v>2469</v>
      </c>
      <c r="D6694" s="272" t="s">
        <v>2482</v>
      </c>
      <c r="E6694" s="272"/>
      <c r="F6694" s="273" t="s">
        <v>10805</v>
      </c>
      <c r="G6694" s="274">
        <v>30822315102</v>
      </c>
      <c r="H6694" s="273" t="s">
        <v>10806</v>
      </c>
      <c r="I6694" s="273" t="s">
        <v>9864</v>
      </c>
      <c r="J6694" s="273" t="s">
        <v>373</v>
      </c>
      <c r="K6694" s="275">
        <v>9.5379999999999558</v>
      </c>
      <c r="L6694" s="275">
        <v>9.5379999999999558</v>
      </c>
      <c r="M6694" s="275">
        <v>9.2800999999999991</v>
      </c>
      <c r="N6694" s="276">
        <v>2.7039211574749205</v>
      </c>
      <c r="O6694" s="273"/>
      <c r="P6694" s="273"/>
      <c r="Q6694" s="43"/>
    </row>
    <row r="6695" spans="1:17">
      <c r="A6695" s="271">
        <v>6692</v>
      </c>
      <c r="B6695" s="43"/>
      <c r="C6695" s="272" t="s">
        <v>2469</v>
      </c>
      <c r="D6695" s="272" t="s">
        <v>2482</v>
      </c>
      <c r="E6695" s="272"/>
      <c r="F6695" s="273" t="s">
        <v>10805</v>
      </c>
      <c r="G6695" s="274">
        <v>30822315106</v>
      </c>
      <c r="H6695" s="273" t="s">
        <v>10807</v>
      </c>
      <c r="I6695" s="273" t="s">
        <v>9895</v>
      </c>
      <c r="J6695" s="273" t="s">
        <v>373</v>
      </c>
      <c r="K6695" s="275">
        <v>3.0720000000000001</v>
      </c>
      <c r="L6695" s="275">
        <v>3.0720000000000001</v>
      </c>
      <c r="M6695" s="275">
        <v>3.0182000000000002</v>
      </c>
      <c r="N6695" s="276">
        <v>1.7513020833333286</v>
      </c>
      <c r="O6695" s="273"/>
      <c r="P6695" s="273"/>
      <c r="Q6695" s="43"/>
    </row>
    <row r="6696" spans="1:17">
      <c r="A6696" s="271">
        <v>6693</v>
      </c>
      <c r="B6696" s="43"/>
      <c r="C6696" s="272" t="s">
        <v>2469</v>
      </c>
      <c r="D6696" s="272" t="s">
        <v>2482</v>
      </c>
      <c r="E6696" s="272"/>
      <c r="F6696" s="273" t="s">
        <v>10805</v>
      </c>
      <c r="G6696" s="274">
        <v>30822315103</v>
      </c>
      <c r="H6696" s="273" t="s">
        <v>10808</v>
      </c>
      <c r="I6696" s="273" t="s">
        <v>9895</v>
      </c>
      <c r="J6696" s="273" t="s">
        <v>373</v>
      </c>
      <c r="K6696" s="275">
        <v>4.1830000000001748</v>
      </c>
      <c r="L6696" s="275">
        <v>4.1830000000001748</v>
      </c>
      <c r="M6696" s="275">
        <v>4.0780000000000003</v>
      </c>
      <c r="N6696" s="276">
        <v>2.5101601721293361</v>
      </c>
      <c r="O6696" s="273"/>
      <c r="P6696" s="273"/>
      <c r="Q6696" s="43"/>
    </row>
    <row r="6697" spans="1:17">
      <c r="A6697" s="271">
        <v>6694</v>
      </c>
      <c r="B6697" s="43"/>
      <c r="C6697" s="272" t="s">
        <v>2469</v>
      </c>
      <c r="D6697" s="272" t="s">
        <v>2482</v>
      </c>
      <c r="E6697" s="272"/>
      <c r="F6697" s="273" t="s">
        <v>10805</v>
      </c>
      <c r="G6697" s="274">
        <v>30822315101</v>
      </c>
      <c r="H6697" s="273" t="s">
        <v>10809</v>
      </c>
      <c r="I6697" s="273" t="s">
        <v>9895</v>
      </c>
      <c r="J6697" s="273" t="s">
        <v>373</v>
      </c>
      <c r="K6697" s="275">
        <v>9.5952000000000002</v>
      </c>
      <c r="L6697" s="275">
        <v>9.5952000000000002</v>
      </c>
      <c r="M6697" s="275">
        <v>9.4250000000000007</v>
      </c>
      <c r="N6697" s="276">
        <v>1.7738035684508866</v>
      </c>
      <c r="O6697" s="273"/>
      <c r="P6697" s="273"/>
      <c r="Q6697" s="43"/>
    </row>
    <row r="6698" spans="1:17">
      <c r="A6698" s="271">
        <v>6695</v>
      </c>
      <c r="B6698" s="43"/>
      <c r="C6698" s="272" t="s">
        <v>2469</v>
      </c>
      <c r="D6698" s="272" t="s">
        <v>2482</v>
      </c>
      <c r="E6698" s="272"/>
      <c r="F6698" s="273" t="s">
        <v>10805</v>
      </c>
      <c r="G6698" s="274">
        <v>30822315104</v>
      </c>
      <c r="H6698" s="273" t="s">
        <v>10810</v>
      </c>
      <c r="I6698" s="273" t="s">
        <v>9895</v>
      </c>
      <c r="J6698" s="273" t="s">
        <v>373</v>
      </c>
      <c r="K6698" s="275">
        <v>4.5202399999999994</v>
      </c>
      <c r="L6698" s="275">
        <v>4.5202399999999994</v>
      </c>
      <c r="M6698" s="275">
        <v>4.42</v>
      </c>
      <c r="N6698" s="276">
        <v>2.2175813673610127</v>
      </c>
      <c r="O6698" s="273"/>
      <c r="P6698" s="273"/>
      <c r="Q6698" s="43"/>
    </row>
    <row r="6699" spans="1:17">
      <c r="A6699" s="271">
        <v>6696</v>
      </c>
      <c r="B6699" s="43"/>
      <c r="C6699" s="272" t="s">
        <v>2469</v>
      </c>
      <c r="D6699" s="272" t="s">
        <v>2482</v>
      </c>
      <c r="E6699" s="272"/>
      <c r="F6699" s="273" t="s">
        <v>10805</v>
      </c>
      <c r="G6699" s="274">
        <v>30822315105</v>
      </c>
      <c r="H6699" s="273" t="s">
        <v>10811</v>
      </c>
      <c r="I6699" s="273" t="s">
        <v>9895</v>
      </c>
      <c r="J6699" s="273" t="s">
        <v>373</v>
      </c>
      <c r="K6699" s="275">
        <v>6.1063000000000169</v>
      </c>
      <c r="L6699" s="275">
        <v>6.1063000000000169</v>
      </c>
      <c r="M6699" s="275">
        <v>5.9642999999999997</v>
      </c>
      <c r="N6699" s="276">
        <v>2.3254671404945193</v>
      </c>
      <c r="O6699" s="273"/>
      <c r="P6699" s="273"/>
      <c r="Q6699" s="43"/>
    </row>
    <row r="6700" spans="1:17">
      <c r="A6700" s="271">
        <v>6697</v>
      </c>
      <c r="B6700" s="43"/>
      <c r="C6700" s="272" t="s">
        <v>2469</v>
      </c>
      <c r="D6700" s="272" t="s">
        <v>2482</v>
      </c>
      <c r="E6700" s="272"/>
      <c r="F6700" s="273" t="s">
        <v>10812</v>
      </c>
      <c r="G6700" s="274">
        <v>30822335104</v>
      </c>
      <c r="H6700" s="273" t="s">
        <v>10813</v>
      </c>
      <c r="I6700" s="273" t="s">
        <v>9895</v>
      </c>
      <c r="J6700" s="273" t="s">
        <v>373</v>
      </c>
      <c r="K6700" s="275">
        <v>5.0824000000000016</v>
      </c>
      <c r="L6700" s="275">
        <v>5.0824000000000016</v>
      </c>
      <c r="M6700" s="275">
        <v>4.976</v>
      </c>
      <c r="N6700" s="276">
        <v>2.0934991342673062</v>
      </c>
      <c r="O6700" s="273"/>
      <c r="P6700" s="273"/>
      <c r="Q6700" s="43"/>
    </row>
    <row r="6701" spans="1:17">
      <c r="A6701" s="271">
        <v>6698</v>
      </c>
      <c r="B6701" s="43"/>
      <c r="C6701" s="272" t="s">
        <v>2469</v>
      </c>
      <c r="D6701" s="272" t="s">
        <v>2482</v>
      </c>
      <c r="E6701" s="272"/>
      <c r="F6701" s="273" t="s">
        <v>10812</v>
      </c>
      <c r="G6701" s="274">
        <v>30822335101</v>
      </c>
      <c r="H6701" s="273" t="s">
        <v>10814</v>
      </c>
      <c r="I6701" s="273" t="s">
        <v>9895</v>
      </c>
      <c r="J6701" s="273" t="s">
        <v>373</v>
      </c>
      <c r="K6701" s="275">
        <v>4.5715000000000003</v>
      </c>
      <c r="L6701" s="275">
        <v>4.5715000000000003</v>
      </c>
      <c r="M6701" s="275">
        <v>4.4599000000000002</v>
      </c>
      <c r="N6701" s="276">
        <v>2.441211856064752</v>
      </c>
      <c r="O6701" s="273"/>
      <c r="P6701" s="273"/>
      <c r="Q6701" s="43"/>
    </row>
    <row r="6702" spans="1:17">
      <c r="A6702" s="271">
        <v>6699</v>
      </c>
      <c r="B6702" s="43"/>
      <c r="C6702" s="272" t="s">
        <v>2469</v>
      </c>
      <c r="D6702" s="272" t="s">
        <v>2482</v>
      </c>
      <c r="E6702" s="272"/>
      <c r="F6702" s="273" t="s">
        <v>10812</v>
      </c>
      <c r="G6702" s="274">
        <v>30822335102</v>
      </c>
      <c r="H6702" s="273" t="s">
        <v>10815</v>
      </c>
      <c r="I6702" s="273" t="s">
        <v>9895</v>
      </c>
      <c r="J6702" s="273" t="s">
        <v>373</v>
      </c>
      <c r="K6702" s="275">
        <v>6.9281000000000059</v>
      </c>
      <c r="L6702" s="275">
        <v>6.9281000000000059</v>
      </c>
      <c r="M6702" s="275">
        <v>6.77</v>
      </c>
      <c r="N6702" s="276">
        <v>2.2820109409507112</v>
      </c>
      <c r="O6702" s="273"/>
      <c r="P6702" s="273"/>
      <c r="Q6702" s="43"/>
    </row>
    <row r="6703" spans="1:17">
      <c r="A6703" s="271">
        <v>6700</v>
      </c>
      <c r="B6703" s="43"/>
      <c r="C6703" s="272" t="s">
        <v>2469</v>
      </c>
      <c r="D6703" s="272" t="s">
        <v>2482</v>
      </c>
      <c r="E6703" s="272"/>
      <c r="F6703" s="273" t="s">
        <v>10812</v>
      </c>
      <c r="G6703" s="274">
        <v>30822335103</v>
      </c>
      <c r="H6703" s="273" t="s">
        <v>10816</v>
      </c>
      <c r="I6703" s="273" t="s">
        <v>9895</v>
      </c>
      <c r="J6703" s="273" t="s">
        <v>373</v>
      </c>
      <c r="K6703" s="275">
        <v>4.1840000000000002</v>
      </c>
      <c r="L6703" s="275">
        <v>4.1840000000000002</v>
      </c>
      <c r="M6703" s="275">
        <v>4.0840999999999994</v>
      </c>
      <c r="N6703" s="276">
        <v>2.3876673040153147</v>
      </c>
      <c r="O6703" s="273"/>
      <c r="P6703" s="273"/>
      <c r="Q6703" s="43"/>
    </row>
    <row r="6704" spans="1:17">
      <c r="A6704" s="271">
        <v>6701</v>
      </c>
      <c r="B6704" s="43"/>
      <c r="C6704" s="272" t="s">
        <v>2469</v>
      </c>
      <c r="D6704" s="272" t="s">
        <v>2482</v>
      </c>
      <c r="E6704" s="272"/>
      <c r="F6704" s="273" t="s">
        <v>10817</v>
      </c>
      <c r="G6704" s="274">
        <v>30823525101</v>
      </c>
      <c r="H6704" s="273" t="s">
        <v>10818</v>
      </c>
      <c r="I6704" s="273" t="s">
        <v>9895</v>
      </c>
      <c r="J6704" s="273" t="s">
        <v>373</v>
      </c>
      <c r="K6704" s="275">
        <v>29.164099999999998</v>
      </c>
      <c r="L6704" s="275">
        <v>29.164099999999998</v>
      </c>
      <c r="M6704" s="275">
        <v>28.64</v>
      </c>
      <c r="N6704" s="276">
        <v>1.7970724280879475</v>
      </c>
      <c r="O6704" s="273"/>
      <c r="P6704" s="273"/>
      <c r="Q6704" s="43"/>
    </row>
    <row r="6705" spans="1:17">
      <c r="A6705" s="271">
        <v>6702</v>
      </c>
      <c r="B6705" s="43"/>
      <c r="C6705" s="272" t="s">
        <v>2469</v>
      </c>
      <c r="D6705" s="272" t="s">
        <v>2482</v>
      </c>
      <c r="E6705" s="272"/>
      <c r="F6705" s="273" t="s">
        <v>10817</v>
      </c>
      <c r="G6705" s="274">
        <v>30823525102</v>
      </c>
      <c r="H6705" s="273" t="s">
        <v>10819</v>
      </c>
      <c r="I6705" s="273" t="s">
        <v>9895</v>
      </c>
      <c r="J6705" s="273" t="s">
        <v>373</v>
      </c>
      <c r="K6705" s="275">
        <v>6.5309999999999997</v>
      </c>
      <c r="L6705" s="275">
        <v>6.5309999999999997</v>
      </c>
      <c r="M6705" s="275">
        <v>6.4212000000000007</v>
      </c>
      <c r="N6705" s="276">
        <v>1.6812126779972287</v>
      </c>
      <c r="O6705" s="273"/>
      <c r="P6705" s="273"/>
      <c r="Q6705" s="43"/>
    </row>
    <row r="6706" spans="1:17">
      <c r="A6706" s="271">
        <v>6703</v>
      </c>
      <c r="B6706" s="43"/>
      <c r="C6706" s="272" t="s">
        <v>2469</v>
      </c>
      <c r="D6706" s="272" t="s">
        <v>2482</v>
      </c>
      <c r="E6706" s="272"/>
      <c r="F6706" s="273" t="s">
        <v>10817</v>
      </c>
      <c r="G6706" s="274">
        <v>30823525103</v>
      </c>
      <c r="H6706" s="273" t="s">
        <v>10820</v>
      </c>
      <c r="I6706" s="273" t="s">
        <v>9895</v>
      </c>
      <c r="J6706" s="273" t="s">
        <v>373</v>
      </c>
      <c r="K6706" s="275">
        <v>7.3309999999999995</v>
      </c>
      <c r="L6706" s="275">
        <v>7.3309999999999995</v>
      </c>
      <c r="M6706" s="275">
        <v>7.1586999999999996</v>
      </c>
      <c r="N6706" s="276">
        <v>2.3502932751329957</v>
      </c>
      <c r="O6706" s="273"/>
      <c r="P6706" s="273"/>
      <c r="Q6706" s="43"/>
    </row>
    <row r="6707" spans="1:17">
      <c r="A6707" s="271">
        <v>6704</v>
      </c>
      <c r="B6707" s="43"/>
      <c r="C6707" s="272" t="s">
        <v>2469</v>
      </c>
      <c r="D6707" s="272" t="s">
        <v>2482</v>
      </c>
      <c r="E6707" s="272"/>
      <c r="F6707" s="273" t="s">
        <v>10821</v>
      </c>
      <c r="G6707" s="274">
        <v>30823515102</v>
      </c>
      <c r="H6707" s="273" t="s">
        <v>10822</v>
      </c>
      <c r="I6707" s="273" t="s">
        <v>9895</v>
      </c>
      <c r="J6707" s="273" t="s">
        <v>373</v>
      </c>
      <c r="K6707" s="275">
        <v>10.799799999999987</v>
      </c>
      <c r="L6707" s="275">
        <v>10.799799999999987</v>
      </c>
      <c r="M6707" s="275">
        <v>10.559899999999999</v>
      </c>
      <c r="N6707" s="276">
        <v>2.2213374321745616</v>
      </c>
      <c r="O6707" s="273"/>
      <c r="P6707" s="273"/>
      <c r="Q6707" s="43"/>
    </row>
    <row r="6708" spans="1:17">
      <c r="A6708" s="271">
        <v>6705</v>
      </c>
      <c r="B6708" s="43"/>
      <c r="C6708" s="272" t="s">
        <v>2469</v>
      </c>
      <c r="D6708" s="272" t="s">
        <v>2482</v>
      </c>
      <c r="E6708" s="272"/>
      <c r="F6708" s="273" t="s">
        <v>10821</v>
      </c>
      <c r="G6708" s="274">
        <v>30823515103</v>
      </c>
      <c r="H6708" s="273" t="s">
        <v>10823</v>
      </c>
      <c r="I6708" s="273" t="s">
        <v>9895</v>
      </c>
      <c r="J6708" s="273" t="s">
        <v>373</v>
      </c>
      <c r="K6708" s="275">
        <v>1.7549999999999999</v>
      </c>
      <c r="L6708" s="275">
        <v>1.7549999999999999</v>
      </c>
      <c r="M6708" s="275">
        <v>1.7052</v>
      </c>
      <c r="N6708" s="276">
        <v>2.8376068376068289</v>
      </c>
      <c r="O6708" s="273"/>
      <c r="P6708" s="273"/>
      <c r="Q6708" s="43"/>
    </row>
    <row r="6709" spans="1:17">
      <c r="A6709" s="271">
        <v>6706</v>
      </c>
      <c r="B6709" s="43"/>
      <c r="C6709" s="272" t="s">
        <v>2469</v>
      </c>
      <c r="D6709" s="272" t="s">
        <v>2482</v>
      </c>
      <c r="E6709" s="272"/>
      <c r="F6709" s="273" t="s">
        <v>10821</v>
      </c>
      <c r="G6709" s="274">
        <v>30823515101</v>
      </c>
      <c r="H6709" s="273" t="s">
        <v>10824</v>
      </c>
      <c r="I6709" s="273" t="s">
        <v>9895</v>
      </c>
      <c r="J6709" s="273" t="s">
        <v>373</v>
      </c>
      <c r="K6709" s="275">
        <v>3.1594000000000229</v>
      </c>
      <c r="L6709" s="275">
        <v>3.1594000000000229</v>
      </c>
      <c r="M6709" s="275">
        <v>3.0990000000000002</v>
      </c>
      <c r="N6709" s="276">
        <v>1.9117553965949934</v>
      </c>
      <c r="O6709" s="273"/>
      <c r="P6709" s="273"/>
      <c r="Q6709" s="43"/>
    </row>
    <row r="6710" spans="1:17">
      <c r="A6710" s="271">
        <v>6707</v>
      </c>
      <c r="B6710" s="43"/>
      <c r="C6710" s="272" t="s">
        <v>2469</v>
      </c>
      <c r="D6710" s="272" t="s">
        <v>2473</v>
      </c>
      <c r="E6710" s="272"/>
      <c r="F6710" s="273" t="s">
        <v>10825</v>
      </c>
      <c r="G6710" s="274">
        <v>30851225103</v>
      </c>
      <c r="H6710" s="273" t="s">
        <v>10826</v>
      </c>
      <c r="I6710" s="273" t="s">
        <v>9895</v>
      </c>
      <c r="J6710" s="273" t="s">
        <v>373</v>
      </c>
      <c r="K6710" s="275">
        <v>5.2469600000000556</v>
      </c>
      <c r="L6710" s="275">
        <v>5.2469600000000556</v>
      </c>
      <c r="M6710" s="275">
        <v>5.1360000000000001</v>
      </c>
      <c r="N6710" s="276">
        <v>2.1147483495215185</v>
      </c>
      <c r="O6710" s="273"/>
      <c r="P6710" s="273"/>
      <c r="Q6710" s="43"/>
    </row>
    <row r="6711" spans="1:17">
      <c r="A6711" s="271">
        <v>6708</v>
      </c>
      <c r="B6711" s="43"/>
      <c r="C6711" s="272" t="s">
        <v>2469</v>
      </c>
      <c r="D6711" s="272" t="s">
        <v>2473</v>
      </c>
      <c r="E6711" s="272"/>
      <c r="F6711" s="273" t="s">
        <v>10825</v>
      </c>
      <c r="G6711" s="274">
        <v>30851225102</v>
      </c>
      <c r="H6711" s="273" t="s">
        <v>10827</v>
      </c>
      <c r="I6711" s="273" t="s">
        <v>9895</v>
      </c>
      <c r="J6711" s="273" t="s">
        <v>373</v>
      </c>
      <c r="K6711" s="275">
        <v>11.872</v>
      </c>
      <c r="L6711" s="275">
        <v>11.872</v>
      </c>
      <c r="M6711" s="275">
        <v>11.57</v>
      </c>
      <c r="N6711" s="276">
        <v>2.5438005390835547</v>
      </c>
      <c r="O6711" s="273"/>
      <c r="P6711" s="273"/>
      <c r="Q6711" s="43"/>
    </row>
    <row r="6712" spans="1:17">
      <c r="A6712" s="271">
        <v>6709</v>
      </c>
      <c r="B6712" s="43"/>
      <c r="C6712" s="272" t="s">
        <v>2469</v>
      </c>
      <c r="D6712" s="272" t="s">
        <v>2473</v>
      </c>
      <c r="E6712" s="272"/>
      <c r="F6712" s="273" t="s">
        <v>10828</v>
      </c>
      <c r="G6712" s="274">
        <v>30851115101</v>
      </c>
      <c r="H6712" s="273" t="s">
        <v>10829</v>
      </c>
      <c r="I6712" s="273" t="s">
        <v>9895</v>
      </c>
      <c r="J6712" s="273" t="s">
        <v>373</v>
      </c>
      <c r="K6712" s="275">
        <v>6.2542499999999999</v>
      </c>
      <c r="L6712" s="275">
        <v>6.2542499999999999</v>
      </c>
      <c r="M6712" s="275">
        <v>6.101</v>
      </c>
      <c r="N6712" s="276">
        <v>2.4503337730343349</v>
      </c>
      <c r="O6712" s="273"/>
      <c r="P6712" s="273"/>
      <c r="Q6712" s="43"/>
    </row>
    <row r="6713" spans="1:17">
      <c r="A6713" s="271">
        <v>6710</v>
      </c>
      <c r="B6713" s="43"/>
      <c r="C6713" s="272" t="s">
        <v>2469</v>
      </c>
      <c r="D6713" s="272" t="s">
        <v>2473</v>
      </c>
      <c r="E6713" s="272"/>
      <c r="F6713" s="273" t="s">
        <v>10828</v>
      </c>
      <c r="G6713" s="274">
        <v>30851115104</v>
      </c>
      <c r="H6713" s="273" t="s">
        <v>10830</v>
      </c>
      <c r="I6713" s="273" t="s">
        <v>9895</v>
      </c>
      <c r="J6713" s="273" t="s">
        <v>373</v>
      </c>
      <c r="K6713" s="275">
        <v>3.7035040000000037</v>
      </c>
      <c r="L6713" s="275">
        <v>3.7035040000000037</v>
      </c>
      <c r="M6713" s="275">
        <v>3.5891999999999999</v>
      </c>
      <c r="N6713" s="276">
        <v>3.0863744173086789</v>
      </c>
      <c r="O6713" s="273"/>
      <c r="P6713" s="273"/>
      <c r="Q6713" s="43"/>
    </row>
    <row r="6714" spans="1:17">
      <c r="A6714" s="271">
        <v>6711</v>
      </c>
      <c r="B6714" s="43"/>
      <c r="C6714" s="272" t="s">
        <v>2469</v>
      </c>
      <c r="D6714" s="272" t="s">
        <v>2473</v>
      </c>
      <c r="E6714" s="272"/>
      <c r="F6714" s="273" t="s">
        <v>10828</v>
      </c>
      <c r="G6714" s="274">
        <v>30851115102</v>
      </c>
      <c r="H6714" s="273" t="s">
        <v>10831</v>
      </c>
      <c r="I6714" s="273" t="s">
        <v>9864</v>
      </c>
      <c r="J6714" s="273" t="s">
        <v>373</v>
      </c>
      <c r="K6714" s="275">
        <v>10.256</v>
      </c>
      <c r="L6714" s="275">
        <v>10.256</v>
      </c>
      <c r="M6714" s="275">
        <v>10.056799999999999</v>
      </c>
      <c r="N6714" s="276">
        <v>1.9422776911076554</v>
      </c>
      <c r="O6714" s="273"/>
      <c r="P6714" s="273"/>
      <c r="Q6714" s="43"/>
    </row>
    <row r="6715" spans="1:17">
      <c r="A6715" s="271">
        <v>6712</v>
      </c>
      <c r="B6715" s="43"/>
      <c r="C6715" s="272" t="s">
        <v>2469</v>
      </c>
      <c r="D6715" s="272" t="s">
        <v>2473</v>
      </c>
      <c r="E6715" s="272"/>
      <c r="F6715" s="273" t="s">
        <v>10828</v>
      </c>
      <c r="G6715" s="274">
        <v>30851115105</v>
      </c>
      <c r="H6715" s="273" t="s">
        <v>10832</v>
      </c>
      <c r="I6715" s="273" t="s">
        <v>9895</v>
      </c>
      <c r="J6715" s="273" t="s">
        <v>373</v>
      </c>
      <c r="K6715" s="275">
        <v>7.7896000000000001</v>
      </c>
      <c r="L6715" s="275">
        <v>7.7896000000000001</v>
      </c>
      <c r="M6715" s="275">
        <v>7.6653400000000005</v>
      </c>
      <c r="N6715" s="276">
        <v>1.5952038615589965</v>
      </c>
      <c r="O6715" s="273"/>
      <c r="P6715" s="273"/>
      <c r="Q6715" s="43"/>
    </row>
    <row r="6716" spans="1:17">
      <c r="A6716" s="271">
        <v>6713</v>
      </c>
      <c r="B6716" s="43"/>
      <c r="C6716" s="272" t="s">
        <v>2469</v>
      </c>
      <c r="D6716" s="272" t="s">
        <v>2473</v>
      </c>
      <c r="E6716" s="272"/>
      <c r="F6716" s="273" t="s">
        <v>10828</v>
      </c>
      <c r="G6716" s="274">
        <v>30851115106</v>
      </c>
      <c r="H6716" s="273" t="s">
        <v>10833</v>
      </c>
      <c r="I6716" s="273" t="s">
        <v>9895</v>
      </c>
      <c r="J6716" s="273" t="s">
        <v>373</v>
      </c>
      <c r="K6716" s="275">
        <v>8.1206999999999994</v>
      </c>
      <c r="L6716" s="275">
        <v>8.1206999999999994</v>
      </c>
      <c r="M6716" s="275">
        <v>7.9390999999999998</v>
      </c>
      <c r="N6716" s="276">
        <v>2.2362604208996708</v>
      </c>
      <c r="O6716" s="273"/>
      <c r="P6716" s="273"/>
      <c r="Q6716" s="43"/>
    </row>
    <row r="6717" spans="1:17">
      <c r="A6717" s="271">
        <v>6714</v>
      </c>
      <c r="B6717" s="43"/>
      <c r="C6717" s="272" t="s">
        <v>2469</v>
      </c>
      <c r="D6717" s="272" t="s">
        <v>2473</v>
      </c>
      <c r="E6717" s="272"/>
      <c r="F6717" s="273" t="s">
        <v>10828</v>
      </c>
      <c r="G6717" s="274">
        <v>30851115103</v>
      </c>
      <c r="H6717" s="273" t="s">
        <v>10834</v>
      </c>
      <c r="I6717" s="273" t="s">
        <v>9895</v>
      </c>
      <c r="J6717" s="273" t="s">
        <v>373</v>
      </c>
      <c r="K6717" s="275">
        <v>5.2486800000000002</v>
      </c>
      <c r="L6717" s="275">
        <v>5.2486800000000002</v>
      </c>
      <c r="M6717" s="275">
        <v>5.1189</v>
      </c>
      <c r="N6717" s="276">
        <v>2.4726216877386356</v>
      </c>
      <c r="O6717" s="273"/>
      <c r="P6717" s="273"/>
      <c r="Q6717" s="43"/>
    </row>
    <row r="6718" spans="1:17">
      <c r="A6718" s="271">
        <v>6715</v>
      </c>
      <c r="B6718" s="43"/>
      <c r="C6718" s="272" t="s">
        <v>2469</v>
      </c>
      <c r="D6718" s="272" t="s">
        <v>2473</v>
      </c>
      <c r="E6718" s="272"/>
      <c r="F6718" s="273" t="s">
        <v>10835</v>
      </c>
      <c r="G6718" s="274">
        <v>30851165101</v>
      </c>
      <c r="H6718" s="273" t="s">
        <v>10836</v>
      </c>
      <c r="I6718" s="273" t="s">
        <v>9895</v>
      </c>
      <c r="J6718" s="273" t="s">
        <v>373</v>
      </c>
      <c r="K6718" s="275">
        <v>15.929400000000001</v>
      </c>
      <c r="L6718" s="275">
        <v>15.929400000000001</v>
      </c>
      <c r="M6718" s="275">
        <v>15.457979999999999</v>
      </c>
      <c r="N6718" s="276">
        <v>2.9594335003201748</v>
      </c>
      <c r="O6718" s="273"/>
      <c r="P6718" s="273"/>
      <c r="Q6718" s="43"/>
    </row>
    <row r="6719" spans="1:17">
      <c r="A6719" s="271">
        <v>6716</v>
      </c>
      <c r="B6719" s="43"/>
      <c r="C6719" s="272" t="s">
        <v>2469</v>
      </c>
      <c r="D6719" s="272" t="s">
        <v>2473</v>
      </c>
      <c r="E6719" s="272"/>
      <c r="F6719" s="273" t="s">
        <v>10835</v>
      </c>
      <c r="G6719" s="274">
        <v>30851165102</v>
      </c>
      <c r="H6719" s="273" t="s">
        <v>10837</v>
      </c>
      <c r="I6719" s="273" t="s">
        <v>9895</v>
      </c>
      <c r="J6719" s="273" t="s">
        <v>373</v>
      </c>
      <c r="K6719" s="275">
        <v>1.0207999999999999</v>
      </c>
      <c r="L6719" s="275">
        <v>1.0207999999999999</v>
      </c>
      <c r="M6719" s="275">
        <v>0.99619999999999997</v>
      </c>
      <c r="N6719" s="276">
        <v>2.4098746081504663</v>
      </c>
      <c r="O6719" s="273"/>
      <c r="P6719" s="273"/>
      <c r="Q6719" s="43"/>
    </row>
    <row r="6720" spans="1:17">
      <c r="A6720" s="271">
        <v>6717</v>
      </c>
      <c r="B6720" s="43"/>
      <c r="C6720" s="272" t="s">
        <v>2469</v>
      </c>
      <c r="D6720" s="272" t="s">
        <v>2473</v>
      </c>
      <c r="E6720" s="272"/>
      <c r="F6720" s="273" t="s">
        <v>10838</v>
      </c>
      <c r="G6720" s="274">
        <v>30852125101</v>
      </c>
      <c r="H6720" s="273" t="s">
        <v>10839</v>
      </c>
      <c r="I6720" s="273" t="s">
        <v>9895</v>
      </c>
      <c r="J6720" s="273" t="s">
        <v>373</v>
      </c>
      <c r="K6720" s="275">
        <v>11.696760000000001</v>
      </c>
      <c r="L6720" s="275">
        <v>11.696760000000001</v>
      </c>
      <c r="M6720" s="275">
        <v>11.379799999999999</v>
      </c>
      <c r="N6720" s="276">
        <v>2.7098102380488416</v>
      </c>
      <c r="O6720" s="273"/>
      <c r="P6720" s="273"/>
      <c r="Q6720" s="43"/>
    </row>
    <row r="6721" spans="1:17">
      <c r="A6721" s="271">
        <v>6718</v>
      </c>
      <c r="B6721" s="43"/>
      <c r="C6721" s="272" t="s">
        <v>2469</v>
      </c>
      <c r="D6721" s="272" t="s">
        <v>2473</v>
      </c>
      <c r="E6721" s="272"/>
      <c r="F6721" s="273" t="s">
        <v>10838</v>
      </c>
      <c r="G6721" s="274">
        <v>30852125103</v>
      </c>
      <c r="H6721" s="273" t="s">
        <v>10840</v>
      </c>
      <c r="I6721" s="273" t="s">
        <v>9895</v>
      </c>
      <c r="J6721" s="273" t="s">
        <v>373</v>
      </c>
      <c r="K6721" s="275">
        <v>5.0213600000000005</v>
      </c>
      <c r="L6721" s="275">
        <v>5.0213600000000005</v>
      </c>
      <c r="M6721" s="275">
        <v>4.8994999999999997</v>
      </c>
      <c r="N6721" s="276">
        <v>2.4268325712556109</v>
      </c>
      <c r="O6721" s="273"/>
      <c r="P6721" s="273"/>
      <c r="Q6721" s="43"/>
    </row>
    <row r="6722" spans="1:17">
      <c r="A6722" s="271">
        <v>6719</v>
      </c>
      <c r="B6722" s="43"/>
      <c r="C6722" s="272" t="s">
        <v>2469</v>
      </c>
      <c r="D6722" s="272" t="s">
        <v>2482</v>
      </c>
      <c r="E6722" s="272"/>
      <c r="F6722" s="273" t="s">
        <v>10838</v>
      </c>
      <c r="G6722" s="274">
        <v>30852125104</v>
      </c>
      <c r="H6722" s="273" t="s">
        <v>10841</v>
      </c>
      <c r="I6722" s="273" t="s">
        <v>9895</v>
      </c>
      <c r="J6722" s="273" t="s">
        <v>373</v>
      </c>
      <c r="K6722" s="275">
        <v>3.3203199999999997</v>
      </c>
      <c r="L6722" s="275">
        <v>3.3203199999999997</v>
      </c>
      <c r="M6722" s="275">
        <v>3.2170000000000001</v>
      </c>
      <c r="N6722" s="276">
        <v>3.1117482652274373</v>
      </c>
      <c r="O6722" s="273"/>
      <c r="P6722" s="273"/>
      <c r="Q6722" s="43"/>
    </row>
    <row r="6723" spans="1:17">
      <c r="A6723" s="271">
        <v>6720</v>
      </c>
      <c r="B6723" s="43"/>
      <c r="C6723" s="272" t="s">
        <v>2469</v>
      </c>
      <c r="D6723" s="272" t="s">
        <v>2482</v>
      </c>
      <c r="E6723" s="272"/>
      <c r="F6723" s="273" t="s">
        <v>10838</v>
      </c>
      <c r="G6723" s="274">
        <v>30852125102</v>
      </c>
      <c r="H6723" s="273" t="s">
        <v>10842</v>
      </c>
      <c r="I6723" s="273" t="s">
        <v>9895</v>
      </c>
      <c r="J6723" s="273" t="s">
        <v>373</v>
      </c>
      <c r="K6723" s="275">
        <v>8.2981200000000008</v>
      </c>
      <c r="L6723" s="275">
        <v>8.2981200000000008</v>
      </c>
      <c r="M6723" s="275">
        <v>8.0289000000000001</v>
      </c>
      <c r="N6723" s="276">
        <v>3.2443493224971518</v>
      </c>
      <c r="O6723" s="273"/>
      <c r="P6723" s="273"/>
      <c r="Q6723" s="43"/>
    </row>
    <row r="6724" spans="1:17">
      <c r="A6724" s="271">
        <v>6721</v>
      </c>
      <c r="B6724" s="43"/>
      <c r="C6724" s="272" t="s">
        <v>2469</v>
      </c>
      <c r="D6724" s="272" t="s">
        <v>2477</v>
      </c>
      <c r="E6724" s="272"/>
      <c r="F6724" s="273" t="s">
        <v>10843</v>
      </c>
      <c r="G6724" s="274">
        <v>30832325103</v>
      </c>
      <c r="H6724" s="273" t="s">
        <v>10844</v>
      </c>
      <c r="I6724" s="273" t="s">
        <v>9895</v>
      </c>
      <c r="J6724" s="273" t="s">
        <v>373</v>
      </c>
      <c r="K6724" s="275">
        <v>10.208399999999987</v>
      </c>
      <c r="L6724" s="275">
        <v>10.208399999999987</v>
      </c>
      <c r="M6724" s="275">
        <v>9.9920000000000009</v>
      </c>
      <c r="N6724" s="276">
        <v>2.1198228909524142</v>
      </c>
      <c r="O6724" s="273"/>
      <c r="P6724" s="273"/>
      <c r="Q6724" s="43"/>
    </row>
    <row r="6725" spans="1:17">
      <c r="A6725" s="271">
        <v>6722</v>
      </c>
      <c r="B6725" s="43"/>
      <c r="C6725" s="272" t="s">
        <v>2469</v>
      </c>
      <c r="D6725" s="272" t="s">
        <v>2477</v>
      </c>
      <c r="E6725" s="272"/>
      <c r="F6725" s="273" t="s">
        <v>10843</v>
      </c>
      <c r="G6725" s="274">
        <v>30832325107</v>
      </c>
      <c r="H6725" s="273" t="s">
        <v>10845</v>
      </c>
      <c r="I6725" s="273" t="s">
        <v>9895</v>
      </c>
      <c r="J6725" s="273" t="s">
        <v>373</v>
      </c>
      <c r="K6725" s="275">
        <v>9.6281999999999996</v>
      </c>
      <c r="L6725" s="275">
        <v>9.6281999999999996</v>
      </c>
      <c r="M6725" s="275">
        <v>9.42</v>
      </c>
      <c r="N6725" s="276">
        <v>2.1623979560042348</v>
      </c>
      <c r="O6725" s="273"/>
      <c r="P6725" s="273"/>
      <c r="Q6725" s="43"/>
    </row>
    <row r="6726" spans="1:17">
      <c r="A6726" s="271">
        <v>6723</v>
      </c>
      <c r="B6726" s="43"/>
      <c r="C6726" s="272" t="s">
        <v>2469</v>
      </c>
      <c r="D6726" s="272" t="s">
        <v>2477</v>
      </c>
      <c r="E6726" s="272"/>
      <c r="F6726" s="273" t="s">
        <v>10843</v>
      </c>
      <c r="G6726" s="274">
        <v>30832325106</v>
      </c>
      <c r="H6726" s="273" t="s">
        <v>10846</v>
      </c>
      <c r="I6726" s="273" t="s">
        <v>9864</v>
      </c>
      <c r="J6726" s="273" t="s">
        <v>373</v>
      </c>
      <c r="K6726" s="275">
        <v>7.7029000000000085</v>
      </c>
      <c r="L6726" s="275">
        <v>7.7029000000000085</v>
      </c>
      <c r="M6726" s="275">
        <v>7.5198999999999998</v>
      </c>
      <c r="N6726" s="276">
        <v>2.375728621688046</v>
      </c>
      <c r="O6726" s="273"/>
      <c r="P6726" s="273"/>
      <c r="Q6726" s="43"/>
    </row>
    <row r="6727" spans="1:17">
      <c r="A6727" s="271">
        <v>6724</v>
      </c>
      <c r="B6727" s="43"/>
      <c r="C6727" s="272" t="s">
        <v>2469</v>
      </c>
      <c r="D6727" s="272" t="s">
        <v>2477</v>
      </c>
      <c r="E6727" s="272"/>
      <c r="F6727" s="273" t="s">
        <v>10843</v>
      </c>
      <c r="G6727" s="274">
        <v>30832325104</v>
      </c>
      <c r="H6727" s="273" t="s">
        <v>10847</v>
      </c>
      <c r="I6727" s="273" t="s">
        <v>9895</v>
      </c>
      <c r="J6727" s="273" t="s">
        <v>373</v>
      </c>
      <c r="K6727" s="275">
        <v>6.6864843679999924</v>
      </c>
      <c r="L6727" s="275">
        <v>6.6864843679999924</v>
      </c>
      <c r="M6727" s="275">
        <v>6.5991</v>
      </c>
      <c r="N6727" s="276">
        <v>1.30688061454528</v>
      </c>
      <c r="O6727" s="273"/>
      <c r="P6727" s="273"/>
      <c r="Q6727" s="43"/>
    </row>
    <row r="6728" spans="1:17">
      <c r="A6728" s="271">
        <v>6725</v>
      </c>
      <c r="B6728" s="43"/>
      <c r="C6728" s="272" t="s">
        <v>2469</v>
      </c>
      <c r="D6728" s="272" t="s">
        <v>2477</v>
      </c>
      <c r="E6728" s="272"/>
      <c r="F6728" s="273" t="s">
        <v>10843</v>
      </c>
      <c r="G6728" s="274">
        <v>30832325103</v>
      </c>
      <c r="H6728" s="273" t="s">
        <v>10848</v>
      </c>
      <c r="I6728" s="273" t="s">
        <v>9895</v>
      </c>
      <c r="J6728" s="273" t="s">
        <v>373</v>
      </c>
      <c r="K6728" s="275">
        <v>7.0095499999999884</v>
      </c>
      <c r="L6728" s="275">
        <v>7.0095499999999884</v>
      </c>
      <c r="M6728" s="275">
        <v>6.8689999999999998</v>
      </c>
      <c r="N6728" s="276">
        <v>2.0051215841243568</v>
      </c>
      <c r="O6728" s="273"/>
      <c r="P6728" s="273"/>
      <c r="Q6728" s="43"/>
    </row>
    <row r="6729" spans="1:17">
      <c r="A6729" s="271">
        <v>6726</v>
      </c>
      <c r="B6729" s="43"/>
      <c r="C6729" s="272" t="s">
        <v>2469</v>
      </c>
      <c r="D6729" s="272" t="s">
        <v>2477</v>
      </c>
      <c r="E6729" s="272"/>
      <c r="F6729" s="273" t="s">
        <v>10843</v>
      </c>
      <c r="G6729" s="274">
        <v>30832325103</v>
      </c>
      <c r="H6729" s="273" t="s">
        <v>10849</v>
      </c>
      <c r="I6729" s="273" t="s">
        <v>9895</v>
      </c>
      <c r="J6729" s="273" t="s">
        <v>373</v>
      </c>
      <c r="K6729" s="275">
        <v>8.5289999999999999</v>
      </c>
      <c r="L6729" s="275">
        <v>8.5289999999999999</v>
      </c>
      <c r="M6729" s="275">
        <v>8.3158999999999992</v>
      </c>
      <c r="N6729" s="276">
        <v>2.4985344120061055</v>
      </c>
      <c r="O6729" s="273"/>
      <c r="P6729" s="273"/>
      <c r="Q6729" s="43"/>
    </row>
    <row r="6730" spans="1:17">
      <c r="A6730" s="271">
        <v>6727</v>
      </c>
      <c r="B6730" s="43"/>
      <c r="C6730" s="272" t="s">
        <v>2469</v>
      </c>
      <c r="D6730" s="272" t="s">
        <v>2477</v>
      </c>
      <c r="E6730" s="272"/>
      <c r="F6730" s="273" t="s">
        <v>10843</v>
      </c>
      <c r="G6730" s="274">
        <v>30832325103</v>
      </c>
      <c r="H6730" s="273" t="s">
        <v>10850</v>
      </c>
      <c r="I6730" s="273" t="s">
        <v>9895</v>
      </c>
      <c r="J6730" s="273" t="s">
        <v>373</v>
      </c>
      <c r="K6730" s="275">
        <v>8.8179999999999996</v>
      </c>
      <c r="L6730" s="275">
        <v>8.8179999999999996</v>
      </c>
      <c r="M6730" s="275">
        <v>8.6232000000000006</v>
      </c>
      <c r="N6730" s="276">
        <v>2.2091177137672826</v>
      </c>
      <c r="O6730" s="273"/>
      <c r="P6730" s="273"/>
      <c r="Q6730" s="43"/>
    </row>
    <row r="6731" spans="1:17">
      <c r="A6731" s="271">
        <v>6728</v>
      </c>
      <c r="B6731" s="43"/>
      <c r="C6731" s="272" t="s">
        <v>2469</v>
      </c>
      <c r="D6731" s="272" t="s">
        <v>2477</v>
      </c>
      <c r="E6731" s="272"/>
      <c r="F6731" s="273" t="s">
        <v>10843</v>
      </c>
      <c r="G6731" s="274">
        <v>30832325101</v>
      </c>
      <c r="H6731" s="273" t="s">
        <v>10851</v>
      </c>
      <c r="I6731" s="273" t="s">
        <v>9895</v>
      </c>
      <c r="J6731" s="273" t="s">
        <v>373</v>
      </c>
      <c r="K6731" s="275">
        <v>7.3282999999999889</v>
      </c>
      <c r="L6731" s="275">
        <v>7.3282999999999889</v>
      </c>
      <c r="M6731" s="275">
        <v>7.1654</v>
      </c>
      <c r="N6731" s="276">
        <v>2.222889346778778</v>
      </c>
      <c r="O6731" s="273"/>
      <c r="P6731" s="273"/>
      <c r="Q6731" s="43"/>
    </row>
    <row r="6732" spans="1:17">
      <c r="A6732" s="271">
        <v>6729</v>
      </c>
      <c r="B6732" s="43"/>
      <c r="C6732" s="272" t="s">
        <v>2469</v>
      </c>
      <c r="D6732" s="272" t="s">
        <v>2477</v>
      </c>
      <c r="E6732" s="272"/>
      <c r="F6732" s="273" t="s">
        <v>10852</v>
      </c>
      <c r="G6732" s="274">
        <v>30831125106</v>
      </c>
      <c r="H6732" s="273" t="s">
        <v>10853</v>
      </c>
      <c r="I6732" s="273" t="s">
        <v>9895</v>
      </c>
      <c r="J6732" s="273" t="s">
        <v>373</v>
      </c>
      <c r="K6732" s="275">
        <v>1.8752480000000449</v>
      </c>
      <c r="L6732" s="275">
        <v>1.8752480000000449</v>
      </c>
      <c r="M6732" s="275">
        <v>1.8258000000000001</v>
      </c>
      <c r="N6732" s="276">
        <v>2.6368778956193317</v>
      </c>
      <c r="O6732" s="273"/>
      <c r="P6732" s="273"/>
      <c r="Q6732" s="43"/>
    </row>
    <row r="6733" spans="1:17">
      <c r="A6733" s="271">
        <v>6730</v>
      </c>
      <c r="B6733" s="43"/>
      <c r="C6733" s="272" t="s">
        <v>2469</v>
      </c>
      <c r="D6733" s="272" t="s">
        <v>2477</v>
      </c>
      <c r="E6733" s="272"/>
      <c r="F6733" s="273" t="s">
        <v>10852</v>
      </c>
      <c r="G6733" s="274">
        <v>30831125105</v>
      </c>
      <c r="H6733" s="273" t="s">
        <v>10854</v>
      </c>
      <c r="I6733" s="273" t="s">
        <v>9864</v>
      </c>
      <c r="J6733" s="273" t="s">
        <v>373</v>
      </c>
      <c r="K6733" s="275">
        <v>8.59</v>
      </c>
      <c r="L6733" s="275">
        <v>8.59</v>
      </c>
      <c r="M6733" s="275">
        <v>8.3856999999999999</v>
      </c>
      <c r="N6733" s="276">
        <v>2.3783469150174614</v>
      </c>
      <c r="O6733" s="273"/>
      <c r="P6733" s="273"/>
      <c r="Q6733" s="43"/>
    </row>
    <row r="6734" spans="1:17">
      <c r="A6734" s="271">
        <v>6731</v>
      </c>
      <c r="B6734" s="43"/>
      <c r="C6734" s="272" t="s">
        <v>2469</v>
      </c>
      <c r="D6734" s="272" t="s">
        <v>2477</v>
      </c>
      <c r="E6734" s="272"/>
      <c r="F6734" s="273" t="s">
        <v>10852</v>
      </c>
      <c r="G6734" s="274">
        <v>30831125108</v>
      </c>
      <c r="H6734" s="273" t="s">
        <v>10855</v>
      </c>
      <c r="I6734" s="273" t="s">
        <v>9864</v>
      </c>
      <c r="J6734" s="273" t="s">
        <v>373</v>
      </c>
      <c r="K6734" s="275">
        <v>6.18032</v>
      </c>
      <c r="L6734" s="275">
        <v>6.18032</v>
      </c>
      <c r="M6734" s="275">
        <v>6.0299999999999994</v>
      </c>
      <c r="N6734" s="276">
        <v>2.4322365184974348</v>
      </c>
      <c r="O6734" s="273"/>
      <c r="P6734" s="273"/>
      <c r="Q6734" s="43"/>
    </row>
    <row r="6735" spans="1:17">
      <c r="A6735" s="271">
        <v>6732</v>
      </c>
      <c r="B6735" s="43"/>
      <c r="C6735" s="272" t="s">
        <v>2469</v>
      </c>
      <c r="D6735" s="272" t="s">
        <v>2477</v>
      </c>
      <c r="E6735" s="272"/>
      <c r="F6735" s="273" t="s">
        <v>10852</v>
      </c>
      <c r="G6735" s="274">
        <v>30831125103</v>
      </c>
      <c r="H6735" s="273" t="s">
        <v>10856</v>
      </c>
      <c r="I6735" s="273" t="s">
        <v>9895</v>
      </c>
      <c r="J6735" s="273" t="s">
        <v>373</v>
      </c>
      <c r="K6735" s="275">
        <v>1.0990800000000001</v>
      </c>
      <c r="L6735" s="275">
        <v>1.0990800000000001</v>
      </c>
      <c r="M6735" s="275">
        <v>1.0840000000000001</v>
      </c>
      <c r="N6735" s="276">
        <v>1.3720566291807677</v>
      </c>
      <c r="O6735" s="273"/>
      <c r="P6735" s="273"/>
      <c r="Q6735" s="43"/>
    </row>
    <row r="6736" spans="1:17">
      <c r="A6736" s="271">
        <v>6733</v>
      </c>
      <c r="B6736" s="43"/>
      <c r="C6736" s="272" t="s">
        <v>2469</v>
      </c>
      <c r="D6736" s="272" t="s">
        <v>2477</v>
      </c>
      <c r="E6736" s="272"/>
      <c r="F6736" s="273" t="s">
        <v>10852</v>
      </c>
      <c r="G6736" s="274">
        <v>30831125107</v>
      </c>
      <c r="H6736" s="273" t="s">
        <v>10857</v>
      </c>
      <c r="I6736" s="273" t="s">
        <v>9864</v>
      </c>
      <c r="J6736" s="273" t="s">
        <v>373</v>
      </c>
      <c r="K6736" s="275">
        <v>19.297999999999998</v>
      </c>
      <c r="L6736" s="275">
        <v>19.297999999999998</v>
      </c>
      <c r="M6736" s="275">
        <v>18.939</v>
      </c>
      <c r="N6736" s="276">
        <v>1.8602964037724026</v>
      </c>
      <c r="O6736" s="273"/>
      <c r="P6736" s="273"/>
      <c r="Q6736" s="43"/>
    </row>
    <row r="6737" spans="1:17">
      <c r="A6737" s="271">
        <v>6734</v>
      </c>
      <c r="B6737" s="43"/>
      <c r="C6737" s="272" t="s">
        <v>2469</v>
      </c>
      <c r="D6737" s="272" t="s">
        <v>2477</v>
      </c>
      <c r="E6737" s="272"/>
      <c r="F6737" s="273" t="s">
        <v>10852</v>
      </c>
      <c r="G6737" s="274">
        <v>30831125102</v>
      </c>
      <c r="H6737" s="273" t="s">
        <v>10858</v>
      </c>
      <c r="I6737" s="273" t="s">
        <v>9895</v>
      </c>
      <c r="J6737" s="273" t="s">
        <v>373</v>
      </c>
      <c r="K6737" s="275">
        <v>5.8572000000000486</v>
      </c>
      <c r="L6737" s="275">
        <v>5.8572000000000486</v>
      </c>
      <c r="M6737" s="275">
        <v>5.7755000000000001</v>
      </c>
      <c r="N6737" s="276">
        <v>1.3948644403477402</v>
      </c>
      <c r="O6737" s="273"/>
      <c r="P6737" s="273"/>
      <c r="Q6737" s="43"/>
    </row>
    <row r="6738" spans="1:17">
      <c r="A6738" s="271">
        <v>6735</v>
      </c>
      <c r="B6738" s="43"/>
      <c r="C6738" s="272" t="s">
        <v>2469</v>
      </c>
      <c r="D6738" s="272" t="s">
        <v>2477</v>
      </c>
      <c r="E6738" s="272"/>
      <c r="F6738" s="273" t="s">
        <v>10852</v>
      </c>
      <c r="G6738" s="274">
        <v>30831125101</v>
      </c>
      <c r="H6738" s="273" t="s">
        <v>10859</v>
      </c>
      <c r="I6738" s="273" t="s">
        <v>9895</v>
      </c>
      <c r="J6738" s="273" t="s">
        <v>373</v>
      </c>
      <c r="K6738" s="275">
        <v>1.5259799999999997</v>
      </c>
      <c r="L6738" s="275">
        <v>1.5259799999999997</v>
      </c>
      <c r="M6738" s="275">
        <v>1.4844999999999999</v>
      </c>
      <c r="N6738" s="276">
        <v>2.7182531881151619</v>
      </c>
      <c r="O6738" s="273"/>
      <c r="P6738" s="273"/>
      <c r="Q6738" s="43"/>
    </row>
    <row r="6739" spans="1:17">
      <c r="A6739" s="271">
        <v>6736</v>
      </c>
      <c r="B6739" s="43"/>
      <c r="C6739" s="272" t="s">
        <v>2469</v>
      </c>
      <c r="D6739" s="272" t="s">
        <v>2477</v>
      </c>
      <c r="E6739" s="272"/>
      <c r="F6739" s="273" t="s">
        <v>10852</v>
      </c>
      <c r="G6739" s="274">
        <v>30831125104</v>
      </c>
      <c r="H6739" s="273" t="s">
        <v>10860</v>
      </c>
      <c r="I6739" s="273" t="s">
        <v>9895</v>
      </c>
      <c r="J6739" s="273" t="s">
        <v>373</v>
      </c>
      <c r="K6739" s="275">
        <v>9.5068000000000463</v>
      </c>
      <c r="L6739" s="275">
        <v>9.5068000000000463</v>
      </c>
      <c r="M6739" s="275">
        <v>9.3079000000000001</v>
      </c>
      <c r="N6739" s="276">
        <v>2.0921866453490692</v>
      </c>
      <c r="O6739" s="273"/>
      <c r="P6739" s="273"/>
      <c r="Q6739" s="43"/>
    </row>
    <row r="6740" spans="1:17">
      <c r="A6740" s="271">
        <v>6737</v>
      </c>
      <c r="B6740" s="43"/>
      <c r="C6740" s="272" t="s">
        <v>2469</v>
      </c>
      <c r="D6740" s="272" t="s">
        <v>2477</v>
      </c>
      <c r="E6740" s="272"/>
      <c r="F6740" s="273" t="s">
        <v>10861</v>
      </c>
      <c r="G6740" s="274">
        <v>30831215103</v>
      </c>
      <c r="H6740" s="273" t="s">
        <v>10862</v>
      </c>
      <c r="I6740" s="273" t="s">
        <v>9895</v>
      </c>
      <c r="J6740" s="273" t="s">
        <v>373</v>
      </c>
      <c r="K6740" s="275">
        <v>2.2519999999999998</v>
      </c>
      <c r="L6740" s="275">
        <v>2.2519999999999998</v>
      </c>
      <c r="M6740" s="275">
        <v>2.1957999999999998</v>
      </c>
      <c r="N6740" s="276">
        <v>2.4955595026642996</v>
      </c>
      <c r="O6740" s="273"/>
      <c r="P6740" s="273"/>
      <c r="Q6740" s="43"/>
    </row>
    <row r="6741" spans="1:17">
      <c r="A6741" s="271">
        <v>6738</v>
      </c>
      <c r="B6741" s="43"/>
      <c r="C6741" s="272" t="s">
        <v>2469</v>
      </c>
      <c r="D6741" s="272" t="s">
        <v>2477</v>
      </c>
      <c r="E6741" s="272"/>
      <c r="F6741" s="273" t="s">
        <v>10861</v>
      </c>
      <c r="G6741" s="274">
        <v>30831215102</v>
      </c>
      <c r="H6741" s="273" t="s">
        <v>10863</v>
      </c>
      <c r="I6741" s="273" t="s">
        <v>9895</v>
      </c>
      <c r="J6741" s="273" t="s">
        <v>373</v>
      </c>
      <c r="K6741" s="275">
        <v>3.9939999999999998</v>
      </c>
      <c r="L6741" s="275">
        <v>3.9939999999999998</v>
      </c>
      <c r="M6741" s="275">
        <v>3.899</v>
      </c>
      <c r="N6741" s="276">
        <v>2.3785678517776603</v>
      </c>
      <c r="O6741" s="273"/>
      <c r="P6741" s="273"/>
      <c r="Q6741" s="43"/>
    </row>
    <row r="6742" spans="1:17">
      <c r="A6742" s="271">
        <v>6739</v>
      </c>
      <c r="B6742" s="43"/>
      <c r="C6742" s="272" t="s">
        <v>2469</v>
      </c>
      <c r="D6742" s="272" t="s">
        <v>2477</v>
      </c>
      <c r="E6742" s="272"/>
      <c r="F6742" s="273" t="s">
        <v>10861</v>
      </c>
      <c r="G6742" s="274">
        <v>30831215101</v>
      </c>
      <c r="H6742" s="273" t="s">
        <v>10864</v>
      </c>
      <c r="I6742" s="273" t="s">
        <v>9895</v>
      </c>
      <c r="J6742" s="273" t="s">
        <v>373</v>
      </c>
      <c r="K6742" s="275">
        <v>5.2786000000000062</v>
      </c>
      <c r="L6742" s="275">
        <v>5.2786000000000062</v>
      </c>
      <c r="M6742" s="275">
        <v>5.1538000000000004</v>
      </c>
      <c r="N6742" s="276">
        <v>2.3642632516198545</v>
      </c>
      <c r="O6742" s="273"/>
      <c r="P6742" s="273"/>
      <c r="Q6742" s="43"/>
    </row>
    <row r="6743" spans="1:17">
      <c r="A6743" s="271">
        <v>6740</v>
      </c>
      <c r="B6743" s="43"/>
      <c r="C6743" s="272" t="s">
        <v>2469</v>
      </c>
      <c r="D6743" s="272" t="s">
        <v>2477</v>
      </c>
      <c r="E6743" s="272"/>
      <c r="F6743" s="273" t="s">
        <v>10861</v>
      </c>
      <c r="G6743" s="274">
        <v>30831215104</v>
      </c>
      <c r="H6743" s="273" t="s">
        <v>10865</v>
      </c>
      <c r="I6743" s="273" t="s">
        <v>9895</v>
      </c>
      <c r="J6743" s="273" t="s">
        <v>373</v>
      </c>
      <c r="K6743" s="275">
        <v>7.9801999999999973</v>
      </c>
      <c r="L6743" s="275">
        <v>7.9801999999999973</v>
      </c>
      <c r="M6743" s="275">
        <v>7.8378000000000005</v>
      </c>
      <c r="N6743" s="276">
        <v>1.7844164306658579</v>
      </c>
      <c r="O6743" s="273"/>
      <c r="P6743" s="273"/>
      <c r="Q6743" s="43"/>
    </row>
    <row r="6744" spans="1:17">
      <c r="A6744" s="271">
        <v>6741</v>
      </c>
      <c r="B6744" s="43"/>
      <c r="C6744" s="272" t="s">
        <v>2469</v>
      </c>
      <c r="D6744" s="272" t="s">
        <v>2477</v>
      </c>
      <c r="E6744" s="272"/>
      <c r="F6744" s="273" t="s">
        <v>10866</v>
      </c>
      <c r="G6744" s="274">
        <v>30833425102</v>
      </c>
      <c r="H6744" s="273" t="s">
        <v>10867</v>
      </c>
      <c r="I6744" s="273" t="s">
        <v>9895</v>
      </c>
      <c r="J6744" s="273" t="s">
        <v>373</v>
      </c>
      <c r="K6744" s="275">
        <v>1.75</v>
      </c>
      <c r="L6744" s="275">
        <v>1.75</v>
      </c>
      <c r="M6744" s="275">
        <v>1.73</v>
      </c>
      <c r="N6744" s="276">
        <v>1.1428571428571439</v>
      </c>
      <c r="O6744" s="273"/>
      <c r="P6744" s="273"/>
      <c r="Q6744" s="43"/>
    </row>
    <row r="6745" spans="1:17">
      <c r="A6745" s="271">
        <v>6742</v>
      </c>
      <c r="B6745" s="43"/>
      <c r="C6745" s="272" t="s">
        <v>2469</v>
      </c>
      <c r="D6745" s="272" t="s">
        <v>2477</v>
      </c>
      <c r="E6745" s="272"/>
      <c r="F6745" s="273" t="s">
        <v>10866</v>
      </c>
      <c r="G6745" s="274">
        <v>30833425101</v>
      </c>
      <c r="H6745" s="273" t="s">
        <v>10868</v>
      </c>
      <c r="I6745" s="273" t="s">
        <v>9895</v>
      </c>
      <c r="J6745" s="273" t="s">
        <v>373</v>
      </c>
      <c r="K6745" s="275">
        <v>9.593</v>
      </c>
      <c r="L6745" s="275">
        <v>9.593</v>
      </c>
      <c r="M6745" s="275">
        <v>9.2937000000000012</v>
      </c>
      <c r="N6745" s="276">
        <v>3.119983321171675</v>
      </c>
      <c r="O6745" s="273"/>
      <c r="P6745" s="273"/>
      <c r="Q6745" s="43"/>
    </row>
    <row r="6746" spans="1:17">
      <c r="A6746" s="271">
        <v>6743</v>
      </c>
      <c r="B6746" s="43"/>
      <c r="C6746" s="272" t="s">
        <v>2469</v>
      </c>
      <c r="D6746" s="272" t="s">
        <v>2477</v>
      </c>
      <c r="E6746" s="272"/>
      <c r="F6746" s="273" t="s">
        <v>10866</v>
      </c>
      <c r="G6746" s="274">
        <v>30833425103</v>
      </c>
      <c r="H6746" s="273" t="s">
        <v>10869</v>
      </c>
      <c r="I6746" s="273" t="s">
        <v>9895</v>
      </c>
      <c r="J6746" s="273" t="s">
        <v>373</v>
      </c>
      <c r="K6746" s="275">
        <v>8.6340000000000003</v>
      </c>
      <c r="L6746" s="275">
        <v>8.6340000000000003</v>
      </c>
      <c r="M6746" s="275">
        <v>8.4</v>
      </c>
      <c r="N6746" s="276">
        <v>2.7102154273801249</v>
      </c>
      <c r="O6746" s="273"/>
      <c r="P6746" s="273"/>
      <c r="Q6746" s="43"/>
    </row>
    <row r="6747" spans="1:17">
      <c r="A6747" s="271">
        <v>6744</v>
      </c>
      <c r="B6747" s="43"/>
      <c r="C6747" s="272" t="s">
        <v>2469</v>
      </c>
      <c r="D6747" s="272" t="s">
        <v>2477</v>
      </c>
      <c r="E6747" s="272"/>
      <c r="F6747" s="273" t="s">
        <v>10866</v>
      </c>
      <c r="G6747" s="274">
        <v>30833425104</v>
      </c>
      <c r="H6747" s="273" t="s">
        <v>10870</v>
      </c>
      <c r="I6747" s="273" t="s">
        <v>9895</v>
      </c>
      <c r="J6747" s="273" t="s">
        <v>373</v>
      </c>
      <c r="K6747" s="275">
        <v>5.0410080000000077</v>
      </c>
      <c r="L6747" s="275">
        <v>5.0410080000000077</v>
      </c>
      <c r="M6747" s="275">
        <v>4.9301999999999992</v>
      </c>
      <c r="N6747" s="276">
        <v>2.1981318022111509</v>
      </c>
      <c r="O6747" s="273"/>
      <c r="P6747" s="273"/>
      <c r="Q6747" s="43"/>
    </row>
    <row r="6748" spans="1:17">
      <c r="A6748" s="271">
        <v>6745</v>
      </c>
      <c r="B6748" s="43"/>
      <c r="C6748" s="272" t="s">
        <v>2469</v>
      </c>
      <c r="D6748" s="272" t="s">
        <v>2477</v>
      </c>
      <c r="E6748" s="272"/>
      <c r="F6748" s="273" t="s">
        <v>10871</v>
      </c>
      <c r="G6748" s="274" t="s">
        <v>10872</v>
      </c>
      <c r="H6748" s="273" t="s">
        <v>10873</v>
      </c>
      <c r="I6748" s="273" t="s">
        <v>9895</v>
      </c>
      <c r="J6748" s="273" t="s">
        <v>373</v>
      </c>
      <c r="K6748" s="275">
        <v>6.4668401999999983</v>
      </c>
      <c r="L6748" s="275">
        <v>6.4668401999999983</v>
      </c>
      <c r="M6748" s="275">
        <v>6.3769</v>
      </c>
      <c r="N6748" s="276">
        <v>1.39079051311641</v>
      </c>
      <c r="O6748" s="273"/>
      <c r="P6748" s="273"/>
      <c r="Q6748" s="43"/>
    </row>
    <row r="6749" spans="1:17">
      <c r="A6749" s="271">
        <v>6746</v>
      </c>
      <c r="B6749" s="43"/>
      <c r="C6749" s="272" t="s">
        <v>2469</v>
      </c>
      <c r="D6749" s="272" t="s">
        <v>2477</v>
      </c>
      <c r="E6749" s="272"/>
      <c r="F6749" s="273" t="s">
        <v>10871</v>
      </c>
      <c r="G6749" s="274" t="s">
        <v>10874</v>
      </c>
      <c r="H6749" s="273" t="s">
        <v>10875</v>
      </c>
      <c r="I6749" s="273" t="s">
        <v>9895</v>
      </c>
      <c r="J6749" s="273" t="s">
        <v>373</v>
      </c>
      <c r="K6749" s="275">
        <v>7.1357482000000019</v>
      </c>
      <c r="L6749" s="275">
        <v>7.1357482000000019</v>
      </c>
      <c r="M6749" s="275">
        <v>6.9611000000000001</v>
      </c>
      <c r="N6749" s="276">
        <v>2.4475106899091781</v>
      </c>
      <c r="O6749" s="273"/>
      <c r="P6749" s="273"/>
      <c r="Q6749" s="43"/>
    </row>
    <row r="6750" spans="1:17">
      <c r="A6750" s="271">
        <v>6747</v>
      </c>
      <c r="B6750" s="43"/>
      <c r="C6750" s="272" t="s">
        <v>2469</v>
      </c>
      <c r="D6750" s="272" t="s">
        <v>2477</v>
      </c>
      <c r="E6750" s="272"/>
      <c r="F6750" s="273" t="s">
        <v>10871</v>
      </c>
      <c r="G6750" s="274" t="s">
        <v>10876</v>
      </c>
      <c r="H6750" s="273" t="s">
        <v>10877</v>
      </c>
      <c r="I6750" s="273" t="s">
        <v>9895</v>
      </c>
      <c r="J6750" s="273" t="s">
        <v>373</v>
      </c>
      <c r="K6750" s="275">
        <v>4.2130245999999971</v>
      </c>
      <c r="L6750" s="275">
        <v>4.2130245999999971</v>
      </c>
      <c r="M6750" s="275">
        <v>4.0904999999999996</v>
      </c>
      <c r="N6750" s="276">
        <v>2.908233671362793</v>
      </c>
      <c r="O6750" s="273"/>
      <c r="P6750" s="273"/>
      <c r="Q6750" s="43"/>
    </row>
    <row r="6751" spans="1:17">
      <c r="A6751" s="271">
        <v>6748</v>
      </c>
      <c r="B6751" s="43"/>
      <c r="C6751" s="272" t="s">
        <v>2469</v>
      </c>
      <c r="D6751" s="272" t="s">
        <v>2477</v>
      </c>
      <c r="E6751" s="272"/>
      <c r="F6751" s="273" t="s">
        <v>10871</v>
      </c>
      <c r="G6751" s="274" t="s">
        <v>10878</v>
      </c>
      <c r="H6751" s="273" t="s">
        <v>10879</v>
      </c>
      <c r="I6751" s="273" t="s">
        <v>9895</v>
      </c>
      <c r="J6751" s="273" t="s">
        <v>373</v>
      </c>
      <c r="K6751" s="275">
        <v>9.0434541999999993</v>
      </c>
      <c r="L6751" s="275">
        <v>9.0434541999999993</v>
      </c>
      <c r="M6751" s="275">
        <v>8.793000000000001</v>
      </c>
      <c r="N6751" s="276">
        <v>2.769452849111552</v>
      </c>
      <c r="O6751" s="273"/>
      <c r="P6751" s="273"/>
      <c r="Q6751" s="43"/>
    </row>
    <row r="6752" spans="1:17">
      <c r="A6752" s="271">
        <v>6749</v>
      </c>
      <c r="B6752" s="43"/>
      <c r="C6752" s="272" t="s">
        <v>2469</v>
      </c>
      <c r="D6752" s="272" t="s">
        <v>2477</v>
      </c>
      <c r="E6752" s="272"/>
      <c r="F6752" s="273" t="s">
        <v>10880</v>
      </c>
      <c r="G6752" s="274">
        <v>30831315107</v>
      </c>
      <c r="H6752" s="273" t="s">
        <v>10881</v>
      </c>
      <c r="I6752" s="273" t="s">
        <v>9895</v>
      </c>
      <c r="J6752" s="273" t="s">
        <v>373</v>
      </c>
      <c r="K6752" s="275">
        <v>4.5295999999999914</v>
      </c>
      <c r="L6752" s="275">
        <v>4.5295999999999914</v>
      </c>
      <c r="M6752" s="275">
        <v>4.4509000000000007</v>
      </c>
      <c r="N6752" s="276">
        <v>1.7374602613915318</v>
      </c>
      <c r="O6752" s="273"/>
      <c r="P6752" s="273"/>
      <c r="Q6752" s="43"/>
    </row>
    <row r="6753" spans="1:17">
      <c r="A6753" s="271">
        <v>6750</v>
      </c>
      <c r="B6753" s="43"/>
      <c r="C6753" s="272" t="s">
        <v>2469</v>
      </c>
      <c r="D6753" s="272" t="s">
        <v>2477</v>
      </c>
      <c r="E6753" s="272"/>
      <c r="F6753" s="273" t="s">
        <v>10880</v>
      </c>
      <c r="G6753" s="274">
        <v>30831315102</v>
      </c>
      <c r="H6753" s="273" t="s">
        <v>10882</v>
      </c>
      <c r="I6753" s="273" t="s">
        <v>9895</v>
      </c>
      <c r="J6753" s="273" t="s">
        <v>373</v>
      </c>
      <c r="K6753" s="275">
        <v>6.0807999999999875</v>
      </c>
      <c r="L6753" s="275">
        <v>6.0807999999999875</v>
      </c>
      <c r="M6753" s="275">
        <v>5.8788</v>
      </c>
      <c r="N6753" s="276">
        <v>3.3219313248254827</v>
      </c>
      <c r="O6753" s="273"/>
      <c r="P6753" s="273"/>
      <c r="Q6753" s="43"/>
    </row>
    <row r="6754" spans="1:17">
      <c r="A6754" s="271">
        <v>6751</v>
      </c>
      <c r="B6754" s="43"/>
      <c r="C6754" s="272" t="s">
        <v>2469</v>
      </c>
      <c r="D6754" s="272" t="s">
        <v>2477</v>
      </c>
      <c r="E6754" s="272"/>
      <c r="F6754" s="273" t="s">
        <v>10880</v>
      </c>
      <c r="G6754" s="274">
        <v>30831315105</v>
      </c>
      <c r="H6754" s="273" t="s">
        <v>10883</v>
      </c>
      <c r="I6754" s="273" t="s">
        <v>9895</v>
      </c>
      <c r="J6754" s="273" t="s">
        <v>373</v>
      </c>
      <c r="K6754" s="275">
        <v>0.17949999999999999</v>
      </c>
      <c r="L6754" s="275">
        <v>0.17949999999999999</v>
      </c>
      <c r="M6754" s="275">
        <v>0.176069</v>
      </c>
      <c r="N6754" s="276">
        <v>1.9114206128133648</v>
      </c>
      <c r="O6754" s="273"/>
      <c r="P6754" s="273"/>
      <c r="Q6754" s="43"/>
    </row>
    <row r="6755" spans="1:17">
      <c r="A6755" s="271">
        <v>6752</v>
      </c>
      <c r="B6755" s="43"/>
      <c r="C6755" s="272" t="s">
        <v>2469</v>
      </c>
      <c r="D6755" s="272" t="s">
        <v>2477</v>
      </c>
      <c r="E6755" s="272"/>
      <c r="F6755" s="273" t="s">
        <v>10880</v>
      </c>
      <c r="G6755" s="274">
        <v>30831315104</v>
      </c>
      <c r="H6755" s="273" t="s">
        <v>10884</v>
      </c>
      <c r="I6755" s="273" t="s">
        <v>9895</v>
      </c>
      <c r="J6755" s="273" t="s">
        <v>373</v>
      </c>
      <c r="K6755" s="275">
        <v>6.3774000000000086</v>
      </c>
      <c r="L6755" s="275">
        <v>6.3774000000000086</v>
      </c>
      <c r="M6755" s="275">
        <v>6.1920000000000002</v>
      </c>
      <c r="N6755" s="276">
        <v>2.9071408410952455</v>
      </c>
      <c r="O6755" s="273"/>
      <c r="P6755" s="273"/>
      <c r="Q6755" s="43"/>
    </row>
    <row r="6756" spans="1:17">
      <c r="A6756" s="271">
        <v>6753</v>
      </c>
      <c r="B6756" s="43"/>
      <c r="C6756" s="272" t="s">
        <v>2469</v>
      </c>
      <c r="D6756" s="272" t="s">
        <v>2477</v>
      </c>
      <c r="E6756" s="272"/>
      <c r="F6756" s="273" t="s">
        <v>10880</v>
      </c>
      <c r="G6756" s="274">
        <v>30831315103</v>
      </c>
      <c r="H6756" s="273" t="s">
        <v>10885</v>
      </c>
      <c r="I6756" s="273" t="s">
        <v>9895</v>
      </c>
      <c r="J6756" s="273" t="s">
        <v>373</v>
      </c>
      <c r="K6756" s="275">
        <v>8.4303999999999952</v>
      </c>
      <c r="L6756" s="275">
        <v>8.4303999999999952</v>
      </c>
      <c r="M6756" s="275">
        <v>8.2680000000000007</v>
      </c>
      <c r="N6756" s="276">
        <v>1.9263617384702343</v>
      </c>
      <c r="O6756" s="273"/>
      <c r="P6756" s="273"/>
      <c r="Q6756" s="43"/>
    </row>
    <row r="6757" spans="1:17">
      <c r="A6757" s="271">
        <v>6754</v>
      </c>
      <c r="B6757" s="43"/>
      <c r="C6757" s="272" t="s">
        <v>2469</v>
      </c>
      <c r="D6757" s="272" t="s">
        <v>2477</v>
      </c>
      <c r="E6757" s="272"/>
      <c r="F6757" s="273" t="s">
        <v>10880</v>
      </c>
      <c r="G6757" s="274">
        <v>30831315106</v>
      </c>
      <c r="H6757" s="273" t="s">
        <v>10886</v>
      </c>
      <c r="I6757" s="273" t="s">
        <v>9895</v>
      </c>
      <c r="J6757" s="273" t="s">
        <v>373</v>
      </c>
      <c r="K6757" s="275">
        <v>0.5569000000000015</v>
      </c>
      <c r="L6757" s="275">
        <v>0.5569000000000015</v>
      </c>
      <c r="M6757" s="275">
        <v>0.54278999999999999</v>
      </c>
      <c r="N6757" s="276">
        <v>2.5336685221765975</v>
      </c>
      <c r="O6757" s="273"/>
      <c r="P6757" s="273"/>
      <c r="Q6757" s="43"/>
    </row>
    <row r="6758" spans="1:17">
      <c r="A6758" s="271">
        <v>6755</v>
      </c>
      <c r="B6758" s="43"/>
      <c r="C6758" s="272" t="s">
        <v>2469</v>
      </c>
      <c r="D6758" s="272" t="s">
        <v>2477</v>
      </c>
      <c r="E6758" s="272"/>
      <c r="F6758" s="273" t="s">
        <v>10880</v>
      </c>
      <c r="G6758" s="274">
        <v>30831315101</v>
      </c>
      <c r="H6758" s="273" t="s">
        <v>10887</v>
      </c>
      <c r="I6758" s="273" t="s">
        <v>9895</v>
      </c>
      <c r="J6758" s="273" t="s">
        <v>373</v>
      </c>
      <c r="K6758" s="275">
        <v>5.1291999999999973</v>
      </c>
      <c r="L6758" s="275">
        <v>5.1291999999999973</v>
      </c>
      <c r="M6758" s="275">
        <v>4.99</v>
      </c>
      <c r="N6758" s="276">
        <v>2.7138735085392884</v>
      </c>
      <c r="O6758" s="273"/>
      <c r="P6758" s="273"/>
      <c r="Q6758" s="43"/>
    </row>
    <row r="6759" spans="1:17">
      <c r="A6759" s="271">
        <v>6756</v>
      </c>
      <c r="B6759" s="43"/>
      <c r="C6759" s="272" t="s">
        <v>2469</v>
      </c>
      <c r="D6759" s="272" t="s">
        <v>2477</v>
      </c>
      <c r="E6759" s="272"/>
      <c r="F6759" s="273" t="s">
        <v>10888</v>
      </c>
      <c r="G6759" s="274" t="s">
        <v>10889</v>
      </c>
      <c r="H6759" s="273" t="s">
        <v>10890</v>
      </c>
      <c r="I6759" s="273" t="s">
        <v>9895</v>
      </c>
      <c r="J6759" s="273" t="s">
        <v>373</v>
      </c>
      <c r="K6759" s="275">
        <v>6.4127999999999989</v>
      </c>
      <c r="L6759" s="275">
        <v>6.4127999999999989</v>
      </c>
      <c r="M6759" s="275">
        <v>6.2688000000000006</v>
      </c>
      <c r="N6759" s="276">
        <v>2.2455089820359029</v>
      </c>
      <c r="O6759" s="273"/>
      <c r="P6759" s="273"/>
      <c r="Q6759" s="43"/>
    </row>
    <row r="6760" spans="1:17">
      <c r="A6760" s="271">
        <v>6757</v>
      </c>
      <c r="B6760" s="43"/>
      <c r="C6760" s="272" t="s">
        <v>2469</v>
      </c>
      <c r="D6760" s="272" t="s">
        <v>2477</v>
      </c>
      <c r="E6760" s="272"/>
      <c r="F6760" s="273" t="s">
        <v>10888</v>
      </c>
      <c r="G6760" s="274" t="s">
        <v>10891</v>
      </c>
      <c r="H6760" s="273" t="s">
        <v>10892</v>
      </c>
      <c r="I6760" s="273" t="s">
        <v>9895</v>
      </c>
      <c r="J6760" s="273" t="s">
        <v>373</v>
      </c>
      <c r="K6760" s="275">
        <v>8.9197999999999986</v>
      </c>
      <c r="L6760" s="275">
        <v>8.9197999999999986</v>
      </c>
      <c r="M6760" s="275">
        <v>8.7100000000000009</v>
      </c>
      <c r="N6760" s="276">
        <v>2.352070674230339</v>
      </c>
      <c r="O6760" s="273"/>
      <c r="P6760" s="273"/>
      <c r="Q6760" s="43"/>
    </row>
    <row r="6761" spans="1:17">
      <c r="A6761" s="271">
        <v>6758</v>
      </c>
      <c r="B6761" s="43"/>
      <c r="C6761" s="272" t="s">
        <v>2469</v>
      </c>
      <c r="D6761" s="272" t="s">
        <v>2477</v>
      </c>
      <c r="E6761" s="272"/>
      <c r="F6761" s="273" t="s">
        <v>10888</v>
      </c>
      <c r="G6761" s="274">
        <v>30851126103</v>
      </c>
      <c r="H6761" s="273" t="s">
        <v>10893</v>
      </c>
      <c r="I6761" s="273" t="s">
        <v>9895</v>
      </c>
      <c r="J6761" s="273" t="s">
        <v>373</v>
      </c>
      <c r="K6761" s="275">
        <v>2.2698</v>
      </c>
      <c r="L6761" s="275">
        <v>2.2698</v>
      </c>
      <c r="M6761" s="275">
        <v>2.2035</v>
      </c>
      <c r="N6761" s="276">
        <v>2.9209621993127159</v>
      </c>
      <c r="O6761" s="273"/>
      <c r="P6761" s="273"/>
      <c r="Q6761" s="43"/>
    </row>
    <row r="6762" spans="1:17">
      <c r="A6762" s="271">
        <v>6759</v>
      </c>
      <c r="B6762" s="43"/>
      <c r="C6762" s="272" t="s">
        <v>2469</v>
      </c>
      <c r="D6762" s="272" t="s">
        <v>2477</v>
      </c>
      <c r="E6762" s="272"/>
      <c r="F6762" s="273" t="s">
        <v>10888</v>
      </c>
      <c r="G6762" s="274">
        <v>30851126104</v>
      </c>
      <c r="H6762" s="273" t="s">
        <v>10894</v>
      </c>
      <c r="I6762" s="273" t="s">
        <v>9895</v>
      </c>
      <c r="J6762" s="273" t="s">
        <v>373</v>
      </c>
      <c r="K6762" s="275">
        <v>6.5805999999999996</v>
      </c>
      <c r="L6762" s="275">
        <v>6.5805999999999996</v>
      </c>
      <c r="M6762" s="275">
        <v>6.4130000000000003</v>
      </c>
      <c r="N6762" s="276">
        <v>2.5468802236877992</v>
      </c>
      <c r="O6762" s="273"/>
      <c r="P6762" s="273"/>
      <c r="Q6762" s="43"/>
    </row>
    <row r="6763" spans="1:17">
      <c r="A6763" s="271"/>
      <c r="B6763" s="43"/>
      <c r="C6763" s="272"/>
      <c r="D6763" s="272"/>
      <c r="E6763" s="272"/>
      <c r="F6763" s="273"/>
      <c r="G6763" s="274"/>
      <c r="H6763" s="273"/>
      <c r="I6763" s="273"/>
      <c r="J6763" s="273"/>
      <c r="K6763" s="273"/>
      <c r="L6763" s="273"/>
      <c r="M6763" s="273"/>
      <c r="N6763" s="276"/>
      <c r="O6763" s="273"/>
      <c r="P6763" s="273"/>
      <c r="Q6763" s="43"/>
    </row>
    <row r="6764" spans="1:17">
      <c r="A6764" s="271"/>
      <c r="B6764" s="43"/>
      <c r="C6764" s="272"/>
      <c r="D6764" s="272"/>
      <c r="E6764" s="272"/>
      <c r="F6764" s="273"/>
      <c r="G6764" s="274"/>
      <c r="H6764" s="273"/>
      <c r="I6764" s="273"/>
      <c r="J6764" s="273"/>
      <c r="K6764" s="273"/>
      <c r="L6764" s="273"/>
      <c r="M6764" s="273"/>
      <c r="N6764" s="276"/>
      <c r="O6764" s="273"/>
      <c r="P6764" s="273"/>
      <c r="Q6764" s="43"/>
    </row>
    <row r="6765" spans="1:17">
      <c r="A6765" s="271"/>
      <c r="B6765" s="43"/>
      <c r="C6765" s="272"/>
      <c r="D6765" s="272"/>
      <c r="E6765" s="272"/>
      <c r="F6765" s="273"/>
      <c r="G6765" s="274"/>
      <c r="H6765" s="273"/>
      <c r="I6765" s="273"/>
      <c r="J6765" s="273"/>
      <c r="K6765" s="273"/>
      <c r="L6765" s="273"/>
      <c r="M6765" s="273"/>
      <c r="N6765" s="276"/>
      <c r="O6765" s="273"/>
      <c r="P6765" s="273"/>
      <c r="Q6765" s="43"/>
    </row>
    <row r="6766" spans="1:17">
      <c r="A6766" s="271"/>
      <c r="B6766" s="43"/>
      <c r="C6766" s="272"/>
      <c r="D6766" s="272"/>
      <c r="E6766" s="272"/>
      <c r="F6766" s="273"/>
      <c r="G6766" s="274"/>
      <c r="H6766" s="273"/>
      <c r="I6766" s="273"/>
      <c r="J6766" s="273"/>
      <c r="K6766" s="273"/>
      <c r="L6766" s="273"/>
      <c r="M6766" s="273"/>
      <c r="N6766" s="276"/>
      <c r="O6766" s="273"/>
      <c r="P6766" s="273"/>
      <c r="Q6766" s="43"/>
    </row>
    <row r="6767" spans="1:17">
      <c r="A6767" s="271"/>
      <c r="B6767" s="43"/>
      <c r="C6767" s="272"/>
      <c r="D6767" s="272"/>
      <c r="E6767" s="272"/>
      <c r="F6767" s="273"/>
      <c r="G6767" s="274"/>
      <c r="H6767" s="273"/>
      <c r="I6767" s="273"/>
      <c r="J6767" s="273"/>
      <c r="K6767" s="273"/>
      <c r="L6767" s="273"/>
      <c r="M6767" s="273"/>
      <c r="N6767" s="276"/>
      <c r="O6767" s="273"/>
      <c r="P6767" s="273"/>
      <c r="Q6767" s="43"/>
    </row>
    <row r="6768" spans="1:17">
      <c r="A6768" s="271"/>
      <c r="B6768" s="43"/>
      <c r="C6768" s="272"/>
      <c r="D6768" s="272"/>
      <c r="E6768" s="272"/>
      <c r="F6768" s="273"/>
      <c r="G6768" s="274"/>
      <c r="H6768" s="273"/>
      <c r="I6768" s="273"/>
      <c r="J6768" s="273"/>
      <c r="K6768" s="273"/>
      <c r="L6768" s="273"/>
      <c r="M6768" s="273"/>
      <c r="N6768" s="276"/>
      <c r="O6768" s="273"/>
      <c r="P6768" s="273"/>
      <c r="Q6768" s="43"/>
    </row>
    <row r="6769" spans="1:17">
      <c r="A6769" s="271"/>
      <c r="B6769" s="43"/>
      <c r="C6769" s="272"/>
      <c r="D6769" s="272"/>
      <c r="E6769" s="272"/>
      <c r="F6769" s="273"/>
      <c r="G6769" s="274"/>
      <c r="H6769" s="273"/>
      <c r="I6769" s="273"/>
      <c r="J6769" s="273"/>
      <c r="K6769" s="273"/>
      <c r="L6769" s="273"/>
      <c r="M6769" s="273"/>
      <c r="N6769" s="276"/>
      <c r="O6769" s="273"/>
      <c r="P6769" s="273"/>
      <c r="Q6769" s="43"/>
    </row>
    <row r="6770" spans="1:17">
      <c r="A6770" s="271"/>
      <c r="B6770" s="43"/>
      <c r="C6770" s="272"/>
      <c r="D6770" s="272"/>
      <c r="E6770" s="272"/>
      <c r="F6770" s="273"/>
      <c r="G6770" s="274"/>
      <c r="H6770" s="273"/>
      <c r="I6770" s="273"/>
      <c r="J6770" s="273"/>
      <c r="K6770" s="273"/>
      <c r="L6770" s="273"/>
      <c r="M6770" s="273"/>
      <c r="N6770" s="276"/>
      <c r="O6770" s="273"/>
      <c r="P6770" s="273"/>
      <c r="Q6770" s="43"/>
    </row>
    <row r="6771" spans="1:17">
      <c r="A6771" s="271"/>
      <c r="B6771" s="43"/>
      <c r="C6771" s="272"/>
      <c r="D6771" s="272"/>
      <c r="E6771" s="272"/>
      <c r="F6771" s="273"/>
      <c r="G6771" s="274"/>
      <c r="H6771" s="273"/>
      <c r="I6771" s="273"/>
      <c r="J6771" s="273"/>
      <c r="K6771" s="273"/>
      <c r="L6771" s="273"/>
      <c r="M6771" s="273"/>
      <c r="N6771" s="276"/>
      <c r="O6771" s="273"/>
      <c r="P6771" s="273"/>
      <c r="Q6771" s="43"/>
    </row>
    <row r="6772" spans="1:17">
      <c r="A6772" s="271"/>
      <c r="B6772" s="43"/>
      <c r="C6772" s="272"/>
      <c r="D6772" s="272"/>
      <c r="E6772" s="272"/>
      <c r="F6772" s="273"/>
      <c r="G6772" s="274"/>
      <c r="H6772" s="273"/>
      <c r="I6772" s="273"/>
      <c r="J6772" s="273"/>
      <c r="K6772" s="273"/>
      <c r="L6772" s="273"/>
      <c r="M6772" s="273"/>
      <c r="N6772" s="276"/>
      <c r="O6772" s="273"/>
      <c r="P6772" s="273"/>
      <c r="Q6772" s="43"/>
    </row>
    <row r="6773" spans="1:17">
      <c r="A6773" s="271"/>
      <c r="B6773" s="43"/>
      <c r="C6773" s="272"/>
      <c r="D6773" s="272"/>
      <c r="E6773" s="272"/>
      <c r="F6773" s="273"/>
      <c r="G6773" s="274"/>
      <c r="H6773" s="273"/>
      <c r="I6773" s="273"/>
      <c r="J6773" s="273"/>
      <c r="K6773" s="273"/>
      <c r="L6773" s="273"/>
      <c r="M6773" s="273"/>
      <c r="N6773" s="276"/>
      <c r="O6773" s="273"/>
      <c r="P6773" s="273"/>
      <c r="Q6773" s="43"/>
    </row>
    <row r="6774" spans="1:17">
      <c r="A6774" s="271"/>
      <c r="B6774" s="43"/>
      <c r="C6774" s="272"/>
      <c r="D6774" s="272"/>
      <c r="E6774" s="272"/>
      <c r="F6774" s="273"/>
      <c r="G6774" s="274"/>
      <c r="H6774" s="273"/>
      <c r="I6774" s="273"/>
      <c r="J6774" s="273"/>
      <c r="K6774" s="273"/>
      <c r="L6774" s="273"/>
      <c r="M6774" s="273"/>
      <c r="N6774" s="276"/>
      <c r="O6774" s="273"/>
      <c r="P6774" s="273"/>
      <c r="Q6774" s="43"/>
    </row>
    <row r="6775" spans="1:17">
      <c r="A6775" s="271"/>
      <c r="B6775" s="43"/>
      <c r="C6775" s="272"/>
      <c r="D6775" s="272"/>
      <c r="E6775" s="272"/>
      <c r="F6775" s="273"/>
      <c r="G6775" s="274"/>
      <c r="H6775" s="273"/>
      <c r="I6775" s="273"/>
      <c r="J6775" s="273"/>
      <c r="K6775" s="273"/>
      <c r="L6775" s="273"/>
      <c r="M6775" s="273"/>
      <c r="N6775" s="276"/>
      <c r="O6775" s="273"/>
      <c r="P6775" s="273"/>
      <c r="Q6775" s="43"/>
    </row>
    <row r="6776" spans="1:17">
      <c r="A6776" s="271"/>
      <c r="B6776" s="43"/>
      <c r="C6776" s="272"/>
      <c r="D6776" s="272"/>
      <c r="E6776" s="272"/>
      <c r="F6776" s="273"/>
      <c r="G6776" s="274"/>
      <c r="H6776" s="273"/>
      <c r="I6776" s="273"/>
      <c r="J6776" s="273"/>
      <c r="K6776" s="273"/>
      <c r="L6776" s="273"/>
      <c r="M6776" s="273"/>
      <c r="N6776" s="276"/>
      <c r="O6776" s="273"/>
      <c r="P6776" s="273"/>
      <c r="Q6776" s="43"/>
    </row>
    <row r="6777" spans="1:17">
      <c r="A6777" s="271"/>
      <c r="B6777" s="43"/>
      <c r="C6777" s="272"/>
      <c r="D6777" s="272"/>
      <c r="E6777" s="272"/>
      <c r="F6777" s="273"/>
      <c r="G6777" s="274"/>
      <c r="H6777" s="273"/>
      <c r="I6777" s="273"/>
      <c r="J6777" s="273"/>
      <c r="K6777" s="273"/>
      <c r="L6777" s="273"/>
      <c r="M6777" s="273"/>
      <c r="N6777" s="276"/>
      <c r="O6777" s="273"/>
      <c r="P6777" s="273"/>
      <c r="Q6777" s="43"/>
    </row>
    <row r="6778" spans="1:17">
      <c r="A6778" s="271"/>
      <c r="B6778" s="43"/>
      <c r="C6778" s="272"/>
      <c r="D6778" s="272"/>
      <c r="E6778" s="272"/>
      <c r="F6778" s="273"/>
      <c r="G6778" s="274"/>
      <c r="H6778" s="273"/>
      <c r="I6778" s="273"/>
      <c r="J6778" s="273"/>
      <c r="K6778" s="273"/>
      <c r="L6778" s="273"/>
      <c r="M6778" s="273"/>
      <c r="N6778" s="276"/>
      <c r="O6778" s="273"/>
      <c r="P6778" s="273"/>
      <c r="Q6778" s="43"/>
    </row>
    <row r="6779" spans="1:17">
      <c r="A6779" s="271"/>
      <c r="B6779" s="43"/>
      <c r="C6779" s="272"/>
      <c r="D6779" s="272"/>
      <c r="E6779" s="272"/>
      <c r="F6779" s="273"/>
      <c r="G6779" s="274"/>
      <c r="H6779" s="273"/>
      <c r="I6779" s="273"/>
      <c r="J6779" s="273"/>
      <c r="K6779" s="273"/>
      <c r="L6779" s="273"/>
      <c r="M6779" s="273"/>
      <c r="N6779" s="276"/>
      <c r="O6779" s="273"/>
      <c r="P6779" s="273"/>
      <c r="Q6779" s="43"/>
    </row>
    <row r="6780" spans="1:17">
      <c r="A6780" s="271"/>
      <c r="B6780" s="43"/>
      <c r="C6780" s="272"/>
      <c r="D6780" s="272"/>
      <c r="E6780" s="272"/>
      <c r="F6780" s="273"/>
      <c r="G6780" s="274"/>
      <c r="H6780" s="273"/>
      <c r="I6780" s="273"/>
      <c r="J6780" s="273"/>
      <c r="K6780" s="273"/>
      <c r="L6780" s="273"/>
      <c r="M6780" s="273"/>
      <c r="N6780" s="276"/>
      <c r="O6780" s="273"/>
      <c r="P6780" s="273"/>
      <c r="Q6780" s="43"/>
    </row>
    <row r="6781" spans="1:17">
      <c r="A6781" s="271"/>
      <c r="B6781" s="43"/>
      <c r="C6781" s="272"/>
      <c r="D6781" s="272"/>
      <c r="E6781" s="272"/>
      <c r="F6781" s="273"/>
      <c r="G6781" s="274"/>
      <c r="H6781" s="273"/>
      <c r="I6781" s="273"/>
      <c r="J6781" s="273"/>
      <c r="K6781" s="273"/>
      <c r="L6781" s="273"/>
      <c r="M6781" s="273"/>
      <c r="N6781" s="276"/>
      <c r="O6781" s="273"/>
      <c r="P6781" s="273"/>
      <c r="Q6781" s="43"/>
    </row>
    <row r="6782" spans="1:17">
      <c r="A6782" s="271"/>
      <c r="B6782" s="43"/>
      <c r="C6782" s="272"/>
      <c r="D6782" s="272"/>
      <c r="E6782" s="272"/>
      <c r="F6782" s="273"/>
      <c r="G6782" s="274"/>
      <c r="H6782" s="273"/>
      <c r="I6782" s="273"/>
      <c r="J6782" s="273"/>
      <c r="K6782" s="273"/>
      <c r="L6782" s="273"/>
      <c r="M6782" s="273"/>
      <c r="N6782" s="276"/>
      <c r="O6782" s="273"/>
      <c r="P6782" s="273"/>
      <c r="Q6782" s="43"/>
    </row>
    <row r="6783" spans="1:17">
      <c r="A6783" s="271"/>
      <c r="B6783" s="43"/>
      <c r="C6783" s="272"/>
      <c r="D6783" s="272"/>
      <c r="E6783" s="272"/>
      <c r="F6783" s="273"/>
      <c r="G6783" s="274"/>
      <c r="H6783" s="273"/>
      <c r="I6783" s="273"/>
      <c r="J6783" s="273"/>
      <c r="K6783" s="273"/>
      <c r="L6783" s="273"/>
      <c r="M6783" s="273"/>
      <c r="N6783" s="276"/>
      <c r="O6783" s="273"/>
      <c r="P6783" s="273"/>
      <c r="Q6783" s="43"/>
    </row>
    <row r="6784" spans="1:17">
      <c r="A6784" s="271"/>
      <c r="B6784" s="43"/>
      <c r="C6784" s="272"/>
      <c r="D6784" s="272"/>
      <c r="E6784" s="272"/>
      <c r="F6784" s="273"/>
      <c r="G6784" s="274"/>
      <c r="H6784" s="273"/>
      <c r="I6784" s="273"/>
      <c r="J6784" s="273"/>
      <c r="K6784" s="273"/>
      <c r="L6784" s="273"/>
      <c r="M6784" s="273"/>
      <c r="N6784" s="276"/>
      <c r="O6784" s="273"/>
      <c r="P6784" s="273"/>
      <c r="Q6784" s="43"/>
    </row>
    <row r="6785" spans="1:17">
      <c r="A6785" s="271"/>
      <c r="B6785" s="43"/>
      <c r="C6785" s="272"/>
      <c r="D6785" s="272"/>
      <c r="E6785" s="272"/>
      <c r="F6785" s="273"/>
      <c r="G6785" s="274"/>
      <c r="H6785" s="273"/>
      <c r="I6785" s="273"/>
      <c r="J6785" s="273"/>
      <c r="K6785" s="273"/>
      <c r="L6785" s="273"/>
      <c r="M6785" s="273"/>
      <c r="N6785" s="276"/>
      <c r="O6785" s="273"/>
      <c r="P6785" s="273"/>
      <c r="Q6785" s="43"/>
    </row>
    <row r="6786" spans="1:17">
      <c r="A6786" s="271"/>
      <c r="B6786" s="43"/>
      <c r="C6786" s="272"/>
      <c r="D6786" s="272"/>
      <c r="E6786" s="272"/>
      <c r="F6786" s="273"/>
      <c r="G6786" s="274"/>
      <c r="H6786" s="273"/>
      <c r="I6786" s="273"/>
      <c r="J6786" s="273"/>
      <c r="K6786" s="273"/>
      <c r="L6786" s="273"/>
      <c r="M6786" s="273"/>
      <c r="N6786" s="276"/>
      <c r="O6786" s="273"/>
      <c r="P6786" s="273"/>
      <c r="Q6786" s="43"/>
    </row>
    <row r="6787" spans="1:17">
      <c r="A6787" s="271"/>
      <c r="B6787" s="43"/>
      <c r="C6787" s="272"/>
      <c r="D6787" s="272"/>
      <c r="E6787" s="272"/>
      <c r="F6787" s="273"/>
      <c r="G6787" s="274"/>
      <c r="H6787" s="273"/>
      <c r="I6787" s="273"/>
      <c r="J6787" s="273"/>
      <c r="K6787" s="273"/>
      <c r="L6787" s="273"/>
      <c r="M6787" s="273"/>
      <c r="N6787" s="276"/>
      <c r="O6787" s="273"/>
      <c r="P6787" s="273"/>
      <c r="Q6787" s="43"/>
    </row>
    <row r="6788" spans="1:17">
      <c r="A6788" s="271"/>
      <c r="B6788" s="43"/>
      <c r="C6788" s="272"/>
      <c r="D6788" s="272"/>
      <c r="E6788" s="272"/>
      <c r="F6788" s="273"/>
      <c r="G6788" s="274"/>
      <c r="H6788" s="273"/>
      <c r="I6788" s="273"/>
      <c r="J6788" s="273"/>
      <c r="K6788" s="273"/>
      <c r="L6788" s="273"/>
      <c r="M6788" s="273"/>
      <c r="N6788" s="276"/>
      <c r="O6788" s="273"/>
      <c r="P6788" s="273"/>
      <c r="Q6788" s="43"/>
    </row>
    <row r="6789" spans="1:17">
      <c r="A6789" s="271"/>
      <c r="B6789" s="43"/>
      <c r="C6789" s="272"/>
      <c r="D6789" s="272"/>
      <c r="E6789" s="272"/>
      <c r="F6789" s="273"/>
      <c r="G6789" s="274"/>
      <c r="H6789" s="273"/>
      <c r="I6789" s="273"/>
      <c r="J6789" s="273"/>
      <c r="K6789" s="273"/>
      <c r="L6789" s="273"/>
      <c r="M6789" s="273"/>
      <c r="N6789" s="276"/>
      <c r="O6789" s="273"/>
      <c r="P6789" s="273"/>
      <c r="Q6789" s="43"/>
    </row>
    <row r="6790" spans="1:17">
      <c r="A6790" s="271"/>
      <c r="B6790" s="43"/>
      <c r="C6790" s="272"/>
      <c r="D6790" s="272"/>
      <c r="E6790" s="272"/>
      <c r="F6790" s="273"/>
      <c r="G6790" s="274"/>
      <c r="H6790" s="273"/>
      <c r="I6790" s="273"/>
      <c r="J6790" s="273"/>
      <c r="K6790" s="273"/>
      <c r="L6790" s="273"/>
      <c r="M6790" s="273"/>
      <c r="N6790" s="276"/>
      <c r="O6790" s="273"/>
      <c r="P6790" s="273"/>
      <c r="Q6790" s="43"/>
    </row>
    <row r="6791" spans="1:17"/>
    <row r="6792" spans="1:17"/>
    <row r="6793" spans="1:17"/>
    <row r="6794" spans="1:17"/>
    <row r="6795" spans="1:17"/>
    <row r="6796" spans="1:17"/>
    <row r="6797" spans="1:17">
      <c r="L6797" s="293"/>
    </row>
    <row r="6798" spans="1:17"/>
    <row r="6807"/>
    <row r="6808"/>
    <row r="6809"/>
    <row r="6811"/>
    <row r="1048429"/>
    <row r="1048430"/>
    <row r="1048443"/>
    <row r="1048444"/>
    <row r="1048445"/>
    <row r="1048446"/>
    <row r="1048458"/>
    <row r="1048459"/>
    <row r="1048460"/>
    <row r="1048461"/>
    <row r="1048462"/>
    <row r="1048463"/>
    <row r="1048464"/>
    <row r="1048465"/>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W6762"/>
  <mergeCells count="6">
    <mergeCell ref="N6255:N6256"/>
    <mergeCell ref="A1:Q1"/>
    <mergeCell ref="A2:Q2"/>
    <mergeCell ref="Q6138:Q6139"/>
    <mergeCell ref="Q6181:Q6182"/>
    <mergeCell ref="Q6195:Q6196"/>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General information</vt:lpstr>
      <vt:lpstr>Summary Sheet</vt:lpstr>
      <vt:lpstr>INRASTRUCTURE DETAILS</vt:lpstr>
      <vt:lpstr>Detail of Consumers&amp;Consumption</vt:lpstr>
      <vt:lpstr>Form-Input energy Q2 23-24 </vt:lpstr>
      <vt:lpstr>SP</vt:lpstr>
      <vt:lpstr>A. Generation at Transmission</vt:lpstr>
      <vt:lpstr>B.Generation at Transmissio </vt:lpstr>
      <vt:lpstr>Details on Feeder Levels</vt:lpstr>
      <vt:lpstr>Division wise losses  </vt:lpstr>
      <vt:lpstr>ANNEXURE 1</vt:lpstr>
      <vt:lpstr>Sheet2</vt:lpstr>
      <vt:lpstr>Sheet3</vt:lpstr>
      <vt:lpstr>'B.Generation at Transmissio '!Print_Area</vt:lpstr>
      <vt:lpstr>'Division wise losses  '!Print_Area</vt:lpstr>
      <vt:lpstr>'Form-Input energy Q2 23-24 '!Print_Area</vt:lpstr>
      <vt:lpstr>'Division wise losses  '!Print_Titles</vt:lpstr>
      <vt:lpstr>'Form-Input energy Q2 23-24 '!Print_Titles</vt:lpstr>
    </vt:vector>
  </TitlesOfParts>
  <Company>HP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2023-11-13T11:48:59Z</cp:lastPrinted>
  <dcterms:created xsi:type="dcterms:W3CDTF">2023-08-18T05:51:31Z</dcterms:created>
  <dcterms:modified xsi:type="dcterms:W3CDTF">2023-11-13T11:58:39Z</dcterms:modified>
</cp:coreProperties>
</file>